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240" yWindow="7335" windowWidth="15120" windowHeight="1170" tabRatio="616" firstSheet="43" activeTab="52"/>
  </bookViews>
  <sheets>
    <sheet name="mar'14" sheetId="1" r:id="rId1"/>
    <sheet name="apr'14" sheetId="2" r:id="rId2"/>
    <sheet name="mei'14" sheetId="3" r:id="rId3"/>
    <sheet name="jun'14" sheetId="4" r:id="rId4"/>
    <sheet name="jul'14" sheetId="5" r:id="rId5"/>
    <sheet name="ags'14" sheetId="6" r:id="rId6"/>
    <sheet name="sep'14" sheetId="7" r:id="rId7"/>
    <sheet name="OKT 14" sheetId="8" r:id="rId8"/>
    <sheet name="NOV 14" sheetId="9" r:id="rId9"/>
    <sheet name="DES 14" sheetId="10" r:id="rId10"/>
    <sheet name="Jan'15" sheetId="11" r:id="rId11"/>
    <sheet name="Feb'15" sheetId="12" r:id="rId12"/>
    <sheet name="Mar'15" sheetId="13" r:id="rId13"/>
    <sheet name="Apr'15" sheetId="14" r:id="rId14"/>
    <sheet name="Mei'15" sheetId="15" r:id="rId15"/>
    <sheet name="Juni'15" sheetId="16" r:id="rId16"/>
    <sheet name="Juli'15" sheetId="17" r:id="rId17"/>
    <sheet name="Agst'15" sheetId="18" r:id="rId18"/>
    <sheet name="Sep'15" sheetId="19" r:id="rId19"/>
    <sheet name="Okt'15" sheetId="20" r:id="rId20"/>
    <sheet name="Nov'15" sheetId="21" r:id="rId21"/>
    <sheet name="Des'15" sheetId="22" r:id="rId22"/>
    <sheet name="Jan'16" sheetId="23" r:id="rId23"/>
    <sheet name="Feb'16" sheetId="24" r:id="rId24"/>
    <sheet name="Mar'16" sheetId="25" r:id="rId25"/>
    <sheet name="Apr'16" sheetId="26" r:id="rId26"/>
    <sheet name="Mei'16" sheetId="27" r:id="rId27"/>
    <sheet name="Jun'16" sheetId="28" r:id="rId28"/>
    <sheet name="Juli'16" sheetId="29" r:id="rId29"/>
    <sheet name="Ags'16" sheetId="30" r:id="rId30"/>
    <sheet name="Sep'16" sheetId="31" r:id="rId31"/>
    <sheet name="Okt'16" sheetId="32" r:id="rId32"/>
    <sheet name="Nov'16" sheetId="33" r:id="rId33"/>
    <sheet name="Des'16" sheetId="34" r:id="rId34"/>
    <sheet name="jan'17" sheetId="35" r:id="rId35"/>
    <sheet name="Feb'17" sheetId="36" r:id="rId36"/>
    <sheet name="Mar'17" sheetId="37" r:id="rId37"/>
    <sheet name="Apr'17" sheetId="38" r:id="rId38"/>
    <sheet name="Mei'17" sheetId="39" r:id="rId39"/>
    <sheet name="Juni'17" sheetId="40" r:id="rId40"/>
    <sheet name="Juli'17" sheetId="41" r:id="rId41"/>
    <sheet name="Agus'17" sheetId="42" r:id="rId42"/>
    <sheet name="Sep'17" sheetId="43" r:id="rId43"/>
    <sheet name="Okt'17" sheetId="44" r:id="rId44"/>
    <sheet name="Nov'17" sheetId="45" r:id="rId45"/>
    <sheet name="Des'17" sheetId="46" r:id="rId46"/>
    <sheet name="LIST BLACKLIST" sheetId="47" r:id="rId47"/>
    <sheet name="Jan'18" sheetId="49" r:id="rId48"/>
    <sheet name="Feb'18" sheetId="50" r:id="rId49"/>
    <sheet name="Mar'18" sheetId="51" r:id="rId50"/>
    <sheet name="Apr'18" sheetId="48" r:id="rId51"/>
    <sheet name="Mei'18" sheetId="52" r:id="rId52"/>
    <sheet name="Juni'18" sheetId="53" r:id="rId53"/>
  </sheets>
  <externalReferences>
    <externalReference r:id="rId54"/>
  </externalReferences>
  <definedNames>
    <definedName name="_xlnm._FilterDatabase" localSheetId="46" hidden="1">'LIST BLACKLIST'!$B$4:$G$4</definedName>
    <definedName name="_xlnm.Print_Area" localSheetId="5">'ags''14'!$A$1:$K$552</definedName>
    <definedName name="_xlnm.Print_Area" localSheetId="1">'apr''14'!$A$1:$K$208</definedName>
    <definedName name="_xlnm.Print_Area" localSheetId="45">'Des''17'!$C$1:$M$706</definedName>
    <definedName name="_xlnm.Print_Area" localSheetId="11">'Feb''15'!$A$1:$D$3</definedName>
    <definedName name="_xlnm.Print_Area" localSheetId="48">'Feb''18'!$C$688:$E$689</definedName>
    <definedName name="_xlnm.Print_Area" localSheetId="47">'Jan''18'!$C$1:$J$630</definedName>
    <definedName name="_xlnm.Print_Area" localSheetId="4">'jul''14'!$A$1:$K$265</definedName>
    <definedName name="_xlnm.Print_Area" localSheetId="3">'jun''14'!$A$1:$K$303</definedName>
    <definedName name="_xlnm.Print_Area" localSheetId="49">'Mar''18'!#REF!</definedName>
    <definedName name="_xlnm.Print_Area" localSheetId="2">'mei''14'!$A$1:$K$277</definedName>
    <definedName name="_xlnm.Print_Area" localSheetId="8">'NOV 14'!$A$1:$L$411</definedName>
    <definedName name="_xlnm.Print_Area" localSheetId="44">'Nov''17'!$B$550:$J$747</definedName>
    <definedName name="_xlnm.Print_Area" localSheetId="7">'OKT 14'!$A$1:$L$417</definedName>
    <definedName name="_xlnm.Print_Titles" localSheetId="45">'Des''17'!$1:$2</definedName>
    <definedName name="_xlnm.Print_Titles" localSheetId="47">'Jan''18'!$1:$3</definedName>
  </definedNames>
  <calcPr calcId="144525"/>
</workbook>
</file>

<file path=xl/calcChain.xml><?xml version="1.0" encoding="utf-8"?>
<calcChain xmlns="http://schemas.openxmlformats.org/spreadsheetml/2006/main">
  <c r="K108" i="53" l="1"/>
  <c r="K106" i="53"/>
  <c r="K105" i="53"/>
  <c r="K103" i="53"/>
  <c r="K102" i="53"/>
  <c r="K100" i="53"/>
  <c r="K99" i="53"/>
  <c r="K97" i="53"/>
  <c r="K96" i="53"/>
  <c r="K94" i="53"/>
  <c r="K93" i="53"/>
  <c r="K91" i="53"/>
  <c r="K90" i="53"/>
  <c r="K88" i="53"/>
  <c r="K87" i="53"/>
  <c r="K85" i="53"/>
  <c r="K84" i="53"/>
  <c r="K82" i="53"/>
  <c r="K81" i="53"/>
  <c r="K79" i="53"/>
  <c r="K78" i="53"/>
  <c r="K76" i="53"/>
  <c r="K75" i="53"/>
  <c r="K73" i="53"/>
  <c r="K72" i="53"/>
  <c r="K70" i="53"/>
  <c r="K69" i="53"/>
  <c r="K67" i="53"/>
  <c r="K66" i="53"/>
  <c r="K64" i="53"/>
  <c r="K63" i="53"/>
  <c r="K61" i="53"/>
  <c r="K60" i="53"/>
  <c r="K58" i="53"/>
  <c r="K57" i="53"/>
  <c r="K55" i="53"/>
  <c r="K54" i="53"/>
  <c r="K52" i="53"/>
  <c r="K51" i="53"/>
  <c r="K49" i="53"/>
  <c r="K48" i="53"/>
  <c r="K46" i="53"/>
  <c r="K45" i="53"/>
  <c r="K43" i="53"/>
  <c r="K42" i="53"/>
  <c r="K40" i="53"/>
  <c r="K39" i="53"/>
  <c r="K37" i="53"/>
  <c r="K36" i="53"/>
  <c r="K34" i="53"/>
  <c r="K33" i="53"/>
  <c r="K31" i="53"/>
  <c r="K30" i="53"/>
  <c r="K28" i="53"/>
  <c r="K27" i="53"/>
  <c r="K25" i="53"/>
  <c r="K24" i="53"/>
  <c r="K22" i="53"/>
  <c r="K21" i="53"/>
  <c r="K19" i="53"/>
  <c r="K18" i="53"/>
  <c r="K16" i="53"/>
  <c r="K15" i="53"/>
  <c r="K13" i="53"/>
  <c r="K12" i="53"/>
  <c r="K10" i="53"/>
  <c r="K9" i="53"/>
  <c r="K7" i="53"/>
  <c r="K4" i="53"/>
  <c r="J745" i="53" l="1"/>
  <c r="J747" i="53" s="1"/>
  <c r="I745" i="53"/>
  <c r="I747" i="53" s="1"/>
  <c r="H745" i="53"/>
  <c r="H747" i="53" s="1"/>
  <c r="G745" i="53"/>
  <c r="G747" i="53" s="1"/>
  <c r="F745" i="53"/>
  <c r="F747" i="53" s="1"/>
  <c r="J721" i="52" l="1"/>
  <c r="J723" i="52" s="1"/>
  <c r="H721" i="52"/>
  <c r="H723" i="52" s="1"/>
  <c r="G721" i="52"/>
  <c r="G723" i="52" s="1"/>
  <c r="F721" i="52"/>
  <c r="F723" i="52" s="1"/>
  <c r="K712" i="48"/>
  <c r="K714" i="48" s="1"/>
  <c r="K715" i="48" s="1"/>
  <c r="K718" i="48" s="1"/>
  <c r="K720" i="48" s="1"/>
  <c r="K721" i="48" s="1"/>
  <c r="K723" i="48" s="1"/>
  <c r="K711" i="48"/>
  <c r="K709" i="48"/>
  <c r="K708" i="48"/>
  <c r="K706" i="48"/>
  <c r="K705" i="48"/>
  <c r="K703" i="48"/>
  <c r="K702" i="48"/>
  <c r="K700" i="48"/>
  <c r="K699" i="48"/>
  <c r="K697" i="48"/>
  <c r="K696" i="48"/>
  <c r="K694" i="48"/>
  <c r="J724" i="48"/>
  <c r="H724" i="48"/>
  <c r="G724" i="48"/>
  <c r="F724" i="48"/>
  <c r="I721" i="52" l="1"/>
  <c r="I723" i="52" s="1"/>
  <c r="I646" i="48" l="1"/>
  <c r="I472" i="48" l="1"/>
  <c r="I724" i="48" s="1"/>
  <c r="K724" i="48" s="1"/>
  <c r="K3" i="52" s="1"/>
  <c r="K4" i="52" l="1"/>
  <c r="K7" i="52" s="1"/>
  <c r="K9" i="52" s="1"/>
  <c r="K10" i="52" s="1"/>
  <c r="K12" i="52" s="1"/>
  <c r="K13" i="52" s="1"/>
  <c r="K15" i="52" s="1"/>
  <c r="K16" i="52" s="1"/>
  <c r="K18" i="52" s="1"/>
  <c r="K19" i="52" s="1"/>
  <c r="K21" i="52" s="1"/>
  <c r="K22" i="52" s="1"/>
  <c r="K24" i="52" s="1"/>
  <c r="K25" i="52" s="1"/>
  <c r="K27" i="52" s="1"/>
  <c r="K28" i="52" s="1"/>
  <c r="K30" i="52" s="1"/>
  <c r="K31" i="52" s="1"/>
  <c r="K33" i="52" s="1"/>
  <c r="K34" i="52" s="1"/>
  <c r="K36" i="52" s="1"/>
  <c r="K37" i="52" s="1"/>
  <c r="K39" i="52" s="1"/>
  <c r="K40" i="52" s="1"/>
  <c r="K42" i="52" s="1"/>
  <c r="K43" i="52" s="1"/>
  <c r="K45" i="52" s="1"/>
  <c r="K46" i="52" s="1"/>
  <c r="K48" i="52" s="1"/>
  <c r="K49" i="52" s="1"/>
  <c r="K51" i="52" s="1"/>
  <c r="K52" i="52" s="1"/>
  <c r="K54" i="52" s="1"/>
  <c r="K55" i="52" s="1"/>
  <c r="K57" i="52" s="1"/>
  <c r="K58" i="52" s="1"/>
  <c r="K60" i="52" s="1"/>
  <c r="K61" i="52" s="1"/>
  <c r="K63" i="52" s="1"/>
  <c r="K64" i="52" s="1"/>
  <c r="K66" i="52" s="1"/>
  <c r="K67" i="52" s="1"/>
  <c r="K69" i="52" s="1"/>
  <c r="K70" i="52" s="1"/>
  <c r="K72" i="52" s="1"/>
  <c r="K73" i="52" s="1"/>
  <c r="K75" i="52" s="1"/>
  <c r="K76" i="52" s="1"/>
  <c r="K78" i="52" s="1"/>
  <c r="K79" i="52" s="1"/>
  <c r="K81" i="52" s="1"/>
  <c r="K82" i="52" s="1"/>
  <c r="K84" i="52" s="1"/>
  <c r="K85" i="52" s="1"/>
  <c r="K87" i="52" s="1"/>
  <c r="K88" i="52" s="1"/>
  <c r="K90" i="52" s="1"/>
  <c r="K91" i="52" s="1"/>
  <c r="K93" i="52" s="1"/>
  <c r="K94" i="52" s="1"/>
  <c r="K96" i="52" s="1"/>
  <c r="K97" i="52" s="1"/>
  <c r="K99" i="52" s="1"/>
  <c r="K100" i="52" s="1"/>
  <c r="K102" i="52" s="1"/>
  <c r="K103" i="52" s="1"/>
  <c r="K105" i="52" s="1"/>
  <c r="K106" i="52" s="1"/>
  <c r="K108" i="52" s="1"/>
  <c r="K109" i="52" s="1"/>
  <c r="K111" i="52" s="1"/>
  <c r="K112" i="52" s="1"/>
  <c r="K114" i="52" s="1"/>
  <c r="K115" i="52" s="1"/>
  <c r="K117" i="52" s="1"/>
  <c r="K118" i="52" s="1"/>
  <c r="K120" i="52" s="1"/>
  <c r="K121" i="52" s="1"/>
  <c r="K123" i="52" s="1"/>
  <c r="K124" i="52" s="1"/>
  <c r="K126" i="52" s="1"/>
  <c r="K127" i="52" s="1"/>
  <c r="K129" i="52" s="1"/>
  <c r="K130" i="52" s="1"/>
  <c r="K132" i="52" s="1"/>
  <c r="K133" i="52" s="1"/>
  <c r="K135" i="52" s="1"/>
  <c r="K136" i="52" s="1"/>
  <c r="K138" i="52" s="1"/>
  <c r="K139" i="52" s="1"/>
  <c r="K141" i="52" s="1"/>
  <c r="K142" i="52" s="1"/>
  <c r="K144" i="52" s="1"/>
  <c r="K145" i="52" s="1"/>
  <c r="K147" i="52" s="1"/>
  <c r="K148" i="52" s="1"/>
  <c r="K150" i="52" s="1"/>
  <c r="K151" i="52" s="1"/>
  <c r="K153" i="52" s="1"/>
  <c r="K154" i="52" s="1"/>
  <c r="K156" i="52" s="1"/>
  <c r="K157" i="52" s="1"/>
  <c r="K159" i="52" s="1"/>
  <c r="K160" i="52" s="1"/>
  <c r="K162" i="52" s="1"/>
  <c r="K163" i="52" s="1"/>
  <c r="K165" i="52" s="1"/>
  <c r="K166" i="52" s="1"/>
  <c r="K168" i="52" s="1"/>
  <c r="K169" i="52" s="1"/>
  <c r="K171" i="52" s="1"/>
  <c r="K172" i="52" s="1"/>
  <c r="K174" i="52" s="1"/>
  <c r="K175" i="52" s="1"/>
  <c r="K177" i="52" s="1"/>
  <c r="K178" i="52" s="1"/>
  <c r="K180" i="52" s="1"/>
  <c r="K181" i="52" s="1"/>
  <c r="K183" i="52" s="1"/>
  <c r="K184" i="52" s="1"/>
  <c r="K186" i="52" s="1"/>
  <c r="K187" i="52" s="1"/>
  <c r="K189" i="52" s="1"/>
  <c r="K190" i="52" s="1"/>
  <c r="K192" i="52" s="1"/>
  <c r="K193" i="52" s="1"/>
  <c r="K195" i="52" s="1"/>
  <c r="K196" i="52" s="1"/>
  <c r="K198" i="52" s="1"/>
  <c r="K199" i="52" s="1"/>
  <c r="K201" i="52" s="1"/>
  <c r="K202" i="52" s="1"/>
  <c r="K204" i="52" s="1"/>
  <c r="K205" i="52" s="1"/>
  <c r="K207" i="52" s="1"/>
  <c r="K208" i="52" s="1"/>
  <c r="K210" i="52" s="1"/>
  <c r="K211" i="52" s="1"/>
  <c r="K213" i="52" s="1"/>
  <c r="K214" i="52" s="1"/>
  <c r="K216" i="52" s="1"/>
  <c r="K217" i="52" s="1"/>
  <c r="K219" i="52" s="1"/>
  <c r="K220" i="52" s="1"/>
  <c r="K222" i="52" s="1"/>
  <c r="K223" i="52" s="1"/>
  <c r="K225" i="52" s="1"/>
  <c r="K226" i="52" s="1"/>
  <c r="K228" i="52" s="1"/>
  <c r="K229" i="52" s="1"/>
  <c r="K231" i="52" s="1"/>
  <c r="K232" i="52" s="1"/>
  <c r="K234" i="52" s="1"/>
  <c r="K235" i="52" s="1"/>
  <c r="K237" i="52" s="1"/>
  <c r="K238" i="52" s="1"/>
  <c r="K240" i="52" s="1"/>
  <c r="K241" i="52" s="1"/>
  <c r="K243" i="52" s="1"/>
  <c r="K244" i="52" s="1"/>
  <c r="K246" i="52" s="1"/>
  <c r="K247" i="52" s="1"/>
  <c r="K249" i="52" s="1"/>
  <c r="K250" i="52" s="1"/>
  <c r="K252" i="52" s="1"/>
  <c r="K253" i="52" s="1"/>
  <c r="K255" i="52" s="1"/>
  <c r="K256" i="52" s="1"/>
  <c r="K258" i="52" s="1"/>
  <c r="K259" i="52" s="1"/>
  <c r="K261" i="52" s="1"/>
  <c r="K262" i="52" s="1"/>
  <c r="K264" i="52" s="1"/>
  <c r="K265" i="52" s="1"/>
  <c r="K267" i="52" s="1"/>
  <c r="K268" i="52" s="1"/>
  <c r="K270" i="52" s="1"/>
  <c r="K271" i="52" s="1"/>
  <c r="K273" i="52" s="1"/>
  <c r="K274" i="52" s="1"/>
  <c r="K276" i="52" s="1"/>
  <c r="K277" i="52" s="1"/>
  <c r="K279" i="52" s="1"/>
  <c r="K280" i="52" s="1"/>
  <c r="K282" i="52" s="1"/>
  <c r="K283" i="52" s="1"/>
  <c r="K285" i="52" s="1"/>
  <c r="K286" i="52" s="1"/>
  <c r="K288" i="52" s="1"/>
  <c r="K289" i="52" s="1"/>
  <c r="K291" i="52" s="1"/>
  <c r="K292" i="52" s="1"/>
  <c r="K294" i="52" s="1"/>
  <c r="K295" i="52" s="1"/>
  <c r="K297" i="52" s="1"/>
  <c r="K298" i="52" s="1"/>
  <c r="K300" i="52" s="1"/>
  <c r="K301" i="52" s="1"/>
  <c r="K303" i="52" s="1"/>
  <c r="K304" i="52" s="1"/>
  <c r="K306" i="52" s="1"/>
  <c r="K307" i="52" s="1"/>
  <c r="K309" i="52" s="1"/>
  <c r="K310" i="52" s="1"/>
  <c r="K312" i="52" s="1"/>
  <c r="K313" i="52" s="1"/>
  <c r="K315" i="52" s="1"/>
  <c r="K316" i="52" s="1"/>
  <c r="K318" i="52" s="1"/>
  <c r="K319" i="52" s="1"/>
  <c r="K321" i="52" s="1"/>
  <c r="K322" i="52" s="1"/>
  <c r="K324" i="52" s="1"/>
  <c r="K325" i="52" s="1"/>
  <c r="K327" i="52" s="1"/>
  <c r="K328" i="52" s="1"/>
  <c r="K330" i="52" s="1"/>
  <c r="K331" i="52" s="1"/>
  <c r="K333" i="52" s="1"/>
  <c r="K334" i="52" s="1"/>
  <c r="K336" i="52" s="1"/>
  <c r="K337" i="52" s="1"/>
  <c r="K339" i="52" s="1"/>
  <c r="K340" i="52" s="1"/>
  <c r="K342" i="52" s="1"/>
  <c r="K343" i="52" s="1"/>
  <c r="K345" i="52" s="1"/>
  <c r="K346" i="52" s="1"/>
  <c r="K348" i="52" s="1"/>
  <c r="K349" i="52" s="1"/>
  <c r="K351" i="52" s="1"/>
  <c r="K352" i="52" s="1"/>
  <c r="K354" i="52" s="1"/>
  <c r="K355" i="52" s="1"/>
  <c r="K357" i="52" s="1"/>
  <c r="K358" i="52" s="1"/>
  <c r="K360" i="52" s="1"/>
  <c r="K361" i="52" s="1"/>
  <c r="K363" i="52" s="1"/>
  <c r="K364" i="52" s="1"/>
  <c r="K366" i="52" s="1"/>
  <c r="K367" i="52" s="1"/>
  <c r="K369" i="52" s="1"/>
  <c r="K370" i="52" s="1"/>
  <c r="K372" i="52" s="1"/>
  <c r="K373" i="52" s="1"/>
  <c r="K375" i="52" s="1"/>
  <c r="K376" i="52" s="1"/>
  <c r="K378" i="52" s="1"/>
  <c r="K379" i="52" s="1"/>
  <c r="K381" i="52" s="1"/>
  <c r="K382" i="52" s="1"/>
  <c r="K384" i="52" s="1"/>
  <c r="K385" i="52" s="1"/>
  <c r="K387" i="52" s="1"/>
  <c r="K388" i="52" s="1"/>
  <c r="K390" i="52" s="1"/>
  <c r="K391" i="52" s="1"/>
  <c r="K393" i="52" s="1"/>
  <c r="K394" i="52" s="1"/>
  <c r="K396" i="52" s="1"/>
  <c r="K397" i="52" s="1"/>
  <c r="K399" i="52" s="1"/>
  <c r="K400" i="52" s="1"/>
  <c r="K402" i="52" s="1"/>
  <c r="K403" i="52" s="1"/>
  <c r="K405" i="52" s="1"/>
  <c r="K406" i="52" s="1"/>
  <c r="K408" i="52" s="1"/>
  <c r="K409" i="52" s="1"/>
  <c r="K411" i="52" s="1"/>
  <c r="K412" i="52" s="1"/>
  <c r="K414" i="52" s="1"/>
  <c r="K415" i="52" s="1"/>
  <c r="K417" i="52" s="1"/>
  <c r="K418" i="52" s="1"/>
  <c r="K420" i="52" s="1"/>
  <c r="K421" i="52" s="1"/>
  <c r="K423" i="52" s="1"/>
  <c r="K424" i="52" s="1"/>
  <c r="K426" i="52" s="1"/>
  <c r="K427" i="52" s="1"/>
  <c r="K429" i="52" s="1"/>
  <c r="K430" i="52" s="1"/>
  <c r="K432" i="52" s="1"/>
  <c r="K433" i="52" s="1"/>
  <c r="K435" i="52" s="1"/>
  <c r="K436" i="52" s="1"/>
  <c r="K438" i="52" s="1"/>
  <c r="K439" i="52" s="1"/>
  <c r="K441" i="52" s="1"/>
  <c r="K442" i="52" s="1"/>
  <c r="K444" i="52" s="1"/>
  <c r="K445" i="52" s="1"/>
  <c r="K447" i="52" s="1"/>
  <c r="K448" i="52" s="1"/>
  <c r="K450" i="52" s="1"/>
  <c r="K451" i="52" s="1"/>
  <c r="K453" i="52" s="1"/>
  <c r="K454" i="52" s="1"/>
  <c r="K456" i="52" s="1"/>
  <c r="K457" i="52" s="1"/>
  <c r="K459" i="52" s="1"/>
  <c r="K460" i="52" s="1"/>
  <c r="K462" i="52" s="1"/>
  <c r="K463" i="52" s="1"/>
  <c r="K465" i="52" s="1"/>
  <c r="K466" i="52" s="1"/>
  <c r="K468" i="52" s="1"/>
  <c r="K469" i="52" s="1"/>
  <c r="K471" i="52" s="1"/>
  <c r="K472" i="52" s="1"/>
  <c r="K474" i="52" s="1"/>
  <c r="K475" i="52" s="1"/>
  <c r="K477" i="52" s="1"/>
  <c r="K478" i="52" s="1"/>
  <c r="K480" i="52" s="1"/>
  <c r="K481" i="52" s="1"/>
  <c r="K483" i="52" s="1"/>
  <c r="K484" i="52" s="1"/>
  <c r="K487" i="52" s="1"/>
  <c r="K489" i="52" s="1"/>
  <c r="K490" i="52" s="1"/>
  <c r="K492" i="52" s="1"/>
  <c r="K493" i="52" s="1"/>
  <c r="K495" i="52" s="1"/>
  <c r="K496" i="52" s="1"/>
  <c r="K498" i="52" s="1"/>
  <c r="K499" i="52" s="1"/>
  <c r="K501" i="52" s="1"/>
  <c r="K502" i="52" s="1"/>
  <c r="K504" i="52" s="1"/>
  <c r="K505" i="52" s="1"/>
  <c r="K507" i="52" s="1"/>
  <c r="K508" i="52" s="1"/>
  <c r="K510" i="52" s="1"/>
  <c r="K511" i="52" s="1"/>
  <c r="K513" i="52" s="1"/>
  <c r="K514" i="52" s="1"/>
  <c r="K516" i="52" s="1"/>
  <c r="K517" i="52" s="1"/>
  <c r="K519" i="52" s="1"/>
  <c r="K520" i="52" s="1"/>
  <c r="K522" i="52" s="1"/>
  <c r="K523" i="52" s="1"/>
  <c r="K525" i="52" s="1"/>
  <c r="K526" i="52" s="1"/>
  <c r="K528" i="52" s="1"/>
  <c r="K529" i="52" s="1"/>
  <c r="K531" i="52" s="1"/>
  <c r="K532" i="52" s="1"/>
  <c r="K534" i="52" s="1"/>
  <c r="K535" i="52" s="1"/>
  <c r="K537" i="52" s="1"/>
  <c r="K538" i="52" s="1"/>
  <c r="K540" i="52" s="1"/>
  <c r="K541" i="52" s="1"/>
  <c r="K543" i="52" s="1"/>
  <c r="K544" i="52" s="1"/>
  <c r="K546" i="52" s="1"/>
  <c r="K547" i="52" s="1"/>
  <c r="K549" i="52" s="1"/>
  <c r="K550" i="52" s="1"/>
  <c r="K552" i="52" s="1"/>
  <c r="K553" i="52" s="1"/>
  <c r="K555" i="52" s="1"/>
  <c r="K556" i="52" s="1"/>
  <c r="K558" i="52" s="1"/>
  <c r="K559" i="52" s="1"/>
  <c r="K561" i="52" s="1"/>
  <c r="K562" i="52" s="1"/>
  <c r="K564" i="52" s="1"/>
  <c r="K565" i="52" s="1"/>
  <c r="K567" i="52" s="1"/>
  <c r="K568" i="52" s="1"/>
  <c r="K570" i="52" s="1"/>
  <c r="K571" i="52" s="1"/>
  <c r="K573" i="52" s="1"/>
  <c r="K574" i="52" s="1"/>
  <c r="K576" i="52" s="1"/>
  <c r="K577" i="52" s="1"/>
  <c r="K579" i="52" s="1"/>
  <c r="K580" i="52" s="1"/>
  <c r="K582" i="52" s="1"/>
  <c r="K583" i="52" s="1"/>
  <c r="K585" i="52" s="1"/>
  <c r="K586" i="52" s="1"/>
  <c r="K588" i="52" s="1"/>
  <c r="K589" i="52" s="1"/>
  <c r="K591" i="52" s="1"/>
  <c r="K592" i="52" s="1"/>
  <c r="K594" i="52" s="1"/>
  <c r="K595" i="52" s="1"/>
  <c r="K597" i="52" s="1"/>
  <c r="K598" i="52" s="1"/>
  <c r="K600" i="52" s="1"/>
  <c r="K601" i="52" s="1"/>
  <c r="K603" i="52" s="1"/>
  <c r="K604" i="52" s="1"/>
  <c r="K606" i="52" s="1"/>
  <c r="K607" i="52" s="1"/>
  <c r="K609" i="52" s="1"/>
  <c r="K610" i="52" s="1"/>
  <c r="K612" i="52" s="1"/>
  <c r="K613" i="52" s="1"/>
  <c r="K616" i="52" s="1"/>
  <c r="K618" i="52" s="1"/>
  <c r="K619" i="52" s="1"/>
  <c r="K621" i="52" s="1"/>
  <c r="K622" i="52" s="1"/>
  <c r="K624" i="52" s="1"/>
  <c r="K625" i="52" s="1"/>
  <c r="K627" i="52" s="1"/>
  <c r="K628" i="52" s="1"/>
  <c r="K630" i="52" s="1"/>
  <c r="K631" i="52" s="1"/>
  <c r="K633" i="52" s="1"/>
  <c r="K634" i="52" s="1"/>
  <c r="K636" i="52" s="1"/>
  <c r="K637" i="52" s="1"/>
  <c r="K639" i="52" s="1"/>
  <c r="K640" i="52" s="1"/>
  <c r="K642" i="52" s="1"/>
  <c r="K643" i="52" s="1"/>
  <c r="K645" i="52" s="1"/>
  <c r="K646" i="52" s="1"/>
  <c r="K648" i="52" s="1"/>
  <c r="K649" i="52" s="1"/>
  <c r="K651" i="52" s="1"/>
  <c r="K652" i="52" s="1"/>
  <c r="K654" i="52" s="1"/>
  <c r="K655" i="52" s="1"/>
  <c r="K657" i="52" s="1"/>
  <c r="K658" i="52" s="1"/>
  <c r="K660" i="52" s="1"/>
  <c r="K661" i="52" s="1"/>
  <c r="K663" i="52" s="1"/>
  <c r="K664" i="52" s="1"/>
  <c r="K666" i="52" s="1"/>
  <c r="K667" i="52" s="1"/>
  <c r="K669" i="52" s="1"/>
  <c r="K670" i="52" s="1"/>
  <c r="K672" i="52" s="1"/>
  <c r="K673" i="52" s="1"/>
  <c r="K675" i="52" s="1"/>
  <c r="K676" i="52" s="1"/>
  <c r="K678" i="52" s="1"/>
  <c r="K679" i="52" s="1"/>
  <c r="K681" i="52" s="1"/>
  <c r="K682" i="52" s="1"/>
  <c r="K684" i="52" s="1"/>
  <c r="K685" i="52" s="1"/>
  <c r="K687" i="52" s="1"/>
  <c r="K688" i="52" s="1"/>
  <c r="K690" i="52" s="1"/>
  <c r="K691" i="52" s="1"/>
  <c r="K693" i="52" s="1"/>
  <c r="K694" i="52" s="1"/>
  <c r="K696" i="52" s="1"/>
  <c r="K697" i="52" s="1"/>
  <c r="K699" i="52" s="1"/>
  <c r="K700" i="52" s="1"/>
  <c r="K702" i="52" s="1"/>
  <c r="K703" i="52" s="1"/>
  <c r="K705" i="52" s="1"/>
  <c r="K706" i="52" s="1"/>
  <c r="K708" i="52" s="1"/>
  <c r="K709" i="52" s="1"/>
  <c r="K711" i="52" s="1"/>
  <c r="K712" i="52" s="1"/>
  <c r="K714" i="52" s="1"/>
  <c r="K715" i="52" s="1"/>
  <c r="K717" i="52" s="1"/>
  <c r="K718" i="52" s="1"/>
  <c r="K720" i="52" s="1"/>
  <c r="K721" i="52"/>
  <c r="J709" i="51"/>
  <c r="K3" i="48"/>
  <c r="K4" i="48" s="1"/>
  <c r="J726" i="48"/>
  <c r="H726" i="48"/>
  <c r="G726" i="48"/>
  <c r="F726" i="48"/>
  <c r="I726" i="48"/>
  <c r="K723" i="52" l="1"/>
  <c r="K3" i="53"/>
  <c r="K6" i="48"/>
  <c r="K726" i="48" s="1"/>
  <c r="K745" i="53" l="1"/>
  <c r="K747" i="53" s="1"/>
  <c r="K7" i="48"/>
  <c r="K9" i="48" s="1"/>
  <c r="K10" i="48" s="1"/>
  <c r="K12" i="48" s="1"/>
  <c r="K13" i="48" s="1"/>
  <c r="K15" i="48" s="1"/>
  <c r="K16" i="48" s="1"/>
  <c r="K18" i="48" s="1"/>
  <c r="K19" i="48" s="1"/>
  <c r="K21" i="48" s="1"/>
  <c r="K22" i="48" s="1"/>
  <c r="K24" i="48" s="1"/>
  <c r="K25" i="48" s="1"/>
  <c r="K27" i="48" s="1"/>
  <c r="K28" i="48" s="1"/>
  <c r="K30" i="48" s="1"/>
  <c r="K31" i="48" s="1"/>
  <c r="K33" i="48" s="1"/>
  <c r="K34" i="48" s="1"/>
  <c r="K36" i="48" s="1"/>
  <c r="K37" i="48" s="1"/>
  <c r="K39" i="48" s="1"/>
  <c r="K40" i="48" s="1"/>
  <c r="K42" i="48" s="1"/>
  <c r="K43" i="48" s="1"/>
  <c r="K45" i="48" s="1"/>
  <c r="K46" i="48" s="1"/>
  <c r="K48" i="48" s="1"/>
  <c r="K49" i="48" s="1"/>
  <c r="K51" i="48" s="1"/>
  <c r="K52" i="48" s="1"/>
  <c r="K54" i="48" s="1"/>
  <c r="K55" i="48" l="1"/>
  <c r="K57" i="48" s="1"/>
  <c r="K58" i="48" s="1"/>
  <c r="K60" i="48" s="1"/>
  <c r="K61" i="48" s="1"/>
  <c r="K63" i="48" s="1"/>
  <c r="K64" i="48" s="1"/>
  <c r="K66" i="48" s="1"/>
  <c r="K67" i="48" s="1"/>
  <c r="K69" i="48" s="1"/>
  <c r="K70" i="48" s="1"/>
  <c r="K72" i="48" s="1"/>
  <c r="K73" i="48" s="1"/>
  <c r="K75" i="48" s="1"/>
  <c r="K76" i="48" s="1"/>
  <c r="K78" i="48" s="1"/>
  <c r="K79" i="48" s="1"/>
  <c r="K81" i="48" s="1"/>
  <c r="K82" i="48" s="1"/>
  <c r="K84" i="48" s="1"/>
  <c r="K130" i="53" l="1"/>
  <c r="K85" i="48"/>
  <c r="K87" i="48" s="1"/>
  <c r="K88" i="48" s="1"/>
  <c r="K90" i="48" s="1"/>
  <c r="K91" i="48" s="1"/>
  <c r="K93" i="48" s="1"/>
  <c r="K94" i="48" s="1"/>
  <c r="K96" i="48" s="1"/>
  <c r="K97" i="48" s="1"/>
  <c r="K99" i="48" s="1"/>
  <c r="K100" i="48" s="1"/>
  <c r="K102" i="48" s="1"/>
  <c r="K103" i="48" s="1"/>
  <c r="K105" i="48" s="1"/>
  <c r="K106" i="48" s="1"/>
  <c r="K108" i="48" s="1"/>
  <c r="K109" i="48" s="1"/>
  <c r="K111" i="48" s="1"/>
  <c r="K112" i="48" s="1"/>
  <c r="K114" i="48" s="1"/>
  <c r="K115" i="48" s="1"/>
  <c r="K117" i="48" s="1"/>
  <c r="K118" i="48" s="1"/>
  <c r="K120" i="48" s="1"/>
  <c r="K121" i="48" s="1"/>
  <c r="K123" i="48" s="1"/>
  <c r="K124" i="48" s="1"/>
  <c r="K126" i="48" s="1"/>
  <c r="K127" i="48" s="1"/>
  <c r="K129" i="48" s="1"/>
  <c r="K130" i="48" s="1"/>
  <c r="K132" i="48" s="1"/>
  <c r="K133" i="48" s="1"/>
  <c r="K135" i="48" s="1"/>
  <c r="K136" i="48" s="1"/>
  <c r="K138" i="48" s="1"/>
  <c r="K139" i="48" s="1"/>
  <c r="K141" i="48" s="1"/>
  <c r="K142" i="48" s="1"/>
  <c r="K144" i="48" s="1"/>
  <c r="K145" i="48" s="1"/>
  <c r="K147" i="48" s="1"/>
  <c r="K148" i="48" s="1"/>
  <c r="K150" i="48" s="1"/>
  <c r="K151" i="48" s="1"/>
  <c r="K153" i="48" s="1"/>
  <c r="K154" i="48" s="1"/>
  <c r="K156" i="48" s="1"/>
  <c r="K157" i="48" s="1"/>
  <c r="K159" i="48" s="1"/>
  <c r="K160" i="48" s="1"/>
  <c r="K162" i="48" s="1"/>
  <c r="K163" i="48" s="1"/>
  <c r="K165" i="48" s="1"/>
  <c r="K166" i="48" s="1"/>
  <c r="K168" i="48" s="1"/>
  <c r="K169" i="48" s="1"/>
  <c r="K171" i="48" s="1"/>
  <c r="K172" i="48" s="1"/>
  <c r="K174" i="48" s="1"/>
  <c r="K175" i="48" s="1"/>
  <c r="K177" i="48" s="1"/>
  <c r="K178" i="48" s="1"/>
  <c r="K180" i="48" s="1"/>
  <c r="K181" i="48" s="1"/>
  <c r="K183" i="48" s="1"/>
  <c r="K184" i="48" s="1"/>
  <c r="K186" i="48" s="1"/>
  <c r="K187" i="48" s="1"/>
  <c r="K189" i="48" s="1"/>
  <c r="K190" i="48" s="1"/>
  <c r="K192" i="48" s="1"/>
  <c r="K193" i="48" s="1"/>
  <c r="K195" i="48" s="1"/>
  <c r="K196" i="48" s="1"/>
  <c r="K198" i="48" s="1"/>
  <c r="K199" i="48" s="1"/>
  <c r="K201" i="48" s="1"/>
  <c r="K202" i="48" s="1"/>
  <c r="K204" i="48" s="1"/>
  <c r="K205" i="48" s="1"/>
  <c r="K207" i="48" s="1"/>
  <c r="K208" i="48" s="1"/>
  <c r="K210" i="48" s="1"/>
  <c r="K211" i="48" s="1"/>
  <c r="K213" i="48" s="1"/>
  <c r="K214" i="48" s="1"/>
  <c r="K216" i="48" s="1"/>
  <c r="K217" i="48" s="1"/>
  <c r="K219" i="48" s="1"/>
  <c r="K220" i="48" s="1"/>
  <c r="K222" i="48" s="1"/>
  <c r="K223" i="48" s="1"/>
  <c r="K225" i="48" s="1"/>
  <c r="K226" i="48" s="1"/>
  <c r="K228" i="48" s="1"/>
  <c r="K229" i="48" s="1"/>
  <c r="K231" i="48" s="1"/>
  <c r="K232" i="48" s="1"/>
  <c r="K234" i="48" s="1"/>
  <c r="K235" i="48" s="1"/>
  <c r="K237" i="48" s="1"/>
  <c r="K238" i="48" s="1"/>
  <c r="K240" i="48" s="1"/>
  <c r="K241" i="48" s="1"/>
  <c r="K243" i="48" s="1"/>
  <c r="K244" i="48" s="1"/>
  <c r="K246" i="48" s="1"/>
  <c r="K247" i="48" s="1"/>
  <c r="K249" i="48" s="1"/>
  <c r="K250" i="48" s="1"/>
  <c r="K252" i="48" s="1"/>
  <c r="K253" i="48" s="1"/>
  <c r="K255" i="48" s="1"/>
  <c r="K256" i="48" s="1"/>
  <c r="K258" i="48" s="1"/>
  <c r="K259" i="48" s="1"/>
  <c r="K261" i="48" s="1"/>
  <c r="K262" i="48" s="1"/>
  <c r="K264" i="48" s="1"/>
  <c r="K265" i="48" s="1"/>
  <c r="K267" i="48" s="1"/>
  <c r="K268" i="48" s="1"/>
  <c r="K270" i="48" s="1"/>
  <c r="K271" i="48" s="1"/>
  <c r="K273" i="48" s="1"/>
  <c r="K274" i="48" s="1"/>
  <c r="K276" i="48" s="1"/>
  <c r="K277" i="48" s="1"/>
  <c r="K279" i="48" s="1"/>
  <c r="K280" i="48" s="1"/>
  <c r="K282" i="48" s="1"/>
  <c r="K283" i="48" s="1"/>
  <c r="K285" i="48" s="1"/>
  <c r="K286" i="48" s="1"/>
  <c r="K288" i="48" s="1"/>
  <c r="K289" i="48" s="1"/>
  <c r="K291" i="48" s="1"/>
  <c r="K292" i="48" s="1"/>
  <c r="K294" i="48" s="1"/>
  <c r="K295" i="48" s="1"/>
  <c r="K297" i="48" s="1"/>
  <c r="K298" i="48" s="1"/>
  <c r="K300" i="48" s="1"/>
  <c r="K301" i="48" s="1"/>
  <c r="K303" i="48" s="1"/>
  <c r="K304" i="48" s="1"/>
  <c r="K306" i="48" s="1"/>
  <c r="K307" i="48" s="1"/>
  <c r="K309" i="48" s="1"/>
  <c r="K310" i="48" s="1"/>
  <c r="K312" i="48" s="1"/>
  <c r="K313" i="48" s="1"/>
  <c r="K315" i="48" s="1"/>
  <c r="K316" i="48" s="1"/>
  <c r="K318" i="48" s="1"/>
  <c r="K319" i="48" s="1"/>
  <c r="K321" i="48" s="1"/>
  <c r="K322" i="48" s="1"/>
  <c r="K324" i="48" s="1"/>
  <c r="K325" i="48" s="1"/>
  <c r="K327" i="48" s="1"/>
  <c r="K328" i="48" s="1"/>
  <c r="K330" i="48" s="1"/>
  <c r="K331" i="48" s="1"/>
  <c r="K333" i="48" s="1"/>
  <c r="K334" i="48" s="1"/>
  <c r="K336" i="48" s="1"/>
  <c r="K337" i="48" s="1"/>
  <c r="K339" i="48" s="1"/>
  <c r="K340" i="48" s="1"/>
  <c r="K342" i="48" s="1"/>
  <c r="K343" i="48" s="1"/>
  <c r="K345" i="48" s="1"/>
  <c r="K346" i="48" s="1"/>
  <c r="K348" i="48" s="1"/>
  <c r="K349" i="48" s="1"/>
  <c r="K351" i="48" s="1"/>
  <c r="K352" i="48" s="1"/>
  <c r="K354" i="48" s="1"/>
  <c r="K355" i="48" s="1"/>
  <c r="K357" i="48" s="1"/>
  <c r="K358" i="48" s="1"/>
  <c r="K360" i="48" s="1"/>
  <c r="K361" i="48" s="1"/>
  <c r="K363" i="48" s="1"/>
  <c r="K364" i="48" s="1"/>
  <c r="K366" i="48" s="1"/>
  <c r="K367" i="48" s="1"/>
  <c r="K369" i="48" s="1"/>
  <c r="K370" i="48" s="1"/>
  <c r="K372" i="48" s="1"/>
  <c r="K373" i="48" s="1"/>
  <c r="K375" i="48" s="1"/>
  <c r="K376" i="48" s="1"/>
  <c r="K378" i="48" s="1"/>
  <c r="K379" i="48" s="1"/>
  <c r="K381" i="48" s="1"/>
  <c r="K382" i="48" s="1"/>
  <c r="K384" i="48" s="1"/>
  <c r="K385" i="48" s="1"/>
  <c r="K387" i="48" s="1"/>
  <c r="K388" i="48" s="1"/>
  <c r="K390" i="48" s="1"/>
  <c r="K391" i="48" s="1"/>
  <c r="K393" i="48" s="1"/>
  <c r="K394" i="48" s="1"/>
  <c r="K396" i="48" s="1"/>
  <c r="K397" i="48" s="1"/>
  <c r="K399" i="48" s="1"/>
  <c r="K400" i="48" s="1"/>
  <c r="K402" i="48" s="1"/>
  <c r="K403" i="48" s="1"/>
  <c r="K405" i="48" s="1"/>
  <c r="K406" i="48" s="1"/>
  <c r="K408" i="48" s="1"/>
  <c r="K409" i="48" s="1"/>
  <c r="K411" i="48" s="1"/>
  <c r="K412" i="48" s="1"/>
  <c r="K414" i="48" s="1"/>
  <c r="K415" i="48" s="1"/>
  <c r="K417" i="48" s="1"/>
  <c r="K418" i="48" s="1"/>
  <c r="K420" i="48" s="1"/>
  <c r="K421" i="48" s="1"/>
  <c r="K423" i="48" s="1"/>
  <c r="K424" i="48" s="1"/>
  <c r="K426" i="48" s="1"/>
  <c r="K427" i="48" s="1"/>
  <c r="K429" i="48" s="1"/>
  <c r="K430" i="48" s="1"/>
  <c r="K432" i="48" s="1"/>
  <c r="K433" i="48" s="1"/>
  <c r="K435" i="48" s="1"/>
  <c r="K436" i="48" s="1"/>
  <c r="K438" i="48" s="1"/>
  <c r="K439" i="48" s="1"/>
  <c r="K441" i="48" s="1"/>
  <c r="K442" i="48" s="1"/>
  <c r="K444" i="48" s="1"/>
  <c r="K445" i="48" s="1"/>
  <c r="K447" i="48" s="1"/>
  <c r="K448" i="48" s="1"/>
  <c r="K450" i="48" s="1"/>
  <c r="K451" i="48" s="1"/>
  <c r="K453" i="48" s="1"/>
  <c r="K454" i="48" s="1"/>
  <c r="K456" i="48" s="1"/>
  <c r="K457" i="48" s="1"/>
  <c r="K459" i="48" s="1"/>
  <c r="K460" i="48" s="1"/>
  <c r="K462" i="48" s="1"/>
  <c r="K463" i="48" s="1"/>
  <c r="K465" i="48" s="1"/>
  <c r="K466" i="48" s="1"/>
  <c r="K468" i="48" s="1"/>
  <c r="K469" i="48" s="1"/>
  <c r="K471" i="48" s="1"/>
  <c r="K472" i="48" s="1"/>
  <c r="K474" i="48" s="1"/>
  <c r="K475" i="48" s="1"/>
  <c r="K477" i="48" s="1"/>
  <c r="K478" i="48" s="1"/>
  <c r="K480" i="48" s="1"/>
  <c r="K481" i="48" s="1"/>
  <c r="K483" i="48" s="1"/>
  <c r="K484" i="48" s="1"/>
  <c r="K486" i="48" s="1"/>
  <c r="K487" i="48" s="1"/>
  <c r="K489" i="48" s="1"/>
  <c r="K490" i="48" s="1"/>
  <c r="K492" i="48" s="1"/>
  <c r="K493" i="48" s="1"/>
  <c r="K495" i="48" s="1"/>
  <c r="K496" i="48" s="1"/>
  <c r="K498" i="48" s="1"/>
  <c r="K499" i="48" s="1"/>
  <c r="K501" i="48" s="1"/>
  <c r="K502" i="48" s="1"/>
  <c r="K504" i="48" s="1"/>
  <c r="K505" i="48" s="1"/>
  <c r="K507" i="48" s="1"/>
  <c r="K508" i="48" s="1"/>
  <c r="K510" i="48" s="1"/>
  <c r="K511" i="48" s="1"/>
  <c r="K513" i="48" s="1"/>
  <c r="K514" i="48" s="1"/>
  <c r="K516" i="48" s="1"/>
  <c r="K517" i="48" s="1"/>
  <c r="K519" i="48" s="1"/>
  <c r="K520" i="48" s="1"/>
  <c r="K522" i="48" s="1"/>
  <c r="K523" i="48" s="1"/>
  <c r="K525" i="48" s="1"/>
  <c r="K526" i="48" s="1"/>
  <c r="K528" i="48" s="1"/>
  <c r="K529" i="48" s="1"/>
  <c r="K531" i="48" s="1"/>
  <c r="K532" i="48" s="1"/>
  <c r="K534" i="48" s="1"/>
  <c r="K535" i="48" s="1"/>
  <c r="K537" i="48" s="1"/>
  <c r="K538" i="48" s="1"/>
  <c r="K540" i="48" s="1"/>
  <c r="K541" i="48" s="1"/>
  <c r="K543" i="48" s="1"/>
  <c r="K544" i="48" s="1"/>
  <c r="K546" i="48" s="1"/>
  <c r="K547" i="48" s="1"/>
  <c r="K549" i="48" s="1"/>
  <c r="K550" i="48" s="1"/>
  <c r="K552" i="48" s="1"/>
  <c r="K553" i="48" s="1"/>
  <c r="K555" i="48" s="1"/>
  <c r="K556" i="48" s="1"/>
  <c r="K558" i="48" s="1"/>
  <c r="K559" i="48" s="1"/>
  <c r="K561" i="48" s="1"/>
  <c r="K562" i="48" s="1"/>
  <c r="K564" i="48" s="1"/>
  <c r="K565" i="48" s="1"/>
  <c r="K567" i="48" s="1"/>
  <c r="K568" i="48" s="1"/>
  <c r="K570" i="48" s="1"/>
  <c r="K571" i="48" s="1"/>
  <c r="K573" i="48" s="1"/>
  <c r="K574" i="48" s="1"/>
  <c r="K576" i="48" s="1"/>
  <c r="K577" i="48" s="1"/>
  <c r="K579" i="48" s="1"/>
  <c r="K580" i="48" s="1"/>
  <c r="K582" i="48" s="1"/>
  <c r="K583" i="48" s="1"/>
  <c r="K585" i="48" s="1"/>
  <c r="K586" i="48" s="1"/>
  <c r="K588" i="48" s="1"/>
  <c r="K589" i="48" s="1"/>
  <c r="K591" i="48" s="1"/>
  <c r="K592" i="48" s="1"/>
  <c r="K594" i="48" s="1"/>
  <c r="K595" i="48" s="1"/>
  <c r="K597" i="48" s="1"/>
  <c r="K598" i="48" s="1"/>
  <c r="K600" i="48" s="1"/>
  <c r="K601" i="48" s="1"/>
  <c r="K603" i="48" s="1"/>
  <c r="K604" i="48" s="1"/>
  <c r="K606" i="48" s="1"/>
  <c r="K607" i="48" s="1"/>
  <c r="K609" i="48" s="1"/>
  <c r="K610" i="48" s="1"/>
  <c r="K612" i="48" s="1"/>
  <c r="K613" i="48" s="1"/>
  <c r="K615" i="48" s="1"/>
  <c r="K616" i="48" s="1"/>
  <c r="K618" i="48" s="1"/>
  <c r="K619" i="48" s="1"/>
  <c r="K621" i="48" s="1"/>
  <c r="K622" i="48" s="1"/>
  <c r="K624" i="48" s="1"/>
  <c r="K625" i="48" s="1"/>
  <c r="K627" i="48" s="1"/>
  <c r="K628" i="48" s="1"/>
  <c r="K630" i="48" s="1"/>
  <c r="K631" i="48" s="1"/>
  <c r="K633" i="48" s="1"/>
  <c r="K634" i="48" s="1"/>
  <c r="K636" i="48" s="1"/>
  <c r="K637" i="48" s="1"/>
  <c r="K639" i="48" s="1"/>
  <c r="K640" i="48" s="1"/>
  <c r="K642" i="48" s="1"/>
  <c r="K643" i="48" s="1"/>
  <c r="K645" i="48" s="1"/>
  <c r="K646" i="48" s="1"/>
  <c r="K648" i="48" s="1"/>
  <c r="K649" i="48" s="1"/>
  <c r="K651" i="48" s="1"/>
  <c r="K652" i="48" s="1"/>
  <c r="K654" i="48" s="1"/>
  <c r="K655" i="48" s="1"/>
  <c r="K657" i="48" s="1"/>
  <c r="K658" i="48" s="1"/>
  <c r="K660" i="48" s="1"/>
  <c r="K661" i="48" s="1"/>
  <c r="K663" i="48" s="1"/>
  <c r="K664" i="48" s="1"/>
  <c r="K666" i="48" s="1"/>
  <c r="K667" i="48" s="1"/>
  <c r="K669" i="48" s="1"/>
  <c r="K670" i="48" s="1"/>
  <c r="K672" i="48" s="1"/>
  <c r="K673" i="48" s="1"/>
  <c r="K675" i="48" s="1"/>
  <c r="K676" i="48" s="1"/>
  <c r="K678" i="48" s="1"/>
  <c r="K679" i="48" s="1"/>
  <c r="K681" i="48" s="1"/>
  <c r="K682" i="48" s="1"/>
  <c r="K684" i="48" s="1"/>
  <c r="K685" i="48" s="1"/>
  <c r="K687" i="48" s="1"/>
  <c r="K688" i="48" s="1"/>
  <c r="K690" i="48" s="1"/>
  <c r="K691" i="48" s="1"/>
  <c r="K693" i="48" s="1"/>
  <c r="J711" i="51" l="1"/>
  <c r="I88" i="51" l="1"/>
  <c r="I709" i="51" s="1"/>
  <c r="I711" i="51" l="1"/>
  <c r="K709" i="51"/>
  <c r="K4" i="51"/>
  <c r="K6" i="51" s="1"/>
  <c r="K7" i="51" l="1"/>
  <c r="K9" i="51" s="1"/>
  <c r="K10" i="51" s="1"/>
  <c r="K12" i="51" s="1"/>
  <c r="K13" i="51" s="1"/>
  <c r="K15" i="51" s="1"/>
  <c r="K16" i="51" s="1"/>
  <c r="K18" i="51" s="1"/>
  <c r="K19" i="51" s="1"/>
  <c r="K21" i="51" s="1"/>
  <c r="K22" i="51" s="1"/>
  <c r="K24" i="51" s="1"/>
  <c r="K25" i="51" s="1"/>
  <c r="K27" i="51" s="1"/>
  <c r="K28" i="51" s="1"/>
  <c r="K30" i="51" s="1"/>
  <c r="K31" i="51" s="1"/>
  <c r="K33" i="51" s="1"/>
  <c r="K34" i="51" s="1"/>
  <c r="K36" i="51" s="1"/>
  <c r="K37" i="51" s="1"/>
  <c r="K39" i="51" s="1"/>
  <c r="K40" i="51" s="1"/>
  <c r="K42" i="51" s="1"/>
  <c r="K43" i="51" s="1"/>
  <c r="K45" i="51" s="1"/>
  <c r="K46" i="51" s="1"/>
  <c r="K48" i="51" s="1"/>
  <c r="K49" i="51" s="1"/>
  <c r="K51" i="51" s="1"/>
  <c r="K52" i="51" s="1"/>
  <c r="K54" i="51" s="1"/>
  <c r="K55" i="51" s="1"/>
  <c r="K57" i="51" s="1"/>
  <c r="K58" i="51" s="1"/>
  <c r="K60" i="51" s="1"/>
  <c r="K61" i="51" s="1"/>
  <c r="K63" i="51" s="1"/>
  <c r="K64" i="51" s="1"/>
  <c r="K66" i="51" s="1"/>
  <c r="K67" i="51" s="1"/>
  <c r="K69" i="51" s="1"/>
  <c r="K70" i="51" s="1"/>
  <c r="K72" i="51" s="1"/>
  <c r="K73" i="51" s="1"/>
  <c r="K75" i="51" s="1"/>
  <c r="K76" i="51" s="1"/>
  <c r="K78" i="51" s="1"/>
  <c r="K79" i="51" s="1"/>
  <c r="K81" i="51" s="1"/>
  <c r="K82" i="51" s="1"/>
  <c r="K84" i="51" s="1"/>
  <c r="K85" i="51" s="1"/>
  <c r="K87" i="51" s="1"/>
  <c r="K88" i="51" s="1"/>
  <c r="K90" i="51" s="1"/>
  <c r="K91" i="51" s="1"/>
  <c r="K93" i="51" s="1"/>
  <c r="K94" i="51" s="1"/>
  <c r="K96" i="51" s="1"/>
  <c r="K97" i="51" s="1"/>
  <c r="K99" i="51" s="1"/>
  <c r="K100" i="51" s="1"/>
  <c r="K102" i="51" s="1"/>
  <c r="K103" i="51" s="1"/>
  <c r="K105" i="51" s="1"/>
  <c r="K106" i="51" s="1"/>
  <c r="K108" i="51" s="1"/>
  <c r="K109" i="51" s="1"/>
  <c r="K111" i="51" s="1"/>
  <c r="K112" i="51" s="1"/>
  <c r="K114" i="51" s="1"/>
  <c r="K115" i="51" s="1"/>
  <c r="K117" i="51" s="1"/>
  <c r="K118" i="51" s="1"/>
  <c r="K120" i="51" s="1"/>
  <c r="K121" i="51" s="1"/>
  <c r="K123" i="51" s="1"/>
  <c r="K124" i="51" s="1"/>
  <c r="K126" i="51" s="1"/>
  <c r="K127" i="51" s="1"/>
  <c r="K129" i="51" s="1"/>
  <c r="K130" i="51" s="1"/>
  <c r="K132" i="51" s="1"/>
  <c r="K133" i="51" s="1"/>
  <c r="K135" i="51" s="1"/>
  <c r="K136" i="51" s="1"/>
  <c r="K138" i="51" s="1"/>
  <c r="K139" i="51" s="1"/>
  <c r="K141" i="51" s="1"/>
  <c r="K142" i="51" s="1"/>
  <c r="K144" i="51" s="1"/>
  <c r="K145" i="51" s="1"/>
  <c r="K147" i="51" s="1"/>
  <c r="K148" i="51" s="1"/>
  <c r="K150" i="51" s="1"/>
  <c r="K151" i="51" s="1"/>
  <c r="K153" i="51" s="1"/>
  <c r="K154" i="51" s="1"/>
  <c r="K156" i="51" s="1"/>
  <c r="K157" i="51" s="1"/>
  <c r="K159" i="51" s="1"/>
  <c r="K160" i="51" s="1"/>
  <c r="K162" i="51" s="1"/>
  <c r="K163" i="51" s="1"/>
  <c r="K165" i="51" s="1"/>
  <c r="K166" i="51" s="1"/>
  <c r="K168" i="51" s="1"/>
  <c r="K169" i="51" s="1"/>
  <c r="K171" i="51" s="1"/>
  <c r="K172" i="51" s="1"/>
  <c r="K174" i="51" s="1"/>
  <c r="K175" i="51" s="1"/>
  <c r="K177" i="51" s="1"/>
  <c r="K178" i="51" s="1"/>
  <c r="K180" i="51" s="1"/>
  <c r="K181" i="51" s="1"/>
  <c r="K183" i="51" s="1"/>
  <c r="K184" i="51" s="1"/>
  <c r="K186" i="51" s="1"/>
  <c r="K187" i="51" s="1"/>
  <c r="K189" i="51" s="1"/>
  <c r="K190" i="51" s="1"/>
  <c r="K192" i="51" s="1"/>
  <c r="K193" i="51" s="1"/>
  <c r="K195" i="51" s="1"/>
  <c r="K196" i="51" s="1"/>
  <c r="K198" i="51" s="1"/>
  <c r="K199" i="51" s="1"/>
  <c r="K201" i="51" s="1"/>
  <c r="K202" i="51" s="1"/>
  <c r="K204" i="51" s="1"/>
  <c r="K205" i="51" s="1"/>
  <c r="K207" i="51" s="1"/>
  <c r="K208" i="51" s="1"/>
  <c r="K210" i="51" s="1"/>
  <c r="K211" i="51" s="1"/>
  <c r="K213" i="51" s="1"/>
  <c r="K214" i="51" s="1"/>
  <c r="K216" i="51" s="1"/>
  <c r="K217" i="51" s="1"/>
  <c r="K219" i="51" s="1"/>
  <c r="K220" i="51" s="1"/>
  <c r="K222" i="51" s="1"/>
  <c r="K223" i="51" s="1"/>
  <c r="K225" i="51" s="1"/>
  <c r="K226" i="51" s="1"/>
  <c r="K228" i="51" s="1"/>
  <c r="K229" i="51" s="1"/>
  <c r="K231" i="51" s="1"/>
  <c r="K232" i="51" s="1"/>
  <c r="K234" i="51" s="1"/>
  <c r="K235" i="51" s="1"/>
  <c r="K237" i="51" s="1"/>
  <c r="K238" i="51" s="1"/>
  <c r="K240" i="51" s="1"/>
  <c r="K241" i="51" s="1"/>
  <c r="K243" i="51" s="1"/>
  <c r="K244" i="51" s="1"/>
  <c r="K246" i="51" s="1"/>
  <c r="K247" i="51" s="1"/>
  <c r="K249" i="51" s="1"/>
  <c r="K250" i="51" s="1"/>
  <c r="K252" i="51" s="1"/>
  <c r="K253" i="51" s="1"/>
  <c r="K255" i="51" s="1"/>
  <c r="K256" i="51" s="1"/>
  <c r="K258" i="51" s="1"/>
  <c r="K259" i="51" s="1"/>
  <c r="K261" i="51" s="1"/>
  <c r="K262" i="51" s="1"/>
  <c r="K264" i="51" s="1"/>
  <c r="K265" i="51" s="1"/>
  <c r="K267" i="51" s="1"/>
  <c r="K268" i="51" s="1"/>
  <c r="K270" i="51" s="1"/>
  <c r="K271" i="51" s="1"/>
  <c r="K273" i="51" s="1"/>
  <c r="K274" i="51" s="1"/>
  <c r="K276" i="51" s="1"/>
  <c r="K277" i="51" s="1"/>
  <c r="K279" i="51" s="1"/>
  <c r="K280" i="51" s="1"/>
  <c r="K282" i="51" s="1"/>
  <c r="K283" i="51" s="1"/>
  <c r="K285" i="51" s="1"/>
  <c r="K286" i="51" s="1"/>
  <c r="K288" i="51" s="1"/>
  <c r="K289" i="51" s="1"/>
  <c r="K291" i="51" s="1"/>
  <c r="K292" i="51" s="1"/>
  <c r="K294" i="51" s="1"/>
  <c r="K295" i="51" s="1"/>
  <c r="K297" i="51" s="1"/>
  <c r="K298" i="51" s="1"/>
  <c r="K300" i="51" s="1"/>
  <c r="K301" i="51" s="1"/>
  <c r="K303" i="51" s="1"/>
  <c r="K304" i="51" s="1"/>
  <c r="K306" i="51" s="1"/>
  <c r="K307" i="51" s="1"/>
  <c r="K309" i="51" s="1"/>
  <c r="K310" i="51" s="1"/>
  <c r="K312" i="51" s="1"/>
  <c r="K313" i="51" s="1"/>
  <c r="K315" i="51" s="1"/>
  <c r="K316" i="51" s="1"/>
  <c r="K318" i="51" s="1"/>
  <c r="K319" i="51" s="1"/>
  <c r="K321" i="51" s="1"/>
  <c r="K322" i="51" s="1"/>
  <c r="K324" i="51" s="1"/>
  <c r="K325" i="51" s="1"/>
  <c r="K327" i="51" s="1"/>
  <c r="K328" i="51" s="1"/>
  <c r="K330" i="51" s="1"/>
  <c r="K331" i="51" s="1"/>
  <c r="K333" i="51" s="1"/>
  <c r="K334" i="51" s="1"/>
  <c r="K337" i="51" s="1"/>
  <c r="K339" i="51" s="1"/>
  <c r="K340" i="51" s="1"/>
  <c r="K342" i="51" s="1"/>
  <c r="K343" i="51" s="1"/>
  <c r="K345" i="51" s="1"/>
  <c r="K346" i="51" s="1"/>
  <c r="K348" i="51" s="1"/>
  <c r="K349" i="51" s="1"/>
  <c r="K351" i="51" s="1"/>
  <c r="K352" i="51" s="1"/>
  <c r="K354" i="51" s="1"/>
  <c r="K355" i="51" s="1"/>
  <c r="K357" i="51" s="1"/>
  <c r="K358" i="51" s="1"/>
  <c r="K360" i="51" s="1"/>
  <c r="K361" i="51" s="1"/>
  <c r="K363" i="51" s="1"/>
  <c r="K364" i="51" s="1"/>
  <c r="K366" i="51" s="1"/>
  <c r="K367" i="51" s="1"/>
  <c r="K369" i="51" s="1"/>
  <c r="K370" i="51" s="1"/>
  <c r="K372" i="51" s="1"/>
  <c r="K373" i="51" s="1"/>
  <c r="K375" i="51" s="1"/>
  <c r="K376" i="51" s="1"/>
  <c r="K378" i="51" s="1"/>
  <c r="K379" i="51" s="1"/>
  <c r="K381" i="51" s="1"/>
  <c r="K382" i="51" s="1"/>
  <c r="K384" i="51" s="1"/>
  <c r="K385" i="51" s="1"/>
  <c r="K387" i="51" s="1"/>
  <c r="K388" i="51" s="1"/>
  <c r="K390" i="51" s="1"/>
  <c r="K391" i="51" s="1"/>
  <c r="K393" i="51" s="1"/>
  <c r="K394" i="51" s="1"/>
  <c r="K396" i="51" s="1"/>
  <c r="K397" i="51" s="1"/>
  <c r="K399" i="51" s="1"/>
  <c r="K400" i="51" s="1"/>
  <c r="K402" i="51" s="1"/>
  <c r="K403" i="51" s="1"/>
  <c r="K405" i="51" s="1"/>
  <c r="K406" i="51" s="1"/>
  <c r="K408" i="51" s="1"/>
  <c r="K409" i="51" s="1"/>
  <c r="K411" i="51" s="1"/>
  <c r="K412" i="51" s="1"/>
  <c r="K414" i="51" s="1"/>
  <c r="K415" i="51" s="1"/>
  <c r="K417" i="51" s="1"/>
  <c r="K418" i="51" s="1"/>
  <c r="K420" i="51" s="1"/>
  <c r="K421" i="51" s="1"/>
  <c r="K423" i="51" s="1"/>
  <c r="K424" i="51" s="1"/>
  <c r="K426" i="51" s="1"/>
  <c r="K427" i="51" s="1"/>
  <c r="K429" i="51" s="1"/>
  <c r="K430" i="51" s="1"/>
  <c r="K432" i="51" s="1"/>
  <c r="K433" i="51" s="1"/>
  <c r="K435" i="51" s="1"/>
  <c r="K436" i="51" s="1"/>
  <c r="K438" i="51" s="1"/>
  <c r="K439" i="51" s="1"/>
  <c r="K441" i="51" s="1"/>
  <c r="K442" i="51" s="1"/>
  <c r="K444" i="51" s="1"/>
  <c r="K445" i="51" s="1"/>
  <c r="K447" i="51" s="1"/>
  <c r="K448" i="51" s="1"/>
  <c r="K450" i="51" s="1"/>
  <c r="K451" i="51" s="1"/>
  <c r="K453" i="51" s="1"/>
  <c r="K454" i="51" s="1"/>
  <c r="K456" i="51" s="1"/>
  <c r="K457" i="51" s="1"/>
  <c r="K459" i="51" s="1"/>
  <c r="K460" i="51" s="1"/>
  <c r="K462" i="51" s="1"/>
  <c r="K463" i="51" s="1"/>
  <c r="K465" i="51" s="1"/>
  <c r="K466" i="51" s="1"/>
  <c r="K468" i="51" s="1"/>
  <c r="K469" i="51" s="1"/>
  <c r="K471" i="51" s="1"/>
  <c r="K472" i="51" s="1"/>
  <c r="K474" i="51" s="1"/>
  <c r="K475" i="51" s="1"/>
  <c r="K477" i="51" s="1"/>
  <c r="K478" i="51" s="1"/>
  <c r="K480" i="51" s="1"/>
  <c r="K481" i="51" s="1"/>
  <c r="K483" i="51" s="1"/>
  <c r="K484" i="51" s="1"/>
  <c r="K486" i="51" s="1"/>
  <c r="K487" i="51" s="1"/>
  <c r="K489" i="51" s="1"/>
  <c r="K490" i="51" s="1"/>
  <c r="K492" i="51" s="1"/>
  <c r="K493" i="51" s="1"/>
  <c r="K495" i="51" s="1"/>
  <c r="K496" i="51" s="1"/>
  <c r="K498" i="51" s="1"/>
  <c r="K499" i="51" s="1"/>
  <c r="K501" i="51" s="1"/>
  <c r="K502" i="51" s="1"/>
  <c r="K504" i="51" s="1"/>
  <c r="K505" i="51" s="1"/>
  <c r="K507" i="51" s="1"/>
  <c r="K508" i="51" s="1"/>
  <c r="K510" i="51" s="1"/>
  <c r="K511" i="51" s="1"/>
  <c r="K513" i="51" s="1"/>
  <c r="K514" i="51" s="1"/>
  <c r="K516" i="51" s="1"/>
  <c r="K517" i="51" s="1"/>
  <c r="K520" i="51" s="1"/>
  <c r="K522" i="51" s="1"/>
  <c r="K523" i="51" s="1"/>
  <c r="K525" i="51" s="1"/>
  <c r="K526" i="51" s="1"/>
  <c r="K528" i="51" s="1"/>
  <c r="K529" i="51" s="1"/>
  <c r="K531" i="51" s="1"/>
  <c r="K532" i="51" s="1"/>
  <c r="K534" i="51" s="1"/>
  <c r="K535" i="51" s="1"/>
  <c r="K537" i="51" s="1"/>
  <c r="K538" i="51" s="1"/>
  <c r="K540" i="51" s="1"/>
  <c r="K541" i="51" s="1"/>
  <c r="K543" i="51" s="1"/>
  <c r="K544" i="51" s="1"/>
  <c r="K546" i="51" s="1"/>
  <c r="K547" i="51" s="1"/>
  <c r="K549" i="51" s="1"/>
  <c r="K550" i="51" s="1"/>
  <c r="K552" i="51" s="1"/>
  <c r="K553" i="51" s="1"/>
  <c r="K555" i="51" s="1"/>
  <c r="K556" i="51" s="1"/>
  <c r="K558" i="51" s="1"/>
  <c r="K559" i="51" s="1"/>
  <c r="K561" i="51" s="1"/>
  <c r="K562" i="51" s="1"/>
  <c r="K564" i="51" s="1"/>
  <c r="K565" i="51" s="1"/>
  <c r="K567" i="51" s="1"/>
  <c r="K568" i="51" s="1"/>
  <c r="K570" i="51" s="1"/>
  <c r="K571" i="51" s="1"/>
  <c r="K573" i="51" s="1"/>
  <c r="K574" i="51" s="1"/>
  <c r="K576" i="51" s="1"/>
  <c r="K577" i="51" s="1"/>
  <c r="K579" i="51" s="1"/>
  <c r="K580" i="51" s="1"/>
  <c r="K582" i="51" s="1"/>
  <c r="K583" i="51" s="1"/>
  <c r="K585" i="51" s="1"/>
  <c r="K586" i="51" s="1"/>
  <c r="K588" i="51" s="1"/>
  <c r="K589" i="51" s="1"/>
  <c r="K591" i="51" s="1"/>
  <c r="K592" i="51" s="1"/>
  <c r="K594" i="51" s="1"/>
  <c r="K595" i="51" s="1"/>
  <c r="K597" i="51" s="1"/>
  <c r="K598" i="51" s="1"/>
  <c r="K600" i="51" s="1"/>
  <c r="K601" i="51" s="1"/>
  <c r="K603" i="51" s="1"/>
  <c r="K604" i="51" s="1"/>
  <c r="K606" i="51" s="1"/>
  <c r="K607" i="51" s="1"/>
  <c r="K609" i="51" s="1"/>
  <c r="K610" i="51" s="1"/>
  <c r="K612" i="51" s="1"/>
  <c r="K613" i="51" s="1"/>
  <c r="K615" i="51" s="1"/>
  <c r="K616" i="51" s="1"/>
  <c r="K618" i="51" s="1"/>
  <c r="K619" i="51" s="1"/>
  <c r="K621" i="51" s="1"/>
  <c r="K622" i="51" s="1"/>
  <c r="K624" i="51" s="1"/>
  <c r="K625" i="51" s="1"/>
  <c r="K627" i="51" s="1"/>
  <c r="K628" i="51" s="1"/>
  <c r="K630" i="51" s="1"/>
  <c r="K631" i="51" s="1"/>
  <c r="K633" i="51" s="1"/>
  <c r="K634" i="51" s="1"/>
  <c r="K636" i="51" s="1"/>
  <c r="K637" i="51" s="1"/>
  <c r="K639" i="51" s="1"/>
  <c r="K640" i="51" s="1"/>
  <c r="K642" i="51" s="1"/>
  <c r="K643" i="51" s="1"/>
  <c r="K645" i="51" s="1"/>
  <c r="K646" i="51" s="1"/>
  <c r="K648" i="51" s="1"/>
  <c r="K649" i="51" s="1"/>
  <c r="K651" i="51" s="1"/>
  <c r="K652" i="51" s="1"/>
  <c r="K654" i="51" s="1"/>
  <c r="K655" i="51" s="1"/>
  <c r="K657" i="51" s="1"/>
  <c r="K658" i="51" s="1"/>
  <c r="K660" i="51" s="1"/>
  <c r="K661" i="51" s="1"/>
  <c r="K663" i="51" s="1"/>
  <c r="K664" i="51" s="1"/>
  <c r="K666" i="51" s="1"/>
  <c r="K667" i="51" s="1"/>
  <c r="K669" i="51" s="1"/>
  <c r="K670" i="51" s="1"/>
  <c r="K672" i="51" s="1"/>
  <c r="K673" i="51" s="1"/>
  <c r="K675" i="51" s="1"/>
  <c r="K676" i="51" s="1"/>
  <c r="K678" i="51" s="1"/>
  <c r="K679" i="51" s="1"/>
  <c r="K682" i="51" s="1"/>
  <c r="K684" i="51" s="1"/>
  <c r="K685" i="51" s="1"/>
  <c r="K687" i="51" s="1"/>
  <c r="K688" i="51" s="1"/>
  <c r="K690" i="51" s="1"/>
  <c r="K691" i="51" s="1"/>
  <c r="K693" i="51" s="1"/>
  <c r="K694" i="51" s="1"/>
  <c r="K696" i="51" s="1"/>
  <c r="K697" i="51" s="1"/>
  <c r="K699" i="51" s="1"/>
  <c r="K700" i="51" s="1"/>
  <c r="K703" i="51" s="1"/>
  <c r="K705" i="51" s="1"/>
  <c r="K706" i="51" s="1"/>
  <c r="K708" i="51" s="1"/>
  <c r="K711" i="51"/>
  <c r="G709" i="51"/>
  <c r="H709" i="51"/>
  <c r="H711" i="51" s="1"/>
  <c r="F709" i="51"/>
  <c r="F711" i="51" s="1"/>
  <c r="G733" i="50"/>
  <c r="H733" i="50"/>
  <c r="J733" i="50"/>
  <c r="F733" i="50"/>
  <c r="G711" i="51" l="1"/>
  <c r="K723" i="50"/>
  <c r="K721" i="50"/>
  <c r="K718" i="50"/>
  <c r="K717" i="50" l="1"/>
  <c r="I514" i="50" l="1"/>
  <c r="I733" i="50" s="1"/>
  <c r="K733" i="50" s="1"/>
  <c r="G735" i="50" l="1"/>
  <c r="H735" i="50"/>
  <c r="I735" i="50"/>
  <c r="J735" i="50"/>
  <c r="F735" i="50"/>
  <c r="K3" i="50"/>
  <c r="K4" i="50" s="1"/>
  <c r="K6" i="50" s="1"/>
  <c r="K7" i="50" s="1"/>
  <c r="K9" i="50" s="1"/>
  <c r="K10" i="50" s="1"/>
  <c r="K12" i="50" s="1"/>
  <c r="K13" i="50" s="1"/>
  <c r="K15" i="50" s="1"/>
  <c r="K16" i="50" s="1"/>
  <c r="K18" i="50" s="1"/>
  <c r="K19" i="50" s="1"/>
  <c r="K21" i="50" s="1"/>
  <c r="K22" i="50" s="1"/>
  <c r="K24" i="50" s="1"/>
  <c r="K25" i="50" s="1"/>
  <c r="K27" i="50" s="1"/>
  <c r="K28" i="50" s="1"/>
  <c r="K30" i="50" s="1"/>
  <c r="K31" i="50" s="1"/>
  <c r="K33" i="50" s="1"/>
  <c r="K34" i="50" s="1"/>
  <c r="K36" i="50" s="1"/>
  <c r="K37" i="50" s="1"/>
  <c r="K39" i="50" s="1"/>
  <c r="K40" i="50" s="1"/>
  <c r="K42" i="50" s="1"/>
  <c r="K43" i="50" s="1"/>
  <c r="K45" i="50" s="1"/>
  <c r="K46" i="50" s="1"/>
  <c r="K48" i="50" s="1"/>
  <c r="K49" i="50" s="1"/>
  <c r="K51" i="50" s="1"/>
  <c r="K52" i="50" s="1"/>
  <c r="K54" i="50" s="1"/>
  <c r="K55" i="50" s="1"/>
  <c r="K57" i="50" s="1"/>
  <c r="K58" i="50" s="1"/>
  <c r="K60" i="50" s="1"/>
  <c r="K61" i="50" s="1"/>
  <c r="K63" i="50" s="1"/>
  <c r="K64" i="50" s="1"/>
  <c r="K66" i="50" s="1"/>
  <c r="K67" i="50" s="1"/>
  <c r="K69" i="50" s="1"/>
  <c r="K70" i="50" s="1"/>
  <c r="K72" i="50" s="1"/>
  <c r="K73" i="50" s="1"/>
  <c r="K75" i="50" s="1"/>
  <c r="K76" i="50" s="1"/>
  <c r="K78" i="50" s="1"/>
  <c r="K79" i="50" s="1"/>
  <c r="K81" i="50" s="1"/>
  <c r="K82" i="50" s="1"/>
  <c r="K84" i="50" s="1"/>
  <c r="K85" i="50" s="1"/>
  <c r="K87" i="50" s="1"/>
  <c r="K88" i="50" s="1"/>
  <c r="K90" i="50" s="1"/>
  <c r="K91" i="50" s="1"/>
  <c r="K93" i="50" s="1"/>
  <c r="K94" i="50" s="1"/>
  <c r="K96" i="50" s="1"/>
  <c r="K97" i="50" s="1"/>
  <c r="K99" i="50" s="1"/>
  <c r="K100" i="50" s="1"/>
  <c r="K102" i="50" s="1"/>
  <c r="K103" i="50" s="1"/>
  <c r="K105" i="50" s="1"/>
  <c r="K106" i="50" s="1"/>
  <c r="K108" i="50" s="1"/>
  <c r="K109" i="50" s="1"/>
  <c r="K111" i="50" s="1"/>
  <c r="K112" i="50" s="1"/>
  <c r="K114" i="50" s="1"/>
  <c r="K115" i="50" s="1"/>
  <c r="K117" i="50" s="1"/>
  <c r="K118" i="50" s="1"/>
  <c r="K120" i="50" s="1"/>
  <c r="K121" i="50" s="1"/>
  <c r="K123" i="50" s="1"/>
  <c r="K124" i="50" s="1"/>
  <c r="K126" i="50" s="1"/>
  <c r="K127" i="50" s="1"/>
  <c r="K129" i="50" s="1"/>
  <c r="K130" i="50" s="1"/>
  <c r="K132" i="50" s="1"/>
  <c r="K133" i="50" s="1"/>
  <c r="K135" i="50" s="1"/>
  <c r="K136" i="50" s="1"/>
  <c r="K138" i="50" s="1"/>
  <c r="K139" i="50" s="1"/>
  <c r="K141" i="50" s="1"/>
  <c r="K142" i="50" s="1"/>
  <c r="K144" i="50" s="1"/>
  <c r="K145" i="50" s="1"/>
  <c r="K147" i="50" s="1"/>
  <c r="K148" i="50" s="1"/>
  <c r="K150" i="50" s="1"/>
  <c r="K151" i="50" s="1"/>
  <c r="K153" i="50" s="1"/>
  <c r="K154" i="50" s="1"/>
  <c r="K156" i="50" s="1"/>
  <c r="K157" i="50" s="1"/>
  <c r="K159" i="50" s="1"/>
  <c r="K160" i="50" s="1"/>
  <c r="K162" i="50" s="1"/>
  <c r="K163" i="50" s="1"/>
  <c r="K165" i="50" s="1"/>
  <c r="K166" i="50" s="1"/>
  <c r="K168" i="50" s="1"/>
  <c r="K169" i="50" s="1"/>
  <c r="K171" i="50" s="1"/>
  <c r="K172" i="50" s="1"/>
  <c r="K174" i="50" s="1"/>
  <c r="K175" i="50" s="1"/>
  <c r="K177" i="50" s="1"/>
  <c r="K178" i="50" s="1"/>
  <c r="K180" i="50" s="1"/>
  <c r="K181" i="50" s="1"/>
  <c r="K183" i="50" s="1"/>
  <c r="K184" i="50" s="1"/>
  <c r="K186" i="50" s="1"/>
  <c r="K187" i="50" s="1"/>
  <c r="K189" i="50" s="1"/>
  <c r="K190" i="50" s="1"/>
  <c r="K192" i="50" s="1"/>
  <c r="K193" i="50" s="1"/>
  <c r="K195" i="50" s="1"/>
  <c r="K196" i="50" s="1"/>
  <c r="K198" i="50" s="1"/>
  <c r="K199" i="50" s="1"/>
  <c r="K201" i="50" s="1"/>
  <c r="K202" i="50" s="1"/>
  <c r="K204" i="50" s="1"/>
  <c r="K205" i="50" s="1"/>
  <c r="K207" i="50" s="1"/>
  <c r="K208" i="50" s="1"/>
  <c r="K210" i="50" s="1"/>
  <c r="K211" i="50" s="1"/>
  <c r="K213" i="50" s="1"/>
  <c r="K214" i="50" s="1"/>
  <c r="K216" i="50" s="1"/>
  <c r="K217" i="50" s="1"/>
  <c r="K219" i="50" s="1"/>
  <c r="K220" i="50" s="1"/>
  <c r="K222" i="50" s="1"/>
  <c r="K223" i="50" s="1"/>
  <c r="K225" i="50" s="1"/>
  <c r="K226" i="50" s="1"/>
  <c r="K228" i="50" s="1"/>
  <c r="H716" i="49"/>
  <c r="I716" i="49"/>
  <c r="J716" i="49"/>
  <c r="K716" i="49"/>
  <c r="L716" i="49"/>
  <c r="G716" i="49"/>
  <c r="K715" i="49"/>
  <c r="J715" i="49"/>
  <c r="I715" i="49"/>
  <c r="H715" i="49"/>
  <c r="G715" i="49"/>
  <c r="L715" i="49" s="1"/>
  <c r="K229" i="50" l="1"/>
  <c r="K231" i="50" s="1"/>
  <c r="K232" i="50" s="1"/>
  <c r="K234" i="50" s="1"/>
  <c r="K235" i="50" s="1"/>
  <c r="K237" i="50" s="1"/>
  <c r="K238" i="50" s="1"/>
  <c r="K240" i="50" s="1"/>
  <c r="K241" i="50" s="1"/>
  <c r="K243" i="50" s="1"/>
  <c r="G714" i="49"/>
  <c r="H714" i="49"/>
  <c r="I714" i="49"/>
  <c r="J714" i="49"/>
  <c r="K714" i="49"/>
  <c r="K244" i="50" l="1"/>
  <c r="K246" i="50" s="1"/>
  <c r="K247" i="50" s="1"/>
  <c r="K249" i="50" s="1"/>
  <c r="K250" i="50" s="1"/>
  <c r="K252" i="50" s="1"/>
  <c r="K253" i="50" s="1"/>
  <c r="K255" i="50" s="1"/>
  <c r="K256" i="50" s="1"/>
  <c r="K258" i="50" s="1"/>
  <c r="K259" i="50" s="1"/>
  <c r="K261" i="50" s="1"/>
  <c r="K262" i="50" s="1"/>
  <c r="K264" i="50" s="1"/>
  <c r="K265" i="50" l="1"/>
  <c r="L704" i="46"/>
  <c r="K704" i="46"/>
  <c r="J704" i="46"/>
  <c r="I704" i="46"/>
  <c r="K267" i="50" l="1"/>
  <c r="K268" i="50" s="1"/>
  <c r="K270" i="50" s="1"/>
  <c r="K271" i="50" s="1"/>
  <c r="K273" i="50" s="1"/>
  <c r="K274" i="50" s="1"/>
  <c r="K276" i="50" s="1"/>
  <c r="K277" i="50" s="1"/>
  <c r="K279" i="50" s="1"/>
  <c r="K280" i="50" s="1"/>
  <c r="K282" i="50" s="1"/>
  <c r="K283" i="50" s="1"/>
  <c r="K285" i="50" s="1"/>
  <c r="K286" i="50" s="1"/>
  <c r="K288" i="50" s="1"/>
  <c r="K289" i="50" s="1"/>
  <c r="K291" i="50" s="1"/>
  <c r="K292" i="50" s="1"/>
  <c r="K294" i="50" s="1"/>
  <c r="K295" i="50" s="1"/>
  <c r="K297" i="50" s="1"/>
  <c r="K298" i="50" s="1"/>
  <c r="K300" i="50" s="1"/>
  <c r="K301" i="50" s="1"/>
  <c r="K303" i="50" s="1"/>
  <c r="K304" i="50" s="1"/>
  <c r="K306" i="50" s="1"/>
  <c r="K307" i="50" s="1"/>
  <c r="K309" i="50" s="1"/>
  <c r="K310" i="50" s="1"/>
  <c r="K312" i="50" s="1"/>
  <c r="K313" i="50" s="1"/>
  <c r="K315" i="50" s="1"/>
  <c r="K316" i="50" s="1"/>
  <c r="K318" i="50" s="1"/>
  <c r="K319" i="50" s="1"/>
  <c r="K321" i="50" s="1"/>
  <c r="K322" i="50" s="1"/>
  <c r="K324" i="50" s="1"/>
  <c r="K325" i="50" s="1"/>
  <c r="K327" i="50" s="1"/>
  <c r="K328" i="50" s="1"/>
  <c r="K330" i="50" s="1"/>
  <c r="K331" i="50" s="1"/>
  <c r="K333" i="50" s="1"/>
  <c r="K334" i="50" s="1"/>
  <c r="K336" i="50" s="1"/>
  <c r="K337" i="50" s="1"/>
  <c r="K339" i="50" s="1"/>
  <c r="K340" i="50" s="1"/>
  <c r="K342" i="50" s="1"/>
  <c r="K343" i="50" s="1"/>
  <c r="K345" i="50" s="1"/>
  <c r="K346" i="50" s="1"/>
  <c r="K348" i="50" s="1"/>
  <c r="K349" i="50" s="1"/>
  <c r="K351" i="50" s="1"/>
  <c r="K352" i="50" s="1"/>
  <c r="K354" i="50" s="1"/>
  <c r="K355" i="50" s="1"/>
  <c r="K357" i="50" s="1"/>
  <c r="K358" i="50" s="1"/>
  <c r="K360" i="50" s="1"/>
  <c r="K361" i="50" s="1"/>
  <c r="K363" i="50" s="1"/>
  <c r="K364" i="50" s="1"/>
  <c r="K366" i="50" s="1"/>
  <c r="K367" i="50" s="1"/>
  <c r="K369" i="50" s="1"/>
  <c r="K370" i="50" s="1"/>
  <c r="K372" i="50" s="1"/>
  <c r="K373" i="50" s="1"/>
  <c r="K375" i="50" s="1"/>
  <c r="K376" i="50" s="1"/>
  <c r="K378" i="50" s="1"/>
  <c r="K379" i="50" s="1"/>
  <c r="K381" i="50" s="1"/>
  <c r="K382" i="50" s="1"/>
  <c r="K384" i="50" s="1"/>
  <c r="K385" i="50" s="1"/>
  <c r="K387" i="50" s="1"/>
  <c r="K388" i="50" s="1"/>
  <c r="K390" i="50" s="1"/>
  <c r="K391" i="50" s="1"/>
  <c r="K393" i="50" s="1"/>
  <c r="K394" i="50" s="1"/>
  <c r="K396" i="50" s="1"/>
  <c r="K397" i="50" s="1"/>
  <c r="K399" i="50" s="1"/>
  <c r="K400" i="50" s="1"/>
  <c r="K402" i="50" s="1"/>
  <c r="K403" i="50" s="1"/>
  <c r="K405" i="50" s="1"/>
  <c r="K406" i="50" s="1"/>
  <c r="K408" i="50" s="1"/>
  <c r="K409" i="50" s="1"/>
  <c r="K411" i="50" s="1"/>
  <c r="K412" i="50" s="1"/>
  <c r="K414" i="50" s="1"/>
  <c r="K415" i="50" s="1"/>
  <c r="K417" i="50" s="1"/>
  <c r="K418" i="50" s="1"/>
  <c r="K420" i="50" s="1"/>
  <c r="K421" i="50" s="1"/>
  <c r="K423" i="50" s="1"/>
  <c r="K424" i="50" s="1"/>
  <c r="K426" i="50" s="1"/>
  <c r="K427" i="50" s="1"/>
  <c r="K429" i="50" s="1"/>
  <c r="K430" i="50" s="1"/>
  <c r="K432" i="50" s="1"/>
  <c r="K433" i="50" s="1"/>
  <c r="K435" i="50" s="1"/>
  <c r="K436" i="50" s="1"/>
  <c r="K438" i="50" s="1"/>
  <c r="K439" i="50" s="1"/>
  <c r="K441" i="50" s="1"/>
  <c r="K442" i="50" s="1"/>
  <c r="K444" i="50" s="1"/>
  <c r="K445" i="50" s="1"/>
  <c r="K447" i="50" s="1"/>
  <c r="K448" i="50" s="1"/>
  <c r="K450" i="50" s="1"/>
  <c r="K451" i="50" s="1"/>
  <c r="K453" i="50" s="1"/>
  <c r="K454" i="50" s="1"/>
  <c r="K456" i="50" s="1"/>
  <c r="K457" i="50" s="1"/>
  <c r="K459" i="50" s="1"/>
  <c r="K460" i="50" s="1"/>
  <c r="K462" i="50" s="1"/>
  <c r="K463" i="50" s="1"/>
  <c r="K465" i="50" s="1"/>
  <c r="K466" i="50" s="1"/>
  <c r="K469" i="50" s="1"/>
  <c r="K471" i="50" s="1"/>
  <c r="K475" i="50" s="1"/>
  <c r="K477" i="50" s="1"/>
  <c r="K478" i="50" s="1"/>
  <c r="K480" i="50" s="1"/>
  <c r="K481" i="50" s="1"/>
  <c r="K483" i="50" s="1"/>
  <c r="K484" i="50" s="1"/>
  <c r="K486" i="50" s="1"/>
  <c r="K487" i="50" s="1"/>
  <c r="K489" i="50" s="1"/>
  <c r="K490" i="50" s="1"/>
  <c r="K492" i="50" s="1"/>
  <c r="K493" i="50" s="1"/>
  <c r="K495" i="50" s="1"/>
  <c r="K496" i="50" s="1"/>
  <c r="K498" i="50" s="1"/>
  <c r="K499" i="50" s="1"/>
  <c r="K501" i="50" s="1"/>
  <c r="K502" i="50" s="1"/>
  <c r="K504" i="50" s="1"/>
  <c r="K505" i="50" s="1"/>
  <c r="K507" i="50" s="1"/>
  <c r="K508" i="50" s="1"/>
  <c r="K510" i="50" s="1"/>
  <c r="K511" i="50" s="1"/>
  <c r="K513" i="50" s="1"/>
  <c r="K514" i="50" s="1"/>
  <c r="K516" i="50" s="1"/>
  <c r="K517" i="50" s="1"/>
  <c r="K519" i="50" s="1"/>
  <c r="K520" i="50" s="1"/>
  <c r="K522" i="50" s="1"/>
  <c r="K523" i="50" s="1"/>
  <c r="K525" i="50" s="1"/>
  <c r="K526" i="50" s="1"/>
  <c r="K528" i="50" s="1"/>
  <c r="K529" i="50" s="1"/>
  <c r="K532" i="50" s="1"/>
  <c r="K534" i="50" s="1"/>
  <c r="K535" i="50" s="1"/>
  <c r="K537" i="50" s="1"/>
  <c r="K538" i="50" s="1"/>
  <c r="K540" i="50" s="1"/>
  <c r="K541" i="50" s="1"/>
  <c r="K543" i="50" s="1"/>
  <c r="K544" i="50" s="1"/>
  <c r="K546" i="50" s="1"/>
  <c r="K547" i="50" s="1"/>
  <c r="K549" i="50" s="1"/>
  <c r="K550" i="50" s="1"/>
  <c r="K552" i="50" s="1"/>
  <c r="K553" i="50" s="1"/>
  <c r="K555" i="50" s="1"/>
  <c r="K556" i="50" s="1"/>
  <c r="K558" i="50" s="1"/>
  <c r="K559" i="50" s="1"/>
  <c r="K561" i="50" s="1"/>
  <c r="K562" i="50" s="1"/>
  <c r="K564" i="50" s="1"/>
  <c r="K565" i="50" s="1"/>
  <c r="K567" i="50" s="1"/>
  <c r="K568" i="50" s="1"/>
  <c r="K570" i="50" s="1"/>
  <c r="K571" i="50" s="1"/>
  <c r="K573" i="50" s="1"/>
  <c r="K574" i="50" s="1"/>
  <c r="K576" i="50" s="1"/>
  <c r="K577" i="50" s="1"/>
  <c r="K579" i="50" s="1"/>
  <c r="K580" i="50" s="1"/>
  <c r="K582" i="50" s="1"/>
  <c r="K583" i="50" s="1"/>
  <c r="K585" i="50" s="1"/>
  <c r="K586" i="50" s="1"/>
  <c r="K588" i="50" s="1"/>
  <c r="K589" i="50" s="1"/>
  <c r="K591" i="50" s="1"/>
  <c r="K592" i="50" s="1"/>
  <c r="K594" i="50" s="1"/>
  <c r="K595" i="50" s="1"/>
  <c r="K597" i="50" s="1"/>
  <c r="K598" i="50" s="1"/>
  <c r="K600" i="50" s="1"/>
  <c r="K601" i="50" s="1"/>
  <c r="K603" i="50" s="1"/>
  <c r="K604" i="50" s="1"/>
  <c r="K606" i="50" s="1"/>
  <c r="K607" i="50" s="1"/>
  <c r="K609" i="50" s="1"/>
  <c r="K610" i="50" s="1"/>
  <c r="K612" i="50" s="1"/>
  <c r="K613" i="50" s="1"/>
  <c r="K615" i="50" s="1"/>
  <c r="K616" i="50" s="1"/>
  <c r="K618" i="50" s="1"/>
  <c r="K619" i="50" s="1"/>
  <c r="K621" i="50" s="1"/>
  <c r="K622" i="50" s="1"/>
  <c r="K624" i="50" s="1"/>
  <c r="K625" i="50" s="1"/>
  <c r="K627" i="50" s="1"/>
  <c r="K628" i="50" s="1"/>
  <c r="K630" i="50" s="1"/>
  <c r="K631" i="50" s="1"/>
  <c r="K633" i="50" s="1"/>
  <c r="K634" i="50" s="1"/>
  <c r="K636" i="50" s="1"/>
  <c r="K637" i="50" s="1"/>
  <c r="K639" i="50" s="1"/>
  <c r="K640" i="50" s="1"/>
  <c r="K642" i="50" s="1"/>
  <c r="K643" i="50" s="1"/>
  <c r="K645" i="50" s="1"/>
  <c r="K646" i="50" s="1"/>
  <c r="K648" i="50" s="1"/>
  <c r="K649" i="50" s="1"/>
  <c r="K651" i="50" s="1"/>
  <c r="K652" i="50" s="1"/>
  <c r="K654" i="50" s="1"/>
  <c r="K655" i="50" s="1"/>
  <c r="K657" i="50" s="1"/>
  <c r="K658" i="50" s="1"/>
  <c r="K660" i="50" s="1"/>
  <c r="K661" i="50" s="1"/>
  <c r="K663" i="50" s="1"/>
  <c r="K664" i="50" s="1"/>
  <c r="K666" i="50" s="1"/>
  <c r="K667" i="50" s="1"/>
  <c r="K669" i="50" s="1"/>
  <c r="K670" i="50" s="1"/>
  <c r="K672" i="50" s="1"/>
  <c r="K673" i="50" s="1"/>
  <c r="K675" i="50" s="1"/>
  <c r="K676" i="50" s="1"/>
  <c r="K678" i="50" s="1"/>
  <c r="K679" i="50" s="1"/>
  <c r="K681" i="50" s="1"/>
  <c r="K682" i="50" s="1"/>
  <c r="K684" i="50" s="1"/>
  <c r="K688" i="50" s="1"/>
  <c r="K690" i="50" s="1"/>
  <c r="K691" i="50" s="1"/>
  <c r="K693" i="50" s="1"/>
  <c r="K694" i="50" s="1"/>
  <c r="K696" i="50" s="1"/>
  <c r="K697" i="50" s="1"/>
  <c r="K699" i="50" s="1"/>
  <c r="K700" i="50" s="1"/>
  <c r="K702" i="50" s="1"/>
  <c r="K703" i="50" s="1"/>
  <c r="K705" i="50" s="1"/>
  <c r="K706" i="50" s="1"/>
  <c r="K708" i="50" s="1"/>
  <c r="K709" i="50" s="1"/>
  <c r="K711" i="50" s="1"/>
  <c r="K712" i="50" s="1"/>
  <c r="K714" i="50" s="1"/>
  <c r="K715" i="50" s="1"/>
  <c r="H704" i="46"/>
  <c r="K735" i="50" l="1"/>
  <c r="K3" i="45"/>
  <c r="K4" i="45" s="1"/>
  <c r="K6" i="45" s="1"/>
  <c r="K7" i="45" s="1"/>
  <c r="K9" i="45" s="1"/>
  <c r="K10" i="45" s="1"/>
  <c r="K12" i="45" s="1"/>
  <c r="K13" i="45" s="1"/>
  <c r="K15" i="45" s="1"/>
  <c r="K16" i="45" s="1"/>
  <c r="K18" i="45" s="1"/>
  <c r="K19" i="45" s="1"/>
  <c r="K21" i="45" s="1"/>
  <c r="K22" i="45" s="1"/>
  <c r="K24" i="45" s="1"/>
  <c r="K25" i="45" s="1"/>
  <c r="K27" i="45" s="1"/>
  <c r="K28" i="45" s="1"/>
  <c r="K30" i="45" s="1"/>
  <c r="K31" i="45" s="1"/>
  <c r="K33" i="45" s="1"/>
  <c r="K34" i="45" s="1"/>
  <c r="K36" i="45" s="1"/>
  <c r="K37" i="45" s="1"/>
  <c r="K39" i="45" s="1"/>
  <c r="K40" i="45" s="1"/>
  <c r="K42" i="45" s="1"/>
  <c r="K43" i="45" s="1"/>
  <c r="K45" i="45" s="1"/>
  <c r="K46" i="45" s="1"/>
  <c r="K48" i="45" s="1"/>
  <c r="K49" i="45" s="1"/>
  <c r="K51" i="45" s="1"/>
  <c r="K52" i="45" s="1"/>
  <c r="K54" i="45" s="1"/>
  <c r="K55" i="45" s="1"/>
  <c r="K57" i="45" s="1"/>
  <c r="K58" i="45" s="1"/>
  <c r="K60" i="45" s="1"/>
  <c r="K61" i="45" s="1"/>
  <c r="K63" i="45" s="1"/>
  <c r="K64" i="45" s="1"/>
  <c r="K66" i="45" s="1"/>
  <c r="K67" i="45" s="1"/>
  <c r="K69" i="45" s="1"/>
  <c r="K70" i="45" s="1"/>
  <c r="K72" i="45" s="1"/>
  <c r="K73" i="45" s="1"/>
  <c r="K75" i="45" s="1"/>
  <c r="K76" i="45" s="1"/>
  <c r="K78" i="45" s="1"/>
  <c r="K79" i="45" s="1"/>
  <c r="K81" i="45" s="1"/>
  <c r="K82" i="45" s="1"/>
  <c r="K84" i="45" s="1"/>
  <c r="K85" i="45" s="1"/>
  <c r="K87" i="45" s="1"/>
  <c r="K88" i="45" s="1"/>
  <c r="K90" i="45" s="1"/>
  <c r="K91" i="45" s="1"/>
  <c r="K93" i="45" s="1"/>
  <c r="K94" i="45" s="1"/>
  <c r="K96" i="45" s="1"/>
  <c r="K97" i="45" s="1"/>
  <c r="K99" i="45" s="1"/>
  <c r="K100" i="45" s="1"/>
  <c r="K102" i="45" s="1"/>
  <c r="K103" i="45" s="1"/>
  <c r="K105" i="45" s="1"/>
  <c r="K106" i="45" s="1"/>
  <c r="K108" i="45" s="1"/>
  <c r="K109" i="45" s="1"/>
  <c r="K111" i="45" s="1"/>
  <c r="K112" i="45" s="1"/>
  <c r="K114" i="45" s="1"/>
  <c r="K115" i="45" s="1"/>
  <c r="K117" i="45" s="1"/>
  <c r="K118" i="45" s="1"/>
  <c r="K120" i="45" s="1"/>
  <c r="K121" i="45" s="1"/>
  <c r="K123" i="45" s="1"/>
  <c r="K124" i="45" s="1"/>
  <c r="K126" i="45" s="1"/>
  <c r="K127" i="45" s="1"/>
  <c r="K129" i="45" s="1"/>
  <c r="K130" i="45" s="1"/>
  <c r="K132" i="45" s="1"/>
  <c r="K133" i="45" s="1"/>
  <c r="K135" i="45" s="1"/>
  <c r="K136" i="45" s="1"/>
  <c r="K138" i="45" s="1"/>
  <c r="K139" i="45" s="1"/>
  <c r="K141" i="45" s="1"/>
  <c r="K142" i="45" s="1"/>
  <c r="K144" i="45" s="1"/>
  <c r="K145" i="45" s="1"/>
  <c r="K147" i="45" s="1"/>
  <c r="K148" i="45" s="1"/>
  <c r="K150" i="45" s="1"/>
  <c r="K151" i="45" s="1"/>
  <c r="K153" i="45" s="1"/>
  <c r="K154" i="45" s="1"/>
  <c r="K156" i="45" s="1"/>
  <c r="K157" i="45" s="1"/>
  <c r="K159" i="45" s="1"/>
  <c r="K160" i="45" s="1"/>
  <c r="K162" i="45" s="1"/>
  <c r="K163" i="45" s="1"/>
  <c r="K165" i="45" s="1"/>
  <c r="K166" i="45" s="1"/>
  <c r="K168" i="45" s="1"/>
  <c r="K169" i="45" s="1"/>
  <c r="K171" i="45" s="1"/>
  <c r="K172" i="45" s="1"/>
  <c r="K174" i="45" s="1"/>
  <c r="K175" i="45" s="1"/>
  <c r="K177" i="45" s="1"/>
  <c r="K178" i="45" s="1"/>
  <c r="K180" i="45" s="1"/>
  <c r="K181" i="45" s="1"/>
  <c r="K183" i="45" s="1"/>
  <c r="K184" i="45" s="1"/>
  <c r="K186" i="45" s="1"/>
  <c r="K187" i="45" s="1"/>
  <c r="K189" i="45" s="1"/>
  <c r="K190" i="45" s="1"/>
  <c r="K192" i="45" s="1"/>
  <c r="K193" i="45" s="1"/>
  <c r="K195" i="45" s="1"/>
  <c r="K196" i="45" s="1"/>
  <c r="K198" i="45" s="1"/>
  <c r="K199" i="45" s="1"/>
  <c r="K201" i="45" s="1"/>
  <c r="K202" i="45" s="1"/>
  <c r="K204" i="45" s="1"/>
  <c r="K205" i="45" s="1"/>
  <c r="K207" i="45" s="1"/>
  <c r="K208" i="45" s="1"/>
  <c r="K210" i="45" s="1"/>
  <c r="K211" i="45" s="1"/>
  <c r="K213" i="45" s="1"/>
  <c r="K214" i="45" s="1"/>
  <c r="K216" i="45" s="1"/>
  <c r="K217" i="45" s="1"/>
  <c r="K219" i="45" s="1"/>
  <c r="K220" i="45" s="1"/>
  <c r="K222" i="45" s="1"/>
  <c r="K223" i="45" s="1"/>
  <c r="K225" i="45" s="1"/>
  <c r="K226" i="45" s="1"/>
  <c r="K228" i="45" s="1"/>
  <c r="K229" i="45" s="1"/>
  <c r="K231" i="45" s="1"/>
  <c r="K232" i="45" s="1"/>
  <c r="K234" i="45" s="1"/>
  <c r="K235" i="45" s="1"/>
  <c r="K237" i="45" s="1"/>
  <c r="K238" i="45" s="1"/>
  <c r="K240" i="45" s="1"/>
  <c r="K241" i="45" s="1"/>
  <c r="K243" i="45" s="1"/>
  <c r="K244" i="45" s="1"/>
  <c r="K246" i="45" s="1"/>
  <c r="K247" i="45" s="1"/>
  <c r="K249" i="45" s="1"/>
  <c r="K250" i="45" s="1"/>
  <c r="K252" i="45" s="1"/>
  <c r="K253" i="45" s="1"/>
  <c r="K255" i="45" s="1"/>
  <c r="K256" i="45" s="1"/>
  <c r="K258" i="45" s="1"/>
  <c r="K259" i="45" s="1"/>
  <c r="K261" i="45" s="1"/>
  <c r="K262" i="45" s="1"/>
  <c r="K264" i="45" s="1"/>
  <c r="K265" i="45" s="1"/>
  <c r="K267" i="45" s="1"/>
  <c r="K268" i="45" s="1"/>
  <c r="K270" i="45" s="1"/>
  <c r="K271" i="45" s="1"/>
  <c r="K273" i="45" s="1"/>
  <c r="K274" i="45" s="1"/>
  <c r="K276" i="45" s="1"/>
  <c r="K277" i="45" s="1"/>
  <c r="K279" i="45" s="1"/>
  <c r="K280" i="45" s="1"/>
  <c r="K282" i="45" s="1"/>
  <c r="K283" i="45" s="1"/>
  <c r="K285" i="45" s="1"/>
  <c r="K286" i="45" s="1"/>
  <c r="K288" i="45" s="1"/>
  <c r="K289" i="45" s="1"/>
  <c r="K291" i="45" s="1"/>
  <c r="K292" i="45" s="1"/>
  <c r="K294" i="45" s="1"/>
  <c r="K295" i="45" s="1"/>
  <c r="K297" i="45" s="1"/>
  <c r="K298" i="45" s="1"/>
  <c r="K300" i="45" s="1"/>
  <c r="K301" i="45" s="1"/>
  <c r="K303" i="45" s="1"/>
  <c r="K304" i="45" s="1"/>
  <c r="K306" i="45" s="1"/>
  <c r="K307" i="45" s="1"/>
  <c r="K309" i="45" s="1"/>
  <c r="K310" i="45" s="1"/>
  <c r="K312" i="45" s="1"/>
  <c r="K313" i="45" s="1"/>
  <c r="K315" i="45" s="1"/>
  <c r="K316" i="45" s="1"/>
  <c r="K318" i="45" s="1"/>
  <c r="K319" i="45" s="1"/>
  <c r="K321" i="45" s="1"/>
  <c r="K322" i="45" s="1"/>
  <c r="K324" i="45" s="1"/>
  <c r="K325" i="45" s="1"/>
  <c r="K327" i="45" s="1"/>
  <c r="K328" i="45" s="1"/>
  <c r="K330" i="45" s="1"/>
  <c r="K331" i="45" s="1"/>
  <c r="K333" i="45" s="1"/>
  <c r="K334" i="45" s="1"/>
  <c r="K336" i="45" s="1"/>
  <c r="K337" i="45" s="1"/>
  <c r="K339" i="45" s="1"/>
  <c r="K340" i="45" s="1"/>
  <c r="K342" i="45" s="1"/>
  <c r="K343" i="45" s="1"/>
  <c r="K345" i="45" s="1"/>
  <c r="K346" i="45" s="1"/>
  <c r="K348" i="45" s="1"/>
  <c r="K349" i="45" s="1"/>
  <c r="K351" i="45" s="1"/>
  <c r="K352" i="45" s="1"/>
  <c r="K354" i="45" s="1"/>
  <c r="K355" i="45" s="1"/>
  <c r="K357" i="45" s="1"/>
  <c r="K358" i="45" s="1"/>
  <c r="K361" i="45" s="1"/>
  <c r="K363" i="45" s="1"/>
  <c r="K364" i="45" s="1"/>
  <c r="K366" i="45" s="1"/>
  <c r="K367" i="45" s="1"/>
  <c r="K369" i="45" s="1"/>
  <c r="K370" i="45" s="1"/>
  <c r="K372" i="45" s="1"/>
  <c r="K373" i="45" s="1"/>
  <c r="K375" i="45" s="1"/>
  <c r="K376" i="45" s="1"/>
  <c r="K378" i="45" s="1"/>
  <c r="K379" i="45" s="1"/>
  <c r="K381" i="45" s="1"/>
  <c r="K382" i="45" s="1"/>
  <c r="K384" i="45" s="1"/>
  <c r="K385" i="45" s="1"/>
  <c r="K387" i="45" s="1"/>
  <c r="K388" i="45" s="1"/>
  <c r="K390" i="45" s="1"/>
  <c r="K391" i="45" s="1"/>
  <c r="K393" i="45" s="1"/>
  <c r="K394" i="45" s="1"/>
  <c r="K396" i="45" s="1"/>
  <c r="K397" i="45" s="1"/>
  <c r="K399" i="45" s="1"/>
  <c r="K400" i="45" s="1"/>
  <c r="K402" i="45" s="1"/>
  <c r="K403" i="45" s="1"/>
  <c r="K405" i="45" s="1"/>
  <c r="K406" i="45" s="1"/>
  <c r="K408" i="45" s="1"/>
  <c r="K409" i="45" s="1"/>
  <c r="K411" i="45" s="1"/>
  <c r="K412" i="45" s="1"/>
  <c r="K414" i="45" s="1"/>
  <c r="K415" i="45" s="1"/>
  <c r="K417" i="45" s="1"/>
  <c r="K418" i="45" s="1"/>
  <c r="K420" i="45" s="1"/>
  <c r="K421" i="45" s="1"/>
  <c r="K423" i="45" s="1"/>
  <c r="K424" i="45" s="1"/>
  <c r="K426" i="45" s="1"/>
  <c r="K427" i="45" s="1"/>
  <c r="K429" i="45" s="1"/>
  <c r="K430" i="45" s="1"/>
  <c r="K432" i="45" s="1"/>
  <c r="K433" i="45" s="1"/>
  <c r="K435" i="45" s="1"/>
  <c r="K436" i="45" s="1"/>
  <c r="K438" i="45" s="1"/>
  <c r="K439" i="45" s="1"/>
  <c r="K441" i="45" s="1"/>
  <c r="K442" i="45" s="1"/>
  <c r="K444" i="45" s="1"/>
  <c r="K445" i="45" s="1"/>
  <c r="K447" i="45" s="1"/>
  <c r="K448" i="45" s="1"/>
  <c r="K450" i="45" s="1"/>
  <c r="K451" i="45" s="1"/>
  <c r="K453" i="45" s="1"/>
  <c r="K454" i="45" s="1"/>
  <c r="K456" i="45" s="1"/>
  <c r="K457" i="45" s="1"/>
  <c r="K459" i="45" s="1"/>
  <c r="K460" i="45" s="1"/>
  <c r="K462" i="45" s="1"/>
  <c r="K463" i="45" s="1"/>
  <c r="K465" i="45" s="1"/>
  <c r="K466" i="45" s="1"/>
  <c r="K468" i="45" s="1"/>
  <c r="K469" i="45" s="1"/>
  <c r="K471" i="45" s="1"/>
  <c r="K472" i="45" s="1"/>
  <c r="K474" i="45" s="1"/>
  <c r="K475" i="45" s="1"/>
  <c r="K477" i="45" s="1"/>
  <c r="K478" i="45" s="1"/>
  <c r="K480" i="45" s="1"/>
  <c r="K481" i="45" s="1"/>
  <c r="K483" i="45" s="1"/>
  <c r="K484" i="45" s="1"/>
  <c r="K486" i="45" s="1"/>
  <c r="K487" i="45" s="1"/>
  <c r="K489" i="45" s="1"/>
  <c r="K490" i="45" s="1"/>
  <c r="K492" i="45" s="1"/>
  <c r="K493" i="45" s="1"/>
  <c r="K495" i="45" s="1"/>
  <c r="K496" i="45" s="1"/>
  <c r="K498" i="45" s="1"/>
  <c r="K499" i="45" s="1"/>
  <c r="K501" i="45" s="1"/>
  <c r="K502" i="45" s="1"/>
  <c r="K504" i="45" s="1"/>
  <c r="K505" i="45" s="1"/>
  <c r="K507" i="45" s="1"/>
  <c r="K508" i="45" s="1"/>
  <c r="K510" i="45" s="1"/>
  <c r="K511" i="45" s="1"/>
  <c r="K513" i="45" s="1"/>
  <c r="K514" i="45" s="1"/>
  <c r="K517" i="45" s="1"/>
  <c r="K519" i="45" s="1"/>
  <c r="K520" i="45" s="1"/>
  <c r="K522" i="45" s="1"/>
  <c r="K523" i="45" s="1"/>
  <c r="K525" i="45" s="1"/>
  <c r="K526" i="45" s="1"/>
  <c r="K528" i="45" s="1"/>
  <c r="K529" i="45" s="1"/>
  <c r="K531" i="45" s="1"/>
  <c r="K532" i="45" s="1"/>
  <c r="K534" i="45" s="1"/>
  <c r="K535" i="45" s="1"/>
  <c r="K537" i="45" s="1"/>
  <c r="K538" i="45" s="1"/>
  <c r="K540" i="45" s="1"/>
  <c r="K541" i="45" s="1"/>
  <c r="K543" i="45" s="1"/>
  <c r="K544" i="45" s="1"/>
  <c r="K546" i="45" s="1"/>
  <c r="K547" i="45" s="1"/>
  <c r="K549" i="45" s="1"/>
  <c r="K550" i="45" s="1"/>
  <c r="K552" i="45" s="1"/>
  <c r="K553" i="45" s="1"/>
  <c r="K555" i="45" s="1"/>
  <c r="K556" i="45" s="1"/>
  <c r="K558" i="45" s="1"/>
  <c r="K559" i="45" s="1"/>
  <c r="K561" i="45" s="1"/>
  <c r="K562" i="45" s="1"/>
  <c r="K564" i="45" s="1"/>
  <c r="K565" i="45" s="1"/>
  <c r="K567" i="45" s="1"/>
  <c r="K568" i="45" s="1"/>
  <c r="K570" i="45" s="1"/>
  <c r="K571" i="45" s="1"/>
  <c r="K573" i="45" s="1"/>
  <c r="K574" i="45" s="1"/>
  <c r="K576" i="45" s="1"/>
  <c r="K577" i="45" s="1"/>
  <c r="K579" i="45" s="1"/>
  <c r="K580" i="45" s="1"/>
  <c r="K582" i="45" s="1"/>
  <c r="K583" i="45" s="1"/>
  <c r="K585" i="45" s="1"/>
  <c r="K586" i="45" s="1"/>
  <c r="K588" i="45" s="1"/>
  <c r="K589" i="45" s="1"/>
  <c r="K591" i="45" s="1"/>
  <c r="K592" i="45" s="1"/>
  <c r="K594" i="45" s="1"/>
  <c r="K595" i="45" s="1"/>
  <c r="K597" i="45" s="1"/>
  <c r="K598" i="45" s="1"/>
  <c r="K600" i="45" s="1"/>
  <c r="K601" i="45" s="1"/>
  <c r="K603" i="45" s="1"/>
  <c r="K604" i="45" s="1"/>
  <c r="K606" i="45" s="1"/>
  <c r="K607" i="45" s="1"/>
  <c r="K609" i="45" s="1"/>
  <c r="K610" i="45" s="1"/>
  <c r="K612" i="45" s="1"/>
  <c r="K613" i="45" s="1"/>
  <c r="K615" i="45" s="1"/>
  <c r="K616" i="45" s="1"/>
  <c r="K618" i="45" s="1"/>
  <c r="K619" i="45" s="1"/>
  <c r="K621" i="45" s="1"/>
  <c r="K622" i="45" s="1"/>
  <c r="K624" i="45" s="1"/>
  <c r="K625" i="45" s="1"/>
  <c r="K627" i="45" s="1"/>
  <c r="K628" i="45" s="1"/>
  <c r="K630" i="45" s="1"/>
  <c r="K631" i="45" s="1"/>
  <c r="K633" i="45" s="1"/>
  <c r="K634" i="45" s="1"/>
  <c r="K636" i="45" s="1"/>
  <c r="K637" i="45" s="1"/>
  <c r="K639" i="45" s="1"/>
  <c r="K640" i="45" s="1"/>
  <c r="K642" i="45" s="1"/>
  <c r="K643" i="45" s="1"/>
  <c r="K645" i="45" s="1"/>
  <c r="K646" i="45" s="1"/>
  <c r="K648" i="45" s="1"/>
  <c r="K649" i="45" s="1"/>
  <c r="K651" i="45" s="1"/>
  <c r="K652" i="45" s="1"/>
  <c r="K654" i="45" s="1"/>
  <c r="K655" i="45" s="1"/>
  <c r="K657" i="45" s="1"/>
  <c r="K658" i="45" s="1"/>
  <c r="K660" i="45" s="1"/>
  <c r="K661" i="45" s="1"/>
  <c r="K663" i="45" s="1"/>
  <c r="K664" i="45" s="1"/>
  <c r="K666" i="45" s="1"/>
  <c r="K667" i="45" s="1"/>
  <c r="K669" i="45" s="1"/>
  <c r="K670" i="45" s="1"/>
  <c r="K672" i="45" s="1"/>
  <c r="K673" i="45" s="1"/>
  <c r="K675" i="45" s="1"/>
  <c r="K676" i="45" s="1"/>
  <c r="K678" i="45" s="1"/>
  <c r="K679" i="45" s="1"/>
  <c r="K681" i="45" s="1"/>
  <c r="K682" i="45" s="1"/>
  <c r="K684" i="45" s="1"/>
  <c r="K685" i="45" s="1"/>
  <c r="K687" i="45" s="1"/>
  <c r="K688" i="45" s="1"/>
  <c r="K690" i="45" s="1"/>
  <c r="K691" i="45" s="1"/>
  <c r="K693" i="45" s="1"/>
  <c r="K694" i="45" s="1"/>
  <c r="K696" i="45" s="1"/>
  <c r="K697" i="45" s="1"/>
  <c r="K699" i="45" s="1"/>
  <c r="K700" i="45" s="1"/>
  <c r="K702" i="45" s="1"/>
  <c r="K703" i="45" s="1"/>
  <c r="K705" i="45" s="1"/>
  <c r="K706" i="45" s="1"/>
  <c r="K708" i="45" s="1"/>
  <c r="K709" i="45" s="1"/>
  <c r="K711" i="45" s="1"/>
  <c r="K712" i="45" s="1"/>
  <c r="K714" i="45" s="1"/>
  <c r="K715" i="45" s="1"/>
  <c r="K717" i="45" s="1"/>
  <c r="K718" i="45" s="1"/>
  <c r="K720" i="45" s="1"/>
  <c r="K721" i="45" s="1"/>
  <c r="K723" i="45" s="1"/>
  <c r="K724" i="45" s="1"/>
  <c r="K726" i="45" s="1"/>
  <c r="K727" i="45" s="1"/>
  <c r="K729" i="45" s="1"/>
  <c r="K730" i="45" s="1"/>
  <c r="K732" i="45" s="1"/>
  <c r="K733" i="45" s="1"/>
  <c r="K736" i="45" s="1"/>
  <c r="K738" i="45" s="1"/>
  <c r="K739" i="45" s="1"/>
  <c r="K741" i="45" s="1"/>
  <c r="K742" i="45" s="1"/>
  <c r="K744" i="45" s="1"/>
  <c r="K745" i="45" s="1"/>
  <c r="K747" i="45" s="1"/>
  <c r="K749" i="45"/>
  <c r="J749" i="45"/>
  <c r="I749" i="45"/>
  <c r="H749" i="45"/>
  <c r="G749" i="45"/>
  <c r="F749" i="45"/>
  <c r="J748" i="45"/>
  <c r="I748" i="45"/>
  <c r="H748" i="45"/>
  <c r="G748" i="45"/>
  <c r="F748" i="45"/>
  <c r="J705" i="46" l="1"/>
  <c r="J706" i="46" s="1"/>
  <c r="K705" i="46"/>
  <c r="K706" i="46" s="1"/>
  <c r="H705" i="46"/>
  <c r="H706" i="46" s="1"/>
  <c r="L705" i="46"/>
  <c r="L706" i="46" s="1"/>
  <c r="I705" i="46"/>
  <c r="I706" i="46" s="1"/>
  <c r="G750" i="45"/>
  <c r="I750" i="45"/>
  <c r="F750" i="45"/>
  <c r="J750" i="45"/>
  <c r="H750" i="45"/>
  <c r="K748" i="45"/>
  <c r="K750" i="45" l="1"/>
  <c r="M705" i="46"/>
  <c r="M3" i="46"/>
  <c r="K3" i="44"/>
  <c r="M4" i="46" l="1"/>
  <c r="M6" i="46" s="1"/>
  <c r="M7" i="46" s="1"/>
  <c r="M9" i="46" s="1"/>
  <c r="M10" i="46" s="1"/>
  <c r="M12" i="46" s="1"/>
  <c r="M13" i="46" s="1"/>
  <c r="M15" i="46" s="1"/>
  <c r="M16" i="46" s="1"/>
  <c r="M18" i="46" s="1"/>
  <c r="M19" i="46" s="1"/>
  <c r="M21" i="46" s="1"/>
  <c r="M22" i="46" s="1"/>
  <c r="M24" i="46" s="1"/>
  <c r="M25" i="46" s="1"/>
  <c r="M27" i="46" s="1"/>
  <c r="M28" i="46" s="1"/>
  <c r="M30" i="46" s="1"/>
  <c r="M31" i="46" s="1"/>
  <c r="M33" i="46" s="1"/>
  <c r="M34" i="46" s="1"/>
  <c r="M36" i="46" s="1"/>
  <c r="M37" i="46" s="1"/>
  <c r="M39" i="46" s="1"/>
  <c r="M40" i="46" s="1"/>
  <c r="M42" i="46" s="1"/>
  <c r="M43" i="46" s="1"/>
  <c r="M45" i="46" s="1"/>
  <c r="M46" i="46" s="1"/>
  <c r="M48" i="46" s="1"/>
  <c r="M49" i="46" s="1"/>
  <c r="M51" i="46" s="1"/>
  <c r="M52" i="46" s="1"/>
  <c r="M54" i="46" s="1"/>
  <c r="M55" i="46" s="1"/>
  <c r="M57" i="46" s="1"/>
  <c r="M58" i="46" s="1"/>
  <c r="M60" i="46" s="1"/>
  <c r="M61" i="46" s="1"/>
  <c r="M63" i="46" s="1"/>
  <c r="M64" i="46" s="1"/>
  <c r="M66" i="46" s="1"/>
  <c r="M67" i="46" s="1"/>
  <c r="M69" i="46" s="1"/>
  <c r="M70" i="46" s="1"/>
  <c r="M72" i="46" s="1"/>
  <c r="M73" i="46" s="1"/>
  <c r="M75" i="46" s="1"/>
  <c r="M76" i="46" s="1"/>
  <c r="M78" i="46" s="1"/>
  <c r="M79" i="46" s="1"/>
  <c r="M81" i="46" s="1"/>
  <c r="M82" i="46" s="1"/>
  <c r="M84" i="46" s="1"/>
  <c r="M85" i="46" s="1"/>
  <c r="M87" i="46" s="1"/>
  <c r="M88" i="46" s="1"/>
  <c r="M90" i="46" s="1"/>
  <c r="M91" i="46" s="1"/>
  <c r="M93" i="46" s="1"/>
  <c r="M94" i="46" s="1"/>
  <c r="M96" i="46" s="1"/>
  <c r="M97" i="46" s="1"/>
  <c r="M99" i="46" s="1"/>
  <c r="M100" i="46" s="1"/>
  <c r="M102" i="46" s="1"/>
  <c r="M103" i="46" s="1"/>
  <c r="M105" i="46" s="1"/>
  <c r="M106" i="46" s="1"/>
  <c r="M108" i="46" s="1"/>
  <c r="M109" i="46" s="1"/>
  <c r="M111" i="46" s="1"/>
  <c r="M112" i="46" s="1"/>
  <c r="M114" i="46" s="1"/>
  <c r="M115" i="46" s="1"/>
  <c r="M117" i="46" s="1"/>
  <c r="M118" i="46" s="1"/>
  <c r="M120" i="46" s="1"/>
  <c r="M121" i="46" s="1"/>
  <c r="M123" i="46" s="1"/>
  <c r="M124" i="46" s="1"/>
  <c r="M126" i="46" s="1"/>
  <c r="M127" i="46" s="1"/>
  <c r="M129" i="46" s="1"/>
  <c r="M130" i="46" s="1"/>
  <c r="M132" i="46" s="1"/>
  <c r="M133" i="46" s="1"/>
  <c r="M135" i="46" s="1"/>
  <c r="M136" i="46" s="1"/>
  <c r="M138" i="46" s="1"/>
  <c r="M139" i="46" s="1"/>
  <c r="M141" i="46" s="1"/>
  <c r="M142" i="46" s="1"/>
  <c r="M144" i="46" s="1"/>
  <c r="M145" i="46" s="1"/>
  <c r="M147" i="46" s="1"/>
  <c r="M148" i="46" s="1"/>
  <c r="M150" i="46" s="1"/>
  <c r="M151" i="46" s="1"/>
  <c r="M153" i="46" s="1"/>
  <c r="M154" i="46" s="1"/>
  <c r="M156" i="46" s="1"/>
  <c r="M157" i="46" s="1"/>
  <c r="M159" i="46" s="1"/>
  <c r="M160" i="46" s="1"/>
  <c r="M162" i="46" s="1"/>
  <c r="M163" i="46" s="1"/>
  <c r="M165" i="46" s="1"/>
  <c r="M166" i="46" s="1"/>
  <c r="M168" i="46" s="1"/>
  <c r="M169" i="46" s="1"/>
  <c r="M171" i="46" s="1"/>
  <c r="M172" i="46" s="1"/>
  <c r="M174" i="46" s="1"/>
  <c r="M175" i="46" s="1"/>
  <c r="M177" i="46" s="1"/>
  <c r="M178" i="46" s="1"/>
  <c r="M180" i="46" s="1"/>
  <c r="M181" i="46" s="1"/>
  <c r="M183" i="46" s="1"/>
  <c r="M184" i="46" s="1"/>
  <c r="M186" i="46" s="1"/>
  <c r="M187" i="46" s="1"/>
  <c r="M189" i="46" s="1"/>
  <c r="M190" i="46" s="1"/>
  <c r="M192" i="46" s="1"/>
  <c r="M193" i="46" s="1"/>
  <c r="M195" i="46" s="1"/>
  <c r="M196" i="46" s="1"/>
  <c r="M198" i="46" s="1"/>
  <c r="M199" i="46" s="1"/>
  <c r="M201" i="46" s="1"/>
  <c r="M202" i="46" s="1"/>
  <c r="M204" i="46" s="1"/>
  <c r="M205" i="46" s="1"/>
  <c r="M207" i="46" s="1"/>
  <c r="M208" i="46" s="1"/>
  <c r="M210" i="46" s="1"/>
  <c r="M211" i="46" s="1"/>
  <c r="M213" i="46" s="1"/>
  <c r="M214" i="46" s="1"/>
  <c r="M216" i="46" s="1"/>
  <c r="M217" i="46" s="1"/>
  <c r="M219" i="46" s="1"/>
  <c r="M220" i="46" s="1"/>
  <c r="M222" i="46" s="1"/>
  <c r="M223" i="46" s="1"/>
  <c r="M225" i="46" s="1"/>
  <c r="M226" i="46" s="1"/>
  <c r="M228" i="46" s="1"/>
  <c r="M229" i="46" s="1"/>
  <c r="M231" i="46" s="1"/>
  <c r="M232" i="46" s="1"/>
  <c r="M234" i="46" s="1"/>
  <c r="M235" i="46" s="1"/>
  <c r="M237" i="46" s="1"/>
  <c r="M238" i="46" s="1"/>
  <c r="M240" i="46" s="1"/>
  <c r="M241" i="46" s="1"/>
  <c r="M243" i="46" s="1"/>
  <c r="M244" i="46" s="1"/>
  <c r="M246" i="46" s="1"/>
  <c r="M247" i="46" s="1"/>
  <c r="M249" i="46" s="1"/>
  <c r="M250" i="46" s="1"/>
  <c r="M252" i="46" s="1"/>
  <c r="M253" i="46" s="1"/>
  <c r="M255" i="46" s="1"/>
  <c r="M256" i="46" s="1"/>
  <c r="M258" i="46" s="1"/>
  <c r="M259" i="46" s="1"/>
  <c r="M261" i="46" s="1"/>
  <c r="M262" i="46" s="1"/>
  <c r="M264" i="46" s="1"/>
  <c r="M265" i="46" s="1"/>
  <c r="M267" i="46" s="1"/>
  <c r="M268" i="46" s="1"/>
  <c r="M270" i="46" s="1"/>
  <c r="M271" i="46" s="1"/>
  <c r="M273" i="46" s="1"/>
  <c r="M274" i="46" s="1"/>
  <c r="M276" i="46" s="1"/>
  <c r="M277" i="46" s="1"/>
  <c r="M279" i="46" s="1"/>
  <c r="M280" i="46" s="1"/>
  <c r="M282" i="46" s="1"/>
  <c r="M283" i="46" s="1"/>
  <c r="M285" i="46" s="1"/>
  <c r="M286" i="46" s="1"/>
  <c r="M288" i="46" s="1"/>
  <c r="M289" i="46" s="1"/>
  <c r="M291" i="46" s="1"/>
  <c r="M292" i="46" s="1"/>
  <c r="M294" i="46" s="1"/>
  <c r="M295" i="46" s="1"/>
  <c r="M297" i="46" s="1"/>
  <c r="M298" i="46" s="1"/>
  <c r="M300" i="46" s="1"/>
  <c r="M301" i="46" s="1"/>
  <c r="M303" i="46" s="1"/>
  <c r="M304" i="46" s="1"/>
  <c r="M306" i="46" s="1"/>
  <c r="M307" i="46" s="1"/>
  <c r="M309" i="46" s="1"/>
  <c r="M310" i="46" s="1"/>
  <c r="M312" i="46" s="1"/>
  <c r="M313" i="46" s="1"/>
  <c r="M315" i="46" s="1"/>
  <c r="M316" i="46" s="1"/>
  <c r="M318" i="46" s="1"/>
  <c r="M319" i="46" s="1"/>
  <c r="M321" i="46" s="1"/>
  <c r="M322" i="46" s="1"/>
  <c r="M324" i="46" s="1"/>
  <c r="M325" i="46" s="1"/>
  <c r="M327" i="46" s="1"/>
  <c r="M328" i="46" s="1"/>
  <c r="M330" i="46" s="1"/>
  <c r="M331" i="46" s="1"/>
  <c r="M333" i="46" s="1"/>
  <c r="M334" i="46" s="1"/>
  <c r="M336" i="46" s="1"/>
  <c r="M337" i="46" s="1"/>
  <c r="M339" i="46" s="1"/>
  <c r="M340" i="46" s="1"/>
  <c r="M342" i="46" s="1"/>
  <c r="M343" i="46" s="1"/>
  <c r="M345" i="46" s="1"/>
  <c r="M346" i="46" s="1"/>
  <c r="M348" i="46" s="1"/>
  <c r="M349" i="46" s="1"/>
  <c r="M351" i="46" s="1"/>
  <c r="M352" i="46" s="1"/>
  <c r="M354" i="46" s="1"/>
  <c r="M355" i="46" s="1"/>
  <c r="M357" i="46" s="1"/>
  <c r="M358" i="46" s="1"/>
  <c r="M360" i="46" s="1"/>
  <c r="M361" i="46" s="1"/>
  <c r="M363" i="46" s="1"/>
  <c r="M364" i="46" s="1"/>
  <c r="M366" i="46" s="1"/>
  <c r="M367" i="46" s="1"/>
  <c r="M369" i="46" s="1"/>
  <c r="M370" i="46" s="1"/>
  <c r="M372" i="46" s="1"/>
  <c r="M373" i="46" s="1"/>
  <c r="M375" i="46" s="1"/>
  <c r="M376" i="46" s="1"/>
  <c r="M378" i="46" s="1"/>
  <c r="M379" i="46" s="1"/>
  <c r="M381" i="46" s="1"/>
  <c r="M382" i="46" s="1"/>
  <c r="M384" i="46" s="1"/>
  <c r="M385" i="46" s="1"/>
  <c r="M387" i="46" s="1"/>
  <c r="M388" i="46" s="1"/>
  <c r="M390" i="46" s="1"/>
  <c r="M391" i="46" s="1"/>
  <c r="M393" i="46" s="1"/>
  <c r="M394" i="46" s="1"/>
  <c r="M396" i="46" s="1"/>
  <c r="M397" i="46" s="1"/>
  <c r="M399" i="46" s="1"/>
  <c r="M400" i="46" s="1"/>
  <c r="M402" i="46" s="1"/>
  <c r="M403" i="46" s="1"/>
  <c r="M405" i="46" s="1"/>
  <c r="M406" i="46" s="1"/>
  <c r="M408" i="46" s="1"/>
  <c r="M409" i="46" s="1"/>
  <c r="M411" i="46" s="1"/>
  <c r="M412" i="46" s="1"/>
  <c r="M415" i="46" s="1"/>
  <c r="M417" i="46" s="1"/>
  <c r="M418" i="46" s="1"/>
  <c r="M420" i="46" s="1"/>
  <c r="M421" i="46" s="1"/>
  <c r="M423" i="46" s="1"/>
  <c r="M424" i="46" s="1"/>
  <c r="M426" i="46" s="1"/>
  <c r="M427" i="46" s="1"/>
  <c r="M429" i="46" s="1"/>
  <c r="M430" i="46" s="1"/>
  <c r="M432" i="46" s="1"/>
  <c r="M433" i="46" s="1"/>
  <c r="M435" i="46" s="1"/>
  <c r="M436" i="46" s="1"/>
  <c r="M438" i="46" s="1"/>
  <c r="M439" i="46" s="1"/>
  <c r="M441" i="46" s="1"/>
  <c r="M442" i="46" s="1"/>
  <c r="M444" i="46" s="1"/>
  <c r="M445" i="46" s="1"/>
  <c r="M447" i="46" s="1"/>
  <c r="M448" i="46" s="1"/>
  <c r="M450" i="46" s="1"/>
  <c r="M451" i="46" s="1"/>
  <c r="M453" i="46" s="1"/>
  <c r="M454" i="46" s="1"/>
  <c r="M456" i="46" s="1"/>
  <c r="M457" i="46" s="1"/>
  <c r="M459" i="46" s="1"/>
  <c r="M460" i="46" s="1"/>
  <c r="M462" i="46" s="1"/>
  <c r="M463" i="46" s="1"/>
  <c r="M465" i="46" s="1"/>
  <c r="M466" i="46" s="1"/>
  <c r="M468" i="46" s="1"/>
  <c r="M469" i="46" s="1"/>
  <c r="M471" i="46" s="1"/>
  <c r="M472" i="46" s="1"/>
  <c r="M474" i="46" s="1"/>
  <c r="M475" i="46" s="1"/>
  <c r="M477" i="46" s="1"/>
  <c r="M478" i="46" s="1"/>
  <c r="M480" i="46" s="1"/>
  <c r="M481" i="46" s="1"/>
  <c r="M483" i="46" s="1"/>
  <c r="M484" i="46" s="1"/>
  <c r="M486" i="46" s="1"/>
  <c r="M487" i="46" s="1"/>
  <c r="M489" i="46" s="1"/>
  <c r="M490" i="46" s="1"/>
  <c r="M492" i="46" s="1"/>
  <c r="M493" i="46" s="1"/>
  <c r="M495" i="46" s="1"/>
  <c r="M496" i="46" s="1"/>
  <c r="M498" i="46" s="1"/>
  <c r="M499" i="46" s="1"/>
  <c r="M501" i="46" s="1"/>
  <c r="M502" i="46" s="1"/>
  <c r="M504" i="46" s="1"/>
  <c r="M505" i="46" s="1"/>
  <c r="M507" i="46" s="1"/>
  <c r="M508" i="46" s="1"/>
  <c r="M514" i="46" s="1"/>
  <c r="M516" i="46" s="1"/>
  <c r="M517" i="46" s="1"/>
  <c r="M519" i="46" s="1"/>
  <c r="M520" i="46" s="1"/>
  <c r="M522" i="46" s="1"/>
  <c r="M511" i="46" s="1"/>
  <c r="M513" i="46" s="1"/>
  <c r="M523" i="46" s="1"/>
  <c r="M525" i="46" s="1"/>
  <c r="M526" i="46" s="1"/>
  <c r="M528" i="46" s="1"/>
  <c r="M529" i="46" s="1"/>
  <c r="M531" i="46" s="1"/>
  <c r="M532" i="46" s="1"/>
  <c r="M534" i="46" s="1"/>
  <c r="M535" i="46" s="1"/>
  <c r="M537" i="46" s="1"/>
  <c r="M538" i="46" s="1"/>
  <c r="M540" i="46" s="1"/>
  <c r="M541" i="46" s="1"/>
  <c r="M543" i="46" s="1"/>
  <c r="M544" i="46" s="1"/>
  <c r="M546" i="46" s="1"/>
  <c r="M547" i="46" s="1"/>
  <c r="M549" i="46" s="1"/>
  <c r="M550" i="46" s="1"/>
  <c r="M552" i="46" s="1"/>
  <c r="M553" i="46" s="1"/>
  <c r="M555" i="46" s="1"/>
  <c r="M556" i="46" s="1"/>
  <c r="M558" i="46" s="1"/>
  <c r="M559" i="46" s="1"/>
  <c r="M561" i="46" s="1"/>
  <c r="M562" i="46" s="1"/>
  <c r="M564" i="46" s="1"/>
  <c r="M565" i="46" s="1"/>
  <c r="M567" i="46" s="1"/>
  <c r="M568" i="46" s="1"/>
  <c r="M570" i="46" s="1"/>
  <c r="M571" i="46" s="1"/>
  <c r="M573" i="46" s="1"/>
  <c r="M574" i="46" s="1"/>
  <c r="M576" i="46" s="1"/>
  <c r="M577" i="46" s="1"/>
  <c r="M579" i="46" s="1"/>
  <c r="M580" i="46" s="1"/>
  <c r="M582" i="46" s="1"/>
  <c r="M583" i="46" s="1"/>
  <c r="M585" i="46" s="1"/>
  <c r="M586" i="46" s="1"/>
  <c r="M588" i="46" s="1"/>
  <c r="M589" i="46" s="1"/>
  <c r="M591" i="46" s="1"/>
  <c r="M592" i="46" s="1"/>
  <c r="M594" i="46" s="1"/>
  <c r="M595" i="46" s="1"/>
  <c r="M597" i="46" s="1"/>
  <c r="M598" i="46" s="1"/>
  <c r="M600" i="46" s="1"/>
  <c r="M601" i="46" s="1"/>
  <c r="M603" i="46" s="1"/>
  <c r="M604" i="46" s="1"/>
  <c r="M606" i="46" s="1"/>
  <c r="M607" i="46" s="1"/>
  <c r="M609" i="46" s="1"/>
  <c r="M610" i="46" s="1"/>
  <c r="M612" i="46" s="1"/>
  <c r="M613" i="46" s="1"/>
  <c r="M615" i="46" s="1"/>
  <c r="M616" i="46" s="1"/>
  <c r="M618" i="46" s="1"/>
  <c r="M619" i="46" s="1"/>
  <c r="M621" i="46" s="1"/>
  <c r="M622" i="46" s="1"/>
  <c r="M624" i="46" s="1"/>
  <c r="M625" i="46" s="1"/>
  <c r="M627" i="46" s="1"/>
  <c r="M628" i="46" s="1"/>
  <c r="M630" i="46" s="1"/>
  <c r="M631" i="46" s="1"/>
  <c r="M633" i="46" s="1"/>
  <c r="M634" i="46" s="1"/>
  <c r="M636" i="46" s="1"/>
  <c r="M637" i="46" s="1"/>
  <c r="M639" i="46" s="1"/>
  <c r="M640" i="46" s="1"/>
  <c r="M642" i="46" s="1"/>
  <c r="M643" i="46" s="1"/>
  <c r="M645" i="46" s="1"/>
  <c r="M646" i="46" s="1"/>
  <c r="M648" i="46" s="1"/>
  <c r="M649" i="46" s="1"/>
  <c r="M651" i="46" s="1"/>
  <c r="M652" i="46" s="1"/>
  <c r="M654" i="46" s="1"/>
  <c r="M655" i="46" s="1"/>
  <c r="M657" i="46" s="1"/>
  <c r="M658" i="46" s="1"/>
  <c r="M660" i="46" s="1"/>
  <c r="M661" i="46" s="1"/>
  <c r="M664" i="46" s="1"/>
  <c r="M666" i="46" s="1"/>
  <c r="M667" i="46" s="1"/>
  <c r="M669" i="46" s="1"/>
  <c r="M670" i="46" s="1"/>
  <c r="M672" i="46" s="1"/>
  <c r="M673" i="46" s="1"/>
  <c r="M675" i="46" s="1"/>
  <c r="M676" i="46" s="1"/>
  <c r="M678" i="46" s="1"/>
  <c r="M679" i="46" s="1"/>
  <c r="M681" i="46" s="1"/>
  <c r="M682" i="46" s="1"/>
  <c r="M684" i="46" s="1"/>
  <c r="M685" i="46" s="1"/>
  <c r="M687" i="46" s="1"/>
  <c r="M688" i="46" s="1"/>
  <c r="M690" i="46" s="1"/>
  <c r="M691" i="46" s="1"/>
  <c r="M693" i="46" s="1"/>
  <c r="M694" i="46" s="1"/>
  <c r="M696" i="46" s="1"/>
  <c r="M704" i="46"/>
  <c r="K4" i="44"/>
  <c r="K6" i="44" s="1"/>
  <c r="K7" i="44" s="1"/>
  <c r="K9" i="44" s="1"/>
  <c r="K10" i="44" s="1"/>
  <c r="K12" i="44" s="1"/>
  <c r="K13" i="44" s="1"/>
  <c r="K15" i="44" s="1"/>
  <c r="K16" i="44" s="1"/>
  <c r="K18" i="44" s="1"/>
  <c r="K704" i="44"/>
  <c r="J704" i="44"/>
  <c r="I704" i="44"/>
  <c r="H704" i="44"/>
  <c r="G704" i="44"/>
  <c r="F704" i="44"/>
  <c r="J703" i="44"/>
  <c r="I703" i="44"/>
  <c r="H703" i="44"/>
  <c r="G703" i="44"/>
  <c r="F703" i="44"/>
  <c r="F705" i="44" s="1"/>
  <c r="L3" i="49" l="1"/>
  <c r="M706" i="46"/>
  <c r="G705" i="44"/>
  <c r="I705" i="44"/>
  <c r="K19" i="44"/>
  <c r="K21" i="44" s="1"/>
  <c r="K22" i="44" s="1"/>
  <c r="K24" i="44" s="1"/>
  <c r="K25" i="44" s="1"/>
  <c r="K27" i="44" s="1"/>
  <c r="K28" i="44" s="1"/>
  <c r="K30" i="44" s="1"/>
  <c r="K31" i="44" s="1"/>
  <c r="K33" i="44" s="1"/>
  <c r="K34" i="44" s="1"/>
  <c r="K36" i="44" s="1"/>
  <c r="K37" i="44" s="1"/>
  <c r="K39" i="44" s="1"/>
  <c r="K40" i="44" s="1"/>
  <c r="K42" i="44" s="1"/>
  <c r="K43" i="44" s="1"/>
  <c r="K45" i="44" s="1"/>
  <c r="K46" i="44" s="1"/>
  <c r="K48" i="44" s="1"/>
  <c r="K49" i="44" s="1"/>
  <c r="K51" i="44" s="1"/>
  <c r="K52" i="44" s="1"/>
  <c r="K54" i="44" s="1"/>
  <c r="K55" i="44" s="1"/>
  <c r="K57" i="44" s="1"/>
  <c r="K58" i="44" s="1"/>
  <c r="K60" i="44" s="1"/>
  <c r="K61" i="44" s="1"/>
  <c r="K63" i="44" s="1"/>
  <c r="K64" i="44" s="1"/>
  <c r="K66" i="44" s="1"/>
  <c r="K67" i="44" s="1"/>
  <c r="K69" i="44" s="1"/>
  <c r="K70" i="44" s="1"/>
  <c r="K72" i="44" s="1"/>
  <c r="K73" i="44" s="1"/>
  <c r="K75" i="44" s="1"/>
  <c r="K76" i="44" s="1"/>
  <c r="K78" i="44" s="1"/>
  <c r="K79" i="44" s="1"/>
  <c r="K81" i="44" s="1"/>
  <c r="K82" i="44" s="1"/>
  <c r="K84" i="44" s="1"/>
  <c r="K85" i="44" s="1"/>
  <c r="K87" i="44" s="1"/>
  <c r="K88" i="44" s="1"/>
  <c r="K90" i="44" s="1"/>
  <c r="K91" i="44" s="1"/>
  <c r="K93" i="44" s="1"/>
  <c r="K94" i="44" s="1"/>
  <c r="K96" i="44" s="1"/>
  <c r="K97" i="44" s="1"/>
  <c r="K99" i="44" s="1"/>
  <c r="K100" i="44" s="1"/>
  <c r="K102" i="44" s="1"/>
  <c r="K103" i="44" s="1"/>
  <c r="K105" i="44" s="1"/>
  <c r="K106" i="44" s="1"/>
  <c r="K108" i="44" s="1"/>
  <c r="K109" i="44" s="1"/>
  <c r="K111" i="44" s="1"/>
  <c r="K112" i="44" s="1"/>
  <c r="K114" i="44" s="1"/>
  <c r="K115" i="44" s="1"/>
  <c r="K117" i="44" s="1"/>
  <c r="K118" i="44" s="1"/>
  <c r="K120" i="44" s="1"/>
  <c r="K121" i="44" s="1"/>
  <c r="K123" i="44" s="1"/>
  <c r="K124" i="44" s="1"/>
  <c r="K126" i="44" s="1"/>
  <c r="K127" i="44" s="1"/>
  <c r="K129" i="44" s="1"/>
  <c r="K130" i="44" s="1"/>
  <c r="K132" i="44" s="1"/>
  <c r="K133" i="44" s="1"/>
  <c r="K135" i="44" s="1"/>
  <c r="K136" i="44" s="1"/>
  <c r="K138" i="44" s="1"/>
  <c r="K139" i="44" s="1"/>
  <c r="K141" i="44" s="1"/>
  <c r="K142" i="44" s="1"/>
  <c r="K144" i="44" s="1"/>
  <c r="K145" i="44" s="1"/>
  <c r="K147" i="44" s="1"/>
  <c r="K148" i="44" s="1"/>
  <c r="K150" i="44" s="1"/>
  <c r="K151" i="44" s="1"/>
  <c r="K153" i="44" s="1"/>
  <c r="K154" i="44" s="1"/>
  <c r="K156" i="44" s="1"/>
  <c r="K157" i="44" s="1"/>
  <c r="K159" i="44" s="1"/>
  <c r="K160" i="44" s="1"/>
  <c r="K162" i="44" s="1"/>
  <c r="K163" i="44" s="1"/>
  <c r="K165" i="44" s="1"/>
  <c r="K166" i="44" s="1"/>
  <c r="K168" i="44" s="1"/>
  <c r="K169" i="44" s="1"/>
  <c r="K171" i="44" s="1"/>
  <c r="K172" i="44" s="1"/>
  <c r="K174" i="44" s="1"/>
  <c r="K175" i="44" s="1"/>
  <c r="K177" i="44" s="1"/>
  <c r="K178" i="44" s="1"/>
  <c r="K180" i="44" s="1"/>
  <c r="K181" i="44" s="1"/>
  <c r="K183" i="44" s="1"/>
  <c r="K184" i="44" s="1"/>
  <c r="K186" i="44" s="1"/>
  <c r="K187" i="44" s="1"/>
  <c r="K189" i="44" s="1"/>
  <c r="K190" i="44" s="1"/>
  <c r="K192" i="44" s="1"/>
  <c r="K193" i="44" s="1"/>
  <c r="K195" i="44" s="1"/>
  <c r="K196" i="44" s="1"/>
  <c r="K198" i="44" s="1"/>
  <c r="K199" i="44" s="1"/>
  <c r="K201" i="44" s="1"/>
  <c r="K202" i="44" s="1"/>
  <c r="K204" i="44" s="1"/>
  <c r="K205" i="44" s="1"/>
  <c r="K207" i="44" s="1"/>
  <c r="K208" i="44" s="1"/>
  <c r="K210" i="44" s="1"/>
  <c r="K211" i="44" s="1"/>
  <c r="K213" i="44" s="1"/>
  <c r="K214" i="44" s="1"/>
  <c r="K216" i="44" s="1"/>
  <c r="K217" i="44" s="1"/>
  <c r="K219" i="44" s="1"/>
  <c r="K220" i="44" s="1"/>
  <c r="K222" i="44" s="1"/>
  <c r="K223" i="44" s="1"/>
  <c r="K225" i="44" s="1"/>
  <c r="K226" i="44" s="1"/>
  <c r="K228" i="44" s="1"/>
  <c r="K229" i="44" s="1"/>
  <c r="K231" i="44" s="1"/>
  <c r="K232" i="44" s="1"/>
  <c r="K234" i="44" s="1"/>
  <c r="K235" i="44" s="1"/>
  <c r="K237" i="44" s="1"/>
  <c r="K238" i="44" s="1"/>
  <c r="K240" i="44" s="1"/>
  <c r="K241" i="44" s="1"/>
  <c r="K243" i="44" s="1"/>
  <c r="K244" i="44" s="1"/>
  <c r="K246" i="44" s="1"/>
  <c r="K247" i="44" s="1"/>
  <c r="K249" i="44" s="1"/>
  <c r="K250" i="44" s="1"/>
  <c r="K252" i="44" s="1"/>
  <c r="K253" i="44" s="1"/>
  <c r="K255" i="44" s="1"/>
  <c r="K256" i="44" s="1"/>
  <c r="K258" i="44" s="1"/>
  <c r="K259" i="44" s="1"/>
  <c r="K261" i="44" s="1"/>
  <c r="K262" i="44" s="1"/>
  <c r="K264" i="44" s="1"/>
  <c r="K265" i="44" s="1"/>
  <c r="K267" i="44" s="1"/>
  <c r="K268" i="44" s="1"/>
  <c r="K270" i="44" s="1"/>
  <c r="K271" i="44" s="1"/>
  <c r="K273" i="44" s="1"/>
  <c r="K274" i="44" s="1"/>
  <c r="K276" i="44" s="1"/>
  <c r="K277" i="44" s="1"/>
  <c r="K279" i="44" s="1"/>
  <c r="K280" i="44" s="1"/>
  <c r="K282" i="44" s="1"/>
  <c r="K283" i="44" s="1"/>
  <c r="K285" i="44" s="1"/>
  <c r="K286" i="44" s="1"/>
  <c r="K288" i="44" s="1"/>
  <c r="K289" i="44" s="1"/>
  <c r="K291" i="44" s="1"/>
  <c r="K292" i="44" s="1"/>
  <c r="K294" i="44" s="1"/>
  <c r="K295" i="44" s="1"/>
  <c r="K297" i="44" s="1"/>
  <c r="K298" i="44" s="1"/>
  <c r="K300" i="44" s="1"/>
  <c r="K301" i="44" s="1"/>
  <c r="K303" i="44" s="1"/>
  <c r="K304" i="44" s="1"/>
  <c r="K306" i="44" s="1"/>
  <c r="K307" i="44" s="1"/>
  <c r="K309" i="44" s="1"/>
  <c r="K310" i="44" s="1"/>
  <c r="K312" i="44" s="1"/>
  <c r="K313" i="44" s="1"/>
  <c r="K315" i="44" s="1"/>
  <c r="K316" i="44" s="1"/>
  <c r="K318" i="44" s="1"/>
  <c r="K319" i="44" s="1"/>
  <c r="K321" i="44" s="1"/>
  <c r="K322" i="44" s="1"/>
  <c r="K324" i="44" s="1"/>
  <c r="K325" i="44" s="1"/>
  <c r="K327" i="44" s="1"/>
  <c r="K328" i="44" s="1"/>
  <c r="K330" i="44" s="1"/>
  <c r="K331" i="44" s="1"/>
  <c r="K333" i="44" s="1"/>
  <c r="K334" i="44" s="1"/>
  <c r="K336" i="44" s="1"/>
  <c r="K337" i="44" s="1"/>
  <c r="K339" i="44" s="1"/>
  <c r="K340" i="44" s="1"/>
  <c r="K342" i="44" s="1"/>
  <c r="K343" i="44" s="1"/>
  <c r="K346" i="44" s="1"/>
  <c r="K348" i="44" s="1"/>
  <c r="K349" i="44" s="1"/>
  <c r="K351" i="44" s="1"/>
  <c r="K352" i="44" s="1"/>
  <c r="K354" i="44" s="1"/>
  <c r="K355" i="44" s="1"/>
  <c r="K357" i="44" s="1"/>
  <c r="K358" i="44" s="1"/>
  <c r="K360" i="44" s="1"/>
  <c r="K361" i="44" s="1"/>
  <c r="K363" i="44" s="1"/>
  <c r="K364" i="44" s="1"/>
  <c r="K366" i="44" s="1"/>
  <c r="K367" i="44" s="1"/>
  <c r="K369" i="44" s="1"/>
  <c r="K370" i="44" s="1"/>
  <c r="K372" i="44" s="1"/>
  <c r="K373" i="44" s="1"/>
  <c r="K375" i="44" s="1"/>
  <c r="K376" i="44" s="1"/>
  <c r="K378" i="44" s="1"/>
  <c r="K379" i="44" s="1"/>
  <c r="K381" i="44" s="1"/>
  <c r="K382" i="44" s="1"/>
  <c r="K384" i="44" s="1"/>
  <c r="K385" i="44" s="1"/>
  <c r="K387" i="44" s="1"/>
  <c r="K388" i="44" s="1"/>
  <c r="K390" i="44" s="1"/>
  <c r="K391" i="44" s="1"/>
  <c r="K393" i="44" s="1"/>
  <c r="K394" i="44" s="1"/>
  <c r="K396" i="44" s="1"/>
  <c r="K397" i="44" s="1"/>
  <c r="K399" i="44" s="1"/>
  <c r="K400" i="44" s="1"/>
  <c r="K402" i="44" s="1"/>
  <c r="K403" i="44" s="1"/>
  <c r="K405" i="44" s="1"/>
  <c r="K406" i="44" s="1"/>
  <c r="K408" i="44" s="1"/>
  <c r="K409" i="44" s="1"/>
  <c r="K411" i="44" s="1"/>
  <c r="K412" i="44" s="1"/>
  <c r="K414" i="44" s="1"/>
  <c r="K415" i="44" s="1"/>
  <c r="K417" i="44" s="1"/>
  <c r="K418" i="44" s="1"/>
  <c r="K420" i="44" s="1"/>
  <c r="K421" i="44" s="1"/>
  <c r="K423" i="44" s="1"/>
  <c r="K424" i="44" s="1"/>
  <c r="K426" i="44" s="1"/>
  <c r="K427" i="44" s="1"/>
  <c r="K429" i="44" s="1"/>
  <c r="K430" i="44" s="1"/>
  <c r="K432" i="44" s="1"/>
  <c r="K433" i="44" s="1"/>
  <c r="K435" i="44" s="1"/>
  <c r="K436" i="44" s="1"/>
  <c r="K438" i="44" s="1"/>
  <c r="K439" i="44" s="1"/>
  <c r="K441" i="44" s="1"/>
  <c r="K442" i="44" s="1"/>
  <c r="K444" i="44" s="1"/>
  <c r="K445" i="44" s="1"/>
  <c r="K447" i="44" s="1"/>
  <c r="K448" i="44" s="1"/>
  <c r="K450" i="44" s="1"/>
  <c r="K451" i="44" s="1"/>
  <c r="K453" i="44" s="1"/>
  <c r="K454" i="44" s="1"/>
  <c r="K456" i="44" s="1"/>
  <c r="K457" i="44" s="1"/>
  <c r="K459" i="44" s="1"/>
  <c r="K460" i="44" s="1"/>
  <c r="K462" i="44" s="1"/>
  <c r="K463" i="44" s="1"/>
  <c r="K465" i="44" s="1"/>
  <c r="K466" i="44" s="1"/>
  <c r="K468" i="44" s="1"/>
  <c r="K469" i="44" s="1"/>
  <c r="K471" i="44" s="1"/>
  <c r="K472" i="44" s="1"/>
  <c r="K474" i="44" s="1"/>
  <c r="K475" i="44" s="1"/>
  <c r="K477" i="44" s="1"/>
  <c r="K478" i="44" s="1"/>
  <c r="K480" i="44" s="1"/>
  <c r="K481" i="44" s="1"/>
  <c r="K483" i="44" s="1"/>
  <c r="K484" i="44" s="1"/>
  <c r="K486" i="44" s="1"/>
  <c r="K487" i="44" s="1"/>
  <c r="K489" i="44" s="1"/>
  <c r="K490" i="44" s="1"/>
  <c r="K492" i="44" s="1"/>
  <c r="K493" i="44" s="1"/>
  <c r="K495" i="44" s="1"/>
  <c r="K496" i="44" s="1"/>
  <c r="K498" i="44" s="1"/>
  <c r="K499" i="44" s="1"/>
  <c r="K501" i="44" s="1"/>
  <c r="K502" i="44" s="1"/>
  <c r="K504" i="44" s="1"/>
  <c r="K505" i="44" s="1"/>
  <c r="K507" i="44" s="1"/>
  <c r="K508" i="44" s="1"/>
  <c r="K510" i="44" s="1"/>
  <c r="K511" i="44" s="1"/>
  <c r="K513" i="44" s="1"/>
  <c r="K514" i="44" s="1"/>
  <c r="K516" i="44" s="1"/>
  <c r="K517" i="44" s="1"/>
  <c r="K519" i="44" s="1"/>
  <c r="K520" i="44" s="1"/>
  <c r="K522" i="44" s="1"/>
  <c r="K523" i="44" s="1"/>
  <c r="K525" i="44" s="1"/>
  <c r="K526" i="44" s="1"/>
  <c r="K528" i="44" s="1"/>
  <c r="K529" i="44" s="1"/>
  <c r="K531" i="44" s="1"/>
  <c r="K532" i="44" s="1"/>
  <c r="K534" i="44" s="1"/>
  <c r="K535" i="44" s="1"/>
  <c r="K537" i="44" s="1"/>
  <c r="K538" i="44" s="1"/>
  <c r="K540" i="44" s="1"/>
  <c r="K541" i="44" s="1"/>
  <c r="K543" i="44" s="1"/>
  <c r="K544" i="44" s="1"/>
  <c r="K546" i="44" s="1"/>
  <c r="K547" i="44" s="1"/>
  <c r="K549" i="44" s="1"/>
  <c r="K550" i="44" s="1"/>
  <c r="K552" i="44" s="1"/>
  <c r="K553" i="44" s="1"/>
  <c r="K555" i="44" s="1"/>
  <c r="K556" i="44" s="1"/>
  <c r="K558" i="44" s="1"/>
  <c r="K559" i="44" s="1"/>
  <c r="K561" i="44" s="1"/>
  <c r="K562" i="44" s="1"/>
  <c r="K564" i="44" s="1"/>
  <c r="K565" i="44" s="1"/>
  <c r="K567" i="44" s="1"/>
  <c r="K568" i="44" s="1"/>
  <c r="K570" i="44" s="1"/>
  <c r="K571" i="44" s="1"/>
  <c r="K573" i="44" s="1"/>
  <c r="K574" i="44" s="1"/>
  <c r="K576" i="44" s="1"/>
  <c r="K577" i="44" s="1"/>
  <c r="K579" i="44" s="1"/>
  <c r="K580" i="44" s="1"/>
  <c r="K582" i="44" s="1"/>
  <c r="K583" i="44" s="1"/>
  <c r="K585" i="44" s="1"/>
  <c r="K586" i="44" s="1"/>
  <c r="K588" i="44" s="1"/>
  <c r="K589" i="44" s="1"/>
  <c r="K591" i="44" s="1"/>
  <c r="K592" i="44" s="1"/>
  <c r="K594" i="44" s="1"/>
  <c r="K595" i="44" s="1"/>
  <c r="K597" i="44" s="1"/>
  <c r="K598" i="44" s="1"/>
  <c r="K600" i="44" s="1"/>
  <c r="K601" i="44" s="1"/>
  <c r="K603" i="44" s="1"/>
  <c r="K604" i="44" s="1"/>
  <c r="K606" i="44" s="1"/>
  <c r="K607" i="44" s="1"/>
  <c r="K609" i="44" s="1"/>
  <c r="K610" i="44" s="1"/>
  <c r="K612" i="44" s="1"/>
  <c r="K613" i="44" s="1"/>
  <c r="K616" i="44" s="1"/>
  <c r="K618" i="44" s="1"/>
  <c r="K619" i="44" s="1"/>
  <c r="K621" i="44" s="1"/>
  <c r="K622" i="44" s="1"/>
  <c r="K624" i="44" s="1"/>
  <c r="K625" i="44" s="1"/>
  <c r="K627" i="44" s="1"/>
  <c r="K628" i="44" s="1"/>
  <c r="K630" i="44" s="1"/>
  <c r="K631" i="44" s="1"/>
  <c r="K633" i="44" s="1"/>
  <c r="K634" i="44" s="1"/>
  <c r="K636" i="44" s="1"/>
  <c r="K637" i="44" s="1"/>
  <c r="K639" i="44" s="1"/>
  <c r="K640" i="44" s="1"/>
  <c r="K642" i="44" s="1"/>
  <c r="K643" i="44" s="1"/>
  <c r="K645" i="44" s="1"/>
  <c r="K646" i="44" s="1"/>
  <c r="K648" i="44" s="1"/>
  <c r="K649" i="44" s="1"/>
  <c r="K651" i="44" s="1"/>
  <c r="K652" i="44" s="1"/>
  <c r="K654" i="44" s="1"/>
  <c r="K655" i="44" s="1"/>
  <c r="K657" i="44" s="1"/>
  <c r="K658" i="44" s="1"/>
  <c r="K660" i="44" s="1"/>
  <c r="K661" i="44" s="1"/>
  <c r="K663" i="44" s="1"/>
  <c r="K664" i="44" s="1"/>
  <c r="K666" i="44" s="1"/>
  <c r="K667" i="44" s="1"/>
  <c r="K669" i="44" s="1"/>
  <c r="K670" i="44" s="1"/>
  <c r="K672" i="44" s="1"/>
  <c r="K673" i="44" s="1"/>
  <c r="K675" i="44" s="1"/>
  <c r="K676" i="44" s="1"/>
  <c r="K678" i="44" s="1"/>
  <c r="K679" i="44" s="1"/>
  <c r="K681" i="44" s="1"/>
  <c r="K682" i="44" s="1"/>
  <c r="K684" i="44" s="1"/>
  <c r="K685" i="44" s="1"/>
  <c r="K687" i="44" s="1"/>
  <c r="K688" i="44" s="1"/>
  <c r="K690" i="44" s="1"/>
  <c r="K691" i="44" s="1"/>
  <c r="K693" i="44" s="1"/>
  <c r="K694" i="44" s="1"/>
  <c r="K696" i="44" s="1"/>
  <c r="K697" i="44" s="1"/>
  <c r="K700" i="44" s="1"/>
  <c r="K702" i="44" s="1"/>
  <c r="J705" i="44"/>
  <c r="K703" i="44"/>
  <c r="K705" i="44" s="1"/>
  <c r="H705" i="44"/>
  <c r="K3" i="43"/>
  <c r="K4" i="43" s="1"/>
  <c r="K6" i="43" s="1"/>
  <c r="K7" i="43" s="1"/>
  <c r="K9" i="43" s="1"/>
  <c r="K10" i="43" s="1"/>
  <c r="K12" i="43" s="1"/>
  <c r="K13" i="43" s="1"/>
  <c r="K15" i="43" s="1"/>
  <c r="K16" i="43" s="1"/>
  <c r="K18" i="43" s="1"/>
  <c r="K19" i="43" s="1"/>
  <c r="K21" i="43" s="1"/>
  <c r="K22" i="43" s="1"/>
  <c r="K24" i="43" s="1"/>
  <c r="K25" i="43" s="1"/>
  <c r="K27" i="43" s="1"/>
  <c r="K28" i="43" s="1"/>
  <c r="K30" i="43" s="1"/>
  <c r="K31" i="43" s="1"/>
  <c r="K33" i="43" s="1"/>
  <c r="K34" i="43" s="1"/>
  <c r="K36" i="43" s="1"/>
  <c r="K37" i="43" s="1"/>
  <c r="K39" i="43" s="1"/>
  <c r="K40" i="43" s="1"/>
  <c r="K42" i="43" s="1"/>
  <c r="K43" i="43" s="1"/>
  <c r="K45" i="43" s="1"/>
  <c r="K46" i="43" s="1"/>
  <c r="K48" i="43" s="1"/>
  <c r="K49" i="43" s="1"/>
  <c r="K51" i="43" s="1"/>
  <c r="K52" i="43" s="1"/>
  <c r="K54" i="43" s="1"/>
  <c r="K55" i="43" s="1"/>
  <c r="K57" i="43" s="1"/>
  <c r="K58" i="43" s="1"/>
  <c r="K60" i="43" s="1"/>
  <c r="K61" i="43" s="1"/>
  <c r="K63" i="43" s="1"/>
  <c r="K64" i="43" s="1"/>
  <c r="K66" i="43" s="1"/>
  <c r="K67" i="43" s="1"/>
  <c r="K69" i="43" s="1"/>
  <c r="K70" i="43" s="1"/>
  <c r="K72" i="43" s="1"/>
  <c r="K73" i="43" s="1"/>
  <c r="K75" i="43" s="1"/>
  <c r="K76" i="43" s="1"/>
  <c r="K78" i="43" s="1"/>
  <c r="K79" i="43" s="1"/>
  <c r="K81" i="43" s="1"/>
  <c r="K82" i="43" s="1"/>
  <c r="K84" i="43" s="1"/>
  <c r="K85" i="43" s="1"/>
  <c r="K87" i="43" s="1"/>
  <c r="K88" i="43" s="1"/>
  <c r="K90" i="43" s="1"/>
  <c r="K91" i="43" s="1"/>
  <c r="K93" i="43" s="1"/>
  <c r="K94" i="43" s="1"/>
  <c r="K96" i="43" s="1"/>
  <c r="K97" i="43" s="1"/>
  <c r="K99" i="43" s="1"/>
  <c r="K100" i="43" s="1"/>
  <c r="K102" i="43" s="1"/>
  <c r="K103" i="43" s="1"/>
  <c r="K105" i="43" s="1"/>
  <c r="K106" i="43" s="1"/>
  <c r="K108" i="43" s="1"/>
  <c r="K109" i="43" s="1"/>
  <c r="K111" i="43" s="1"/>
  <c r="K112" i="43" s="1"/>
  <c r="K114" i="43" s="1"/>
  <c r="K115" i="43" s="1"/>
  <c r="K117" i="43" s="1"/>
  <c r="K118" i="43" s="1"/>
  <c r="K120" i="43" s="1"/>
  <c r="K121" i="43" s="1"/>
  <c r="K123" i="43" s="1"/>
  <c r="K124" i="43" s="1"/>
  <c r="K126" i="43" s="1"/>
  <c r="K127" i="43" s="1"/>
  <c r="K129" i="43" s="1"/>
  <c r="K130" i="43" s="1"/>
  <c r="K132" i="43" s="1"/>
  <c r="K133" i="43" s="1"/>
  <c r="K135" i="43" s="1"/>
  <c r="K136" i="43" s="1"/>
  <c r="K138" i="43" s="1"/>
  <c r="K139" i="43" s="1"/>
  <c r="K141" i="43" s="1"/>
  <c r="K142" i="43" s="1"/>
  <c r="K144" i="43" s="1"/>
  <c r="K145" i="43" s="1"/>
  <c r="K147" i="43" s="1"/>
  <c r="K148" i="43" s="1"/>
  <c r="K150" i="43" s="1"/>
  <c r="K151" i="43" s="1"/>
  <c r="K153" i="43" s="1"/>
  <c r="K154" i="43" s="1"/>
  <c r="K156" i="43" s="1"/>
  <c r="K157" i="43" s="1"/>
  <c r="K159" i="43" s="1"/>
  <c r="K160" i="43" s="1"/>
  <c r="K162" i="43" s="1"/>
  <c r="K163" i="43" s="1"/>
  <c r="K165" i="43" s="1"/>
  <c r="K166" i="43" s="1"/>
  <c r="K168" i="43" s="1"/>
  <c r="K169" i="43" s="1"/>
  <c r="K171" i="43" s="1"/>
  <c r="K172" i="43" s="1"/>
  <c r="K174" i="43" s="1"/>
  <c r="K175" i="43" s="1"/>
  <c r="K177" i="43" s="1"/>
  <c r="K178" i="43" s="1"/>
  <c r="K180" i="43" s="1"/>
  <c r="K181" i="43" s="1"/>
  <c r="K183" i="43" s="1"/>
  <c r="K184" i="43" s="1"/>
  <c r="K186" i="43" s="1"/>
  <c r="K187" i="43" s="1"/>
  <c r="K189" i="43" s="1"/>
  <c r="K190" i="43" s="1"/>
  <c r="K192" i="43" s="1"/>
  <c r="K193" i="43" s="1"/>
  <c r="K195" i="43" s="1"/>
  <c r="K196" i="43" s="1"/>
  <c r="K198" i="43" s="1"/>
  <c r="K199" i="43" s="1"/>
  <c r="K201" i="43" s="1"/>
  <c r="K202" i="43" s="1"/>
  <c r="K204" i="43" s="1"/>
  <c r="K205" i="43" s="1"/>
  <c r="K207" i="43" s="1"/>
  <c r="K208" i="43" s="1"/>
  <c r="K210" i="43" s="1"/>
  <c r="K211" i="43" s="1"/>
  <c r="K213" i="43" s="1"/>
  <c r="K214" i="43" s="1"/>
  <c r="K216" i="43" s="1"/>
  <c r="K217" i="43" s="1"/>
  <c r="K219" i="43" s="1"/>
  <c r="K220" i="43" s="1"/>
  <c r="K222" i="43" s="1"/>
  <c r="K223" i="43" s="1"/>
  <c r="K225" i="43" s="1"/>
  <c r="K226" i="43" s="1"/>
  <c r="K228" i="43" s="1"/>
  <c r="K229" i="43" s="1"/>
  <c r="K231" i="43" s="1"/>
  <c r="K232" i="43" s="1"/>
  <c r="K234" i="43" s="1"/>
  <c r="K235" i="43" s="1"/>
  <c r="K237" i="43" s="1"/>
  <c r="K238" i="43" s="1"/>
  <c r="K240" i="43" s="1"/>
  <c r="K241" i="43" s="1"/>
  <c r="K243" i="43" s="1"/>
  <c r="K244" i="43" s="1"/>
  <c r="K246" i="43" s="1"/>
  <c r="K247" i="43" s="1"/>
  <c r="K249" i="43" s="1"/>
  <c r="K250" i="43" s="1"/>
  <c r="K252" i="43" s="1"/>
  <c r="K253" i="43" s="1"/>
  <c r="K255" i="43" s="1"/>
  <c r="K256" i="43" s="1"/>
  <c r="K258" i="43" s="1"/>
  <c r="K259" i="43" s="1"/>
  <c r="K261" i="43" s="1"/>
  <c r="K262" i="43" s="1"/>
  <c r="K264" i="43" s="1"/>
  <c r="K265" i="43" s="1"/>
  <c r="K267" i="43" s="1"/>
  <c r="K268" i="43" s="1"/>
  <c r="K270" i="43" s="1"/>
  <c r="K271" i="43" s="1"/>
  <c r="K273" i="43" s="1"/>
  <c r="K274" i="43" s="1"/>
  <c r="K276" i="43" s="1"/>
  <c r="K277" i="43" s="1"/>
  <c r="K279" i="43" s="1"/>
  <c r="K280" i="43" s="1"/>
  <c r="K282" i="43" s="1"/>
  <c r="K283" i="43" s="1"/>
  <c r="K285" i="43" s="1"/>
  <c r="K286" i="43" s="1"/>
  <c r="K288" i="43" s="1"/>
  <c r="K289" i="43" s="1"/>
  <c r="K291" i="43" s="1"/>
  <c r="K292" i="43" s="1"/>
  <c r="K294" i="43" s="1"/>
  <c r="K295" i="43" s="1"/>
  <c r="K297" i="43" s="1"/>
  <c r="K298" i="43" s="1"/>
  <c r="K300" i="43" s="1"/>
  <c r="K301" i="43" s="1"/>
  <c r="K303" i="43" s="1"/>
  <c r="K304" i="43" s="1"/>
  <c r="K306" i="43" s="1"/>
  <c r="K307" i="43" s="1"/>
  <c r="K309" i="43" s="1"/>
  <c r="K310" i="43" s="1"/>
  <c r="K312" i="43" s="1"/>
  <c r="K313" i="43" s="1"/>
  <c r="K315" i="43" s="1"/>
  <c r="K316" i="43" s="1"/>
  <c r="K318" i="43" s="1"/>
  <c r="K319" i="43" s="1"/>
  <c r="K321" i="43" s="1"/>
  <c r="K322" i="43" s="1"/>
  <c r="K324" i="43" s="1"/>
  <c r="K325" i="43" s="1"/>
  <c r="K327" i="43" s="1"/>
  <c r="K328" i="43" s="1"/>
  <c r="K330" i="43" s="1"/>
  <c r="K331" i="43" s="1"/>
  <c r="K333" i="43" s="1"/>
  <c r="K334" i="43" s="1"/>
  <c r="K336" i="43" s="1"/>
  <c r="K337" i="43" s="1"/>
  <c r="K339" i="43" s="1"/>
  <c r="K340" i="43" s="1"/>
  <c r="K342" i="43" s="1"/>
  <c r="K343" i="43" s="1"/>
  <c r="K345" i="43" s="1"/>
  <c r="K346" i="43" s="1"/>
  <c r="K348" i="43" s="1"/>
  <c r="K349" i="43" s="1"/>
  <c r="K351" i="43" s="1"/>
  <c r="K352" i="43" s="1"/>
  <c r="K354" i="43" s="1"/>
  <c r="K355" i="43" s="1"/>
  <c r="K357" i="43" s="1"/>
  <c r="K358" i="43" s="1"/>
  <c r="K360" i="43" s="1"/>
  <c r="K361" i="43" s="1"/>
  <c r="K363" i="43" s="1"/>
  <c r="K364" i="43" s="1"/>
  <c r="K366" i="43" s="1"/>
  <c r="K367" i="43" s="1"/>
  <c r="K369" i="43" s="1"/>
  <c r="K370" i="43" s="1"/>
  <c r="K372" i="43" s="1"/>
  <c r="K373" i="43" s="1"/>
  <c r="K375" i="43" s="1"/>
  <c r="K376" i="43" s="1"/>
  <c r="K378" i="43" s="1"/>
  <c r="K379" i="43" s="1"/>
  <c r="K381" i="43" s="1"/>
  <c r="K382" i="43" s="1"/>
  <c r="K384" i="43" s="1"/>
  <c r="K385" i="43" s="1"/>
  <c r="K387" i="43" s="1"/>
  <c r="K388" i="43" s="1"/>
  <c r="K390" i="43" s="1"/>
  <c r="K391" i="43" s="1"/>
  <c r="K393" i="43" s="1"/>
  <c r="K394" i="43" s="1"/>
  <c r="K396" i="43" s="1"/>
  <c r="K397" i="43" s="1"/>
  <c r="K399" i="43" s="1"/>
  <c r="K400" i="43" s="1"/>
  <c r="K402" i="43" s="1"/>
  <c r="K403" i="43" s="1"/>
  <c r="K405" i="43" s="1"/>
  <c r="K406" i="43" s="1"/>
  <c r="K408" i="43" s="1"/>
  <c r="K409" i="43" s="1"/>
  <c r="K411" i="43" s="1"/>
  <c r="K412" i="43" s="1"/>
  <c r="K414" i="43" s="1"/>
  <c r="K415" i="43" s="1"/>
  <c r="K417" i="43" s="1"/>
  <c r="K418" i="43" s="1"/>
  <c r="K420" i="43" s="1"/>
  <c r="K421" i="43" s="1"/>
  <c r="K423" i="43" s="1"/>
  <c r="K424" i="43" s="1"/>
  <c r="K426" i="43" s="1"/>
  <c r="K427" i="43" s="1"/>
  <c r="K429" i="43" s="1"/>
  <c r="K430" i="43" s="1"/>
  <c r="K432" i="43" s="1"/>
  <c r="K433" i="43" s="1"/>
  <c r="K435" i="43" s="1"/>
  <c r="K436" i="43" s="1"/>
  <c r="K438" i="43" s="1"/>
  <c r="K439" i="43" s="1"/>
  <c r="K441" i="43" s="1"/>
  <c r="K442" i="43" s="1"/>
  <c r="K444" i="43" s="1"/>
  <c r="K445" i="43" s="1"/>
  <c r="K448" i="43" s="1"/>
  <c r="K450" i="43" s="1"/>
  <c r="K451" i="43" s="1"/>
  <c r="K453" i="43" s="1"/>
  <c r="K454" i="43" s="1"/>
  <c r="K456" i="43" s="1"/>
  <c r="K457" i="43" s="1"/>
  <c r="K459" i="43" s="1"/>
  <c r="K460" i="43" s="1"/>
  <c r="K462" i="43" s="1"/>
  <c r="K463" i="43" s="1"/>
  <c r="K465" i="43" s="1"/>
  <c r="K466" i="43" s="1"/>
  <c r="K468" i="43" s="1"/>
  <c r="K469" i="43" s="1"/>
  <c r="K471" i="43" s="1"/>
  <c r="K472" i="43" s="1"/>
  <c r="K474" i="43" s="1"/>
  <c r="K475" i="43" s="1"/>
  <c r="K477" i="43" s="1"/>
  <c r="K478" i="43" s="1"/>
  <c r="K480" i="43" s="1"/>
  <c r="K481" i="43" s="1"/>
  <c r="K483" i="43" s="1"/>
  <c r="K484" i="43" s="1"/>
  <c r="K486" i="43" s="1"/>
  <c r="K487" i="43" s="1"/>
  <c r="K489" i="43" s="1"/>
  <c r="K490" i="43" s="1"/>
  <c r="K492" i="43" s="1"/>
  <c r="K493" i="43" s="1"/>
  <c r="K495" i="43" s="1"/>
  <c r="K496" i="43" s="1"/>
  <c r="K498" i="43" s="1"/>
  <c r="K499" i="43" s="1"/>
  <c r="K501" i="43" s="1"/>
  <c r="K502" i="43" s="1"/>
  <c r="K504" i="43" s="1"/>
  <c r="K505" i="43" s="1"/>
  <c r="K507" i="43" s="1"/>
  <c r="K508" i="43" s="1"/>
  <c r="K510" i="43" s="1"/>
  <c r="K511" i="43" s="1"/>
  <c r="K513" i="43" s="1"/>
  <c r="K514" i="43" s="1"/>
  <c r="K516" i="43" s="1"/>
  <c r="K517" i="43" s="1"/>
  <c r="K520" i="43" s="1"/>
  <c r="K522" i="43" s="1"/>
  <c r="K523" i="43" s="1"/>
  <c r="K525" i="43" s="1"/>
  <c r="K526" i="43" s="1"/>
  <c r="K528" i="43" s="1"/>
  <c r="K529" i="43" s="1"/>
  <c r="K531" i="43" s="1"/>
  <c r="K532" i="43" s="1"/>
  <c r="K534" i="43" s="1"/>
  <c r="K535" i="43" s="1"/>
  <c r="K537" i="43" s="1"/>
  <c r="K538" i="43" s="1"/>
  <c r="K540" i="43" s="1"/>
  <c r="K541" i="43" s="1"/>
  <c r="K543" i="43" s="1"/>
  <c r="K544" i="43" s="1"/>
  <c r="K546" i="43" s="1"/>
  <c r="K547" i="43" s="1"/>
  <c r="K549" i="43" s="1"/>
  <c r="K550" i="43" s="1"/>
  <c r="K552" i="43" s="1"/>
  <c r="K553" i="43" s="1"/>
  <c r="K555" i="43" s="1"/>
  <c r="K556" i="43" s="1"/>
  <c r="K558" i="43" s="1"/>
  <c r="K559" i="43" s="1"/>
  <c r="K561" i="43" s="1"/>
  <c r="K562" i="43" s="1"/>
  <c r="K564" i="43" s="1"/>
  <c r="K565" i="43" s="1"/>
  <c r="K567" i="43" s="1"/>
  <c r="K568" i="43" s="1"/>
  <c r="K570" i="43" s="1"/>
  <c r="K571" i="43" s="1"/>
  <c r="K573" i="43" s="1"/>
  <c r="K574" i="43" s="1"/>
  <c r="K576" i="43" s="1"/>
  <c r="K577" i="43" s="1"/>
  <c r="K579" i="43" s="1"/>
  <c r="K580" i="43" s="1"/>
  <c r="K582" i="43" s="1"/>
  <c r="K583" i="43" s="1"/>
  <c r="K585" i="43" s="1"/>
  <c r="K586" i="43" s="1"/>
  <c r="K588" i="43" s="1"/>
  <c r="K589" i="43" s="1"/>
  <c r="K591" i="43" s="1"/>
  <c r="K592" i="43" s="1"/>
  <c r="K594" i="43" s="1"/>
  <c r="K595" i="43" s="1"/>
  <c r="K597" i="43" s="1"/>
  <c r="K598" i="43" s="1"/>
  <c r="K600" i="43" s="1"/>
  <c r="K601" i="43" s="1"/>
  <c r="K603" i="43" s="1"/>
  <c r="K604" i="43" s="1"/>
  <c r="K606" i="43" s="1"/>
  <c r="K607" i="43" s="1"/>
  <c r="K609" i="43" s="1"/>
  <c r="K610" i="43" s="1"/>
  <c r="K612" i="43" s="1"/>
  <c r="K613" i="43" s="1"/>
  <c r="K615" i="43" s="1"/>
  <c r="K616" i="43" s="1"/>
  <c r="K618" i="43" s="1"/>
  <c r="K619" i="43" s="1"/>
  <c r="K621" i="43" s="1"/>
  <c r="K622" i="43" s="1"/>
  <c r="K624" i="43" s="1"/>
  <c r="K625" i="43" s="1"/>
  <c r="K627" i="43" s="1"/>
  <c r="K628" i="43" s="1"/>
  <c r="K630" i="43" s="1"/>
  <c r="K631" i="43" s="1"/>
  <c r="K633" i="43" s="1"/>
  <c r="K634" i="43" s="1"/>
  <c r="K636" i="43" s="1"/>
  <c r="K637" i="43" s="1"/>
  <c r="K639" i="43" s="1"/>
  <c r="K640" i="43" s="1"/>
  <c r="K642" i="43" s="1"/>
  <c r="K643" i="43" s="1"/>
  <c r="K645" i="43" s="1"/>
  <c r="K646" i="43" s="1"/>
  <c r="K648" i="43" s="1"/>
  <c r="K649" i="43" s="1"/>
  <c r="K651" i="43" s="1"/>
  <c r="K652" i="43" s="1"/>
  <c r="K654" i="43" s="1"/>
  <c r="K655" i="43" s="1"/>
  <c r="K657" i="43" s="1"/>
  <c r="K658" i="43" s="1"/>
  <c r="K660" i="43" s="1"/>
  <c r="K661" i="43" s="1"/>
  <c r="K663" i="43" s="1"/>
  <c r="K664" i="43" s="1"/>
  <c r="K666" i="43" s="1"/>
  <c r="K667" i="43" s="1"/>
  <c r="K669" i="43" s="1"/>
  <c r="K670" i="43" s="1"/>
  <c r="K673" i="43" s="1"/>
  <c r="K675" i="43" s="1"/>
  <c r="K676" i="43" s="1"/>
  <c r="K678" i="43" s="1"/>
  <c r="K680" i="43"/>
  <c r="J680" i="43"/>
  <c r="I680" i="43"/>
  <c r="H680" i="43"/>
  <c r="G680" i="43"/>
  <c r="F680" i="43"/>
  <c r="J679" i="43"/>
  <c r="I679" i="43"/>
  <c r="H679" i="43"/>
  <c r="G679" i="43"/>
  <c r="F679" i="43"/>
  <c r="L714" i="49" l="1"/>
  <c r="L4" i="49"/>
  <c r="L6" i="49" s="1"/>
  <c r="L7" i="49" s="1"/>
  <c r="L9" i="49" s="1"/>
  <c r="L10" i="49" s="1"/>
  <c r="L12" i="49" s="1"/>
  <c r="L13" i="49" s="1"/>
  <c r="L15" i="49" s="1"/>
  <c r="L16" i="49" s="1"/>
  <c r="L18" i="49" s="1"/>
  <c r="L19" i="49" s="1"/>
  <c r="L21" i="49" s="1"/>
  <c r="L22" i="49" s="1"/>
  <c r="L24" i="49" s="1"/>
  <c r="L25" i="49" s="1"/>
  <c r="L27" i="49" s="1"/>
  <c r="L28" i="49" s="1"/>
  <c r="L30" i="49" s="1"/>
  <c r="L31" i="49" s="1"/>
  <c r="L33" i="49" s="1"/>
  <c r="L34" i="49" s="1"/>
  <c r="L36" i="49" s="1"/>
  <c r="L37" i="49" s="1"/>
  <c r="L39" i="49" s="1"/>
  <c r="L40" i="49" s="1"/>
  <c r="L42" i="49" s="1"/>
  <c r="L43" i="49" s="1"/>
  <c r="L45" i="49" s="1"/>
  <c r="L46" i="49" s="1"/>
  <c r="L48" i="49" s="1"/>
  <c r="L49" i="49" s="1"/>
  <c r="L51" i="49" s="1"/>
  <c r="L52" i="49" s="1"/>
  <c r="L54" i="49" s="1"/>
  <c r="L55" i="49" s="1"/>
  <c r="L57" i="49" s="1"/>
  <c r="L58" i="49" s="1"/>
  <c r="L60" i="49" s="1"/>
  <c r="L61" i="49" s="1"/>
  <c r="L63" i="49" s="1"/>
  <c r="L64" i="49" s="1"/>
  <c r="L66" i="49" s="1"/>
  <c r="L67" i="49" s="1"/>
  <c r="L69" i="49" s="1"/>
  <c r="L70" i="49" s="1"/>
  <c r="L72" i="49" s="1"/>
  <c r="L73" i="49" s="1"/>
  <c r="L75" i="49" s="1"/>
  <c r="L76" i="49" s="1"/>
  <c r="L78" i="49" s="1"/>
  <c r="L79" i="49" s="1"/>
  <c r="L81" i="49" s="1"/>
  <c r="L82" i="49" s="1"/>
  <c r="L84" i="49" s="1"/>
  <c r="L85" i="49" s="1"/>
  <c r="L87" i="49" s="1"/>
  <c r="L88" i="49" s="1"/>
  <c r="L90" i="49" s="1"/>
  <c r="L91" i="49" s="1"/>
  <c r="L93" i="49" s="1"/>
  <c r="L94" i="49" s="1"/>
  <c r="L96" i="49" s="1"/>
  <c r="L97" i="49" s="1"/>
  <c r="L99" i="49" s="1"/>
  <c r="L100" i="49" s="1"/>
  <c r="L102" i="49" s="1"/>
  <c r="L103" i="49" s="1"/>
  <c r="L105" i="49" s="1"/>
  <c r="L106" i="49" s="1"/>
  <c r="L108" i="49" s="1"/>
  <c r="L109" i="49" s="1"/>
  <c r="L111" i="49" s="1"/>
  <c r="L112" i="49" s="1"/>
  <c r="L114" i="49" s="1"/>
  <c r="L115" i="49" s="1"/>
  <c r="L117" i="49" s="1"/>
  <c r="L118" i="49" s="1"/>
  <c r="L120" i="49" s="1"/>
  <c r="L121" i="49" s="1"/>
  <c r="L123" i="49" s="1"/>
  <c r="L124" i="49" s="1"/>
  <c r="L126" i="49" s="1"/>
  <c r="L127" i="49" s="1"/>
  <c r="L129" i="49" s="1"/>
  <c r="L130" i="49" s="1"/>
  <c r="L132" i="49" s="1"/>
  <c r="L133" i="49" s="1"/>
  <c r="L135" i="49" s="1"/>
  <c r="L136" i="49" s="1"/>
  <c r="L138" i="49" s="1"/>
  <c r="L139" i="49" s="1"/>
  <c r="L141" i="49" s="1"/>
  <c r="L142" i="49" s="1"/>
  <c r="L144" i="49" s="1"/>
  <c r="L145" i="49" s="1"/>
  <c r="L147" i="49" s="1"/>
  <c r="L148" i="49" s="1"/>
  <c r="L150" i="49" s="1"/>
  <c r="L151" i="49" s="1"/>
  <c r="L153" i="49" s="1"/>
  <c r="L154" i="49" s="1"/>
  <c r="L156" i="49" s="1"/>
  <c r="L157" i="49" s="1"/>
  <c r="L159" i="49" s="1"/>
  <c r="L160" i="49" s="1"/>
  <c r="L162" i="49" s="1"/>
  <c r="L163" i="49" s="1"/>
  <c r="L165" i="49" s="1"/>
  <c r="L166" i="49" s="1"/>
  <c r="L168" i="49" s="1"/>
  <c r="L169" i="49" s="1"/>
  <c r="L171" i="49" s="1"/>
  <c r="L172" i="49" s="1"/>
  <c r="L174" i="49" s="1"/>
  <c r="L175" i="49" s="1"/>
  <c r="L177" i="49" s="1"/>
  <c r="L178" i="49" s="1"/>
  <c r="L180" i="49" s="1"/>
  <c r="L181" i="49" s="1"/>
  <c r="L183" i="49" s="1"/>
  <c r="L184" i="49" s="1"/>
  <c r="L186" i="49" s="1"/>
  <c r="L187" i="49" s="1"/>
  <c r="L189" i="49" s="1"/>
  <c r="L190" i="49" s="1"/>
  <c r="L192" i="49" s="1"/>
  <c r="L193" i="49" s="1"/>
  <c r="L195" i="49" s="1"/>
  <c r="L196" i="49" s="1"/>
  <c r="L198" i="49" s="1"/>
  <c r="L199" i="49" s="1"/>
  <c r="L201" i="49" s="1"/>
  <c r="L202" i="49" s="1"/>
  <c r="L204" i="49" s="1"/>
  <c r="L205" i="49" s="1"/>
  <c r="L207" i="49" s="1"/>
  <c r="L208" i="49" s="1"/>
  <c r="L210" i="49" s="1"/>
  <c r="L211" i="49" s="1"/>
  <c r="L213" i="49" s="1"/>
  <c r="L214" i="49" s="1"/>
  <c r="L216" i="49" s="1"/>
  <c r="L217" i="49" s="1"/>
  <c r="L219" i="49" s="1"/>
  <c r="L220" i="49" s="1"/>
  <c r="L222" i="49" s="1"/>
  <c r="L223" i="49" s="1"/>
  <c r="L225" i="49" s="1"/>
  <c r="L226" i="49" s="1"/>
  <c r="L228" i="49" s="1"/>
  <c r="L229" i="49" s="1"/>
  <c r="L231" i="49" s="1"/>
  <c r="L232" i="49" s="1"/>
  <c r="L234" i="49" s="1"/>
  <c r="L235" i="49" s="1"/>
  <c r="L237" i="49" s="1"/>
  <c r="L238" i="49" s="1"/>
  <c r="L240" i="49" s="1"/>
  <c r="L241" i="49" s="1"/>
  <c r="L243" i="49" s="1"/>
  <c r="L244" i="49" s="1"/>
  <c r="L246" i="49" s="1"/>
  <c r="L247" i="49" s="1"/>
  <c r="L249" i="49" s="1"/>
  <c r="L250" i="49" s="1"/>
  <c r="L252" i="49" s="1"/>
  <c r="L253" i="49" s="1"/>
  <c r="L255" i="49" s="1"/>
  <c r="L256" i="49" s="1"/>
  <c r="L258" i="49" s="1"/>
  <c r="L259" i="49" s="1"/>
  <c r="L261" i="49" s="1"/>
  <c r="L262" i="49" s="1"/>
  <c r="L264" i="49" s="1"/>
  <c r="L265" i="49" s="1"/>
  <c r="L267" i="49" s="1"/>
  <c r="L268" i="49" s="1"/>
  <c r="L271" i="49" s="1"/>
  <c r="L273" i="49" s="1"/>
  <c r="L274" i="49" s="1"/>
  <c r="L276" i="49" s="1"/>
  <c r="L277" i="49" s="1"/>
  <c r="L279" i="49" s="1"/>
  <c r="L280" i="49" s="1"/>
  <c r="L282" i="49" s="1"/>
  <c r="L283" i="49" s="1"/>
  <c r="L285" i="49" s="1"/>
  <c r="L286" i="49" s="1"/>
  <c r="L288" i="49" s="1"/>
  <c r="L289" i="49" s="1"/>
  <c r="L291" i="49" s="1"/>
  <c r="L292" i="49" s="1"/>
  <c r="L294" i="49" s="1"/>
  <c r="L295" i="49" s="1"/>
  <c r="L297" i="49" s="1"/>
  <c r="L298" i="49" s="1"/>
  <c r="L300" i="49" s="1"/>
  <c r="L301" i="49" s="1"/>
  <c r="L303" i="49" s="1"/>
  <c r="L304" i="49" s="1"/>
  <c r="L306" i="49" s="1"/>
  <c r="L307" i="49" s="1"/>
  <c r="L309" i="49" s="1"/>
  <c r="L310" i="49" s="1"/>
  <c r="L312" i="49" s="1"/>
  <c r="L313" i="49" s="1"/>
  <c r="L315" i="49" s="1"/>
  <c r="L316" i="49" s="1"/>
  <c r="L318" i="49" s="1"/>
  <c r="L319" i="49" s="1"/>
  <c r="L321" i="49" s="1"/>
  <c r="L322" i="49" s="1"/>
  <c r="L324" i="49" s="1"/>
  <c r="L325" i="49" s="1"/>
  <c r="L327" i="49" s="1"/>
  <c r="L328" i="49" s="1"/>
  <c r="L330" i="49" s="1"/>
  <c r="L331" i="49" s="1"/>
  <c r="L333" i="49" s="1"/>
  <c r="L334" i="49" s="1"/>
  <c r="L336" i="49" s="1"/>
  <c r="L337" i="49" s="1"/>
  <c r="L339" i="49" s="1"/>
  <c r="L340" i="49" s="1"/>
  <c r="L342" i="49" s="1"/>
  <c r="L343" i="49" s="1"/>
  <c r="L345" i="49" s="1"/>
  <c r="L346" i="49" s="1"/>
  <c r="L348" i="49" s="1"/>
  <c r="L349" i="49" s="1"/>
  <c r="L351" i="49" s="1"/>
  <c r="L352" i="49" s="1"/>
  <c r="L354" i="49" s="1"/>
  <c r="L355" i="49" s="1"/>
  <c r="L357" i="49" s="1"/>
  <c r="L358" i="49" s="1"/>
  <c r="L360" i="49" s="1"/>
  <c r="L361" i="49" s="1"/>
  <c r="L363" i="49" s="1"/>
  <c r="L364" i="49" s="1"/>
  <c r="L366" i="49" s="1"/>
  <c r="L367" i="49" s="1"/>
  <c r="L369" i="49" s="1"/>
  <c r="L370" i="49" s="1"/>
  <c r="L372" i="49" s="1"/>
  <c r="L373" i="49" s="1"/>
  <c r="L375" i="49" s="1"/>
  <c r="L376" i="49" s="1"/>
  <c r="L378" i="49" s="1"/>
  <c r="L379" i="49" s="1"/>
  <c r="L381" i="49" s="1"/>
  <c r="L382" i="49" s="1"/>
  <c r="L384" i="49" s="1"/>
  <c r="L385" i="49" s="1"/>
  <c r="L387" i="49" s="1"/>
  <c r="L388" i="49" s="1"/>
  <c r="L390" i="49" s="1"/>
  <c r="L391" i="49" s="1"/>
  <c r="L393" i="49" s="1"/>
  <c r="L394" i="49" s="1"/>
  <c r="L396" i="49" s="1"/>
  <c r="L397" i="49" s="1"/>
  <c r="L399" i="49" s="1"/>
  <c r="L400" i="49" s="1"/>
  <c r="L402" i="49" s="1"/>
  <c r="L403" i="49" s="1"/>
  <c r="L405" i="49" s="1"/>
  <c r="L406" i="49" s="1"/>
  <c r="L408" i="49" s="1"/>
  <c r="L409" i="49" s="1"/>
  <c r="L411" i="49" s="1"/>
  <c r="L412" i="49" s="1"/>
  <c r="L414" i="49" s="1"/>
  <c r="L415" i="49" s="1"/>
  <c r="L417" i="49" s="1"/>
  <c r="L418" i="49" s="1"/>
  <c r="L420" i="49" s="1"/>
  <c r="L421" i="49" s="1"/>
  <c r="L423" i="49" s="1"/>
  <c r="L424" i="49" s="1"/>
  <c r="L426" i="49" s="1"/>
  <c r="L427" i="49" s="1"/>
  <c r="L429" i="49" s="1"/>
  <c r="L430" i="49" s="1"/>
  <c r="L432" i="49" s="1"/>
  <c r="L433" i="49" s="1"/>
  <c r="L435" i="49" s="1"/>
  <c r="L436" i="49" s="1"/>
  <c r="L438" i="49" s="1"/>
  <c r="L439" i="49" s="1"/>
  <c r="L441" i="49" s="1"/>
  <c r="L442" i="49" s="1"/>
  <c r="L444" i="49" s="1"/>
  <c r="L445" i="49" s="1"/>
  <c r="L447" i="49" s="1"/>
  <c r="L448" i="49" s="1"/>
  <c r="L450" i="49" s="1"/>
  <c r="L451" i="49" s="1"/>
  <c r="L453" i="49" s="1"/>
  <c r="L454" i="49" s="1"/>
  <c r="L456" i="49" s="1"/>
  <c r="L457" i="49" s="1"/>
  <c r="L459" i="49" s="1"/>
  <c r="L460" i="49" s="1"/>
  <c r="L462" i="49" s="1"/>
  <c r="L463" i="49" s="1"/>
  <c r="L465" i="49" s="1"/>
  <c r="L466" i="49" s="1"/>
  <c r="L468" i="49" s="1"/>
  <c r="L469" i="49" s="1"/>
  <c r="L471" i="49" s="1"/>
  <c r="L472" i="49" s="1"/>
  <c r="L474" i="49" s="1"/>
  <c r="L475" i="49" s="1"/>
  <c r="L477" i="49" s="1"/>
  <c r="L478" i="49" s="1"/>
  <c r="L480" i="49" s="1"/>
  <c r="L481" i="49" s="1"/>
  <c r="L483" i="49" s="1"/>
  <c r="L484" i="49" s="1"/>
  <c r="L486" i="49" s="1"/>
  <c r="L487" i="49" s="1"/>
  <c r="L489" i="49" s="1"/>
  <c r="L490" i="49" s="1"/>
  <c r="L492" i="49" s="1"/>
  <c r="L493" i="49" s="1"/>
  <c r="L495" i="49" s="1"/>
  <c r="L496" i="49" s="1"/>
  <c r="L498" i="49" s="1"/>
  <c r="L499" i="49" s="1"/>
  <c r="L501" i="49" s="1"/>
  <c r="L502" i="49" s="1"/>
  <c r="L504" i="49" s="1"/>
  <c r="L505" i="49" s="1"/>
  <c r="L507" i="49" s="1"/>
  <c r="L508" i="49" s="1"/>
  <c r="L510" i="49" s="1"/>
  <c r="L511" i="49" s="1"/>
  <c r="L513" i="49" s="1"/>
  <c r="L517" i="49" s="1"/>
  <c r="L519" i="49" s="1"/>
  <c r="L520" i="49" s="1"/>
  <c r="L522" i="49" s="1"/>
  <c r="L523" i="49" s="1"/>
  <c r="L525" i="49" s="1"/>
  <c r="L526" i="49" s="1"/>
  <c r="L529" i="49" s="1"/>
  <c r="L531" i="49" s="1"/>
  <c r="L532" i="49" s="1"/>
  <c r="L534" i="49" s="1"/>
  <c r="L535" i="49" s="1"/>
  <c r="L537" i="49" s="1"/>
  <c r="L538" i="49" s="1"/>
  <c r="L540" i="49" s="1"/>
  <c r="L541" i="49" s="1"/>
  <c r="L543" i="49" s="1"/>
  <c r="L544" i="49" s="1"/>
  <c r="L546" i="49" s="1"/>
  <c r="L547" i="49" s="1"/>
  <c r="L549" i="49" s="1"/>
  <c r="L550" i="49" s="1"/>
  <c r="L552" i="49" s="1"/>
  <c r="L553" i="49" s="1"/>
  <c r="L555" i="49" s="1"/>
  <c r="L556" i="49" s="1"/>
  <c r="L558" i="49" s="1"/>
  <c r="L559" i="49" s="1"/>
  <c r="L561" i="49" s="1"/>
  <c r="L562" i="49" s="1"/>
  <c r="L564" i="49" s="1"/>
  <c r="L565" i="49" s="1"/>
  <c r="L567" i="49" s="1"/>
  <c r="L568" i="49" s="1"/>
  <c r="L570" i="49" s="1"/>
  <c r="L571" i="49" s="1"/>
  <c r="L573" i="49" s="1"/>
  <c r="L574" i="49" s="1"/>
  <c r="L576" i="49" s="1"/>
  <c r="L577" i="49" s="1"/>
  <c r="L579" i="49" s="1"/>
  <c r="L580" i="49" s="1"/>
  <c r="L582" i="49" s="1"/>
  <c r="L583" i="49" s="1"/>
  <c r="L585" i="49" s="1"/>
  <c r="L586" i="49" s="1"/>
  <c r="L588" i="49" s="1"/>
  <c r="L589" i="49" s="1"/>
  <c r="L591" i="49" s="1"/>
  <c r="L592" i="49" s="1"/>
  <c r="L594" i="49" s="1"/>
  <c r="L595" i="49" s="1"/>
  <c r="L597" i="49" s="1"/>
  <c r="L598" i="49" s="1"/>
  <c r="L600" i="49" s="1"/>
  <c r="L601" i="49" s="1"/>
  <c r="L603" i="49" s="1"/>
  <c r="L604" i="49" s="1"/>
  <c r="L606" i="49" s="1"/>
  <c r="L607" i="49" s="1"/>
  <c r="L609" i="49" s="1"/>
  <c r="L610" i="49" s="1"/>
  <c r="L612" i="49" s="1"/>
  <c r="L613" i="49" s="1"/>
  <c r="L615" i="49" s="1"/>
  <c r="L616" i="49" s="1"/>
  <c r="L618" i="49" s="1"/>
  <c r="L619" i="49" s="1"/>
  <c r="L621" i="49" s="1"/>
  <c r="L622" i="49" s="1"/>
  <c r="L624" i="49" s="1"/>
  <c r="L625" i="49" s="1"/>
  <c r="L627" i="49" s="1"/>
  <c r="L628" i="49" s="1"/>
  <c r="L630" i="49" s="1"/>
  <c r="L631" i="49" s="1"/>
  <c r="L633" i="49" s="1"/>
  <c r="L634" i="49" s="1"/>
  <c r="L636" i="49" s="1"/>
  <c r="L637" i="49" s="1"/>
  <c r="L639" i="49" s="1"/>
  <c r="L640" i="49" s="1"/>
  <c r="L642" i="49" s="1"/>
  <c r="L643" i="49" s="1"/>
  <c r="L645" i="49" s="1"/>
  <c r="L646" i="49" s="1"/>
  <c r="L648" i="49" s="1"/>
  <c r="L649" i="49" s="1"/>
  <c r="L651" i="49" s="1"/>
  <c r="L652" i="49" s="1"/>
  <c r="L654" i="49" s="1"/>
  <c r="L655" i="49" s="1"/>
  <c r="L657" i="49" s="1"/>
  <c r="L658" i="49" s="1"/>
  <c r="L660" i="49" s="1"/>
  <c r="L661" i="49" s="1"/>
  <c r="L663" i="49" s="1"/>
  <c r="L664" i="49" s="1"/>
  <c r="L666" i="49" s="1"/>
  <c r="L667" i="49" s="1"/>
  <c r="L669" i="49" s="1"/>
  <c r="L670" i="49" s="1"/>
  <c r="L672" i="49" s="1"/>
  <c r="L673" i="49" s="1"/>
  <c r="L675" i="49" s="1"/>
  <c r="L676" i="49" s="1"/>
  <c r="L678" i="49" s="1"/>
  <c r="L679" i="49" s="1"/>
  <c r="L681" i="49" s="1"/>
  <c r="L682" i="49" s="1"/>
  <c r="L684" i="49" s="1"/>
  <c r="L685" i="49" s="1"/>
  <c r="L687" i="49" s="1"/>
  <c r="L688" i="49" s="1"/>
  <c r="L690" i="49" s="1"/>
  <c r="L691" i="49" s="1"/>
  <c r="L693" i="49" s="1"/>
  <c r="L694" i="49" s="1"/>
  <c r="L696" i="49" s="1"/>
  <c r="L697" i="49" s="1"/>
  <c r="L700" i="49" s="1"/>
  <c r="L702" i="49" s="1"/>
  <c r="L706" i="49" s="1"/>
  <c r="L709" i="49" s="1"/>
  <c r="L711" i="49" s="1"/>
  <c r="H681" i="43"/>
  <c r="I681" i="43"/>
  <c r="K679" i="43"/>
  <c r="K681" i="43" s="1"/>
  <c r="F681" i="43"/>
  <c r="J681" i="43"/>
  <c r="G681" i="43"/>
  <c r="K3" i="42"/>
  <c r="K4" i="42" s="1"/>
  <c r="K6" i="42" s="1"/>
  <c r="K7" i="42" s="1"/>
  <c r="K9" i="42" s="1"/>
  <c r="K10" i="42" s="1"/>
  <c r="K12" i="42" s="1"/>
  <c r="K13" i="42" s="1"/>
  <c r="K15" i="42" s="1"/>
  <c r="K16" i="42" s="1"/>
  <c r="K18" i="42" s="1"/>
  <c r="K19" i="42" s="1"/>
  <c r="K21" i="42" s="1"/>
  <c r="K22" i="42" s="1"/>
  <c r="K24" i="42" s="1"/>
  <c r="K25" i="42" s="1"/>
  <c r="K27" i="42" s="1"/>
  <c r="K28" i="42" s="1"/>
  <c r="K30" i="42" s="1"/>
  <c r="K31" i="42" s="1"/>
  <c r="K33" i="42" s="1"/>
  <c r="K34" i="42" s="1"/>
  <c r="K36" i="42" s="1"/>
  <c r="K37" i="42" s="1"/>
  <c r="K39" i="42" s="1"/>
  <c r="K40" i="42" s="1"/>
  <c r="K42" i="42" s="1"/>
  <c r="K43" i="42" s="1"/>
  <c r="K45" i="42" s="1"/>
  <c r="K46" i="42" s="1"/>
  <c r="K48" i="42" s="1"/>
  <c r="K49" i="42" s="1"/>
  <c r="K51" i="42" s="1"/>
  <c r="K52" i="42" s="1"/>
  <c r="K54" i="42" s="1"/>
  <c r="K55" i="42" s="1"/>
  <c r="K57" i="42" s="1"/>
  <c r="K58" i="42" s="1"/>
  <c r="K60" i="42" s="1"/>
  <c r="K61" i="42" s="1"/>
  <c r="K63" i="42" s="1"/>
  <c r="K64" i="42" s="1"/>
  <c r="K66" i="42" s="1"/>
  <c r="K67" i="42" s="1"/>
  <c r="K69" i="42" s="1"/>
  <c r="K70" i="42" s="1"/>
  <c r="K72" i="42" s="1"/>
  <c r="K73" i="42" s="1"/>
  <c r="K75" i="42" s="1"/>
  <c r="K76" i="42" s="1"/>
  <c r="K78" i="42" s="1"/>
  <c r="K79" i="42" s="1"/>
  <c r="K81" i="42" s="1"/>
  <c r="K82" i="42" s="1"/>
  <c r="K84" i="42" s="1"/>
  <c r="K85" i="42" s="1"/>
  <c r="K87" i="42" s="1"/>
  <c r="K88" i="42" s="1"/>
  <c r="K90" i="42" s="1"/>
  <c r="K91" i="42" s="1"/>
  <c r="K93" i="42" s="1"/>
  <c r="K94" i="42" s="1"/>
  <c r="K96" i="42" s="1"/>
  <c r="K97" i="42" s="1"/>
  <c r="K99" i="42" s="1"/>
  <c r="K100" i="42" s="1"/>
  <c r="K102" i="42" s="1"/>
  <c r="K103" i="42" s="1"/>
  <c r="K105" i="42" s="1"/>
  <c r="K106" i="42" s="1"/>
  <c r="K108" i="42" s="1"/>
  <c r="K109" i="42" s="1"/>
  <c r="K111" i="42" s="1"/>
  <c r="K112" i="42" s="1"/>
  <c r="K114" i="42" s="1"/>
  <c r="K115" i="42" s="1"/>
  <c r="K117" i="42" s="1"/>
  <c r="K118" i="42" s="1"/>
  <c r="K120" i="42" s="1"/>
  <c r="K121" i="42" s="1"/>
  <c r="K123" i="42" s="1"/>
  <c r="K124" i="42" s="1"/>
  <c r="K126" i="42" s="1"/>
  <c r="K127" i="42" s="1"/>
  <c r="K129" i="42" s="1"/>
  <c r="K130" i="42" s="1"/>
  <c r="K132" i="42" s="1"/>
  <c r="K133" i="42" s="1"/>
  <c r="K135" i="42" s="1"/>
  <c r="K136" i="42" s="1"/>
  <c r="K138" i="42" s="1"/>
  <c r="K139" i="42" s="1"/>
  <c r="K141" i="42" s="1"/>
  <c r="K142" i="42" s="1"/>
  <c r="K144" i="42" s="1"/>
  <c r="K145" i="42" s="1"/>
  <c r="K147" i="42" s="1"/>
  <c r="K148" i="42" s="1"/>
  <c r="K150" i="42" s="1"/>
  <c r="K151" i="42" s="1"/>
  <c r="K153" i="42" s="1"/>
  <c r="K154" i="42" s="1"/>
  <c r="K156" i="42" s="1"/>
  <c r="K157" i="42" s="1"/>
  <c r="K159" i="42" s="1"/>
  <c r="K160" i="42" s="1"/>
  <c r="K162" i="42" s="1"/>
  <c r="K163" i="42" s="1"/>
  <c r="K165" i="42" s="1"/>
  <c r="K166" i="42" s="1"/>
  <c r="K168" i="42" s="1"/>
  <c r="K707" i="42"/>
  <c r="J707" i="42"/>
  <c r="I707" i="42"/>
  <c r="H707" i="42"/>
  <c r="G707" i="42"/>
  <c r="F707" i="42"/>
  <c r="J706" i="42"/>
  <c r="I706" i="42"/>
  <c r="H706" i="42"/>
  <c r="G706" i="42"/>
  <c r="F706" i="42"/>
  <c r="G708" i="42" l="1"/>
  <c r="H708" i="42"/>
  <c r="K706" i="42"/>
  <c r="K708" i="42" s="1"/>
  <c r="I708" i="42"/>
  <c r="K169" i="42"/>
  <c r="K171" i="42" s="1"/>
  <c r="K172" i="42" s="1"/>
  <c r="K174" i="42" s="1"/>
  <c r="K175" i="42" s="1"/>
  <c r="K177" i="42" s="1"/>
  <c r="K178" i="42" s="1"/>
  <c r="K180" i="42" s="1"/>
  <c r="K181" i="42" s="1"/>
  <c r="K183" i="42" s="1"/>
  <c r="K184" i="42" s="1"/>
  <c r="K186" i="42" s="1"/>
  <c r="K187" i="42" s="1"/>
  <c r="K189" i="42" s="1"/>
  <c r="K190" i="42" s="1"/>
  <c r="K192" i="42" s="1"/>
  <c r="K193" i="42" s="1"/>
  <c r="K195" i="42" s="1"/>
  <c r="K196" i="42" s="1"/>
  <c r="K198" i="42" s="1"/>
  <c r="K199" i="42" s="1"/>
  <c r="K201" i="42" s="1"/>
  <c r="K202" i="42" s="1"/>
  <c r="K204" i="42" s="1"/>
  <c r="K205" i="42" s="1"/>
  <c r="K207" i="42" s="1"/>
  <c r="K208" i="42" s="1"/>
  <c r="K210" i="42" s="1"/>
  <c r="K211" i="42" s="1"/>
  <c r="K213" i="42" s="1"/>
  <c r="K214" i="42" s="1"/>
  <c r="K216" i="42" s="1"/>
  <c r="K217" i="42" s="1"/>
  <c r="K219" i="42" s="1"/>
  <c r="K220" i="42" s="1"/>
  <c r="K222" i="42" s="1"/>
  <c r="K223" i="42" s="1"/>
  <c r="K225" i="42" s="1"/>
  <c r="K226" i="42" s="1"/>
  <c r="K228" i="42" s="1"/>
  <c r="K229" i="42" s="1"/>
  <c r="K231" i="42" s="1"/>
  <c r="K232" i="42" s="1"/>
  <c r="K234" i="42" s="1"/>
  <c r="K235" i="42" s="1"/>
  <c r="K237" i="42" s="1"/>
  <c r="K238" i="42" s="1"/>
  <c r="K240" i="42" s="1"/>
  <c r="K241" i="42" s="1"/>
  <c r="K243" i="42" s="1"/>
  <c r="K244" i="42" s="1"/>
  <c r="K246" i="42" s="1"/>
  <c r="K247" i="42" s="1"/>
  <c r="K249" i="42" s="1"/>
  <c r="K250" i="42" s="1"/>
  <c r="K252" i="42" s="1"/>
  <c r="K253" i="42" s="1"/>
  <c r="K255" i="42" s="1"/>
  <c r="K256" i="42" s="1"/>
  <c r="K258" i="42" s="1"/>
  <c r="K259" i="42" s="1"/>
  <c r="K261" i="42" s="1"/>
  <c r="K262" i="42" s="1"/>
  <c r="K264" i="42" s="1"/>
  <c r="K265" i="42" s="1"/>
  <c r="K267" i="42" s="1"/>
  <c r="K268" i="42" s="1"/>
  <c r="K270" i="42" s="1"/>
  <c r="K271" i="42" s="1"/>
  <c r="K273" i="42" s="1"/>
  <c r="K274" i="42" s="1"/>
  <c r="K276" i="42" s="1"/>
  <c r="K277" i="42" s="1"/>
  <c r="K279" i="42" s="1"/>
  <c r="K280" i="42" s="1"/>
  <c r="K282" i="42" s="1"/>
  <c r="K283" i="42" s="1"/>
  <c r="K285" i="42" s="1"/>
  <c r="K286" i="42" s="1"/>
  <c r="K288" i="42" s="1"/>
  <c r="K289" i="42" s="1"/>
  <c r="K291" i="42" s="1"/>
  <c r="K292" i="42" s="1"/>
  <c r="K294" i="42" s="1"/>
  <c r="K295" i="42" s="1"/>
  <c r="K297" i="42" s="1"/>
  <c r="K298" i="42" s="1"/>
  <c r="K300" i="42" s="1"/>
  <c r="K301" i="42" s="1"/>
  <c r="K303" i="42" s="1"/>
  <c r="K304" i="42" s="1"/>
  <c r="K306" i="42" s="1"/>
  <c r="K307" i="42" s="1"/>
  <c r="K309" i="42" s="1"/>
  <c r="K310" i="42" s="1"/>
  <c r="K312" i="42" s="1"/>
  <c r="K313" i="42" s="1"/>
  <c r="K315" i="42" s="1"/>
  <c r="K316" i="42" s="1"/>
  <c r="K318" i="42" s="1"/>
  <c r="K319" i="42" s="1"/>
  <c r="K321" i="42" s="1"/>
  <c r="K322" i="42" s="1"/>
  <c r="K324" i="42" s="1"/>
  <c r="K325" i="42" s="1"/>
  <c r="K327" i="42" s="1"/>
  <c r="K328" i="42" s="1"/>
  <c r="K330" i="42" s="1"/>
  <c r="K331" i="42" s="1"/>
  <c r="K333" i="42" s="1"/>
  <c r="K334" i="42" s="1"/>
  <c r="K336" i="42" s="1"/>
  <c r="K337" i="42" s="1"/>
  <c r="K339" i="42" s="1"/>
  <c r="K340" i="42" s="1"/>
  <c r="K342" i="42" s="1"/>
  <c r="K343" i="42" s="1"/>
  <c r="K345" i="42" s="1"/>
  <c r="K346" i="42" s="1"/>
  <c r="K348" i="42" s="1"/>
  <c r="K349" i="42" s="1"/>
  <c r="K351" i="42" s="1"/>
  <c r="K352" i="42" s="1"/>
  <c r="K354" i="42" s="1"/>
  <c r="K355" i="42" s="1"/>
  <c r="K357" i="42" s="1"/>
  <c r="K358" i="42" s="1"/>
  <c r="K360" i="42" s="1"/>
  <c r="K361" i="42" s="1"/>
  <c r="K363" i="42" s="1"/>
  <c r="K364" i="42" s="1"/>
  <c r="K366" i="42" s="1"/>
  <c r="K367" i="42" s="1"/>
  <c r="K369" i="42" s="1"/>
  <c r="K370" i="42" s="1"/>
  <c r="K372" i="42" s="1"/>
  <c r="K373" i="42" s="1"/>
  <c r="K375" i="42" s="1"/>
  <c r="K376" i="42" s="1"/>
  <c r="K378" i="42" s="1"/>
  <c r="K379" i="42" s="1"/>
  <c r="K381" i="42" s="1"/>
  <c r="K382" i="42" s="1"/>
  <c r="K384" i="42" s="1"/>
  <c r="K385" i="42" s="1"/>
  <c r="K387" i="42" s="1"/>
  <c r="K388" i="42" s="1"/>
  <c r="K390" i="42" s="1"/>
  <c r="K391" i="42" s="1"/>
  <c r="K393" i="42" s="1"/>
  <c r="K394" i="42" s="1"/>
  <c r="K396" i="42" s="1"/>
  <c r="K397" i="42" s="1"/>
  <c r="K399" i="42" s="1"/>
  <c r="K400" i="42" s="1"/>
  <c r="K402" i="42" s="1"/>
  <c r="K403" i="42" s="1"/>
  <c r="K405" i="42" s="1"/>
  <c r="K406" i="42" s="1"/>
  <c r="K408" i="42" s="1"/>
  <c r="K409" i="42" s="1"/>
  <c r="K412" i="42" s="1"/>
  <c r="K414" i="42" s="1"/>
  <c r="K415" i="42" s="1"/>
  <c r="K417" i="42" s="1"/>
  <c r="K418" i="42" s="1"/>
  <c r="K420" i="42" s="1"/>
  <c r="K421" i="42" s="1"/>
  <c r="K423" i="42" s="1"/>
  <c r="K424" i="42" s="1"/>
  <c r="K426" i="42" s="1"/>
  <c r="K427" i="42" s="1"/>
  <c r="K429" i="42" s="1"/>
  <c r="K430" i="42" s="1"/>
  <c r="K432" i="42" s="1"/>
  <c r="K433" i="42" s="1"/>
  <c r="K435" i="42" s="1"/>
  <c r="K436" i="42" s="1"/>
  <c r="K438" i="42" s="1"/>
  <c r="K439" i="42" s="1"/>
  <c r="K441" i="42" s="1"/>
  <c r="K442" i="42" s="1"/>
  <c r="K444" i="42" s="1"/>
  <c r="K445" i="42" s="1"/>
  <c r="K447" i="42" s="1"/>
  <c r="K448" i="42" s="1"/>
  <c r="K450" i="42" s="1"/>
  <c r="K451" i="42" s="1"/>
  <c r="K453" i="42" s="1"/>
  <c r="K454" i="42" s="1"/>
  <c r="K456" i="42" s="1"/>
  <c r="K457" i="42" s="1"/>
  <c r="K459" i="42" s="1"/>
  <c r="K460" i="42" s="1"/>
  <c r="K462" i="42" s="1"/>
  <c r="K463" i="42" s="1"/>
  <c r="K465" i="42" s="1"/>
  <c r="K466" i="42" s="1"/>
  <c r="K468" i="42" s="1"/>
  <c r="K469" i="42" s="1"/>
  <c r="K471" i="42" s="1"/>
  <c r="K472" i="42" s="1"/>
  <c r="K474" i="42" s="1"/>
  <c r="K475" i="42" s="1"/>
  <c r="K477" i="42" s="1"/>
  <c r="K478" i="42" s="1"/>
  <c r="K480" i="42" s="1"/>
  <c r="K481" i="42" s="1"/>
  <c r="K483" i="42" s="1"/>
  <c r="K484" i="42" s="1"/>
  <c r="K486" i="42" s="1"/>
  <c r="K487" i="42" s="1"/>
  <c r="K489" i="42" s="1"/>
  <c r="K490" i="42" s="1"/>
  <c r="K492" i="42" s="1"/>
  <c r="K493" i="42" s="1"/>
  <c r="K495" i="42" s="1"/>
  <c r="K496" i="42" s="1"/>
  <c r="K498" i="42" s="1"/>
  <c r="K499" i="42" s="1"/>
  <c r="K501" i="42" s="1"/>
  <c r="K502" i="42" s="1"/>
  <c r="K504" i="42" s="1"/>
  <c r="K505" i="42" s="1"/>
  <c r="K507" i="42" s="1"/>
  <c r="K508" i="42" s="1"/>
  <c r="K510" i="42" s="1"/>
  <c r="K511" i="42" s="1"/>
  <c r="K513" i="42" s="1"/>
  <c r="K514" i="42" s="1"/>
  <c r="K516" i="42" s="1"/>
  <c r="K517" i="42" s="1"/>
  <c r="K519" i="42" s="1"/>
  <c r="K520" i="42" s="1"/>
  <c r="K522" i="42" s="1"/>
  <c r="K523" i="42" s="1"/>
  <c r="K525" i="42" s="1"/>
  <c r="K526" i="42" s="1"/>
  <c r="K528" i="42" s="1"/>
  <c r="K529" i="42" s="1"/>
  <c r="K531" i="42" s="1"/>
  <c r="K532" i="42" s="1"/>
  <c r="K534" i="42" s="1"/>
  <c r="K535" i="42" s="1"/>
  <c r="K537" i="42" s="1"/>
  <c r="K538" i="42" s="1"/>
  <c r="K540" i="42" s="1"/>
  <c r="K541" i="42" s="1"/>
  <c r="K543" i="42" s="1"/>
  <c r="K544" i="42" s="1"/>
  <c r="K546" i="42" s="1"/>
  <c r="K547" i="42" s="1"/>
  <c r="K549" i="42" s="1"/>
  <c r="K550" i="42" s="1"/>
  <c r="K552" i="42" s="1"/>
  <c r="K553" i="42" s="1"/>
  <c r="K555" i="42" s="1"/>
  <c r="K556" i="42" s="1"/>
  <c r="K558" i="42" s="1"/>
  <c r="K559" i="42" s="1"/>
  <c r="K561" i="42" s="1"/>
  <c r="K562" i="42" s="1"/>
  <c r="K564" i="42" s="1"/>
  <c r="K565" i="42" s="1"/>
  <c r="K567" i="42" s="1"/>
  <c r="K568" i="42" s="1"/>
  <c r="K570" i="42" s="1"/>
  <c r="K571" i="42" s="1"/>
  <c r="K573" i="42" s="1"/>
  <c r="K574" i="42" s="1"/>
  <c r="K576" i="42" s="1"/>
  <c r="K577" i="42" s="1"/>
  <c r="K579" i="42" s="1"/>
  <c r="K580" i="42" s="1"/>
  <c r="K582" i="42" s="1"/>
  <c r="K583" i="42" s="1"/>
  <c r="K585" i="42" s="1"/>
  <c r="K586" i="42" s="1"/>
  <c r="K588" i="42" s="1"/>
  <c r="K589" i="42" s="1"/>
  <c r="K591" i="42" s="1"/>
  <c r="K592" i="42" s="1"/>
  <c r="K594" i="42" s="1"/>
  <c r="K595" i="42" s="1"/>
  <c r="K597" i="42" s="1"/>
  <c r="K598" i="42" s="1"/>
  <c r="K600" i="42" s="1"/>
  <c r="K601" i="42" s="1"/>
  <c r="K603" i="42" s="1"/>
  <c r="K604" i="42" s="1"/>
  <c r="K606" i="42" s="1"/>
  <c r="K607" i="42" s="1"/>
  <c r="K609" i="42" s="1"/>
  <c r="K610" i="42" s="1"/>
  <c r="K612" i="42" s="1"/>
  <c r="K613" i="42" s="1"/>
  <c r="K615" i="42" s="1"/>
  <c r="K616" i="42" s="1"/>
  <c r="K618" i="42" s="1"/>
  <c r="K619" i="42" s="1"/>
  <c r="K621" i="42" s="1"/>
  <c r="K622" i="42" s="1"/>
  <c r="K624" i="42" s="1"/>
  <c r="K625" i="42" s="1"/>
  <c r="K627" i="42" s="1"/>
  <c r="K628" i="42" s="1"/>
  <c r="K630" i="42" s="1"/>
  <c r="K631" i="42" s="1"/>
  <c r="K633" i="42" s="1"/>
  <c r="K634" i="42" s="1"/>
  <c r="K636" i="42" s="1"/>
  <c r="K637" i="42" s="1"/>
  <c r="K639" i="42" s="1"/>
  <c r="K640" i="42" s="1"/>
  <c r="K642" i="42" s="1"/>
  <c r="K643" i="42" s="1"/>
  <c r="K645" i="42" s="1"/>
  <c r="K646" i="42" s="1"/>
  <c r="K648" i="42" s="1"/>
  <c r="K649" i="42" s="1"/>
  <c r="K651" i="42" s="1"/>
  <c r="K652" i="42" s="1"/>
  <c r="K654" i="42" s="1"/>
  <c r="K655" i="42" s="1"/>
  <c r="K657" i="42" s="1"/>
  <c r="K658" i="42" s="1"/>
  <c r="K661" i="42" s="1"/>
  <c r="K663" i="42" s="1"/>
  <c r="K664" i="42" s="1"/>
  <c r="K666" i="42" s="1"/>
  <c r="K667" i="42" s="1"/>
  <c r="K669" i="42" s="1"/>
  <c r="K670" i="42" s="1"/>
  <c r="K672" i="42" s="1"/>
  <c r="K673" i="42" s="1"/>
  <c r="K675" i="42" s="1"/>
  <c r="K676" i="42" s="1"/>
  <c r="K678" i="42" s="1"/>
  <c r="K679" i="42" s="1"/>
  <c r="K681" i="42" s="1"/>
  <c r="K682" i="42" s="1"/>
  <c r="K684" i="42" s="1"/>
  <c r="K685" i="42" s="1"/>
  <c r="K687" i="42" s="1"/>
  <c r="K688" i="42" s="1"/>
  <c r="K691" i="42" s="1"/>
  <c r="K693" i="42" s="1"/>
  <c r="K694" i="42" s="1"/>
  <c r="K696" i="42" s="1"/>
  <c r="K697" i="42" s="1"/>
  <c r="K699" i="42" s="1"/>
  <c r="K700" i="42" s="1"/>
  <c r="K702" i="42" s="1"/>
  <c r="K703" i="42" s="1"/>
  <c r="K705" i="42" s="1"/>
  <c r="F708" i="42"/>
  <c r="J708" i="42"/>
  <c r="K3" i="41"/>
  <c r="K4" i="41" s="1"/>
  <c r="K6" i="41" s="1"/>
  <c r="K7" i="41" s="1"/>
  <c r="K9" i="41" s="1"/>
  <c r="K10" i="41" s="1"/>
  <c r="K12" i="41" s="1"/>
  <c r="K13" i="41" s="1"/>
  <c r="K15" i="41" s="1"/>
  <c r="K647" i="41"/>
  <c r="J647" i="41"/>
  <c r="I647" i="41"/>
  <c r="H647" i="41"/>
  <c r="G647" i="41"/>
  <c r="F647" i="41"/>
  <c r="J646" i="41"/>
  <c r="I646" i="41"/>
  <c r="H646" i="41"/>
  <c r="G646" i="41"/>
  <c r="G648" i="41" s="1"/>
  <c r="F646" i="41"/>
  <c r="K16" i="41" l="1"/>
  <c r="K18" i="41" s="1"/>
  <c r="K19" i="41" s="1"/>
  <c r="K21" i="41" s="1"/>
  <c r="K22" i="41" s="1"/>
  <c r="K24" i="41" s="1"/>
  <c r="K25" i="41" s="1"/>
  <c r="K27" i="41" s="1"/>
  <c r="K28" i="41" s="1"/>
  <c r="K30" i="41" s="1"/>
  <c r="K31" i="41" s="1"/>
  <c r="K33" i="41" s="1"/>
  <c r="K34" i="41" s="1"/>
  <c r="K36" i="41" s="1"/>
  <c r="K37" i="41" s="1"/>
  <c r="K39" i="41" s="1"/>
  <c r="K40" i="41" s="1"/>
  <c r="K42" i="41" s="1"/>
  <c r="K43" i="41" s="1"/>
  <c r="K45" i="41" s="1"/>
  <c r="K46" i="41" s="1"/>
  <c r="K48" i="41" s="1"/>
  <c r="K49" i="41" s="1"/>
  <c r="K51" i="41" s="1"/>
  <c r="K52" i="41" s="1"/>
  <c r="K54" i="41" s="1"/>
  <c r="K55" i="41" s="1"/>
  <c r="K57" i="41" s="1"/>
  <c r="K58" i="41" s="1"/>
  <c r="K60" i="41" s="1"/>
  <c r="K61" i="41" s="1"/>
  <c r="K63" i="41" s="1"/>
  <c r="K64" i="41" s="1"/>
  <c r="K66" i="41" s="1"/>
  <c r="K67" i="41" s="1"/>
  <c r="K69" i="41" s="1"/>
  <c r="K70" i="41" s="1"/>
  <c r="K72" i="41" s="1"/>
  <c r="K73" i="41" s="1"/>
  <c r="K75" i="41" s="1"/>
  <c r="K76" i="41" s="1"/>
  <c r="K78" i="41" s="1"/>
  <c r="K79" i="41" s="1"/>
  <c r="K81" i="41" s="1"/>
  <c r="K82" i="41" s="1"/>
  <c r="K84" i="41" s="1"/>
  <c r="K85" i="41" s="1"/>
  <c r="K87" i="41" s="1"/>
  <c r="K88" i="41" s="1"/>
  <c r="K90" i="41" s="1"/>
  <c r="K91" i="41" s="1"/>
  <c r="K93" i="41" s="1"/>
  <c r="K94" i="41" s="1"/>
  <c r="K96" i="41" s="1"/>
  <c r="K97" i="41" s="1"/>
  <c r="K99" i="41" s="1"/>
  <c r="K100" i="41" s="1"/>
  <c r="K102" i="41" s="1"/>
  <c r="K103" i="41" s="1"/>
  <c r="K105" i="41" s="1"/>
  <c r="K106" i="41" s="1"/>
  <c r="K108" i="41" s="1"/>
  <c r="K109" i="41" s="1"/>
  <c r="K111" i="41" s="1"/>
  <c r="K112" i="41" s="1"/>
  <c r="K114" i="41" s="1"/>
  <c r="K115" i="41" s="1"/>
  <c r="K117" i="41" s="1"/>
  <c r="K118" i="41" s="1"/>
  <c r="K120" i="41" s="1"/>
  <c r="K121" i="41" s="1"/>
  <c r="K123" i="41" s="1"/>
  <c r="K124" i="41" s="1"/>
  <c r="K126" i="41" s="1"/>
  <c r="K127" i="41" s="1"/>
  <c r="K129" i="41" s="1"/>
  <c r="K130" i="41" s="1"/>
  <c r="K132" i="41" s="1"/>
  <c r="K133" i="41" s="1"/>
  <c r="K135" i="41" s="1"/>
  <c r="K136" i="41" s="1"/>
  <c r="K138" i="41" s="1"/>
  <c r="K139" i="41" s="1"/>
  <c r="K141" i="41" s="1"/>
  <c r="K142" i="41" s="1"/>
  <c r="K144" i="41" s="1"/>
  <c r="K145" i="41" s="1"/>
  <c r="K147" i="41" s="1"/>
  <c r="K148" i="41" s="1"/>
  <c r="K150" i="41" s="1"/>
  <c r="K151" i="41" s="1"/>
  <c r="K153" i="41" s="1"/>
  <c r="K154" i="41" s="1"/>
  <c r="K156" i="41" s="1"/>
  <c r="K157" i="41" s="1"/>
  <c r="K159" i="41" s="1"/>
  <c r="K160" i="41" s="1"/>
  <c r="K162" i="41" s="1"/>
  <c r="K163" i="41" s="1"/>
  <c r="K165" i="41" s="1"/>
  <c r="K166" i="41" s="1"/>
  <c r="K168" i="41" s="1"/>
  <c r="K169" i="41" s="1"/>
  <c r="K171" i="41" s="1"/>
  <c r="K172" i="41" s="1"/>
  <c r="K174" i="41" s="1"/>
  <c r="K175" i="41" s="1"/>
  <c r="K177" i="41" s="1"/>
  <c r="K178" i="41" s="1"/>
  <c r="K180" i="41" s="1"/>
  <c r="K181" i="41" s="1"/>
  <c r="K183" i="41" s="1"/>
  <c r="K184" i="41" s="1"/>
  <c r="K186" i="41" s="1"/>
  <c r="K187" i="41" s="1"/>
  <c r="K189" i="41" s="1"/>
  <c r="K190" i="41" s="1"/>
  <c r="K192" i="41" s="1"/>
  <c r="K193" i="41" s="1"/>
  <c r="K195" i="41" s="1"/>
  <c r="K196" i="41" s="1"/>
  <c r="K198" i="41" s="1"/>
  <c r="K199" i="41" s="1"/>
  <c r="K201" i="41" s="1"/>
  <c r="K202" i="41" s="1"/>
  <c r="K204" i="41" s="1"/>
  <c r="K205" i="41" s="1"/>
  <c r="K207" i="41" s="1"/>
  <c r="K208" i="41" s="1"/>
  <c r="K210" i="41" s="1"/>
  <c r="K211" i="41" s="1"/>
  <c r="K213" i="41" s="1"/>
  <c r="K214" i="41" s="1"/>
  <c r="K216" i="41" s="1"/>
  <c r="K217" i="41" s="1"/>
  <c r="K219" i="41" s="1"/>
  <c r="K220" i="41" s="1"/>
  <c r="K222" i="41" s="1"/>
  <c r="K223" i="41" s="1"/>
  <c r="K225" i="41" s="1"/>
  <c r="K226" i="41" s="1"/>
  <c r="K228" i="41" s="1"/>
  <c r="K229" i="41" s="1"/>
  <c r="K231" i="41" s="1"/>
  <c r="K232" i="41" s="1"/>
  <c r="K234" i="41" s="1"/>
  <c r="K235" i="41" s="1"/>
  <c r="K237" i="41" s="1"/>
  <c r="K238" i="41" s="1"/>
  <c r="K240" i="41" s="1"/>
  <c r="K241" i="41" s="1"/>
  <c r="K243" i="41" s="1"/>
  <c r="K244" i="41" s="1"/>
  <c r="K246" i="41" s="1"/>
  <c r="K247" i="41" s="1"/>
  <c r="K249" i="41" s="1"/>
  <c r="K250" i="41" s="1"/>
  <c r="K252" i="41" s="1"/>
  <c r="K253" i="41" s="1"/>
  <c r="K255" i="41" s="1"/>
  <c r="K256" i="41" s="1"/>
  <c r="K258" i="41" s="1"/>
  <c r="K259" i="41" s="1"/>
  <c r="K261" i="41" s="1"/>
  <c r="K262" i="41" s="1"/>
  <c r="K264" i="41" s="1"/>
  <c r="K265" i="41" s="1"/>
  <c r="K268" i="41" s="1"/>
  <c r="K270" i="41" s="1"/>
  <c r="K271" i="41" s="1"/>
  <c r="K273" i="41" s="1"/>
  <c r="K274" i="41" s="1"/>
  <c r="K276" i="41" s="1"/>
  <c r="K277" i="41" s="1"/>
  <c r="K279" i="41" s="1"/>
  <c r="K280" i="41" s="1"/>
  <c r="K282" i="41" s="1"/>
  <c r="K283" i="41" s="1"/>
  <c r="K285" i="41" s="1"/>
  <c r="K286" i="41" s="1"/>
  <c r="K288" i="41" s="1"/>
  <c r="K289" i="41" s="1"/>
  <c r="K291" i="41" s="1"/>
  <c r="K292" i="41" s="1"/>
  <c r="K294" i="41" s="1"/>
  <c r="K295" i="41" s="1"/>
  <c r="K297" i="41" s="1"/>
  <c r="K298" i="41" s="1"/>
  <c r="K300" i="41" s="1"/>
  <c r="K301" i="41" s="1"/>
  <c r="K303" i="41" s="1"/>
  <c r="K304" i="41" s="1"/>
  <c r="K306" i="41" s="1"/>
  <c r="K307" i="41" s="1"/>
  <c r="K309" i="41" s="1"/>
  <c r="K310" i="41" s="1"/>
  <c r="K312" i="41" s="1"/>
  <c r="K313" i="41" s="1"/>
  <c r="K315" i="41" s="1"/>
  <c r="K316" i="41" s="1"/>
  <c r="K318" i="41" s="1"/>
  <c r="K319" i="41" s="1"/>
  <c r="K321" i="41" s="1"/>
  <c r="K322" i="41" s="1"/>
  <c r="K324" i="41" s="1"/>
  <c r="K325" i="41" s="1"/>
  <c r="K327" i="41" s="1"/>
  <c r="K328" i="41" s="1"/>
  <c r="K330" i="41" s="1"/>
  <c r="K331" i="41" s="1"/>
  <c r="K333" i="41" s="1"/>
  <c r="K334" i="41" s="1"/>
  <c r="K336" i="41" s="1"/>
  <c r="K337" i="41" s="1"/>
  <c r="K339" i="41" s="1"/>
  <c r="K340" i="41" s="1"/>
  <c r="K342" i="41" s="1"/>
  <c r="K343" i="41" s="1"/>
  <c r="K345" i="41" s="1"/>
  <c r="K346" i="41" s="1"/>
  <c r="K348" i="41" s="1"/>
  <c r="K349" i="41" s="1"/>
  <c r="K351" i="41" s="1"/>
  <c r="K352" i="41" s="1"/>
  <c r="K354" i="41" s="1"/>
  <c r="K355" i="41" s="1"/>
  <c r="K357" i="41" s="1"/>
  <c r="K358" i="41" s="1"/>
  <c r="K360" i="41" s="1"/>
  <c r="K361" i="41" s="1"/>
  <c r="K363" i="41" s="1"/>
  <c r="K364" i="41" s="1"/>
  <c r="K366" i="41" s="1"/>
  <c r="K367" i="41" s="1"/>
  <c r="K369" i="41" s="1"/>
  <c r="K370" i="41" s="1"/>
  <c r="K372" i="41" s="1"/>
  <c r="K373" i="41" s="1"/>
  <c r="K375" i="41" s="1"/>
  <c r="K376" i="41" s="1"/>
  <c r="K378" i="41" s="1"/>
  <c r="K379" i="41" s="1"/>
  <c r="K381" i="41" s="1"/>
  <c r="K382" i="41" s="1"/>
  <c r="K384" i="41" s="1"/>
  <c r="K385" i="41" s="1"/>
  <c r="K387" i="41" s="1"/>
  <c r="K388" i="41" s="1"/>
  <c r="K390" i="41" s="1"/>
  <c r="K391" i="41" s="1"/>
  <c r="K393" i="41" s="1"/>
  <c r="K394" i="41" s="1"/>
  <c r="K396" i="41" s="1"/>
  <c r="K397" i="41" s="1"/>
  <c r="K399" i="41" s="1"/>
  <c r="K400" i="41" s="1"/>
  <c r="K402" i="41" s="1"/>
  <c r="K403" i="41" s="1"/>
  <c r="K405" i="41" s="1"/>
  <c r="K406" i="41" s="1"/>
  <c r="K408" i="41" s="1"/>
  <c r="K409" i="41" s="1"/>
  <c r="K411" i="41" s="1"/>
  <c r="K412" i="41" s="1"/>
  <c r="K414" i="41" s="1"/>
  <c r="K415" i="41" s="1"/>
  <c r="K417" i="41" s="1"/>
  <c r="K418" i="41" s="1"/>
  <c r="K420" i="41" s="1"/>
  <c r="K421" i="41" s="1"/>
  <c r="K423" i="41" s="1"/>
  <c r="K424" i="41" s="1"/>
  <c r="K426" i="41" s="1"/>
  <c r="K427" i="41" s="1"/>
  <c r="K429" i="41" s="1"/>
  <c r="K430" i="41" s="1"/>
  <c r="K432" i="41" s="1"/>
  <c r="K433" i="41" s="1"/>
  <c r="K435" i="41" s="1"/>
  <c r="K436" i="41" s="1"/>
  <c r="K438" i="41" s="1"/>
  <c r="K439" i="41" s="1"/>
  <c r="K441" i="41" s="1"/>
  <c r="K442" i="41" s="1"/>
  <c r="K444" i="41" s="1"/>
  <c r="K445" i="41" s="1"/>
  <c r="K447" i="41" s="1"/>
  <c r="K448" i="41" s="1"/>
  <c r="K451" i="41" s="1"/>
  <c r="K453" i="41" s="1"/>
  <c r="K454" i="41" s="1"/>
  <c r="K456" i="41" s="1"/>
  <c r="K457" i="41" s="1"/>
  <c r="K459" i="41" s="1"/>
  <c r="K460" i="41" s="1"/>
  <c r="K462" i="41" s="1"/>
  <c r="K463" i="41" s="1"/>
  <c r="K465" i="41" s="1"/>
  <c r="K466" i="41" s="1"/>
  <c r="K468" i="41" s="1"/>
  <c r="K469" i="41" s="1"/>
  <c r="K471" i="41" s="1"/>
  <c r="K472" i="41" s="1"/>
  <c r="K474" i="41" s="1"/>
  <c r="K475" i="41" s="1"/>
  <c r="K477" i="41" s="1"/>
  <c r="K478" i="41" s="1"/>
  <c r="K480" i="41" s="1"/>
  <c r="K481" i="41" s="1"/>
  <c r="K483" i="41" s="1"/>
  <c r="K484" i="41" s="1"/>
  <c r="K486" i="41" s="1"/>
  <c r="K487" i="41" s="1"/>
  <c r="K489" i="41" s="1"/>
  <c r="K490" i="41" s="1"/>
  <c r="K492" i="41" s="1"/>
  <c r="K493" i="41" s="1"/>
  <c r="K495" i="41" s="1"/>
  <c r="K496" i="41" s="1"/>
  <c r="K498" i="41" s="1"/>
  <c r="K499" i="41" s="1"/>
  <c r="K501" i="41" s="1"/>
  <c r="K502" i="41" s="1"/>
  <c r="K504" i="41" s="1"/>
  <c r="K505" i="41" s="1"/>
  <c r="K507" i="41" s="1"/>
  <c r="K508" i="41" s="1"/>
  <c r="K510" i="41" s="1"/>
  <c r="K511" i="41" s="1"/>
  <c r="K513" i="41" s="1"/>
  <c r="K514" i="41" s="1"/>
  <c r="K516" i="41" s="1"/>
  <c r="K517" i="41" s="1"/>
  <c r="K519" i="41" s="1"/>
  <c r="K520" i="41" s="1"/>
  <c r="K522" i="41" s="1"/>
  <c r="K523" i="41" s="1"/>
  <c r="K525" i="41" s="1"/>
  <c r="K526" i="41" s="1"/>
  <c r="K528" i="41" s="1"/>
  <c r="K529" i="41" s="1"/>
  <c r="K531" i="41" s="1"/>
  <c r="K532" i="41" s="1"/>
  <c r="K534" i="41" s="1"/>
  <c r="K535" i="41" s="1"/>
  <c r="K537" i="41" s="1"/>
  <c r="K538" i="41" s="1"/>
  <c r="K540" i="41" s="1"/>
  <c r="K541" i="41" s="1"/>
  <c r="K543" i="41" s="1"/>
  <c r="K544" i="41" s="1"/>
  <c r="K546" i="41" s="1"/>
  <c r="K547" i="41" s="1"/>
  <c r="K549" i="41" s="1"/>
  <c r="K550" i="41" s="1"/>
  <c r="K552" i="41" s="1"/>
  <c r="K553" i="41" s="1"/>
  <c r="K555" i="41" s="1"/>
  <c r="K556" i="41" s="1"/>
  <c r="K558" i="41" s="1"/>
  <c r="K559" i="41" s="1"/>
  <c r="K561" i="41" s="1"/>
  <c r="K562" i="41" s="1"/>
  <c r="K564" i="41" s="1"/>
  <c r="K565" i="41" s="1"/>
  <c r="K567" i="41" s="1"/>
  <c r="K568" i="41" s="1"/>
  <c r="K570" i="41" s="1"/>
  <c r="K571" i="41" s="1"/>
  <c r="K573" i="41" s="1"/>
  <c r="K574" i="41" s="1"/>
  <c r="K576" i="41" s="1"/>
  <c r="K577" i="41" s="1"/>
  <c r="K579" i="41" s="1"/>
  <c r="K580" i="41" s="1"/>
  <c r="K582" i="41" s="1"/>
  <c r="K583" i="41" s="1"/>
  <c r="K585" i="41" s="1"/>
  <c r="K586" i="41" s="1"/>
  <c r="K588" i="41" s="1"/>
  <c r="K589" i="41" s="1"/>
  <c r="K591" i="41" s="1"/>
  <c r="K592" i="41" s="1"/>
  <c r="K594" i="41" s="1"/>
  <c r="K595" i="41" s="1"/>
  <c r="K597" i="41" s="1"/>
  <c r="K598" i="41" s="1"/>
  <c r="K600" i="41" s="1"/>
  <c r="K601" i="41" s="1"/>
  <c r="K603" i="41" s="1"/>
  <c r="K604" i="41" s="1"/>
  <c r="K606" i="41" s="1"/>
  <c r="K607" i="41" s="1"/>
  <c r="K609" i="41" s="1"/>
  <c r="K610" i="41" s="1"/>
  <c r="K612" i="41" s="1"/>
  <c r="K613" i="41" s="1"/>
  <c r="K615" i="41" s="1"/>
  <c r="K616" i="41" s="1"/>
  <c r="K618" i="41" s="1"/>
  <c r="K619" i="41" s="1"/>
  <c r="K621" i="41" s="1"/>
  <c r="K622" i="41" s="1"/>
  <c r="K624" i="41" s="1"/>
  <c r="K625" i="41" s="1"/>
  <c r="K627" i="41" s="1"/>
  <c r="K628" i="41" s="1"/>
  <c r="K630" i="41" s="1"/>
  <c r="K631" i="41" s="1"/>
  <c r="K633" i="41" s="1"/>
  <c r="K634" i="41" s="1"/>
  <c r="K636" i="41" s="1"/>
  <c r="K637" i="41" s="1"/>
  <c r="K639" i="41" s="1"/>
  <c r="K640" i="41" s="1"/>
  <c r="K642" i="41" s="1"/>
  <c r="K643" i="41" s="1"/>
  <c r="I648" i="41"/>
  <c r="H648" i="41"/>
  <c r="K646" i="41"/>
  <c r="K648" i="41" s="1"/>
  <c r="F648" i="41"/>
  <c r="J648" i="41"/>
  <c r="K3" i="40"/>
  <c r="K626" i="40"/>
  <c r="J626" i="40"/>
  <c r="I626" i="40"/>
  <c r="H626" i="40"/>
  <c r="G626" i="40"/>
  <c r="F626" i="40"/>
  <c r="J625" i="40"/>
  <c r="J627" i="40" s="1"/>
  <c r="I625" i="40"/>
  <c r="H625" i="40"/>
  <c r="H627" i="40" s="1"/>
  <c r="G625" i="40"/>
  <c r="F625" i="40"/>
  <c r="K4" i="40"/>
  <c r="K6" i="40" s="1"/>
  <c r="K7" i="40" s="1"/>
  <c r="K9" i="40" s="1"/>
  <c r="K10" i="40" s="1"/>
  <c r="K12" i="40" s="1"/>
  <c r="K13" i="40" s="1"/>
  <c r="K15" i="40" s="1"/>
  <c r="K16" i="40" s="1"/>
  <c r="K18" i="40" s="1"/>
  <c r="K19" i="40" s="1"/>
  <c r="K21" i="40" s="1"/>
  <c r="K22" i="40" s="1"/>
  <c r="K24" i="40" s="1"/>
  <c r="K25" i="40" s="1"/>
  <c r="K27" i="40" s="1"/>
  <c r="K28" i="40" s="1"/>
  <c r="K30" i="40" s="1"/>
  <c r="K31" i="40" s="1"/>
  <c r="K33" i="40" s="1"/>
  <c r="K34" i="40" s="1"/>
  <c r="K36" i="40" s="1"/>
  <c r="K37" i="40" s="1"/>
  <c r="K39" i="40" s="1"/>
  <c r="K40" i="40" s="1"/>
  <c r="K42" i="40" s="1"/>
  <c r="K43" i="40" s="1"/>
  <c r="K45" i="40" s="1"/>
  <c r="K46" i="40" s="1"/>
  <c r="K48" i="40" s="1"/>
  <c r="K49" i="40" s="1"/>
  <c r="K51" i="40" s="1"/>
  <c r="K52" i="40" s="1"/>
  <c r="K54" i="40" s="1"/>
  <c r="K55" i="40" s="1"/>
  <c r="K57" i="40" s="1"/>
  <c r="K58" i="40" s="1"/>
  <c r="K60" i="40" s="1"/>
  <c r="K61" i="40" s="1"/>
  <c r="K63" i="40" s="1"/>
  <c r="K64" i="40" s="1"/>
  <c r="K66" i="40" s="1"/>
  <c r="K67" i="40" s="1"/>
  <c r="K69" i="40" s="1"/>
  <c r="K70" i="40" s="1"/>
  <c r="K72" i="40" s="1"/>
  <c r="K73" i="40" s="1"/>
  <c r="K75" i="40" s="1"/>
  <c r="K76" i="40" s="1"/>
  <c r="K78" i="40" s="1"/>
  <c r="K79" i="40" s="1"/>
  <c r="K81" i="40" s="1"/>
  <c r="K82" i="40" s="1"/>
  <c r="K84" i="40" s="1"/>
  <c r="K85" i="40" s="1"/>
  <c r="K87" i="40" s="1"/>
  <c r="K88" i="40" s="1"/>
  <c r="K90" i="40" s="1"/>
  <c r="K91" i="40" s="1"/>
  <c r="K93" i="40" s="1"/>
  <c r="K94" i="40" s="1"/>
  <c r="K96" i="40" s="1"/>
  <c r="K97" i="40" s="1"/>
  <c r="K99" i="40" s="1"/>
  <c r="K100" i="40" s="1"/>
  <c r="K102" i="40" s="1"/>
  <c r="K103" i="40" s="1"/>
  <c r="K105" i="40" s="1"/>
  <c r="K106" i="40" s="1"/>
  <c r="K108" i="40" s="1"/>
  <c r="K109" i="40" s="1"/>
  <c r="K111" i="40" s="1"/>
  <c r="K112" i="40" s="1"/>
  <c r="K114" i="40" s="1"/>
  <c r="K115" i="40" s="1"/>
  <c r="K117" i="40" s="1"/>
  <c r="K118" i="40" s="1"/>
  <c r="K120" i="40" s="1"/>
  <c r="K121" i="40" s="1"/>
  <c r="K123" i="40" s="1"/>
  <c r="K124" i="40" s="1"/>
  <c r="K126" i="40" s="1"/>
  <c r="K127" i="40" s="1"/>
  <c r="K129" i="40" s="1"/>
  <c r="K130" i="40" s="1"/>
  <c r="K132" i="40" s="1"/>
  <c r="K133" i="40" s="1"/>
  <c r="K135" i="40" s="1"/>
  <c r="K136" i="40" s="1"/>
  <c r="K138" i="40" s="1"/>
  <c r="K139" i="40" s="1"/>
  <c r="K141" i="40" s="1"/>
  <c r="K142" i="40" s="1"/>
  <c r="K144" i="40" s="1"/>
  <c r="K145" i="40" s="1"/>
  <c r="K147" i="40" s="1"/>
  <c r="K148" i="40" s="1"/>
  <c r="K150" i="40" s="1"/>
  <c r="K151" i="40" s="1"/>
  <c r="K153" i="40" s="1"/>
  <c r="K154" i="40" s="1"/>
  <c r="K156" i="40" s="1"/>
  <c r="K157" i="40" s="1"/>
  <c r="K159" i="40" s="1"/>
  <c r="K160" i="40" s="1"/>
  <c r="K162" i="40" s="1"/>
  <c r="K163" i="40" s="1"/>
  <c r="K165" i="40" s="1"/>
  <c r="K166" i="40" s="1"/>
  <c r="K168" i="40" s="1"/>
  <c r="K169" i="40" s="1"/>
  <c r="K171" i="40" s="1"/>
  <c r="K172" i="40" s="1"/>
  <c r="K174" i="40" s="1"/>
  <c r="K175" i="40" s="1"/>
  <c r="K177" i="40" s="1"/>
  <c r="K178" i="40" s="1"/>
  <c r="K180" i="40" s="1"/>
  <c r="K181" i="40" s="1"/>
  <c r="K183" i="40" s="1"/>
  <c r="K184" i="40" s="1"/>
  <c r="K186" i="40" s="1"/>
  <c r="K187" i="40" s="1"/>
  <c r="K189" i="40" s="1"/>
  <c r="K190" i="40" s="1"/>
  <c r="K192" i="40" s="1"/>
  <c r="K193" i="40" s="1"/>
  <c r="K195" i="40" s="1"/>
  <c r="K196" i="40" s="1"/>
  <c r="K198" i="40" s="1"/>
  <c r="K199" i="40" s="1"/>
  <c r="K201" i="40" s="1"/>
  <c r="K202" i="40" s="1"/>
  <c r="K204" i="40" s="1"/>
  <c r="K205" i="40" s="1"/>
  <c r="K207" i="40" s="1"/>
  <c r="K208" i="40" s="1"/>
  <c r="K210" i="40" s="1"/>
  <c r="K211" i="40" s="1"/>
  <c r="K213" i="40" s="1"/>
  <c r="K214" i="40" s="1"/>
  <c r="K216" i="40" s="1"/>
  <c r="K217" i="40" s="1"/>
  <c r="K219" i="40" s="1"/>
  <c r="K220" i="40" s="1"/>
  <c r="K222" i="40" s="1"/>
  <c r="K223" i="40" s="1"/>
  <c r="K225" i="40" s="1"/>
  <c r="K226" i="40" s="1"/>
  <c r="K228" i="40" s="1"/>
  <c r="K229" i="40" s="1"/>
  <c r="K231" i="40" s="1"/>
  <c r="K232" i="40" s="1"/>
  <c r="K234" i="40" s="1"/>
  <c r="K235" i="40" s="1"/>
  <c r="K237" i="40" s="1"/>
  <c r="K238" i="40" s="1"/>
  <c r="K240" i="40" s="1"/>
  <c r="K241" i="40" s="1"/>
  <c r="K243" i="40" s="1"/>
  <c r="K244" i="40" s="1"/>
  <c r="K247" i="40" s="1"/>
  <c r="K249" i="40" s="1"/>
  <c r="K250" i="40" s="1"/>
  <c r="K252" i="40" s="1"/>
  <c r="K253" i="40" s="1"/>
  <c r="K255" i="40" s="1"/>
  <c r="K256" i="40" s="1"/>
  <c r="K258" i="40" s="1"/>
  <c r="K259" i="40" s="1"/>
  <c r="K261" i="40" s="1"/>
  <c r="K262" i="40" s="1"/>
  <c r="K264" i="40" s="1"/>
  <c r="K265" i="40" s="1"/>
  <c r="K267" i="40" s="1"/>
  <c r="K268" i="40" s="1"/>
  <c r="K270" i="40" s="1"/>
  <c r="K271" i="40" s="1"/>
  <c r="K273" i="40" s="1"/>
  <c r="K274" i="40" s="1"/>
  <c r="K276" i="40" s="1"/>
  <c r="K277" i="40" s="1"/>
  <c r="K279" i="40" s="1"/>
  <c r="K280" i="40" s="1"/>
  <c r="K282" i="40" s="1"/>
  <c r="K283" i="40" s="1"/>
  <c r="K285" i="40" s="1"/>
  <c r="K286" i="40" s="1"/>
  <c r="K288" i="40" s="1"/>
  <c r="K289" i="40" s="1"/>
  <c r="K291" i="40" s="1"/>
  <c r="K292" i="40" s="1"/>
  <c r="K294" i="40" s="1"/>
  <c r="K295" i="40" s="1"/>
  <c r="K297" i="40" s="1"/>
  <c r="K298" i="40" s="1"/>
  <c r="K300" i="40" s="1"/>
  <c r="K301" i="40" s="1"/>
  <c r="K303" i="40" s="1"/>
  <c r="K304" i="40" s="1"/>
  <c r="K306" i="40" s="1"/>
  <c r="K307" i="40" s="1"/>
  <c r="K309" i="40" s="1"/>
  <c r="K310" i="40" s="1"/>
  <c r="K312" i="40" s="1"/>
  <c r="K313" i="40" s="1"/>
  <c r="K315" i="40" s="1"/>
  <c r="K316" i="40" s="1"/>
  <c r="K318" i="40" s="1"/>
  <c r="K319" i="40" s="1"/>
  <c r="K321" i="40" s="1"/>
  <c r="K322" i="40" s="1"/>
  <c r="K324" i="40" s="1"/>
  <c r="K325" i="40" s="1"/>
  <c r="K327" i="40" s="1"/>
  <c r="G627" i="40" l="1"/>
  <c r="K330" i="40"/>
  <c r="K331" i="40" s="1"/>
  <c r="K333" i="40" s="1"/>
  <c r="K334" i="40" s="1"/>
  <c r="K336" i="40" s="1"/>
  <c r="K337" i="40" s="1"/>
  <c r="K339" i="40" s="1"/>
  <c r="K340" i="40" s="1"/>
  <c r="K342" i="40" s="1"/>
  <c r="K343" i="40" s="1"/>
  <c r="K345" i="40" s="1"/>
  <c r="K346" i="40" s="1"/>
  <c r="K348" i="40" s="1"/>
  <c r="K349" i="40" s="1"/>
  <c r="K351" i="40" s="1"/>
  <c r="K352" i="40" s="1"/>
  <c r="K354" i="40" s="1"/>
  <c r="K355" i="40" s="1"/>
  <c r="K357" i="40" s="1"/>
  <c r="K358" i="40" s="1"/>
  <c r="K360" i="40" s="1"/>
  <c r="K361" i="40" s="1"/>
  <c r="K363" i="40" s="1"/>
  <c r="K364" i="40" s="1"/>
  <c r="K366" i="40" s="1"/>
  <c r="K367" i="40" s="1"/>
  <c r="K369" i="40" s="1"/>
  <c r="K370" i="40" s="1"/>
  <c r="K372" i="40" s="1"/>
  <c r="K373" i="40" s="1"/>
  <c r="K375" i="40" s="1"/>
  <c r="K376" i="40" s="1"/>
  <c r="K378" i="40" s="1"/>
  <c r="K379" i="40" s="1"/>
  <c r="K381" i="40" s="1"/>
  <c r="K382" i="40" s="1"/>
  <c r="K384" i="40" s="1"/>
  <c r="K385" i="40" s="1"/>
  <c r="K387" i="40" s="1"/>
  <c r="K388" i="40" s="1"/>
  <c r="K390" i="40" s="1"/>
  <c r="K391" i="40" s="1"/>
  <c r="K393" i="40" s="1"/>
  <c r="K394" i="40" s="1"/>
  <c r="K396" i="40" s="1"/>
  <c r="K397" i="40" s="1"/>
  <c r="K399" i="40" s="1"/>
  <c r="K400" i="40" s="1"/>
  <c r="K402" i="40" s="1"/>
  <c r="K403" i="40" s="1"/>
  <c r="K405" i="40" s="1"/>
  <c r="K406" i="40" s="1"/>
  <c r="K408" i="40" s="1"/>
  <c r="K409" i="40" s="1"/>
  <c r="K411" i="40" s="1"/>
  <c r="K412" i="40" s="1"/>
  <c r="K414" i="40" s="1"/>
  <c r="K415" i="40" s="1"/>
  <c r="K417" i="40" s="1"/>
  <c r="K418" i="40" s="1"/>
  <c r="K420" i="40" s="1"/>
  <c r="K421" i="40" s="1"/>
  <c r="K423" i="40" s="1"/>
  <c r="K424" i="40" s="1"/>
  <c r="K426" i="40" s="1"/>
  <c r="K427" i="40" s="1"/>
  <c r="K429" i="40" s="1"/>
  <c r="K430" i="40" s="1"/>
  <c r="K432" i="40" s="1"/>
  <c r="K433" i="40" s="1"/>
  <c r="K435" i="40" s="1"/>
  <c r="K436" i="40" s="1"/>
  <c r="K438" i="40" s="1"/>
  <c r="K439" i="40" s="1"/>
  <c r="K441" i="40" s="1"/>
  <c r="K442" i="40" s="1"/>
  <c r="K445" i="40" s="1"/>
  <c r="K447" i="40" s="1"/>
  <c r="K448" i="40" s="1"/>
  <c r="K450" i="40" s="1"/>
  <c r="K451" i="40" s="1"/>
  <c r="K453" i="40" s="1"/>
  <c r="K454" i="40" s="1"/>
  <c r="K456" i="40" s="1"/>
  <c r="K457" i="40" s="1"/>
  <c r="K459" i="40" s="1"/>
  <c r="K460" i="40" s="1"/>
  <c r="K462" i="40" s="1"/>
  <c r="K463" i="40" s="1"/>
  <c r="K465" i="40" s="1"/>
  <c r="K466" i="40" s="1"/>
  <c r="K468" i="40" s="1"/>
  <c r="K469" i="40" s="1"/>
  <c r="K471" i="40" s="1"/>
  <c r="K472" i="40" s="1"/>
  <c r="K474" i="40" s="1"/>
  <c r="K475" i="40" s="1"/>
  <c r="K477" i="40" s="1"/>
  <c r="K478" i="40" s="1"/>
  <c r="K481" i="40" s="1"/>
  <c r="K483" i="40" s="1"/>
  <c r="K484" i="40" s="1"/>
  <c r="K486" i="40" s="1"/>
  <c r="K487" i="40" s="1"/>
  <c r="K489" i="40" s="1"/>
  <c r="K490" i="40" s="1"/>
  <c r="K492" i="40" s="1"/>
  <c r="K493" i="40" s="1"/>
  <c r="K495" i="40" s="1"/>
  <c r="K496" i="40" s="1"/>
  <c r="K498" i="40" s="1"/>
  <c r="K499" i="40" s="1"/>
  <c r="K501" i="40" s="1"/>
  <c r="K502" i="40" s="1"/>
  <c r="K504" i="40" s="1"/>
  <c r="K505" i="40" s="1"/>
  <c r="K507" i="40" s="1"/>
  <c r="K508" i="40" s="1"/>
  <c r="K510" i="40" s="1"/>
  <c r="K511" i="40" s="1"/>
  <c r="K513" i="40" s="1"/>
  <c r="K514" i="40" s="1"/>
  <c r="K516" i="40" s="1"/>
  <c r="K517" i="40" s="1"/>
  <c r="K519" i="40" s="1"/>
  <c r="K520" i="40" s="1"/>
  <c r="K522" i="40" s="1"/>
  <c r="K523" i="40" s="1"/>
  <c r="K525" i="40" s="1"/>
  <c r="K526" i="40" s="1"/>
  <c r="K528" i="40" s="1"/>
  <c r="K529" i="40" s="1"/>
  <c r="K531" i="40" s="1"/>
  <c r="K532" i="40" s="1"/>
  <c r="K534" i="40" s="1"/>
  <c r="K535" i="40" s="1"/>
  <c r="K537" i="40" s="1"/>
  <c r="K538" i="40" s="1"/>
  <c r="K540" i="40" s="1"/>
  <c r="K541" i="40" s="1"/>
  <c r="K543" i="40" s="1"/>
  <c r="K544" i="40" s="1"/>
  <c r="K546" i="40" s="1"/>
  <c r="K547" i="40" s="1"/>
  <c r="K549" i="40" s="1"/>
  <c r="K550" i="40" s="1"/>
  <c r="K552" i="40" s="1"/>
  <c r="K553" i="40" s="1"/>
  <c r="K555" i="40" s="1"/>
  <c r="K556" i="40" s="1"/>
  <c r="K558" i="40" s="1"/>
  <c r="K559" i="40" s="1"/>
  <c r="K561" i="40" s="1"/>
  <c r="K562" i="40" s="1"/>
  <c r="K564" i="40" s="1"/>
  <c r="K565" i="40" s="1"/>
  <c r="K567" i="40" s="1"/>
  <c r="K568" i="40" s="1"/>
  <c r="K570" i="40" s="1"/>
  <c r="K571" i="40" s="1"/>
  <c r="K573" i="40" s="1"/>
  <c r="K574" i="40" s="1"/>
  <c r="K576" i="40" s="1"/>
  <c r="K577" i="40" s="1"/>
  <c r="K579" i="40" s="1"/>
  <c r="K580" i="40" s="1"/>
  <c r="K582" i="40" s="1"/>
  <c r="K583" i="40" s="1"/>
  <c r="K585" i="40" s="1"/>
  <c r="K586" i="40" s="1"/>
  <c r="K588" i="40" s="1"/>
  <c r="K589" i="40" s="1"/>
  <c r="K591" i="40" s="1"/>
  <c r="K592" i="40" s="1"/>
  <c r="K594" i="40" s="1"/>
  <c r="K595" i="40" s="1"/>
  <c r="K597" i="40" s="1"/>
  <c r="K598" i="40" s="1"/>
  <c r="K600" i="40" s="1"/>
  <c r="K601" i="40" s="1"/>
  <c r="K603" i="40" s="1"/>
  <c r="K604" i="40" s="1"/>
  <c r="K606" i="40" s="1"/>
  <c r="K607" i="40" s="1"/>
  <c r="K609" i="40" s="1"/>
  <c r="K610" i="40" s="1"/>
  <c r="K612" i="40" s="1"/>
  <c r="K613" i="40" s="1"/>
  <c r="K615" i="40" s="1"/>
  <c r="K616" i="40" s="1"/>
  <c r="K618" i="40" s="1"/>
  <c r="K619" i="40" s="1"/>
  <c r="K621" i="40" s="1"/>
  <c r="K622" i="40" s="1"/>
  <c r="K624" i="40" s="1"/>
  <c r="K328" i="40"/>
  <c r="K625" i="40"/>
  <c r="K627" i="40" s="1"/>
  <c r="I627" i="40"/>
  <c r="F627" i="40"/>
  <c r="F613" i="38"/>
  <c r="F614" i="38"/>
  <c r="F615" i="38" l="1"/>
  <c r="K3" i="38"/>
  <c r="K4" i="38" s="1"/>
  <c r="K6" i="38" s="1"/>
  <c r="K7" i="38" s="1"/>
  <c r="K9" i="38" s="1"/>
  <c r="K10" i="38" s="1"/>
  <c r="K12" i="38" s="1"/>
  <c r="K13" i="38" s="1"/>
  <c r="K15" i="38" s="1"/>
  <c r="K16" i="38" l="1"/>
  <c r="K18" i="38" s="1"/>
  <c r="K19" i="38" s="1"/>
  <c r="K21" i="38" s="1"/>
  <c r="K22" i="38" s="1"/>
  <c r="K24" i="38" s="1"/>
  <c r="K25" i="38" s="1"/>
  <c r="K27" i="38" s="1"/>
  <c r="K28" i="38" s="1"/>
  <c r="K30" i="38" s="1"/>
  <c r="K31" i="38" s="1"/>
  <c r="K33" i="38" s="1"/>
  <c r="K34" i="38" s="1"/>
  <c r="K36" i="38" s="1"/>
  <c r="K37" i="38" s="1"/>
  <c r="K39" i="38" s="1"/>
  <c r="K40" i="38" s="1"/>
  <c r="K42" i="38" s="1"/>
  <c r="K43" i="38" s="1"/>
  <c r="K45" i="38" s="1"/>
  <c r="K46" i="38" s="1"/>
  <c r="K48" i="38" s="1"/>
  <c r="K49" i="38" s="1"/>
  <c r="K51" i="38" s="1"/>
  <c r="K52" i="38" s="1"/>
  <c r="K54" i="38" s="1"/>
  <c r="K55" i="38" s="1"/>
  <c r="K57" i="38" s="1"/>
  <c r="K58" i="38" s="1"/>
  <c r="K60" i="38" s="1"/>
  <c r="K61" i="38" s="1"/>
  <c r="K63" i="38" s="1"/>
  <c r="K64" i="38" s="1"/>
  <c r="K66" i="38" s="1"/>
  <c r="K67" i="38" s="1"/>
  <c r="K69" i="38" s="1"/>
  <c r="K70" i="38" s="1"/>
  <c r="K72" i="38" s="1"/>
  <c r="K73" i="38" s="1"/>
  <c r="K75" i="38" s="1"/>
  <c r="K76" i="38" s="1"/>
  <c r="K78" i="38" s="1"/>
  <c r="K79" i="38" s="1"/>
  <c r="K81" i="38" s="1"/>
  <c r="K82" i="38" s="1"/>
  <c r="K84" i="38" s="1"/>
  <c r="K85" i="38" s="1"/>
  <c r="K87" i="38" s="1"/>
  <c r="K88" i="38" s="1"/>
  <c r="K90" i="38" s="1"/>
  <c r="K91" i="38" s="1"/>
  <c r="K93" i="38" s="1"/>
  <c r="K94" i="38" s="1"/>
  <c r="K96" i="38" s="1"/>
  <c r="K97" i="38" s="1"/>
  <c r="K99" i="38" s="1"/>
  <c r="K100" i="38" s="1"/>
  <c r="K102" i="38" s="1"/>
  <c r="K103" i="38" s="1"/>
  <c r="K105" i="38" s="1"/>
  <c r="K106" i="38" s="1"/>
  <c r="K108" i="38" s="1"/>
  <c r="K109" i="38" s="1"/>
  <c r="K111" i="38" s="1"/>
  <c r="K112" i="38" s="1"/>
  <c r="K114" i="38" s="1"/>
  <c r="K115" i="38" s="1"/>
  <c r="K117" i="38" s="1"/>
  <c r="K118" i="38" s="1"/>
  <c r="K120" i="38" s="1"/>
  <c r="K121" i="38" s="1"/>
  <c r="K123" i="38" s="1"/>
  <c r="K124" i="38" s="1"/>
  <c r="K126" i="38" s="1"/>
  <c r="K127" i="38" s="1"/>
  <c r="K129" i="38" s="1"/>
  <c r="K130" i="38" s="1"/>
  <c r="K132" i="38" s="1"/>
  <c r="K133" i="38" s="1"/>
  <c r="K135" i="38" s="1"/>
  <c r="K136" i="38" s="1"/>
  <c r="K138" i="38" s="1"/>
  <c r="K139" i="38" s="1"/>
  <c r="K141" i="38" s="1"/>
  <c r="K142" i="38" s="1"/>
  <c r="K144" i="38" s="1"/>
  <c r="K145" i="38" s="1"/>
  <c r="K147" i="38" s="1"/>
  <c r="K148" i="38" s="1"/>
  <c r="K150" i="38" s="1"/>
  <c r="K151" i="38" s="1"/>
  <c r="K153" i="38" s="1"/>
  <c r="K154" i="38" s="1"/>
  <c r="K156" i="38" s="1"/>
  <c r="K157" i="38" s="1"/>
  <c r="K159" i="38" s="1"/>
  <c r="K160" i="38" s="1"/>
  <c r="K162" i="38" s="1"/>
  <c r="K163" i="38" s="1"/>
  <c r="K165" i="38" s="1"/>
  <c r="K166" i="38" s="1"/>
  <c r="K168" i="38" s="1"/>
  <c r="K169" i="38" s="1"/>
  <c r="K171" i="38" s="1"/>
  <c r="K172" i="38" s="1"/>
  <c r="K174" i="38" s="1"/>
  <c r="K175" i="38" s="1"/>
  <c r="K177" i="38" s="1"/>
  <c r="K178" i="38" s="1"/>
  <c r="K180" i="38" s="1"/>
  <c r="K181" i="38" s="1"/>
  <c r="K183" i="38" s="1"/>
  <c r="K184" i="38" s="1"/>
  <c r="K186" i="38" s="1"/>
  <c r="K187" i="38" s="1"/>
  <c r="K189" i="38" s="1"/>
  <c r="K190" i="38" s="1"/>
  <c r="K192" i="38" s="1"/>
  <c r="K193" i="38" s="1"/>
  <c r="K195" i="38" s="1"/>
  <c r="K196" i="38" s="1"/>
  <c r="K198" i="38" s="1"/>
  <c r="K199" i="38" s="1"/>
  <c r="K201" i="38" s="1"/>
  <c r="K202" i="38" s="1"/>
  <c r="K204" i="38" s="1"/>
  <c r="K205" i="38" s="1"/>
  <c r="K207" i="38" s="1"/>
  <c r="K208" i="38" s="1"/>
  <c r="K210" i="38" s="1"/>
  <c r="K211" i="38" s="1"/>
  <c r="K213" i="38" s="1"/>
  <c r="K214" i="38" s="1"/>
  <c r="K216" i="38" s="1"/>
  <c r="K217" i="38" s="1"/>
  <c r="K219" i="38" s="1"/>
  <c r="K220" i="38" s="1"/>
  <c r="K222" i="38" s="1"/>
  <c r="K223" i="38" s="1"/>
  <c r="K225" i="38" s="1"/>
  <c r="K226" i="38" s="1"/>
  <c r="K228" i="38" s="1"/>
  <c r="K229" i="38" s="1"/>
  <c r="K231" i="38" s="1"/>
  <c r="K232" i="38" s="1"/>
  <c r="K234" i="38" s="1"/>
  <c r="K235" i="38" s="1"/>
  <c r="K237" i="38" s="1"/>
  <c r="K238" i="38" s="1"/>
  <c r="K240" i="38" s="1"/>
  <c r="K241" i="38" s="1"/>
  <c r="K243" i="38" s="1"/>
  <c r="K244" i="38" s="1"/>
  <c r="K246" i="38" s="1"/>
  <c r="K247" i="38" s="1"/>
  <c r="K249" i="38" s="1"/>
  <c r="K250" i="38" s="1"/>
  <c r="K252" i="38" s="1"/>
  <c r="K253" i="38" s="1"/>
  <c r="K255" i="38" s="1"/>
  <c r="K256" i="38" s="1"/>
  <c r="K258" i="38" s="1"/>
  <c r="K259" i="38" s="1"/>
  <c r="K261" i="38" s="1"/>
  <c r="K262" i="38" s="1"/>
  <c r="K264" i="38" s="1"/>
  <c r="K265" i="38" s="1"/>
  <c r="K267" i="38" s="1"/>
  <c r="K268" i="38" s="1"/>
  <c r="K270" i="38" s="1"/>
  <c r="K271" i="38" s="1"/>
  <c r="K273" i="38" s="1"/>
  <c r="K274" i="38" s="1"/>
  <c r="K276" i="38" s="1"/>
  <c r="K277" i="38" s="1"/>
  <c r="K279" i="38" s="1"/>
  <c r="K280" i="38" s="1"/>
  <c r="K282" i="38" s="1"/>
  <c r="K283" i="38" s="1"/>
  <c r="K285" i="38" s="1"/>
  <c r="K286" i="38" s="1"/>
  <c r="K288" i="38" s="1"/>
  <c r="K289" i="38" s="1"/>
  <c r="K291" i="38" s="1"/>
  <c r="K292" i="38" s="1"/>
  <c r="K294" i="38" s="1"/>
  <c r="K295" i="38" s="1"/>
  <c r="K297" i="38" s="1"/>
  <c r="K298" i="38" s="1"/>
  <c r="K300" i="38" s="1"/>
  <c r="K301" i="38" s="1"/>
  <c r="K303" i="38" s="1"/>
  <c r="K304" i="38" s="1"/>
  <c r="K306" i="38" s="1"/>
  <c r="K307" i="38" s="1"/>
  <c r="K309" i="38" s="1"/>
  <c r="K310" i="38" s="1"/>
  <c r="K312" i="38" s="1"/>
  <c r="K313" i="38" s="1"/>
  <c r="K315" i="38" s="1"/>
  <c r="K316" i="38" s="1"/>
  <c r="K318" i="38" s="1"/>
  <c r="K319" i="38" s="1"/>
  <c r="K321" i="38" s="1"/>
  <c r="K322" i="38" s="1"/>
  <c r="K324" i="38" s="1"/>
  <c r="K325" i="38" s="1"/>
  <c r="K327" i="38" s="1"/>
  <c r="K328" i="38" s="1"/>
  <c r="K330" i="38" s="1"/>
  <c r="K331" i="38" s="1"/>
  <c r="K333" i="38" s="1"/>
  <c r="K334" i="38" s="1"/>
  <c r="K336" i="38" s="1"/>
  <c r="K337" i="38" s="1"/>
  <c r="K339" i="38" s="1"/>
  <c r="K340" i="38" s="1"/>
  <c r="K342" i="38" s="1"/>
  <c r="K343" i="38" s="1"/>
  <c r="K345" i="38" s="1"/>
  <c r="K346" i="38" s="1"/>
  <c r="K348" i="38" s="1"/>
  <c r="K349" i="38" s="1"/>
  <c r="K351" i="38" s="1"/>
  <c r="K352" i="38" s="1"/>
  <c r="K354" i="38" s="1"/>
  <c r="K355" i="38" s="1"/>
  <c r="K357" i="38" s="1"/>
  <c r="K358" i="38" s="1"/>
  <c r="K360" i="38" s="1"/>
  <c r="K361" i="38" s="1"/>
  <c r="K363" i="38" s="1"/>
  <c r="K364" i="38" s="1"/>
  <c r="K366" i="38" s="1"/>
  <c r="K367" i="38" s="1"/>
  <c r="K369" i="38" s="1"/>
  <c r="K370" i="38" s="1"/>
  <c r="K372" i="38" s="1"/>
  <c r="K373" i="38" s="1"/>
  <c r="K375" i="38" s="1"/>
  <c r="K376" i="38" s="1"/>
  <c r="K378" i="38" s="1"/>
  <c r="K379" i="38" s="1"/>
  <c r="K381" i="38" s="1"/>
  <c r="K382" i="38" s="1"/>
  <c r="K384" i="38" s="1"/>
  <c r="K385" i="38" s="1"/>
  <c r="K387" i="38" s="1"/>
  <c r="K388" i="38" s="1"/>
  <c r="K391" i="38" s="1"/>
  <c r="K393" i="38" s="1"/>
  <c r="K394" i="38" s="1"/>
  <c r="K396" i="38" s="1"/>
  <c r="K397" i="38" s="1"/>
  <c r="K399" i="38" s="1"/>
  <c r="K400" i="38" s="1"/>
  <c r="K402" i="38" s="1"/>
  <c r="K403" i="38" s="1"/>
  <c r="K405" i="38" s="1"/>
  <c r="K406" i="38" s="1"/>
  <c r="K408" i="38" s="1"/>
  <c r="K409" i="38" s="1"/>
  <c r="K411" i="38" s="1"/>
  <c r="K412" i="38" s="1"/>
  <c r="K414" i="38" s="1"/>
  <c r="K415" i="38" s="1"/>
  <c r="K417" i="38" s="1"/>
  <c r="K418" i="38" s="1"/>
  <c r="K420" i="38" s="1"/>
  <c r="K421" i="38" s="1"/>
  <c r="K423" i="38" s="1"/>
  <c r="K424" i="38" s="1"/>
  <c r="K426" i="38" s="1"/>
  <c r="K427" i="38" s="1"/>
  <c r="K429" i="38" s="1"/>
  <c r="K430" i="38" s="1"/>
  <c r="K432" i="38" s="1"/>
  <c r="K433" i="38" s="1"/>
  <c r="K435" i="38" s="1"/>
  <c r="K436" i="38" s="1"/>
  <c r="K438" i="38" s="1"/>
  <c r="K439" i="38" s="1"/>
  <c r="K441" i="38" s="1"/>
  <c r="K442" i="38" s="1"/>
  <c r="K444" i="38" s="1"/>
  <c r="K445" i="38" s="1"/>
  <c r="K447" i="38" s="1"/>
  <c r="K448" i="38" s="1"/>
  <c r="K450" i="38" s="1"/>
  <c r="K451" i="38" s="1"/>
  <c r="K453" i="38" s="1"/>
  <c r="K454" i="38" s="1"/>
  <c r="K456" i="38" s="1"/>
  <c r="K457" i="38" s="1"/>
  <c r="K459" i="38" s="1"/>
  <c r="K460" i="38" s="1"/>
  <c r="K462" i="38" s="1"/>
  <c r="K463" i="38" s="1"/>
  <c r="K465" i="38" s="1"/>
  <c r="K466" i="38" s="1"/>
  <c r="K468" i="38" s="1"/>
  <c r="K469" i="38" s="1"/>
  <c r="K471" i="38" s="1"/>
  <c r="K472" i="38" s="1"/>
  <c r="K474" i="38" s="1"/>
  <c r="K475" i="38" s="1"/>
  <c r="K477" i="38" s="1"/>
  <c r="K478" i="38" s="1"/>
  <c r="K480" i="38" s="1"/>
  <c r="K481" i="38" s="1"/>
  <c r="K483" i="38" s="1"/>
  <c r="K484" i="38" s="1"/>
  <c r="K486" i="38" s="1"/>
  <c r="K487" i="38" s="1"/>
  <c r="K489" i="38" s="1"/>
  <c r="K490" i="38" s="1"/>
  <c r="K492" i="38" s="1"/>
  <c r="K493" i="38" s="1"/>
  <c r="K495" i="38" s="1"/>
  <c r="K496" i="38" s="1"/>
  <c r="K498" i="38" s="1"/>
  <c r="K499" i="38" s="1"/>
  <c r="K501" i="38" s="1"/>
  <c r="K502" i="38" s="1"/>
  <c r="K504" i="38" s="1"/>
  <c r="K505" i="38" s="1"/>
  <c r="K507" i="38" s="1"/>
  <c r="K508" i="38" s="1"/>
  <c r="K510" i="38" s="1"/>
  <c r="K511" i="38" s="1"/>
  <c r="K513" i="38" s="1"/>
  <c r="K514" i="38" s="1"/>
  <c r="K516" i="38" s="1"/>
  <c r="K517" i="38" s="1"/>
  <c r="K519" i="38" s="1"/>
  <c r="K520" i="38" s="1"/>
  <c r="K522" i="38" s="1"/>
  <c r="K523" i="38" s="1"/>
  <c r="K525" i="38" s="1"/>
  <c r="K526" i="38" s="1"/>
  <c r="K528" i="38" s="1"/>
  <c r="K529" i="38" s="1"/>
  <c r="K531" i="38" s="1"/>
  <c r="K532" i="38" s="1"/>
  <c r="K534" i="38" s="1"/>
  <c r="K535" i="38" s="1"/>
  <c r="K537" i="38" s="1"/>
  <c r="K538" i="38" s="1"/>
  <c r="K540" i="38" s="1"/>
  <c r="K541" i="38" s="1"/>
  <c r="K543" i="38" s="1"/>
  <c r="K544" i="38" s="1"/>
  <c r="K546" i="38" s="1"/>
  <c r="K547" i="38" s="1"/>
  <c r="K549" i="38" s="1"/>
  <c r="K550" i="38" s="1"/>
  <c r="K552" i="38" s="1"/>
  <c r="K553" i="38" s="1"/>
  <c r="K555" i="38" s="1"/>
  <c r="K556" i="38" s="1"/>
  <c r="K558" i="38" s="1"/>
  <c r="K559" i="38" s="1"/>
  <c r="K561" i="38" s="1"/>
  <c r="K562" i="38" s="1"/>
  <c r="K564" i="38" s="1"/>
  <c r="K565" i="38" s="1"/>
  <c r="K567" i="38" s="1"/>
  <c r="K568" i="38" s="1"/>
  <c r="K570" i="38" s="1"/>
  <c r="K571" i="38" s="1"/>
  <c r="K573" i="38" s="1"/>
  <c r="K574" i="38" s="1"/>
  <c r="K576" i="38" s="1"/>
  <c r="K577" i="38" s="1"/>
  <c r="K579" i="38" s="1"/>
  <c r="K580" i="38" s="1"/>
  <c r="K582" i="38" s="1"/>
  <c r="K583" i="38" s="1"/>
  <c r="K585" i="38" s="1"/>
  <c r="K586" i="38" s="1"/>
  <c r="K588" i="38" s="1"/>
  <c r="K589" i="38" s="1"/>
  <c r="K591" i="38" s="1"/>
  <c r="K592" i="38" s="1"/>
  <c r="K595" i="38" s="1"/>
  <c r="K597" i="38" s="1"/>
  <c r="K598" i="38" s="1"/>
  <c r="K600" i="38" s="1"/>
  <c r="K601" i="38" s="1"/>
  <c r="K604" i="38" s="1"/>
  <c r="K606" i="38" s="1"/>
  <c r="K607" i="38" s="1"/>
  <c r="K609" i="38" s="1"/>
  <c r="K610" i="38" s="1"/>
  <c r="K612" i="38" s="1"/>
  <c r="K662" i="39"/>
  <c r="J662" i="39"/>
  <c r="I662" i="39"/>
  <c r="H662" i="39"/>
  <c r="G662" i="39"/>
  <c r="F662" i="39"/>
  <c r="J661" i="39"/>
  <c r="I661" i="39"/>
  <c r="H661" i="39"/>
  <c r="G661" i="39"/>
  <c r="F661" i="39"/>
  <c r="K614" i="38"/>
  <c r="J614" i="38"/>
  <c r="I614" i="38"/>
  <c r="H614" i="38"/>
  <c r="G614" i="38"/>
  <c r="J613" i="38"/>
  <c r="J615" i="38" s="1"/>
  <c r="I613" i="38"/>
  <c r="H613" i="38"/>
  <c r="G613" i="38"/>
  <c r="K638" i="37"/>
  <c r="J638" i="37"/>
  <c r="I638" i="37"/>
  <c r="H638" i="37"/>
  <c r="G638" i="37"/>
  <c r="F638" i="37"/>
  <c r="J637" i="37"/>
  <c r="I637" i="37"/>
  <c r="H637" i="37"/>
  <c r="G637" i="37"/>
  <c r="G639" i="37" s="1"/>
  <c r="F637" i="37"/>
  <c r="F639" i="37" s="1"/>
  <c r="F663" i="39" l="1"/>
  <c r="J663" i="39"/>
  <c r="H663" i="39"/>
  <c r="G663" i="39"/>
  <c r="I663" i="39"/>
  <c r="G615" i="38"/>
  <c r="H615" i="38"/>
  <c r="I615" i="38"/>
  <c r="J639" i="37"/>
  <c r="I639" i="37"/>
  <c r="H639" i="37"/>
  <c r="F619" i="36"/>
  <c r="F620" i="36"/>
  <c r="G619" i="36"/>
  <c r="G620" i="36"/>
  <c r="F621" i="36" l="1"/>
  <c r="G621" i="36"/>
  <c r="K620" i="36" l="1"/>
  <c r="J620" i="36"/>
  <c r="I620" i="36"/>
  <c r="H620" i="36"/>
  <c r="J619" i="36"/>
  <c r="I619" i="36"/>
  <c r="H619" i="36"/>
  <c r="H621" i="36" l="1"/>
  <c r="I621" i="36"/>
  <c r="J621" i="36"/>
  <c r="K551" i="35"/>
  <c r="J551" i="35"/>
  <c r="I551" i="35"/>
  <c r="H551" i="35"/>
  <c r="G551" i="35"/>
  <c r="F551" i="35"/>
  <c r="J550" i="35"/>
  <c r="I550" i="35"/>
  <c r="H550" i="35"/>
  <c r="G550" i="35"/>
  <c r="F550" i="35"/>
  <c r="H552" i="35" l="1"/>
  <c r="G552" i="35"/>
  <c r="I552" i="35"/>
  <c r="F552" i="35"/>
  <c r="J552" i="35"/>
  <c r="F622" i="34"/>
  <c r="G622" i="34"/>
  <c r="H622" i="34"/>
  <c r="I622" i="34"/>
  <c r="J622" i="34"/>
  <c r="J624" i="34" s="1"/>
  <c r="F623" i="34"/>
  <c r="G623" i="34"/>
  <c r="G624" i="34" s="1"/>
  <c r="H623" i="34"/>
  <c r="I623" i="34"/>
  <c r="J623" i="34"/>
  <c r="K623" i="34"/>
  <c r="H624" i="34"/>
  <c r="I624" i="34"/>
  <c r="F624" i="34" l="1"/>
  <c r="K3" i="33"/>
  <c r="K4" i="33" s="1"/>
  <c r="K6" i="33" s="1"/>
  <c r="K8" i="33" s="1"/>
  <c r="K9" i="33" s="1"/>
  <c r="K11" i="33" s="1"/>
  <c r="K12" i="33" s="1"/>
  <c r="K14" i="33" s="1"/>
  <c r="K15" i="33" s="1"/>
  <c r="K17" i="33" s="1"/>
  <c r="K18" i="33" s="1"/>
  <c r="K20" i="33" s="1"/>
  <c r="K21" i="33" s="1"/>
  <c r="K23" i="33" s="1"/>
  <c r="K24" i="33" s="1"/>
  <c r="K26" i="33" s="1"/>
  <c r="K27" i="33" s="1"/>
  <c r="K29" i="33" s="1"/>
  <c r="K30" i="33" s="1"/>
  <c r="K32" i="33" s="1"/>
  <c r="K33" i="33" s="1"/>
  <c r="K35" i="33" s="1"/>
  <c r="K36" i="33" s="1"/>
  <c r="K38" i="33" s="1"/>
  <c r="K39" i="33" s="1"/>
  <c r="K41" i="33" s="1"/>
  <c r="K42" i="33" s="1"/>
  <c r="K44" i="33" s="1"/>
  <c r="K45" i="33" s="1"/>
  <c r="K47" i="33" s="1"/>
  <c r="K48" i="33" s="1"/>
  <c r="K50" i="33" s="1"/>
  <c r="K51" i="33" s="1"/>
  <c r="K53" i="33" s="1"/>
  <c r="K54" i="33" s="1"/>
  <c r="K56" i="33" s="1"/>
  <c r="K57" i="33" s="1"/>
  <c r="K59" i="33" s="1"/>
  <c r="K60" i="33" s="1"/>
  <c r="K62" i="33" s="1"/>
  <c r="K63" i="33" s="1"/>
  <c r="K65" i="33" s="1"/>
  <c r="K66" i="33" s="1"/>
  <c r="K68" i="33" s="1"/>
  <c r="K69" i="33" s="1"/>
  <c r="K71" i="33" s="1"/>
  <c r="K72" i="33" s="1"/>
  <c r="K74" i="33" s="1"/>
  <c r="K75" i="33" s="1"/>
  <c r="K77" i="33" s="1"/>
  <c r="K78" i="33" s="1"/>
  <c r="K80" i="33" s="1"/>
  <c r="K81" i="33" s="1"/>
  <c r="K83" i="33" s="1"/>
  <c r="K84" i="33" s="1"/>
  <c r="K86" i="33" s="1"/>
  <c r="K87" i="33" s="1"/>
  <c r="K89" i="33" s="1"/>
  <c r="K90" i="33" s="1"/>
  <c r="K92" i="33" s="1"/>
  <c r="K93" i="33" s="1"/>
  <c r="K95" i="33" s="1"/>
  <c r="K96" i="33" s="1"/>
  <c r="K98" i="33" s="1"/>
  <c r="K99" i="33" s="1"/>
  <c r="K101" i="33" s="1"/>
  <c r="K102" i="33" s="1"/>
  <c r="K104" i="33" s="1"/>
  <c r="K105" i="33" s="1"/>
  <c r="K107" i="33" s="1"/>
  <c r="K108" i="33" s="1"/>
  <c r="K110" i="33" s="1"/>
  <c r="K111" i="33" s="1"/>
  <c r="K113" i="33" s="1"/>
  <c r="K114" i="33" s="1"/>
  <c r="K116" i="33" s="1"/>
  <c r="K117" i="33" s="1"/>
  <c r="K119" i="33" s="1"/>
  <c r="K120" i="33" s="1"/>
  <c r="K122" i="33" s="1"/>
  <c r="K123" i="33" s="1"/>
  <c r="K125" i="33" s="1"/>
  <c r="K126" i="33" s="1"/>
  <c r="K128" i="33" s="1"/>
  <c r="K129" i="33" s="1"/>
  <c r="K131" i="33" s="1"/>
  <c r="K132" i="33" s="1"/>
  <c r="K134" i="33" s="1"/>
  <c r="K135" i="33" s="1"/>
  <c r="K137" i="33" s="1"/>
  <c r="K138" i="33" s="1"/>
  <c r="K140" i="33" s="1"/>
  <c r="K141" i="33" s="1"/>
  <c r="K143" i="33" s="1"/>
  <c r="K144" i="33" s="1"/>
  <c r="K146" i="33" s="1"/>
  <c r="K147" i="33" s="1"/>
  <c r="K149" i="33" s="1"/>
  <c r="K150" i="33" s="1"/>
  <c r="K152" i="33" s="1"/>
  <c r="K153" i="33" s="1"/>
  <c r="K155" i="33" s="1"/>
  <c r="K156" i="33" s="1"/>
  <c r="K158" i="33" s="1"/>
  <c r="K159" i="33" s="1"/>
  <c r="K161" i="33" s="1"/>
  <c r="K162" i="33" s="1"/>
  <c r="K164" i="33" s="1"/>
  <c r="K165" i="33" s="1"/>
  <c r="K167" i="33" s="1"/>
  <c r="K168" i="33" s="1"/>
  <c r="K171" i="33" s="1"/>
  <c r="K173" i="33" s="1"/>
  <c r="K174" i="33" s="1"/>
  <c r="K176" i="33" s="1"/>
  <c r="K177" i="33" s="1"/>
  <c r="K179" i="33" s="1"/>
  <c r="K180" i="33" s="1"/>
  <c r="K182" i="33" s="1"/>
  <c r="K183" i="33" s="1"/>
  <c r="K185" i="33" s="1"/>
  <c r="K186" i="33" s="1"/>
  <c r="K188" i="33" s="1"/>
  <c r="K189" i="33" s="1"/>
  <c r="K191" i="33" s="1"/>
  <c r="K192" i="33" s="1"/>
  <c r="K194" i="33" s="1"/>
  <c r="K195" i="33" s="1"/>
  <c r="K197" i="33" s="1"/>
  <c r="K198" i="33" s="1"/>
  <c r="K200" i="33" s="1"/>
  <c r="K201" i="33" s="1"/>
  <c r="K203" i="33" s="1"/>
  <c r="K204" i="33" s="1"/>
  <c r="K206" i="33" s="1"/>
  <c r="K207" i="33" s="1"/>
  <c r="K209" i="33" s="1"/>
  <c r="K210" i="33" s="1"/>
  <c r="K212" i="33" s="1"/>
  <c r="K213" i="33" s="1"/>
  <c r="K215" i="33" s="1"/>
  <c r="K216" i="33" s="1"/>
  <c r="K218" i="33" s="1"/>
  <c r="K219" i="33" s="1"/>
  <c r="K221" i="33" s="1"/>
  <c r="K222" i="33" s="1"/>
  <c r="K224" i="33" s="1"/>
  <c r="K225" i="33" s="1"/>
  <c r="K227" i="33" s="1"/>
  <c r="K228" i="33" s="1"/>
  <c r="K230" i="33" s="1"/>
  <c r="K231" i="33" s="1"/>
  <c r="K233" i="33" s="1"/>
  <c r="K234" i="33" s="1"/>
  <c r="K236" i="33" s="1"/>
  <c r="K237" i="33" s="1"/>
  <c r="K239" i="33" s="1"/>
  <c r="K240" i="33" s="1"/>
  <c r="K242" i="33" s="1"/>
  <c r="K243" i="33" s="1"/>
  <c r="K245" i="33" s="1"/>
  <c r="K246" i="33" s="1"/>
  <c r="K248" i="33" s="1"/>
  <c r="K249" i="33" s="1"/>
  <c r="K251" i="33" s="1"/>
  <c r="K252" i="33" s="1"/>
  <c r="K254" i="33" s="1"/>
  <c r="K255" i="33" s="1"/>
  <c r="K257" i="33" s="1"/>
  <c r="K258" i="33" s="1"/>
  <c r="K260" i="33" s="1"/>
  <c r="K261" i="33" s="1"/>
  <c r="K263" i="33" s="1"/>
  <c r="K264" i="33" s="1"/>
  <c r="K266" i="33" s="1"/>
  <c r="K267" i="33" s="1"/>
  <c r="K269" i="33" s="1"/>
  <c r="K270" i="33" s="1"/>
  <c r="K272" i="33" s="1"/>
  <c r="K273" i="33" s="1"/>
  <c r="K275" i="33" s="1"/>
  <c r="K276" i="33" s="1"/>
  <c r="K278" i="33" s="1"/>
  <c r="K279" i="33" s="1"/>
  <c r="K281" i="33" s="1"/>
  <c r="K282" i="33" s="1"/>
  <c r="K284" i="33" s="1"/>
  <c r="K285" i="33" s="1"/>
  <c r="K287" i="33" s="1"/>
  <c r="K288" i="33" s="1"/>
  <c r="K290" i="33" s="1"/>
  <c r="K291" i="33" s="1"/>
  <c r="K293" i="33" s="1"/>
  <c r="K294" i="33" s="1"/>
  <c r="K296" i="33" s="1"/>
  <c r="K297" i="33" s="1"/>
  <c r="K299" i="33" s="1"/>
  <c r="K300" i="33" s="1"/>
  <c r="K302" i="33" s="1"/>
  <c r="K303" i="33" s="1"/>
  <c r="K305" i="33" s="1"/>
  <c r="K306" i="33" s="1"/>
  <c r="K308" i="33" s="1"/>
  <c r="K309" i="33" s="1"/>
  <c r="K311" i="33" s="1"/>
  <c r="K312" i="33" s="1"/>
  <c r="K314" i="33" s="1"/>
  <c r="K315" i="33" s="1"/>
  <c r="K317" i="33" s="1"/>
  <c r="K318" i="33" s="1"/>
  <c r="K320" i="33" s="1"/>
  <c r="K321" i="33" s="1"/>
  <c r="K323" i="33" s="1"/>
  <c r="K324" i="33" s="1"/>
  <c r="K326" i="33" s="1"/>
  <c r="K327" i="33" s="1"/>
  <c r="K329" i="33" s="1"/>
  <c r="K330" i="33" s="1"/>
  <c r="K332" i="33" s="1"/>
  <c r="K333" i="33" s="1"/>
  <c r="K335" i="33" s="1"/>
  <c r="K336" i="33" s="1"/>
  <c r="K338" i="33" s="1"/>
  <c r="K339" i="33" s="1"/>
  <c r="K341" i="33" s="1"/>
  <c r="K342" i="33" s="1"/>
  <c r="K344" i="33" s="1"/>
  <c r="K345" i="33" s="1"/>
  <c r="K347" i="33" s="1"/>
  <c r="K348" i="33" s="1"/>
  <c r="K350" i="33" s="1"/>
  <c r="K351" i="33" s="1"/>
  <c r="K353" i="33" s="1"/>
  <c r="K354" i="33" s="1"/>
  <c r="K356" i="33" s="1"/>
  <c r="K357" i="33" s="1"/>
  <c r="K359" i="33" s="1"/>
  <c r="K360" i="33" s="1"/>
  <c r="K362" i="33" s="1"/>
  <c r="K363" i="33" s="1"/>
  <c r="K365" i="33" s="1"/>
  <c r="K366" i="33" s="1"/>
  <c r="K368" i="33" s="1"/>
  <c r="K369" i="33" s="1"/>
  <c r="K371" i="33" s="1"/>
  <c r="K372" i="33" s="1"/>
  <c r="K374" i="33" s="1"/>
  <c r="K375" i="33" s="1"/>
  <c r="K377" i="33" s="1"/>
  <c r="K378" i="33" s="1"/>
  <c r="K380" i="33" s="1"/>
  <c r="K381" i="33" s="1"/>
  <c r="K383" i="33" s="1"/>
  <c r="K384" i="33" s="1"/>
  <c r="K386" i="33" s="1"/>
  <c r="K387" i="33" s="1"/>
  <c r="K389" i="33" s="1"/>
  <c r="K390" i="33" s="1"/>
  <c r="K392" i="33" s="1"/>
  <c r="K393" i="33" s="1"/>
  <c r="K395" i="33" s="1"/>
  <c r="K396" i="33" s="1"/>
  <c r="K398" i="33" s="1"/>
  <c r="K399" i="33" s="1"/>
  <c r="K401" i="33" s="1"/>
  <c r="K402" i="33" s="1"/>
  <c r="K404" i="33" s="1"/>
  <c r="K405" i="33" s="1"/>
  <c r="K408" i="33" s="1"/>
  <c r="K410" i="33" s="1"/>
  <c r="K411" i="33" s="1"/>
  <c r="K413" i="33" s="1"/>
  <c r="K414" i="33" s="1"/>
  <c r="K416" i="33" s="1"/>
  <c r="K417" i="33" s="1"/>
  <c r="K419" i="33" s="1"/>
  <c r="K420" i="33" s="1"/>
  <c r="K422" i="33" s="1"/>
  <c r="K423" i="33" s="1"/>
  <c r="K425" i="33" s="1"/>
  <c r="K426" i="33" s="1"/>
  <c r="K428" i="33" s="1"/>
  <c r="K429" i="33" s="1"/>
  <c r="K431" i="33" s="1"/>
  <c r="K432" i="33" s="1"/>
  <c r="K434" i="33" s="1"/>
  <c r="K435" i="33" s="1"/>
  <c r="K437" i="33" s="1"/>
  <c r="K438" i="33" s="1"/>
  <c r="K440" i="33" s="1"/>
  <c r="K441" i="33" s="1"/>
  <c r="K443" i="33" s="1"/>
  <c r="K444" i="33" s="1"/>
  <c r="K446" i="33" s="1"/>
  <c r="K447" i="33" s="1"/>
  <c r="K449" i="33" s="1"/>
  <c r="K450" i="33" s="1"/>
  <c r="K452" i="33" s="1"/>
  <c r="K453" i="33" s="1"/>
  <c r="K455" i="33" s="1"/>
  <c r="K456" i="33" s="1"/>
  <c r="K458" i="33" s="1"/>
  <c r="K459" i="33" s="1"/>
  <c r="K461" i="33" s="1"/>
  <c r="K462" i="33" s="1"/>
  <c r="K464" i="33" s="1"/>
  <c r="K465" i="33" s="1"/>
  <c r="K467" i="33" s="1"/>
  <c r="K468" i="33" s="1"/>
  <c r="K470" i="33" s="1"/>
  <c r="K471" i="33" s="1"/>
  <c r="K473" i="33" s="1"/>
  <c r="K474" i="33" s="1"/>
  <c r="K476" i="33" s="1"/>
  <c r="K477" i="33" s="1"/>
  <c r="K479" i="33" s="1"/>
  <c r="K480" i="33" s="1"/>
  <c r="K482" i="33" s="1"/>
  <c r="K483" i="33" s="1"/>
  <c r="K485" i="33" s="1"/>
  <c r="K486" i="33" s="1"/>
  <c r="K488" i="33" s="1"/>
  <c r="K489" i="33" s="1"/>
  <c r="K491" i="33" s="1"/>
  <c r="K492" i="33" s="1"/>
  <c r="K494" i="33" s="1"/>
  <c r="K495" i="33" s="1"/>
  <c r="K497" i="33" s="1"/>
  <c r="K498" i="33" s="1"/>
  <c r="K500" i="33" s="1"/>
  <c r="K501" i="33" s="1"/>
  <c r="K503" i="33" s="1"/>
  <c r="K504" i="33" s="1"/>
  <c r="K506" i="33" s="1"/>
  <c r="K507" i="33" s="1"/>
  <c r="K509" i="33" s="1"/>
  <c r="K510" i="33" s="1"/>
  <c r="K512" i="33" s="1"/>
  <c r="K513" i="33" s="1"/>
  <c r="K515" i="33" s="1"/>
  <c r="K516" i="33" s="1"/>
  <c r="K518" i="33" s="1"/>
  <c r="K519" i="33" s="1"/>
  <c r="K521" i="33" s="1"/>
  <c r="K522" i="33" s="1"/>
  <c r="K524" i="33" s="1"/>
  <c r="K525" i="33" s="1"/>
  <c r="K527" i="33" s="1"/>
  <c r="K528" i="33" s="1"/>
  <c r="K530" i="33" s="1"/>
  <c r="K531" i="33" s="1"/>
  <c r="K533" i="33" s="1"/>
  <c r="K534" i="33" s="1"/>
  <c r="K536" i="33" s="1"/>
  <c r="K537" i="33" s="1"/>
  <c r="K539" i="33" s="1"/>
  <c r="K540" i="33" s="1"/>
  <c r="K542" i="33" s="1"/>
  <c r="K543" i="33" s="1"/>
  <c r="K545" i="33" s="1"/>
  <c r="K546" i="33" s="1"/>
  <c r="K548" i="33" s="1"/>
  <c r="K549" i="33" s="1"/>
  <c r="K551" i="33" s="1"/>
  <c r="K552" i="33" s="1"/>
  <c r="K554" i="33" s="1"/>
  <c r="K555" i="33" s="1"/>
  <c r="K558" i="33" s="1"/>
  <c r="K560" i="33" s="1"/>
  <c r="K561" i="33" s="1"/>
  <c r="K563" i="33" s="1"/>
  <c r="K564" i="33" s="1"/>
  <c r="K566" i="33" s="1"/>
  <c r="K567" i="33" s="1"/>
  <c r="K569" i="33" s="1"/>
  <c r="K570" i="33" s="1"/>
  <c r="K572" i="33" s="1"/>
  <c r="K573" i="33" s="1"/>
  <c r="K575" i="33" s="1"/>
  <c r="K576" i="33" s="1"/>
  <c r="K578" i="33" s="1"/>
  <c r="K579" i="33" s="1"/>
  <c r="K581" i="33" s="1"/>
  <c r="K582" i="33" s="1"/>
  <c r="K584" i="33" s="1"/>
  <c r="K585" i="33" s="1"/>
  <c r="K587" i="33" s="1"/>
  <c r="K588" i="33" s="1"/>
  <c r="K590" i="33" s="1"/>
  <c r="K591" i="33" s="1"/>
  <c r="K593" i="33" s="1"/>
  <c r="K594" i="33" s="1"/>
  <c r="K596" i="33" s="1"/>
  <c r="K597" i="33" s="1"/>
  <c r="K599" i="33" s="1"/>
  <c r="K600" i="33" s="1"/>
  <c r="K602" i="33" s="1"/>
  <c r="K603" i="33" s="1"/>
  <c r="K606" i="33" s="1"/>
  <c r="K608" i="33" s="1"/>
  <c r="K609" i="33" s="1"/>
  <c r="K611" i="33" s="1"/>
  <c r="K613" i="33"/>
  <c r="J613" i="33"/>
  <c r="I613" i="33"/>
  <c r="H613" i="33"/>
  <c r="G613" i="33"/>
  <c r="F613" i="33"/>
  <c r="J612" i="33"/>
  <c r="J614" i="33" s="1"/>
  <c r="I612" i="33"/>
  <c r="I614" i="33" s="1"/>
  <c r="H612" i="33"/>
  <c r="G612" i="33"/>
  <c r="F612" i="33"/>
  <c r="F614" i="33" l="1"/>
  <c r="K612" i="33"/>
  <c r="K3" i="34" s="1"/>
  <c r="G614" i="33"/>
  <c r="H614" i="33"/>
  <c r="K608" i="32"/>
  <c r="J608" i="32"/>
  <c r="I608" i="32"/>
  <c r="H608" i="32"/>
  <c r="G608" i="32"/>
  <c r="F608" i="32"/>
  <c r="J607" i="32"/>
  <c r="J609" i="32" s="1"/>
  <c r="I607" i="32"/>
  <c r="I609" i="32" s="1"/>
  <c r="H607" i="32"/>
  <c r="G607" i="32"/>
  <c r="G609" i="32" s="1"/>
  <c r="F607" i="32"/>
  <c r="F609" i="32" s="1"/>
  <c r="K4" i="34" l="1"/>
  <c r="K6" i="34" s="1"/>
  <c r="K7" i="34" s="1"/>
  <c r="K9" i="34" s="1"/>
  <c r="K10" i="34" s="1"/>
  <c r="K12" i="34" s="1"/>
  <c r="K13" i="34" s="1"/>
  <c r="K15" i="34" s="1"/>
  <c r="K16" i="34" s="1"/>
  <c r="K18" i="34" s="1"/>
  <c r="K19" i="34" s="1"/>
  <c r="K21" i="34" s="1"/>
  <c r="K22" i="34" s="1"/>
  <c r="K24" i="34" s="1"/>
  <c r="K25" i="34" s="1"/>
  <c r="K27" i="34" s="1"/>
  <c r="K28" i="34" s="1"/>
  <c r="K30" i="34" s="1"/>
  <c r="K31" i="34" s="1"/>
  <c r="K33" i="34" s="1"/>
  <c r="K34" i="34" s="1"/>
  <c r="K36" i="34" s="1"/>
  <c r="K37" i="34" s="1"/>
  <c r="K39" i="34" s="1"/>
  <c r="K40" i="34" s="1"/>
  <c r="K42" i="34" s="1"/>
  <c r="K43" i="34" s="1"/>
  <c r="K45" i="34" s="1"/>
  <c r="K46" i="34" s="1"/>
  <c r="K48" i="34" s="1"/>
  <c r="K49" i="34" s="1"/>
  <c r="K51" i="34" s="1"/>
  <c r="K52" i="34" s="1"/>
  <c r="K54" i="34" s="1"/>
  <c r="K55" i="34" s="1"/>
  <c r="K57" i="34" s="1"/>
  <c r="K58" i="34" s="1"/>
  <c r="K60" i="34" s="1"/>
  <c r="K61" i="34" s="1"/>
  <c r="K63" i="34" s="1"/>
  <c r="K64" i="34" s="1"/>
  <c r="K66" i="34" s="1"/>
  <c r="K67" i="34" s="1"/>
  <c r="K69" i="34" s="1"/>
  <c r="K70" i="34" s="1"/>
  <c r="K72" i="34" s="1"/>
  <c r="K73" i="34" s="1"/>
  <c r="K75" i="34" s="1"/>
  <c r="K76" i="34" s="1"/>
  <c r="K78" i="34" s="1"/>
  <c r="K79" i="34" s="1"/>
  <c r="K81" i="34" s="1"/>
  <c r="K82" i="34" s="1"/>
  <c r="K84" i="34" s="1"/>
  <c r="K85" i="34" s="1"/>
  <c r="K87" i="34" s="1"/>
  <c r="K88" i="34" s="1"/>
  <c r="K90" i="34" s="1"/>
  <c r="K91" i="34" s="1"/>
  <c r="K93" i="34" s="1"/>
  <c r="K94" i="34" s="1"/>
  <c r="K96" i="34" s="1"/>
  <c r="K97" i="34" s="1"/>
  <c r="K99" i="34" s="1"/>
  <c r="K100" i="34" s="1"/>
  <c r="K102" i="34" s="1"/>
  <c r="K103" i="34" s="1"/>
  <c r="K105" i="34" s="1"/>
  <c r="K106" i="34" s="1"/>
  <c r="K108" i="34" s="1"/>
  <c r="K109" i="34" s="1"/>
  <c r="K111" i="34" s="1"/>
  <c r="K112" i="34" s="1"/>
  <c r="K114" i="34" s="1"/>
  <c r="K115" i="34" s="1"/>
  <c r="K117" i="34" s="1"/>
  <c r="K118" i="34" s="1"/>
  <c r="K120" i="34" s="1"/>
  <c r="K121" i="34" s="1"/>
  <c r="K123" i="34" s="1"/>
  <c r="K124" i="34" s="1"/>
  <c r="K126" i="34" s="1"/>
  <c r="K127" i="34" s="1"/>
  <c r="K129" i="34" s="1"/>
  <c r="K130" i="34" s="1"/>
  <c r="K132" i="34" s="1"/>
  <c r="K133" i="34" s="1"/>
  <c r="K135" i="34" s="1"/>
  <c r="K136" i="34" s="1"/>
  <c r="K138" i="34" s="1"/>
  <c r="K139" i="34" s="1"/>
  <c r="K141" i="34" s="1"/>
  <c r="K142" i="34" s="1"/>
  <c r="K144" i="34" s="1"/>
  <c r="K145" i="34" s="1"/>
  <c r="K147" i="34" s="1"/>
  <c r="K148" i="34" s="1"/>
  <c r="K150" i="34" s="1"/>
  <c r="K151" i="34" s="1"/>
  <c r="K153" i="34" s="1"/>
  <c r="K154" i="34" s="1"/>
  <c r="K156" i="34" s="1"/>
  <c r="K157" i="34" s="1"/>
  <c r="K159" i="34" s="1"/>
  <c r="K160" i="34" s="1"/>
  <c r="K162" i="34" s="1"/>
  <c r="K163" i="34" s="1"/>
  <c r="K165" i="34" s="1"/>
  <c r="K166" i="34" s="1"/>
  <c r="K168" i="34" s="1"/>
  <c r="K169" i="34" s="1"/>
  <c r="K171" i="34" s="1"/>
  <c r="K172" i="34" s="1"/>
  <c r="K174" i="34" s="1"/>
  <c r="K175" i="34" s="1"/>
  <c r="K177" i="34" s="1"/>
  <c r="K178" i="34" s="1"/>
  <c r="K180" i="34" s="1"/>
  <c r="K181" i="34" s="1"/>
  <c r="K183" i="34" s="1"/>
  <c r="K184" i="34" s="1"/>
  <c r="K186" i="34" s="1"/>
  <c r="K187" i="34" s="1"/>
  <c r="K189" i="34" s="1"/>
  <c r="K190" i="34" s="1"/>
  <c r="K192" i="34" s="1"/>
  <c r="K193" i="34" s="1"/>
  <c r="K195" i="34" s="1"/>
  <c r="K196" i="34" s="1"/>
  <c r="K198" i="34" s="1"/>
  <c r="K199" i="34" s="1"/>
  <c r="K201" i="34" s="1"/>
  <c r="K202" i="34" s="1"/>
  <c r="K204" i="34" s="1"/>
  <c r="K205" i="34" s="1"/>
  <c r="K207" i="34" s="1"/>
  <c r="K208" i="34" s="1"/>
  <c r="K210" i="34" s="1"/>
  <c r="K211" i="34" s="1"/>
  <c r="K213" i="34" s="1"/>
  <c r="K214" i="34" s="1"/>
  <c r="K216" i="34" s="1"/>
  <c r="K217" i="34" s="1"/>
  <c r="K219" i="34" s="1"/>
  <c r="K220" i="34" s="1"/>
  <c r="K222" i="34" s="1"/>
  <c r="K223" i="34" s="1"/>
  <c r="K225" i="34" s="1"/>
  <c r="K226" i="34" s="1"/>
  <c r="K228" i="34" s="1"/>
  <c r="K229" i="34" s="1"/>
  <c r="K231" i="34" s="1"/>
  <c r="K232" i="34" s="1"/>
  <c r="K234" i="34" s="1"/>
  <c r="K235" i="34" s="1"/>
  <c r="K237" i="34" s="1"/>
  <c r="K238" i="34" s="1"/>
  <c r="K240" i="34" s="1"/>
  <c r="K241" i="34" s="1"/>
  <c r="K243" i="34" s="1"/>
  <c r="K244" i="34" s="1"/>
  <c r="K246" i="34" s="1"/>
  <c r="K247" i="34" s="1"/>
  <c r="K249" i="34" s="1"/>
  <c r="K250" i="34" s="1"/>
  <c r="K252" i="34" s="1"/>
  <c r="K253" i="34" s="1"/>
  <c r="K255" i="34" s="1"/>
  <c r="K256" i="34" s="1"/>
  <c r="K258" i="34" s="1"/>
  <c r="K259" i="34" s="1"/>
  <c r="K261" i="34" s="1"/>
  <c r="K262" i="34" s="1"/>
  <c r="K264" i="34" s="1"/>
  <c r="K265" i="34" s="1"/>
  <c r="K267" i="34" s="1"/>
  <c r="K268" i="34" s="1"/>
  <c r="K270" i="34" s="1"/>
  <c r="K271" i="34" s="1"/>
  <c r="K273" i="34" s="1"/>
  <c r="K274" i="34" s="1"/>
  <c r="K276" i="34" s="1"/>
  <c r="K277" i="34" s="1"/>
  <c r="K279" i="34" s="1"/>
  <c r="K280" i="34" s="1"/>
  <c r="K283" i="34" s="1"/>
  <c r="K285" i="34" s="1"/>
  <c r="K286" i="34" s="1"/>
  <c r="K288" i="34" s="1"/>
  <c r="K289" i="34" s="1"/>
  <c r="K291" i="34" s="1"/>
  <c r="K292" i="34" s="1"/>
  <c r="K294" i="34" s="1"/>
  <c r="K295" i="34" s="1"/>
  <c r="K297" i="34" s="1"/>
  <c r="K298" i="34" s="1"/>
  <c r="K300" i="34" s="1"/>
  <c r="K301" i="34" s="1"/>
  <c r="K303" i="34" s="1"/>
  <c r="K304" i="34" s="1"/>
  <c r="K306" i="34" s="1"/>
  <c r="K307" i="34" s="1"/>
  <c r="K309" i="34" s="1"/>
  <c r="K310" i="34" s="1"/>
  <c r="K312" i="34" s="1"/>
  <c r="K313" i="34" s="1"/>
  <c r="K315" i="34" s="1"/>
  <c r="K316" i="34" s="1"/>
  <c r="K318" i="34" s="1"/>
  <c r="K319" i="34" s="1"/>
  <c r="K321" i="34" s="1"/>
  <c r="K322" i="34" s="1"/>
  <c r="K324" i="34" s="1"/>
  <c r="K325" i="34" s="1"/>
  <c r="K327" i="34" s="1"/>
  <c r="K328" i="34" s="1"/>
  <c r="K330" i="34" s="1"/>
  <c r="K331" i="34" s="1"/>
  <c r="K333" i="34" s="1"/>
  <c r="K334" i="34" s="1"/>
  <c r="K336" i="34" s="1"/>
  <c r="K337" i="34" s="1"/>
  <c r="K339" i="34" s="1"/>
  <c r="K340" i="34" s="1"/>
  <c r="K342" i="34" s="1"/>
  <c r="K343" i="34" s="1"/>
  <c r="K345" i="34" s="1"/>
  <c r="K346" i="34" s="1"/>
  <c r="K348" i="34" s="1"/>
  <c r="K349" i="34" s="1"/>
  <c r="K351" i="34" s="1"/>
  <c r="K352" i="34" s="1"/>
  <c r="K354" i="34" s="1"/>
  <c r="K355" i="34" s="1"/>
  <c r="K357" i="34" s="1"/>
  <c r="K358" i="34" s="1"/>
  <c r="K360" i="34" s="1"/>
  <c r="K361" i="34" s="1"/>
  <c r="K363" i="34" s="1"/>
  <c r="K364" i="34" s="1"/>
  <c r="K366" i="34" s="1"/>
  <c r="K367" i="34" s="1"/>
  <c r="K369" i="34" s="1"/>
  <c r="K370" i="34" s="1"/>
  <c r="K372" i="34" s="1"/>
  <c r="K373" i="34" s="1"/>
  <c r="K375" i="34" s="1"/>
  <c r="K376" i="34" s="1"/>
  <c r="K378" i="34" s="1"/>
  <c r="K379" i="34" s="1"/>
  <c r="K381" i="34" s="1"/>
  <c r="K382" i="34" s="1"/>
  <c r="K384" i="34" s="1"/>
  <c r="K385" i="34" s="1"/>
  <c r="K387" i="34" s="1"/>
  <c r="K388" i="34" s="1"/>
  <c r="K390" i="34" s="1"/>
  <c r="K391" i="34" s="1"/>
  <c r="K393" i="34" s="1"/>
  <c r="K394" i="34" s="1"/>
  <c r="K397" i="34" s="1"/>
  <c r="K399" i="34" s="1"/>
  <c r="K400" i="34" s="1"/>
  <c r="K402" i="34" s="1"/>
  <c r="K403" i="34" s="1"/>
  <c r="K405" i="34" s="1"/>
  <c r="K406" i="34" s="1"/>
  <c r="K408" i="34" s="1"/>
  <c r="K409" i="34" s="1"/>
  <c r="K411" i="34" s="1"/>
  <c r="K412" i="34" s="1"/>
  <c r="K414" i="34" s="1"/>
  <c r="K415" i="34" s="1"/>
  <c r="K417" i="34" s="1"/>
  <c r="K418" i="34" s="1"/>
  <c r="K420" i="34" s="1"/>
  <c r="K421" i="34" s="1"/>
  <c r="K423" i="34" s="1"/>
  <c r="K424" i="34" s="1"/>
  <c r="K426" i="34" s="1"/>
  <c r="K427" i="34" s="1"/>
  <c r="K429" i="34" s="1"/>
  <c r="K430" i="34" s="1"/>
  <c r="K432" i="34" s="1"/>
  <c r="K433" i="34" s="1"/>
  <c r="K435" i="34" s="1"/>
  <c r="K436" i="34" s="1"/>
  <c r="K438" i="34" s="1"/>
  <c r="K439" i="34" s="1"/>
  <c r="K441" i="34" s="1"/>
  <c r="K442" i="34" s="1"/>
  <c r="K444" i="34" s="1"/>
  <c r="K445" i="34" s="1"/>
  <c r="K447" i="34" s="1"/>
  <c r="K448" i="34" s="1"/>
  <c r="K450" i="34" s="1"/>
  <c r="K451" i="34" s="1"/>
  <c r="K453" i="34" s="1"/>
  <c r="K454" i="34" s="1"/>
  <c r="K456" i="34" s="1"/>
  <c r="K457" i="34" s="1"/>
  <c r="K459" i="34" s="1"/>
  <c r="K460" i="34" s="1"/>
  <c r="K462" i="34" s="1"/>
  <c r="K463" i="34" s="1"/>
  <c r="K465" i="34" s="1"/>
  <c r="K466" i="34" s="1"/>
  <c r="K468" i="34" s="1"/>
  <c r="K469" i="34" s="1"/>
  <c r="K471" i="34" s="1"/>
  <c r="K472" i="34" s="1"/>
  <c r="K474" i="34" s="1"/>
  <c r="K475" i="34" s="1"/>
  <c r="K477" i="34" s="1"/>
  <c r="K478" i="34" s="1"/>
  <c r="K480" i="34" s="1"/>
  <c r="K481" i="34" s="1"/>
  <c r="K483" i="34" s="1"/>
  <c r="K484" i="34" s="1"/>
  <c r="K486" i="34" s="1"/>
  <c r="K487" i="34" s="1"/>
  <c r="K489" i="34" s="1"/>
  <c r="K490" i="34" s="1"/>
  <c r="K492" i="34" s="1"/>
  <c r="K493" i="34" s="1"/>
  <c r="K495" i="34" s="1"/>
  <c r="K496" i="34" s="1"/>
  <c r="K498" i="34" s="1"/>
  <c r="K499" i="34" s="1"/>
  <c r="K501" i="34" s="1"/>
  <c r="K502" i="34" s="1"/>
  <c r="K504" i="34" s="1"/>
  <c r="K505" i="34" s="1"/>
  <c r="K507" i="34" s="1"/>
  <c r="K508" i="34" s="1"/>
  <c r="K510" i="34" s="1"/>
  <c r="K511" i="34" s="1"/>
  <c r="K513" i="34" s="1"/>
  <c r="K514" i="34" s="1"/>
  <c r="K516" i="34" s="1"/>
  <c r="K517" i="34" s="1"/>
  <c r="K519" i="34" s="1"/>
  <c r="K520" i="34" s="1"/>
  <c r="K522" i="34" s="1"/>
  <c r="K523" i="34" s="1"/>
  <c r="K525" i="34" s="1"/>
  <c r="K526" i="34" s="1"/>
  <c r="K528" i="34" s="1"/>
  <c r="K529" i="34" s="1"/>
  <c r="K531" i="34" s="1"/>
  <c r="K532" i="34" s="1"/>
  <c r="K534" i="34" s="1"/>
  <c r="K535" i="34" s="1"/>
  <c r="K537" i="34" s="1"/>
  <c r="K538" i="34" s="1"/>
  <c r="K540" i="34" s="1"/>
  <c r="K541" i="34" s="1"/>
  <c r="K543" i="34" s="1"/>
  <c r="K544" i="34" s="1"/>
  <c r="K546" i="34" s="1"/>
  <c r="K547" i="34" s="1"/>
  <c r="K549" i="34" s="1"/>
  <c r="K550" i="34" s="1"/>
  <c r="K552" i="34" s="1"/>
  <c r="K553" i="34" s="1"/>
  <c r="K555" i="34" s="1"/>
  <c r="K556" i="34" s="1"/>
  <c r="K558" i="34" s="1"/>
  <c r="K559" i="34" s="1"/>
  <c r="K561" i="34" s="1"/>
  <c r="K562" i="34" s="1"/>
  <c r="K564" i="34" s="1"/>
  <c r="K565" i="34" s="1"/>
  <c r="K567" i="34" s="1"/>
  <c r="K568" i="34" s="1"/>
  <c r="K570" i="34" s="1"/>
  <c r="K571" i="34" s="1"/>
  <c r="K573" i="34" s="1"/>
  <c r="K574" i="34" s="1"/>
  <c r="K576" i="34" s="1"/>
  <c r="K577" i="34" s="1"/>
  <c r="K579" i="34" s="1"/>
  <c r="K580" i="34" s="1"/>
  <c r="K582" i="34" s="1"/>
  <c r="K583" i="34" s="1"/>
  <c r="K585" i="34" s="1"/>
  <c r="K586" i="34" s="1"/>
  <c r="K588" i="34" s="1"/>
  <c r="K589" i="34" s="1"/>
  <c r="K591" i="34" s="1"/>
  <c r="K592" i="34" s="1"/>
  <c r="K594" i="34" s="1"/>
  <c r="K595" i="34" s="1"/>
  <c r="K598" i="34" s="1"/>
  <c r="K600" i="34" s="1"/>
  <c r="K601" i="34" s="1"/>
  <c r="K603" i="34" s="1"/>
  <c r="K604" i="34" s="1"/>
  <c r="K606" i="34" s="1"/>
  <c r="K607" i="34" s="1"/>
  <c r="K609" i="34" s="1"/>
  <c r="K610" i="34" s="1"/>
  <c r="K612" i="34" s="1"/>
  <c r="K613" i="34" s="1"/>
  <c r="K615" i="34" s="1"/>
  <c r="K616" i="34" s="1"/>
  <c r="K618" i="34" s="1"/>
  <c r="K619" i="34" s="1"/>
  <c r="K621" i="34" s="1"/>
  <c r="K622" i="34"/>
  <c r="K614" i="33"/>
  <c r="H609" i="32"/>
  <c r="K647" i="31"/>
  <c r="J647" i="31"/>
  <c r="I647" i="31"/>
  <c r="H647" i="31"/>
  <c r="G647" i="31"/>
  <c r="F647" i="31"/>
  <c r="J646" i="31"/>
  <c r="I646" i="31"/>
  <c r="H646" i="31"/>
  <c r="G646" i="31"/>
  <c r="F646" i="31"/>
  <c r="K624" i="34" l="1"/>
  <c r="K3" i="35"/>
  <c r="G648" i="31"/>
  <c r="I648" i="31"/>
  <c r="H648" i="31"/>
  <c r="F648" i="31"/>
  <c r="J648" i="31"/>
  <c r="K4" i="35" l="1"/>
  <c r="K7" i="35" s="1"/>
  <c r="K9" i="35" s="1"/>
  <c r="K10" i="35" s="1"/>
  <c r="K12" i="35" s="1"/>
  <c r="K13" i="35" s="1"/>
  <c r="K15" i="35" s="1"/>
  <c r="K16" i="35" s="1"/>
  <c r="K18" i="35" s="1"/>
  <c r="K19" i="35" s="1"/>
  <c r="K21" i="35" s="1"/>
  <c r="K22" i="35" s="1"/>
  <c r="K24" i="35" s="1"/>
  <c r="K25" i="35" s="1"/>
  <c r="K27" i="35" s="1"/>
  <c r="K28" i="35" s="1"/>
  <c r="K30" i="35" s="1"/>
  <c r="K31" i="35" s="1"/>
  <c r="K33" i="35" s="1"/>
  <c r="K34" i="35" s="1"/>
  <c r="K36" i="35" s="1"/>
  <c r="K37" i="35" s="1"/>
  <c r="K39" i="35" s="1"/>
  <c r="K40" i="35" s="1"/>
  <c r="K42" i="35" s="1"/>
  <c r="K43" i="35" s="1"/>
  <c r="K45" i="35" s="1"/>
  <c r="K46" i="35" s="1"/>
  <c r="K48" i="35" s="1"/>
  <c r="K49" i="35" s="1"/>
  <c r="K51" i="35" s="1"/>
  <c r="K52" i="35" s="1"/>
  <c r="K54" i="35" s="1"/>
  <c r="K55" i="35" s="1"/>
  <c r="K57" i="35" s="1"/>
  <c r="K58" i="35" s="1"/>
  <c r="K60" i="35" s="1"/>
  <c r="K61" i="35" s="1"/>
  <c r="K63" i="35" s="1"/>
  <c r="K64" i="35" s="1"/>
  <c r="K66" i="35" s="1"/>
  <c r="K67" i="35" s="1"/>
  <c r="K69" i="35" s="1"/>
  <c r="K70" i="35" s="1"/>
  <c r="K72" i="35" s="1"/>
  <c r="K73" i="35" s="1"/>
  <c r="K75" i="35" s="1"/>
  <c r="K76" i="35" s="1"/>
  <c r="K78" i="35" s="1"/>
  <c r="K79" i="35" s="1"/>
  <c r="K81" i="35" s="1"/>
  <c r="K82" i="35" s="1"/>
  <c r="K84" i="35" s="1"/>
  <c r="K85" i="35" s="1"/>
  <c r="K87" i="35" s="1"/>
  <c r="K88" i="35" s="1"/>
  <c r="K90" i="35" s="1"/>
  <c r="K91" i="35" s="1"/>
  <c r="K93" i="35" s="1"/>
  <c r="K94" i="35" s="1"/>
  <c r="K96" i="35" s="1"/>
  <c r="K97" i="35" s="1"/>
  <c r="K99" i="35" s="1"/>
  <c r="K100" i="35" s="1"/>
  <c r="K102" i="35" s="1"/>
  <c r="K103" i="35" s="1"/>
  <c r="K105" i="35" s="1"/>
  <c r="K106" i="35" s="1"/>
  <c r="K108" i="35" s="1"/>
  <c r="K109" i="35" s="1"/>
  <c r="K111" i="35" s="1"/>
  <c r="K112" i="35" s="1"/>
  <c r="K114" i="35" s="1"/>
  <c r="K115" i="35" s="1"/>
  <c r="K117" i="35" s="1"/>
  <c r="K118" i="35" s="1"/>
  <c r="K120" i="35" s="1"/>
  <c r="K121" i="35" s="1"/>
  <c r="K123" i="35" s="1"/>
  <c r="K124" i="35" s="1"/>
  <c r="K126" i="35" s="1"/>
  <c r="K127" i="35" s="1"/>
  <c r="K129" i="35" s="1"/>
  <c r="K130" i="35" s="1"/>
  <c r="K132" i="35" s="1"/>
  <c r="K133" i="35" s="1"/>
  <c r="K135" i="35" s="1"/>
  <c r="K136" i="35" s="1"/>
  <c r="K138" i="35" s="1"/>
  <c r="K139" i="35" s="1"/>
  <c r="K141" i="35" s="1"/>
  <c r="K142" i="35" s="1"/>
  <c r="K144" i="35" s="1"/>
  <c r="K145" i="35" s="1"/>
  <c r="K147" i="35" s="1"/>
  <c r="K148" i="35" s="1"/>
  <c r="K150" i="35" s="1"/>
  <c r="K151" i="35" s="1"/>
  <c r="K153" i="35" s="1"/>
  <c r="K154" i="35" s="1"/>
  <c r="K156" i="35" s="1"/>
  <c r="K157" i="35" s="1"/>
  <c r="K159" i="35" s="1"/>
  <c r="K160" i="35" s="1"/>
  <c r="K162" i="35" s="1"/>
  <c r="K163" i="35" s="1"/>
  <c r="K165" i="35" s="1"/>
  <c r="K166" i="35" s="1"/>
  <c r="K168" i="35" s="1"/>
  <c r="K169" i="35" s="1"/>
  <c r="K171" i="35" s="1"/>
  <c r="K172" i="35" s="1"/>
  <c r="K174" i="35" s="1"/>
  <c r="K175" i="35" s="1"/>
  <c r="K177" i="35" s="1"/>
  <c r="K178" i="35" s="1"/>
  <c r="K180" i="35" s="1"/>
  <c r="K181" i="35" s="1"/>
  <c r="K183" i="35" s="1"/>
  <c r="K184" i="35" s="1"/>
  <c r="K186" i="35" s="1"/>
  <c r="K187" i="35" s="1"/>
  <c r="K189" i="35" s="1"/>
  <c r="K190" i="35" s="1"/>
  <c r="K192" i="35" s="1"/>
  <c r="K193" i="35" s="1"/>
  <c r="K195" i="35" s="1"/>
  <c r="K196" i="35" s="1"/>
  <c r="K198" i="35" s="1"/>
  <c r="K199" i="35" s="1"/>
  <c r="K201" i="35" s="1"/>
  <c r="K202" i="35" s="1"/>
  <c r="K204" i="35" s="1"/>
  <c r="K205" i="35" s="1"/>
  <c r="K207" i="35" s="1"/>
  <c r="K208" i="35" s="1"/>
  <c r="K210" i="35" s="1"/>
  <c r="K211" i="35" s="1"/>
  <c r="K213" i="35" s="1"/>
  <c r="K214" i="35" s="1"/>
  <c r="K216" i="35" s="1"/>
  <c r="K217" i="35" s="1"/>
  <c r="K219" i="35" s="1"/>
  <c r="K220" i="35" s="1"/>
  <c r="K222" i="35" s="1"/>
  <c r="K223" i="35" s="1"/>
  <c r="K225" i="35" s="1"/>
  <c r="K226" i="35" s="1"/>
  <c r="K228" i="35" s="1"/>
  <c r="K229" i="35" s="1"/>
  <c r="K231" i="35" s="1"/>
  <c r="K232" i="35" s="1"/>
  <c r="K234" i="35" s="1"/>
  <c r="K235" i="35" s="1"/>
  <c r="K237" i="35" s="1"/>
  <c r="K238" i="35" s="1"/>
  <c r="K240" i="35" s="1"/>
  <c r="K241" i="35" s="1"/>
  <c r="K243" i="35" s="1"/>
  <c r="K244" i="35" s="1"/>
  <c r="K246" i="35" s="1"/>
  <c r="K247" i="35" s="1"/>
  <c r="K249" i="35" s="1"/>
  <c r="K250" i="35" s="1"/>
  <c r="K252" i="35" s="1"/>
  <c r="K253" i="35" s="1"/>
  <c r="K255" i="35" s="1"/>
  <c r="K256" i="35" s="1"/>
  <c r="K258" i="35" s="1"/>
  <c r="K259" i="35" s="1"/>
  <c r="K261" i="35" s="1"/>
  <c r="K262" i="35" s="1"/>
  <c r="K264" i="35" s="1"/>
  <c r="K265" i="35" s="1"/>
  <c r="K268" i="35" s="1"/>
  <c r="K270" i="35" s="1"/>
  <c r="K271" i="35" s="1"/>
  <c r="K273" i="35" s="1"/>
  <c r="K274" i="35" s="1"/>
  <c r="K276" i="35" s="1"/>
  <c r="K277" i="35" s="1"/>
  <c r="K279" i="35" s="1"/>
  <c r="K280" i="35" s="1"/>
  <c r="K282" i="35" s="1"/>
  <c r="K283" i="35" s="1"/>
  <c r="K285" i="35" s="1"/>
  <c r="K286" i="35" s="1"/>
  <c r="K288" i="35" s="1"/>
  <c r="K289" i="35" s="1"/>
  <c r="K291" i="35" s="1"/>
  <c r="K292" i="35" s="1"/>
  <c r="K294" i="35" s="1"/>
  <c r="K295" i="35" s="1"/>
  <c r="K297" i="35" s="1"/>
  <c r="K298" i="35" s="1"/>
  <c r="K300" i="35" s="1"/>
  <c r="K301" i="35" s="1"/>
  <c r="K303" i="35" s="1"/>
  <c r="K304" i="35" s="1"/>
  <c r="K306" i="35" s="1"/>
  <c r="K307" i="35" s="1"/>
  <c r="K309" i="35" s="1"/>
  <c r="K310" i="35" s="1"/>
  <c r="K312" i="35" s="1"/>
  <c r="K313" i="35" s="1"/>
  <c r="K315" i="35" s="1"/>
  <c r="K316" i="35" s="1"/>
  <c r="K318" i="35" s="1"/>
  <c r="K319" i="35" s="1"/>
  <c r="K321" i="35" s="1"/>
  <c r="K322" i="35" s="1"/>
  <c r="K324" i="35" s="1"/>
  <c r="K325" i="35" s="1"/>
  <c r="K327" i="35" s="1"/>
  <c r="K328" i="35" s="1"/>
  <c r="K330" i="35" s="1"/>
  <c r="K331" i="35" s="1"/>
  <c r="K333" i="35" s="1"/>
  <c r="K334" i="35" s="1"/>
  <c r="K336" i="35" s="1"/>
  <c r="K337" i="35" s="1"/>
  <c r="K339" i="35" s="1"/>
  <c r="K340" i="35" s="1"/>
  <c r="K342" i="35" s="1"/>
  <c r="K343" i="35" s="1"/>
  <c r="K345" i="35" s="1"/>
  <c r="K346" i="35" s="1"/>
  <c r="K348" i="35" s="1"/>
  <c r="K349" i="35" s="1"/>
  <c r="K351" i="35" s="1"/>
  <c r="K352" i="35" s="1"/>
  <c r="K354" i="35" s="1"/>
  <c r="K355" i="35" s="1"/>
  <c r="K357" i="35" s="1"/>
  <c r="K358" i="35" s="1"/>
  <c r="K360" i="35" s="1"/>
  <c r="K361" i="35" s="1"/>
  <c r="K363" i="35" s="1"/>
  <c r="K364" i="35" s="1"/>
  <c r="K366" i="35" s="1"/>
  <c r="K367" i="35" s="1"/>
  <c r="K369" i="35" s="1"/>
  <c r="K370" i="35" s="1"/>
  <c r="K372" i="35" s="1"/>
  <c r="K373" i="35" s="1"/>
  <c r="K375" i="35" s="1"/>
  <c r="K376" i="35" s="1"/>
  <c r="K378" i="35" s="1"/>
  <c r="K379" i="35" s="1"/>
  <c r="K381" i="35" s="1"/>
  <c r="K382" i="35" s="1"/>
  <c r="K384" i="35" s="1"/>
  <c r="K385" i="35" s="1"/>
  <c r="K387" i="35" s="1"/>
  <c r="K388" i="35" s="1"/>
  <c r="K390" i="35" s="1"/>
  <c r="K391" i="35" s="1"/>
  <c r="K393" i="35" s="1"/>
  <c r="K394" i="35" s="1"/>
  <c r="K396" i="35" s="1"/>
  <c r="K397" i="35" s="1"/>
  <c r="K399" i="35" s="1"/>
  <c r="K400" i="35" s="1"/>
  <c r="K402" i="35" s="1"/>
  <c r="K403" i="35" s="1"/>
  <c r="K405" i="35" s="1"/>
  <c r="K406" i="35" s="1"/>
  <c r="K408" i="35" s="1"/>
  <c r="K409" i="35" s="1"/>
  <c r="K411" i="35" s="1"/>
  <c r="K412" i="35" s="1"/>
  <c r="K414" i="35" s="1"/>
  <c r="K415" i="35" s="1"/>
  <c r="K418" i="35" s="1"/>
  <c r="K420" i="35" s="1"/>
  <c r="K421" i="35" s="1"/>
  <c r="K423" i="35" s="1"/>
  <c r="K424" i="35" s="1"/>
  <c r="K426" i="35" s="1"/>
  <c r="K427" i="35" s="1"/>
  <c r="K429" i="35" s="1"/>
  <c r="K430" i="35" s="1"/>
  <c r="K432" i="35" s="1"/>
  <c r="K433" i="35" s="1"/>
  <c r="K435" i="35" s="1"/>
  <c r="K436" i="35" s="1"/>
  <c r="K438" i="35" s="1"/>
  <c r="K439" i="35" s="1"/>
  <c r="K441" i="35" s="1"/>
  <c r="K442" i="35" s="1"/>
  <c r="K444" i="35" s="1"/>
  <c r="K445" i="35" s="1"/>
  <c r="K447" i="35" s="1"/>
  <c r="K448" i="35" s="1"/>
  <c r="K450" i="35" s="1"/>
  <c r="K451" i="35" s="1"/>
  <c r="K453" i="35" s="1"/>
  <c r="K454" i="35" s="1"/>
  <c r="K456" i="35" s="1"/>
  <c r="K457" i="35" s="1"/>
  <c r="K459" i="35" s="1"/>
  <c r="K460" i="35" s="1"/>
  <c r="K462" i="35" s="1"/>
  <c r="K463" i="35" s="1"/>
  <c r="K465" i="35" s="1"/>
  <c r="K466" i="35" s="1"/>
  <c r="K468" i="35" s="1"/>
  <c r="K469" i="35" s="1"/>
  <c r="K471" i="35" s="1"/>
  <c r="K472" i="35" s="1"/>
  <c r="K474" i="35" s="1"/>
  <c r="K475" i="35" s="1"/>
  <c r="K477" i="35" s="1"/>
  <c r="K478" i="35" s="1"/>
  <c r="K480" i="35" s="1"/>
  <c r="K481" i="35" s="1"/>
  <c r="K483" i="35" s="1"/>
  <c r="K484" i="35" s="1"/>
  <c r="K486" i="35" s="1"/>
  <c r="K487" i="35" s="1"/>
  <c r="K489" i="35" s="1"/>
  <c r="K490" i="35" s="1"/>
  <c r="K492" i="35" s="1"/>
  <c r="K493" i="35" s="1"/>
  <c r="K495" i="35" s="1"/>
  <c r="K496" i="35" s="1"/>
  <c r="K498" i="35" s="1"/>
  <c r="K499" i="35" s="1"/>
  <c r="K501" i="35" s="1"/>
  <c r="K502" i="35" s="1"/>
  <c r="K504" i="35" s="1"/>
  <c r="K505" i="35" s="1"/>
  <c r="K507" i="35" s="1"/>
  <c r="K508" i="35" s="1"/>
  <c r="K510" i="35" s="1"/>
  <c r="K511" i="35" s="1"/>
  <c r="K513" i="35" s="1"/>
  <c r="K514" i="35" s="1"/>
  <c r="K516" i="35" s="1"/>
  <c r="K517" i="35" s="1"/>
  <c r="K519" i="35" s="1"/>
  <c r="K520" i="35" s="1"/>
  <c r="K522" i="35" s="1"/>
  <c r="K523" i="35" s="1"/>
  <c r="K525" i="35" s="1"/>
  <c r="K526" i="35" s="1"/>
  <c r="K528" i="35" s="1"/>
  <c r="K529" i="35" s="1"/>
  <c r="K531" i="35" s="1"/>
  <c r="K532" i="35" s="1"/>
  <c r="K534" i="35" s="1"/>
  <c r="K535" i="35" s="1"/>
  <c r="K537" i="35" s="1"/>
  <c r="K538" i="35" s="1"/>
  <c r="K540" i="35" s="1"/>
  <c r="K541" i="35" s="1"/>
  <c r="K543" i="35" s="1"/>
  <c r="K544" i="35" s="1"/>
  <c r="K546" i="35" s="1"/>
  <c r="K547" i="35" s="1"/>
  <c r="K549" i="35" s="1"/>
  <c r="K550" i="35"/>
  <c r="F646" i="30"/>
  <c r="G646" i="30"/>
  <c r="H646" i="30"/>
  <c r="I646" i="30"/>
  <c r="J646" i="30"/>
  <c r="K552" i="35" l="1"/>
  <c r="K3" i="36"/>
  <c r="K647" i="30"/>
  <c r="J647" i="30"/>
  <c r="J648" i="30" s="1"/>
  <c r="I647" i="30"/>
  <c r="H647" i="30"/>
  <c r="H648" i="30" s="1"/>
  <c r="G647" i="30"/>
  <c r="G648" i="30" s="1"/>
  <c r="F647" i="30"/>
  <c r="F648" i="30" s="1"/>
  <c r="J553" i="29"/>
  <c r="I553" i="29"/>
  <c r="H553" i="29"/>
  <c r="G553" i="29"/>
  <c r="F553" i="29"/>
  <c r="K4" i="36" l="1"/>
  <c r="K6" i="36" s="1"/>
  <c r="K7" i="36" s="1"/>
  <c r="K9" i="36" s="1"/>
  <c r="K10" i="36" s="1"/>
  <c r="K12" i="36" s="1"/>
  <c r="K13" i="36" s="1"/>
  <c r="K15" i="36" s="1"/>
  <c r="K16" i="36" s="1"/>
  <c r="K18" i="36" s="1"/>
  <c r="K19" i="36" s="1"/>
  <c r="K21" i="36" s="1"/>
  <c r="K22" i="36" s="1"/>
  <c r="K24" i="36" s="1"/>
  <c r="K25" i="36" s="1"/>
  <c r="K27" i="36" s="1"/>
  <c r="K28" i="36" s="1"/>
  <c r="K30" i="36" s="1"/>
  <c r="K31" i="36" s="1"/>
  <c r="K33" i="36" s="1"/>
  <c r="K34" i="36" s="1"/>
  <c r="K36" i="36" s="1"/>
  <c r="K37" i="36" s="1"/>
  <c r="K39" i="36" s="1"/>
  <c r="K40" i="36" s="1"/>
  <c r="K42" i="36" s="1"/>
  <c r="K43" i="36" s="1"/>
  <c r="K45" i="36" s="1"/>
  <c r="K46" i="36" s="1"/>
  <c r="K48" i="36" s="1"/>
  <c r="K49" i="36" s="1"/>
  <c r="K51" i="36" s="1"/>
  <c r="K52" i="36" s="1"/>
  <c r="K54" i="36" s="1"/>
  <c r="K55" i="36" s="1"/>
  <c r="K57" i="36" s="1"/>
  <c r="K58" i="36" s="1"/>
  <c r="K60" i="36" s="1"/>
  <c r="K61" i="36" s="1"/>
  <c r="K63" i="36" s="1"/>
  <c r="K64" i="36" s="1"/>
  <c r="K66" i="36" s="1"/>
  <c r="K67" i="36" s="1"/>
  <c r="K69" i="36" s="1"/>
  <c r="K70" i="36" s="1"/>
  <c r="K72" i="36" s="1"/>
  <c r="K73" i="36" s="1"/>
  <c r="K75" i="36" s="1"/>
  <c r="K76" i="36" s="1"/>
  <c r="K78" i="36" s="1"/>
  <c r="K79" i="36" s="1"/>
  <c r="K81" i="36" s="1"/>
  <c r="K82" i="36" s="1"/>
  <c r="K84" i="36" s="1"/>
  <c r="K85" i="36" s="1"/>
  <c r="K87" i="36" s="1"/>
  <c r="K88" i="36" s="1"/>
  <c r="K90" i="36" s="1"/>
  <c r="K91" i="36" s="1"/>
  <c r="K93" i="36" s="1"/>
  <c r="K94" i="36" s="1"/>
  <c r="K96" i="36" s="1"/>
  <c r="K97" i="36" s="1"/>
  <c r="K99" i="36" s="1"/>
  <c r="K100" i="36" s="1"/>
  <c r="K102" i="36" s="1"/>
  <c r="K103" i="36" s="1"/>
  <c r="K105" i="36" s="1"/>
  <c r="K106" i="36" s="1"/>
  <c r="K108" i="36" s="1"/>
  <c r="K109" i="36" s="1"/>
  <c r="K111" i="36" s="1"/>
  <c r="K112" i="36" s="1"/>
  <c r="K114" i="36" s="1"/>
  <c r="K115" i="36" s="1"/>
  <c r="K117" i="36" s="1"/>
  <c r="K118" i="36" s="1"/>
  <c r="K120" i="36" s="1"/>
  <c r="K121" i="36" s="1"/>
  <c r="K123" i="36" s="1"/>
  <c r="K124" i="36" s="1"/>
  <c r="K126" i="36" s="1"/>
  <c r="K127" i="36" s="1"/>
  <c r="K129" i="36" s="1"/>
  <c r="K130" i="36" s="1"/>
  <c r="K132" i="36" s="1"/>
  <c r="K133" i="36" s="1"/>
  <c r="K135" i="36" s="1"/>
  <c r="K136" i="36" s="1"/>
  <c r="K138" i="36" s="1"/>
  <c r="K139" i="36" s="1"/>
  <c r="K141" i="36" s="1"/>
  <c r="K142" i="36" s="1"/>
  <c r="K144" i="36" s="1"/>
  <c r="K145" i="36" s="1"/>
  <c r="K147" i="36" s="1"/>
  <c r="K148" i="36" s="1"/>
  <c r="K150" i="36" s="1"/>
  <c r="K151" i="36" s="1"/>
  <c r="K153" i="36" s="1"/>
  <c r="K154" i="36" s="1"/>
  <c r="K156" i="36" s="1"/>
  <c r="K157" i="36" s="1"/>
  <c r="K159" i="36" s="1"/>
  <c r="K160" i="36" s="1"/>
  <c r="K162" i="36" s="1"/>
  <c r="K163" i="36" s="1"/>
  <c r="K165" i="36" s="1"/>
  <c r="K166" i="36" s="1"/>
  <c r="K168" i="36" s="1"/>
  <c r="K169" i="36" s="1"/>
  <c r="K171" i="36" s="1"/>
  <c r="K172" i="36" s="1"/>
  <c r="K174" i="36" s="1"/>
  <c r="K175" i="36" s="1"/>
  <c r="K177" i="36" s="1"/>
  <c r="K178" i="36" s="1"/>
  <c r="K180" i="36" s="1"/>
  <c r="K181" i="36" s="1"/>
  <c r="K183" i="36" s="1"/>
  <c r="K184" i="36" s="1"/>
  <c r="K186" i="36" s="1"/>
  <c r="K187" i="36" s="1"/>
  <c r="K189" i="36" s="1"/>
  <c r="K190" i="36" s="1"/>
  <c r="K192" i="36" s="1"/>
  <c r="K193" i="36" s="1"/>
  <c r="K195" i="36" s="1"/>
  <c r="K196" i="36" s="1"/>
  <c r="K198" i="36" s="1"/>
  <c r="K199" i="36" s="1"/>
  <c r="K201" i="36" s="1"/>
  <c r="K202" i="36" s="1"/>
  <c r="K205" i="36" s="1"/>
  <c r="K207" i="36" s="1"/>
  <c r="K208" i="36" s="1"/>
  <c r="K210" i="36" s="1"/>
  <c r="K211" i="36" s="1"/>
  <c r="K213" i="36" s="1"/>
  <c r="K214" i="36" s="1"/>
  <c r="K216" i="36" s="1"/>
  <c r="K217" i="36" s="1"/>
  <c r="K219" i="36" s="1"/>
  <c r="K220" i="36" s="1"/>
  <c r="K222" i="36" s="1"/>
  <c r="K223" i="36" s="1"/>
  <c r="K225" i="36" s="1"/>
  <c r="K226" i="36" s="1"/>
  <c r="K228" i="36" s="1"/>
  <c r="K229" i="36" s="1"/>
  <c r="K231" i="36" s="1"/>
  <c r="K232" i="36" s="1"/>
  <c r="K234" i="36" s="1"/>
  <c r="K235" i="36" s="1"/>
  <c r="K237" i="36" s="1"/>
  <c r="K238" i="36" s="1"/>
  <c r="K240" i="36" s="1"/>
  <c r="K241" i="36" s="1"/>
  <c r="K243" i="36" s="1"/>
  <c r="K244" i="36" s="1"/>
  <c r="K246" i="36" s="1"/>
  <c r="K247" i="36" s="1"/>
  <c r="K249" i="36" s="1"/>
  <c r="K250" i="36" s="1"/>
  <c r="K252" i="36" s="1"/>
  <c r="K253" i="36" s="1"/>
  <c r="K255" i="36" s="1"/>
  <c r="K256" i="36" s="1"/>
  <c r="K258" i="36" s="1"/>
  <c r="K259" i="36" s="1"/>
  <c r="K261" i="36" s="1"/>
  <c r="K262" i="36" s="1"/>
  <c r="K264" i="36" s="1"/>
  <c r="K265" i="36" s="1"/>
  <c r="K267" i="36" s="1"/>
  <c r="K268" i="36" s="1"/>
  <c r="K270" i="36" s="1"/>
  <c r="K271" i="36" s="1"/>
  <c r="K273" i="36" s="1"/>
  <c r="K274" i="36" s="1"/>
  <c r="K276" i="36" s="1"/>
  <c r="K277" i="36" s="1"/>
  <c r="K279" i="36" s="1"/>
  <c r="K280" i="36" s="1"/>
  <c r="K282" i="36" s="1"/>
  <c r="K283" i="36" s="1"/>
  <c r="K285" i="36" s="1"/>
  <c r="K286" i="36" s="1"/>
  <c r="K288" i="36" s="1"/>
  <c r="K289" i="36" s="1"/>
  <c r="K291" i="36" s="1"/>
  <c r="K292" i="36" s="1"/>
  <c r="K294" i="36" s="1"/>
  <c r="K295" i="36" s="1"/>
  <c r="K297" i="36" s="1"/>
  <c r="K298" i="36" s="1"/>
  <c r="K300" i="36" s="1"/>
  <c r="K301" i="36" s="1"/>
  <c r="K303" i="36" s="1"/>
  <c r="K304" i="36" s="1"/>
  <c r="K306" i="36" s="1"/>
  <c r="K307" i="36" s="1"/>
  <c r="K309" i="36" s="1"/>
  <c r="K310" i="36" s="1"/>
  <c r="K312" i="36" s="1"/>
  <c r="K313" i="36" s="1"/>
  <c r="K315" i="36" s="1"/>
  <c r="K316" i="36" s="1"/>
  <c r="K318" i="36" s="1"/>
  <c r="K319" i="36" s="1"/>
  <c r="K321" i="36" s="1"/>
  <c r="K322" i="36" s="1"/>
  <c r="K324" i="36" s="1"/>
  <c r="K325" i="36" s="1"/>
  <c r="K327" i="36" s="1"/>
  <c r="K328" i="36" s="1"/>
  <c r="K330" i="36" s="1"/>
  <c r="K331" i="36" s="1"/>
  <c r="K333" i="36" s="1"/>
  <c r="K334" i="36" s="1"/>
  <c r="K336" i="36" s="1"/>
  <c r="K337" i="36" s="1"/>
  <c r="K339" i="36" s="1"/>
  <c r="K340" i="36" s="1"/>
  <c r="K342" i="36" s="1"/>
  <c r="K343" i="36" s="1"/>
  <c r="K345" i="36" s="1"/>
  <c r="K346" i="36" s="1"/>
  <c r="K348" i="36" s="1"/>
  <c r="K349" i="36" s="1"/>
  <c r="K351" i="36" s="1"/>
  <c r="K352" i="36" s="1"/>
  <c r="K354" i="36" s="1"/>
  <c r="K355" i="36" s="1"/>
  <c r="K357" i="36" s="1"/>
  <c r="K358" i="36" s="1"/>
  <c r="K360" i="36" s="1"/>
  <c r="K361" i="36" s="1"/>
  <c r="K363" i="36" s="1"/>
  <c r="K364" i="36" s="1"/>
  <c r="K366" i="36" s="1"/>
  <c r="K367" i="36" s="1"/>
  <c r="K369" i="36" s="1"/>
  <c r="K370" i="36" s="1"/>
  <c r="K372" i="36" s="1"/>
  <c r="K373" i="36" s="1"/>
  <c r="K375" i="36" s="1"/>
  <c r="K376" i="36" s="1"/>
  <c r="K378" i="36" s="1"/>
  <c r="K379" i="36" s="1"/>
  <c r="K381" i="36" s="1"/>
  <c r="K382" i="36" s="1"/>
  <c r="K384" i="36" s="1"/>
  <c r="K385" i="36" s="1"/>
  <c r="K387" i="36" s="1"/>
  <c r="K388" i="36" s="1"/>
  <c r="K390" i="36" s="1"/>
  <c r="K391" i="36" s="1"/>
  <c r="K393" i="36" s="1"/>
  <c r="K394" i="36" s="1"/>
  <c r="K396" i="36" s="1"/>
  <c r="K397" i="36" s="1"/>
  <c r="K399" i="36" s="1"/>
  <c r="K400" i="36" s="1"/>
  <c r="K402" i="36" s="1"/>
  <c r="K403" i="36" s="1"/>
  <c r="K405" i="36" s="1"/>
  <c r="K406" i="36" s="1"/>
  <c r="K408" i="36" s="1"/>
  <c r="K409" i="36" s="1"/>
  <c r="K411" i="36" s="1"/>
  <c r="K412" i="36" s="1"/>
  <c r="K414" i="36" s="1"/>
  <c r="K415" i="36" s="1"/>
  <c r="K417" i="36" s="1"/>
  <c r="K418" i="36" s="1"/>
  <c r="K420" i="36" s="1"/>
  <c r="K421" i="36" s="1"/>
  <c r="K423" i="36" s="1"/>
  <c r="K424" i="36" s="1"/>
  <c r="K426" i="36" s="1"/>
  <c r="K427" i="36" s="1"/>
  <c r="K429" i="36" s="1"/>
  <c r="K430" i="36" s="1"/>
  <c r="K432" i="36" s="1"/>
  <c r="K433" i="36" s="1"/>
  <c r="K435" i="36" s="1"/>
  <c r="K436" i="36" s="1"/>
  <c r="K439" i="36" s="1"/>
  <c r="K441" i="36" s="1"/>
  <c r="K442" i="36" s="1"/>
  <c r="K444" i="36" s="1"/>
  <c r="K445" i="36" s="1"/>
  <c r="K447" i="36" s="1"/>
  <c r="K448" i="36" s="1"/>
  <c r="K450" i="36" s="1"/>
  <c r="K451" i="36" s="1"/>
  <c r="K453" i="36" s="1"/>
  <c r="K454" i="36" s="1"/>
  <c r="K456" i="36" s="1"/>
  <c r="K457" i="36" s="1"/>
  <c r="K459" i="36" s="1"/>
  <c r="K460" i="36" s="1"/>
  <c r="K462" i="36" s="1"/>
  <c r="K463" i="36" s="1"/>
  <c r="K465" i="36" s="1"/>
  <c r="K466" i="36" s="1"/>
  <c r="K468" i="36" s="1"/>
  <c r="K469" i="36" s="1"/>
  <c r="K471" i="36" s="1"/>
  <c r="K472" i="36" s="1"/>
  <c r="K474" i="36" s="1"/>
  <c r="K475" i="36" s="1"/>
  <c r="K477" i="36" s="1"/>
  <c r="K478" i="36" s="1"/>
  <c r="K480" i="36" s="1"/>
  <c r="K481" i="36" s="1"/>
  <c r="K483" i="36" s="1"/>
  <c r="K484" i="36" s="1"/>
  <c r="K486" i="36" s="1"/>
  <c r="K487" i="36" s="1"/>
  <c r="K489" i="36" s="1"/>
  <c r="K490" i="36" s="1"/>
  <c r="K492" i="36" s="1"/>
  <c r="K493" i="36" s="1"/>
  <c r="K495" i="36" s="1"/>
  <c r="K496" i="36" s="1"/>
  <c r="K498" i="36" s="1"/>
  <c r="K499" i="36" s="1"/>
  <c r="K501" i="36" s="1"/>
  <c r="K502" i="36" s="1"/>
  <c r="K504" i="36" s="1"/>
  <c r="K505" i="36" s="1"/>
  <c r="K507" i="36" s="1"/>
  <c r="K508" i="36" s="1"/>
  <c r="K510" i="36" s="1"/>
  <c r="K511" i="36" s="1"/>
  <c r="K513" i="36" s="1"/>
  <c r="K514" i="36" s="1"/>
  <c r="K516" i="36" s="1"/>
  <c r="K517" i="36" s="1"/>
  <c r="K519" i="36" s="1"/>
  <c r="K520" i="36" s="1"/>
  <c r="K522" i="36" s="1"/>
  <c r="K523" i="36" s="1"/>
  <c r="K525" i="36" s="1"/>
  <c r="K526" i="36" s="1"/>
  <c r="K528" i="36" s="1"/>
  <c r="K529" i="36" s="1"/>
  <c r="K531" i="36" s="1"/>
  <c r="K532" i="36" s="1"/>
  <c r="K534" i="36" s="1"/>
  <c r="K535" i="36" s="1"/>
  <c r="K537" i="36" s="1"/>
  <c r="K538" i="36" s="1"/>
  <c r="K540" i="36" s="1"/>
  <c r="K541" i="36" s="1"/>
  <c r="K543" i="36" s="1"/>
  <c r="K544" i="36" s="1"/>
  <c r="K546" i="36" s="1"/>
  <c r="K547" i="36" s="1"/>
  <c r="K549" i="36" s="1"/>
  <c r="K550" i="36" s="1"/>
  <c r="K552" i="36" s="1"/>
  <c r="K553" i="36" s="1"/>
  <c r="K555" i="36" s="1"/>
  <c r="K556" i="36" s="1"/>
  <c r="K558" i="36" s="1"/>
  <c r="K559" i="36" s="1"/>
  <c r="K561" i="36" s="1"/>
  <c r="K562" i="36" s="1"/>
  <c r="K564" i="36" s="1"/>
  <c r="K565" i="36" s="1"/>
  <c r="K567" i="36" s="1"/>
  <c r="K568" i="36" s="1"/>
  <c r="K570" i="36" s="1"/>
  <c r="K571" i="36" s="1"/>
  <c r="K573" i="36" s="1"/>
  <c r="K574" i="36" s="1"/>
  <c r="K576" i="36" s="1"/>
  <c r="K577" i="36" s="1"/>
  <c r="K579" i="36" s="1"/>
  <c r="K580" i="36" s="1"/>
  <c r="K582" i="36" s="1"/>
  <c r="K583" i="36" s="1"/>
  <c r="K585" i="36" s="1"/>
  <c r="K586" i="36" s="1"/>
  <c r="K588" i="36" s="1"/>
  <c r="K589" i="36" s="1"/>
  <c r="K592" i="36" s="1"/>
  <c r="K594" i="36" s="1"/>
  <c r="K595" i="36" s="1"/>
  <c r="K597" i="36" s="1"/>
  <c r="K598" i="36" s="1"/>
  <c r="K600" i="36" s="1"/>
  <c r="K601" i="36" s="1"/>
  <c r="K603" i="36" s="1"/>
  <c r="K604" i="36" s="1"/>
  <c r="K606" i="36" s="1"/>
  <c r="K607" i="36" s="1"/>
  <c r="K609" i="36" s="1"/>
  <c r="K610" i="36" s="1"/>
  <c r="K612" i="36" s="1"/>
  <c r="K613" i="36" s="1"/>
  <c r="K615" i="36" s="1"/>
  <c r="K616" i="36" s="1"/>
  <c r="K618" i="36" s="1"/>
  <c r="K619" i="36"/>
  <c r="K613" i="38"/>
  <c r="I648" i="30"/>
  <c r="K615" i="38" l="1"/>
  <c r="K3" i="39"/>
  <c r="K4" i="39" s="1"/>
  <c r="K6" i="39" s="1"/>
  <c r="K7" i="39" s="1"/>
  <c r="K9" i="39" s="1"/>
  <c r="K10" i="39" s="1"/>
  <c r="K12" i="39" s="1"/>
  <c r="K13" i="39" s="1"/>
  <c r="K15" i="39" s="1"/>
  <c r="K16" i="39" s="1"/>
  <c r="K18" i="39" s="1"/>
  <c r="K19" i="39" s="1"/>
  <c r="K21" i="39" s="1"/>
  <c r="K22" i="39" s="1"/>
  <c r="K24" i="39" s="1"/>
  <c r="K25" i="39" s="1"/>
  <c r="K27" i="39" s="1"/>
  <c r="K28" i="39" s="1"/>
  <c r="K30" i="39" s="1"/>
  <c r="K31" i="39" s="1"/>
  <c r="K33" i="39" s="1"/>
  <c r="K34" i="39" s="1"/>
  <c r="K36" i="39" s="1"/>
  <c r="K37" i="39" s="1"/>
  <c r="K39" i="39" s="1"/>
  <c r="K40" i="39" s="1"/>
  <c r="K42" i="39" s="1"/>
  <c r="K43" i="39" s="1"/>
  <c r="K45" i="39" s="1"/>
  <c r="K46" i="39" s="1"/>
  <c r="K48" i="39" s="1"/>
  <c r="K49" i="39" s="1"/>
  <c r="K51" i="39" s="1"/>
  <c r="K52" i="39" s="1"/>
  <c r="K54" i="39" s="1"/>
  <c r="K55" i="39" s="1"/>
  <c r="K57" i="39" s="1"/>
  <c r="K58" i="39" s="1"/>
  <c r="K60" i="39" s="1"/>
  <c r="K61" i="39" s="1"/>
  <c r="K63" i="39" s="1"/>
  <c r="K64" i="39" s="1"/>
  <c r="K66" i="39" s="1"/>
  <c r="K67" i="39" s="1"/>
  <c r="K69" i="39" s="1"/>
  <c r="K70" i="39" s="1"/>
  <c r="K72" i="39" s="1"/>
  <c r="K73" i="39" s="1"/>
  <c r="K75" i="39" s="1"/>
  <c r="K76" i="39" s="1"/>
  <c r="K78" i="39" s="1"/>
  <c r="K79" i="39" s="1"/>
  <c r="K81" i="39" s="1"/>
  <c r="K82" i="39" s="1"/>
  <c r="K84" i="39" s="1"/>
  <c r="K85" i="39" s="1"/>
  <c r="K87" i="39" s="1"/>
  <c r="K88" i="39" s="1"/>
  <c r="K90" i="39" s="1"/>
  <c r="K91" i="39" s="1"/>
  <c r="K93" i="39" s="1"/>
  <c r="K94" i="39" s="1"/>
  <c r="K96" i="39" s="1"/>
  <c r="K97" i="39" s="1"/>
  <c r="K99" i="39" s="1"/>
  <c r="K100" i="39" s="1"/>
  <c r="K102" i="39" s="1"/>
  <c r="K103" i="39" s="1"/>
  <c r="K105" i="39" s="1"/>
  <c r="K106" i="39" s="1"/>
  <c r="K108" i="39" s="1"/>
  <c r="K109" i="39" s="1"/>
  <c r="K111" i="39" s="1"/>
  <c r="K621" i="36"/>
  <c r="K3" i="37"/>
  <c r="K554" i="29"/>
  <c r="J554" i="29"/>
  <c r="I554" i="29"/>
  <c r="H554" i="29"/>
  <c r="G554" i="29"/>
  <c r="F554" i="29"/>
  <c r="J555" i="29"/>
  <c r="G555" i="29"/>
  <c r="F555" i="29"/>
  <c r="K112" i="39" l="1"/>
  <c r="K114" i="39" s="1"/>
  <c r="K115" i="39" s="1"/>
  <c r="K117" i="39" s="1"/>
  <c r="K118" i="39" s="1"/>
  <c r="K120" i="39" s="1"/>
  <c r="K121" i="39" s="1"/>
  <c r="K123" i="39" s="1"/>
  <c r="K124" i="39" s="1"/>
  <c r="K126" i="39" s="1"/>
  <c r="K127" i="39" s="1"/>
  <c r="K129" i="39" s="1"/>
  <c r="K130" i="39" s="1"/>
  <c r="K132" i="39" s="1"/>
  <c r="K133" i="39" s="1"/>
  <c r="K135" i="39" s="1"/>
  <c r="K136" i="39" s="1"/>
  <c r="K138" i="39" s="1"/>
  <c r="K139" i="39" s="1"/>
  <c r="K141" i="39" s="1"/>
  <c r="K142" i="39" s="1"/>
  <c r="K144" i="39" s="1"/>
  <c r="K145" i="39" s="1"/>
  <c r="K147" i="39" s="1"/>
  <c r="K148" i="39" s="1"/>
  <c r="K150" i="39" s="1"/>
  <c r="K151" i="39" s="1"/>
  <c r="K153" i="39" s="1"/>
  <c r="K154" i="39" s="1"/>
  <c r="K156" i="39" s="1"/>
  <c r="K157" i="39" s="1"/>
  <c r="K159" i="39" s="1"/>
  <c r="K160" i="39" s="1"/>
  <c r="K162" i="39" s="1"/>
  <c r="K163" i="39" s="1"/>
  <c r="K165" i="39" s="1"/>
  <c r="K166" i="39" s="1"/>
  <c r="K168" i="39" s="1"/>
  <c r="K169" i="39" s="1"/>
  <c r="K171" i="39" s="1"/>
  <c r="K172" i="39" s="1"/>
  <c r="K174" i="39" s="1"/>
  <c r="K175" i="39" s="1"/>
  <c r="K177" i="39" s="1"/>
  <c r="K178" i="39" s="1"/>
  <c r="K180" i="39" s="1"/>
  <c r="K181" i="39" s="1"/>
  <c r="K183" i="39" s="1"/>
  <c r="K184" i="39" s="1"/>
  <c r="K186" i="39" s="1"/>
  <c r="K187" i="39" s="1"/>
  <c r="K189" i="39" s="1"/>
  <c r="K190" i="39" s="1"/>
  <c r="K192" i="39" s="1"/>
  <c r="K193" i="39" s="1"/>
  <c r="K195" i="39" s="1"/>
  <c r="K196" i="39" s="1"/>
  <c r="K198" i="39" s="1"/>
  <c r="K199" i="39" s="1"/>
  <c r="K201" i="39" s="1"/>
  <c r="K202" i="39" s="1"/>
  <c r="K204" i="39" s="1"/>
  <c r="K205" i="39" s="1"/>
  <c r="K207" i="39" s="1"/>
  <c r="K208" i="39" s="1"/>
  <c r="K210" i="39" s="1"/>
  <c r="K211" i="39" s="1"/>
  <c r="K213" i="39" s="1"/>
  <c r="K214" i="39" s="1"/>
  <c r="K216" i="39" s="1"/>
  <c r="K217" i="39" s="1"/>
  <c r="K219" i="39" s="1"/>
  <c r="K220" i="39" s="1"/>
  <c r="K222" i="39" s="1"/>
  <c r="K223" i="39" s="1"/>
  <c r="K225" i="39" s="1"/>
  <c r="K226" i="39" s="1"/>
  <c r="K228" i="39" s="1"/>
  <c r="K229" i="39" s="1"/>
  <c r="K231" i="39" s="1"/>
  <c r="K232" i="39" s="1"/>
  <c r="K234" i="39" s="1"/>
  <c r="K235" i="39" s="1"/>
  <c r="K237" i="39" s="1"/>
  <c r="K238" i="39" s="1"/>
  <c r="K240" i="39" s="1"/>
  <c r="K241" i="39" s="1"/>
  <c r="K243" i="39" s="1"/>
  <c r="K244" i="39" s="1"/>
  <c r="K246" i="39" s="1"/>
  <c r="K247" i="39" s="1"/>
  <c r="K249" i="39" s="1"/>
  <c r="K250" i="39" s="1"/>
  <c r="K252" i="39" s="1"/>
  <c r="K253" i="39" s="1"/>
  <c r="K255" i="39" s="1"/>
  <c r="K256" i="39" s="1"/>
  <c r="K258" i="39" s="1"/>
  <c r="K259" i="39" s="1"/>
  <c r="K261" i="39" s="1"/>
  <c r="K262" i="39" s="1"/>
  <c r="K264" i="39" s="1"/>
  <c r="K265" i="39" s="1"/>
  <c r="K267" i="39" s="1"/>
  <c r="K268" i="39" s="1"/>
  <c r="K270" i="39" s="1"/>
  <c r="K271" i="39" s="1"/>
  <c r="K273" i="39" s="1"/>
  <c r="K274" i="39" s="1"/>
  <c r="K276" i="39" s="1"/>
  <c r="K277" i="39" s="1"/>
  <c r="K279" i="39" s="1"/>
  <c r="K280" i="39" s="1"/>
  <c r="K282" i="39" s="1"/>
  <c r="K283" i="39" s="1"/>
  <c r="K285" i="39" s="1"/>
  <c r="K286" i="39" s="1"/>
  <c r="K288" i="39" s="1"/>
  <c r="K289" i="39" s="1"/>
  <c r="K291" i="39" s="1"/>
  <c r="K292" i="39" s="1"/>
  <c r="K294" i="39" s="1"/>
  <c r="K295" i="39" s="1"/>
  <c r="K297" i="39" s="1"/>
  <c r="K298" i="39" s="1"/>
  <c r="K300" i="39" s="1"/>
  <c r="K301" i="39" s="1"/>
  <c r="K303" i="39" s="1"/>
  <c r="K304" i="39" s="1"/>
  <c r="K306" i="39" s="1"/>
  <c r="K307" i="39" s="1"/>
  <c r="K309" i="39" s="1"/>
  <c r="K310" i="39" s="1"/>
  <c r="K312" i="39" s="1"/>
  <c r="K313" i="39" s="1"/>
  <c r="K315" i="39" s="1"/>
  <c r="K316" i="39" s="1"/>
  <c r="K318" i="39" s="1"/>
  <c r="K319" i="39" s="1"/>
  <c r="K321" i="39" s="1"/>
  <c r="K322" i="39" s="1"/>
  <c r="K324" i="39" s="1"/>
  <c r="K325" i="39" s="1"/>
  <c r="K327" i="39" s="1"/>
  <c r="K328" i="39" s="1"/>
  <c r="K330" i="39" s="1"/>
  <c r="K331" i="39" s="1"/>
  <c r="K333" i="39" s="1"/>
  <c r="K334" i="39" s="1"/>
  <c r="K336" i="39" s="1"/>
  <c r="K337" i="39" s="1"/>
  <c r="K339" i="39" s="1"/>
  <c r="K340" i="39" s="1"/>
  <c r="K342" i="39" s="1"/>
  <c r="K343" i="39" s="1"/>
  <c r="K345" i="39" s="1"/>
  <c r="K346" i="39" s="1"/>
  <c r="K348" i="39" s="1"/>
  <c r="K349" i="39" s="1"/>
  <c r="K351" i="39" s="1"/>
  <c r="K352" i="39" s="1"/>
  <c r="K354" i="39" s="1"/>
  <c r="K355" i="39" s="1"/>
  <c r="K357" i="39" s="1"/>
  <c r="K358" i="39" s="1"/>
  <c r="K360" i="39" s="1"/>
  <c r="K361" i="39" s="1"/>
  <c r="K363" i="39" s="1"/>
  <c r="K364" i="39" s="1"/>
  <c r="K366" i="39" s="1"/>
  <c r="K367" i="39" s="1"/>
  <c r="K369" i="39" s="1"/>
  <c r="K370" i="39" s="1"/>
  <c r="K372" i="39" s="1"/>
  <c r="K373" i="39" s="1"/>
  <c r="K375" i="39" s="1"/>
  <c r="K376" i="39" s="1"/>
  <c r="K378" i="39" s="1"/>
  <c r="K379" i="39" s="1"/>
  <c r="K381" i="39" s="1"/>
  <c r="K382" i="39" s="1"/>
  <c r="K384" i="39" s="1"/>
  <c r="K385" i="39" s="1"/>
  <c r="K387" i="39" s="1"/>
  <c r="K388" i="39" s="1"/>
  <c r="K390" i="39" s="1"/>
  <c r="K391" i="39" s="1"/>
  <c r="K393" i="39" s="1"/>
  <c r="K394" i="39" s="1"/>
  <c r="K396" i="39" s="1"/>
  <c r="K397" i="39" s="1"/>
  <c r="K399" i="39" s="1"/>
  <c r="K400" i="39" s="1"/>
  <c r="K402" i="39" s="1"/>
  <c r="K403" i="39" s="1"/>
  <c r="K405" i="39" s="1"/>
  <c r="K406" i="39" s="1"/>
  <c r="K408" i="39" s="1"/>
  <c r="K409" i="39" s="1"/>
  <c r="K411" i="39" s="1"/>
  <c r="K412" i="39" s="1"/>
  <c r="K414" i="39" s="1"/>
  <c r="K415" i="39" s="1"/>
  <c r="K417" i="39" s="1"/>
  <c r="K418" i="39" s="1"/>
  <c r="K420" i="39" s="1"/>
  <c r="K421" i="39" s="1"/>
  <c r="K423" i="39" s="1"/>
  <c r="K424" i="39" s="1"/>
  <c r="K426" i="39" s="1"/>
  <c r="K427" i="39" s="1"/>
  <c r="K429" i="39" s="1"/>
  <c r="K430" i="39" s="1"/>
  <c r="K432" i="39" s="1"/>
  <c r="K433" i="39" s="1"/>
  <c r="K435" i="39" s="1"/>
  <c r="K436" i="39" s="1"/>
  <c r="K439" i="39" s="1"/>
  <c r="K441" i="39" s="1"/>
  <c r="K442" i="39" s="1"/>
  <c r="K444" i="39" s="1"/>
  <c r="K445" i="39" s="1"/>
  <c r="K447" i="39" s="1"/>
  <c r="K448" i="39" s="1"/>
  <c r="K450" i="39" s="1"/>
  <c r="K451" i="39" s="1"/>
  <c r="K453" i="39" s="1"/>
  <c r="K454" i="39" s="1"/>
  <c r="K456" i="39" s="1"/>
  <c r="K457" i="39" s="1"/>
  <c r="K459" i="39" s="1"/>
  <c r="K460" i="39" s="1"/>
  <c r="K462" i="39" s="1"/>
  <c r="K463" i="39" s="1"/>
  <c r="K465" i="39" s="1"/>
  <c r="K466" i="39" s="1"/>
  <c r="K468" i="39" s="1"/>
  <c r="K469" i="39" s="1"/>
  <c r="K471" i="39" s="1"/>
  <c r="K472" i="39" s="1"/>
  <c r="K474" i="39" s="1"/>
  <c r="K475" i="39" s="1"/>
  <c r="K477" i="39" s="1"/>
  <c r="K478" i="39" s="1"/>
  <c r="K480" i="39" s="1"/>
  <c r="K481" i="39" s="1"/>
  <c r="K483" i="39" s="1"/>
  <c r="K484" i="39" s="1"/>
  <c r="K486" i="39" s="1"/>
  <c r="K487" i="39" s="1"/>
  <c r="K489" i="39" s="1"/>
  <c r="K490" i="39" s="1"/>
  <c r="K492" i="39" s="1"/>
  <c r="K493" i="39" s="1"/>
  <c r="K495" i="39" s="1"/>
  <c r="K496" i="39" s="1"/>
  <c r="K498" i="39" s="1"/>
  <c r="K499" i="39" s="1"/>
  <c r="K501" i="39" s="1"/>
  <c r="K502" i="39" s="1"/>
  <c r="K504" i="39" s="1"/>
  <c r="K505" i="39" s="1"/>
  <c r="K507" i="39" s="1"/>
  <c r="K508" i="39" s="1"/>
  <c r="K510" i="39" s="1"/>
  <c r="K511" i="39" s="1"/>
  <c r="K513" i="39" s="1"/>
  <c r="K514" i="39" s="1"/>
  <c r="K516" i="39" s="1"/>
  <c r="K517" i="39" s="1"/>
  <c r="K519" i="39" s="1"/>
  <c r="K520" i="39" s="1"/>
  <c r="K522" i="39" s="1"/>
  <c r="K523" i="39" s="1"/>
  <c r="K525" i="39" s="1"/>
  <c r="K526" i="39" s="1"/>
  <c r="K528" i="39" s="1"/>
  <c r="K529" i="39" s="1"/>
  <c r="K531" i="39" s="1"/>
  <c r="K532" i="39" s="1"/>
  <c r="K534" i="39" s="1"/>
  <c r="K535" i="39" s="1"/>
  <c r="K537" i="39" s="1"/>
  <c r="K538" i="39" s="1"/>
  <c r="K540" i="39" s="1"/>
  <c r="K541" i="39" s="1"/>
  <c r="K543" i="39" s="1"/>
  <c r="K544" i="39" s="1"/>
  <c r="K546" i="39" s="1"/>
  <c r="K547" i="39" s="1"/>
  <c r="K549" i="39" s="1"/>
  <c r="K550" i="39" s="1"/>
  <c r="K552" i="39" s="1"/>
  <c r="K553" i="39" s="1"/>
  <c r="K555" i="39" s="1"/>
  <c r="K556" i="39" s="1"/>
  <c r="K558" i="39" s="1"/>
  <c r="K559" i="39" s="1"/>
  <c r="K561" i="39" s="1"/>
  <c r="K562" i="39" s="1"/>
  <c r="K564" i="39" s="1"/>
  <c r="K565" i="39" s="1"/>
  <c r="K567" i="39" s="1"/>
  <c r="K568" i="39" s="1"/>
  <c r="K570" i="39" s="1"/>
  <c r="K571" i="39" s="1"/>
  <c r="K573" i="39" s="1"/>
  <c r="K574" i="39" s="1"/>
  <c r="K576" i="39" s="1"/>
  <c r="K577" i="39" s="1"/>
  <c r="K579" i="39" s="1"/>
  <c r="K580" i="39" s="1"/>
  <c r="K582" i="39" s="1"/>
  <c r="K583" i="39" s="1"/>
  <c r="K585" i="39" s="1"/>
  <c r="K586" i="39" s="1"/>
  <c r="K588" i="39" s="1"/>
  <c r="K589" i="39" s="1"/>
  <c r="K591" i="39" s="1"/>
  <c r="K592" i="39" s="1"/>
  <c r="K594" i="39" s="1"/>
  <c r="K595" i="39" s="1"/>
  <c r="K597" i="39" s="1"/>
  <c r="K598" i="39" s="1"/>
  <c r="K600" i="39" s="1"/>
  <c r="K601" i="39" s="1"/>
  <c r="K603" i="39" s="1"/>
  <c r="K604" i="39" s="1"/>
  <c r="K606" i="39" s="1"/>
  <c r="K607" i="39" s="1"/>
  <c r="K609" i="39" s="1"/>
  <c r="K610" i="39" s="1"/>
  <c r="K612" i="39" s="1"/>
  <c r="K613" i="39" s="1"/>
  <c r="K615" i="39" s="1"/>
  <c r="K616" i="39" s="1"/>
  <c r="K618" i="39" s="1"/>
  <c r="K619" i="39" s="1"/>
  <c r="K621" i="39" s="1"/>
  <c r="K622" i="39" s="1"/>
  <c r="K624" i="39" s="1"/>
  <c r="K625" i="39" s="1"/>
  <c r="K628" i="39" s="1"/>
  <c r="K630" i="39" s="1"/>
  <c r="K631" i="39" s="1"/>
  <c r="K633" i="39" s="1"/>
  <c r="K634" i="39" s="1"/>
  <c r="K636" i="39" s="1"/>
  <c r="K637" i="39" s="1"/>
  <c r="K639" i="39" s="1"/>
  <c r="K640" i="39" s="1"/>
  <c r="K642" i="39" s="1"/>
  <c r="K643" i="39" s="1"/>
  <c r="K645" i="39" s="1"/>
  <c r="K646" i="39" s="1"/>
  <c r="K648" i="39" s="1"/>
  <c r="K649" i="39" s="1"/>
  <c r="K651" i="39" s="1"/>
  <c r="K652" i="39" s="1"/>
  <c r="K654" i="39" s="1"/>
  <c r="K655" i="39" s="1"/>
  <c r="K657" i="39" s="1"/>
  <c r="K658" i="39" s="1"/>
  <c r="K660" i="39" s="1"/>
  <c r="K661" i="39"/>
  <c r="K663" i="39" s="1"/>
  <c r="K637" i="37"/>
  <c r="K639" i="37" s="1"/>
  <c r="K4" i="37"/>
  <c r="K6" i="37" s="1"/>
  <c r="K7" i="37" s="1"/>
  <c r="K9" i="37" s="1"/>
  <c r="K10" i="37" s="1"/>
  <c r="K12" i="37" s="1"/>
  <c r="K13" i="37" s="1"/>
  <c r="K15" i="37" s="1"/>
  <c r="K16" i="37" s="1"/>
  <c r="K18" i="37" s="1"/>
  <c r="K19" i="37" s="1"/>
  <c r="K21" i="37" s="1"/>
  <c r="K22" i="37" s="1"/>
  <c r="K24" i="37" s="1"/>
  <c r="K25" i="37" s="1"/>
  <c r="K27" i="37" s="1"/>
  <c r="K28" i="37" s="1"/>
  <c r="K30" i="37" s="1"/>
  <c r="K31" i="37" s="1"/>
  <c r="K33" i="37" s="1"/>
  <c r="K34" i="37" s="1"/>
  <c r="K36" i="37" s="1"/>
  <c r="K37" i="37" s="1"/>
  <c r="K39" i="37" s="1"/>
  <c r="K40" i="37" s="1"/>
  <c r="K42" i="37" s="1"/>
  <c r="K43" i="37" s="1"/>
  <c r="K45" i="37" s="1"/>
  <c r="K46" i="37" s="1"/>
  <c r="K48" i="37" s="1"/>
  <c r="K49" i="37" s="1"/>
  <c r="K51" i="37" s="1"/>
  <c r="K52" i="37" s="1"/>
  <c r="K54" i="37" s="1"/>
  <c r="K55" i="37" s="1"/>
  <c r="K57" i="37" s="1"/>
  <c r="K58" i="37" s="1"/>
  <c r="K60" i="37" s="1"/>
  <c r="K61" i="37" s="1"/>
  <c r="K63" i="37" s="1"/>
  <c r="K64" i="37" s="1"/>
  <c r="K66" i="37" s="1"/>
  <c r="K67" i="37" s="1"/>
  <c r="K69" i="37" s="1"/>
  <c r="K70" i="37" s="1"/>
  <c r="K72" i="37" s="1"/>
  <c r="K73" i="37" s="1"/>
  <c r="K75" i="37" s="1"/>
  <c r="K76" i="37" s="1"/>
  <c r="K78" i="37" s="1"/>
  <c r="K79" i="37" s="1"/>
  <c r="K81" i="37" s="1"/>
  <c r="K82" i="37" s="1"/>
  <c r="K84" i="37" s="1"/>
  <c r="K85" i="37" s="1"/>
  <c r="K87" i="37" s="1"/>
  <c r="K88" i="37" s="1"/>
  <c r="K90" i="37" s="1"/>
  <c r="K91" i="37" s="1"/>
  <c r="K93" i="37" s="1"/>
  <c r="K94" i="37" s="1"/>
  <c r="K96" i="37" s="1"/>
  <c r="K97" i="37" s="1"/>
  <c r="K99" i="37" s="1"/>
  <c r="K100" i="37" s="1"/>
  <c r="K102" i="37" s="1"/>
  <c r="K103" i="37" s="1"/>
  <c r="K105" i="37" s="1"/>
  <c r="K106" i="37" s="1"/>
  <c r="K108" i="37" s="1"/>
  <c r="K109" i="37" s="1"/>
  <c r="K111" i="37" s="1"/>
  <c r="K112" i="37" s="1"/>
  <c r="K114" i="37" s="1"/>
  <c r="K115" i="37" s="1"/>
  <c r="K117" i="37" s="1"/>
  <c r="K118" i="37" s="1"/>
  <c r="K120" i="37" s="1"/>
  <c r="K121" i="37" s="1"/>
  <c r="K123" i="37" s="1"/>
  <c r="K124" i="37" s="1"/>
  <c r="K126" i="37" s="1"/>
  <c r="K127" i="37" s="1"/>
  <c r="K129" i="37" s="1"/>
  <c r="K130" i="37" s="1"/>
  <c r="K132" i="37" s="1"/>
  <c r="K133" i="37" s="1"/>
  <c r="K135" i="37" s="1"/>
  <c r="K136" i="37" s="1"/>
  <c r="K138" i="37" s="1"/>
  <c r="K139" i="37" s="1"/>
  <c r="K141" i="37" s="1"/>
  <c r="K142" i="37" s="1"/>
  <c r="K144" i="37" s="1"/>
  <c r="K145" i="37" s="1"/>
  <c r="K147" i="37" s="1"/>
  <c r="K148" i="37" s="1"/>
  <c r="K150" i="37" s="1"/>
  <c r="K151" i="37" s="1"/>
  <c r="K153" i="37" s="1"/>
  <c r="K154" i="37" s="1"/>
  <c r="K156" i="37" s="1"/>
  <c r="K157" i="37" s="1"/>
  <c r="K159" i="37" s="1"/>
  <c r="K160" i="37" s="1"/>
  <c r="K162" i="37" s="1"/>
  <c r="K163" i="37" s="1"/>
  <c r="K165" i="37" s="1"/>
  <c r="K166" i="37" s="1"/>
  <c r="K168" i="37" s="1"/>
  <c r="K169" i="37" s="1"/>
  <c r="K171" i="37" s="1"/>
  <c r="K172" i="37" s="1"/>
  <c r="K174" i="37" s="1"/>
  <c r="K175" i="37" s="1"/>
  <c r="K177" i="37" s="1"/>
  <c r="K178" i="37" s="1"/>
  <c r="K180" i="37" s="1"/>
  <c r="K181" i="37" s="1"/>
  <c r="K183" i="37" s="1"/>
  <c r="K184" i="37" s="1"/>
  <c r="K186" i="37" s="1"/>
  <c r="K187" i="37" s="1"/>
  <c r="K189" i="37" s="1"/>
  <c r="K190" i="37" s="1"/>
  <c r="K192" i="37" s="1"/>
  <c r="K193" i="37" s="1"/>
  <c r="K195" i="37" s="1"/>
  <c r="K196" i="37" s="1"/>
  <c r="K198" i="37" s="1"/>
  <c r="K199" i="37" s="1"/>
  <c r="K201" i="37" s="1"/>
  <c r="K202" i="37" s="1"/>
  <c r="K204" i="37" s="1"/>
  <c r="K205" i="37" s="1"/>
  <c r="K207" i="37" s="1"/>
  <c r="K208" i="37" s="1"/>
  <c r="K210" i="37" s="1"/>
  <c r="K211" i="37" s="1"/>
  <c r="K213" i="37" s="1"/>
  <c r="K214" i="37" s="1"/>
  <c r="K216" i="37" s="1"/>
  <c r="K217" i="37" s="1"/>
  <c r="K219" i="37" s="1"/>
  <c r="K220" i="37" s="1"/>
  <c r="K222" i="37" s="1"/>
  <c r="K223" i="37" s="1"/>
  <c r="K225" i="37" s="1"/>
  <c r="K226" i="37" s="1"/>
  <c r="K228" i="37" s="1"/>
  <c r="K229" i="37" s="1"/>
  <c r="K231" i="37" s="1"/>
  <c r="K232" i="37" s="1"/>
  <c r="K234" i="37" s="1"/>
  <c r="K235" i="37" s="1"/>
  <c r="K237" i="37" s="1"/>
  <c r="K238" i="37" s="1"/>
  <c r="K240" i="37" s="1"/>
  <c r="K241" i="37" s="1"/>
  <c r="K243" i="37" s="1"/>
  <c r="K244" i="37" s="1"/>
  <c r="K246" i="37" s="1"/>
  <c r="K247" i="37" s="1"/>
  <c r="K249" i="37" s="1"/>
  <c r="K250" i="37" s="1"/>
  <c r="K252" i="37" s="1"/>
  <c r="K253" i="37" s="1"/>
  <c r="K256" i="37" s="1"/>
  <c r="K258" i="37" s="1"/>
  <c r="K259" i="37" s="1"/>
  <c r="K261" i="37" s="1"/>
  <c r="K262" i="37" s="1"/>
  <c r="K264" i="37" s="1"/>
  <c r="K265" i="37" s="1"/>
  <c r="K267" i="37" s="1"/>
  <c r="K268" i="37" s="1"/>
  <c r="K270" i="37" s="1"/>
  <c r="K271" i="37" s="1"/>
  <c r="K273" i="37" s="1"/>
  <c r="K274" i="37" s="1"/>
  <c r="K276" i="37" s="1"/>
  <c r="K277" i="37" s="1"/>
  <c r="K279" i="37" s="1"/>
  <c r="K280" i="37" s="1"/>
  <c r="K282" i="37" s="1"/>
  <c r="K283" i="37" s="1"/>
  <c r="K285" i="37" s="1"/>
  <c r="K286" i="37" s="1"/>
  <c r="K288" i="37" s="1"/>
  <c r="K289" i="37" s="1"/>
  <c r="K291" i="37" s="1"/>
  <c r="K292" i="37" s="1"/>
  <c r="K294" i="37" s="1"/>
  <c r="K295" i="37" s="1"/>
  <c r="K297" i="37" s="1"/>
  <c r="K298" i="37" s="1"/>
  <c r="K300" i="37" s="1"/>
  <c r="K301" i="37" s="1"/>
  <c r="K303" i="37" s="1"/>
  <c r="K304" i="37" s="1"/>
  <c r="K306" i="37" s="1"/>
  <c r="K307" i="37" s="1"/>
  <c r="K309" i="37" s="1"/>
  <c r="K310" i="37" s="1"/>
  <c r="K312" i="37" s="1"/>
  <c r="K313" i="37" s="1"/>
  <c r="K315" i="37" s="1"/>
  <c r="K316" i="37" s="1"/>
  <c r="K318" i="37" s="1"/>
  <c r="K319" i="37" s="1"/>
  <c r="K321" i="37" s="1"/>
  <c r="K322" i="37" s="1"/>
  <c r="K324" i="37" s="1"/>
  <c r="K325" i="37" s="1"/>
  <c r="K327" i="37" s="1"/>
  <c r="K328" i="37" s="1"/>
  <c r="K330" i="37" s="1"/>
  <c r="K331" i="37" s="1"/>
  <c r="K333" i="37" s="1"/>
  <c r="K334" i="37" s="1"/>
  <c r="K336" i="37" s="1"/>
  <c r="K337" i="37" s="1"/>
  <c r="K339" i="37" s="1"/>
  <c r="K340" i="37" s="1"/>
  <c r="K342" i="37" s="1"/>
  <c r="K343" i="37" s="1"/>
  <c r="K345" i="37" s="1"/>
  <c r="K346" i="37" s="1"/>
  <c r="K348" i="37" s="1"/>
  <c r="K349" i="37" s="1"/>
  <c r="K351" i="37" s="1"/>
  <c r="K352" i="37" s="1"/>
  <c r="K354" i="37" s="1"/>
  <c r="K355" i="37" s="1"/>
  <c r="K357" i="37" s="1"/>
  <c r="K358" i="37" s="1"/>
  <c r="K360" i="37" s="1"/>
  <c r="K361" i="37" s="1"/>
  <c r="K363" i="37" s="1"/>
  <c r="K364" i="37" s="1"/>
  <c r="K366" i="37" s="1"/>
  <c r="K367" i="37" s="1"/>
  <c r="K369" i="37" s="1"/>
  <c r="K370" i="37" s="1"/>
  <c r="K372" i="37" s="1"/>
  <c r="K373" i="37" s="1"/>
  <c r="K375" i="37" s="1"/>
  <c r="K376" i="37" s="1"/>
  <c r="K378" i="37" s="1"/>
  <c r="K379" i="37" s="1"/>
  <c r="K381" i="37" s="1"/>
  <c r="K382" i="37" s="1"/>
  <c r="K384" i="37" s="1"/>
  <c r="K385" i="37" s="1"/>
  <c r="K387" i="37" s="1"/>
  <c r="K388" i="37" s="1"/>
  <c r="K390" i="37" s="1"/>
  <c r="K391" i="37" s="1"/>
  <c r="K393" i="37" s="1"/>
  <c r="K394" i="37" s="1"/>
  <c r="K396" i="37" s="1"/>
  <c r="K397" i="37" s="1"/>
  <c r="K399" i="37" s="1"/>
  <c r="K400" i="37" s="1"/>
  <c r="K402" i="37" s="1"/>
  <c r="K403" i="37" s="1"/>
  <c r="K405" i="37" s="1"/>
  <c r="K406" i="37" s="1"/>
  <c r="K408" i="37" s="1"/>
  <c r="K409" i="37" s="1"/>
  <c r="K411" i="37" s="1"/>
  <c r="K412" i="37" s="1"/>
  <c r="K414" i="37" s="1"/>
  <c r="K415" i="37" s="1"/>
  <c r="K417" i="37" s="1"/>
  <c r="K418" i="37" s="1"/>
  <c r="K420" i="37" s="1"/>
  <c r="K421" i="37" s="1"/>
  <c r="K423" i="37" s="1"/>
  <c r="K424" i="37" s="1"/>
  <c r="K426" i="37" s="1"/>
  <c r="K427" i="37" s="1"/>
  <c r="K429" i="37" s="1"/>
  <c r="K430" i="37" s="1"/>
  <c r="K432" i="37" s="1"/>
  <c r="K433" i="37" s="1"/>
  <c r="K435" i="37" s="1"/>
  <c r="K436" i="37" s="1"/>
  <c r="K438" i="37" s="1"/>
  <c r="K439" i="37" s="1"/>
  <c r="K442" i="37" s="1"/>
  <c r="K444" i="37" s="1"/>
  <c r="K445" i="37" s="1"/>
  <c r="K447" i="37" s="1"/>
  <c r="K448" i="37" s="1"/>
  <c r="K450" i="37" s="1"/>
  <c r="K451" i="37" s="1"/>
  <c r="K453" i="37" s="1"/>
  <c r="K454" i="37" s="1"/>
  <c r="K456" i="37" s="1"/>
  <c r="K457" i="37" s="1"/>
  <c r="K459" i="37" s="1"/>
  <c r="K460" i="37" s="1"/>
  <c r="K462" i="37" s="1"/>
  <c r="K463" i="37" s="1"/>
  <c r="K465" i="37" s="1"/>
  <c r="K466" i="37" s="1"/>
  <c r="K468" i="37" s="1"/>
  <c r="K469" i="37" s="1"/>
  <c r="K471" i="37" s="1"/>
  <c r="K472" i="37" s="1"/>
  <c r="K474" i="37" s="1"/>
  <c r="K475" i="37" s="1"/>
  <c r="K477" i="37" s="1"/>
  <c r="K478" i="37" s="1"/>
  <c r="K480" i="37" s="1"/>
  <c r="K481" i="37" s="1"/>
  <c r="K483" i="37" s="1"/>
  <c r="K484" i="37" s="1"/>
  <c r="K486" i="37" s="1"/>
  <c r="K487" i="37" s="1"/>
  <c r="K489" i="37" s="1"/>
  <c r="K490" i="37" s="1"/>
  <c r="K492" i="37" s="1"/>
  <c r="K493" i="37" s="1"/>
  <c r="K495" i="37" s="1"/>
  <c r="K496" i="37" s="1"/>
  <c r="K498" i="37" s="1"/>
  <c r="K499" i="37" s="1"/>
  <c r="K501" i="37" s="1"/>
  <c r="K502" i="37" s="1"/>
  <c r="K504" i="37" s="1"/>
  <c r="K505" i="37" s="1"/>
  <c r="K507" i="37" s="1"/>
  <c r="K508" i="37" s="1"/>
  <c r="K510" i="37" s="1"/>
  <c r="K511" i="37" s="1"/>
  <c r="K513" i="37" s="1"/>
  <c r="K514" i="37" s="1"/>
  <c r="K516" i="37" s="1"/>
  <c r="K517" i="37" s="1"/>
  <c r="K519" i="37" s="1"/>
  <c r="K520" i="37" s="1"/>
  <c r="K522" i="37" s="1"/>
  <c r="K523" i="37" s="1"/>
  <c r="K525" i="37" s="1"/>
  <c r="K526" i="37" s="1"/>
  <c r="K528" i="37" s="1"/>
  <c r="K529" i="37" s="1"/>
  <c r="K531" i="37" s="1"/>
  <c r="K532" i="37" s="1"/>
  <c r="K534" i="37" s="1"/>
  <c r="K535" i="37" s="1"/>
  <c r="K537" i="37" s="1"/>
  <c r="K538" i="37" s="1"/>
  <c r="K540" i="37" s="1"/>
  <c r="K541" i="37" s="1"/>
  <c r="K543" i="37" s="1"/>
  <c r="K544" i="37" s="1"/>
  <c r="K546" i="37" s="1"/>
  <c r="K547" i="37" s="1"/>
  <c r="K549" i="37" s="1"/>
  <c r="K550" i="37" s="1"/>
  <c r="K552" i="37" s="1"/>
  <c r="K553" i="37" s="1"/>
  <c r="K555" i="37" s="1"/>
  <c r="K556" i="37" s="1"/>
  <c r="K558" i="37" s="1"/>
  <c r="K559" i="37" s="1"/>
  <c r="K561" i="37" s="1"/>
  <c r="K562" i="37" s="1"/>
  <c r="K564" i="37" s="1"/>
  <c r="K565" i="37" s="1"/>
  <c r="K567" i="37" s="1"/>
  <c r="K568" i="37" s="1"/>
  <c r="K570" i="37" s="1"/>
  <c r="K571" i="37" s="1"/>
  <c r="K573" i="37" s="1"/>
  <c r="K574" i="37" s="1"/>
  <c r="K576" i="37" s="1"/>
  <c r="K577" i="37" s="1"/>
  <c r="K579" i="37" s="1"/>
  <c r="K580" i="37" s="1"/>
  <c r="K582" i="37" s="1"/>
  <c r="K583" i="37" s="1"/>
  <c r="K585" i="37" s="1"/>
  <c r="K586" i="37" s="1"/>
  <c r="K588" i="37" s="1"/>
  <c r="K589" i="37" s="1"/>
  <c r="K591" i="37" s="1"/>
  <c r="K592" i="37" s="1"/>
  <c r="K594" i="37" s="1"/>
  <c r="K595" i="37" s="1"/>
  <c r="K597" i="37" s="1"/>
  <c r="K598" i="37" s="1"/>
  <c r="K600" i="37" s="1"/>
  <c r="K601" i="37" s="1"/>
  <c r="K603" i="37" s="1"/>
  <c r="K604" i="37" s="1"/>
  <c r="K606" i="37" s="1"/>
  <c r="K607" i="37" s="1"/>
  <c r="K609" i="37" s="1"/>
  <c r="K610" i="37" s="1"/>
  <c r="K612" i="37" s="1"/>
  <c r="K613" i="37" s="1"/>
  <c r="K615" i="37" s="1"/>
  <c r="K616" i="37" s="1"/>
  <c r="K618" i="37" s="1"/>
  <c r="K619" i="37" s="1"/>
  <c r="K621" i="37" s="1"/>
  <c r="K622" i="37" s="1"/>
  <c r="K624" i="37" s="1"/>
  <c r="K625" i="37" s="1"/>
  <c r="K627" i="37" s="1"/>
  <c r="K628" i="37" s="1"/>
  <c r="K630" i="37" s="1"/>
  <c r="K631" i="37" s="1"/>
  <c r="K633" i="37" s="1"/>
  <c r="K634" i="37" s="1"/>
  <c r="K636" i="37" s="1"/>
  <c r="H555" i="29"/>
  <c r="I555" i="29"/>
  <c r="K3" i="23" l="1"/>
  <c r="K587" i="28"/>
  <c r="J587" i="28"/>
  <c r="I587" i="28"/>
  <c r="H587" i="28"/>
  <c r="G587" i="28"/>
  <c r="F587" i="28"/>
  <c r="J586" i="28"/>
  <c r="J588" i="28" s="1"/>
  <c r="I586" i="28"/>
  <c r="H586" i="28"/>
  <c r="G586" i="28"/>
  <c r="F586" i="28"/>
  <c r="F588" i="28" s="1"/>
  <c r="H588" i="28" l="1"/>
  <c r="I588" i="28"/>
  <c r="G588" i="28"/>
  <c r="F574" i="27" l="1"/>
  <c r="G574" i="27"/>
  <c r="H574" i="27"/>
  <c r="I574" i="27"/>
  <c r="J574" i="27"/>
  <c r="F575" i="27"/>
  <c r="G575" i="27"/>
  <c r="H575" i="27"/>
  <c r="I575" i="27"/>
  <c r="J575" i="27"/>
  <c r="K575" i="27"/>
  <c r="J583" i="26"/>
  <c r="I583" i="26"/>
  <c r="H583" i="26"/>
  <c r="G583" i="26"/>
  <c r="F583" i="26"/>
  <c r="G576" i="27" l="1"/>
  <c r="J576" i="27"/>
  <c r="F576" i="27"/>
  <c r="I576" i="27"/>
  <c r="H576" i="27"/>
  <c r="J586" i="25" l="1"/>
  <c r="I586" i="25"/>
  <c r="H586" i="25"/>
  <c r="G586" i="25"/>
  <c r="F586" i="25"/>
  <c r="J514" i="22" l="1"/>
  <c r="I514" i="22"/>
  <c r="H514" i="22"/>
  <c r="G514" i="22"/>
  <c r="F514" i="22"/>
  <c r="K584" i="26" l="1"/>
  <c r="J584" i="26"/>
  <c r="I584" i="26"/>
  <c r="H584" i="26"/>
  <c r="G584" i="26"/>
  <c r="F584" i="26"/>
  <c r="K587" i="25"/>
  <c r="J587" i="25"/>
  <c r="I587" i="25"/>
  <c r="H587" i="25"/>
  <c r="G587" i="25"/>
  <c r="F587" i="25"/>
  <c r="K563" i="24"/>
  <c r="J563" i="24"/>
  <c r="I563" i="24"/>
  <c r="H563" i="24"/>
  <c r="G563" i="24"/>
  <c r="F563" i="24"/>
  <c r="J562" i="24"/>
  <c r="I562" i="24"/>
  <c r="H562" i="24"/>
  <c r="G562" i="24"/>
  <c r="F562" i="24"/>
  <c r="K548" i="23"/>
  <c r="J548" i="23"/>
  <c r="I548" i="23"/>
  <c r="H548" i="23"/>
  <c r="G548" i="23"/>
  <c r="F548" i="23"/>
  <c r="J547" i="23"/>
  <c r="I547" i="23"/>
  <c r="H547" i="23"/>
  <c r="H549" i="23" s="1"/>
  <c r="G547" i="23"/>
  <c r="F547" i="23"/>
  <c r="H585" i="26" l="1"/>
  <c r="F585" i="26"/>
  <c r="I585" i="26"/>
  <c r="J585" i="26"/>
  <c r="I588" i="25"/>
  <c r="F588" i="25"/>
  <c r="H588" i="25"/>
  <c r="J588" i="25"/>
  <c r="F564" i="24"/>
  <c r="J564" i="24"/>
  <c r="I564" i="24"/>
  <c r="H564" i="24"/>
  <c r="G564" i="24"/>
  <c r="I549" i="23"/>
  <c r="G549" i="23"/>
  <c r="F549" i="23"/>
  <c r="J549" i="23"/>
  <c r="G585" i="26"/>
  <c r="G588" i="25"/>
  <c r="K3" i="22" l="1"/>
  <c r="K4" i="22" s="1"/>
  <c r="K6" i="22" s="1"/>
  <c r="K7" i="22" s="1"/>
  <c r="K9" i="22" s="1"/>
  <c r="K10" i="22" s="1"/>
  <c r="K12" i="22" s="1"/>
  <c r="K13" i="22" s="1"/>
  <c r="K15" i="22" s="1"/>
  <c r="K16" i="22" s="1"/>
  <c r="K18" i="22" s="1"/>
  <c r="K19" i="22" s="1"/>
  <c r="K21" i="22" s="1"/>
  <c r="K22" i="22" s="1"/>
  <c r="K24" i="22" s="1"/>
  <c r="K25" i="22" s="1"/>
  <c r="K27" i="22" s="1"/>
  <c r="K28" i="22" s="1"/>
  <c r="K30" i="22" s="1"/>
  <c r="K31" i="22" s="1"/>
  <c r="K33" i="22" s="1"/>
  <c r="K34" i="22" s="1"/>
  <c r="K36" i="22" s="1"/>
  <c r="K37" i="22" s="1"/>
  <c r="K39" i="22" s="1"/>
  <c r="K40" i="22" s="1"/>
  <c r="K42" i="22" s="1"/>
  <c r="K43" i="22" s="1"/>
  <c r="K45" i="22" s="1"/>
  <c r="K46" i="22" s="1"/>
  <c r="K48" i="22" s="1"/>
  <c r="K49" i="22" s="1"/>
  <c r="K51" i="22" s="1"/>
  <c r="K52" i="22" s="1"/>
  <c r="K54" i="22" s="1"/>
  <c r="K55" i="22" s="1"/>
  <c r="K57" i="22" s="1"/>
  <c r="K58" i="22" s="1"/>
  <c r="K60" i="22" s="1"/>
  <c r="K61" i="22" s="1"/>
  <c r="K63" i="22" s="1"/>
  <c r="K64" i="22" s="1"/>
  <c r="K66" i="22" s="1"/>
  <c r="K67" i="22" s="1"/>
  <c r="K69" i="22" s="1"/>
  <c r="K70" i="22" s="1"/>
  <c r="K72" i="22" s="1"/>
  <c r="K73" i="22" s="1"/>
  <c r="K75" i="22" s="1"/>
  <c r="K76" i="22" s="1"/>
  <c r="K78" i="22" s="1"/>
  <c r="K79" i="22" s="1"/>
  <c r="K81" i="22" s="1"/>
  <c r="K82" i="22" s="1"/>
  <c r="K84" i="22" s="1"/>
  <c r="K85" i="22" s="1"/>
  <c r="K87" i="22" s="1"/>
  <c r="K88" i="22" s="1"/>
  <c r="K90" i="22" s="1"/>
  <c r="K91" i="22" s="1"/>
  <c r="K93" i="22" s="1"/>
  <c r="K94" i="22" s="1"/>
  <c r="K96" i="22" s="1"/>
  <c r="K97" i="22" s="1"/>
  <c r="K99" i="22" s="1"/>
  <c r="K100" i="22" s="1"/>
  <c r="K102" i="22" s="1"/>
  <c r="K103" i="22" s="1"/>
  <c r="K105" i="22" s="1"/>
  <c r="K106" i="22" s="1"/>
  <c r="K108" i="22" s="1"/>
  <c r="K109" i="22" s="1"/>
  <c r="K111" i="22" s="1"/>
  <c r="K112" i="22" s="1"/>
  <c r="K114" i="22" s="1"/>
  <c r="K115" i="22" s="1"/>
  <c r="K117" i="22" s="1"/>
  <c r="K118" i="22" s="1"/>
  <c r="K120" i="22" s="1"/>
  <c r="K121" i="22" s="1"/>
  <c r="K123" i="22" s="1"/>
  <c r="K124" i="22" s="1"/>
  <c r="K126" i="22" s="1"/>
  <c r="K127" i="22" s="1"/>
  <c r="K129" i="22" s="1"/>
  <c r="K130" i="22" s="1"/>
  <c r="K132" i="22" s="1"/>
  <c r="K133" i="22" s="1"/>
  <c r="K136" i="22" s="1"/>
  <c r="K138" i="22" s="1"/>
  <c r="K139" i="22" s="1"/>
  <c r="K141" i="22" s="1"/>
  <c r="K142" i="22" s="1"/>
  <c r="K144" i="22" s="1"/>
  <c r="K145" i="22" s="1"/>
  <c r="K147" i="22" s="1"/>
  <c r="K148" i="22" s="1"/>
  <c r="K150" i="22" s="1"/>
  <c r="K151" i="22" s="1"/>
  <c r="K153" i="22" s="1"/>
  <c r="K154" i="22" s="1"/>
  <c r="K156" i="22" s="1"/>
  <c r="K157" i="22" s="1"/>
  <c r="K159" i="22" s="1"/>
  <c r="K160" i="22" s="1"/>
  <c r="K162" i="22" s="1"/>
  <c r="K163" i="22" s="1"/>
  <c r="K165" i="22" s="1"/>
  <c r="K166" i="22" s="1"/>
  <c r="K168" i="22" s="1"/>
  <c r="K169" i="22" s="1"/>
  <c r="K171" i="22" s="1"/>
  <c r="K172" i="22" s="1"/>
  <c r="K174" i="22" s="1"/>
  <c r="K175" i="22" s="1"/>
  <c r="K177" i="22" s="1"/>
  <c r="K178" i="22" s="1"/>
  <c r="K180" i="22" s="1"/>
  <c r="K181" i="22" s="1"/>
  <c r="K183" i="22" s="1"/>
  <c r="K184" i="22" s="1"/>
  <c r="K186" i="22" s="1"/>
  <c r="K187" i="22" s="1"/>
  <c r="K189" i="22" s="1"/>
  <c r="K190" i="22" s="1"/>
  <c r="K192" i="22" s="1"/>
  <c r="K193" i="22" s="1"/>
  <c r="K195" i="22" s="1"/>
  <c r="K196" i="22" s="1"/>
  <c r="K198" i="22" s="1"/>
  <c r="K199" i="22" s="1"/>
  <c r="K201" i="22" s="1"/>
  <c r="K202" i="22" s="1"/>
  <c r="K204" i="22" s="1"/>
  <c r="K205" i="22" s="1"/>
  <c r="K207" i="22" s="1"/>
  <c r="K208" i="22" s="1"/>
  <c r="K210" i="22" s="1"/>
  <c r="K211" i="22" s="1"/>
  <c r="K213" i="22" s="1"/>
  <c r="K214" i="22" s="1"/>
  <c r="K216" i="22" s="1"/>
  <c r="K217" i="22" s="1"/>
  <c r="K219" i="22" s="1"/>
  <c r="K220" i="22" s="1"/>
  <c r="K222" i="22" s="1"/>
  <c r="K223" i="22" s="1"/>
  <c r="K225" i="22" s="1"/>
  <c r="K226" i="22" s="1"/>
  <c r="K228" i="22" s="1"/>
  <c r="K229" i="22" s="1"/>
  <c r="K231" i="22" s="1"/>
  <c r="K232" i="22" s="1"/>
  <c r="K234" i="22" s="1"/>
  <c r="K235" i="22" s="1"/>
  <c r="K237" i="22" s="1"/>
  <c r="K238" i="22" s="1"/>
  <c r="K241" i="22" s="1"/>
  <c r="K243" i="22" s="1"/>
  <c r="K244" i="22" s="1"/>
  <c r="K246" i="22" s="1"/>
  <c r="K247" i="22" s="1"/>
  <c r="K249" i="22" s="1"/>
  <c r="K250" i="22" s="1"/>
  <c r="K252" i="22" s="1"/>
  <c r="K253" i="22" s="1"/>
  <c r="K255" i="22" s="1"/>
  <c r="K256" i="22" s="1"/>
  <c r="K258" i="22" s="1"/>
  <c r="K259" i="22" s="1"/>
  <c r="K261" i="22" s="1"/>
  <c r="K262" i="22" s="1"/>
  <c r="K264" i="22" s="1"/>
  <c r="K265" i="22" s="1"/>
  <c r="K267" i="22" s="1"/>
  <c r="K268" i="22" s="1"/>
  <c r="K270" i="22" s="1"/>
  <c r="K271" i="22" s="1"/>
  <c r="K273" i="22" s="1"/>
  <c r="K274" i="22" s="1"/>
  <c r="K276" i="22" s="1"/>
  <c r="K277" i="22" s="1"/>
  <c r="K279" i="22" s="1"/>
  <c r="K280" i="22" s="1"/>
  <c r="K282" i="22" s="1"/>
  <c r="K283" i="22" s="1"/>
  <c r="K285" i="22" s="1"/>
  <c r="K286" i="22" s="1"/>
  <c r="K288" i="22" s="1"/>
  <c r="K289" i="22" s="1"/>
  <c r="K291" i="22" s="1"/>
  <c r="K292" i="22" s="1"/>
  <c r="K294" i="22" s="1"/>
  <c r="K295" i="22" s="1"/>
  <c r="K297" i="22" s="1"/>
  <c r="K298" i="22" s="1"/>
  <c r="K300" i="22" s="1"/>
  <c r="K301" i="22" s="1"/>
  <c r="K303" i="22" s="1"/>
  <c r="K304" i="22" s="1"/>
  <c r="K306" i="22" s="1"/>
  <c r="K307" i="22" s="1"/>
  <c r="K309" i="22" s="1"/>
  <c r="K310" i="22" s="1"/>
  <c r="K312" i="22" s="1"/>
  <c r="K313" i="22" s="1"/>
  <c r="K315" i="22" s="1"/>
  <c r="K316" i="22" s="1"/>
  <c r="K318" i="22" s="1"/>
  <c r="K319" i="22" s="1"/>
  <c r="K321" i="22" s="1"/>
  <c r="K322" i="22" s="1"/>
  <c r="K324" i="22" s="1"/>
  <c r="K325" i="22" s="1"/>
  <c r="K327" i="22" s="1"/>
  <c r="K328" i="22" s="1"/>
  <c r="K330" i="22" s="1"/>
  <c r="K331" i="22" s="1"/>
  <c r="K333" i="22" s="1"/>
  <c r="K334" i="22" s="1"/>
  <c r="K336" i="22" s="1"/>
  <c r="K337" i="22" s="1"/>
  <c r="K339" i="22" s="1"/>
  <c r="K340" i="22" s="1"/>
  <c r="K342" i="22" s="1"/>
  <c r="K343" i="22" s="1"/>
  <c r="K345" i="22" s="1"/>
  <c r="K346" i="22" s="1"/>
  <c r="K348" i="22" s="1"/>
  <c r="K349" i="22" s="1"/>
  <c r="K351" i="22" s="1"/>
  <c r="K352" i="22" s="1"/>
  <c r="K354" i="22" s="1"/>
  <c r="K355" i="22" s="1"/>
  <c r="K357" i="22" s="1"/>
  <c r="K358" i="22" s="1"/>
  <c r="K360" i="22" s="1"/>
  <c r="K361" i="22" s="1"/>
  <c r="K363" i="22" s="1"/>
  <c r="K364" i="22" s="1"/>
  <c r="K366" i="22" s="1"/>
  <c r="K367" i="22" s="1"/>
  <c r="K369" i="22" s="1"/>
  <c r="K370" i="22" s="1"/>
  <c r="K372" i="22" s="1"/>
  <c r="K373" i="22" s="1"/>
  <c r="K375" i="22" s="1"/>
  <c r="K376" i="22" s="1"/>
  <c r="K378" i="22" s="1"/>
  <c r="K379" i="22" s="1"/>
  <c r="K381" i="22" s="1"/>
  <c r="K382" i="22" s="1"/>
  <c r="K384" i="22" s="1"/>
  <c r="K385" i="22" s="1"/>
  <c r="K387" i="22" s="1"/>
  <c r="K388" i="22" s="1"/>
  <c r="K390" i="22" s="1"/>
  <c r="K391" i="22" s="1"/>
  <c r="K393" i="22" s="1"/>
  <c r="K394" i="22" s="1"/>
  <c r="K396" i="22" s="1"/>
  <c r="K397" i="22" s="1"/>
  <c r="K399" i="22" s="1"/>
  <c r="K400" i="22" s="1"/>
  <c r="K402" i="22" s="1"/>
  <c r="K403" i="22" s="1"/>
  <c r="K405" i="22" s="1"/>
  <c r="K406" i="22" s="1"/>
  <c r="K408" i="22" s="1"/>
  <c r="K409" i="22" s="1"/>
  <c r="K411" i="22" s="1"/>
  <c r="K412" i="22" s="1"/>
  <c r="K414" i="22" s="1"/>
  <c r="K415" i="22" s="1"/>
  <c r="K417" i="22" s="1"/>
  <c r="K418" i="22" s="1"/>
  <c r="K420" i="22" s="1"/>
  <c r="K421" i="22" s="1"/>
  <c r="K423" i="22" s="1"/>
  <c r="K424" i="22" s="1"/>
  <c r="K426" i="22" s="1"/>
  <c r="K427" i="22" s="1"/>
  <c r="K429" i="22" s="1"/>
  <c r="K430" i="22" s="1"/>
  <c r="K432" i="22" s="1"/>
  <c r="K433" i="22" s="1"/>
  <c r="K435" i="22" s="1"/>
  <c r="K436" i="22" s="1"/>
  <c r="K438" i="22" s="1"/>
  <c r="K439" i="22" s="1"/>
  <c r="K441" i="22" s="1"/>
  <c r="K442" i="22" s="1"/>
  <c r="K444" i="22" s="1"/>
  <c r="K445" i="22" s="1"/>
  <c r="K447" i="22" s="1"/>
  <c r="K448" i="22" s="1"/>
  <c r="K450" i="22" s="1"/>
  <c r="K451" i="22" s="1"/>
  <c r="K453" i="22" s="1"/>
  <c r="K454" i="22" s="1"/>
  <c r="K456" i="22" s="1"/>
  <c r="K457" i="22" s="1"/>
  <c r="K459" i="22" s="1"/>
  <c r="K460" i="22" s="1"/>
  <c r="K462" i="22" s="1"/>
  <c r="K463" i="22" s="1"/>
  <c r="K465" i="22" s="1"/>
  <c r="K466" i="22" s="1"/>
  <c r="K468" i="22" s="1"/>
  <c r="K469" i="22" s="1"/>
  <c r="K471" i="22" s="1"/>
  <c r="K472" i="22" s="1"/>
  <c r="K474" i="22" s="1"/>
  <c r="K475" i="22" s="1"/>
  <c r="K477" i="22" s="1"/>
  <c r="K478" i="22" s="1"/>
  <c r="K480" i="22" s="1"/>
  <c r="K481" i="22" s="1"/>
  <c r="K483" i="22" s="1"/>
  <c r="K484" i="22" s="1"/>
  <c r="K487" i="22" s="1"/>
  <c r="K489" i="22" s="1"/>
  <c r="K490" i="22" s="1"/>
  <c r="K492" i="22" s="1"/>
  <c r="K493" i="22" s="1"/>
  <c r="K495" i="22" s="1"/>
  <c r="K496" i="22" s="1"/>
  <c r="K498" i="22" s="1"/>
  <c r="K499" i="22" s="1"/>
  <c r="K501" i="22" s="1"/>
  <c r="K502" i="22" s="1"/>
  <c r="K504" i="22" s="1"/>
  <c r="K505" i="22" s="1"/>
  <c r="K507" i="22" s="1"/>
  <c r="K508" i="22" s="1"/>
  <c r="K510" i="22" s="1"/>
  <c r="K511" i="22" s="1"/>
  <c r="K513" i="22" s="1"/>
  <c r="F515" i="22"/>
  <c r="G515" i="22"/>
  <c r="H515" i="22"/>
  <c r="I515" i="22"/>
  <c r="J515" i="22"/>
  <c r="K515" i="22"/>
  <c r="J502" i="21"/>
  <c r="I502" i="21"/>
  <c r="H502" i="21"/>
  <c r="G502" i="21"/>
  <c r="F502" i="21"/>
  <c r="I516" i="22" l="1"/>
  <c r="H516" i="22"/>
  <c r="G516" i="22"/>
  <c r="J516" i="22"/>
  <c r="F516" i="22"/>
  <c r="F503" i="21"/>
  <c r="G503" i="21"/>
  <c r="H503" i="21"/>
  <c r="H504" i="21" s="1"/>
  <c r="I503" i="21"/>
  <c r="J503" i="21"/>
  <c r="K503" i="21"/>
  <c r="J504" i="21" l="1"/>
  <c r="F504" i="21"/>
  <c r="I504" i="21"/>
  <c r="G504" i="21"/>
  <c r="K3" i="21"/>
  <c r="K4" i="21" s="1"/>
  <c r="K6" i="21" s="1"/>
  <c r="K7" i="21" s="1"/>
  <c r="K9" i="21" s="1"/>
  <c r="K10" i="21" s="1"/>
  <c r="K12" i="21" s="1"/>
  <c r="K13" i="21" s="1"/>
  <c r="K15" i="21" s="1"/>
  <c r="K16" i="21" s="1"/>
  <c r="K18" i="21" s="1"/>
  <c r="K19" i="21" s="1"/>
  <c r="K21" i="21" s="1"/>
  <c r="K22" i="21" s="1"/>
  <c r="K24" i="21" s="1"/>
  <c r="K25" i="21" s="1"/>
  <c r="K27" i="21" s="1"/>
  <c r="K28" i="21" s="1"/>
  <c r="K30" i="21" s="1"/>
  <c r="K31" i="21" s="1"/>
  <c r="K33" i="21" s="1"/>
  <c r="K34" i="21" s="1"/>
  <c r="K36" i="21" s="1"/>
  <c r="K37" i="21" s="1"/>
  <c r="K39" i="21" s="1"/>
  <c r="K40" i="21" s="1"/>
  <c r="K42" i="21" s="1"/>
  <c r="K43" i="21" s="1"/>
  <c r="K45" i="21" s="1"/>
  <c r="K46" i="21" s="1"/>
  <c r="K48" i="21" s="1"/>
  <c r="K49" i="21" s="1"/>
  <c r="K51" i="21" s="1"/>
  <c r="K52" i="21" s="1"/>
  <c r="K54" i="21" s="1"/>
  <c r="K55" i="21" s="1"/>
  <c r="K57" i="21" s="1"/>
  <c r="K58" i="21" s="1"/>
  <c r="K60" i="21" s="1"/>
  <c r="K61" i="21" s="1"/>
  <c r="K63" i="21" s="1"/>
  <c r="K64" i="21" s="1"/>
  <c r="K66" i="21" s="1"/>
  <c r="K67" i="21" s="1"/>
  <c r="K69" i="21" s="1"/>
  <c r="K70" i="21" s="1"/>
  <c r="K72" i="21" s="1"/>
  <c r="K73" i="21" s="1"/>
  <c r="K75" i="21" s="1"/>
  <c r="K76" i="21" s="1"/>
  <c r="K78" i="21" s="1"/>
  <c r="K79" i="21" s="1"/>
  <c r="K81" i="21" s="1"/>
  <c r="K82" i="21" s="1"/>
  <c r="K84" i="21" s="1"/>
  <c r="K85" i="21" s="1"/>
  <c r="K87" i="21" s="1"/>
  <c r="K88" i="21" s="1"/>
  <c r="K90" i="21" s="1"/>
  <c r="K91" i="21" s="1"/>
  <c r="K93" i="21" s="1"/>
  <c r="K94" i="21" s="1"/>
  <c r="K96" i="21" s="1"/>
  <c r="K97" i="21" s="1"/>
  <c r="K99" i="21" s="1"/>
  <c r="K100" i="21" s="1"/>
  <c r="K102" i="21" s="1"/>
  <c r="K103" i="21" s="1"/>
  <c r="K105" i="21" s="1"/>
  <c r="K106" i="21" s="1"/>
  <c r="K108" i="21" s="1"/>
  <c r="K109" i="21" s="1"/>
  <c r="K502" i="21" l="1"/>
  <c r="K504" i="21" s="1"/>
  <c r="K111" i="21"/>
  <c r="K112" i="21" s="1"/>
  <c r="K114" i="21" s="1"/>
  <c r="K115" i="21" s="1"/>
  <c r="K117" i="21" s="1"/>
  <c r="K118" i="21" s="1"/>
  <c r="K120" i="21" s="1"/>
  <c r="K121" i="21" s="1"/>
  <c r="K123" i="21" s="1"/>
  <c r="K124" i="21" s="1"/>
  <c r="K126" i="21" s="1"/>
  <c r="K127" i="21" s="1"/>
  <c r="K129" i="21" s="1"/>
  <c r="K130" i="21" s="1"/>
  <c r="K132" i="21" s="1"/>
  <c r="K133" i="21" s="1"/>
  <c r="K135" i="21" s="1"/>
  <c r="K136" i="21" s="1"/>
  <c r="K138" i="21" s="1"/>
  <c r="K139" i="21" s="1"/>
  <c r="K141" i="21" s="1"/>
  <c r="K142" i="21" s="1"/>
  <c r="K144" i="21" s="1"/>
  <c r="K145" i="21" s="1"/>
  <c r="K147" i="21" s="1"/>
  <c r="K148" i="21" s="1"/>
  <c r="K150" i="21" s="1"/>
  <c r="K151" i="21" s="1"/>
  <c r="K153" i="21" s="1"/>
  <c r="K154" i="21" s="1"/>
  <c r="K156" i="21" s="1"/>
  <c r="K157" i="21" s="1"/>
  <c r="K159" i="21" s="1"/>
  <c r="K160" i="21" s="1"/>
  <c r="K162" i="21" s="1"/>
  <c r="K163" i="21" s="1"/>
  <c r="K165" i="21" s="1"/>
  <c r="K166" i="21" s="1"/>
  <c r="K168" i="21" s="1"/>
  <c r="K169" i="21" s="1"/>
  <c r="K171" i="21" s="1"/>
  <c r="K172" i="21" s="1"/>
  <c r="K174" i="21" s="1"/>
  <c r="K175" i="21" s="1"/>
  <c r="K177" i="21" s="1"/>
  <c r="K178" i="21" s="1"/>
  <c r="K180" i="21" s="1"/>
  <c r="K181" i="21" s="1"/>
  <c r="K183" i="21" s="1"/>
  <c r="K184" i="21" s="1"/>
  <c r="K186" i="21" s="1"/>
  <c r="K187" i="21" s="1"/>
  <c r="K189" i="21" s="1"/>
  <c r="K190" i="21" s="1"/>
  <c r="K192" i="21" s="1"/>
  <c r="K193" i="21" s="1"/>
  <c r="K195" i="21" s="1"/>
  <c r="G475" i="20"/>
  <c r="H475" i="20"/>
  <c r="I475" i="20"/>
  <c r="J475" i="20"/>
  <c r="J475" i="19"/>
  <c r="F475" i="19"/>
  <c r="K196" i="21" l="1"/>
  <c r="K199" i="21" s="1"/>
  <c r="K201" i="21" s="1"/>
  <c r="K202" i="21" s="1"/>
  <c r="K204" i="21" s="1"/>
  <c r="K205" i="21" s="1"/>
  <c r="K207" i="21" s="1"/>
  <c r="K208" i="21" s="1"/>
  <c r="K210" i="21" s="1"/>
  <c r="K211" i="21" s="1"/>
  <c r="K213" i="21" s="1"/>
  <c r="K214" i="21" s="1"/>
  <c r="K216" i="21" s="1"/>
  <c r="K217" i="21" s="1"/>
  <c r="K219" i="21" s="1"/>
  <c r="K220" i="21" s="1"/>
  <c r="K222" i="21" s="1"/>
  <c r="K223" i="21" s="1"/>
  <c r="K225" i="21" s="1"/>
  <c r="K226" i="21" s="1"/>
  <c r="K228" i="21" s="1"/>
  <c r="K229" i="21" s="1"/>
  <c r="K231" i="21" s="1"/>
  <c r="K232" i="21" s="1"/>
  <c r="K234" i="21" s="1"/>
  <c r="K235" i="21" s="1"/>
  <c r="K237" i="21" s="1"/>
  <c r="K238" i="21" s="1"/>
  <c r="K240" i="21" s="1"/>
  <c r="K241" i="21" s="1"/>
  <c r="K243" i="21" s="1"/>
  <c r="K244" i="21" s="1"/>
  <c r="K246" i="21" s="1"/>
  <c r="K247" i="21" s="1"/>
  <c r="K249" i="21" s="1"/>
  <c r="K250" i="21" s="1"/>
  <c r="K252" i="21" s="1"/>
  <c r="K253" i="21" s="1"/>
  <c r="K255" i="21" s="1"/>
  <c r="K256" i="21" s="1"/>
  <c r="K258" i="21" s="1"/>
  <c r="K259" i="21" s="1"/>
  <c r="K261" i="21" s="1"/>
  <c r="K262" i="21" s="1"/>
  <c r="K264" i="21" s="1"/>
  <c r="K265" i="21" s="1"/>
  <c r="K267" i="21" s="1"/>
  <c r="K268" i="21" s="1"/>
  <c r="K270" i="21" s="1"/>
  <c r="K271" i="21" s="1"/>
  <c r="K273" i="21" s="1"/>
  <c r="K274" i="21" s="1"/>
  <c r="K276" i="21" s="1"/>
  <c r="K277" i="21" s="1"/>
  <c r="K279" i="21" s="1"/>
  <c r="K280" i="21" s="1"/>
  <c r="K282" i="21" s="1"/>
  <c r="K283" i="21" s="1"/>
  <c r="K285" i="21" s="1"/>
  <c r="K286" i="21" s="1"/>
  <c r="K288" i="21" s="1"/>
  <c r="K289" i="21" s="1"/>
  <c r="K291" i="21" s="1"/>
  <c r="K292" i="21" s="1"/>
  <c r="K294" i="21" s="1"/>
  <c r="K295" i="21" s="1"/>
  <c r="K297" i="21" s="1"/>
  <c r="K298" i="21" s="1"/>
  <c r="K300" i="21" s="1"/>
  <c r="K301" i="21" s="1"/>
  <c r="K303" i="21" s="1"/>
  <c r="K304" i="21" s="1"/>
  <c r="K306" i="21" s="1"/>
  <c r="K307" i="21" s="1"/>
  <c r="K309" i="21" s="1"/>
  <c r="K310" i="21" s="1"/>
  <c r="K312" i="21" s="1"/>
  <c r="K313" i="21" s="1"/>
  <c r="K315" i="21" s="1"/>
  <c r="K316" i="21" s="1"/>
  <c r="K318" i="21" s="1"/>
  <c r="K319" i="21" s="1"/>
  <c r="K321" i="21" s="1"/>
  <c r="K322" i="21" s="1"/>
  <c r="K324" i="21" s="1"/>
  <c r="K325" i="21" s="1"/>
  <c r="K327" i="21" s="1"/>
  <c r="K328" i="21" s="1"/>
  <c r="K330" i="21" s="1"/>
  <c r="K331" i="21" s="1"/>
  <c r="K333" i="21" s="1"/>
  <c r="K334" i="21" s="1"/>
  <c r="K336" i="21" s="1"/>
  <c r="K337" i="21" s="1"/>
  <c r="K339" i="21" s="1"/>
  <c r="K340" i="21" s="1"/>
  <c r="K342" i="21" s="1"/>
  <c r="K343" i="21" s="1"/>
  <c r="K345" i="21" s="1"/>
  <c r="K346" i="21" s="1"/>
  <c r="K348" i="21" s="1"/>
  <c r="K349" i="21" s="1"/>
  <c r="K351" i="21" s="1"/>
  <c r="K352" i="21" s="1"/>
  <c r="K354" i="21" s="1"/>
  <c r="K355" i="21" s="1"/>
  <c r="K357" i="21" s="1"/>
  <c r="K358" i="21" s="1"/>
  <c r="K360" i="21" s="1"/>
  <c r="K361" i="21" s="1"/>
  <c r="K363" i="21" s="1"/>
  <c r="K364" i="21" s="1"/>
  <c r="K366" i="21" s="1"/>
  <c r="K367" i="21" s="1"/>
  <c r="K369" i="21" s="1"/>
  <c r="K370" i="21" s="1"/>
  <c r="K372" i="21" s="1"/>
  <c r="K373" i="21" s="1"/>
  <c r="K375" i="21" s="1"/>
  <c r="K376" i="21" s="1"/>
  <c r="K378" i="21" s="1"/>
  <c r="K379" i="21" s="1"/>
  <c r="K381" i="21" s="1"/>
  <c r="K382" i="21" s="1"/>
  <c r="K384" i="21" s="1"/>
  <c r="K385" i="21" s="1"/>
  <c r="K387" i="21" s="1"/>
  <c r="K388" i="21" s="1"/>
  <c r="K390" i="21" s="1"/>
  <c r="K391" i="21" s="1"/>
  <c r="K393" i="21" s="1"/>
  <c r="K394" i="21" s="1"/>
  <c r="K396" i="21" s="1"/>
  <c r="K397" i="21" s="1"/>
  <c r="K399" i="21" s="1"/>
  <c r="K400" i="21" s="1"/>
  <c r="K402" i="21" s="1"/>
  <c r="K403" i="21" s="1"/>
  <c r="K405" i="21" s="1"/>
  <c r="K406" i="21" s="1"/>
  <c r="K408" i="21" s="1"/>
  <c r="K409" i="21" s="1"/>
  <c r="K411" i="21" s="1"/>
  <c r="K412" i="21" s="1"/>
  <c r="K414" i="21" s="1"/>
  <c r="K415" i="21" s="1"/>
  <c r="K417" i="21" s="1"/>
  <c r="K418" i="21" s="1"/>
  <c r="K420" i="21" s="1"/>
  <c r="K421" i="21" s="1"/>
  <c r="K423" i="21" s="1"/>
  <c r="K424" i="21" s="1"/>
  <c r="F475" i="20"/>
  <c r="K426" i="21" l="1"/>
  <c r="K427" i="21" s="1"/>
  <c r="K429" i="21" s="1"/>
  <c r="K430" i="21" s="1"/>
  <c r="K432" i="21" s="1"/>
  <c r="K433" i="21" s="1"/>
  <c r="K436" i="21" s="1"/>
  <c r="K438" i="21" s="1"/>
  <c r="K439" i="21" s="1"/>
  <c r="K441" i="21" s="1"/>
  <c r="K442" i="21" s="1"/>
  <c r="K444" i="21" s="1"/>
  <c r="K445" i="21" s="1"/>
  <c r="K447" i="21" s="1"/>
  <c r="K448" i="21" s="1"/>
  <c r="K450" i="21" s="1"/>
  <c r="K451" i="21" s="1"/>
  <c r="K453" i="21" s="1"/>
  <c r="K454" i="21" s="1"/>
  <c r="K456" i="21" s="1"/>
  <c r="K457" i="21" s="1"/>
  <c r="K459" i="21" s="1"/>
  <c r="K460" i="21" s="1"/>
  <c r="K462" i="21" s="1"/>
  <c r="K463" i="21" s="1"/>
  <c r="K465" i="21" s="1"/>
  <c r="K466" i="21" s="1"/>
  <c r="K468" i="21" s="1"/>
  <c r="K469" i="21" s="1"/>
  <c r="K471" i="21" s="1"/>
  <c r="K472" i="21" s="1"/>
  <c r="K474" i="21" s="1"/>
  <c r="K475" i="21" s="1"/>
  <c r="K477" i="21" s="1"/>
  <c r="K478" i="21" s="1"/>
  <c r="K480" i="21" s="1"/>
  <c r="K481" i="21" s="1"/>
  <c r="K483" i="21" s="1"/>
  <c r="K484" i="21" s="1"/>
  <c r="K486" i="21" s="1"/>
  <c r="K487" i="21" s="1"/>
  <c r="K489" i="21" s="1"/>
  <c r="K490" i="21" s="1"/>
  <c r="K492" i="21" s="1"/>
  <c r="K493" i="21" s="1"/>
  <c r="K495" i="21" s="1"/>
  <c r="K496" i="21" s="1"/>
  <c r="K498" i="21" s="1"/>
  <c r="K499" i="21" s="1"/>
  <c r="K501" i="21" s="1"/>
  <c r="I475" i="19"/>
  <c r="H475" i="19"/>
  <c r="G475" i="19"/>
  <c r="G487" i="18" l="1"/>
  <c r="H487" i="18"/>
  <c r="I487" i="18"/>
  <c r="J487" i="18"/>
  <c r="J477" i="17" l="1"/>
  <c r="I477" i="17"/>
  <c r="H477" i="17"/>
  <c r="G477" i="17"/>
  <c r="F487" i="18" l="1"/>
  <c r="F477" i="17" l="1"/>
  <c r="G481" i="16" l="1"/>
  <c r="H481" i="16"/>
  <c r="I481" i="16"/>
  <c r="J481" i="16"/>
  <c r="G442" i="15" l="1"/>
  <c r="H442" i="15" l="1"/>
  <c r="I442" i="15"/>
  <c r="J442" i="15"/>
  <c r="I474" i="14"/>
  <c r="J474" i="14"/>
  <c r="F474" i="14"/>
  <c r="G474" i="14"/>
  <c r="H474" i="14"/>
  <c r="F481" i="16" l="1"/>
  <c r="H478" i="13" l="1"/>
  <c r="G478" i="13"/>
  <c r="F478" i="13"/>
  <c r="I478" i="13"/>
  <c r="J478" i="13"/>
  <c r="F432" i="12" l="1"/>
  <c r="G432" i="12" l="1"/>
  <c r="I432" i="12"/>
  <c r="J432" i="12"/>
  <c r="H432" i="12" l="1"/>
  <c r="G376" i="11" l="1"/>
  <c r="H376" i="11"/>
  <c r="I376" i="11"/>
  <c r="J376" i="11"/>
  <c r="F376" i="11" l="1"/>
  <c r="F370" i="10" l="1"/>
  <c r="J47" i="1" l="1"/>
  <c r="J370" i="10"/>
  <c r="F442" i="15" l="1"/>
  <c r="G370" i="10" l="1"/>
  <c r="H370" i="10"/>
  <c r="I370" i="10"/>
  <c r="I409" i="9"/>
  <c r="J409" i="9"/>
  <c r="H409" i="9" l="1"/>
  <c r="F409" i="9"/>
  <c r="G409" i="9" l="1"/>
  <c r="F415" i="8"/>
  <c r="G370" i="7"/>
  <c r="H370" i="7"/>
  <c r="I370" i="7"/>
  <c r="J370" i="7"/>
  <c r="G415" i="8"/>
  <c r="H415" i="8"/>
  <c r="I415" i="8"/>
  <c r="J415" i="8"/>
  <c r="K415" i="8" l="1"/>
  <c r="K4" i="8"/>
  <c r="K6" i="8" s="1"/>
  <c r="K7" i="8" s="1"/>
  <c r="K9" i="8" s="1"/>
  <c r="K10" i="8" s="1"/>
  <c r="K12" i="8" s="1"/>
  <c r="K13" i="8" s="1"/>
  <c r="K15" i="8" s="1"/>
  <c r="K16" i="8" s="1"/>
  <c r="K18" i="8" s="1"/>
  <c r="K19" i="8" s="1"/>
  <c r="K21" i="8" s="1"/>
  <c r="K22" i="8" s="1"/>
  <c r="K24" i="8" s="1"/>
  <c r="K25" i="8" s="1"/>
  <c r="K27" i="8" s="1"/>
  <c r="K28" i="8" s="1"/>
  <c r="K30" i="8" s="1"/>
  <c r="K31" i="8" s="1"/>
  <c r="K33" i="8" s="1"/>
  <c r="K34" i="8" s="1"/>
  <c r="K36" i="8" s="1"/>
  <c r="K37" i="8" s="1"/>
  <c r="K39" i="8" s="1"/>
  <c r="K40" i="8" s="1"/>
  <c r="K42" i="8" s="1"/>
  <c r="K43" i="8" s="1"/>
  <c r="K46" i="8" s="1"/>
  <c r="K48" i="8" s="1"/>
  <c r="K49" i="8" s="1"/>
  <c r="K51" i="8" s="1"/>
  <c r="K52" i="8" s="1"/>
  <c r="K54" i="8" s="1"/>
  <c r="K55" i="8" s="1"/>
  <c r="K57" i="8" s="1"/>
  <c r="K58" i="8" s="1"/>
  <c r="K60" i="8" s="1"/>
  <c r="K61" i="8" s="1"/>
  <c r="K63" i="8" s="1"/>
  <c r="K64" i="8" s="1"/>
  <c r="K66" i="8" s="1"/>
  <c r="K67" i="8" s="1"/>
  <c r="K69" i="8" s="1"/>
  <c r="K70" i="8" s="1"/>
  <c r="K72" i="8" s="1"/>
  <c r="K73" i="8" s="1"/>
  <c r="K75" i="8" s="1"/>
  <c r="K76" i="8" s="1"/>
  <c r="K78" i="8" s="1"/>
  <c r="K79" i="8" s="1"/>
  <c r="K81" i="8" s="1"/>
  <c r="K82" i="8" s="1"/>
  <c r="K84" i="8" s="1"/>
  <c r="K85" i="8" s="1"/>
  <c r="K87" i="8" s="1"/>
  <c r="K88" i="8" s="1"/>
  <c r="K90" i="8" s="1"/>
  <c r="K91" i="8" s="1"/>
  <c r="K93" i="8" s="1"/>
  <c r="K94" i="8" s="1"/>
  <c r="K96" i="8" s="1"/>
  <c r="K97" i="8" s="1"/>
  <c r="K99" i="8" s="1"/>
  <c r="K100" i="8" s="1"/>
  <c r="K102" i="8" s="1"/>
  <c r="K103" i="8" s="1"/>
  <c r="K105" i="8" s="1"/>
  <c r="K106" i="8" s="1"/>
  <c r="K108" i="8" s="1"/>
  <c r="K109" i="8" s="1"/>
  <c r="K111" i="8" s="1"/>
  <c r="K112" i="8" s="1"/>
  <c r="K114" i="8" s="1"/>
  <c r="K115" i="8" s="1"/>
  <c r="K117" i="8" s="1"/>
  <c r="K118" i="8" s="1"/>
  <c r="K120" i="8" s="1"/>
  <c r="K121" i="8" s="1"/>
  <c r="K123" i="8" s="1"/>
  <c r="K124" i="8" s="1"/>
  <c r="K126" i="8" s="1"/>
  <c r="K127" i="8" s="1"/>
  <c r="K129" i="8" s="1"/>
  <c r="K130" i="8" s="1"/>
  <c r="K132" i="8" s="1"/>
  <c r="K133" i="8" s="1"/>
  <c r="K135" i="8" s="1"/>
  <c r="K136" i="8" s="1"/>
  <c r="K138" i="8" s="1"/>
  <c r="K139" i="8" s="1"/>
  <c r="K141" i="8" s="1"/>
  <c r="K142" i="8" s="1"/>
  <c r="K144" i="8" s="1"/>
  <c r="K145" i="8" s="1"/>
  <c r="K147" i="8" s="1"/>
  <c r="K148" i="8" s="1"/>
  <c r="K150" i="8" s="1"/>
  <c r="K151" i="8" s="1"/>
  <c r="K153" i="8" s="1"/>
  <c r="K154" i="8" s="1"/>
  <c r="K156" i="8" s="1"/>
  <c r="K157" i="8" s="1"/>
  <c r="K160" i="8" s="1"/>
  <c r="K162" i="8" s="1"/>
  <c r="K163" i="8" s="1"/>
  <c r="K165" i="8" s="1"/>
  <c r="K166" i="8" s="1"/>
  <c r="K168" i="8" s="1"/>
  <c r="K169" i="8" s="1"/>
  <c r="K171" i="8" s="1"/>
  <c r="K172" i="8" s="1"/>
  <c r="K174" i="8" s="1"/>
  <c r="K175" i="8" s="1"/>
  <c r="K177" i="8" s="1"/>
  <c r="K178" i="8" s="1"/>
  <c r="K180" i="8" s="1"/>
  <c r="K181" i="8" s="1"/>
  <c r="K183" i="8" s="1"/>
  <c r="K184" i="8" s="1"/>
  <c r="K186" i="8" s="1"/>
  <c r="K187" i="8" s="1"/>
  <c r="K189" i="8" s="1"/>
  <c r="K190" i="8" s="1"/>
  <c r="K192" i="8" s="1"/>
  <c r="K193" i="8" s="1"/>
  <c r="K195" i="8" s="1"/>
  <c r="K196" i="8" s="1"/>
  <c r="K198" i="8" s="1"/>
  <c r="K199" i="8" s="1"/>
  <c r="K201" i="8" s="1"/>
  <c r="K202" i="8" s="1"/>
  <c r="K204" i="8" s="1"/>
  <c r="K205" i="8" s="1"/>
  <c r="K207" i="8" s="1"/>
  <c r="K208" i="8" s="1"/>
  <c r="K210" i="8" s="1"/>
  <c r="K211" i="8" s="1"/>
  <c r="K213" i="8" s="1"/>
  <c r="K214" i="8" s="1"/>
  <c r="K216" i="8" s="1"/>
  <c r="K217" i="8" s="1"/>
  <c r="K219" i="8" s="1"/>
  <c r="K220" i="8" s="1"/>
  <c r="K222" i="8" s="1"/>
  <c r="K223" i="8" s="1"/>
  <c r="K225" i="8" s="1"/>
  <c r="K226" i="8" s="1"/>
  <c r="K228" i="8" s="1"/>
  <c r="K229" i="8" s="1"/>
  <c r="K231" i="8" s="1"/>
  <c r="K232" i="8" s="1"/>
  <c r="K234" i="8" s="1"/>
  <c r="K235" i="8" s="1"/>
  <c r="K237" i="8" s="1"/>
  <c r="K238" i="8" s="1"/>
  <c r="K240" i="8" s="1"/>
  <c r="K241" i="8" s="1"/>
  <c r="K243" i="8" s="1"/>
  <c r="K244" i="8" s="1"/>
  <c r="K246" i="8" s="1"/>
  <c r="K247" i="8" s="1"/>
  <c r="K249" i="8" s="1"/>
  <c r="K250" i="8" s="1"/>
  <c r="K252" i="8" s="1"/>
  <c r="K253" i="8" s="1"/>
  <c r="K255" i="8" s="1"/>
  <c r="K256" i="8" s="1"/>
  <c r="K258" i="8" s="1"/>
  <c r="K259" i="8" s="1"/>
  <c r="K261" i="8" s="1"/>
  <c r="K262" i="8" s="1"/>
  <c r="K264" i="8" s="1"/>
  <c r="K265" i="8" l="1"/>
  <c r="K267" i="8" s="1"/>
  <c r="F370" i="7"/>
  <c r="K370" i="7" s="1"/>
  <c r="K268" i="8" l="1"/>
  <c r="K270" i="8" s="1"/>
  <c r="K271" i="8" s="1"/>
  <c r="K273" i="8" s="1"/>
  <c r="K274" i="8" l="1"/>
  <c r="K276" i="8" s="1"/>
  <c r="K277" i="8" l="1"/>
  <c r="K279" i="8" s="1"/>
  <c r="K280" i="8" s="1"/>
  <c r="K282" i="8" s="1"/>
  <c r="K283" i="8" s="1"/>
  <c r="K285" i="8" s="1"/>
  <c r="K286" i="8" s="1"/>
  <c r="K288" i="8" s="1"/>
  <c r="K289" i="8" s="1"/>
  <c r="K291" i="8" s="1"/>
  <c r="K292" i="8" s="1"/>
  <c r="K294" i="8" s="1"/>
  <c r="K295" i="8" s="1"/>
  <c r="K297" i="8" s="1"/>
  <c r="K298" i="8" s="1"/>
  <c r="K300" i="8" s="1"/>
  <c r="K301" i="8" s="1"/>
  <c r="K303" i="8" s="1"/>
  <c r="K304" i="8" s="1"/>
  <c r="K306" i="8" s="1"/>
  <c r="K307" i="8" s="1"/>
  <c r="K309" i="8" s="1"/>
  <c r="K310" i="8" s="1"/>
  <c r="K312" i="8" s="1"/>
  <c r="K313" i="8" s="1"/>
  <c r="K315" i="8" s="1"/>
  <c r="K316" i="8" s="1"/>
  <c r="K318" i="8" s="1"/>
  <c r="K319" i="8" s="1"/>
  <c r="K321" i="8" s="1"/>
  <c r="K322" i="8" s="1"/>
  <c r="K324" i="8" s="1"/>
  <c r="K325" i="8" s="1"/>
  <c r="K327" i="8" s="1"/>
  <c r="K328" i="8" s="1"/>
  <c r="K330" i="8" s="1"/>
  <c r="K331" i="8" s="1"/>
  <c r="K333" i="8" s="1"/>
  <c r="K334" i="8" s="1"/>
  <c r="K336" i="8" s="1"/>
  <c r="K337" i="8" s="1"/>
  <c r="K339" i="8" s="1"/>
  <c r="K340" i="8" s="1"/>
  <c r="K342" i="8" s="1"/>
  <c r="K343" i="8" s="1"/>
  <c r="K345" i="8" s="1"/>
  <c r="K346" i="8" s="1"/>
  <c r="K348" i="8" s="1"/>
  <c r="K349" i="8" s="1"/>
  <c r="K351" i="8" s="1"/>
  <c r="K352" i="8" s="1"/>
  <c r="K354" i="8" s="1"/>
  <c r="K355" i="8" s="1"/>
  <c r="K357" i="8" s="1"/>
  <c r="K358" i="8" s="1"/>
  <c r="K360" i="8" s="1"/>
  <c r="K361" i="8" s="1"/>
  <c r="K363" i="8" s="1"/>
  <c r="K364" i="8" s="1"/>
  <c r="K366" i="8" s="1"/>
  <c r="K367" i="8" s="1"/>
  <c r="K369" i="8" s="1"/>
  <c r="K370" i="8" s="1"/>
  <c r="K372" i="8" s="1"/>
  <c r="K373" i="8" s="1"/>
  <c r="K375" i="8" s="1"/>
  <c r="K376" i="8" s="1"/>
  <c r="K378" i="8" s="1"/>
  <c r="K379" i="8" s="1"/>
  <c r="K381" i="8" s="1"/>
  <c r="K382" i="8" s="1"/>
  <c r="K384" i="8" s="1"/>
  <c r="K385" i="8" s="1"/>
  <c r="K387" i="8" s="1"/>
  <c r="K388" i="8" s="1"/>
  <c r="K390" i="8" s="1"/>
  <c r="K391" i="8" s="1"/>
  <c r="K393" i="8" s="1"/>
  <c r="K394" i="8" s="1"/>
  <c r="K396" i="8" s="1"/>
  <c r="K397" i="8" s="1"/>
  <c r="K399" i="8" s="1"/>
  <c r="K400" i="8" s="1"/>
  <c r="K402" i="8" s="1"/>
  <c r="K403" i="8" s="1"/>
  <c r="K405" i="8" s="1"/>
  <c r="K406" i="8" s="1"/>
  <c r="K408" i="8" s="1"/>
  <c r="K409" i="8" s="1"/>
  <c r="K411" i="8" s="1"/>
  <c r="K412" i="8" s="1"/>
  <c r="K414" i="8" s="1"/>
  <c r="K3" i="9" s="1"/>
  <c r="K4" i="7"/>
  <c r="K4" i="9" l="1"/>
  <c r="K6" i="9" s="1"/>
  <c r="K7" i="9" s="1"/>
  <c r="K9" i="9" s="1"/>
  <c r="K10" i="9" s="1"/>
  <c r="K12" i="9" s="1"/>
  <c r="K13" i="9" s="1"/>
  <c r="K15" i="9" s="1"/>
  <c r="K16" i="9" s="1"/>
  <c r="K18" i="9" s="1"/>
  <c r="K19" i="9" s="1"/>
  <c r="K21" i="9" s="1"/>
  <c r="K22" i="9" s="1"/>
  <c r="K24" i="9" s="1"/>
  <c r="K25" i="9" s="1"/>
  <c r="K27" i="9" s="1"/>
  <c r="K28" i="9" s="1"/>
  <c r="K30" i="9" s="1"/>
  <c r="K31" i="9" s="1"/>
  <c r="K33" i="9" s="1"/>
  <c r="K34" i="9" s="1"/>
  <c r="K36" i="9" s="1"/>
  <c r="K37" i="9" s="1"/>
  <c r="K39" i="9" s="1"/>
  <c r="K40" i="9" s="1"/>
  <c r="K43" i="9" s="1"/>
  <c r="K45" i="9" s="1"/>
  <c r="K46" i="9" s="1"/>
  <c r="K48" i="9" s="1"/>
  <c r="K49" i="9" s="1"/>
  <c r="K51" i="9" s="1"/>
  <c r="K52" i="9" s="1"/>
  <c r="K54" i="9" s="1"/>
  <c r="K55" i="9" s="1"/>
  <c r="K57" i="9" s="1"/>
  <c r="K58" i="9" s="1"/>
  <c r="K60" i="9" s="1"/>
  <c r="K61" i="9" s="1"/>
  <c r="K63" i="9" s="1"/>
  <c r="K64" i="9" s="1"/>
  <c r="K66" i="9" s="1"/>
  <c r="K67" i="9" s="1"/>
  <c r="K69" i="9" s="1"/>
  <c r="K70" i="9" s="1"/>
  <c r="K72" i="9" s="1"/>
  <c r="K73" i="9" s="1"/>
  <c r="K75" i="9" s="1"/>
  <c r="K76" i="9" s="1"/>
  <c r="K78" i="9" s="1"/>
  <c r="K79" i="9" s="1"/>
  <c r="K81" i="9" s="1"/>
  <c r="K82" i="9" s="1"/>
  <c r="K84" i="9" s="1"/>
  <c r="K85" i="9" s="1"/>
  <c r="K87" i="9" s="1"/>
  <c r="K88" i="9" s="1"/>
  <c r="K90" i="9" s="1"/>
  <c r="K91" i="9" s="1"/>
  <c r="K93" i="9" s="1"/>
  <c r="K94" i="9" s="1"/>
  <c r="K96" i="9" s="1"/>
  <c r="K97" i="9" s="1"/>
  <c r="K99" i="9" s="1"/>
  <c r="K100" i="9" s="1"/>
  <c r="K102" i="9" s="1"/>
  <c r="K103" i="9" s="1"/>
  <c r="K105" i="9" s="1"/>
  <c r="K106" i="9" s="1"/>
  <c r="K108" i="9" s="1"/>
  <c r="K109" i="9" s="1"/>
  <c r="K111" i="9" s="1"/>
  <c r="K112" i="9" s="1"/>
  <c r="K114" i="9" s="1"/>
  <c r="K115" i="9" s="1"/>
  <c r="K117" i="9" s="1"/>
  <c r="K118" i="9" s="1"/>
  <c r="K120" i="9" s="1"/>
  <c r="K121" i="9" s="1"/>
  <c r="K123" i="9" s="1"/>
  <c r="K124" i="9" s="1"/>
  <c r="K126" i="9" s="1"/>
  <c r="K127" i="9" s="1"/>
  <c r="K129" i="9" s="1"/>
  <c r="K130" i="9" s="1"/>
  <c r="K132" i="9" s="1"/>
  <c r="K133" i="9" s="1"/>
  <c r="K135" i="9" s="1"/>
  <c r="K136" i="9" s="1"/>
  <c r="K138" i="9" s="1"/>
  <c r="K139" i="9" s="1"/>
  <c r="K141" i="9" s="1"/>
  <c r="K142" i="9" s="1"/>
  <c r="K144" i="9" s="1"/>
  <c r="K145" i="9" s="1"/>
  <c r="K147" i="9" s="1"/>
  <c r="K148" i="9" s="1"/>
  <c r="K150" i="9" s="1"/>
  <c r="K151" i="9" s="1"/>
  <c r="K153" i="9" s="1"/>
  <c r="K154" i="9" s="1"/>
  <c r="K156" i="9" s="1"/>
  <c r="K157" i="9" s="1"/>
  <c r="K159" i="9" s="1"/>
  <c r="K160" i="9" s="1"/>
  <c r="K162" i="9" s="1"/>
  <c r="K163" i="9" s="1"/>
  <c r="K165" i="9" s="1"/>
  <c r="K166" i="9" s="1"/>
  <c r="K168" i="9" s="1"/>
  <c r="K169" i="9" s="1"/>
  <c r="K171" i="9" s="1"/>
  <c r="K172" i="9" s="1"/>
  <c r="K174" i="9" s="1"/>
  <c r="K175" i="9" s="1"/>
  <c r="K177" i="9" s="1"/>
  <c r="K178" i="9" s="1"/>
  <c r="K180" i="9" s="1"/>
  <c r="K181" i="9" s="1"/>
  <c r="K183" i="9" s="1"/>
  <c r="K184" i="9" s="1"/>
  <c r="K186" i="9" s="1"/>
  <c r="K187" i="9" s="1"/>
  <c r="K189" i="9" s="1"/>
  <c r="K190" i="9" s="1"/>
  <c r="K192" i="9" s="1"/>
  <c r="K193" i="9" s="1"/>
  <c r="K195" i="9" s="1"/>
  <c r="K196" i="9" s="1"/>
  <c r="K198" i="9" s="1"/>
  <c r="K199" i="9" s="1"/>
  <c r="K201" i="9" s="1"/>
  <c r="K202" i="9" s="1"/>
  <c r="K204" i="9" s="1"/>
  <c r="K205" i="9" s="1"/>
  <c r="K207" i="9" s="1"/>
  <c r="K208" i="9" s="1"/>
  <c r="K210" i="9" s="1"/>
  <c r="K211" i="9" s="1"/>
  <c r="K213" i="9" s="1"/>
  <c r="K214" i="9" s="1"/>
  <c r="K216" i="9" s="1"/>
  <c r="K217" i="9" s="1"/>
  <c r="K219" i="9" s="1"/>
  <c r="K220" i="9" s="1"/>
  <c r="K222" i="9" s="1"/>
  <c r="K223" i="9" s="1"/>
  <c r="K225" i="9" s="1"/>
  <c r="K226" i="9" s="1"/>
  <c r="K228" i="9" s="1"/>
  <c r="K229" i="9" s="1"/>
  <c r="K231" i="9" s="1"/>
  <c r="K232" i="9" s="1"/>
  <c r="K235" i="9" s="1"/>
  <c r="K237" i="9" s="1"/>
  <c r="K238" i="9" s="1"/>
  <c r="K240" i="9" s="1"/>
  <c r="K241" i="9" s="1"/>
  <c r="K243" i="9" s="1"/>
  <c r="K244" i="9" s="1"/>
  <c r="K246" i="9" s="1"/>
  <c r="K247" i="9" s="1"/>
  <c r="K249" i="9" s="1"/>
  <c r="K250" i="9" s="1"/>
  <c r="K252" i="9" s="1"/>
  <c r="K253" i="9" s="1"/>
  <c r="K255" i="9" s="1"/>
  <c r="K256" i="9" s="1"/>
  <c r="K258" i="9" s="1"/>
  <c r="K259" i="9" s="1"/>
  <c r="K261" i="9" s="1"/>
  <c r="K262" i="9" s="1"/>
  <c r="K264" i="9" s="1"/>
  <c r="K265" i="9" s="1"/>
  <c r="K267" i="9" s="1"/>
  <c r="K268" i="9" s="1"/>
  <c r="K270" i="9" s="1"/>
  <c r="K271" i="9" s="1"/>
  <c r="K273" i="9" s="1"/>
  <c r="K274" i="9" s="1"/>
  <c r="K276" i="9" s="1"/>
  <c r="K277" i="9" s="1"/>
  <c r="K279" i="9" s="1"/>
  <c r="K280" i="9" s="1"/>
  <c r="K282" i="9" s="1"/>
  <c r="K283" i="9" s="1"/>
  <c r="K285" i="9" s="1"/>
  <c r="K286" i="9" s="1"/>
  <c r="K288" i="9" s="1"/>
  <c r="K409" i="9"/>
  <c r="K3" i="10" s="1"/>
  <c r="K370" i="10" s="1"/>
  <c r="K3" i="11" s="1"/>
  <c r="K6" i="7"/>
  <c r="K7" i="7" s="1"/>
  <c r="K10" i="7" s="1"/>
  <c r="K12" i="7" s="1"/>
  <c r="K13" i="7" s="1"/>
  <c r="K15" i="7" s="1"/>
  <c r="K16" i="7" s="1"/>
  <c r="K308" i="6"/>
  <c r="K310" i="6" s="1"/>
  <c r="K311" i="6" s="1"/>
  <c r="K313" i="6" s="1"/>
  <c r="K376" i="11" l="1"/>
  <c r="K3" i="12" s="1"/>
  <c r="K4" i="11"/>
  <c r="K6" i="11" s="1"/>
  <c r="K7" i="11" s="1"/>
  <c r="K9" i="11" s="1"/>
  <c r="K10" i="11" s="1"/>
  <c r="K12" i="11" s="1"/>
  <c r="K13" i="11" s="1"/>
  <c r="K15" i="11" s="1"/>
  <c r="K16" i="11" s="1"/>
  <c r="K18" i="11" s="1"/>
  <c r="K19" i="11" s="1"/>
  <c r="K21" i="11" s="1"/>
  <c r="K22" i="11" s="1"/>
  <c r="K24" i="11" s="1"/>
  <c r="K25" i="11" s="1"/>
  <c r="K27" i="11" s="1"/>
  <c r="K29" i="11" s="1"/>
  <c r="K30" i="11" s="1"/>
  <c r="K32" i="11" s="1"/>
  <c r="K33" i="11" s="1"/>
  <c r="K35" i="11" s="1"/>
  <c r="K36" i="11" s="1"/>
  <c r="K38" i="11" s="1"/>
  <c r="K39" i="11" s="1"/>
  <c r="K41" i="11" s="1"/>
  <c r="K42" i="11" s="1"/>
  <c r="K44" i="11" s="1"/>
  <c r="K45" i="11" s="1"/>
  <c r="K47" i="11" s="1"/>
  <c r="K48" i="11" s="1"/>
  <c r="K50" i="11" s="1"/>
  <c r="K51" i="11" s="1"/>
  <c r="K53" i="11" s="1"/>
  <c r="K54" i="11" s="1"/>
  <c r="K56" i="11" s="1"/>
  <c r="K57" i="11" s="1"/>
  <c r="K59" i="11" s="1"/>
  <c r="K60" i="11" s="1"/>
  <c r="K62" i="11" s="1"/>
  <c r="K63" i="11" s="1"/>
  <c r="K65" i="11" s="1"/>
  <c r="K66" i="11" s="1"/>
  <c r="K68" i="11" s="1"/>
  <c r="K69" i="11" s="1"/>
  <c r="K71" i="11" s="1"/>
  <c r="K72" i="11" s="1"/>
  <c r="K74" i="11" s="1"/>
  <c r="K75" i="11" s="1"/>
  <c r="K77" i="11" s="1"/>
  <c r="K78" i="11" s="1"/>
  <c r="K80" i="11" s="1"/>
  <c r="K81" i="11" s="1"/>
  <c r="K83" i="11" s="1"/>
  <c r="K84" i="11" s="1"/>
  <c r="K86" i="11" s="1"/>
  <c r="K87" i="11" s="1"/>
  <c r="K89" i="11" s="1"/>
  <c r="K90" i="11" s="1"/>
  <c r="K92" i="11" s="1"/>
  <c r="K93" i="11" s="1"/>
  <c r="K95" i="11" s="1"/>
  <c r="K96" i="11" s="1"/>
  <c r="K98" i="11" s="1"/>
  <c r="K99" i="11" s="1"/>
  <c r="K101" i="11" s="1"/>
  <c r="K102" i="11" s="1"/>
  <c r="K104" i="11" s="1"/>
  <c r="K105" i="11" s="1"/>
  <c r="K107" i="11" s="1"/>
  <c r="K108" i="11" s="1"/>
  <c r="K110" i="11" s="1"/>
  <c r="K111" i="11" s="1"/>
  <c r="K113" i="11" s="1"/>
  <c r="K114" i="11" s="1"/>
  <c r="K116" i="11" s="1"/>
  <c r="K117" i="11" s="1"/>
  <c r="K119" i="11" s="1"/>
  <c r="K120" i="11" s="1"/>
  <c r="K122" i="11" s="1"/>
  <c r="K123" i="11" s="1"/>
  <c r="K125" i="11" s="1"/>
  <c r="K126" i="11" s="1"/>
  <c r="K128" i="11" s="1"/>
  <c r="K129" i="11" s="1"/>
  <c r="K131" i="11" s="1"/>
  <c r="K132" i="11" s="1"/>
  <c r="K134" i="11" s="1"/>
  <c r="K135" i="11" s="1"/>
  <c r="K137" i="11" s="1"/>
  <c r="K138" i="11" s="1"/>
  <c r="K140" i="11" s="1"/>
  <c r="K141" i="11" s="1"/>
  <c r="K143" i="11" s="1"/>
  <c r="K144" i="11" s="1"/>
  <c r="K146" i="11" s="1"/>
  <c r="K147" i="11" s="1"/>
  <c r="K149" i="11" s="1"/>
  <c r="K150" i="11" s="1"/>
  <c r="K152" i="11" s="1"/>
  <c r="K153" i="11" s="1"/>
  <c r="K155" i="11" s="1"/>
  <c r="K156" i="11" s="1"/>
  <c r="K158" i="11" s="1"/>
  <c r="K159" i="11" s="1"/>
  <c r="K161" i="11" s="1"/>
  <c r="K162" i="11" s="1"/>
  <c r="K164" i="11" s="1"/>
  <c r="K165" i="11" s="1"/>
  <c r="K167" i="11" s="1"/>
  <c r="K168" i="11" s="1"/>
  <c r="K170" i="11" s="1"/>
  <c r="K171" i="11" s="1"/>
  <c r="K173" i="11" s="1"/>
  <c r="K174" i="11" s="1"/>
  <c r="K176" i="11" s="1"/>
  <c r="K177" i="11" s="1"/>
  <c r="K179" i="11" s="1"/>
  <c r="K180" i="11" s="1"/>
  <c r="K182" i="11" s="1"/>
  <c r="K183" i="11" s="1"/>
  <c r="K185" i="11" s="1"/>
  <c r="K186" i="11" s="1"/>
  <c r="K188" i="11" s="1"/>
  <c r="K189" i="11" s="1"/>
  <c r="K191" i="11" s="1"/>
  <c r="K192" i="11" s="1"/>
  <c r="K194" i="11" s="1"/>
  <c r="K195" i="11" s="1"/>
  <c r="K197" i="11" s="1"/>
  <c r="K198" i="11" s="1"/>
  <c r="K200" i="11" s="1"/>
  <c r="K201" i="11" s="1"/>
  <c r="K203" i="11" s="1"/>
  <c r="K204" i="11" s="1"/>
  <c r="K206" i="11" s="1"/>
  <c r="K207" i="11" s="1"/>
  <c r="K209" i="11" s="1"/>
  <c r="K210" i="11" s="1"/>
  <c r="K212" i="11" s="1"/>
  <c r="K213" i="11" s="1"/>
  <c r="K215" i="11" s="1"/>
  <c r="K216" i="11" s="1"/>
  <c r="K218" i="11" s="1"/>
  <c r="K219" i="11" s="1"/>
  <c r="K221" i="11" s="1"/>
  <c r="K222" i="11" s="1"/>
  <c r="K224" i="11" s="1"/>
  <c r="K226" i="11" s="1"/>
  <c r="K227" i="11" s="1"/>
  <c r="K229" i="11" s="1"/>
  <c r="K230" i="11" s="1"/>
  <c r="K232" i="11" s="1"/>
  <c r="K233" i="11" s="1"/>
  <c r="K235" i="11" s="1"/>
  <c r="K236" i="11" s="1"/>
  <c r="K238" i="11" s="1"/>
  <c r="K239" i="11" s="1"/>
  <c r="K241" i="11" s="1"/>
  <c r="K242" i="11" s="1"/>
  <c r="K244" i="11" s="1"/>
  <c r="K245" i="11" s="1"/>
  <c r="K247" i="11" s="1"/>
  <c r="K248" i="11" s="1"/>
  <c r="K250" i="11" s="1"/>
  <c r="K251" i="11" s="1"/>
  <c r="K253" i="11" s="1"/>
  <c r="K254" i="11" s="1"/>
  <c r="K256" i="11" s="1"/>
  <c r="K257" i="11" s="1"/>
  <c r="K259" i="11" s="1"/>
  <c r="K260" i="11" s="1"/>
  <c r="K262" i="11" s="1"/>
  <c r="K263" i="11" s="1"/>
  <c r="K265" i="11" s="1"/>
  <c r="K266" i="11" s="1"/>
  <c r="K268" i="11" s="1"/>
  <c r="K269" i="11" s="1"/>
  <c r="K271" i="11" s="1"/>
  <c r="K272" i="11" s="1"/>
  <c r="K274" i="11" s="1"/>
  <c r="K275" i="11" s="1"/>
  <c r="K277" i="11" s="1"/>
  <c r="K278" i="11" s="1"/>
  <c r="K280" i="11" s="1"/>
  <c r="K281" i="11" s="1"/>
  <c r="K283" i="11" s="1"/>
  <c r="K284" i="11" s="1"/>
  <c r="K286" i="11" s="1"/>
  <c r="K287" i="11" s="1"/>
  <c r="K289" i="11" s="1"/>
  <c r="K290" i="11" s="1"/>
  <c r="K292" i="11" s="1"/>
  <c r="K293" i="11" s="1"/>
  <c r="K295" i="11" s="1"/>
  <c r="K296" i="11" s="1"/>
  <c r="K298" i="11" s="1"/>
  <c r="K299" i="11" s="1"/>
  <c r="K301" i="11" s="1"/>
  <c r="K302" i="11" s="1"/>
  <c r="K304" i="11" s="1"/>
  <c r="K305" i="11" s="1"/>
  <c r="K307" i="11" s="1"/>
  <c r="K308" i="11" s="1"/>
  <c r="K310" i="11" s="1"/>
  <c r="K311" i="11" s="1"/>
  <c r="K313" i="11" s="1"/>
  <c r="K314" i="11" s="1"/>
  <c r="K316" i="11" s="1"/>
  <c r="K317" i="11" s="1"/>
  <c r="K319" i="11" s="1"/>
  <c r="K321" i="11" s="1"/>
  <c r="K322" i="11" s="1"/>
  <c r="K324" i="11" s="1"/>
  <c r="K325" i="11" s="1"/>
  <c r="K327" i="11" s="1"/>
  <c r="K328" i="11" s="1"/>
  <c r="K330" i="11" s="1"/>
  <c r="K331" i="11" s="1"/>
  <c r="K333" i="11" s="1"/>
  <c r="K334" i="11" s="1"/>
  <c r="K336" i="11" s="1"/>
  <c r="K337" i="11" s="1"/>
  <c r="K339" i="11" s="1"/>
  <c r="K340" i="11" s="1"/>
  <c r="K342" i="11" s="1"/>
  <c r="K343" i="11" s="1"/>
  <c r="K345" i="11" s="1"/>
  <c r="K346" i="11" s="1"/>
  <c r="K348" i="11" s="1"/>
  <c r="K349" i="11" s="1"/>
  <c r="K351" i="11" s="1"/>
  <c r="K352" i="11" s="1"/>
  <c r="K354" i="11" s="1"/>
  <c r="K355" i="11" s="1"/>
  <c r="K357" i="11" s="1"/>
  <c r="K358" i="11" s="1"/>
  <c r="K360" i="11" s="1"/>
  <c r="K361" i="11" s="1"/>
  <c r="K363" i="11" s="1"/>
  <c r="K364" i="11" s="1"/>
  <c r="K366" i="11" s="1"/>
  <c r="K367" i="11" s="1"/>
  <c r="K369" i="11" s="1"/>
  <c r="K370" i="11" s="1"/>
  <c r="K372" i="11" s="1"/>
  <c r="K373" i="11" s="1"/>
  <c r="K375" i="11" s="1"/>
  <c r="K289" i="9"/>
  <c r="K291" i="9" s="1"/>
  <c r="K292" i="9" s="1"/>
  <c r="K294" i="9" s="1"/>
  <c r="K295" i="9" s="1"/>
  <c r="K297" i="9" s="1"/>
  <c r="K298" i="9" s="1"/>
  <c r="K300" i="9" s="1"/>
  <c r="K301" i="9" s="1"/>
  <c r="K303" i="9" s="1"/>
  <c r="K304" i="9" s="1"/>
  <c r="K306" i="9" s="1"/>
  <c r="K307" i="9" s="1"/>
  <c r="K309" i="9" s="1"/>
  <c r="K310" i="9" s="1"/>
  <c r="K312" i="9" s="1"/>
  <c r="K313" i="9" s="1"/>
  <c r="K315" i="9" s="1"/>
  <c r="K316" i="9" s="1"/>
  <c r="K318" i="9" s="1"/>
  <c r="K319" i="9" s="1"/>
  <c r="K321" i="9" s="1"/>
  <c r="K322" i="9" s="1"/>
  <c r="K324" i="9" s="1"/>
  <c r="K325" i="9" s="1"/>
  <c r="K327" i="9" s="1"/>
  <c r="K328" i="9" s="1"/>
  <c r="K330" i="9" s="1"/>
  <c r="K331" i="9" s="1"/>
  <c r="K333" i="9" s="1"/>
  <c r="K334" i="9" s="1"/>
  <c r="K336" i="9" s="1"/>
  <c r="K337" i="9" s="1"/>
  <c r="K339" i="9" s="1"/>
  <c r="K340" i="9" s="1"/>
  <c r="K342" i="9" s="1"/>
  <c r="K343" i="9" s="1"/>
  <c r="K345" i="9" s="1"/>
  <c r="K346" i="9" s="1"/>
  <c r="K348" i="9" s="1"/>
  <c r="K349" i="9" s="1"/>
  <c r="K351" i="9" s="1"/>
  <c r="K352" i="9" s="1"/>
  <c r="K354" i="9" s="1"/>
  <c r="K355" i="9" s="1"/>
  <c r="K357" i="9" s="1"/>
  <c r="K358" i="9" s="1"/>
  <c r="K360" i="9" s="1"/>
  <c r="K361" i="9" s="1"/>
  <c r="K363" i="9" s="1"/>
  <c r="K364" i="9" s="1"/>
  <c r="K366" i="9" s="1"/>
  <c r="K367" i="9" s="1"/>
  <c r="K370" i="9" s="1"/>
  <c r="K372" i="9" s="1"/>
  <c r="K373" i="9" s="1"/>
  <c r="K375" i="9" s="1"/>
  <c r="K376" i="9" s="1"/>
  <c r="K378" i="9" s="1"/>
  <c r="K379" i="9" s="1"/>
  <c r="K381" i="9" s="1"/>
  <c r="K382" i="9" s="1"/>
  <c r="K384" i="9" s="1"/>
  <c r="K385" i="9" s="1"/>
  <c r="K387" i="9" s="1"/>
  <c r="K388" i="9" s="1"/>
  <c r="K390" i="9" s="1"/>
  <c r="K391" i="9" s="1"/>
  <c r="K393" i="9" s="1"/>
  <c r="K394" i="9" s="1"/>
  <c r="K396" i="9" s="1"/>
  <c r="K397" i="9" s="1"/>
  <c r="K399" i="9" s="1"/>
  <c r="K400" i="9" s="1"/>
  <c r="K402" i="9" s="1"/>
  <c r="K403" i="9" s="1"/>
  <c r="K405" i="9" s="1"/>
  <c r="K406" i="9" s="1"/>
  <c r="K408" i="9" s="1"/>
  <c r="K4" i="10" s="1"/>
  <c r="K6" i="10" s="1"/>
  <c r="K7" i="10" s="1"/>
  <c r="K9" i="10" s="1"/>
  <c r="K10" i="10" s="1"/>
  <c r="K12" i="10" s="1"/>
  <c r="K13" i="10" s="1"/>
  <c r="K15" i="10" s="1"/>
  <c r="K16" i="10" s="1"/>
  <c r="K18" i="10" s="1"/>
  <c r="K19" i="10" s="1"/>
  <c r="K21" i="10" s="1"/>
  <c r="K22" i="10" s="1"/>
  <c r="K24" i="10" s="1"/>
  <c r="K25" i="10" s="1"/>
  <c r="K27" i="10" s="1"/>
  <c r="K28" i="10" s="1"/>
  <c r="K30" i="10" s="1"/>
  <c r="K31" i="10" s="1"/>
  <c r="K33" i="10" s="1"/>
  <c r="K34" i="10" s="1"/>
  <c r="K36" i="10" s="1"/>
  <c r="K37" i="10" s="1"/>
  <c r="K39" i="10" s="1"/>
  <c r="K40" i="10" s="1"/>
  <c r="K42" i="10" s="1"/>
  <c r="K43" i="10" s="1"/>
  <c r="K45" i="10" s="1"/>
  <c r="K46" i="10" s="1"/>
  <c r="K48" i="10" s="1"/>
  <c r="K49" i="10" s="1"/>
  <c r="K51" i="10" s="1"/>
  <c r="K52" i="10" s="1"/>
  <c r="K54" i="10" s="1"/>
  <c r="K55" i="10" s="1"/>
  <c r="K57" i="10" s="1"/>
  <c r="K58" i="10" s="1"/>
  <c r="K60" i="10" s="1"/>
  <c r="K61" i="10" s="1"/>
  <c r="K63" i="10" s="1"/>
  <c r="K64" i="10" s="1"/>
  <c r="K67" i="10" s="1"/>
  <c r="K69" i="10" s="1"/>
  <c r="K70" i="10" s="1"/>
  <c r="K72" i="10" s="1"/>
  <c r="K73" i="10" s="1"/>
  <c r="K75" i="10" s="1"/>
  <c r="K76" i="10" s="1"/>
  <c r="K78" i="10" s="1"/>
  <c r="K79" i="10" s="1"/>
  <c r="K81" i="10" s="1"/>
  <c r="K82" i="10" s="1"/>
  <c r="K84" i="10" s="1"/>
  <c r="K85" i="10" s="1"/>
  <c r="K87" i="10" s="1"/>
  <c r="K88" i="10" s="1"/>
  <c r="K90" i="10" s="1"/>
  <c r="K91" i="10" s="1"/>
  <c r="K93" i="10" s="1"/>
  <c r="K94" i="10" s="1"/>
  <c r="K96" i="10" s="1"/>
  <c r="K97" i="10" s="1"/>
  <c r="K99" i="10" s="1"/>
  <c r="K100" i="10" s="1"/>
  <c r="K102" i="10" s="1"/>
  <c r="K103" i="10" s="1"/>
  <c r="K105" i="10" s="1"/>
  <c r="K106" i="10" s="1"/>
  <c r="K108" i="10" s="1"/>
  <c r="K109" i="10" s="1"/>
  <c r="K111" i="10" s="1"/>
  <c r="K112" i="10" s="1"/>
  <c r="K114" i="10" s="1"/>
  <c r="K115" i="10" s="1"/>
  <c r="K117" i="10" s="1"/>
  <c r="K118" i="10" s="1"/>
  <c r="K120" i="10" s="1"/>
  <c r="K121" i="10" s="1"/>
  <c r="K123" i="10" s="1"/>
  <c r="K124" i="10" s="1"/>
  <c r="K126" i="10" s="1"/>
  <c r="K127" i="10" s="1"/>
  <c r="K129" i="10" s="1"/>
  <c r="K130" i="10" s="1"/>
  <c r="K132" i="10" s="1"/>
  <c r="K133" i="10" s="1"/>
  <c r="K135" i="10" s="1"/>
  <c r="K136" i="10" s="1"/>
  <c r="K138" i="10" s="1"/>
  <c r="K139" i="10" s="1"/>
  <c r="K141" i="10" s="1"/>
  <c r="K142" i="10" s="1"/>
  <c r="K144" i="10" s="1"/>
  <c r="K145" i="10" s="1"/>
  <c r="K147" i="10" s="1"/>
  <c r="K148" i="10" s="1"/>
  <c r="K150" i="10" s="1"/>
  <c r="K151" i="10" s="1"/>
  <c r="K153" i="10" s="1"/>
  <c r="K154" i="10" s="1"/>
  <c r="K156" i="10" s="1"/>
  <c r="K157" i="10" s="1"/>
  <c r="K159" i="10" s="1"/>
  <c r="K160" i="10" s="1"/>
  <c r="K162" i="10" s="1"/>
  <c r="K163" i="10" s="1"/>
  <c r="K165" i="10" s="1"/>
  <c r="K166" i="10" s="1"/>
  <c r="K168" i="10" s="1"/>
  <c r="K169" i="10" s="1"/>
  <c r="K171" i="10" s="1"/>
  <c r="K172" i="10" s="1"/>
  <c r="K174" i="10" s="1"/>
  <c r="K18" i="7"/>
  <c r="K19" i="7" s="1"/>
  <c r="K21" i="7" s="1"/>
  <c r="K22" i="7" s="1"/>
  <c r="K24" i="7" s="1"/>
  <c r="F372" i="7"/>
  <c r="F416" i="8" s="1"/>
  <c r="F417" i="8" s="1"/>
  <c r="F410" i="9" s="1"/>
  <c r="F411" i="9" s="1"/>
  <c r="K177" i="10" l="1"/>
  <c r="K175" i="10"/>
  <c r="K432" i="12"/>
  <c r="K3" i="13" s="1"/>
  <c r="K4" i="12"/>
  <c r="K6" i="12" s="1"/>
  <c r="K7" i="12" s="1"/>
  <c r="K9" i="12" s="1"/>
  <c r="K10" i="12" s="1"/>
  <c r="K12" i="12" s="1"/>
  <c r="K13" i="12" s="1"/>
  <c r="K15" i="12" s="1"/>
  <c r="K16" i="12" s="1"/>
  <c r="K18" i="12" s="1"/>
  <c r="K19" i="12" s="1"/>
  <c r="K21" i="12" s="1"/>
  <c r="K22" i="12" s="1"/>
  <c r="K24" i="12" s="1"/>
  <c r="K25" i="12" s="1"/>
  <c r="K27" i="12" s="1"/>
  <c r="K28" i="12" s="1"/>
  <c r="K30" i="12" s="1"/>
  <c r="K31" i="12" s="1"/>
  <c r="K33" i="12" s="1"/>
  <c r="K34" i="12" s="1"/>
  <c r="K36" i="12" s="1"/>
  <c r="K37" i="12" s="1"/>
  <c r="K39" i="12" s="1"/>
  <c r="K40" i="12" s="1"/>
  <c r="K42" i="12" s="1"/>
  <c r="K43" i="12" s="1"/>
  <c r="K45" i="12" s="1"/>
  <c r="K46" i="12" s="1"/>
  <c r="K48" i="12" s="1"/>
  <c r="K49" i="12" s="1"/>
  <c r="K51" i="12" s="1"/>
  <c r="K52" i="12" s="1"/>
  <c r="K54" i="12" s="1"/>
  <c r="K55" i="12" s="1"/>
  <c r="K57" i="12" s="1"/>
  <c r="K58" i="12" s="1"/>
  <c r="K60" i="12" s="1"/>
  <c r="K61" i="12" s="1"/>
  <c r="K64" i="12" s="1"/>
  <c r="K66" i="12" s="1"/>
  <c r="K67" i="12" s="1"/>
  <c r="K69" i="12" s="1"/>
  <c r="K70" i="12" s="1"/>
  <c r="K72" i="12" s="1"/>
  <c r="K73" i="12" s="1"/>
  <c r="K75" i="12" s="1"/>
  <c r="K76" i="12" s="1"/>
  <c r="K78" i="12" s="1"/>
  <c r="K79" i="12" s="1"/>
  <c r="K81" i="12" s="1"/>
  <c r="K82" i="12" s="1"/>
  <c r="K84" i="12" s="1"/>
  <c r="K85" i="12" s="1"/>
  <c r="K87" i="12" s="1"/>
  <c r="K88" i="12" s="1"/>
  <c r="K90" i="12" s="1"/>
  <c r="K91" i="12" s="1"/>
  <c r="K93" i="12" s="1"/>
  <c r="K94" i="12" s="1"/>
  <c r="K96" i="12" s="1"/>
  <c r="K97" i="12" s="1"/>
  <c r="K99" i="12" s="1"/>
  <c r="K100" i="12" s="1"/>
  <c r="K102" i="12" s="1"/>
  <c r="K103" i="12" s="1"/>
  <c r="K105" i="12" s="1"/>
  <c r="K106" i="12" s="1"/>
  <c r="K108" i="12" s="1"/>
  <c r="K109" i="12" s="1"/>
  <c r="K111" i="12" s="1"/>
  <c r="K112" i="12" s="1"/>
  <c r="K114" i="12" s="1"/>
  <c r="K115" i="12" s="1"/>
  <c r="K117" i="12" s="1"/>
  <c r="K118" i="12" s="1"/>
  <c r="K120" i="12" s="1"/>
  <c r="K121" i="12" s="1"/>
  <c r="K123" i="12" s="1"/>
  <c r="K124" i="12" s="1"/>
  <c r="K126" i="12" s="1"/>
  <c r="K127" i="12" s="1"/>
  <c r="K129" i="12" s="1"/>
  <c r="K130" i="12" s="1"/>
  <c r="K132" i="12" s="1"/>
  <c r="K133" i="12" s="1"/>
  <c r="K135" i="12" s="1"/>
  <c r="K136" i="12" s="1"/>
  <c r="K138" i="12" s="1"/>
  <c r="K139" i="12" s="1"/>
  <c r="K141" i="12" s="1"/>
  <c r="K142" i="12" s="1"/>
  <c r="K144" i="12" s="1"/>
  <c r="K145" i="12" s="1"/>
  <c r="K147" i="12" s="1"/>
  <c r="K148" i="12" s="1"/>
  <c r="K150" i="12" s="1"/>
  <c r="K151" i="12" s="1"/>
  <c r="K153" i="12" s="1"/>
  <c r="K154" i="12" s="1"/>
  <c r="K156" i="12" s="1"/>
  <c r="K157" i="12" s="1"/>
  <c r="K159" i="12" s="1"/>
  <c r="K160" i="12" s="1"/>
  <c r="K162" i="12" s="1"/>
  <c r="K163" i="12" s="1"/>
  <c r="K165" i="12" s="1"/>
  <c r="K166" i="12" s="1"/>
  <c r="K168" i="12" s="1"/>
  <c r="K169" i="12" s="1"/>
  <c r="K171" i="12" s="1"/>
  <c r="K172" i="12" s="1"/>
  <c r="K174" i="12" s="1"/>
  <c r="K175" i="12" s="1"/>
  <c r="K177" i="12" s="1"/>
  <c r="K178" i="12" s="1"/>
  <c r="K180" i="12" s="1"/>
  <c r="K181" i="12" s="1"/>
  <c r="K183" i="12" s="1"/>
  <c r="K184" i="12" s="1"/>
  <c r="K186" i="12" s="1"/>
  <c r="K187" i="12" s="1"/>
  <c r="K189" i="12" s="1"/>
  <c r="K190" i="12" s="1"/>
  <c r="K192" i="12" s="1"/>
  <c r="K193" i="12" s="1"/>
  <c r="K195" i="12" s="1"/>
  <c r="K196" i="12" s="1"/>
  <c r="K198" i="12" s="1"/>
  <c r="K199" i="12" s="1"/>
  <c r="K201" i="12" s="1"/>
  <c r="K202" i="12" s="1"/>
  <c r="K204" i="12" s="1"/>
  <c r="K205" i="12" s="1"/>
  <c r="K207" i="12" s="1"/>
  <c r="K208" i="12" s="1"/>
  <c r="K210" i="12" s="1"/>
  <c r="K211" i="12" s="1"/>
  <c r="K213" i="12" s="1"/>
  <c r="K214" i="12" s="1"/>
  <c r="K216" i="12" s="1"/>
  <c r="K217" i="12" s="1"/>
  <c r="K219" i="12" s="1"/>
  <c r="K220" i="12" s="1"/>
  <c r="K222" i="12" s="1"/>
  <c r="K223" i="12" s="1"/>
  <c r="K225" i="12" s="1"/>
  <c r="K226" i="12" s="1"/>
  <c r="K228" i="12" s="1"/>
  <c r="K229" i="12" s="1"/>
  <c r="K231" i="12" s="1"/>
  <c r="K232" i="12" s="1"/>
  <c r="K234" i="12" s="1"/>
  <c r="K235" i="12" s="1"/>
  <c r="K237" i="12" s="1"/>
  <c r="K238" i="12" s="1"/>
  <c r="K240" i="12" s="1"/>
  <c r="K241" i="12" s="1"/>
  <c r="K243" i="12" s="1"/>
  <c r="K244" i="12" s="1"/>
  <c r="K246" i="12" s="1"/>
  <c r="K247" i="12" s="1"/>
  <c r="K249" i="12" s="1"/>
  <c r="K250" i="12" s="1"/>
  <c r="K252" i="12" s="1"/>
  <c r="K253" i="12" s="1"/>
  <c r="K255" i="12" s="1"/>
  <c r="K256" i="12" s="1"/>
  <c r="K258" i="12" s="1"/>
  <c r="K259" i="12" s="1"/>
  <c r="K261" i="12" s="1"/>
  <c r="K262" i="12" s="1"/>
  <c r="K264" i="12" s="1"/>
  <c r="K265" i="12" s="1"/>
  <c r="K267" i="12" s="1"/>
  <c r="K268" i="12" s="1"/>
  <c r="K270" i="12" s="1"/>
  <c r="K271" i="12" s="1"/>
  <c r="K273" i="12" s="1"/>
  <c r="K274" i="12" s="1"/>
  <c r="K276" i="12" s="1"/>
  <c r="K277" i="12" s="1"/>
  <c r="K279" i="12" s="1"/>
  <c r="K280" i="12" s="1"/>
  <c r="K282" i="12" s="1"/>
  <c r="K283" i="12" s="1"/>
  <c r="K285" i="12" s="1"/>
  <c r="K286" i="12" s="1"/>
  <c r="K288" i="12" s="1"/>
  <c r="K289" i="12" s="1"/>
  <c r="K291" i="12" s="1"/>
  <c r="K292" i="12" s="1"/>
  <c r="K294" i="12" s="1"/>
  <c r="K295" i="12" s="1"/>
  <c r="K297" i="12" s="1"/>
  <c r="K298" i="12" s="1"/>
  <c r="K300" i="12" s="1"/>
  <c r="K301" i="12" s="1"/>
  <c r="K303" i="12" s="1"/>
  <c r="K304" i="12" s="1"/>
  <c r="K306" i="12" s="1"/>
  <c r="K307" i="12" s="1"/>
  <c r="K309" i="12" s="1"/>
  <c r="K310" i="12" s="1"/>
  <c r="K312" i="12" s="1"/>
  <c r="K313" i="12" s="1"/>
  <c r="K315" i="12" s="1"/>
  <c r="K316" i="12" s="1"/>
  <c r="K318" i="12" s="1"/>
  <c r="K319" i="12" s="1"/>
  <c r="K321" i="12" s="1"/>
  <c r="K322" i="12" s="1"/>
  <c r="K324" i="12" s="1"/>
  <c r="K325" i="12" s="1"/>
  <c r="K327" i="12" s="1"/>
  <c r="K328" i="12" s="1"/>
  <c r="K330" i="12" s="1"/>
  <c r="K331" i="12" s="1"/>
  <c r="K333" i="12" s="1"/>
  <c r="K334" i="12" s="1"/>
  <c r="K336" i="12" s="1"/>
  <c r="K337" i="12" s="1"/>
  <c r="K339" i="12" s="1"/>
  <c r="K340" i="12" s="1"/>
  <c r="K342" i="12" s="1"/>
  <c r="K343" i="12" s="1"/>
  <c r="K345" i="12" s="1"/>
  <c r="K346" i="12" s="1"/>
  <c r="K348" i="12" s="1"/>
  <c r="K349" i="12" s="1"/>
  <c r="K351" i="12" s="1"/>
  <c r="K352" i="12" s="1"/>
  <c r="K354" i="12" s="1"/>
  <c r="K355" i="12" s="1"/>
  <c r="K357" i="12" s="1"/>
  <c r="K358" i="12" s="1"/>
  <c r="K360" i="12" s="1"/>
  <c r="K361" i="12" s="1"/>
  <c r="K363" i="12" s="1"/>
  <c r="K364" i="12" s="1"/>
  <c r="K366" i="12" s="1"/>
  <c r="K367" i="12" s="1"/>
  <c r="K369" i="12" s="1"/>
  <c r="K370" i="12" s="1"/>
  <c r="K372" i="12" s="1"/>
  <c r="K373" i="12" s="1"/>
  <c r="K375" i="12" s="1"/>
  <c r="K376" i="12" s="1"/>
  <c r="K378" i="12" s="1"/>
  <c r="K379" i="12" s="1"/>
  <c r="K381" i="12" s="1"/>
  <c r="K382" i="12" s="1"/>
  <c r="K384" i="12" s="1"/>
  <c r="K385" i="12" s="1"/>
  <c r="K387" i="12" s="1"/>
  <c r="K388" i="12" s="1"/>
  <c r="K390" i="12" s="1"/>
  <c r="K391" i="12" s="1"/>
  <c r="K393" i="12" s="1"/>
  <c r="K394" i="12" s="1"/>
  <c r="K396" i="12" s="1"/>
  <c r="K397" i="12" s="1"/>
  <c r="K399" i="12" s="1"/>
  <c r="K400" i="12" s="1"/>
  <c r="K402" i="12" s="1"/>
  <c r="K403" i="12" s="1"/>
  <c r="K405" i="12" s="1"/>
  <c r="K406" i="12" s="1"/>
  <c r="K408" i="12" s="1"/>
  <c r="K409" i="12" s="1"/>
  <c r="K411" i="12" s="1"/>
  <c r="K412" i="12" s="1"/>
  <c r="K414" i="12" s="1"/>
  <c r="K415" i="12" s="1"/>
  <c r="K417" i="12" s="1"/>
  <c r="K418" i="12" s="1"/>
  <c r="K420" i="12" s="1"/>
  <c r="K421" i="12" s="1"/>
  <c r="K423" i="12" s="1"/>
  <c r="K424" i="12" s="1"/>
  <c r="K426" i="12" s="1"/>
  <c r="K427" i="12" s="1"/>
  <c r="K429" i="12" s="1"/>
  <c r="K430" i="12" s="1"/>
  <c r="F371" i="10"/>
  <c r="F372" i="10" s="1"/>
  <c r="K25" i="7"/>
  <c r="K27" i="7" s="1"/>
  <c r="K28" i="7" s="1"/>
  <c r="K30" i="7" s="1"/>
  <c r="K31" i="7" s="1"/>
  <c r="K33" i="7" s="1"/>
  <c r="K34" i="7" s="1"/>
  <c r="K36" i="7" s="1"/>
  <c r="K37" i="7" s="1"/>
  <c r="K39" i="7" s="1"/>
  <c r="K40" i="7" s="1"/>
  <c r="K42" i="7" s="1"/>
  <c r="K43" i="7" s="1"/>
  <c r="K45" i="7" s="1"/>
  <c r="K46" i="7" s="1"/>
  <c r="K48" i="7" s="1"/>
  <c r="K49" i="7" s="1"/>
  <c r="K51" i="7" s="1"/>
  <c r="K52" i="7" s="1"/>
  <c r="K54" i="7" s="1"/>
  <c r="K55" i="7" s="1"/>
  <c r="K57" i="7" s="1"/>
  <c r="K58" i="7" s="1"/>
  <c r="K60" i="7" s="1"/>
  <c r="K61" i="7" s="1"/>
  <c r="K63" i="7" s="1"/>
  <c r="K64" i="7" s="1"/>
  <c r="K66" i="7" s="1"/>
  <c r="K67" i="7" s="1"/>
  <c r="K69" i="7" s="1"/>
  <c r="K70" i="7" s="1"/>
  <c r="K72" i="7" s="1"/>
  <c r="K73" i="7" s="1"/>
  <c r="K75" i="7" s="1"/>
  <c r="K76" i="7" s="1"/>
  <c r="K78" i="7" s="1"/>
  <c r="K79" i="7" s="1"/>
  <c r="K81" i="7" s="1"/>
  <c r="K82" i="7" s="1"/>
  <c r="K84" i="7" s="1"/>
  <c r="K85" i="7" s="1"/>
  <c r="K87" i="7" s="1"/>
  <c r="K88" i="7" s="1"/>
  <c r="K90" i="7" s="1"/>
  <c r="K91" i="7" s="1"/>
  <c r="K93" i="7" s="1"/>
  <c r="K94" i="7" s="1"/>
  <c r="K96" i="7" s="1"/>
  <c r="K97" i="7" s="1"/>
  <c r="K99" i="7" s="1"/>
  <c r="K100" i="7" s="1"/>
  <c r="K102" i="7" s="1"/>
  <c r="K103" i="7" s="1"/>
  <c r="K105" i="7" s="1"/>
  <c r="K106" i="7" s="1"/>
  <c r="K108" i="7" s="1"/>
  <c r="K109" i="7" s="1"/>
  <c r="K111" i="7" s="1"/>
  <c r="K112" i="7" s="1"/>
  <c r="K114" i="7" s="1"/>
  <c r="K115" i="7" s="1"/>
  <c r="K117" i="7" s="1"/>
  <c r="K118" i="7" s="1"/>
  <c r="K120" i="7" s="1"/>
  <c r="K121" i="7" s="1"/>
  <c r="K123" i="7" s="1"/>
  <c r="K124" i="7" s="1"/>
  <c r="K126" i="7" s="1"/>
  <c r="K127" i="7" s="1"/>
  <c r="K129" i="7" s="1"/>
  <c r="K130" i="7" s="1"/>
  <c r="K132" i="7" s="1"/>
  <c r="K133" i="7" s="1"/>
  <c r="K135" i="7" s="1"/>
  <c r="K136" i="7" s="1"/>
  <c r="K138" i="7" s="1"/>
  <c r="K139" i="7" s="1"/>
  <c r="K141" i="7" s="1"/>
  <c r="K142" i="7" s="1"/>
  <c r="K144" i="7" s="1"/>
  <c r="K145" i="7" s="1"/>
  <c r="K147" i="7" s="1"/>
  <c r="K148" i="7" s="1"/>
  <c r="K150" i="7" s="1"/>
  <c r="K151" i="7" s="1"/>
  <c r="K153" i="7" s="1"/>
  <c r="K154" i="7" s="1"/>
  <c r="K156" i="7" s="1"/>
  <c r="K157" i="7" s="1"/>
  <c r="K160" i="7" s="1"/>
  <c r="K162" i="7" s="1"/>
  <c r="K163" i="7" s="1"/>
  <c r="K165" i="7" s="1"/>
  <c r="K166" i="7" s="1"/>
  <c r="K168" i="7" s="1"/>
  <c r="K169" i="7" s="1"/>
  <c r="K171" i="7" s="1"/>
  <c r="K172" i="7" s="1"/>
  <c r="K174" i="7" s="1"/>
  <c r="K175" i="7" s="1"/>
  <c r="K177" i="7" s="1"/>
  <c r="K178" i="7" s="1"/>
  <c r="K180" i="7" s="1"/>
  <c r="K181" i="7" s="1"/>
  <c r="K183" i="7" s="1"/>
  <c r="K184" i="7" s="1"/>
  <c r="K186" i="7" s="1"/>
  <c r="K187" i="7" s="1"/>
  <c r="K189" i="7" s="1"/>
  <c r="K190" i="7" s="1"/>
  <c r="K192" i="7" s="1"/>
  <c r="K193" i="7" s="1"/>
  <c r="K195" i="7" s="1"/>
  <c r="K196" i="7" s="1"/>
  <c r="K198" i="7" s="1"/>
  <c r="K199" i="7" s="1"/>
  <c r="K201" i="7" s="1"/>
  <c r="K202" i="7" s="1"/>
  <c r="K204" i="7" s="1"/>
  <c r="K205" i="7" s="1"/>
  <c r="K207" i="7" s="1"/>
  <c r="K208" i="7" s="1"/>
  <c r="K210" i="7" s="1"/>
  <c r="K211" i="7" s="1"/>
  <c r="K213" i="7" s="1"/>
  <c r="K214" i="7" s="1"/>
  <c r="K216" i="7" s="1"/>
  <c r="K217" i="7" s="1"/>
  <c r="K220" i="7" s="1"/>
  <c r="K222" i="7" s="1"/>
  <c r="K223" i="7" s="1"/>
  <c r="K225" i="7" s="1"/>
  <c r="J372" i="7"/>
  <c r="J416" i="8" s="1"/>
  <c r="J417" i="8" s="1"/>
  <c r="J410" i="9" s="1"/>
  <c r="J411" i="9" s="1"/>
  <c r="K478" i="13" l="1"/>
  <c r="K4" i="13"/>
  <c r="K6" i="13" s="1"/>
  <c r="K7" i="13" s="1"/>
  <c r="K9" i="13" s="1"/>
  <c r="K10" i="13" s="1"/>
  <c r="K12" i="13" s="1"/>
  <c r="K13" i="13" s="1"/>
  <c r="K15" i="13" s="1"/>
  <c r="K16" i="13" s="1"/>
  <c r="K18" i="13" s="1"/>
  <c r="K19" i="13" s="1"/>
  <c r="K21" i="13" s="1"/>
  <c r="K22" i="13" s="1"/>
  <c r="K24" i="13" s="1"/>
  <c r="K25" i="13" s="1"/>
  <c r="K27" i="13" s="1"/>
  <c r="K28" i="13" s="1"/>
  <c r="K30" i="13" s="1"/>
  <c r="K31" i="13" s="1"/>
  <c r="K33" i="13" s="1"/>
  <c r="K34" i="13" s="1"/>
  <c r="K36" i="13" s="1"/>
  <c r="K37" i="13" s="1"/>
  <c r="K39" i="13" s="1"/>
  <c r="K40" i="13" s="1"/>
  <c r="K42" i="13" s="1"/>
  <c r="K43" i="13" s="1"/>
  <c r="K45" i="13" s="1"/>
  <c r="F377" i="11"/>
  <c r="F378" i="11" s="1"/>
  <c r="F433" i="12" s="1"/>
  <c r="F434" i="12" s="1"/>
  <c r="F479" i="13" s="1"/>
  <c r="F480" i="13" s="1"/>
  <c r="K178" i="10"/>
  <c r="K180" i="10" s="1"/>
  <c r="K181" i="10" s="1"/>
  <c r="K183" i="10" s="1"/>
  <c r="K184" i="10" s="1"/>
  <c r="K186" i="10" s="1"/>
  <c r="K187" i="10" s="1"/>
  <c r="K189" i="10" s="1"/>
  <c r="K190" i="10" s="1"/>
  <c r="K192" i="10" s="1"/>
  <c r="K193" i="10" s="1"/>
  <c r="K195" i="10" s="1"/>
  <c r="K196" i="10" s="1"/>
  <c r="K198" i="10" s="1"/>
  <c r="K199" i="10" s="1"/>
  <c r="K201" i="10" s="1"/>
  <c r="K202" i="10" s="1"/>
  <c r="K204" i="10" s="1"/>
  <c r="K205" i="10" s="1"/>
  <c r="K207" i="10" s="1"/>
  <c r="K208" i="10" s="1"/>
  <c r="K210" i="10" s="1"/>
  <c r="K211" i="10" s="1"/>
  <c r="K213" i="10" s="1"/>
  <c r="K214" i="10" s="1"/>
  <c r="K216" i="10" s="1"/>
  <c r="K217" i="10" s="1"/>
  <c r="K219" i="10" s="1"/>
  <c r="K220" i="10" s="1"/>
  <c r="K222" i="10" s="1"/>
  <c r="K223" i="10" s="1"/>
  <c r="K225" i="10" s="1"/>
  <c r="K226" i="10" s="1"/>
  <c r="K228" i="10" s="1"/>
  <c r="K229" i="10" s="1"/>
  <c r="K231" i="10" s="1"/>
  <c r="K232" i="10" s="1"/>
  <c r="K234" i="10" s="1"/>
  <c r="K235" i="10" s="1"/>
  <c r="K237" i="10" s="1"/>
  <c r="K238" i="10" s="1"/>
  <c r="K240" i="10" s="1"/>
  <c r="K241" i="10" s="1"/>
  <c r="K243" i="10" s="1"/>
  <c r="K244" i="10" s="1"/>
  <c r="K246" i="10" s="1"/>
  <c r="K247" i="10" s="1"/>
  <c r="K249" i="10" s="1"/>
  <c r="K250" i="10" s="1"/>
  <c r="K252" i="10" s="1"/>
  <c r="K253" i="10" s="1"/>
  <c r="K255" i="10" s="1"/>
  <c r="K256" i="10" s="1"/>
  <c r="K258" i="10" s="1"/>
  <c r="K259" i="10" s="1"/>
  <c r="K261" i="10" s="1"/>
  <c r="K262" i="10" s="1"/>
  <c r="K264" i="10" s="1"/>
  <c r="K265" i="10" s="1"/>
  <c r="K267" i="10" s="1"/>
  <c r="K268" i="10" s="1"/>
  <c r="K270" i="10" s="1"/>
  <c r="K271" i="10" s="1"/>
  <c r="K273" i="10" s="1"/>
  <c r="K274" i="10" s="1"/>
  <c r="K276" i="10" s="1"/>
  <c r="K277" i="10" s="1"/>
  <c r="K279" i="10" s="1"/>
  <c r="K280" i="10" s="1"/>
  <c r="K282" i="10" s="1"/>
  <c r="K283" i="10" s="1"/>
  <c r="K285" i="10" s="1"/>
  <c r="K286" i="10" s="1"/>
  <c r="K288" i="10" s="1"/>
  <c r="K289" i="10" s="1"/>
  <c r="K291" i="10" s="1"/>
  <c r="K292" i="10" s="1"/>
  <c r="K294" i="10" s="1"/>
  <c r="K295" i="10" s="1"/>
  <c r="K297" i="10" s="1"/>
  <c r="K298" i="10" s="1"/>
  <c r="K300" i="10" s="1"/>
  <c r="K301" i="10" s="1"/>
  <c r="K303" i="10" s="1"/>
  <c r="K304" i="10" s="1"/>
  <c r="K306" i="10" s="1"/>
  <c r="K307" i="10" s="1"/>
  <c r="K309" i="10" s="1"/>
  <c r="K310" i="10" s="1"/>
  <c r="K312" i="10" s="1"/>
  <c r="K313" i="10" s="1"/>
  <c r="K315" i="10" s="1"/>
  <c r="K316" i="10" s="1"/>
  <c r="K318" i="10" s="1"/>
  <c r="K319" i="10" s="1"/>
  <c r="K321" i="10" s="1"/>
  <c r="K322" i="10" s="1"/>
  <c r="K324" i="10" s="1"/>
  <c r="K325" i="10" s="1"/>
  <c r="K327" i="10" s="1"/>
  <c r="K328" i="10" s="1"/>
  <c r="K330" i="10" s="1"/>
  <c r="K331" i="10" s="1"/>
  <c r="K333" i="10" s="1"/>
  <c r="K334" i="10" s="1"/>
  <c r="K336" i="10" s="1"/>
  <c r="K337" i="10" s="1"/>
  <c r="J371" i="10"/>
  <c r="J372" i="10" s="1"/>
  <c r="J377" i="11" s="1"/>
  <c r="J378" i="11" s="1"/>
  <c r="J433" i="12" s="1"/>
  <c r="J434" i="12" s="1"/>
  <c r="J479" i="13" s="1"/>
  <c r="J480" i="13" s="1"/>
  <c r="J475" i="14" s="1"/>
  <c r="J476" i="14" s="1"/>
  <c r="J443" i="15" s="1"/>
  <c r="J444" i="15" s="1"/>
  <c r="J482" i="16" s="1"/>
  <c r="J483" i="16" s="1"/>
  <c r="J478" i="17" s="1"/>
  <c r="J479" i="17" s="1"/>
  <c r="K226" i="7"/>
  <c r="K228" i="7" s="1"/>
  <c r="K229" i="7" s="1"/>
  <c r="K231" i="7" s="1"/>
  <c r="K232" i="7" s="1"/>
  <c r="K234" i="7" s="1"/>
  <c r="K235" i="7" s="1"/>
  <c r="K237" i="7" s="1"/>
  <c r="K238" i="7" s="1"/>
  <c r="K240" i="7" s="1"/>
  <c r="K241" i="7" s="1"/>
  <c r="K243" i="7" s="1"/>
  <c r="K244" i="7" s="1"/>
  <c r="K246" i="7" s="1"/>
  <c r="K247" i="7" s="1"/>
  <c r="K249" i="7" s="1"/>
  <c r="K250" i="7" s="1"/>
  <c r="K252" i="7" s="1"/>
  <c r="K253" i="7" s="1"/>
  <c r="K255" i="7" s="1"/>
  <c r="K256" i="7" s="1"/>
  <c r="K258" i="7" s="1"/>
  <c r="F475" i="14" l="1"/>
  <c r="F476" i="14" s="1"/>
  <c r="F443" i="15" s="1"/>
  <c r="F444" i="15" s="1"/>
  <c r="F482" i="16" s="1"/>
  <c r="F483" i="16" s="1"/>
  <c r="F478" i="17" s="1"/>
  <c r="F479" i="17" s="1"/>
  <c r="J476" i="20"/>
  <c r="J477" i="20" s="1"/>
  <c r="J476" i="19"/>
  <c r="J477" i="19" s="1"/>
  <c r="J488" i="18"/>
  <c r="J489" i="18" s="1"/>
  <c r="K48" i="13"/>
  <c r="K49" i="13" s="1"/>
  <c r="K51" i="13" s="1"/>
  <c r="K52" i="13" s="1"/>
  <c r="K54" i="13" s="1"/>
  <c r="K55" i="13" s="1"/>
  <c r="K57" i="13" s="1"/>
  <c r="K58" i="13" s="1"/>
  <c r="K60" i="13" s="1"/>
  <c r="K61" i="13" s="1"/>
  <c r="K63" i="13" s="1"/>
  <c r="K64" i="13" s="1"/>
  <c r="K66" i="13" s="1"/>
  <c r="K67" i="13" s="1"/>
  <c r="K69" i="13" s="1"/>
  <c r="K70" i="13" s="1"/>
  <c r="K72" i="13" s="1"/>
  <c r="K73" i="13" s="1"/>
  <c r="K75" i="13" s="1"/>
  <c r="K76" i="13" s="1"/>
  <c r="K78" i="13" s="1"/>
  <c r="K79" i="13" s="1"/>
  <c r="K81" i="13" s="1"/>
  <c r="K82" i="13" s="1"/>
  <c r="K84" i="13" s="1"/>
  <c r="K85" i="13" s="1"/>
  <c r="K87" i="13" s="1"/>
  <c r="K88" i="13" s="1"/>
  <c r="K90" i="13" s="1"/>
  <c r="K91" i="13" s="1"/>
  <c r="K93" i="13" s="1"/>
  <c r="K94" i="13" s="1"/>
  <c r="K96" i="13" s="1"/>
  <c r="K97" i="13" s="1"/>
  <c r="K99" i="13" s="1"/>
  <c r="K100" i="13" s="1"/>
  <c r="K102" i="13" s="1"/>
  <c r="K103" i="13" s="1"/>
  <c r="K105" i="13" s="1"/>
  <c r="K106" i="13" s="1"/>
  <c r="K108" i="13" s="1"/>
  <c r="K109" i="13" s="1"/>
  <c r="K111" i="13" s="1"/>
  <c r="K112" i="13" s="1"/>
  <c r="K114" i="13" s="1"/>
  <c r="K115" i="13" s="1"/>
  <c r="K117" i="13" s="1"/>
  <c r="K118" i="13" s="1"/>
  <c r="K120" i="13" s="1"/>
  <c r="K121" i="13" s="1"/>
  <c r="K123" i="13" s="1"/>
  <c r="K124" i="13" s="1"/>
  <c r="K126" i="13" s="1"/>
  <c r="K127" i="13" s="1"/>
  <c r="K129" i="13" s="1"/>
  <c r="K130" i="13" s="1"/>
  <c r="K132" i="13" s="1"/>
  <c r="K133" i="13" s="1"/>
  <c r="K135" i="13" s="1"/>
  <c r="K136" i="13" s="1"/>
  <c r="K138" i="13" s="1"/>
  <c r="K139" i="13" s="1"/>
  <c r="K141" i="13" s="1"/>
  <c r="K142" i="13" s="1"/>
  <c r="K144" i="13" s="1"/>
  <c r="K145" i="13" s="1"/>
  <c r="K147" i="13" s="1"/>
  <c r="K148" i="13" s="1"/>
  <c r="K150" i="13" s="1"/>
  <c r="K151" i="13" s="1"/>
  <c r="K153" i="13" s="1"/>
  <c r="K154" i="13" s="1"/>
  <c r="K156" i="13" s="1"/>
  <c r="K157" i="13" s="1"/>
  <c r="K159" i="13" s="1"/>
  <c r="K160" i="13" s="1"/>
  <c r="K162" i="13" s="1"/>
  <c r="K163" i="13" s="1"/>
  <c r="K166" i="13" s="1"/>
  <c r="K168" i="13" s="1"/>
  <c r="K169" i="13" s="1"/>
  <c r="K171" i="13" s="1"/>
  <c r="K172" i="13" s="1"/>
  <c r="K174" i="13" s="1"/>
  <c r="K175" i="13" s="1"/>
  <c r="K177" i="13" s="1"/>
  <c r="K178" i="13" s="1"/>
  <c r="K180" i="13" s="1"/>
  <c r="K181" i="13" s="1"/>
  <c r="K183" i="13" s="1"/>
  <c r="K184" i="13" s="1"/>
  <c r="K186" i="13" s="1"/>
  <c r="K187" i="13" s="1"/>
  <c r="K189" i="13" s="1"/>
  <c r="K190" i="13" s="1"/>
  <c r="K192" i="13" s="1"/>
  <c r="K193" i="13" s="1"/>
  <c r="K195" i="13" s="1"/>
  <c r="K196" i="13" s="1"/>
  <c r="K198" i="13" s="1"/>
  <c r="K199" i="13" s="1"/>
  <c r="K201" i="13" s="1"/>
  <c r="K202" i="13" s="1"/>
  <c r="K204" i="13" s="1"/>
  <c r="K205" i="13" s="1"/>
  <c r="K207" i="13" s="1"/>
  <c r="K208" i="13" s="1"/>
  <c r="K210" i="13" s="1"/>
  <c r="K211" i="13" s="1"/>
  <c r="K213" i="13" s="1"/>
  <c r="K214" i="13" s="1"/>
  <c r="K216" i="13" s="1"/>
  <c r="K217" i="13" s="1"/>
  <c r="K219" i="13" s="1"/>
  <c r="K220" i="13" s="1"/>
  <c r="K222" i="13" s="1"/>
  <c r="K223" i="13" s="1"/>
  <c r="K225" i="13" s="1"/>
  <c r="K226" i="13" s="1"/>
  <c r="K228" i="13" s="1"/>
  <c r="K229" i="13" s="1"/>
  <c r="K231" i="13" s="1"/>
  <c r="K232" i="13" s="1"/>
  <c r="K234" i="13" s="1"/>
  <c r="K235" i="13" s="1"/>
  <c r="K237" i="13" s="1"/>
  <c r="K238" i="13" s="1"/>
  <c r="K240" i="13" s="1"/>
  <c r="K241" i="13" s="1"/>
  <c r="K243" i="13" s="1"/>
  <c r="K244" i="13" s="1"/>
  <c r="K246" i="13" s="1"/>
  <c r="K247" i="13" s="1"/>
  <c r="K249" i="13" s="1"/>
  <c r="K250" i="13" s="1"/>
  <c r="K252" i="13" s="1"/>
  <c r="K253" i="13" s="1"/>
  <c r="K255" i="13" s="1"/>
  <c r="K256" i="13" s="1"/>
  <c r="K258" i="13" s="1"/>
  <c r="K259" i="13" s="1"/>
  <c r="K261" i="13" s="1"/>
  <c r="K262" i="13" s="1"/>
  <c r="K264" i="13" s="1"/>
  <c r="K265" i="13" s="1"/>
  <c r="K267" i="13" s="1"/>
  <c r="K268" i="13" s="1"/>
  <c r="K270" i="13" s="1"/>
  <c r="K271" i="13" s="1"/>
  <c r="K273" i="13" s="1"/>
  <c r="K274" i="13" s="1"/>
  <c r="K276" i="13" s="1"/>
  <c r="K277" i="13" s="1"/>
  <c r="K279" i="13" s="1"/>
  <c r="K280" i="13" s="1"/>
  <c r="K282" i="13" s="1"/>
  <c r="K283" i="13" s="1"/>
  <c r="K285" i="13" s="1"/>
  <c r="K286" i="13" s="1"/>
  <c r="K288" i="13" s="1"/>
  <c r="K289" i="13" s="1"/>
  <c r="K291" i="13" s="1"/>
  <c r="K292" i="13" s="1"/>
  <c r="K294" i="13" s="1"/>
  <c r="K295" i="13" s="1"/>
  <c r="K297" i="13" s="1"/>
  <c r="K298" i="13" s="1"/>
  <c r="K300" i="13" s="1"/>
  <c r="K301" i="13" s="1"/>
  <c r="K303" i="13" s="1"/>
  <c r="K304" i="13" s="1"/>
  <c r="K306" i="13" s="1"/>
  <c r="K307" i="13" s="1"/>
  <c r="K309" i="13" s="1"/>
  <c r="K310" i="13" s="1"/>
  <c r="K312" i="13" s="1"/>
  <c r="K313" i="13" s="1"/>
  <c r="K315" i="13" s="1"/>
  <c r="K316" i="13" s="1"/>
  <c r="K318" i="13" s="1"/>
  <c r="K319" i="13" s="1"/>
  <c r="K321" i="13" s="1"/>
  <c r="K322" i="13" s="1"/>
  <c r="K324" i="13" s="1"/>
  <c r="K325" i="13" s="1"/>
  <c r="K327" i="13" s="1"/>
  <c r="K328" i="13" s="1"/>
  <c r="K330" i="13" s="1"/>
  <c r="K331" i="13" s="1"/>
  <c r="K333" i="13" s="1"/>
  <c r="K334" i="13" s="1"/>
  <c r="K336" i="13" s="1"/>
  <c r="K337" i="13" s="1"/>
  <c r="K339" i="13" s="1"/>
  <c r="K340" i="13" s="1"/>
  <c r="K342" i="13" s="1"/>
  <c r="K343" i="13" s="1"/>
  <c r="K345" i="13" s="1"/>
  <c r="K346" i="13" s="1"/>
  <c r="K348" i="13" s="1"/>
  <c r="K349" i="13" s="1"/>
  <c r="K351" i="13" s="1"/>
  <c r="K352" i="13" s="1"/>
  <c r="K354" i="13" s="1"/>
  <c r="K355" i="13" s="1"/>
  <c r="K358" i="13" s="1"/>
  <c r="K360" i="13" s="1"/>
  <c r="K361" i="13" s="1"/>
  <c r="K363" i="13" s="1"/>
  <c r="K364" i="13" s="1"/>
  <c r="K366" i="13" s="1"/>
  <c r="K367" i="13" s="1"/>
  <c r="K369" i="13" s="1"/>
  <c r="K370" i="13" s="1"/>
  <c r="K372" i="13" s="1"/>
  <c r="K373" i="13" s="1"/>
  <c r="K375" i="13" s="1"/>
  <c r="K376" i="13" s="1"/>
  <c r="K378" i="13" s="1"/>
  <c r="K379" i="13" s="1"/>
  <c r="K381" i="13" s="1"/>
  <c r="K382" i="13" s="1"/>
  <c r="K384" i="13" s="1"/>
  <c r="K385" i="13" s="1"/>
  <c r="K387" i="13" s="1"/>
  <c r="K388" i="13" s="1"/>
  <c r="K390" i="13" s="1"/>
  <c r="K391" i="13" s="1"/>
  <c r="K393" i="13" s="1"/>
  <c r="K394" i="13" s="1"/>
  <c r="K396" i="13" s="1"/>
  <c r="K397" i="13" s="1"/>
  <c r="K399" i="13" s="1"/>
  <c r="K400" i="13" s="1"/>
  <c r="K402" i="13" s="1"/>
  <c r="K403" i="13" s="1"/>
  <c r="K405" i="13" s="1"/>
  <c r="K406" i="13" s="1"/>
  <c r="K408" i="13" s="1"/>
  <c r="K409" i="13" s="1"/>
  <c r="K46" i="13"/>
  <c r="K339" i="10"/>
  <c r="K340" i="10" s="1"/>
  <c r="K342" i="10" s="1"/>
  <c r="K343" i="10" s="1"/>
  <c r="K345" i="10" s="1"/>
  <c r="K346" i="10" s="1"/>
  <c r="K348" i="10" s="1"/>
  <c r="K349" i="10" s="1"/>
  <c r="K351" i="10" s="1"/>
  <c r="K352" i="10" s="1"/>
  <c r="K354" i="10" s="1"/>
  <c r="K355" i="10" s="1"/>
  <c r="K357" i="10" s="1"/>
  <c r="K358" i="10" s="1"/>
  <c r="K360" i="10" s="1"/>
  <c r="K361" i="10" s="1"/>
  <c r="K363" i="10" s="1"/>
  <c r="K364" i="10" s="1"/>
  <c r="K366" i="10" s="1"/>
  <c r="K367" i="10" s="1"/>
  <c r="K369" i="10" s="1"/>
  <c r="K259" i="7"/>
  <c r="K261" i="7" s="1"/>
  <c r="K262" i="7" s="1"/>
  <c r="K264" i="7" s="1"/>
  <c r="K265" i="7" s="1"/>
  <c r="K267" i="7" s="1"/>
  <c r="K268" i="7" s="1"/>
  <c r="K270" i="7" s="1"/>
  <c r="K271" i="7" s="1"/>
  <c r="K273" i="7" s="1"/>
  <c r="K274" i="7" s="1"/>
  <c r="K276" i="7" s="1"/>
  <c r="K277" i="7" s="1"/>
  <c r="K279" i="7" s="1"/>
  <c r="K280" i="7" s="1"/>
  <c r="K282" i="7" s="1"/>
  <c r="K283" i="7" s="1"/>
  <c r="K285" i="7" s="1"/>
  <c r="K286" i="7" s="1"/>
  <c r="K288" i="7" s="1"/>
  <c r="K289" i="7" s="1"/>
  <c r="K291" i="7" s="1"/>
  <c r="K292" i="7" s="1"/>
  <c r="K295" i="7" s="1"/>
  <c r="K297" i="7" s="1"/>
  <c r="K298" i="7" s="1"/>
  <c r="K300" i="7" s="1"/>
  <c r="K301" i="7" s="1"/>
  <c r="K303" i="7" s="1"/>
  <c r="K304" i="7" s="1"/>
  <c r="K306" i="7" s="1"/>
  <c r="K307" i="7" s="1"/>
  <c r="K309" i="7" s="1"/>
  <c r="K310" i="7" s="1"/>
  <c r="K312" i="7" s="1"/>
  <c r="K313" i="7" s="1"/>
  <c r="K315" i="7" s="1"/>
  <c r="K316" i="7" s="1"/>
  <c r="K318" i="7" s="1"/>
  <c r="K319" i="7" s="1"/>
  <c r="K321" i="7" s="1"/>
  <c r="K322" i="7" s="1"/>
  <c r="K324" i="7" s="1"/>
  <c r="K325" i="7" s="1"/>
  <c r="K327" i="7" s="1"/>
  <c r="K328" i="7" s="1"/>
  <c r="K330" i="7" s="1"/>
  <c r="K331" i="7" s="1"/>
  <c r="K333" i="7" s="1"/>
  <c r="K334" i="7" s="1"/>
  <c r="K336" i="7" s="1"/>
  <c r="K337" i="7" s="1"/>
  <c r="K339" i="7" s="1"/>
  <c r="K340" i="7" s="1"/>
  <c r="K342" i="7" s="1"/>
  <c r="K343" i="7" s="1"/>
  <c r="K345" i="7" s="1"/>
  <c r="K346" i="7" s="1"/>
  <c r="K348" i="7" s="1"/>
  <c r="J296" i="5"/>
  <c r="I296" i="5"/>
  <c r="H296" i="5"/>
  <c r="G296" i="5"/>
  <c r="F296" i="5"/>
  <c r="H290" i="4"/>
  <c r="I290" i="4"/>
  <c r="J290" i="4"/>
  <c r="F290" i="4"/>
  <c r="G290" i="4"/>
  <c r="F476" i="20" l="1"/>
  <c r="F477" i="20" s="1"/>
  <c r="F476" i="19"/>
  <c r="F477" i="19" s="1"/>
  <c r="F488" i="18"/>
  <c r="F489" i="18" s="1"/>
  <c r="K412" i="13"/>
  <c r="K411" i="13"/>
  <c r="K349" i="7"/>
  <c r="K351" i="7" s="1"/>
  <c r="K352" i="7" s="1"/>
  <c r="K354" i="7" s="1"/>
  <c r="K355" i="7" s="1"/>
  <c r="K357" i="7" s="1"/>
  <c r="K358" i="7" s="1"/>
  <c r="K360" i="7" s="1"/>
  <c r="K361" i="7" s="1"/>
  <c r="K363" i="7" s="1"/>
  <c r="H266" i="3"/>
  <c r="I266" i="3"/>
  <c r="J266" i="3"/>
  <c r="F266" i="3"/>
  <c r="G266" i="3"/>
  <c r="K414" i="13" l="1"/>
  <c r="K415" i="13" s="1"/>
  <c r="K364" i="7"/>
  <c r="K366" i="7" s="1"/>
  <c r="K367" i="7" s="1"/>
  <c r="K369" i="7" s="1"/>
  <c r="G197" i="2"/>
  <c r="H197" i="2"/>
  <c r="I197" i="2"/>
  <c r="J197" i="2"/>
  <c r="F197" i="2"/>
  <c r="K417" i="13" l="1"/>
  <c r="K418" i="13" s="1"/>
  <c r="G47" i="1"/>
  <c r="G198" i="2" s="1"/>
  <c r="G199" i="2" s="1"/>
  <c r="G267" i="3" s="1"/>
  <c r="G268" i="3" s="1"/>
  <c r="G291" i="4" s="1"/>
  <c r="G292" i="4" s="1"/>
  <c r="H47" i="1"/>
  <c r="H198" i="2" s="1"/>
  <c r="H199" i="2" s="1"/>
  <c r="H267" i="3" s="1"/>
  <c r="H268" i="3" s="1"/>
  <c r="H291" i="4" s="1"/>
  <c r="H292" i="4" s="1"/>
  <c r="I47" i="1"/>
  <c r="I198" i="2" s="1"/>
  <c r="I199" i="2" s="1"/>
  <c r="I267" i="3" s="1"/>
  <c r="I268" i="3" s="1"/>
  <c r="I291" i="4" s="1"/>
  <c r="I292" i="4" s="1"/>
  <c r="J198" i="2"/>
  <c r="J199" i="2" s="1"/>
  <c r="J267" i="3" s="1"/>
  <c r="J268" i="3" s="1"/>
  <c r="J291" i="4" s="1"/>
  <c r="J292" i="4" s="1"/>
  <c r="K420" i="13" l="1"/>
  <c r="K421" i="13" s="1"/>
  <c r="J297" i="5"/>
  <c r="J298" i="5" s="1"/>
  <c r="H297" i="5"/>
  <c r="H298" i="5" s="1"/>
  <c r="I297" i="5"/>
  <c r="I298" i="5" s="1"/>
  <c r="G297" i="5"/>
  <c r="G298" i="5" s="1"/>
  <c r="F47" i="1"/>
  <c r="F198" i="2" s="1"/>
  <c r="F199" i="2" s="1"/>
  <c r="K423" i="13" l="1"/>
  <c r="K424" i="13" s="1"/>
  <c r="K199" i="2"/>
  <c r="K267" i="3" s="1"/>
  <c r="F267" i="3"/>
  <c r="F268" i="3" s="1"/>
  <c r="K47" i="1"/>
  <c r="K7" i="1"/>
  <c r="K10" i="1" s="1"/>
  <c r="K12" i="1" s="1"/>
  <c r="K14" i="1" s="1"/>
  <c r="K16" i="1" s="1"/>
  <c r="K17" i="1" s="1"/>
  <c r="K19" i="1" s="1"/>
  <c r="K20" i="1" s="1"/>
  <c r="K22" i="1" s="1"/>
  <c r="K23" i="1" s="1"/>
  <c r="K25" i="1" s="1"/>
  <c r="K26" i="1" s="1"/>
  <c r="K28" i="1" s="1"/>
  <c r="K29" i="1" s="1"/>
  <c r="K31" i="1" s="1"/>
  <c r="K32" i="1" s="1"/>
  <c r="K34" i="1" s="1"/>
  <c r="K35" i="1" s="1"/>
  <c r="K37" i="1" s="1"/>
  <c r="K38" i="1" s="1"/>
  <c r="K40" i="1" s="1"/>
  <c r="K41" i="1" s="1"/>
  <c r="K43" i="1" s="1"/>
  <c r="K44" i="1" s="1"/>
  <c r="K46" i="1" s="1"/>
  <c r="K426" i="13" l="1"/>
  <c r="K427" i="13" s="1"/>
  <c r="F291" i="4"/>
  <c r="F292" i="4" s="1"/>
  <c r="F297" i="5" s="1"/>
  <c r="K268" i="3"/>
  <c r="K291" i="4" s="1"/>
  <c r="K7" i="2"/>
  <c r="K197" i="2" s="1"/>
  <c r="K198" i="2"/>
  <c r="K430" i="13" l="1"/>
  <c r="K429" i="13"/>
  <c r="K8" i="2"/>
  <c r="K10" i="2" s="1"/>
  <c r="K11" i="2" s="1"/>
  <c r="K13" i="2" s="1"/>
  <c r="K14" i="2" s="1"/>
  <c r="K16" i="2" s="1"/>
  <c r="K17" i="2" s="1"/>
  <c r="K19" i="2" s="1"/>
  <c r="K20" i="2" s="1"/>
  <c r="K22" i="2" s="1"/>
  <c r="K24" i="2" s="1"/>
  <c r="K25" i="2" s="1"/>
  <c r="K27" i="2" s="1"/>
  <c r="K28" i="2" s="1"/>
  <c r="K30" i="2" s="1"/>
  <c r="K31" i="2" s="1"/>
  <c r="K33" i="2" s="1"/>
  <c r="K34" i="2" s="1"/>
  <c r="K36" i="2" s="1"/>
  <c r="K37" i="2" s="1"/>
  <c r="K39" i="2" s="1"/>
  <c r="K40" i="2" s="1"/>
  <c r="K42" i="2" s="1"/>
  <c r="K43" i="2" s="1"/>
  <c r="K45" i="2" s="1"/>
  <c r="K46" i="2" s="1"/>
  <c r="K48" i="2" s="1"/>
  <c r="K49" i="2" s="1"/>
  <c r="K51" i="2" s="1"/>
  <c r="K52" i="2" s="1"/>
  <c r="K54" i="2" s="1"/>
  <c r="K55" i="2" s="1"/>
  <c r="K57" i="2" s="1"/>
  <c r="K58" i="2" s="1"/>
  <c r="K60" i="2" s="1"/>
  <c r="K61" i="2" s="1"/>
  <c r="K63" i="2" s="1"/>
  <c r="K64" i="2" s="1"/>
  <c r="K66" i="2" s="1"/>
  <c r="K67" i="2" s="1"/>
  <c r="K69" i="2" s="1"/>
  <c r="K70" i="2" s="1"/>
  <c r="K72" i="2" s="1"/>
  <c r="K73" i="2" s="1"/>
  <c r="K75" i="2" s="1"/>
  <c r="K76" i="2" s="1"/>
  <c r="K78" i="2" s="1"/>
  <c r="K79" i="2" s="1"/>
  <c r="K81" i="2" s="1"/>
  <c r="K82" i="2" s="1"/>
  <c r="K84" i="2" s="1"/>
  <c r="K85" i="2" s="1"/>
  <c r="K87" i="2" s="1"/>
  <c r="K89" i="2" s="1"/>
  <c r="K90" i="2" s="1"/>
  <c r="K92" i="2" s="1"/>
  <c r="K93" i="2" s="1"/>
  <c r="K95" i="2" s="1"/>
  <c r="K96" i="2" s="1"/>
  <c r="K98" i="2" s="1"/>
  <c r="K99" i="2" s="1"/>
  <c r="K101" i="2" s="1"/>
  <c r="K102" i="2" s="1"/>
  <c r="K104" i="2" s="1"/>
  <c r="K105" i="2" s="1"/>
  <c r="K107" i="2" s="1"/>
  <c r="K108" i="2" s="1"/>
  <c r="K110" i="2" s="1"/>
  <c r="K111" i="2" s="1"/>
  <c r="K113" i="2" s="1"/>
  <c r="K114" i="2" s="1"/>
  <c r="K116" i="2" s="1"/>
  <c r="K117" i="2" s="1"/>
  <c r="K119" i="2" s="1"/>
  <c r="K120" i="2" s="1"/>
  <c r="K122" i="2" s="1"/>
  <c r="K123" i="2" s="1"/>
  <c r="K125" i="2" s="1"/>
  <c r="K126" i="2" s="1"/>
  <c r="K128" i="2" s="1"/>
  <c r="K129" i="2" s="1"/>
  <c r="K131" i="2" s="1"/>
  <c r="K132" i="2" s="1"/>
  <c r="K134" i="2" s="1"/>
  <c r="K135" i="2" s="1"/>
  <c r="K137" i="2" s="1"/>
  <c r="K138" i="2" s="1"/>
  <c r="K140" i="2" s="1"/>
  <c r="K141" i="2" s="1"/>
  <c r="K143" i="2" s="1"/>
  <c r="F298" i="5"/>
  <c r="K298" i="5" s="1"/>
  <c r="K292" i="4"/>
  <c r="K432" i="13" l="1"/>
  <c r="K433" i="13" s="1"/>
  <c r="K297" i="5"/>
  <c r="K371" i="7" s="1"/>
  <c r="K144" i="2"/>
  <c r="K146" i="2" s="1"/>
  <c r="K147" i="2" s="1"/>
  <c r="K149" i="2" s="1"/>
  <c r="K150" i="2" s="1"/>
  <c r="K152" i="2" s="1"/>
  <c r="K153" i="2" s="1"/>
  <c r="K155" i="2" s="1"/>
  <c r="K156" i="2" s="1"/>
  <c r="K158" i="2" s="1"/>
  <c r="K159" i="2" s="1"/>
  <c r="K161" i="2" s="1"/>
  <c r="K162" i="2" s="1"/>
  <c r="K164" i="2" s="1"/>
  <c r="K165" i="2" s="1"/>
  <c r="K167" i="2" s="1"/>
  <c r="K168" i="2" s="1"/>
  <c r="K170" i="2" s="1"/>
  <c r="K171" i="2" s="1"/>
  <c r="K173" i="2" s="1"/>
  <c r="K436" i="13" l="1"/>
  <c r="K435" i="13"/>
  <c r="K174" i="2"/>
  <c r="K176" i="2" s="1"/>
  <c r="K177" i="2" s="1"/>
  <c r="K179" i="2" s="1"/>
  <c r="K181" i="2" s="1"/>
  <c r="K182" i="2" s="1"/>
  <c r="K184" i="2" s="1"/>
  <c r="K185" i="2" s="1"/>
  <c r="K187" i="2" s="1"/>
  <c r="K188" i="2" s="1"/>
  <c r="K190" i="2" s="1"/>
  <c r="K191" i="2" s="1"/>
  <c r="K193" i="2" s="1"/>
  <c r="K194" i="2" s="1"/>
  <c r="K196" i="2" s="1"/>
  <c r="K7" i="3" s="1"/>
  <c r="K266" i="3" s="1"/>
  <c r="K439" i="13" l="1"/>
  <c r="K438" i="13"/>
  <c r="K8" i="3"/>
  <c r="K10" i="3" s="1"/>
  <c r="K11" i="3" s="1"/>
  <c r="K13" i="3" s="1"/>
  <c r="K14" i="3" s="1"/>
  <c r="K16" i="3" s="1"/>
  <c r="K17" i="3" s="1"/>
  <c r="K19" i="3" s="1"/>
  <c r="K20" i="3" s="1"/>
  <c r="K22" i="3" s="1"/>
  <c r="K23" i="3" s="1"/>
  <c r="K25" i="3" s="1"/>
  <c r="K26" i="3" s="1"/>
  <c r="K28" i="3" s="1"/>
  <c r="K29" i="3" s="1"/>
  <c r="K31" i="3" s="1"/>
  <c r="K32" i="3" s="1"/>
  <c r="K34" i="3" s="1"/>
  <c r="K35" i="3" s="1"/>
  <c r="K37" i="3" s="1"/>
  <c r="K38" i="3" s="1"/>
  <c r="K40" i="3" s="1"/>
  <c r="K42" i="3" s="1"/>
  <c r="K43" i="3" s="1"/>
  <c r="K45" i="3" s="1"/>
  <c r="K46" i="3" s="1"/>
  <c r="K48" i="3" s="1"/>
  <c r="K49" i="3" s="1"/>
  <c r="K51" i="3" s="1"/>
  <c r="K52" i="3" s="1"/>
  <c r="K54" i="3" s="1"/>
  <c r="K55" i="3" s="1"/>
  <c r="K57" i="3" s="1"/>
  <c r="K58" i="3" s="1"/>
  <c r="K60" i="3" s="1"/>
  <c r="K61" i="3" s="1"/>
  <c r="K63" i="3" s="1"/>
  <c r="K64" i="3" s="1"/>
  <c r="K66" i="3" s="1"/>
  <c r="K67" i="3" s="1"/>
  <c r="K69" i="3" s="1"/>
  <c r="K70" i="3" s="1"/>
  <c r="K72" i="3" s="1"/>
  <c r="K73" i="3" s="1"/>
  <c r="K75" i="3" s="1"/>
  <c r="K76" i="3" s="1"/>
  <c r="K78" i="3" s="1"/>
  <c r="K80" i="3" s="1"/>
  <c r="K81" i="3" s="1"/>
  <c r="K83" i="3" s="1"/>
  <c r="K84" i="3" s="1"/>
  <c r="K86" i="3" s="1"/>
  <c r="K87" i="3" s="1"/>
  <c r="K89" i="3" s="1"/>
  <c r="K90" i="3" s="1"/>
  <c r="K92" i="3" s="1"/>
  <c r="K93" i="3" s="1"/>
  <c r="K95" i="3" s="1"/>
  <c r="K96" i="3" s="1"/>
  <c r="K98" i="3" s="1"/>
  <c r="K99" i="3" s="1"/>
  <c r="K101" i="3" s="1"/>
  <c r="K102" i="3" s="1"/>
  <c r="K104" i="3" s="1"/>
  <c r="K105" i="3" s="1"/>
  <c r="K107" i="3" s="1"/>
  <c r="K108" i="3" s="1"/>
  <c r="K110" i="3" s="1"/>
  <c r="K111" i="3" s="1"/>
  <c r="K113" i="3" s="1"/>
  <c r="K114" i="3" s="1"/>
  <c r="K116" i="3" s="1"/>
  <c r="K117" i="3" s="1"/>
  <c r="K119" i="3" s="1"/>
  <c r="K120" i="3" s="1"/>
  <c r="K122" i="3" s="1"/>
  <c r="K123" i="3" s="1"/>
  <c r="K125" i="3" s="1"/>
  <c r="K126" i="3" s="1"/>
  <c r="K128" i="3" s="1"/>
  <c r="K129" i="3" s="1"/>
  <c r="K131" i="3" s="1"/>
  <c r="K132" i="3" s="1"/>
  <c r="K134" i="3" s="1"/>
  <c r="K135" i="3" s="1"/>
  <c r="K137" i="3" s="1"/>
  <c r="K138" i="3" s="1"/>
  <c r="K140" i="3" s="1"/>
  <c r="K141" i="3" s="1"/>
  <c r="K143" i="3" s="1"/>
  <c r="K7" i="4"/>
  <c r="K442" i="13" l="1"/>
  <c r="K441" i="13"/>
  <c r="K8" i="4"/>
  <c r="K10" i="4" s="1"/>
  <c r="K11" i="4" s="1"/>
  <c r="K13" i="4" s="1"/>
  <c r="K14" i="4" s="1"/>
  <c r="K16" i="4" s="1"/>
  <c r="K17" i="4" s="1"/>
  <c r="K19" i="4" s="1"/>
  <c r="K20" i="4" s="1"/>
  <c r="K22" i="4" s="1"/>
  <c r="K23" i="4" s="1"/>
  <c r="K25" i="4" s="1"/>
  <c r="K26" i="4" s="1"/>
  <c r="K28" i="4" s="1"/>
  <c r="K29" i="4" s="1"/>
  <c r="K31" i="4" s="1"/>
  <c r="K32" i="4" s="1"/>
  <c r="K34" i="4" s="1"/>
  <c r="K35" i="4" s="1"/>
  <c r="K37" i="4" s="1"/>
  <c r="K38" i="4" s="1"/>
  <c r="K40" i="4" s="1"/>
  <c r="K41" i="4" s="1"/>
  <c r="K43" i="4" s="1"/>
  <c r="K44" i="4" s="1"/>
  <c r="K46" i="4" s="1"/>
  <c r="K47" i="4" s="1"/>
  <c r="K49" i="4" s="1"/>
  <c r="K51" i="4" s="1"/>
  <c r="K52" i="4" s="1"/>
  <c r="K54" i="4" s="1"/>
  <c r="K55" i="4" s="1"/>
  <c r="K57" i="4" s="1"/>
  <c r="K58" i="4" s="1"/>
  <c r="K60" i="4" s="1"/>
  <c r="K61" i="4" s="1"/>
  <c r="K63" i="4" s="1"/>
  <c r="K64" i="4" s="1"/>
  <c r="K66" i="4" s="1"/>
  <c r="K67" i="4" s="1"/>
  <c r="K69" i="4" s="1"/>
  <c r="K70" i="4" s="1"/>
  <c r="K72" i="4" s="1"/>
  <c r="K73" i="4" s="1"/>
  <c r="K75" i="4" s="1"/>
  <c r="K76" i="4" s="1"/>
  <c r="K78" i="4" s="1"/>
  <c r="K79" i="4" s="1"/>
  <c r="K81" i="4" s="1"/>
  <c r="K82" i="4" s="1"/>
  <c r="K84" i="4" s="1"/>
  <c r="K85" i="4" s="1"/>
  <c r="K87" i="4" s="1"/>
  <c r="K88" i="4" s="1"/>
  <c r="K90" i="4" s="1"/>
  <c r="K92" i="4" s="1"/>
  <c r="K93" i="4" s="1"/>
  <c r="K95" i="4" s="1"/>
  <c r="K96" i="4" s="1"/>
  <c r="K98" i="4" s="1"/>
  <c r="K99" i="4" s="1"/>
  <c r="K101" i="4" s="1"/>
  <c r="K102" i="4" s="1"/>
  <c r="K104" i="4" s="1"/>
  <c r="K105" i="4" s="1"/>
  <c r="K107" i="4" s="1"/>
  <c r="K108" i="4" s="1"/>
  <c r="K110" i="4" s="1"/>
  <c r="K111" i="4" s="1"/>
  <c r="K113" i="4" s="1"/>
  <c r="K114" i="4" s="1"/>
  <c r="K116" i="4" s="1"/>
  <c r="K117" i="4" s="1"/>
  <c r="K119" i="4" s="1"/>
  <c r="K120" i="4" s="1"/>
  <c r="K122" i="4" s="1"/>
  <c r="K123" i="4" s="1"/>
  <c r="K125" i="4" s="1"/>
  <c r="K126" i="4" s="1"/>
  <c r="K128" i="4" s="1"/>
  <c r="K129" i="4" s="1"/>
  <c r="K131" i="4" s="1"/>
  <c r="K132" i="4" s="1"/>
  <c r="K134" i="4" s="1"/>
  <c r="K135" i="4" s="1"/>
  <c r="K290" i="4"/>
  <c r="K144" i="3"/>
  <c r="K146" i="3" s="1"/>
  <c r="K147" i="3" s="1"/>
  <c r="K149" i="3" s="1"/>
  <c r="K150" i="3" s="1"/>
  <c r="K152" i="3" s="1"/>
  <c r="K153" i="3" s="1"/>
  <c r="K155" i="3" s="1"/>
  <c r="K156" i="3" s="1"/>
  <c r="K158" i="3" s="1"/>
  <c r="K159" i="3" s="1"/>
  <c r="K161" i="3" s="1"/>
  <c r="K162" i="3" s="1"/>
  <c r="K164" i="3" s="1"/>
  <c r="K165" i="3" s="1"/>
  <c r="K167" i="3" s="1"/>
  <c r="K168" i="3" s="1"/>
  <c r="K170" i="3" s="1"/>
  <c r="K171" i="3" s="1"/>
  <c r="K173" i="3" s="1"/>
  <c r="K174" i="3" s="1"/>
  <c r="K176" i="3" s="1"/>
  <c r="K177" i="3" s="1"/>
  <c r="K179" i="3" s="1"/>
  <c r="K180" i="3" s="1"/>
  <c r="K182" i="3" s="1"/>
  <c r="K183" i="3" s="1"/>
  <c r="K185" i="3" s="1"/>
  <c r="K186" i="3" s="1"/>
  <c r="K188" i="3" s="1"/>
  <c r="K189" i="3" s="1"/>
  <c r="K191" i="3" s="1"/>
  <c r="K192" i="3" s="1"/>
  <c r="K194" i="3" s="1"/>
  <c r="K195" i="3" s="1"/>
  <c r="K197" i="3" s="1"/>
  <c r="K198" i="3" s="1"/>
  <c r="K200" i="3" s="1"/>
  <c r="K201" i="3" s="1"/>
  <c r="K203" i="3" s="1"/>
  <c r="K204" i="3" s="1"/>
  <c r="K206" i="3" s="1"/>
  <c r="K207" i="3" s="1"/>
  <c r="K209" i="3" s="1"/>
  <c r="K211" i="3" s="1"/>
  <c r="K212" i="3" s="1"/>
  <c r="K214" i="3" s="1"/>
  <c r="K215" i="3" s="1"/>
  <c r="K217" i="3" s="1"/>
  <c r="K218" i="3" s="1"/>
  <c r="K220" i="3" s="1"/>
  <c r="K221" i="3" s="1"/>
  <c r="K223" i="3" s="1"/>
  <c r="K224" i="3" s="1"/>
  <c r="K226" i="3" s="1"/>
  <c r="K227" i="3" s="1"/>
  <c r="K229" i="3" s="1"/>
  <c r="K230" i="3" s="1"/>
  <c r="K232" i="3" s="1"/>
  <c r="K233" i="3" s="1"/>
  <c r="K235" i="3" s="1"/>
  <c r="K236" i="3" s="1"/>
  <c r="K238" i="3" s="1"/>
  <c r="K445" i="13" l="1"/>
  <c r="K444" i="13"/>
  <c r="K239" i="3"/>
  <c r="K241" i="3" s="1"/>
  <c r="K242" i="3" s="1"/>
  <c r="K244" i="3" s="1"/>
  <c r="K245" i="3" s="1"/>
  <c r="K247" i="3" s="1"/>
  <c r="K248" i="3" s="1"/>
  <c r="K250" i="3" s="1"/>
  <c r="K251" i="3" s="1"/>
  <c r="K253" i="3" s="1"/>
  <c r="K254" i="3" s="1"/>
  <c r="K256" i="3" s="1"/>
  <c r="K257" i="3" s="1"/>
  <c r="K259" i="3" s="1"/>
  <c r="K260" i="3" s="1"/>
  <c r="K262" i="3" s="1"/>
  <c r="K263" i="3" s="1"/>
  <c r="K265" i="3" s="1"/>
  <c r="K137" i="4"/>
  <c r="K447" i="13" l="1"/>
  <c r="K448" i="13" s="1"/>
  <c r="K450" i="13" s="1"/>
  <c r="K451" i="13" s="1"/>
  <c r="K453" i="13" s="1"/>
  <c r="K454" i="13" s="1"/>
  <c r="K456" i="13" s="1"/>
  <c r="K457" i="13" s="1"/>
  <c r="K138" i="4"/>
  <c r="K140" i="4" s="1"/>
  <c r="K459" i="13" l="1"/>
  <c r="K460" i="13" s="1"/>
  <c r="K141" i="4"/>
  <c r="K143" i="4" s="1"/>
  <c r="K462" i="13" l="1"/>
  <c r="K463" i="13" s="1"/>
  <c r="K144" i="4"/>
  <c r="K146" i="4" s="1"/>
  <c r="K465" i="13" l="1"/>
  <c r="K466" i="13" s="1"/>
  <c r="K468" i="13" s="1"/>
  <c r="K469" i="13" s="1"/>
  <c r="K147" i="4"/>
  <c r="K149" i="4" s="1"/>
  <c r="K471" i="13" l="1"/>
  <c r="K472" i="13" s="1"/>
  <c r="K474" i="13" s="1"/>
  <c r="K475" i="13" s="1"/>
  <c r="K477" i="13" s="1"/>
  <c r="K3" i="14" s="1"/>
  <c r="K150" i="4"/>
  <c r="K152" i="4" s="1"/>
  <c r="K474" i="14" l="1"/>
  <c r="K3" i="15" s="1"/>
  <c r="K4" i="14"/>
  <c r="K6" i="14" s="1"/>
  <c r="K7" i="14" s="1"/>
  <c r="K9" i="14" s="1"/>
  <c r="K10" i="14" s="1"/>
  <c r="K12" i="14" s="1"/>
  <c r="K13" i="14" s="1"/>
  <c r="K15" i="14" s="1"/>
  <c r="K16" i="14" s="1"/>
  <c r="K18" i="14" s="1"/>
  <c r="K19" i="14" s="1"/>
  <c r="K22" i="14" s="1"/>
  <c r="K24" i="14" s="1"/>
  <c r="K25" i="14" s="1"/>
  <c r="K27" i="14" s="1"/>
  <c r="K28" i="14" s="1"/>
  <c r="K30" i="14" s="1"/>
  <c r="K31" i="14" s="1"/>
  <c r="K33" i="14" s="1"/>
  <c r="K34" i="14" s="1"/>
  <c r="K36" i="14" s="1"/>
  <c r="K37" i="14" s="1"/>
  <c r="K39" i="14" s="1"/>
  <c r="K40" i="14" s="1"/>
  <c r="K42" i="14" s="1"/>
  <c r="K43" i="14" s="1"/>
  <c r="K45" i="14" s="1"/>
  <c r="K46" i="14" s="1"/>
  <c r="K48" i="14" s="1"/>
  <c r="K49" i="14" s="1"/>
  <c r="K51" i="14" s="1"/>
  <c r="K52" i="14" s="1"/>
  <c r="K54" i="14" s="1"/>
  <c r="K55" i="14" s="1"/>
  <c r="K57" i="14" s="1"/>
  <c r="K58" i="14" s="1"/>
  <c r="K60" i="14" s="1"/>
  <c r="K61" i="14" s="1"/>
  <c r="K63" i="14" s="1"/>
  <c r="K64" i="14" s="1"/>
  <c r="K66" i="14" s="1"/>
  <c r="K67" i="14" s="1"/>
  <c r="K69" i="14" s="1"/>
  <c r="K70" i="14" s="1"/>
  <c r="K72" i="14" s="1"/>
  <c r="K73" i="14" s="1"/>
  <c r="K75" i="14" s="1"/>
  <c r="K76" i="14" s="1"/>
  <c r="K78" i="14" s="1"/>
  <c r="K79" i="14" s="1"/>
  <c r="K81" i="14" s="1"/>
  <c r="K82" i="14" s="1"/>
  <c r="K84" i="14" s="1"/>
  <c r="K85" i="14" s="1"/>
  <c r="K87" i="14" s="1"/>
  <c r="K88" i="14" s="1"/>
  <c r="K90" i="14" s="1"/>
  <c r="K91" i="14" s="1"/>
  <c r="K93" i="14" s="1"/>
  <c r="K94" i="14" s="1"/>
  <c r="K96" i="14" s="1"/>
  <c r="K97" i="14" s="1"/>
  <c r="K99" i="14" s="1"/>
  <c r="K100" i="14" s="1"/>
  <c r="K102" i="14" s="1"/>
  <c r="K103" i="14" s="1"/>
  <c r="K105" i="14" s="1"/>
  <c r="K106" i="14" s="1"/>
  <c r="K108" i="14" s="1"/>
  <c r="K109" i="14" s="1"/>
  <c r="K111" i="14" s="1"/>
  <c r="K112" i="14" s="1"/>
  <c r="K114" i="14" s="1"/>
  <c r="K115" i="14" s="1"/>
  <c r="K117" i="14" s="1"/>
  <c r="K118" i="14" s="1"/>
  <c r="K120" i="14" s="1"/>
  <c r="K121" i="14" s="1"/>
  <c r="K123" i="14" s="1"/>
  <c r="K124" i="14" s="1"/>
  <c r="K126" i="14" s="1"/>
  <c r="K127" i="14" s="1"/>
  <c r="K129" i="14" s="1"/>
  <c r="K130" i="14" s="1"/>
  <c r="K132" i="14" s="1"/>
  <c r="K133" i="14" s="1"/>
  <c r="K135" i="14" s="1"/>
  <c r="K136" i="14" s="1"/>
  <c r="K138" i="14" s="1"/>
  <c r="K139" i="14" s="1"/>
  <c r="K141" i="14" s="1"/>
  <c r="K142" i="14" s="1"/>
  <c r="K144" i="14" s="1"/>
  <c r="K145" i="14" s="1"/>
  <c r="K147" i="14" s="1"/>
  <c r="K148" i="14" s="1"/>
  <c r="K150" i="14" s="1"/>
  <c r="K151" i="14" s="1"/>
  <c r="K153" i="14" s="1"/>
  <c r="K154" i="14" s="1"/>
  <c r="K156" i="14" s="1"/>
  <c r="K157" i="14" s="1"/>
  <c r="K159" i="14" s="1"/>
  <c r="K160" i="14" s="1"/>
  <c r="K162" i="14" s="1"/>
  <c r="K163" i="14" s="1"/>
  <c r="K165" i="14" s="1"/>
  <c r="K166" i="14" s="1"/>
  <c r="K168" i="14" s="1"/>
  <c r="K169" i="14" s="1"/>
  <c r="K171" i="14" s="1"/>
  <c r="K172" i="14" s="1"/>
  <c r="K174" i="14" s="1"/>
  <c r="K175" i="14" s="1"/>
  <c r="K177" i="14" s="1"/>
  <c r="K178" i="14" s="1"/>
  <c r="K180" i="14" s="1"/>
  <c r="K181" i="14" s="1"/>
  <c r="K183" i="14" s="1"/>
  <c r="K184" i="14" s="1"/>
  <c r="K186" i="14" s="1"/>
  <c r="K187" i="14" s="1"/>
  <c r="K189" i="14" s="1"/>
  <c r="K190" i="14" s="1"/>
  <c r="K192" i="14" s="1"/>
  <c r="K193" i="14" s="1"/>
  <c r="K195" i="14" s="1"/>
  <c r="K196" i="14" s="1"/>
  <c r="K198" i="14" s="1"/>
  <c r="K199" i="14" s="1"/>
  <c r="K201" i="14" s="1"/>
  <c r="K202" i="14" s="1"/>
  <c r="K204" i="14" s="1"/>
  <c r="K205" i="14" s="1"/>
  <c r="K207" i="14" s="1"/>
  <c r="K208" i="14" s="1"/>
  <c r="K210" i="14" s="1"/>
  <c r="K211" i="14" s="1"/>
  <c r="K213" i="14" s="1"/>
  <c r="K214" i="14" s="1"/>
  <c r="K216" i="14" s="1"/>
  <c r="K217" i="14" s="1"/>
  <c r="K219" i="14" s="1"/>
  <c r="K220" i="14" s="1"/>
  <c r="K222" i="14" s="1"/>
  <c r="K223" i="14" s="1"/>
  <c r="K225" i="14" s="1"/>
  <c r="K226" i="14" s="1"/>
  <c r="K228" i="14" s="1"/>
  <c r="K229" i="14" s="1"/>
  <c r="K231" i="14" s="1"/>
  <c r="K232" i="14" s="1"/>
  <c r="K234" i="14" s="1"/>
  <c r="K235" i="14" s="1"/>
  <c r="K237" i="14" s="1"/>
  <c r="K238" i="14" s="1"/>
  <c r="K240" i="14" s="1"/>
  <c r="K241" i="14" s="1"/>
  <c r="K243" i="14" s="1"/>
  <c r="K244" i="14" s="1"/>
  <c r="K246" i="14" s="1"/>
  <c r="K247" i="14" s="1"/>
  <c r="K249" i="14" s="1"/>
  <c r="K250" i="14" s="1"/>
  <c r="K252" i="14" s="1"/>
  <c r="K253" i="14" s="1"/>
  <c r="K255" i="14" s="1"/>
  <c r="K256" i="14" s="1"/>
  <c r="K258" i="14" s="1"/>
  <c r="K259" i="14" s="1"/>
  <c r="K261" i="14" s="1"/>
  <c r="K262" i="14" s="1"/>
  <c r="K264" i="14" s="1"/>
  <c r="K265" i="14" s="1"/>
  <c r="K267" i="14" s="1"/>
  <c r="K268" i="14" s="1"/>
  <c r="K270" i="14" s="1"/>
  <c r="K271" i="14" s="1"/>
  <c r="K273" i="14" s="1"/>
  <c r="K274" i="14" s="1"/>
  <c r="K276" i="14" s="1"/>
  <c r="K277" i="14" s="1"/>
  <c r="K279" i="14" s="1"/>
  <c r="K280" i="14" s="1"/>
  <c r="K282" i="14" s="1"/>
  <c r="K283" i="14" s="1"/>
  <c r="K285" i="14" s="1"/>
  <c r="K286" i="14" s="1"/>
  <c r="K288" i="14" s="1"/>
  <c r="K289" i="14" s="1"/>
  <c r="K291" i="14" s="1"/>
  <c r="K292" i="14" s="1"/>
  <c r="K294" i="14" s="1"/>
  <c r="K295" i="14" s="1"/>
  <c r="K297" i="14" s="1"/>
  <c r="K298" i="14" s="1"/>
  <c r="K300" i="14" s="1"/>
  <c r="K301" i="14" s="1"/>
  <c r="K303" i="14" s="1"/>
  <c r="K304" i="14" s="1"/>
  <c r="K306" i="14" s="1"/>
  <c r="K307" i="14" s="1"/>
  <c r="K309" i="14" s="1"/>
  <c r="K310" i="14" s="1"/>
  <c r="K313" i="14" s="1"/>
  <c r="K315" i="14" s="1"/>
  <c r="K316" i="14" s="1"/>
  <c r="K318" i="14" s="1"/>
  <c r="K319" i="14" s="1"/>
  <c r="K321" i="14" s="1"/>
  <c r="K322" i="14" s="1"/>
  <c r="K324" i="14" s="1"/>
  <c r="K325" i="14" s="1"/>
  <c r="K327" i="14" s="1"/>
  <c r="K328" i="14" s="1"/>
  <c r="K330" i="14" s="1"/>
  <c r="K331" i="14" s="1"/>
  <c r="K333" i="14" s="1"/>
  <c r="K334" i="14" s="1"/>
  <c r="K336" i="14" s="1"/>
  <c r="K337" i="14" s="1"/>
  <c r="K339" i="14" s="1"/>
  <c r="K340" i="14" s="1"/>
  <c r="K342" i="14" s="1"/>
  <c r="K343" i="14" s="1"/>
  <c r="K345" i="14" s="1"/>
  <c r="K346" i="14" s="1"/>
  <c r="K348" i="14" s="1"/>
  <c r="K349" i="14" s="1"/>
  <c r="K351" i="14" s="1"/>
  <c r="K352" i="14" s="1"/>
  <c r="K354" i="14" s="1"/>
  <c r="K355" i="14" s="1"/>
  <c r="K357" i="14" s="1"/>
  <c r="K358" i="14" s="1"/>
  <c r="K360" i="14" s="1"/>
  <c r="K361" i="14" s="1"/>
  <c r="K363" i="14" s="1"/>
  <c r="K364" i="14" s="1"/>
  <c r="K366" i="14" s="1"/>
  <c r="K367" i="14" s="1"/>
  <c r="K369" i="14" s="1"/>
  <c r="K370" i="14" s="1"/>
  <c r="K372" i="14" s="1"/>
  <c r="K373" i="14" s="1"/>
  <c r="K375" i="14" s="1"/>
  <c r="K376" i="14" s="1"/>
  <c r="K378" i="14" s="1"/>
  <c r="K379" i="14" s="1"/>
  <c r="K381" i="14" s="1"/>
  <c r="K382" i="14" s="1"/>
  <c r="K384" i="14" s="1"/>
  <c r="K385" i="14" s="1"/>
  <c r="K387" i="14" s="1"/>
  <c r="K388" i="14" s="1"/>
  <c r="K390" i="14" s="1"/>
  <c r="K391" i="14" s="1"/>
  <c r="K393" i="14" s="1"/>
  <c r="K394" i="14" s="1"/>
  <c r="K396" i="14" s="1"/>
  <c r="K397" i="14" s="1"/>
  <c r="K399" i="14" s="1"/>
  <c r="K400" i="14" s="1"/>
  <c r="K402" i="14" s="1"/>
  <c r="K403" i="14" s="1"/>
  <c r="K405" i="14" s="1"/>
  <c r="K406" i="14" s="1"/>
  <c r="K408" i="14" s="1"/>
  <c r="K409" i="14" s="1"/>
  <c r="K411" i="14" s="1"/>
  <c r="K412" i="14" s="1"/>
  <c r="K414" i="14" s="1"/>
  <c r="K415" i="14" s="1"/>
  <c r="K417" i="14" s="1"/>
  <c r="K418" i="14" s="1"/>
  <c r="K420" i="14" s="1"/>
  <c r="K421" i="14" s="1"/>
  <c r="K423" i="14" s="1"/>
  <c r="K424" i="14" s="1"/>
  <c r="K426" i="14" s="1"/>
  <c r="K427" i="14" s="1"/>
  <c r="K429" i="14" s="1"/>
  <c r="K430" i="14" s="1"/>
  <c r="K432" i="14" s="1"/>
  <c r="K433" i="14" s="1"/>
  <c r="K435" i="14" s="1"/>
  <c r="K436" i="14" s="1"/>
  <c r="K438" i="14" s="1"/>
  <c r="K439" i="14" s="1"/>
  <c r="K441" i="14" s="1"/>
  <c r="K442" i="14" s="1"/>
  <c r="K444" i="14" s="1"/>
  <c r="K445" i="14" s="1"/>
  <c r="K447" i="14" s="1"/>
  <c r="K448" i="14" s="1"/>
  <c r="K450" i="14" s="1"/>
  <c r="K451" i="14" s="1"/>
  <c r="K453" i="14" s="1"/>
  <c r="K454" i="14" s="1"/>
  <c r="K456" i="14" s="1"/>
  <c r="K457" i="14" s="1"/>
  <c r="K459" i="14" s="1"/>
  <c r="K460" i="14" s="1"/>
  <c r="K462" i="14" s="1"/>
  <c r="K463" i="14" s="1"/>
  <c r="K465" i="14" s="1"/>
  <c r="K466" i="14" s="1"/>
  <c r="K468" i="14" s="1"/>
  <c r="K469" i="14" s="1"/>
  <c r="K471" i="14" s="1"/>
  <c r="K472" i="14" s="1"/>
  <c r="K153" i="4"/>
  <c r="K155" i="4" s="1"/>
  <c r="K156" i="4" s="1"/>
  <c r="K158" i="4" s="1"/>
  <c r="K4" i="15" l="1"/>
  <c r="K6" i="15" s="1"/>
  <c r="K7" i="15" s="1"/>
  <c r="K9" i="15" s="1"/>
  <c r="K10" i="15" s="1"/>
  <c r="K12" i="15" s="1"/>
  <c r="K13" i="15" s="1"/>
  <c r="K15" i="15" s="1"/>
  <c r="K16" i="15" s="1"/>
  <c r="K18" i="15" s="1"/>
  <c r="K19" i="15" s="1"/>
  <c r="K21" i="15" s="1"/>
  <c r="K22" i="15" s="1"/>
  <c r="K24" i="15" s="1"/>
  <c r="K25" i="15" s="1"/>
  <c r="K27" i="15" s="1"/>
  <c r="K28" i="15" s="1"/>
  <c r="K30" i="15" s="1"/>
  <c r="K31" i="15" s="1"/>
  <c r="K33" i="15" s="1"/>
  <c r="K34" i="15" s="1"/>
  <c r="K36" i="15" s="1"/>
  <c r="K37" i="15" s="1"/>
  <c r="K39" i="15" s="1"/>
  <c r="K40" i="15" s="1"/>
  <c r="K42" i="15" s="1"/>
  <c r="K43" i="15" s="1"/>
  <c r="K45" i="15" s="1"/>
  <c r="K46" i="15" s="1"/>
  <c r="K48" i="15" s="1"/>
  <c r="K49" i="15" s="1"/>
  <c r="K51" i="15" s="1"/>
  <c r="K52" i="15" s="1"/>
  <c r="K54" i="15" s="1"/>
  <c r="K55" i="15" s="1"/>
  <c r="K57" i="15" s="1"/>
  <c r="K58" i="15" s="1"/>
  <c r="K60" i="15" s="1"/>
  <c r="K61" i="15" s="1"/>
  <c r="K63" i="15" s="1"/>
  <c r="K64" i="15" s="1"/>
  <c r="K66" i="15" s="1"/>
  <c r="K67" i="15" s="1"/>
  <c r="K69" i="15" s="1"/>
  <c r="K70" i="15" s="1"/>
  <c r="K72" i="15" s="1"/>
  <c r="K73" i="15" s="1"/>
  <c r="K75" i="15" s="1"/>
  <c r="K76" i="15" s="1"/>
  <c r="K78" i="15" s="1"/>
  <c r="K79" i="15" s="1"/>
  <c r="K81" i="15" s="1"/>
  <c r="K82" i="15" s="1"/>
  <c r="K84" i="15" s="1"/>
  <c r="K85" i="15" s="1"/>
  <c r="K87" i="15" s="1"/>
  <c r="K88" i="15" s="1"/>
  <c r="K90" i="15" s="1"/>
  <c r="K91" i="15" s="1"/>
  <c r="K93" i="15" s="1"/>
  <c r="K94" i="15" s="1"/>
  <c r="K96" i="15" s="1"/>
  <c r="K97" i="15" s="1"/>
  <c r="K99" i="15" s="1"/>
  <c r="K100" i="15" s="1"/>
  <c r="K102" i="15" s="1"/>
  <c r="K103" i="15" s="1"/>
  <c r="K105" i="15" s="1"/>
  <c r="K106" i="15" s="1"/>
  <c r="K108" i="15" s="1"/>
  <c r="K109" i="15" s="1"/>
  <c r="K111" i="15" s="1"/>
  <c r="K112" i="15" s="1"/>
  <c r="K114" i="15" s="1"/>
  <c r="K115" i="15" s="1"/>
  <c r="K117" i="15" s="1"/>
  <c r="K118" i="15" s="1"/>
  <c r="K120" i="15" s="1"/>
  <c r="K121" i="15" s="1"/>
  <c r="K123" i="15" s="1"/>
  <c r="K124" i="15" s="1"/>
  <c r="K126" i="15" s="1"/>
  <c r="K127" i="15" s="1"/>
  <c r="K129" i="15" s="1"/>
  <c r="K130" i="15" s="1"/>
  <c r="K132" i="15" s="1"/>
  <c r="K133" i="15" s="1"/>
  <c r="K135" i="15" s="1"/>
  <c r="K136" i="15" s="1"/>
  <c r="K138" i="15" s="1"/>
  <c r="K139" i="15" s="1"/>
  <c r="K141" i="15" s="1"/>
  <c r="K142" i="15" s="1"/>
  <c r="K144" i="15" s="1"/>
  <c r="K145" i="15" s="1"/>
  <c r="K147" i="15" s="1"/>
  <c r="K148" i="15" s="1"/>
  <c r="K150" i="15" s="1"/>
  <c r="K151" i="15" s="1"/>
  <c r="K153" i="15" s="1"/>
  <c r="K154" i="15" s="1"/>
  <c r="K156" i="15" s="1"/>
  <c r="K157" i="15" s="1"/>
  <c r="K159" i="15" s="1"/>
  <c r="K160" i="15" s="1"/>
  <c r="K162" i="15" s="1"/>
  <c r="K163" i="15" s="1"/>
  <c r="K165" i="15" s="1"/>
  <c r="K166" i="15" s="1"/>
  <c r="K168" i="15" s="1"/>
  <c r="K169" i="15" s="1"/>
  <c r="K171" i="15" s="1"/>
  <c r="K172" i="15" s="1"/>
  <c r="K174" i="15" s="1"/>
  <c r="K175" i="15" s="1"/>
  <c r="K177" i="15" s="1"/>
  <c r="K178" i="15" s="1"/>
  <c r="K180" i="15" s="1"/>
  <c r="K181" i="15" s="1"/>
  <c r="K183" i="15" s="1"/>
  <c r="K184" i="15" s="1"/>
  <c r="K186" i="15" s="1"/>
  <c r="K187" i="15" s="1"/>
  <c r="K189" i="15" s="1"/>
  <c r="K190" i="15" s="1"/>
  <c r="K192" i="15" s="1"/>
  <c r="K193" i="15" s="1"/>
  <c r="K195" i="15" s="1"/>
  <c r="K196" i="15" s="1"/>
  <c r="K198" i="15" s="1"/>
  <c r="K199" i="15" s="1"/>
  <c r="K201" i="15" s="1"/>
  <c r="K202" i="15" s="1"/>
  <c r="K204" i="15" s="1"/>
  <c r="K205" i="15" s="1"/>
  <c r="K207" i="15" s="1"/>
  <c r="K208" i="15" s="1"/>
  <c r="K210" i="15" s="1"/>
  <c r="K211" i="15" s="1"/>
  <c r="K213" i="15" s="1"/>
  <c r="K214" i="15" s="1"/>
  <c r="K216" i="15" s="1"/>
  <c r="K217" i="15" s="1"/>
  <c r="K219" i="15" s="1"/>
  <c r="K220" i="15" s="1"/>
  <c r="K222" i="15" s="1"/>
  <c r="K223" i="15" s="1"/>
  <c r="K225" i="15" s="1"/>
  <c r="K226" i="15" s="1"/>
  <c r="K228" i="15" s="1"/>
  <c r="K229" i="15" s="1"/>
  <c r="K231" i="15" s="1"/>
  <c r="K232" i="15" s="1"/>
  <c r="K234" i="15" s="1"/>
  <c r="K235" i="15" s="1"/>
  <c r="K237" i="15" s="1"/>
  <c r="K238" i="15" s="1"/>
  <c r="K240" i="15" s="1"/>
  <c r="K241" i="15" s="1"/>
  <c r="K243" i="15" s="1"/>
  <c r="K244" i="15" s="1"/>
  <c r="K246" i="15" s="1"/>
  <c r="K247" i="15" s="1"/>
  <c r="K249" i="15" s="1"/>
  <c r="K250" i="15" s="1"/>
  <c r="K252" i="15" s="1"/>
  <c r="K253" i="15" s="1"/>
  <c r="K255" i="15" s="1"/>
  <c r="K256" i="15" s="1"/>
  <c r="K258" i="15" s="1"/>
  <c r="K259" i="15" s="1"/>
  <c r="K261" i="15" s="1"/>
  <c r="K262" i="15" s="1"/>
  <c r="K264" i="15" s="1"/>
  <c r="K265" i="15" s="1"/>
  <c r="K268" i="15" s="1"/>
  <c r="K270" i="15" s="1"/>
  <c r="K271" i="15" s="1"/>
  <c r="K273" i="15" s="1"/>
  <c r="K274" i="15" s="1"/>
  <c r="K276" i="15" s="1"/>
  <c r="K277" i="15" s="1"/>
  <c r="K279" i="15" s="1"/>
  <c r="K280" i="15" s="1"/>
  <c r="K282" i="15" s="1"/>
  <c r="K283" i="15" s="1"/>
  <c r="K285" i="15" s="1"/>
  <c r="K286" i="15" s="1"/>
  <c r="K288" i="15" s="1"/>
  <c r="K289" i="15" s="1"/>
  <c r="K291" i="15" s="1"/>
  <c r="K292" i="15" s="1"/>
  <c r="K294" i="15" s="1"/>
  <c r="K295" i="15" s="1"/>
  <c r="K297" i="15" s="1"/>
  <c r="K298" i="15" s="1"/>
  <c r="K300" i="15" s="1"/>
  <c r="K301" i="15" s="1"/>
  <c r="K303" i="15" s="1"/>
  <c r="K304" i="15" s="1"/>
  <c r="K306" i="15" s="1"/>
  <c r="K307" i="15" s="1"/>
  <c r="K309" i="15" s="1"/>
  <c r="K310" i="15" s="1"/>
  <c r="K312" i="15" s="1"/>
  <c r="K313" i="15" s="1"/>
  <c r="K315" i="15" s="1"/>
  <c r="K316" i="15" s="1"/>
  <c r="K318" i="15" s="1"/>
  <c r="K319" i="15" s="1"/>
  <c r="K321" i="15" s="1"/>
  <c r="K322" i="15" s="1"/>
  <c r="K324" i="15" s="1"/>
  <c r="K325" i="15" s="1"/>
  <c r="K327" i="15" s="1"/>
  <c r="K328" i="15" s="1"/>
  <c r="K330" i="15" s="1"/>
  <c r="K331" i="15" s="1"/>
  <c r="K333" i="15" s="1"/>
  <c r="K334" i="15" s="1"/>
  <c r="K336" i="15" s="1"/>
  <c r="K337" i="15" s="1"/>
  <c r="K339" i="15" s="1"/>
  <c r="K340" i="15" s="1"/>
  <c r="K342" i="15" s="1"/>
  <c r="K343" i="15" s="1"/>
  <c r="K345" i="15" s="1"/>
  <c r="K346" i="15" s="1"/>
  <c r="K348" i="15" s="1"/>
  <c r="K349" i="15" s="1"/>
  <c r="K351" i="15" s="1"/>
  <c r="K352" i="15" s="1"/>
  <c r="K354" i="15" s="1"/>
  <c r="K355" i="15" s="1"/>
  <c r="K357" i="15" s="1"/>
  <c r="K358" i="15" s="1"/>
  <c r="K360" i="15" s="1"/>
  <c r="K361" i="15" s="1"/>
  <c r="K363" i="15" s="1"/>
  <c r="K364" i="15" s="1"/>
  <c r="K366" i="15" s="1"/>
  <c r="K367" i="15" s="1"/>
  <c r="K369" i="15" s="1"/>
  <c r="K370" i="15" s="1"/>
  <c r="K372" i="15" s="1"/>
  <c r="K373" i="15" s="1"/>
  <c r="K375" i="15" s="1"/>
  <c r="K376" i="15" s="1"/>
  <c r="K378" i="15" s="1"/>
  <c r="K379" i="15" s="1"/>
  <c r="K381" i="15" s="1"/>
  <c r="K382" i="15" s="1"/>
  <c r="K384" i="15" s="1"/>
  <c r="K385" i="15" s="1"/>
  <c r="K387" i="15" s="1"/>
  <c r="K388" i="15" s="1"/>
  <c r="K390" i="15" s="1"/>
  <c r="K391" i="15" s="1"/>
  <c r="K393" i="15" s="1"/>
  <c r="K394" i="15" s="1"/>
  <c r="K396" i="15" s="1"/>
  <c r="K397" i="15" s="1"/>
  <c r="K399" i="15" s="1"/>
  <c r="K400" i="15" s="1"/>
  <c r="K402" i="15" s="1"/>
  <c r="K403" i="15" s="1"/>
  <c r="K405" i="15" s="1"/>
  <c r="K406" i="15" s="1"/>
  <c r="K408" i="15" s="1"/>
  <c r="K409" i="15" s="1"/>
  <c r="K411" i="15" s="1"/>
  <c r="K412" i="15" s="1"/>
  <c r="K414" i="15" s="1"/>
  <c r="K415" i="15" s="1"/>
  <c r="K417" i="15" s="1"/>
  <c r="K418" i="15" s="1"/>
  <c r="K420" i="15" s="1"/>
  <c r="K421" i="15" s="1"/>
  <c r="K423" i="15" s="1"/>
  <c r="K424" i="15" s="1"/>
  <c r="K426" i="15" s="1"/>
  <c r="K427" i="15" s="1"/>
  <c r="K429" i="15" s="1"/>
  <c r="K430" i="15" s="1"/>
  <c r="K432" i="15" s="1"/>
  <c r="K433" i="15" s="1"/>
  <c r="K435" i="15" s="1"/>
  <c r="K436" i="15" s="1"/>
  <c r="K438" i="15" s="1"/>
  <c r="K439" i="15" s="1"/>
  <c r="K441" i="15" s="1"/>
  <c r="K3" i="16" s="1"/>
  <c r="K442" i="15"/>
  <c r="K159" i="4"/>
  <c r="K161" i="4" s="1"/>
  <c r="K4" i="16" l="1"/>
  <c r="K6" i="16" s="1"/>
  <c r="K7" i="16" s="1"/>
  <c r="K9" i="16" s="1"/>
  <c r="K10" i="16" s="1"/>
  <c r="K12" i="16" s="1"/>
  <c r="K13" i="16" s="1"/>
  <c r="K15" i="16" s="1"/>
  <c r="K16" i="16" s="1"/>
  <c r="K18" i="16" s="1"/>
  <c r="K19" i="16" s="1"/>
  <c r="K21" i="16" s="1"/>
  <c r="K22" i="16" s="1"/>
  <c r="K24" i="16" s="1"/>
  <c r="K25" i="16" s="1"/>
  <c r="K27" i="16" s="1"/>
  <c r="K28" i="16" s="1"/>
  <c r="K30" i="16" s="1"/>
  <c r="K31" i="16" s="1"/>
  <c r="K33" i="16" s="1"/>
  <c r="K34" i="16" s="1"/>
  <c r="K37" i="16" s="1"/>
  <c r="K39" i="16" s="1"/>
  <c r="K40" i="16" s="1"/>
  <c r="K42" i="16" s="1"/>
  <c r="K43" i="16" s="1"/>
  <c r="K45" i="16" s="1"/>
  <c r="K46" i="16" s="1"/>
  <c r="K48" i="16" s="1"/>
  <c r="K49" i="16" s="1"/>
  <c r="K51" i="16" s="1"/>
  <c r="K52" i="16" s="1"/>
  <c r="K54" i="16" s="1"/>
  <c r="K55" i="16" s="1"/>
  <c r="K57" i="16" s="1"/>
  <c r="K58" i="16" s="1"/>
  <c r="K60" i="16" s="1"/>
  <c r="K61" i="16" s="1"/>
  <c r="K63" i="16" s="1"/>
  <c r="K64" i="16" s="1"/>
  <c r="K66" i="16" s="1"/>
  <c r="K67" i="16" s="1"/>
  <c r="K69" i="16" s="1"/>
  <c r="K70" i="16" s="1"/>
  <c r="K72" i="16" s="1"/>
  <c r="K73" i="16" s="1"/>
  <c r="K75" i="16" s="1"/>
  <c r="K76" i="16" s="1"/>
  <c r="K78" i="16" s="1"/>
  <c r="K79" i="16" s="1"/>
  <c r="K81" i="16" s="1"/>
  <c r="K82" i="16" s="1"/>
  <c r="K84" i="16" s="1"/>
  <c r="K85" i="16" s="1"/>
  <c r="K87" i="16" s="1"/>
  <c r="K88" i="16" s="1"/>
  <c r="K90" i="16" s="1"/>
  <c r="K91" i="16" s="1"/>
  <c r="K93" i="16" s="1"/>
  <c r="K94" i="16" s="1"/>
  <c r="K96" i="16" s="1"/>
  <c r="K97" i="16" s="1"/>
  <c r="K99" i="16" s="1"/>
  <c r="K100" i="16" s="1"/>
  <c r="K102" i="16" s="1"/>
  <c r="K103" i="16" s="1"/>
  <c r="K105" i="16" s="1"/>
  <c r="K106" i="16" s="1"/>
  <c r="K108" i="16" s="1"/>
  <c r="K109" i="16" s="1"/>
  <c r="K111" i="16" s="1"/>
  <c r="K112" i="16" s="1"/>
  <c r="K114" i="16" s="1"/>
  <c r="K115" i="16" s="1"/>
  <c r="K117" i="16" s="1"/>
  <c r="K118" i="16" s="1"/>
  <c r="K120" i="16" s="1"/>
  <c r="K121" i="16" s="1"/>
  <c r="K123" i="16" s="1"/>
  <c r="K124" i="16" s="1"/>
  <c r="K126" i="16" s="1"/>
  <c r="K127" i="16" s="1"/>
  <c r="K129" i="16" s="1"/>
  <c r="K130" i="16" s="1"/>
  <c r="K132" i="16" s="1"/>
  <c r="K133" i="16" s="1"/>
  <c r="K135" i="16" s="1"/>
  <c r="K136" i="16" s="1"/>
  <c r="K138" i="16" s="1"/>
  <c r="K139" i="16" s="1"/>
  <c r="K141" i="16" s="1"/>
  <c r="K142" i="16" s="1"/>
  <c r="K144" i="16" s="1"/>
  <c r="K145" i="16" s="1"/>
  <c r="K147" i="16" s="1"/>
  <c r="K148" i="16" s="1"/>
  <c r="K150" i="16" s="1"/>
  <c r="K151" i="16" s="1"/>
  <c r="K153" i="16" s="1"/>
  <c r="K154" i="16" s="1"/>
  <c r="K156" i="16" s="1"/>
  <c r="K157" i="16" s="1"/>
  <c r="K159" i="16" s="1"/>
  <c r="K160" i="16" s="1"/>
  <c r="K162" i="16" s="1"/>
  <c r="K163" i="16" s="1"/>
  <c r="K165" i="16" s="1"/>
  <c r="K166" i="16" s="1"/>
  <c r="K168" i="16" s="1"/>
  <c r="K169" i="16" s="1"/>
  <c r="K171" i="16" s="1"/>
  <c r="K172" i="16" s="1"/>
  <c r="K174" i="16" s="1"/>
  <c r="K175" i="16" s="1"/>
  <c r="K177" i="16" s="1"/>
  <c r="K178" i="16" s="1"/>
  <c r="K180" i="16" s="1"/>
  <c r="K181" i="16" s="1"/>
  <c r="K183" i="16" s="1"/>
  <c r="K184" i="16" s="1"/>
  <c r="K186" i="16" s="1"/>
  <c r="K187" i="16" s="1"/>
  <c r="K189" i="16" s="1"/>
  <c r="K190" i="16" s="1"/>
  <c r="K192" i="16" s="1"/>
  <c r="K193" i="16" s="1"/>
  <c r="K195" i="16" s="1"/>
  <c r="K196" i="16" s="1"/>
  <c r="K198" i="16" s="1"/>
  <c r="K199" i="16" s="1"/>
  <c r="K201" i="16" s="1"/>
  <c r="K202" i="16" s="1"/>
  <c r="K204" i="16" s="1"/>
  <c r="K205" i="16" s="1"/>
  <c r="K207" i="16" s="1"/>
  <c r="K208" i="16" s="1"/>
  <c r="K210" i="16" s="1"/>
  <c r="K211" i="16" s="1"/>
  <c r="K213" i="16" s="1"/>
  <c r="K214" i="16" s="1"/>
  <c r="K216" i="16" s="1"/>
  <c r="K217" i="16" s="1"/>
  <c r="K219" i="16" s="1"/>
  <c r="K220" i="16" s="1"/>
  <c r="K222" i="16" s="1"/>
  <c r="K223" i="16" s="1"/>
  <c r="K225" i="16" s="1"/>
  <c r="K226" i="16" s="1"/>
  <c r="K228" i="16" s="1"/>
  <c r="K229" i="16" s="1"/>
  <c r="K231" i="16" s="1"/>
  <c r="K232" i="16" s="1"/>
  <c r="K234" i="16" s="1"/>
  <c r="K235" i="16" s="1"/>
  <c r="K237" i="16" s="1"/>
  <c r="K238" i="16" s="1"/>
  <c r="K240" i="16" s="1"/>
  <c r="K241" i="16" s="1"/>
  <c r="K243" i="16" s="1"/>
  <c r="K244" i="16" s="1"/>
  <c r="K246" i="16" s="1"/>
  <c r="K247" i="16" s="1"/>
  <c r="K249" i="16" s="1"/>
  <c r="K250" i="16" s="1"/>
  <c r="K252" i="16" s="1"/>
  <c r="K253" i="16" s="1"/>
  <c r="K255" i="16" s="1"/>
  <c r="K256" i="16" s="1"/>
  <c r="K258" i="16" s="1"/>
  <c r="K259" i="16" s="1"/>
  <c r="K261" i="16" s="1"/>
  <c r="K262" i="16" s="1"/>
  <c r="K264" i="16" s="1"/>
  <c r="K265" i="16" s="1"/>
  <c r="K267" i="16" s="1"/>
  <c r="K268" i="16" s="1"/>
  <c r="K271" i="16" s="1"/>
  <c r="K273" i="16" s="1"/>
  <c r="K274" i="16" s="1"/>
  <c r="K276" i="16" s="1"/>
  <c r="K277" i="16" s="1"/>
  <c r="K279" i="16" s="1"/>
  <c r="K280" i="16" s="1"/>
  <c r="K282" i="16" s="1"/>
  <c r="K283" i="16" s="1"/>
  <c r="K285" i="16" s="1"/>
  <c r="K286" i="16" s="1"/>
  <c r="K288" i="16" s="1"/>
  <c r="K289" i="16" s="1"/>
  <c r="K291" i="16" s="1"/>
  <c r="K292" i="16" s="1"/>
  <c r="K294" i="16" s="1"/>
  <c r="K295" i="16" s="1"/>
  <c r="K297" i="16" s="1"/>
  <c r="K298" i="16" s="1"/>
  <c r="K300" i="16" s="1"/>
  <c r="K301" i="16" s="1"/>
  <c r="K303" i="16" s="1"/>
  <c r="K304" i="16" s="1"/>
  <c r="K306" i="16" s="1"/>
  <c r="K307" i="16" s="1"/>
  <c r="K309" i="16" s="1"/>
  <c r="K310" i="16" s="1"/>
  <c r="K312" i="16" s="1"/>
  <c r="K313" i="16" s="1"/>
  <c r="K315" i="16" s="1"/>
  <c r="K316" i="16" s="1"/>
  <c r="K318" i="16" s="1"/>
  <c r="K319" i="16" s="1"/>
  <c r="K321" i="16" s="1"/>
  <c r="K322" i="16" s="1"/>
  <c r="K324" i="16" s="1"/>
  <c r="K325" i="16" s="1"/>
  <c r="K327" i="16" s="1"/>
  <c r="K328" i="16" s="1"/>
  <c r="K330" i="16" s="1"/>
  <c r="K331" i="16" s="1"/>
  <c r="K333" i="16" s="1"/>
  <c r="K334" i="16" s="1"/>
  <c r="K336" i="16" s="1"/>
  <c r="K337" i="16" s="1"/>
  <c r="K339" i="16" s="1"/>
  <c r="K340" i="16" s="1"/>
  <c r="K342" i="16" s="1"/>
  <c r="K343" i="16" s="1"/>
  <c r="K345" i="16" s="1"/>
  <c r="K346" i="16" s="1"/>
  <c r="K348" i="16" s="1"/>
  <c r="K349" i="16" s="1"/>
  <c r="K351" i="16" s="1"/>
  <c r="K352" i="16" s="1"/>
  <c r="K354" i="16" s="1"/>
  <c r="K355" i="16" s="1"/>
  <c r="K357" i="16" s="1"/>
  <c r="K358" i="16" s="1"/>
  <c r="K360" i="16" s="1"/>
  <c r="K361" i="16" s="1"/>
  <c r="K363" i="16" s="1"/>
  <c r="K364" i="16" s="1"/>
  <c r="K366" i="16" s="1"/>
  <c r="K367" i="16" s="1"/>
  <c r="K369" i="16" s="1"/>
  <c r="K370" i="16" s="1"/>
  <c r="K372" i="16" s="1"/>
  <c r="K373" i="16" s="1"/>
  <c r="K375" i="16" s="1"/>
  <c r="K376" i="16" s="1"/>
  <c r="K378" i="16" s="1"/>
  <c r="K379" i="16" s="1"/>
  <c r="K381" i="16" s="1"/>
  <c r="K382" i="16" s="1"/>
  <c r="K384" i="16" s="1"/>
  <c r="K385" i="16" s="1"/>
  <c r="K387" i="16" s="1"/>
  <c r="K388" i="16" s="1"/>
  <c r="K390" i="16" s="1"/>
  <c r="K391" i="16" s="1"/>
  <c r="K393" i="16" s="1"/>
  <c r="K394" i="16" s="1"/>
  <c r="K396" i="16" s="1"/>
  <c r="K397" i="16" s="1"/>
  <c r="K399" i="16" s="1"/>
  <c r="K400" i="16" s="1"/>
  <c r="K402" i="16" s="1"/>
  <c r="K403" i="16" s="1"/>
  <c r="K405" i="16" s="1"/>
  <c r="K406" i="16" s="1"/>
  <c r="K408" i="16" s="1"/>
  <c r="K409" i="16" s="1"/>
  <c r="K411" i="16" s="1"/>
  <c r="K412" i="16" s="1"/>
  <c r="K414" i="16" s="1"/>
  <c r="K415" i="16" s="1"/>
  <c r="K417" i="16" s="1"/>
  <c r="K418" i="16" s="1"/>
  <c r="K420" i="16" s="1"/>
  <c r="K421" i="16" s="1"/>
  <c r="K423" i="16" s="1"/>
  <c r="K424" i="16" s="1"/>
  <c r="K426" i="16" s="1"/>
  <c r="K427" i="16" s="1"/>
  <c r="K429" i="16" s="1"/>
  <c r="K430" i="16" s="1"/>
  <c r="K432" i="16" s="1"/>
  <c r="K433" i="16" s="1"/>
  <c r="K435" i="16" s="1"/>
  <c r="K436" i="16" s="1"/>
  <c r="K438" i="16" s="1"/>
  <c r="K439" i="16" s="1"/>
  <c r="K441" i="16" s="1"/>
  <c r="K442" i="16" s="1"/>
  <c r="K444" i="16" s="1"/>
  <c r="K445" i="16" s="1"/>
  <c r="K447" i="16" s="1"/>
  <c r="K448" i="16" s="1"/>
  <c r="K450" i="16" s="1"/>
  <c r="K451" i="16" s="1"/>
  <c r="K453" i="16" s="1"/>
  <c r="K454" i="16" s="1"/>
  <c r="K456" i="16" s="1"/>
  <c r="K457" i="16" s="1"/>
  <c r="K459" i="16" s="1"/>
  <c r="K460" i="16" s="1"/>
  <c r="K462" i="16" s="1"/>
  <c r="K463" i="16" s="1"/>
  <c r="K465" i="16" s="1"/>
  <c r="K466" i="16" s="1"/>
  <c r="K468" i="16" s="1"/>
  <c r="K469" i="16" s="1"/>
  <c r="K471" i="16" s="1"/>
  <c r="K472" i="16" s="1"/>
  <c r="K474" i="16" s="1"/>
  <c r="K475" i="16" s="1"/>
  <c r="K477" i="16" s="1"/>
  <c r="K478" i="16" s="1"/>
  <c r="K480" i="16" s="1"/>
  <c r="K481" i="16"/>
  <c r="K162" i="4"/>
  <c r="K164" i="4" s="1"/>
  <c r="K165" i="4" s="1"/>
  <c r="K167" i="4" s="1"/>
  <c r="K168" i="4" s="1"/>
  <c r="K170" i="4" s="1"/>
  <c r="K171" i="4" s="1"/>
  <c r="K173" i="4" s="1"/>
  <c r="K174" i="4" s="1"/>
  <c r="K176" i="4" s="1"/>
  <c r="K3" i="17" l="1"/>
  <c r="K177" i="4"/>
  <c r="K179" i="4" s="1"/>
  <c r="K180" i="4" s="1"/>
  <c r="K182" i="4" s="1"/>
  <c r="K184" i="4" s="1"/>
  <c r="K4" i="17" l="1"/>
  <c r="K6" i="17" s="1"/>
  <c r="K8" i="17" s="1"/>
  <c r="K9" i="17" s="1"/>
  <c r="K11" i="17" s="1"/>
  <c r="K12" i="17" s="1"/>
  <c r="K14" i="17" s="1"/>
  <c r="K15" i="17" s="1"/>
  <c r="K17" i="17" s="1"/>
  <c r="K18" i="17" s="1"/>
  <c r="K20" i="17" s="1"/>
  <c r="K21" i="17" s="1"/>
  <c r="K23" i="17" s="1"/>
  <c r="K24" i="17" s="1"/>
  <c r="K26" i="17" s="1"/>
  <c r="K27" i="17" s="1"/>
  <c r="K29" i="17" s="1"/>
  <c r="K30" i="17" s="1"/>
  <c r="K32" i="17" s="1"/>
  <c r="K33" i="17" s="1"/>
  <c r="K35" i="17" s="1"/>
  <c r="K36" i="17" s="1"/>
  <c r="K38" i="17" s="1"/>
  <c r="K39" i="17" s="1"/>
  <c r="K41" i="17" s="1"/>
  <c r="K42" i="17" s="1"/>
  <c r="K44" i="17" s="1"/>
  <c r="K45" i="17" s="1"/>
  <c r="K47" i="17" s="1"/>
  <c r="K48" i="17" s="1"/>
  <c r="K50" i="17" s="1"/>
  <c r="K51" i="17" s="1"/>
  <c r="K53" i="17" s="1"/>
  <c r="K54" i="17" s="1"/>
  <c r="K56" i="17" s="1"/>
  <c r="K57" i="17" s="1"/>
  <c r="K59" i="17" s="1"/>
  <c r="K60" i="17" s="1"/>
  <c r="K62" i="17" s="1"/>
  <c r="K63" i="17" s="1"/>
  <c r="K65" i="17" s="1"/>
  <c r="K66" i="17" s="1"/>
  <c r="K68" i="17" s="1"/>
  <c r="K69" i="17" s="1"/>
  <c r="K71" i="17" s="1"/>
  <c r="K72" i="17" s="1"/>
  <c r="K75" i="17" s="1"/>
  <c r="K77" i="17" s="1"/>
  <c r="K78" i="17" s="1"/>
  <c r="K80" i="17" s="1"/>
  <c r="K81" i="17" s="1"/>
  <c r="K83" i="17" s="1"/>
  <c r="K84" i="17" s="1"/>
  <c r="K86" i="17" s="1"/>
  <c r="K87" i="17" s="1"/>
  <c r="K89" i="17" s="1"/>
  <c r="K90" i="17" s="1"/>
  <c r="K92" i="17" s="1"/>
  <c r="K93" i="17" s="1"/>
  <c r="K95" i="17" s="1"/>
  <c r="K96" i="17" s="1"/>
  <c r="K98" i="17" s="1"/>
  <c r="K99" i="17" s="1"/>
  <c r="K101" i="17" s="1"/>
  <c r="K102" i="17" s="1"/>
  <c r="K104" i="17" s="1"/>
  <c r="K105" i="17" s="1"/>
  <c r="K107" i="17" s="1"/>
  <c r="K108" i="17" s="1"/>
  <c r="K110" i="17" s="1"/>
  <c r="K111" i="17" s="1"/>
  <c r="K113" i="17" s="1"/>
  <c r="K114" i="17" s="1"/>
  <c r="K116" i="17" s="1"/>
  <c r="K117" i="17" s="1"/>
  <c r="K119" i="17" s="1"/>
  <c r="K120" i="17" s="1"/>
  <c r="K122" i="17" s="1"/>
  <c r="K123" i="17" s="1"/>
  <c r="K125" i="17" s="1"/>
  <c r="K126" i="17" s="1"/>
  <c r="K128" i="17" s="1"/>
  <c r="K129" i="17" s="1"/>
  <c r="K131" i="17" s="1"/>
  <c r="K132" i="17" s="1"/>
  <c r="K134" i="17" s="1"/>
  <c r="K135" i="17" s="1"/>
  <c r="K137" i="17" s="1"/>
  <c r="K138" i="17" s="1"/>
  <c r="K140" i="17" s="1"/>
  <c r="K141" i="17" s="1"/>
  <c r="K143" i="17" s="1"/>
  <c r="K144" i="17" s="1"/>
  <c r="K146" i="17" s="1"/>
  <c r="K147" i="17" s="1"/>
  <c r="K149" i="17" s="1"/>
  <c r="K150" i="17" s="1"/>
  <c r="K152" i="17" s="1"/>
  <c r="K153" i="17" s="1"/>
  <c r="K155" i="17" s="1"/>
  <c r="K156" i="17" s="1"/>
  <c r="K158" i="17" s="1"/>
  <c r="K159" i="17" s="1"/>
  <c r="K161" i="17" s="1"/>
  <c r="K162" i="17" s="1"/>
  <c r="K164" i="17" s="1"/>
  <c r="K165" i="17" s="1"/>
  <c r="K167" i="17" s="1"/>
  <c r="K168" i="17" s="1"/>
  <c r="K170" i="17" s="1"/>
  <c r="K171" i="17" s="1"/>
  <c r="K173" i="17" s="1"/>
  <c r="K174" i="17" s="1"/>
  <c r="K176" i="17" s="1"/>
  <c r="K177" i="17" s="1"/>
  <c r="K179" i="17" s="1"/>
  <c r="K180" i="17" s="1"/>
  <c r="K182" i="17" s="1"/>
  <c r="K183" i="17" s="1"/>
  <c r="K185" i="17" s="1"/>
  <c r="K186" i="17" s="1"/>
  <c r="K188" i="17" s="1"/>
  <c r="K189" i="17" s="1"/>
  <c r="K191" i="17" s="1"/>
  <c r="K192" i="17" s="1"/>
  <c r="K194" i="17" s="1"/>
  <c r="K195" i="17" s="1"/>
  <c r="K197" i="17" s="1"/>
  <c r="K198" i="17" s="1"/>
  <c r="K200" i="17" s="1"/>
  <c r="K201" i="17" s="1"/>
  <c r="K203" i="17" s="1"/>
  <c r="K204" i="17" s="1"/>
  <c r="K206" i="17" s="1"/>
  <c r="K207" i="17" s="1"/>
  <c r="K209" i="17" s="1"/>
  <c r="K210" i="17" s="1"/>
  <c r="K212" i="17" s="1"/>
  <c r="K213" i="17" s="1"/>
  <c r="K215" i="17" s="1"/>
  <c r="K216" i="17" s="1"/>
  <c r="K218" i="17" s="1"/>
  <c r="K219" i="17" s="1"/>
  <c r="K221" i="17" s="1"/>
  <c r="K222" i="17" s="1"/>
  <c r="K224" i="17" s="1"/>
  <c r="K225" i="17" s="1"/>
  <c r="K227" i="17" s="1"/>
  <c r="K228" i="17" s="1"/>
  <c r="K230" i="17" s="1"/>
  <c r="K231" i="17" s="1"/>
  <c r="K233" i="17" s="1"/>
  <c r="K234" i="17" s="1"/>
  <c r="K236" i="17" s="1"/>
  <c r="K237" i="17" s="1"/>
  <c r="K239" i="17" s="1"/>
  <c r="K240" i="17" s="1"/>
  <c r="K242" i="17" s="1"/>
  <c r="K243" i="17" s="1"/>
  <c r="K245" i="17" s="1"/>
  <c r="K246" i="17" s="1"/>
  <c r="K248" i="17" s="1"/>
  <c r="K249" i="17" s="1"/>
  <c r="K251" i="17" s="1"/>
  <c r="K252" i="17" s="1"/>
  <c r="K254" i="17" s="1"/>
  <c r="K255" i="17" s="1"/>
  <c r="K257" i="17" s="1"/>
  <c r="K258" i="17" s="1"/>
  <c r="K260" i="17" s="1"/>
  <c r="K261" i="17" s="1"/>
  <c r="K263" i="17" s="1"/>
  <c r="K264" i="17" s="1"/>
  <c r="K266" i="17" s="1"/>
  <c r="K267" i="17" s="1"/>
  <c r="K269" i="17" s="1"/>
  <c r="K270" i="17" s="1"/>
  <c r="K272" i="17" s="1"/>
  <c r="K273" i="17" s="1"/>
  <c r="K275" i="17" s="1"/>
  <c r="K276" i="17" s="1"/>
  <c r="K278" i="17" s="1"/>
  <c r="K279" i="17" s="1"/>
  <c r="K281" i="17" s="1"/>
  <c r="K282" i="17" s="1"/>
  <c r="K284" i="17" s="1"/>
  <c r="K285" i="17" s="1"/>
  <c r="K287" i="17" s="1"/>
  <c r="K288" i="17" s="1"/>
  <c r="K290" i="17" s="1"/>
  <c r="K291" i="17" s="1"/>
  <c r="K293" i="17" s="1"/>
  <c r="K294" i="17" s="1"/>
  <c r="K296" i="17" s="1"/>
  <c r="K297" i="17" s="1"/>
  <c r="K299" i="17" s="1"/>
  <c r="K300" i="17" s="1"/>
  <c r="K302" i="17" s="1"/>
  <c r="K303" i="17" s="1"/>
  <c r="K305" i="17" s="1"/>
  <c r="K306" i="17" s="1"/>
  <c r="K308" i="17" s="1"/>
  <c r="K309" i="17" s="1"/>
  <c r="K311" i="17" s="1"/>
  <c r="K312" i="17" s="1"/>
  <c r="K314" i="17" s="1"/>
  <c r="K315" i="17" s="1"/>
  <c r="K317" i="17" s="1"/>
  <c r="K318" i="17" s="1"/>
  <c r="K320" i="17" s="1"/>
  <c r="K321" i="17" s="1"/>
  <c r="K323" i="17" s="1"/>
  <c r="K324" i="17" s="1"/>
  <c r="K326" i="17" s="1"/>
  <c r="K327" i="17" s="1"/>
  <c r="K329" i="17" s="1"/>
  <c r="K330" i="17" s="1"/>
  <c r="K332" i="17" s="1"/>
  <c r="K333" i="17" s="1"/>
  <c r="K335" i="17" s="1"/>
  <c r="K336" i="17" s="1"/>
  <c r="K338" i="17" s="1"/>
  <c r="K339" i="17" s="1"/>
  <c r="K341" i="17" s="1"/>
  <c r="K342" i="17" s="1"/>
  <c r="K344" i="17" s="1"/>
  <c r="K345" i="17" s="1"/>
  <c r="K347" i="17" s="1"/>
  <c r="K348" i="17" s="1"/>
  <c r="K350" i="17" s="1"/>
  <c r="K351" i="17" s="1"/>
  <c r="K353" i="17" s="1"/>
  <c r="K354" i="17" s="1"/>
  <c r="K356" i="17" s="1"/>
  <c r="K357" i="17" s="1"/>
  <c r="K359" i="17" s="1"/>
  <c r="K360" i="17" s="1"/>
  <c r="K362" i="17" s="1"/>
  <c r="K363" i="17" s="1"/>
  <c r="K365" i="17" s="1"/>
  <c r="K366" i="17" s="1"/>
  <c r="K368" i="17" s="1"/>
  <c r="K369" i="17" s="1"/>
  <c r="K371" i="17" s="1"/>
  <c r="K372" i="17" s="1"/>
  <c r="K374" i="17" s="1"/>
  <c r="K375" i="17" s="1"/>
  <c r="K377" i="17" s="1"/>
  <c r="K378" i="17" s="1"/>
  <c r="K380" i="17" s="1"/>
  <c r="K381" i="17" s="1"/>
  <c r="K383" i="17" s="1"/>
  <c r="K384" i="17" s="1"/>
  <c r="K386" i="17" s="1"/>
  <c r="K387" i="17" s="1"/>
  <c r="K389" i="17" s="1"/>
  <c r="K390" i="17" s="1"/>
  <c r="K392" i="17" s="1"/>
  <c r="K393" i="17" s="1"/>
  <c r="K395" i="17" s="1"/>
  <c r="K396" i="17" s="1"/>
  <c r="K398" i="17" s="1"/>
  <c r="K399" i="17" s="1"/>
  <c r="K401" i="17" s="1"/>
  <c r="K402" i="17" s="1"/>
  <c r="K404" i="17" s="1"/>
  <c r="K405" i="17" s="1"/>
  <c r="K407" i="17" s="1"/>
  <c r="K408" i="17" s="1"/>
  <c r="K410" i="17" s="1"/>
  <c r="K411" i="17" s="1"/>
  <c r="K413" i="17" s="1"/>
  <c r="K414" i="17" s="1"/>
  <c r="K416" i="17" s="1"/>
  <c r="K417" i="17" s="1"/>
  <c r="K419" i="17" s="1"/>
  <c r="K420" i="17" s="1"/>
  <c r="K423" i="17" s="1"/>
  <c r="K425" i="17" s="1"/>
  <c r="K426" i="17" s="1"/>
  <c r="K428" i="17" s="1"/>
  <c r="K429" i="17" s="1"/>
  <c r="K431" i="17" s="1"/>
  <c r="K432" i="17" s="1"/>
  <c r="K434" i="17" s="1"/>
  <c r="K435" i="17" s="1"/>
  <c r="K437" i="17" s="1"/>
  <c r="K438" i="17" s="1"/>
  <c r="K440" i="17" s="1"/>
  <c r="K441" i="17" s="1"/>
  <c r="K443" i="17" s="1"/>
  <c r="K444" i="17" s="1"/>
  <c r="K446" i="17" s="1"/>
  <c r="K447" i="17" s="1"/>
  <c r="K449" i="17" s="1"/>
  <c r="K450" i="17" s="1"/>
  <c r="K452" i="17" s="1"/>
  <c r="K453" i="17" s="1"/>
  <c r="K455" i="17" s="1"/>
  <c r="K456" i="17" s="1"/>
  <c r="K458" i="17" s="1"/>
  <c r="K459" i="17" s="1"/>
  <c r="K461" i="17" s="1"/>
  <c r="K462" i="17" s="1"/>
  <c r="K464" i="17" s="1"/>
  <c r="K465" i="17" s="1"/>
  <c r="K467" i="17" s="1"/>
  <c r="K468" i="17" s="1"/>
  <c r="K470" i="17" s="1"/>
  <c r="K471" i="17" s="1"/>
  <c r="K473" i="17" s="1"/>
  <c r="K474" i="17" s="1"/>
  <c r="K476" i="17" s="1"/>
  <c r="K3" i="18" s="1"/>
  <c r="K477" i="17"/>
  <c r="K185" i="4"/>
  <c r="K187" i="4" s="1"/>
  <c r="K188" i="4" s="1"/>
  <c r="K190" i="4" s="1"/>
  <c r="K191" i="4" s="1"/>
  <c r="K193" i="4" s="1"/>
  <c r="K194" i="4" s="1"/>
  <c r="K196" i="4" s="1"/>
  <c r="K197" i="4" s="1"/>
  <c r="K199" i="4" s="1"/>
  <c r="K200" i="4" s="1"/>
  <c r="K202" i="4" s="1"/>
  <c r="K203" i="4" s="1"/>
  <c r="K205" i="4" s="1"/>
  <c r="K206" i="4" s="1"/>
  <c r="K208" i="4" s="1"/>
  <c r="K209" i="4" s="1"/>
  <c r="K211" i="4" s="1"/>
  <c r="K212" i="4" s="1"/>
  <c r="K214" i="4" s="1"/>
  <c r="K215" i="4" s="1"/>
  <c r="K217" i="4" s="1"/>
  <c r="K218" i="4" s="1"/>
  <c r="K220" i="4" s="1"/>
  <c r="K221" i="4" s="1"/>
  <c r="K4" i="18" l="1"/>
  <c r="K6" i="18" s="1"/>
  <c r="K7" i="18" s="1"/>
  <c r="K9" i="18" s="1"/>
  <c r="K10" i="18" s="1"/>
  <c r="K12" i="18" s="1"/>
  <c r="K13" i="18" s="1"/>
  <c r="K15" i="18" s="1"/>
  <c r="K16" i="18" s="1"/>
  <c r="K18" i="18" s="1"/>
  <c r="K19" i="18" s="1"/>
  <c r="K21" i="18" s="1"/>
  <c r="K22" i="18" s="1"/>
  <c r="K24" i="18" s="1"/>
  <c r="K25" i="18" s="1"/>
  <c r="K27" i="18" s="1"/>
  <c r="K28" i="18" s="1"/>
  <c r="K30" i="18" s="1"/>
  <c r="K31" i="18" s="1"/>
  <c r="K33" i="18" s="1"/>
  <c r="K34" i="18" s="1"/>
  <c r="K36" i="18" s="1"/>
  <c r="K37" i="18" s="1"/>
  <c r="K39" i="18" s="1"/>
  <c r="K40" i="18" s="1"/>
  <c r="K42" i="18" s="1"/>
  <c r="K43" i="18" s="1"/>
  <c r="K45" i="18" s="1"/>
  <c r="K46" i="18" s="1"/>
  <c r="K48" i="18" s="1"/>
  <c r="K49" i="18" s="1"/>
  <c r="K52" i="18" s="1"/>
  <c r="K54" i="18" s="1"/>
  <c r="K55" i="18" s="1"/>
  <c r="K57" i="18" s="1"/>
  <c r="K58" i="18" s="1"/>
  <c r="K60" i="18" s="1"/>
  <c r="K61" i="18" s="1"/>
  <c r="K63" i="18" s="1"/>
  <c r="K64" i="18" s="1"/>
  <c r="K66" i="18" s="1"/>
  <c r="K67" i="18" s="1"/>
  <c r="K69" i="18" s="1"/>
  <c r="K70" i="18" s="1"/>
  <c r="K72" i="18" s="1"/>
  <c r="K73" i="18" s="1"/>
  <c r="K75" i="18" s="1"/>
  <c r="K76" i="18" s="1"/>
  <c r="K78" i="18" s="1"/>
  <c r="K79" i="18" s="1"/>
  <c r="K81" i="18" s="1"/>
  <c r="K82" i="18" s="1"/>
  <c r="K84" i="18" s="1"/>
  <c r="K85" i="18" s="1"/>
  <c r="K87" i="18" s="1"/>
  <c r="K88" i="18" s="1"/>
  <c r="K90" i="18" s="1"/>
  <c r="K91" i="18" s="1"/>
  <c r="K93" i="18" s="1"/>
  <c r="K94" i="18" s="1"/>
  <c r="K96" i="18" s="1"/>
  <c r="K97" i="18" s="1"/>
  <c r="K99" i="18" s="1"/>
  <c r="K100" i="18" s="1"/>
  <c r="K102" i="18" s="1"/>
  <c r="K103" i="18" s="1"/>
  <c r="K105" i="18" s="1"/>
  <c r="K106" i="18" s="1"/>
  <c r="K108" i="18" s="1"/>
  <c r="K109" i="18" s="1"/>
  <c r="K111" i="18" s="1"/>
  <c r="K112" i="18" s="1"/>
  <c r="K114" i="18" s="1"/>
  <c r="K115" i="18" s="1"/>
  <c r="K117" i="18" s="1"/>
  <c r="K118" i="18" s="1"/>
  <c r="K120" i="18" s="1"/>
  <c r="K121" i="18" s="1"/>
  <c r="K123" i="18" s="1"/>
  <c r="K124" i="18" s="1"/>
  <c r="K126" i="18" s="1"/>
  <c r="K127" i="18" s="1"/>
  <c r="K129" i="18" s="1"/>
  <c r="K130" i="18" s="1"/>
  <c r="K132" i="18" s="1"/>
  <c r="K133" i="18" s="1"/>
  <c r="K135" i="18" s="1"/>
  <c r="K136" i="18" s="1"/>
  <c r="K138" i="18" s="1"/>
  <c r="K139" i="18" s="1"/>
  <c r="K141" i="18" s="1"/>
  <c r="K142" i="18" s="1"/>
  <c r="K144" i="18" s="1"/>
  <c r="K145" i="18" s="1"/>
  <c r="K147" i="18" s="1"/>
  <c r="K148" i="18" s="1"/>
  <c r="K150" i="18" s="1"/>
  <c r="K151" i="18" s="1"/>
  <c r="K153" i="18" s="1"/>
  <c r="K154" i="18" s="1"/>
  <c r="K156" i="18" s="1"/>
  <c r="K157" i="18" s="1"/>
  <c r="K159" i="18" s="1"/>
  <c r="K160" i="18" s="1"/>
  <c r="K162" i="18" s="1"/>
  <c r="K163" i="18" s="1"/>
  <c r="K165" i="18" s="1"/>
  <c r="K166" i="18" s="1"/>
  <c r="K168" i="18" s="1"/>
  <c r="K169" i="18" s="1"/>
  <c r="K171" i="18" s="1"/>
  <c r="K172" i="18" s="1"/>
  <c r="K174" i="18" s="1"/>
  <c r="K175" i="18" s="1"/>
  <c r="K177" i="18" s="1"/>
  <c r="K178" i="18" s="1"/>
  <c r="K180" i="18" s="1"/>
  <c r="K181" i="18" s="1"/>
  <c r="K183" i="18" s="1"/>
  <c r="K184" i="18" s="1"/>
  <c r="K186" i="18" s="1"/>
  <c r="K187" i="18" s="1"/>
  <c r="K189" i="18" s="1"/>
  <c r="K190" i="18" s="1"/>
  <c r="K192" i="18" s="1"/>
  <c r="K193" i="18" s="1"/>
  <c r="K195" i="18" s="1"/>
  <c r="K196" i="18" s="1"/>
  <c r="K198" i="18" s="1"/>
  <c r="K199" i="18" s="1"/>
  <c r="K201" i="18" s="1"/>
  <c r="K202" i="18" s="1"/>
  <c r="K204" i="18" s="1"/>
  <c r="K205" i="18" s="1"/>
  <c r="K207" i="18" s="1"/>
  <c r="K208" i="18" s="1"/>
  <c r="K210" i="18" s="1"/>
  <c r="K211" i="18" s="1"/>
  <c r="K213" i="18" s="1"/>
  <c r="K214" i="18" s="1"/>
  <c r="K216" i="18" s="1"/>
  <c r="K217" i="18" s="1"/>
  <c r="K219" i="18" s="1"/>
  <c r="K220" i="18" s="1"/>
  <c r="K222" i="18" s="1"/>
  <c r="K223" i="18" s="1"/>
  <c r="K225" i="18" s="1"/>
  <c r="K226" i="18" s="1"/>
  <c r="K228" i="18" s="1"/>
  <c r="K229" i="18" s="1"/>
  <c r="K231" i="18" s="1"/>
  <c r="K232" i="18" s="1"/>
  <c r="K234" i="18" s="1"/>
  <c r="K235" i="18" s="1"/>
  <c r="K237" i="18" s="1"/>
  <c r="K238" i="18" s="1"/>
  <c r="K240" i="18" s="1"/>
  <c r="K241" i="18" s="1"/>
  <c r="K243" i="18" s="1"/>
  <c r="K244" i="18" s="1"/>
  <c r="K246" i="18" s="1"/>
  <c r="K247" i="18" s="1"/>
  <c r="K249" i="18" s="1"/>
  <c r="K250" i="18" s="1"/>
  <c r="K252" i="18" s="1"/>
  <c r="K253" i="18" s="1"/>
  <c r="K255" i="18" s="1"/>
  <c r="K256" i="18" s="1"/>
  <c r="K258" i="18" s="1"/>
  <c r="K259" i="18" s="1"/>
  <c r="K261" i="18" s="1"/>
  <c r="K262" i="18" s="1"/>
  <c r="K264" i="18" s="1"/>
  <c r="K265" i="18" s="1"/>
  <c r="K267" i="18" s="1"/>
  <c r="K268" i="18" s="1"/>
  <c r="K270" i="18" s="1"/>
  <c r="K271" i="18" s="1"/>
  <c r="K273" i="18" s="1"/>
  <c r="K274" i="18" s="1"/>
  <c r="K276" i="18" s="1"/>
  <c r="K277" i="18" s="1"/>
  <c r="K279" i="18" s="1"/>
  <c r="K280" i="18" s="1"/>
  <c r="K282" i="18" s="1"/>
  <c r="K283" i="18" s="1"/>
  <c r="K285" i="18" s="1"/>
  <c r="K286" i="18" s="1"/>
  <c r="K288" i="18" s="1"/>
  <c r="K289" i="18" s="1"/>
  <c r="K291" i="18" s="1"/>
  <c r="K292" i="18" s="1"/>
  <c r="K294" i="18" s="1"/>
  <c r="K295" i="18" s="1"/>
  <c r="K297" i="18" s="1"/>
  <c r="K298" i="18" s="1"/>
  <c r="K300" i="18" s="1"/>
  <c r="K301" i="18" s="1"/>
  <c r="K303" i="18" s="1"/>
  <c r="K304" i="18" s="1"/>
  <c r="K306" i="18" s="1"/>
  <c r="K307" i="18" s="1"/>
  <c r="K309" i="18" s="1"/>
  <c r="K310" i="18" s="1"/>
  <c r="K312" i="18" s="1"/>
  <c r="K313" i="18" s="1"/>
  <c r="K315" i="18" s="1"/>
  <c r="K316" i="18" s="1"/>
  <c r="K318" i="18" s="1"/>
  <c r="K319" i="18" s="1"/>
  <c r="K321" i="18" s="1"/>
  <c r="K322" i="18" s="1"/>
  <c r="K324" i="18" s="1"/>
  <c r="K325" i="18" s="1"/>
  <c r="K327" i="18" s="1"/>
  <c r="K328" i="18" s="1"/>
  <c r="K330" i="18" s="1"/>
  <c r="K331" i="18" s="1"/>
  <c r="K333" i="18" s="1"/>
  <c r="K334" i="18" s="1"/>
  <c r="K337" i="18" s="1"/>
  <c r="K339" i="18" s="1"/>
  <c r="K340" i="18" s="1"/>
  <c r="K342" i="18" s="1"/>
  <c r="K343" i="18" s="1"/>
  <c r="K345" i="18" s="1"/>
  <c r="K346" i="18" s="1"/>
  <c r="K348" i="18" s="1"/>
  <c r="K349" i="18" s="1"/>
  <c r="K351" i="18" s="1"/>
  <c r="K352" i="18" s="1"/>
  <c r="K354" i="18" s="1"/>
  <c r="K355" i="18" s="1"/>
  <c r="K357" i="18" s="1"/>
  <c r="K358" i="18" s="1"/>
  <c r="K360" i="18" s="1"/>
  <c r="K361" i="18" s="1"/>
  <c r="K363" i="18" s="1"/>
  <c r="K364" i="18" s="1"/>
  <c r="K366" i="18" s="1"/>
  <c r="K367" i="18" s="1"/>
  <c r="K369" i="18" s="1"/>
  <c r="K370" i="18" s="1"/>
  <c r="K372" i="18" s="1"/>
  <c r="K373" i="18" s="1"/>
  <c r="K375" i="18" s="1"/>
  <c r="K376" i="18" s="1"/>
  <c r="K378" i="18" s="1"/>
  <c r="K379" i="18" s="1"/>
  <c r="K381" i="18" s="1"/>
  <c r="K382" i="18" s="1"/>
  <c r="K384" i="18" s="1"/>
  <c r="K385" i="18" s="1"/>
  <c r="K387" i="18" s="1"/>
  <c r="K388" i="18" s="1"/>
  <c r="K390" i="18" s="1"/>
  <c r="K391" i="18" s="1"/>
  <c r="K393" i="18" s="1"/>
  <c r="K394" i="18" s="1"/>
  <c r="K396" i="18" s="1"/>
  <c r="K397" i="18" s="1"/>
  <c r="K399" i="18" s="1"/>
  <c r="K400" i="18" s="1"/>
  <c r="K402" i="18" s="1"/>
  <c r="K403" i="18" s="1"/>
  <c r="K405" i="18" s="1"/>
  <c r="K406" i="18" s="1"/>
  <c r="K408" i="18" s="1"/>
  <c r="K409" i="18" s="1"/>
  <c r="K411" i="18" s="1"/>
  <c r="K412" i="18" s="1"/>
  <c r="K414" i="18" s="1"/>
  <c r="K415" i="18" s="1"/>
  <c r="K417" i="18" s="1"/>
  <c r="K418" i="18" s="1"/>
  <c r="K420" i="18" s="1"/>
  <c r="K421" i="18" s="1"/>
  <c r="K423" i="18" s="1"/>
  <c r="K424" i="18" s="1"/>
  <c r="K426" i="18" s="1"/>
  <c r="K427" i="18" s="1"/>
  <c r="K429" i="18" s="1"/>
  <c r="K430" i="18" s="1"/>
  <c r="K432" i="18" s="1"/>
  <c r="K433" i="18" s="1"/>
  <c r="K435" i="18" s="1"/>
  <c r="K436" i="18" s="1"/>
  <c r="K438" i="18" s="1"/>
  <c r="K439" i="18" s="1"/>
  <c r="K441" i="18" s="1"/>
  <c r="K442" i="18" s="1"/>
  <c r="K444" i="18" s="1"/>
  <c r="K445" i="18" s="1"/>
  <c r="K447" i="18" s="1"/>
  <c r="K448" i="18" s="1"/>
  <c r="K450" i="18" s="1"/>
  <c r="K451" i="18" s="1"/>
  <c r="K453" i="18" s="1"/>
  <c r="K454" i="18" s="1"/>
  <c r="K456" i="18" s="1"/>
  <c r="K457" i="18" s="1"/>
  <c r="K459" i="18" s="1"/>
  <c r="K460" i="18" s="1"/>
  <c r="K462" i="18" s="1"/>
  <c r="K463" i="18" s="1"/>
  <c r="K465" i="18" s="1"/>
  <c r="K466" i="18" s="1"/>
  <c r="K468" i="18" s="1"/>
  <c r="K469" i="18" s="1"/>
  <c r="K471" i="18" s="1"/>
  <c r="K472" i="18" s="1"/>
  <c r="K474" i="18" s="1"/>
  <c r="K475" i="18" s="1"/>
  <c r="K477" i="18" s="1"/>
  <c r="K478" i="18" s="1"/>
  <c r="K480" i="18" s="1"/>
  <c r="K481" i="18" s="1"/>
  <c r="K483" i="18" s="1"/>
  <c r="K484" i="18" s="1"/>
  <c r="K486" i="18" s="1"/>
  <c r="K487" i="18"/>
  <c r="K223" i="4"/>
  <c r="K3" i="19" l="1"/>
  <c r="K224" i="4"/>
  <c r="K226" i="4" s="1"/>
  <c r="K475" i="19" l="1"/>
  <c r="K4" i="19"/>
  <c r="K6" i="19" s="1"/>
  <c r="K7" i="19" s="1"/>
  <c r="K9" i="19" s="1"/>
  <c r="K10" i="19" s="1"/>
  <c r="K12" i="19" s="1"/>
  <c r="K13" i="19" s="1"/>
  <c r="K15" i="19" s="1"/>
  <c r="K16" i="19" s="1"/>
  <c r="K18" i="19" s="1"/>
  <c r="K19" i="19" s="1"/>
  <c r="K21" i="19" s="1"/>
  <c r="K22" i="19" s="1"/>
  <c r="K24" i="19" s="1"/>
  <c r="K25" i="19" s="1"/>
  <c r="K27" i="19" s="1"/>
  <c r="K28" i="19" s="1"/>
  <c r="K30" i="19" s="1"/>
  <c r="K31" i="19" s="1"/>
  <c r="K34" i="19" s="1"/>
  <c r="K36" i="19" s="1"/>
  <c r="K37" i="19" s="1"/>
  <c r="K39" i="19" s="1"/>
  <c r="K40" i="19" s="1"/>
  <c r="K42" i="19" s="1"/>
  <c r="K43" i="19" s="1"/>
  <c r="K45" i="19" s="1"/>
  <c r="K46" i="19" s="1"/>
  <c r="K48" i="19" s="1"/>
  <c r="K49" i="19" s="1"/>
  <c r="K51" i="19" s="1"/>
  <c r="K52" i="19" s="1"/>
  <c r="K54" i="19" s="1"/>
  <c r="K55" i="19" s="1"/>
  <c r="K57" i="19" s="1"/>
  <c r="K58" i="19" s="1"/>
  <c r="K60" i="19" s="1"/>
  <c r="K61" i="19" s="1"/>
  <c r="K63" i="19" s="1"/>
  <c r="K64" i="19" s="1"/>
  <c r="K66" i="19" s="1"/>
  <c r="K67" i="19" s="1"/>
  <c r="K69" i="19" s="1"/>
  <c r="K70" i="19" s="1"/>
  <c r="K72" i="19" s="1"/>
  <c r="K73" i="19" s="1"/>
  <c r="K75" i="19" s="1"/>
  <c r="K76" i="19" s="1"/>
  <c r="K78" i="19" s="1"/>
  <c r="K79" i="19" s="1"/>
  <c r="K81" i="19" s="1"/>
  <c r="K82" i="19" s="1"/>
  <c r="K84" i="19" s="1"/>
  <c r="K85" i="19" s="1"/>
  <c r="K87" i="19" s="1"/>
  <c r="K88" i="19" s="1"/>
  <c r="K90" i="19" s="1"/>
  <c r="K91" i="19" s="1"/>
  <c r="K93" i="19" s="1"/>
  <c r="K94" i="19" s="1"/>
  <c r="K96" i="19" s="1"/>
  <c r="K97" i="19" s="1"/>
  <c r="K99" i="19" s="1"/>
  <c r="K100" i="19" s="1"/>
  <c r="K102" i="19" s="1"/>
  <c r="K103" i="19" s="1"/>
  <c r="K105" i="19" s="1"/>
  <c r="K106" i="19" s="1"/>
  <c r="K108" i="19" s="1"/>
  <c r="K109" i="19" s="1"/>
  <c r="K111" i="19" s="1"/>
  <c r="K112" i="19" s="1"/>
  <c r="K114" i="19" s="1"/>
  <c r="K115" i="19" s="1"/>
  <c r="K117" i="19" s="1"/>
  <c r="K118" i="19" s="1"/>
  <c r="K120" i="19" s="1"/>
  <c r="K121" i="19" s="1"/>
  <c r="K123" i="19" s="1"/>
  <c r="K124" i="19" s="1"/>
  <c r="K126" i="19" s="1"/>
  <c r="K127" i="19" s="1"/>
  <c r="K129" i="19" s="1"/>
  <c r="K130" i="19" s="1"/>
  <c r="K132" i="19" s="1"/>
  <c r="K133" i="19" s="1"/>
  <c r="K135" i="19" s="1"/>
  <c r="K136" i="19" s="1"/>
  <c r="K138" i="19" s="1"/>
  <c r="K139" i="19" s="1"/>
  <c r="K141" i="19" s="1"/>
  <c r="K142" i="19" s="1"/>
  <c r="K144" i="19" s="1"/>
  <c r="K145" i="19" s="1"/>
  <c r="K147" i="19" s="1"/>
  <c r="K148" i="19" s="1"/>
  <c r="K150" i="19" s="1"/>
  <c r="K151" i="19" s="1"/>
  <c r="K153" i="19" s="1"/>
  <c r="K154" i="19" s="1"/>
  <c r="K156" i="19" s="1"/>
  <c r="K157" i="19" s="1"/>
  <c r="K159" i="19" s="1"/>
  <c r="K160" i="19" s="1"/>
  <c r="K162" i="19" s="1"/>
  <c r="K163" i="19" s="1"/>
  <c r="K165" i="19" s="1"/>
  <c r="K166" i="19" s="1"/>
  <c r="K168" i="19" s="1"/>
  <c r="K169" i="19" s="1"/>
  <c r="K171" i="19" s="1"/>
  <c r="K172" i="19" s="1"/>
  <c r="K174" i="19" s="1"/>
  <c r="K175" i="19" s="1"/>
  <c r="K177" i="19" s="1"/>
  <c r="K178" i="19" s="1"/>
  <c r="K180" i="19" s="1"/>
  <c r="K181" i="19" s="1"/>
  <c r="K183" i="19" s="1"/>
  <c r="K184" i="19" s="1"/>
  <c r="K186" i="19" s="1"/>
  <c r="K187" i="19" s="1"/>
  <c r="K189" i="19" s="1"/>
  <c r="K190" i="19" s="1"/>
  <c r="K192" i="19" s="1"/>
  <c r="K193" i="19" s="1"/>
  <c r="K195" i="19" s="1"/>
  <c r="K196" i="19" s="1"/>
  <c r="K198" i="19" s="1"/>
  <c r="K199" i="19" s="1"/>
  <c r="K201" i="19" s="1"/>
  <c r="K202" i="19" s="1"/>
  <c r="K204" i="19" s="1"/>
  <c r="K205" i="19" s="1"/>
  <c r="K207" i="19" s="1"/>
  <c r="K208" i="19" s="1"/>
  <c r="K210" i="19" s="1"/>
  <c r="K211" i="19" s="1"/>
  <c r="K213" i="19" s="1"/>
  <c r="K214" i="19" s="1"/>
  <c r="K216" i="19" s="1"/>
  <c r="K217" i="19" s="1"/>
  <c r="K219" i="19" s="1"/>
  <c r="K220" i="19" s="1"/>
  <c r="K222" i="19" s="1"/>
  <c r="K223" i="19" s="1"/>
  <c r="K226" i="19" s="1"/>
  <c r="K228" i="19" s="1"/>
  <c r="K229" i="19" s="1"/>
  <c r="K231" i="19" s="1"/>
  <c r="K232" i="19" s="1"/>
  <c r="K234" i="19" s="1"/>
  <c r="K235" i="19" s="1"/>
  <c r="K237" i="19" s="1"/>
  <c r="K238" i="19" s="1"/>
  <c r="K240" i="19" s="1"/>
  <c r="K241" i="19" s="1"/>
  <c r="K243" i="19" s="1"/>
  <c r="K244" i="19" s="1"/>
  <c r="K246" i="19" s="1"/>
  <c r="K247" i="19" s="1"/>
  <c r="K249" i="19" s="1"/>
  <c r="K250" i="19" s="1"/>
  <c r="K252" i="19" s="1"/>
  <c r="K253" i="19" s="1"/>
  <c r="K255" i="19" s="1"/>
  <c r="K256" i="19" s="1"/>
  <c r="K258" i="19" s="1"/>
  <c r="K259" i="19" s="1"/>
  <c r="K261" i="19" s="1"/>
  <c r="K262" i="19" s="1"/>
  <c r="K264" i="19" s="1"/>
  <c r="K265" i="19" s="1"/>
  <c r="K267" i="19" s="1"/>
  <c r="K268" i="19" s="1"/>
  <c r="K270" i="19" s="1"/>
  <c r="K271" i="19" s="1"/>
  <c r="K273" i="19" s="1"/>
  <c r="K274" i="19" s="1"/>
  <c r="K276" i="19" s="1"/>
  <c r="K277" i="19" s="1"/>
  <c r="K279" i="19" s="1"/>
  <c r="K280" i="19" s="1"/>
  <c r="K282" i="19" s="1"/>
  <c r="K283" i="19" s="1"/>
  <c r="K285" i="19" s="1"/>
  <c r="K286" i="19" s="1"/>
  <c r="K288" i="19" s="1"/>
  <c r="K289" i="19" s="1"/>
  <c r="K291" i="19" s="1"/>
  <c r="K292" i="19" s="1"/>
  <c r="K294" i="19" s="1"/>
  <c r="K295" i="19" s="1"/>
  <c r="K297" i="19" s="1"/>
  <c r="K298" i="19" s="1"/>
  <c r="K300" i="19" s="1"/>
  <c r="K301" i="19" s="1"/>
  <c r="K303" i="19" s="1"/>
  <c r="K304" i="19" s="1"/>
  <c r="K306" i="19" s="1"/>
  <c r="K307" i="19" s="1"/>
  <c r="K309" i="19" s="1"/>
  <c r="K310" i="19" s="1"/>
  <c r="K312" i="19" s="1"/>
  <c r="K313" i="19" s="1"/>
  <c r="K315" i="19" s="1"/>
  <c r="K316" i="19" s="1"/>
  <c r="K318" i="19" s="1"/>
  <c r="K319" i="19" s="1"/>
  <c r="K321" i="19" s="1"/>
  <c r="K322" i="19" s="1"/>
  <c r="K324" i="19" s="1"/>
  <c r="K325" i="19" s="1"/>
  <c r="K327" i="19" s="1"/>
  <c r="K328" i="19" s="1"/>
  <c r="K330" i="19" s="1"/>
  <c r="K331" i="19" s="1"/>
  <c r="K333" i="19" s="1"/>
  <c r="K334" i="19" s="1"/>
  <c r="K336" i="19" s="1"/>
  <c r="K337" i="19" s="1"/>
  <c r="K339" i="19" s="1"/>
  <c r="K340" i="19" s="1"/>
  <c r="K342" i="19" s="1"/>
  <c r="K343" i="19" s="1"/>
  <c r="K345" i="19" s="1"/>
  <c r="K346" i="19" s="1"/>
  <c r="K348" i="19" s="1"/>
  <c r="K349" i="19" s="1"/>
  <c r="K351" i="19" s="1"/>
  <c r="K352" i="19" s="1"/>
  <c r="K354" i="19" s="1"/>
  <c r="K355" i="19" s="1"/>
  <c r="K357" i="19" s="1"/>
  <c r="K358" i="19" s="1"/>
  <c r="K360" i="19" s="1"/>
  <c r="K361" i="19" s="1"/>
  <c r="K363" i="19" s="1"/>
  <c r="K364" i="19" s="1"/>
  <c r="K366" i="19" s="1"/>
  <c r="K367" i="19" s="1"/>
  <c r="K369" i="19" s="1"/>
  <c r="K370" i="19" s="1"/>
  <c r="K372" i="19" s="1"/>
  <c r="K373" i="19" s="1"/>
  <c r="K375" i="19" s="1"/>
  <c r="K376" i="19" s="1"/>
  <c r="K378" i="19" s="1"/>
  <c r="K379" i="19" s="1"/>
  <c r="K381" i="19" s="1"/>
  <c r="K382" i="19" s="1"/>
  <c r="K384" i="19" s="1"/>
  <c r="K385" i="19" s="1"/>
  <c r="K387" i="19" s="1"/>
  <c r="K388" i="19" s="1"/>
  <c r="K390" i="19" s="1"/>
  <c r="K391" i="19" s="1"/>
  <c r="K393" i="19" s="1"/>
  <c r="K394" i="19" s="1"/>
  <c r="K396" i="19" s="1"/>
  <c r="K397" i="19" s="1"/>
  <c r="K399" i="19" s="1"/>
  <c r="K400" i="19" s="1"/>
  <c r="K402" i="19" s="1"/>
  <c r="K403" i="19" s="1"/>
  <c r="K405" i="19" s="1"/>
  <c r="K406" i="19" s="1"/>
  <c r="K408" i="19" s="1"/>
  <c r="K409" i="19" s="1"/>
  <c r="K411" i="19" s="1"/>
  <c r="K412" i="19" s="1"/>
  <c r="K414" i="19" s="1"/>
  <c r="K415" i="19" s="1"/>
  <c r="K417" i="19" s="1"/>
  <c r="K418" i="19" s="1"/>
  <c r="K420" i="19" s="1"/>
  <c r="K421" i="19" s="1"/>
  <c r="K423" i="19" s="1"/>
  <c r="K424" i="19" s="1"/>
  <c r="K426" i="19" s="1"/>
  <c r="K427" i="19" s="1"/>
  <c r="K429" i="19" s="1"/>
  <c r="K430" i="19" s="1"/>
  <c r="K432" i="19" s="1"/>
  <c r="K433" i="19" s="1"/>
  <c r="K435" i="19" s="1"/>
  <c r="K436" i="19" s="1"/>
  <c r="K438" i="19" s="1"/>
  <c r="K439" i="19" s="1"/>
  <c r="K441" i="19" s="1"/>
  <c r="K442" i="19" s="1"/>
  <c r="K444" i="19" s="1"/>
  <c r="K445" i="19" s="1"/>
  <c r="K447" i="19" s="1"/>
  <c r="K448" i="19" s="1"/>
  <c r="K450" i="19" s="1"/>
  <c r="K451" i="19" s="1"/>
  <c r="K453" i="19" s="1"/>
  <c r="K454" i="19" s="1"/>
  <c r="K456" i="19" s="1"/>
  <c r="K457" i="19" s="1"/>
  <c r="K459" i="19" s="1"/>
  <c r="K460" i="19" s="1"/>
  <c r="K462" i="19" s="1"/>
  <c r="K463" i="19" s="1"/>
  <c r="K465" i="19" s="1"/>
  <c r="K466" i="19" s="1"/>
  <c r="K468" i="19" s="1"/>
  <c r="K469" i="19" s="1"/>
  <c r="K471" i="19" s="1"/>
  <c r="K472" i="19" s="1"/>
  <c r="K227" i="4"/>
  <c r="K229" i="4" s="1"/>
  <c r="K3" i="20" l="1"/>
  <c r="K230" i="4"/>
  <c r="K232" i="4" s="1"/>
  <c r="K475" i="20" l="1"/>
  <c r="K4" i="20"/>
  <c r="K6" i="20" s="1"/>
  <c r="K7" i="20" s="1"/>
  <c r="K9" i="20" s="1"/>
  <c r="K10" i="20" s="1"/>
  <c r="K12" i="20" s="1"/>
  <c r="K13" i="20" s="1"/>
  <c r="K15" i="20" s="1"/>
  <c r="K16" i="20" s="1"/>
  <c r="K18" i="20" s="1"/>
  <c r="K19" i="20" s="1"/>
  <c r="K21" i="20" s="1"/>
  <c r="K22" i="20" s="1"/>
  <c r="K24" i="20" s="1"/>
  <c r="K25" i="20" s="1"/>
  <c r="K27" i="20" s="1"/>
  <c r="K28" i="20" s="1"/>
  <c r="K30" i="20" s="1"/>
  <c r="K31" i="20" s="1"/>
  <c r="K33" i="20" s="1"/>
  <c r="K34" i="20" s="1"/>
  <c r="K36" i="20" s="1"/>
  <c r="K37" i="20" s="1"/>
  <c r="K39" i="20" s="1"/>
  <c r="K40" i="20" s="1"/>
  <c r="K42" i="20" s="1"/>
  <c r="K43" i="20" s="1"/>
  <c r="K45" i="20" s="1"/>
  <c r="K46" i="20" s="1"/>
  <c r="K48" i="20" s="1"/>
  <c r="K49" i="20" s="1"/>
  <c r="K51" i="20" s="1"/>
  <c r="K52" i="20" s="1"/>
  <c r="K54" i="20" s="1"/>
  <c r="K55" i="20" s="1"/>
  <c r="K57" i="20" s="1"/>
  <c r="K58" i="20" s="1"/>
  <c r="K60" i="20" s="1"/>
  <c r="K61" i="20" s="1"/>
  <c r="K63" i="20" s="1"/>
  <c r="K64" i="20" s="1"/>
  <c r="K66" i="20" s="1"/>
  <c r="K67" i="20" s="1"/>
  <c r="K69" i="20" s="1"/>
  <c r="K70" i="20" s="1"/>
  <c r="K72" i="20" s="1"/>
  <c r="K73" i="20" s="1"/>
  <c r="K75" i="20" s="1"/>
  <c r="K76" i="20" s="1"/>
  <c r="K78" i="20" s="1"/>
  <c r="K79" i="20" s="1"/>
  <c r="K81" i="20" s="1"/>
  <c r="K82" i="20" s="1"/>
  <c r="K84" i="20" s="1"/>
  <c r="K85" i="20" s="1"/>
  <c r="K87" i="20" s="1"/>
  <c r="K88" i="20" s="1"/>
  <c r="K90" i="20" s="1"/>
  <c r="K91" i="20" s="1"/>
  <c r="K93" i="20" s="1"/>
  <c r="K94" i="20" s="1"/>
  <c r="K96" i="20" s="1"/>
  <c r="K97" i="20" s="1"/>
  <c r="K99" i="20" s="1"/>
  <c r="K100" i="20" s="1"/>
  <c r="K102" i="20" s="1"/>
  <c r="K103" i="20" s="1"/>
  <c r="K105" i="20" s="1"/>
  <c r="K106" i="20" s="1"/>
  <c r="K108" i="20" s="1"/>
  <c r="K109" i="20" s="1"/>
  <c r="K111" i="20" s="1"/>
  <c r="K112" i="20" s="1"/>
  <c r="K114" i="20" s="1"/>
  <c r="K115" i="20" s="1"/>
  <c r="K117" i="20" s="1"/>
  <c r="K118" i="20" s="1"/>
  <c r="K120" i="20" s="1"/>
  <c r="K121" i="20" s="1"/>
  <c r="K123" i="20" s="1"/>
  <c r="K124" i="20" s="1"/>
  <c r="K126" i="20" s="1"/>
  <c r="K127" i="20" s="1"/>
  <c r="K129" i="20" s="1"/>
  <c r="K130" i="20" s="1"/>
  <c r="K132" i="20" s="1"/>
  <c r="K133" i="20" s="1"/>
  <c r="K135" i="20" s="1"/>
  <c r="K136" i="20" s="1"/>
  <c r="K138" i="20" s="1"/>
  <c r="K139" i="20" s="1"/>
  <c r="K141" i="20" s="1"/>
  <c r="K142" i="20" s="1"/>
  <c r="K144" i="20" s="1"/>
  <c r="K145" i="20" s="1"/>
  <c r="K148" i="20" s="1"/>
  <c r="K150" i="20" s="1"/>
  <c r="K151" i="20" s="1"/>
  <c r="K153" i="20" s="1"/>
  <c r="K154" i="20" s="1"/>
  <c r="K156" i="20" s="1"/>
  <c r="K157" i="20" s="1"/>
  <c r="K159" i="20" s="1"/>
  <c r="K160" i="20" s="1"/>
  <c r="K162" i="20" s="1"/>
  <c r="K163" i="20" s="1"/>
  <c r="K165" i="20" s="1"/>
  <c r="K166" i="20" s="1"/>
  <c r="K168" i="20" s="1"/>
  <c r="K169" i="20" s="1"/>
  <c r="K171" i="20" s="1"/>
  <c r="K172" i="20" s="1"/>
  <c r="K174" i="20" s="1"/>
  <c r="K175" i="20" s="1"/>
  <c r="K177" i="20" s="1"/>
  <c r="K178" i="20" s="1"/>
  <c r="K180" i="20" s="1"/>
  <c r="K181" i="20" s="1"/>
  <c r="K183" i="20" s="1"/>
  <c r="K184" i="20" s="1"/>
  <c r="K186" i="20" s="1"/>
  <c r="K187" i="20" s="1"/>
  <c r="K189" i="20" s="1"/>
  <c r="K190" i="20" s="1"/>
  <c r="K192" i="20" s="1"/>
  <c r="K193" i="20" s="1"/>
  <c r="K195" i="20" s="1"/>
  <c r="K196" i="20" s="1"/>
  <c r="K198" i="20" s="1"/>
  <c r="K199" i="20" s="1"/>
  <c r="K201" i="20" s="1"/>
  <c r="K202" i="20" s="1"/>
  <c r="K204" i="20" s="1"/>
  <c r="K205" i="20" s="1"/>
  <c r="K207" i="20" s="1"/>
  <c r="K208" i="20" s="1"/>
  <c r="K210" i="20" s="1"/>
  <c r="K211" i="20" s="1"/>
  <c r="K213" i="20" s="1"/>
  <c r="K214" i="20" s="1"/>
  <c r="K216" i="20" s="1"/>
  <c r="K217" i="20" s="1"/>
  <c r="K219" i="20" s="1"/>
  <c r="K220" i="20" s="1"/>
  <c r="K222" i="20" s="1"/>
  <c r="K223" i="20" s="1"/>
  <c r="K225" i="20" s="1"/>
  <c r="K226" i="20" s="1"/>
  <c r="K228" i="20" s="1"/>
  <c r="K229" i="20" s="1"/>
  <c r="K231" i="20" s="1"/>
  <c r="K232" i="20" s="1"/>
  <c r="K234" i="20" s="1"/>
  <c r="K235" i="20" s="1"/>
  <c r="K237" i="20" s="1"/>
  <c r="K238" i="20" s="1"/>
  <c r="K240" i="20" s="1"/>
  <c r="K241" i="20" s="1"/>
  <c r="K243" i="20" s="1"/>
  <c r="K244" i="20" s="1"/>
  <c r="K246" i="20" s="1"/>
  <c r="K247" i="20" s="1"/>
  <c r="K249" i="20" s="1"/>
  <c r="K250" i="20" s="1"/>
  <c r="K252" i="20" s="1"/>
  <c r="K253" i="20" s="1"/>
  <c r="K255" i="20" s="1"/>
  <c r="K256" i="20" s="1"/>
  <c r="K258" i="20" s="1"/>
  <c r="K259" i="20" s="1"/>
  <c r="K261" i="20" s="1"/>
  <c r="K262" i="20" s="1"/>
  <c r="K264" i="20" s="1"/>
  <c r="K265" i="20" s="1"/>
  <c r="K267" i="20" s="1"/>
  <c r="K268" i="20" s="1"/>
  <c r="K270" i="20" s="1"/>
  <c r="K271" i="20" s="1"/>
  <c r="K273" i="20" s="1"/>
  <c r="K274" i="20" s="1"/>
  <c r="K276" i="20" s="1"/>
  <c r="K277" i="20" s="1"/>
  <c r="K279" i="20" s="1"/>
  <c r="K280" i="20" s="1"/>
  <c r="K282" i="20" s="1"/>
  <c r="K283" i="20" s="1"/>
  <c r="K285" i="20" s="1"/>
  <c r="K286" i="20" s="1"/>
  <c r="K288" i="20" s="1"/>
  <c r="K289" i="20" s="1"/>
  <c r="K291" i="20" s="1"/>
  <c r="K292" i="20" s="1"/>
  <c r="K294" i="20" s="1"/>
  <c r="K295" i="20" s="1"/>
  <c r="K297" i="20" s="1"/>
  <c r="K298" i="20" s="1"/>
  <c r="K300" i="20" s="1"/>
  <c r="K301" i="20" s="1"/>
  <c r="K303" i="20" s="1"/>
  <c r="K304" i="20" s="1"/>
  <c r="K306" i="20" s="1"/>
  <c r="K307" i="20" s="1"/>
  <c r="K309" i="20" s="1"/>
  <c r="K310" i="20" s="1"/>
  <c r="K312" i="20" s="1"/>
  <c r="K313" i="20" s="1"/>
  <c r="K315" i="20" s="1"/>
  <c r="K316" i="20" s="1"/>
  <c r="K318" i="20" s="1"/>
  <c r="K319" i="20" s="1"/>
  <c r="K321" i="20" s="1"/>
  <c r="K322" i="20" s="1"/>
  <c r="K324" i="20" s="1"/>
  <c r="K325" i="20" s="1"/>
  <c r="K327" i="20" s="1"/>
  <c r="K328" i="20" s="1"/>
  <c r="K330" i="20" s="1"/>
  <c r="K331" i="20" s="1"/>
  <c r="K333" i="20" s="1"/>
  <c r="K334" i="20" s="1"/>
  <c r="K336" i="20" s="1"/>
  <c r="K337" i="20" s="1"/>
  <c r="K339" i="20" s="1"/>
  <c r="K340" i="20" s="1"/>
  <c r="K342" i="20" s="1"/>
  <c r="K343" i="20" s="1"/>
  <c r="K345" i="20" s="1"/>
  <c r="K346" i="20" s="1"/>
  <c r="K348" i="20" s="1"/>
  <c r="K349" i="20" s="1"/>
  <c r="K351" i="20" s="1"/>
  <c r="K352" i="20" s="1"/>
  <c r="K354" i="20" s="1"/>
  <c r="K355" i="20" s="1"/>
  <c r="K357" i="20" s="1"/>
  <c r="K358" i="20" s="1"/>
  <c r="K360" i="20" s="1"/>
  <c r="K361" i="20" s="1"/>
  <c r="K363" i="20" s="1"/>
  <c r="K364" i="20" s="1"/>
  <c r="K366" i="20" s="1"/>
  <c r="K367" i="20" s="1"/>
  <c r="K369" i="20" s="1"/>
  <c r="K370" i="20" s="1"/>
  <c r="K372" i="20" s="1"/>
  <c r="K373" i="20" s="1"/>
  <c r="K375" i="20" s="1"/>
  <c r="K376" i="20" s="1"/>
  <c r="K378" i="20" s="1"/>
  <c r="K379" i="20" s="1"/>
  <c r="K381" i="20" s="1"/>
  <c r="K382" i="20" s="1"/>
  <c r="K384" i="20" s="1"/>
  <c r="K385" i="20" s="1"/>
  <c r="K387" i="20" s="1"/>
  <c r="K388" i="20" s="1"/>
  <c r="K390" i="20" s="1"/>
  <c r="K391" i="20" s="1"/>
  <c r="K393" i="20" s="1"/>
  <c r="K394" i="20" s="1"/>
  <c r="K396" i="20" s="1"/>
  <c r="K397" i="20" s="1"/>
  <c r="K399" i="20" s="1"/>
  <c r="K400" i="20" s="1"/>
  <c r="K402" i="20" s="1"/>
  <c r="K403" i="20" s="1"/>
  <c r="K405" i="20" s="1"/>
  <c r="K406" i="20" s="1"/>
  <c r="K408" i="20" s="1"/>
  <c r="K409" i="20" s="1"/>
  <c r="K411" i="20" s="1"/>
  <c r="K412" i="20" s="1"/>
  <c r="K414" i="20" s="1"/>
  <c r="K415" i="20" s="1"/>
  <c r="K417" i="20" s="1"/>
  <c r="K418" i="20" s="1"/>
  <c r="K420" i="20" s="1"/>
  <c r="K421" i="20" s="1"/>
  <c r="K423" i="20" s="1"/>
  <c r="K424" i="20" s="1"/>
  <c r="K426" i="20" s="1"/>
  <c r="K427" i="20" s="1"/>
  <c r="K429" i="20" s="1"/>
  <c r="K430" i="20" s="1"/>
  <c r="K432" i="20" s="1"/>
  <c r="K433" i="20" s="1"/>
  <c r="K435" i="20" s="1"/>
  <c r="K436" i="20" s="1"/>
  <c r="K438" i="20" s="1"/>
  <c r="K439" i="20" s="1"/>
  <c r="K441" i="20" s="1"/>
  <c r="K442" i="20" s="1"/>
  <c r="K444" i="20" s="1"/>
  <c r="K445" i="20" s="1"/>
  <c r="K447" i="20" s="1"/>
  <c r="K448" i="20" s="1"/>
  <c r="K450" i="20" s="1"/>
  <c r="K451" i="20" s="1"/>
  <c r="K453" i="20" s="1"/>
  <c r="K454" i="20" s="1"/>
  <c r="K457" i="20" s="1"/>
  <c r="K459" i="20" s="1"/>
  <c r="K460" i="20" s="1"/>
  <c r="K462" i="20" s="1"/>
  <c r="K463" i="20" s="1"/>
  <c r="K465" i="20" s="1"/>
  <c r="K466" i="20" s="1"/>
  <c r="K468" i="20" s="1"/>
  <c r="K469" i="20" s="1"/>
  <c r="K471" i="20" s="1"/>
  <c r="K472" i="20" s="1"/>
  <c r="K474" i="20" s="1"/>
  <c r="K233" i="4"/>
  <c r="K235" i="4" s="1"/>
  <c r="K236" i="4" s="1"/>
  <c r="K238" i="4" s="1"/>
  <c r="K239" i="4" l="1"/>
  <c r="K241" i="4" s="1"/>
  <c r="K242" i="4" l="1"/>
  <c r="K244" i="4" s="1"/>
  <c r="K245" i="4" l="1"/>
  <c r="K247" i="4" s="1"/>
  <c r="K248" i="4" s="1"/>
  <c r="K250" i="4" s="1"/>
  <c r="K251" i="4" l="1"/>
  <c r="K253" i="4" s="1"/>
  <c r="K254" i="4" s="1"/>
  <c r="K256" i="4" s="1"/>
  <c r="K257" i="4" l="1"/>
  <c r="K259" i="4" s="1"/>
  <c r="K260" i="4" l="1"/>
  <c r="K262" i="4" s="1"/>
  <c r="K263" i="4" s="1"/>
  <c r="K265" i="4" s="1"/>
  <c r="K266" i="4" l="1"/>
  <c r="K268" i="4" s="1"/>
  <c r="K269" i="4" s="1"/>
  <c r="K271" i="4" s="1"/>
  <c r="K272" i="4" s="1"/>
  <c r="K274" i="4" s="1"/>
  <c r="K275" i="4" s="1"/>
  <c r="K277" i="4" s="1"/>
  <c r="K278" i="4" l="1"/>
  <c r="K280" i="4" s="1"/>
  <c r="K281" i="4" l="1"/>
  <c r="K283" i="4" s="1"/>
  <c r="K284" i="4" l="1"/>
  <c r="K286" i="4" s="1"/>
  <c r="K287" i="4" l="1"/>
  <c r="K289" i="4" s="1"/>
  <c r="K7" i="5" s="1"/>
  <c r="K296" i="5" s="1"/>
  <c r="K8" i="5" l="1"/>
  <c r="K10" i="5" s="1"/>
  <c r="K11" i="5" s="1"/>
  <c r="K13" i="5" s="1"/>
  <c r="K14" i="5" s="1"/>
  <c r="K16" i="5" s="1"/>
  <c r="K17" i="5" s="1"/>
  <c r="K19" i="5" s="1"/>
  <c r="K20" i="5" s="1"/>
  <c r="K22" i="5" s="1"/>
  <c r="K23" i="5" s="1"/>
  <c r="K25" i="5" s="1"/>
  <c r="K27" i="5" s="1"/>
  <c r="K28" i="5" s="1"/>
  <c r="K30" i="5" s="1"/>
  <c r="K31" i="5" s="1"/>
  <c r="K33" i="5" s="1"/>
  <c r="K34" i="5" s="1"/>
  <c r="K36" i="5" s="1"/>
  <c r="K37" i="5" s="1"/>
  <c r="K39" i="5" s="1"/>
  <c r="K40" i="5" s="1"/>
  <c r="K42" i="5" s="1"/>
  <c r="K43" i="5" s="1"/>
  <c r="K45" i="5" s="1"/>
  <c r="K46" i="5" s="1"/>
  <c r="K48" i="5" s="1"/>
  <c r="K49" i="5" s="1"/>
  <c r="K51" i="5" s="1"/>
  <c r="K52" i="5" s="1"/>
  <c r="K54" i="5" s="1"/>
  <c r="K55" i="5" s="1"/>
  <c r="K57" i="5" s="1"/>
  <c r="K58" i="5" s="1"/>
  <c r="K60" i="5" s="1"/>
  <c r="K61" i="5" s="1"/>
  <c r="K63" i="5" s="1"/>
  <c r="K64" i="5" s="1"/>
  <c r="K66" i="5" s="1"/>
  <c r="K67" i="5" s="1"/>
  <c r="K69" i="5" s="1"/>
  <c r="K70" i="5" s="1"/>
  <c r="K72" i="5" s="1"/>
  <c r="K73" i="5" s="1"/>
  <c r="K75" i="5" s="1"/>
  <c r="K76" i="5" s="1"/>
  <c r="K78" i="5" s="1"/>
  <c r="K79" i="5" s="1"/>
  <c r="K81" i="5" s="1"/>
  <c r="K82" i="5" s="1"/>
  <c r="K84" i="5" s="1"/>
  <c r="K85" i="5" s="1"/>
  <c r="K87" i="5" s="1"/>
  <c r="K88" i="5" s="1"/>
  <c r="K90" i="5" s="1"/>
  <c r="K91" i="5" s="1"/>
  <c r="K93" i="5" s="1"/>
  <c r="K94" i="5" s="1"/>
  <c r="K96" i="5" s="1"/>
  <c r="K97" i="5" s="1"/>
  <c r="K99" i="5" s="1"/>
  <c r="K100" i="5" s="1"/>
  <c r="K102" i="5" s="1"/>
  <c r="K104" i="5" s="1"/>
  <c r="K105" i="5" s="1"/>
  <c r="K107" i="5" s="1"/>
  <c r="K108" i="5" s="1"/>
  <c r="K110" i="5" s="1"/>
  <c r="K111" i="5" s="1"/>
  <c r="K113" i="5" s="1"/>
  <c r="K114" i="5" s="1"/>
  <c r="K116" i="5" s="1"/>
  <c r="K117" i="5" s="1"/>
  <c r="K119" i="5" s="1"/>
  <c r="K120" i="5" s="1"/>
  <c r="K122" i="5" s="1"/>
  <c r="K123" i="5" s="1"/>
  <c r="K125" i="5" s="1"/>
  <c r="K126" i="5" s="1"/>
  <c r="K128" i="5" s="1"/>
  <c r="K129" i="5" s="1"/>
  <c r="K131" i="5" s="1"/>
  <c r="K132" i="5" s="1"/>
  <c r="K134" i="5" s="1"/>
  <c r="K135" i="5" s="1"/>
  <c r="K137" i="5" s="1"/>
  <c r="K138" i="5" s="1"/>
  <c r="K140" i="5" s="1"/>
  <c r="K141" i="5" s="1"/>
  <c r="K143" i="5" s="1"/>
  <c r="K144" i="5" s="1"/>
  <c r="K146" i="5" s="1"/>
  <c r="K147" i="5" s="1"/>
  <c r="K149" i="5" s="1"/>
  <c r="K150" i="5" s="1"/>
  <c r="K152" i="5" s="1"/>
  <c r="K153" i="5" s="1"/>
  <c r="K155" i="5" s="1"/>
  <c r="K156" i="5" s="1"/>
  <c r="K158" i="5" s="1"/>
  <c r="K159" i="5" s="1"/>
  <c r="K161" i="5" s="1"/>
  <c r="K162" i="5" s="1"/>
  <c r="K164" i="5" s="1"/>
  <c r="K165" i="5" s="1"/>
  <c r="K167" i="5" s="1"/>
  <c r="K168" i="5" s="1"/>
  <c r="K170" i="5" s="1"/>
  <c r="K171" i="5" s="1"/>
  <c r="K173" i="5" s="1"/>
  <c r="K174" i="5" s="1"/>
  <c r="K176" i="5" s="1"/>
  <c r="K177" i="5" s="1"/>
  <c r="K179" i="5" s="1"/>
  <c r="K180" i="5" l="1"/>
  <c r="K182" i="5" s="1"/>
  <c r="K183" i="5" s="1"/>
  <c r="K185" i="5" s="1"/>
  <c r="K186" i="5" s="1"/>
  <c r="K188" i="5" s="1"/>
  <c r="K189" i="5" s="1"/>
  <c r="K191" i="5" s="1"/>
  <c r="K192" i="5" s="1"/>
  <c r="K194" i="5" s="1"/>
  <c r="K196" i="5" s="1"/>
  <c r="K197" i="5" s="1"/>
  <c r="K199" i="5" s="1"/>
  <c r="K200" i="5" s="1"/>
  <c r="K202" i="5" s="1"/>
  <c r="K203" i="5" s="1"/>
  <c r="K205" i="5" s="1"/>
  <c r="K206" i="5" s="1"/>
  <c r="K208" i="5" s="1"/>
  <c r="K209" i="5" s="1"/>
  <c r="K211" i="5" s="1"/>
  <c r="K212" i="5" s="1"/>
  <c r="K214" i="5" s="1"/>
  <c r="K215" i="5" s="1"/>
  <c r="K217" i="5" s="1"/>
  <c r="K218" i="5" s="1"/>
  <c r="K220" i="5" s="1"/>
  <c r="K221" i="5" s="1"/>
  <c r="K223" i="5" s="1"/>
  <c r="K224" i="5" s="1"/>
  <c r="K226" i="5" s="1"/>
  <c r="K227" i="5" s="1"/>
  <c r="K229" i="5" s="1"/>
  <c r="K230" i="5" s="1"/>
  <c r="K232" i="5" s="1"/>
  <c r="K233" i="5" s="1"/>
  <c r="K235" i="5" s="1"/>
  <c r="K236" i="5" s="1"/>
  <c r="K238" i="5" s="1"/>
  <c r="K239" i="5" s="1"/>
  <c r="K241" i="5" s="1"/>
  <c r="K242" i="5" s="1"/>
  <c r="K244" i="5" s="1"/>
  <c r="K245" i="5" s="1"/>
  <c r="K247" i="5" s="1"/>
  <c r="K248" i="5" s="1"/>
  <c r="K250" i="5" s="1"/>
  <c r="K251" i="5" s="1"/>
  <c r="K253" i="5" s="1"/>
  <c r="K254" i="5" s="1"/>
  <c r="K256" i="5" s="1"/>
  <c r="K257" i="5" s="1"/>
  <c r="K259" i="5" s="1"/>
  <c r="K260" i="5" s="1"/>
  <c r="K262" i="5" s="1"/>
  <c r="K263" i="5" s="1"/>
  <c r="K265" i="5" s="1"/>
  <c r="G372" i="7"/>
  <c r="G416" i="8" l="1"/>
  <c r="G417" i="8" s="1"/>
  <c r="G410" i="9" s="1"/>
  <c r="G411" i="9" s="1"/>
  <c r="I372" i="7"/>
  <c r="I416" i="8" s="1"/>
  <c r="I417" i="8" s="1"/>
  <c r="I410" i="9" s="1"/>
  <c r="I411" i="9" s="1"/>
  <c r="H372" i="7"/>
  <c r="H416" i="8" s="1"/>
  <c r="H417" i="8" s="1"/>
  <c r="H410" i="9" s="1"/>
  <c r="H411" i="9" s="1"/>
  <c r="I371" i="10" l="1"/>
  <c r="I372" i="10" s="1"/>
  <c r="I377" i="11" s="1"/>
  <c r="I378" i="11" s="1"/>
  <c r="I433" i="12" s="1"/>
  <c r="I434" i="12" s="1"/>
  <c r="I479" i="13" s="1"/>
  <c r="I480" i="13" s="1"/>
  <c r="I475" i="14" s="1"/>
  <c r="I476" i="14" s="1"/>
  <c r="I443" i="15" s="1"/>
  <c r="I444" i="15" s="1"/>
  <c r="I482" i="16" s="1"/>
  <c r="I483" i="16" s="1"/>
  <c r="I478" i="17" s="1"/>
  <c r="I479" i="17" s="1"/>
  <c r="G371" i="10"/>
  <c r="G372" i="10" s="1"/>
  <c r="H371" i="10"/>
  <c r="H372" i="10" s="1"/>
  <c r="K372" i="7"/>
  <c r="K416" i="8" s="1"/>
  <c r="K417" i="8" s="1"/>
  <c r="K410" i="9" s="1"/>
  <c r="K411" i="9" s="1"/>
  <c r="K482" i="16" s="1"/>
  <c r="K483" i="16" s="1"/>
  <c r="K478" i="17" s="1"/>
  <c r="K479" i="17" s="1"/>
  <c r="I476" i="20" l="1"/>
  <c r="I477" i="20" s="1"/>
  <c r="I476" i="19"/>
  <c r="I477" i="19" s="1"/>
  <c r="I488" i="18"/>
  <c r="I489" i="18" s="1"/>
  <c r="K476" i="20"/>
  <c r="K477" i="20" s="1"/>
  <c r="K476" i="19"/>
  <c r="K477" i="19" s="1"/>
  <c r="K488" i="18"/>
  <c r="K489" i="18" s="1"/>
  <c r="G377" i="11"/>
  <c r="H377" i="11"/>
  <c r="H378" i="11" s="1"/>
  <c r="H433" i="12" s="1"/>
  <c r="H434" i="12" s="1"/>
  <c r="H479" i="13" s="1"/>
  <c r="H480" i="13" s="1"/>
  <c r="H475" i="14" s="1"/>
  <c r="H476" i="14" s="1"/>
  <c r="H443" i="15" s="1"/>
  <c r="H444" i="15" s="1"/>
  <c r="H482" i="16" s="1"/>
  <c r="H483" i="16" s="1"/>
  <c r="H478" i="17" s="1"/>
  <c r="H479" i="17" s="1"/>
  <c r="K371" i="10"/>
  <c r="K372" i="10" s="1"/>
  <c r="K377" i="11" s="1"/>
  <c r="K378" i="11" s="1"/>
  <c r="K433" i="12" s="1"/>
  <c r="K434" i="12"/>
  <c r="K479" i="13" s="1"/>
  <c r="K480" i="13" s="1"/>
  <c r="K475" i="14"/>
  <c r="K476" i="14" s="1"/>
  <c r="K443" i="15" s="1"/>
  <c r="K444" i="15" s="1"/>
  <c r="G378" i="11"/>
  <c r="G433" i="12" s="1"/>
  <c r="G434" i="12" s="1"/>
  <c r="G479" i="13" s="1"/>
  <c r="G480" i="13" s="1"/>
  <c r="G475" i="14" s="1"/>
  <c r="G476" i="14" s="1"/>
  <c r="G443" i="15" s="1"/>
  <c r="G444" i="15" s="1"/>
  <c r="G482" i="16" s="1"/>
  <c r="G483" i="16" s="1"/>
  <c r="G478" i="17" s="1"/>
  <c r="G479" i="17" s="1"/>
  <c r="H476" i="20" l="1"/>
  <c r="H477" i="20" s="1"/>
  <c r="H476" i="19"/>
  <c r="H477" i="19" s="1"/>
  <c r="H488" i="18"/>
  <c r="H489" i="18" s="1"/>
  <c r="G476" i="20"/>
  <c r="G477" i="20" s="1"/>
  <c r="G476" i="19"/>
  <c r="G477" i="19" s="1"/>
  <c r="G488" i="18"/>
  <c r="G489" i="18" s="1"/>
  <c r="K514" i="22" l="1"/>
  <c r="K516" i="22" l="1"/>
  <c r="K4" i="23" l="1"/>
  <c r="K6" i="23" s="1"/>
  <c r="K7" i="23" s="1"/>
  <c r="K9" i="23" s="1"/>
  <c r="K10" i="23" s="1"/>
  <c r="K12" i="23" s="1"/>
  <c r="K13" i="23" s="1"/>
  <c r="K15" i="23" s="1"/>
  <c r="K16" i="23" s="1"/>
  <c r="K18" i="23" s="1"/>
  <c r="K19" i="23" s="1"/>
  <c r="K21" i="23" s="1"/>
  <c r="K22" i="23" s="1"/>
  <c r="K24" i="23" s="1"/>
  <c r="K25" i="23" s="1"/>
  <c r="K27" i="23" s="1"/>
  <c r="K28" i="23" s="1"/>
  <c r="K30" i="23" s="1"/>
  <c r="K31" i="23" s="1"/>
  <c r="K33" i="23" s="1"/>
  <c r="K34" i="23" s="1"/>
  <c r="K36" i="23" s="1"/>
  <c r="K37" i="23" s="1"/>
  <c r="K39" i="23" s="1"/>
  <c r="K40" i="23" s="1"/>
  <c r="K42" i="23" s="1"/>
  <c r="K43" i="23" s="1"/>
  <c r="K45" i="23" s="1"/>
  <c r="K46" i="23" s="1"/>
  <c r="K48" i="23" s="1"/>
  <c r="K49" i="23" s="1"/>
  <c r="K51" i="23" s="1"/>
  <c r="K52" i="23" s="1"/>
  <c r="K54" i="23" s="1"/>
  <c r="K55" i="23" s="1"/>
  <c r="K57" i="23" s="1"/>
  <c r="K58" i="23" s="1"/>
  <c r="K60" i="23" s="1"/>
  <c r="K61" i="23" s="1"/>
  <c r="K63" i="23" s="1"/>
  <c r="K64" i="23" s="1"/>
  <c r="K66" i="23" s="1"/>
  <c r="K67" i="23" s="1"/>
  <c r="K69" i="23" s="1"/>
  <c r="K70" i="23" s="1"/>
  <c r="K72" i="23" s="1"/>
  <c r="K73" i="23" s="1"/>
  <c r="K75" i="23" s="1"/>
  <c r="K76" i="23" s="1"/>
  <c r="K78" i="23" s="1"/>
  <c r="K79" i="23" s="1"/>
  <c r="K81" i="23" s="1"/>
  <c r="K82" i="23" s="1"/>
  <c r="K84" i="23" s="1"/>
  <c r="K85" i="23" s="1"/>
  <c r="K87" i="23" s="1"/>
  <c r="K88" i="23" s="1"/>
  <c r="K90" i="23" s="1"/>
  <c r="K91" i="23" s="1"/>
  <c r="K93" i="23" s="1"/>
  <c r="K94" i="23" s="1"/>
  <c r="K96" i="23" s="1"/>
  <c r="K97" i="23" s="1"/>
  <c r="K99" i="23" s="1"/>
  <c r="K100" i="23" s="1"/>
  <c r="K102" i="23" s="1"/>
  <c r="K103" i="23" s="1"/>
  <c r="K105" i="23" s="1"/>
  <c r="K106" i="23" s="1"/>
  <c r="K108" i="23" s="1"/>
  <c r="K109" i="23" s="1"/>
  <c r="K111" i="23" s="1"/>
  <c r="K112" i="23" s="1"/>
  <c r="K114" i="23" s="1"/>
  <c r="K115" i="23" s="1"/>
  <c r="K117" i="23" s="1"/>
  <c r="K118" i="23" s="1"/>
  <c r="K120" i="23" s="1"/>
  <c r="K121" i="23" s="1"/>
  <c r="K123" i="23" s="1"/>
  <c r="K124" i="23" s="1"/>
  <c r="K126" i="23" s="1"/>
  <c r="K127" i="23" s="1"/>
  <c r="K129" i="23" s="1"/>
  <c r="K130" i="23" s="1"/>
  <c r="K132" i="23" s="1"/>
  <c r="K133" i="23" s="1"/>
  <c r="K135" i="23" s="1"/>
  <c r="K136" i="23" s="1"/>
  <c r="K138" i="23" s="1"/>
  <c r="K139" i="23" s="1"/>
  <c r="K141" i="23" s="1"/>
  <c r="K142" i="23" s="1"/>
  <c r="K144" i="23" s="1"/>
  <c r="K145" i="23" s="1"/>
  <c r="K147" i="23" s="1"/>
  <c r="K148" i="23" s="1"/>
  <c r="K150" i="23" s="1"/>
  <c r="K151" i="23" s="1"/>
  <c r="K153" i="23" s="1"/>
  <c r="K154" i="23" s="1"/>
  <c r="K156" i="23" s="1"/>
  <c r="K157" i="23" s="1"/>
  <c r="K159" i="23" s="1"/>
  <c r="K160" i="23" s="1"/>
  <c r="K162" i="23" s="1"/>
  <c r="K163" i="23" s="1"/>
  <c r="K165" i="23" s="1"/>
  <c r="K166" i="23" s="1"/>
  <c r="K168" i="23" s="1"/>
  <c r="K169" i="23" s="1"/>
  <c r="K171" i="23" s="1"/>
  <c r="K172" i="23" s="1"/>
  <c r="K174" i="23" s="1"/>
  <c r="K547" i="23"/>
  <c r="K549" i="23" l="1"/>
  <c r="K3" i="24"/>
  <c r="K175" i="23"/>
  <c r="K177" i="23" s="1"/>
  <c r="K178" i="23" s="1"/>
  <c r="K181" i="23" s="1"/>
  <c r="K183" i="23" s="1"/>
  <c r="K184" i="23" s="1"/>
  <c r="K186" i="23" s="1"/>
  <c r="K187" i="23" s="1"/>
  <c r="K189" i="23" s="1"/>
  <c r="K190" i="23" s="1"/>
  <c r="K192" i="23" s="1"/>
  <c r="K193" i="23" s="1"/>
  <c r="K195" i="23" s="1"/>
  <c r="K196" i="23" s="1"/>
  <c r="K198" i="23" s="1"/>
  <c r="K199" i="23" s="1"/>
  <c r="K201" i="23" s="1"/>
  <c r="K202" i="23" s="1"/>
  <c r="K204" i="23" s="1"/>
  <c r="K205" i="23" s="1"/>
  <c r="K207" i="23" s="1"/>
  <c r="K208" i="23" s="1"/>
  <c r="K210" i="23" s="1"/>
  <c r="K211" i="23" s="1"/>
  <c r="K213" i="23" s="1"/>
  <c r="K214" i="23" s="1"/>
  <c r="K216" i="23" s="1"/>
  <c r="K217" i="23" s="1"/>
  <c r="K219" i="23" s="1"/>
  <c r="K220" i="23" s="1"/>
  <c r="K222" i="23" s="1"/>
  <c r="K223" i="23" s="1"/>
  <c r="K225" i="23" s="1"/>
  <c r="K226" i="23" s="1"/>
  <c r="K228" i="23" s="1"/>
  <c r="K229" i="23" s="1"/>
  <c r="K231" i="23" s="1"/>
  <c r="K232" i="23" s="1"/>
  <c r="K234" i="23" s="1"/>
  <c r="K235" i="23" s="1"/>
  <c r="K237" i="23" s="1"/>
  <c r="K238" i="23" s="1"/>
  <c r="K240" i="23" s="1"/>
  <c r="K241" i="23" s="1"/>
  <c r="K243" i="23" s="1"/>
  <c r="K244" i="23" s="1"/>
  <c r="K246" i="23" s="1"/>
  <c r="K247" i="23" s="1"/>
  <c r="K249" i="23" s="1"/>
  <c r="K250" i="23" s="1"/>
  <c r="K252" i="23" s="1"/>
  <c r="K253" i="23" s="1"/>
  <c r="K255" i="23" s="1"/>
  <c r="K256" i="23" s="1"/>
  <c r="K258" i="23" s="1"/>
  <c r="K259" i="23" s="1"/>
  <c r="K261" i="23" s="1"/>
  <c r="K262" i="23" s="1"/>
  <c r="K264" i="23" s="1"/>
  <c r="K265" i="23" s="1"/>
  <c r="K267" i="23" s="1"/>
  <c r="K268" i="23" s="1"/>
  <c r="K270" i="23" s="1"/>
  <c r="K271" i="23" s="1"/>
  <c r="K273" i="23" s="1"/>
  <c r="K274" i="23" s="1"/>
  <c r="K276" i="23" s="1"/>
  <c r="K277" i="23" s="1"/>
  <c r="K279" i="23" s="1"/>
  <c r="K280" i="23" s="1"/>
  <c r="K282" i="23" s="1"/>
  <c r="K283" i="23" s="1"/>
  <c r="K285" i="23" s="1"/>
  <c r="K286" i="23" s="1"/>
  <c r="K288" i="23" s="1"/>
  <c r="K289" i="23" s="1"/>
  <c r="K291" i="23" s="1"/>
  <c r="K292" i="23" s="1"/>
  <c r="K294" i="23" s="1"/>
  <c r="K295" i="23" s="1"/>
  <c r="K297" i="23" s="1"/>
  <c r="K298" i="23" s="1"/>
  <c r="K300" i="23" s="1"/>
  <c r="K301" i="23" s="1"/>
  <c r="K303" i="23" s="1"/>
  <c r="K304" i="23" s="1"/>
  <c r="K306" i="23" s="1"/>
  <c r="K307" i="23" s="1"/>
  <c r="K309" i="23" s="1"/>
  <c r="K310" i="23" s="1"/>
  <c r="K312" i="23" s="1"/>
  <c r="K313" i="23" s="1"/>
  <c r="K315" i="23" s="1"/>
  <c r="K316" i="23" s="1"/>
  <c r="K318" i="23" s="1"/>
  <c r="K319" i="23" s="1"/>
  <c r="K321" i="23" s="1"/>
  <c r="K322" i="23" s="1"/>
  <c r="K324" i="23" s="1"/>
  <c r="K325" i="23" s="1"/>
  <c r="K327" i="23" s="1"/>
  <c r="K328" i="23" s="1"/>
  <c r="K330" i="23" s="1"/>
  <c r="K331" i="23" s="1"/>
  <c r="K333" i="23" s="1"/>
  <c r="K334" i="23" s="1"/>
  <c r="K336" i="23" s="1"/>
  <c r="K337" i="23" s="1"/>
  <c r="K339" i="23" s="1"/>
  <c r="K340" i="23" s="1"/>
  <c r="K342" i="23" s="1"/>
  <c r="K343" i="23" s="1"/>
  <c r="K345" i="23" s="1"/>
  <c r="K346" i="23" s="1"/>
  <c r="K349" i="23" s="1"/>
  <c r="K351" i="23" s="1"/>
  <c r="K352" i="23" s="1"/>
  <c r="K354" i="23" s="1"/>
  <c r="K355" i="23" s="1"/>
  <c r="K357" i="23" s="1"/>
  <c r="K358" i="23" s="1"/>
  <c r="K360" i="23" s="1"/>
  <c r="K361" i="23" s="1"/>
  <c r="K363" i="23" s="1"/>
  <c r="K364" i="23" s="1"/>
  <c r="K366" i="23" s="1"/>
  <c r="K367" i="23" s="1"/>
  <c r="K369" i="23" s="1"/>
  <c r="K370" i="23" s="1"/>
  <c r="K372" i="23" s="1"/>
  <c r="K373" i="23" s="1"/>
  <c r="K375" i="23" s="1"/>
  <c r="K376" i="23" s="1"/>
  <c r="K378" i="23" s="1"/>
  <c r="K379" i="23" s="1"/>
  <c r="K381" i="23" s="1"/>
  <c r="K382" i="23" s="1"/>
  <c r="K384" i="23" s="1"/>
  <c r="K385" i="23" s="1"/>
  <c r="K387" i="23" s="1"/>
  <c r="K388" i="23" s="1"/>
  <c r="K390" i="23" s="1"/>
  <c r="K391" i="23" s="1"/>
  <c r="K393" i="23" s="1"/>
  <c r="K394" i="23" s="1"/>
  <c r="K396" i="23" s="1"/>
  <c r="K397" i="23" s="1"/>
  <c r="K399" i="23" s="1"/>
  <c r="K400" i="23" s="1"/>
  <c r="K402" i="23" s="1"/>
  <c r="K403" i="23" s="1"/>
  <c r="K405" i="23" s="1"/>
  <c r="K406" i="23" s="1"/>
  <c r="K408" i="23" s="1"/>
  <c r="K409" i="23" s="1"/>
  <c r="K411" i="23" s="1"/>
  <c r="K412" i="23" s="1"/>
  <c r="K414" i="23" s="1"/>
  <c r="K415" i="23" s="1"/>
  <c r="K417" i="23" s="1"/>
  <c r="K418" i="23" s="1"/>
  <c r="K420" i="23" s="1"/>
  <c r="K421" i="23" s="1"/>
  <c r="K423" i="23" s="1"/>
  <c r="K424" i="23" s="1"/>
  <c r="K426" i="23" s="1"/>
  <c r="K427" i="23" s="1"/>
  <c r="K429" i="23" s="1"/>
  <c r="K430" i="23" s="1"/>
  <c r="K432" i="23" s="1"/>
  <c r="K433" i="23" s="1"/>
  <c r="K435" i="23" s="1"/>
  <c r="K436" i="23" s="1"/>
  <c r="K438" i="23" s="1"/>
  <c r="K439" i="23" s="1"/>
  <c r="K441" i="23" s="1"/>
  <c r="K442" i="23" s="1"/>
  <c r="K444" i="23" s="1"/>
  <c r="K445" i="23" s="1"/>
  <c r="K447" i="23" s="1"/>
  <c r="K448" i="23" s="1"/>
  <c r="K450" i="23" s="1"/>
  <c r="K451" i="23" s="1"/>
  <c r="K453" i="23" s="1"/>
  <c r="K454" i="23" s="1"/>
  <c r="K456" i="23" s="1"/>
  <c r="K457" i="23" s="1"/>
  <c r="K459" i="23" s="1"/>
  <c r="K460" i="23" s="1"/>
  <c r="K462" i="23" s="1"/>
  <c r="K463" i="23" s="1"/>
  <c r="K465" i="23" s="1"/>
  <c r="K466" i="23" s="1"/>
  <c r="K468" i="23" s="1"/>
  <c r="K469" i="23" s="1"/>
  <c r="K471" i="23" s="1"/>
  <c r="K472" i="23" s="1"/>
  <c r="K474" i="23" s="1"/>
  <c r="K475" i="23" s="1"/>
  <c r="K477" i="23" s="1"/>
  <c r="K478" i="23" s="1"/>
  <c r="K480" i="23" s="1"/>
  <c r="K481" i="23" s="1"/>
  <c r="K484" i="23" s="1"/>
  <c r="K486" i="23" s="1"/>
  <c r="K487" i="23" s="1"/>
  <c r="K489" i="23" s="1"/>
  <c r="K490" i="23" s="1"/>
  <c r="K492" i="23" s="1"/>
  <c r="K493" i="23" s="1"/>
  <c r="K495" i="23" s="1"/>
  <c r="K496" i="23" s="1"/>
  <c r="K498" i="23" s="1"/>
  <c r="K499" i="23" s="1"/>
  <c r="K501" i="23" s="1"/>
  <c r="K502" i="23" s="1"/>
  <c r="K504" i="23" s="1"/>
  <c r="K505" i="23" s="1"/>
  <c r="K507" i="23" s="1"/>
  <c r="K508" i="23" s="1"/>
  <c r="K510" i="23" s="1"/>
  <c r="K511" i="23" s="1"/>
  <c r="K513" i="23" s="1"/>
  <c r="K514" i="23" s="1"/>
  <c r="K516" i="23" s="1"/>
  <c r="K517" i="23" s="1"/>
  <c r="K519" i="23" s="1"/>
  <c r="K520" i="23" s="1"/>
  <c r="K522" i="23" s="1"/>
  <c r="K523" i="23" s="1"/>
  <c r="K525" i="23" s="1"/>
  <c r="K526" i="23" s="1"/>
  <c r="K528" i="23" s="1"/>
  <c r="K529" i="23" s="1"/>
  <c r="K532" i="23" s="1"/>
  <c r="K534" i="23" s="1"/>
  <c r="K535" i="23" s="1"/>
  <c r="K537" i="23" s="1"/>
  <c r="K538" i="23" s="1"/>
  <c r="K540" i="23" s="1"/>
  <c r="K541" i="23" s="1"/>
  <c r="K543" i="23" s="1"/>
  <c r="K544" i="23" s="1"/>
  <c r="K546" i="23" s="1"/>
  <c r="K4" i="24" l="1"/>
  <c r="K6" i="24" s="1"/>
  <c r="K7" i="24" s="1"/>
  <c r="K9" i="24" s="1"/>
  <c r="K10" i="24" s="1"/>
  <c r="K12" i="24" s="1"/>
  <c r="K13" i="24" s="1"/>
  <c r="K15" i="24" s="1"/>
  <c r="K16" i="24" s="1"/>
  <c r="K18" i="24" s="1"/>
  <c r="K19" i="24" s="1"/>
  <c r="K21" i="24" s="1"/>
  <c r="K22" i="24" s="1"/>
  <c r="K24" i="24" s="1"/>
  <c r="K25" i="24" s="1"/>
  <c r="K27" i="24" s="1"/>
  <c r="K28" i="24" s="1"/>
  <c r="K30" i="24" s="1"/>
  <c r="K31" i="24" s="1"/>
  <c r="K33" i="24" s="1"/>
  <c r="K34" i="24" s="1"/>
  <c r="K36" i="24" s="1"/>
  <c r="K37" i="24" s="1"/>
  <c r="K39" i="24" s="1"/>
  <c r="K40" i="24" s="1"/>
  <c r="K42" i="24" s="1"/>
  <c r="K43" i="24" s="1"/>
  <c r="K45" i="24" s="1"/>
  <c r="K46" i="24" s="1"/>
  <c r="K48" i="24" s="1"/>
  <c r="K49" i="24" s="1"/>
  <c r="K51" i="24" s="1"/>
  <c r="K52" i="24" s="1"/>
  <c r="K54" i="24" s="1"/>
  <c r="K55" i="24" s="1"/>
  <c r="K57" i="24" s="1"/>
  <c r="K58" i="24" s="1"/>
  <c r="K60" i="24" s="1"/>
  <c r="K61" i="24" s="1"/>
  <c r="K63" i="24" s="1"/>
  <c r="K64" i="24" s="1"/>
  <c r="K66" i="24" s="1"/>
  <c r="K67" i="24" s="1"/>
  <c r="K69" i="24" s="1"/>
  <c r="K70" i="24" s="1"/>
  <c r="K72" i="24" s="1"/>
  <c r="K73" i="24" s="1"/>
  <c r="K75" i="24" s="1"/>
  <c r="K76" i="24" s="1"/>
  <c r="K78" i="24" s="1"/>
  <c r="K79" i="24" s="1"/>
  <c r="K81" i="24" s="1"/>
  <c r="K82" i="24" s="1"/>
  <c r="K84" i="24" s="1"/>
  <c r="K85" i="24" s="1"/>
  <c r="K87" i="24" s="1"/>
  <c r="K88" i="24" s="1"/>
  <c r="K90" i="24" s="1"/>
  <c r="K91" i="24" s="1"/>
  <c r="K93" i="24" s="1"/>
  <c r="K94" i="24" s="1"/>
  <c r="K96" i="24" s="1"/>
  <c r="K97" i="24" s="1"/>
  <c r="K99" i="24" s="1"/>
  <c r="K100" i="24" s="1"/>
  <c r="K102" i="24" s="1"/>
  <c r="K103" i="24" s="1"/>
  <c r="K105" i="24" s="1"/>
  <c r="K106" i="24" s="1"/>
  <c r="K108" i="24" s="1"/>
  <c r="K109" i="24" s="1"/>
  <c r="K111" i="24" s="1"/>
  <c r="K112" i="24" s="1"/>
  <c r="K114" i="24" s="1"/>
  <c r="K115" i="24" s="1"/>
  <c r="K117" i="24" s="1"/>
  <c r="K118" i="24" s="1"/>
  <c r="K120" i="24" s="1"/>
  <c r="K121" i="24" s="1"/>
  <c r="K123" i="24" s="1"/>
  <c r="K124" i="24" s="1"/>
  <c r="K126" i="24" s="1"/>
  <c r="K127" i="24" s="1"/>
  <c r="K129" i="24" s="1"/>
  <c r="K130" i="24" s="1"/>
  <c r="K132" i="24" s="1"/>
  <c r="K133" i="24" s="1"/>
  <c r="K135" i="24" s="1"/>
  <c r="K136" i="24" s="1"/>
  <c r="K138" i="24" s="1"/>
  <c r="K139" i="24" s="1"/>
  <c r="K141" i="24" s="1"/>
  <c r="K142" i="24" s="1"/>
  <c r="K144" i="24" s="1"/>
  <c r="K145" i="24" s="1"/>
  <c r="K147" i="24" s="1"/>
  <c r="K148" i="24" s="1"/>
  <c r="K151" i="24" s="1"/>
  <c r="K153" i="24" s="1"/>
  <c r="K154" i="24" s="1"/>
  <c r="K156" i="24" s="1"/>
  <c r="K157" i="24" s="1"/>
  <c r="K159" i="24" s="1"/>
  <c r="K160" i="24" s="1"/>
  <c r="K162" i="24" s="1"/>
  <c r="K163" i="24" s="1"/>
  <c r="K165" i="24" s="1"/>
  <c r="K166" i="24" s="1"/>
  <c r="K168" i="24" s="1"/>
  <c r="K169" i="24" s="1"/>
  <c r="K171" i="24" s="1"/>
  <c r="K172" i="24" s="1"/>
  <c r="K174" i="24" s="1"/>
  <c r="K175" i="24" s="1"/>
  <c r="K177" i="24" s="1"/>
  <c r="K178" i="24" s="1"/>
  <c r="K180" i="24" s="1"/>
  <c r="K181" i="24" s="1"/>
  <c r="K183" i="24" s="1"/>
  <c r="K184" i="24" s="1"/>
  <c r="K186" i="24" s="1"/>
  <c r="K187" i="24" s="1"/>
  <c r="K189" i="24" s="1"/>
  <c r="K190" i="24" s="1"/>
  <c r="K192" i="24" s="1"/>
  <c r="K193" i="24" s="1"/>
  <c r="K195" i="24" s="1"/>
  <c r="K196" i="24" s="1"/>
  <c r="K198" i="24" s="1"/>
  <c r="K199" i="24" s="1"/>
  <c r="K201" i="24" s="1"/>
  <c r="K202" i="24" s="1"/>
  <c r="K204" i="24" s="1"/>
  <c r="K205" i="24" s="1"/>
  <c r="K207" i="24" s="1"/>
  <c r="K208" i="24" s="1"/>
  <c r="K210" i="24" s="1"/>
  <c r="K211" i="24" s="1"/>
  <c r="K213" i="24" s="1"/>
  <c r="K214" i="24" s="1"/>
  <c r="K216" i="24" s="1"/>
  <c r="K217" i="24" s="1"/>
  <c r="K219" i="24" s="1"/>
  <c r="K220" i="24" s="1"/>
  <c r="K222" i="24" s="1"/>
  <c r="K223" i="24" s="1"/>
  <c r="K225" i="24" s="1"/>
  <c r="K226" i="24" s="1"/>
  <c r="K228" i="24" s="1"/>
  <c r="K229" i="24" s="1"/>
  <c r="K231" i="24" s="1"/>
  <c r="K232" i="24" s="1"/>
  <c r="K234" i="24" s="1"/>
  <c r="K235" i="24" s="1"/>
  <c r="K237" i="24" s="1"/>
  <c r="K238" i="24" s="1"/>
  <c r="K240" i="24" s="1"/>
  <c r="K241" i="24" s="1"/>
  <c r="K243" i="24" s="1"/>
  <c r="K244" i="24" s="1"/>
  <c r="K246" i="24" s="1"/>
  <c r="K247" i="24" s="1"/>
  <c r="K249" i="24" s="1"/>
  <c r="K250" i="24" s="1"/>
  <c r="K252" i="24" s="1"/>
  <c r="K253" i="24" s="1"/>
  <c r="K255" i="24" s="1"/>
  <c r="K256" i="24" s="1"/>
  <c r="K258" i="24" s="1"/>
  <c r="K259" i="24" s="1"/>
  <c r="K261" i="24" s="1"/>
  <c r="K262" i="24" s="1"/>
  <c r="K264" i="24" s="1"/>
  <c r="K265" i="24" s="1"/>
  <c r="K267" i="24" s="1"/>
  <c r="K268" i="24" s="1"/>
  <c r="K270" i="24" s="1"/>
  <c r="K271" i="24" s="1"/>
  <c r="K273" i="24" s="1"/>
  <c r="K274" i="24" s="1"/>
  <c r="K276" i="24" s="1"/>
  <c r="K277" i="24" s="1"/>
  <c r="K279" i="24" s="1"/>
  <c r="K280" i="24" s="1"/>
  <c r="K282" i="24" s="1"/>
  <c r="K283" i="24" s="1"/>
  <c r="K285" i="24" s="1"/>
  <c r="K286" i="24" s="1"/>
  <c r="K288" i="24" s="1"/>
  <c r="K289" i="24" s="1"/>
  <c r="K291" i="24" s="1"/>
  <c r="K292" i="24" s="1"/>
  <c r="K294" i="24" s="1"/>
  <c r="K295" i="24" s="1"/>
  <c r="K297" i="24" s="1"/>
  <c r="K298" i="24" s="1"/>
  <c r="K300" i="24" s="1"/>
  <c r="K301" i="24" s="1"/>
  <c r="K303" i="24" s="1"/>
  <c r="K304" i="24" s="1"/>
  <c r="K306" i="24" s="1"/>
  <c r="K307" i="24" s="1"/>
  <c r="K309" i="24" s="1"/>
  <c r="K310" i="24" s="1"/>
  <c r="K312" i="24" s="1"/>
  <c r="K313" i="24" s="1"/>
  <c r="K315" i="24" s="1"/>
  <c r="K316" i="24" s="1"/>
  <c r="K318" i="24" s="1"/>
  <c r="K319" i="24" s="1"/>
  <c r="K321" i="24" s="1"/>
  <c r="K322" i="24" s="1"/>
  <c r="K324" i="24" s="1"/>
  <c r="K325" i="24" s="1"/>
  <c r="K327" i="24" s="1"/>
  <c r="K328" i="24" s="1"/>
  <c r="K330" i="24" s="1"/>
  <c r="K331" i="24" s="1"/>
  <c r="K333" i="24" s="1"/>
  <c r="K334" i="24" s="1"/>
  <c r="K336" i="24" s="1"/>
  <c r="K337" i="24" s="1"/>
  <c r="K339" i="24" s="1"/>
  <c r="K340" i="24" s="1"/>
  <c r="K342" i="24" s="1"/>
  <c r="K343" i="24" s="1"/>
  <c r="K345" i="24" s="1"/>
  <c r="K346" i="24" s="1"/>
  <c r="K348" i="24" s="1"/>
  <c r="K349" i="24" s="1"/>
  <c r="K351" i="24" s="1"/>
  <c r="K352" i="24" s="1"/>
  <c r="K354" i="24" s="1"/>
  <c r="K355" i="24" s="1"/>
  <c r="K357" i="24" s="1"/>
  <c r="K358" i="24" s="1"/>
  <c r="K360" i="24" s="1"/>
  <c r="K361" i="24" s="1"/>
  <c r="K363" i="24" s="1"/>
  <c r="K364" i="24" s="1"/>
  <c r="K366" i="24" s="1"/>
  <c r="K367" i="24" s="1"/>
  <c r="K369" i="24" s="1"/>
  <c r="K370" i="24" s="1"/>
  <c r="K372" i="24" s="1"/>
  <c r="K373" i="24" s="1"/>
  <c r="K375" i="24" s="1"/>
  <c r="K376" i="24" s="1"/>
  <c r="K378" i="24" s="1"/>
  <c r="K379" i="24" s="1"/>
  <c r="K381" i="24" s="1"/>
  <c r="K382" i="24" s="1"/>
  <c r="K384" i="24" s="1"/>
  <c r="K385" i="24" s="1"/>
  <c r="K387" i="24" s="1"/>
  <c r="K388" i="24" s="1"/>
  <c r="K390" i="24" s="1"/>
  <c r="K391" i="24" s="1"/>
  <c r="K393" i="24" s="1"/>
  <c r="K394" i="24" s="1"/>
  <c r="K396" i="24" s="1"/>
  <c r="K397" i="24" s="1"/>
  <c r="K399" i="24" s="1"/>
  <c r="K400" i="24" s="1"/>
  <c r="K402" i="24" s="1"/>
  <c r="K403" i="24" s="1"/>
  <c r="K405" i="24" s="1"/>
  <c r="K406" i="24" s="1"/>
  <c r="K408" i="24" s="1"/>
  <c r="K409" i="24" s="1"/>
  <c r="K411" i="24" s="1"/>
  <c r="K412" i="24" s="1"/>
  <c r="K414" i="24" s="1"/>
  <c r="K415" i="24" s="1"/>
  <c r="K417" i="24" s="1"/>
  <c r="K418" i="24" s="1"/>
  <c r="K420" i="24" s="1"/>
  <c r="K421" i="24" s="1"/>
  <c r="K423" i="24" s="1"/>
  <c r="K424" i="24" s="1"/>
  <c r="K426" i="24" s="1"/>
  <c r="K427" i="24" s="1"/>
  <c r="K429" i="24" s="1"/>
  <c r="K430" i="24" s="1"/>
  <c r="K432" i="24" s="1"/>
  <c r="K433" i="24" s="1"/>
  <c r="K435" i="24" s="1"/>
  <c r="K436" i="24" s="1"/>
  <c r="K438" i="24" s="1"/>
  <c r="K439" i="24" s="1"/>
  <c r="K441" i="24" s="1"/>
  <c r="K442" i="24" s="1"/>
  <c r="K444" i="24" s="1"/>
  <c r="K445" i="24" s="1"/>
  <c r="K447" i="24" s="1"/>
  <c r="K448" i="24" s="1"/>
  <c r="K450" i="24" s="1"/>
  <c r="K451" i="24" s="1"/>
  <c r="K453" i="24" s="1"/>
  <c r="K454" i="24" s="1"/>
  <c r="K456" i="24" s="1"/>
  <c r="K457" i="24" s="1"/>
  <c r="K459" i="24" s="1"/>
  <c r="K460" i="24" s="1"/>
  <c r="K462" i="24" s="1"/>
  <c r="K463" i="24" s="1"/>
  <c r="K465" i="24" s="1"/>
  <c r="K466" i="24" s="1"/>
  <c r="K468" i="24" s="1"/>
  <c r="K469" i="24" s="1"/>
  <c r="K471" i="24" s="1"/>
  <c r="K472" i="24" s="1"/>
  <c r="K474" i="24" s="1"/>
  <c r="K475" i="24" s="1"/>
  <c r="K478" i="24" s="1"/>
  <c r="K480" i="24" s="1"/>
  <c r="K481" i="24" s="1"/>
  <c r="K483" i="24" s="1"/>
  <c r="K484" i="24" s="1"/>
  <c r="K486" i="24" s="1"/>
  <c r="K487" i="24" s="1"/>
  <c r="K489" i="24" s="1"/>
  <c r="K490" i="24" s="1"/>
  <c r="K492" i="24" s="1"/>
  <c r="K493" i="24" s="1"/>
  <c r="K495" i="24" s="1"/>
  <c r="K496" i="24" s="1"/>
  <c r="K498" i="24" s="1"/>
  <c r="K499" i="24" s="1"/>
  <c r="K501" i="24" s="1"/>
  <c r="K502" i="24" s="1"/>
  <c r="K504" i="24" s="1"/>
  <c r="K505" i="24" s="1"/>
  <c r="K507" i="24" s="1"/>
  <c r="K508" i="24" s="1"/>
  <c r="K510" i="24" s="1"/>
  <c r="K511" i="24" s="1"/>
  <c r="K513" i="24" s="1"/>
  <c r="K514" i="24" s="1"/>
  <c r="K516" i="24" s="1"/>
  <c r="K517" i="24" s="1"/>
  <c r="K519" i="24" s="1"/>
  <c r="K520" i="24" s="1"/>
  <c r="K522" i="24" s="1"/>
  <c r="K523" i="24" s="1"/>
  <c r="K525" i="24" s="1"/>
  <c r="K526" i="24" s="1"/>
  <c r="K528" i="24" s="1"/>
  <c r="K529" i="24" s="1"/>
  <c r="K531" i="24" s="1"/>
  <c r="K532" i="24" s="1"/>
  <c r="K534" i="24" s="1"/>
  <c r="K535" i="24" s="1"/>
  <c r="K537" i="24" s="1"/>
  <c r="K538" i="24" s="1"/>
  <c r="K540" i="24" s="1"/>
  <c r="K541" i="24" s="1"/>
  <c r="K543" i="24" s="1"/>
  <c r="K544" i="24" s="1"/>
  <c r="K547" i="24" s="1"/>
  <c r="K549" i="24" s="1"/>
  <c r="K550" i="24" s="1"/>
  <c r="K552" i="24" s="1"/>
  <c r="K553" i="24" s="1"/>
  <c r="K555" i="24" s="1"/>
  <c r="K556" i="24" s="1"/>
  <c r="K558" i="24" s="1"/>
  <c r="K559" i="24" s="1"/>
  <c r="K561" i="24" s="1"/>
  <c r="K562" i="24"/>
  <c r="K564" i="24" l="1"/>
  <c r="K3" i="25"/>
  <c r="K4" i="25" l="1"/>
  <c r="K6" i="25" s="1"/>
  <c r="K7" i="25" s="1"/>
  <c r="K9" i="25" s="1"/>
  <c r="K10" i="25" s="1"/>
  <c r="K12" i="25" s="1"/>
  <c r="K13" i="25" s="1"/>
  <c r="K15" i="25" s="1"/>
  <c r="K16" i="25" s="1"/>
  <c r="K18" i="25" s="1"/>
  <c r="K19" i="25" s="1"/>
  <c r="K21" i="25" s="1"/>
  <c r="K22" i="25" s="1"/>
  <c r="K24" i="25" s="1"/>
  <c r="K25" i="25" s="1"/>
  <c r="K27" i="25" s="1"/>
  <c r="K28" i="25" s="1"/>
  <c r="K30" i="25" s="1"/>
  <c r="K31" i="25" s="1"/>
  <c r="K33" i="25" s="1"/>
  <c r="K34" i="25" s="1"/>
  <c r="K36" i="25" s="1"/>
  <c r="K37" i="25" s="1"/>
  <c r="K39" i="25" s="1"/>
  <c r="K40" i="25" s="1"/>
  <c r="K42" i="25" s="1"/>
  <c r="K43" i="25" s="1"/>
  <c r="K45" i="25" s="1"/>
  <c r="K46" i="25" s="1"/>
  <c r="K48" i="25" s="1"/>
  <c r="K49" i="25" s="1"/>
  <c r="K51" i="25" s="1"/>
  <c r="K52" i="25" s="1"/>
  <c r="K54" i="25" s="1"/>
  <c r="K55" i="25" s="1"/>
  <c r="K57" i="25" s="1"/>
  <c r="K58" i="25" s="1"/>
  <c r="K60" i="25" s="1"/>
  <c r="K61" i="25" s="1"/>
  <c r="K63" i="25" s="1"/>
  <c r="K64" i="25" s="1"/>
  <c r="K66" i="25" s="1"/>
  <c r="K67" i="25" s="1"/>
  <c r="K69" i="25" s="1"/>
  <c r="K70" i="25" s="1"/>
  <c r="K72" i="25" s="1"/>
  <c r="K73" i="25" s="1"/>
  <c r="K75" i="25" s="1"/>
  <c r="K76" i="25" s="1"/>
  <c r="K78" i="25" s="1"/>
  <c r="K79" i="25" s="1"/>
  <c r="K81" i="25" s="1"/>
  <c r="K82" i="25" s="1"/>
  <c r="K84" i="25" s="1"/>
  <c r="K85" i="25" s="1"/>
  <c r="K87" i="25" s="1"/>
  <c r="K88" i="25" s="1"/>
  <c r="K90" i="25" s="1"/>
  <c r="K91" i="25" s="1"/>
  <c r="K93" i="25" s="1"/>
  <c r="K94" i="25" s="1"/>
  <c r="K96" i="25" s="1"/>
  <c r="K97" i="25" s="1"/>
  <c r="K99" i="25" s="1"/>
  <c r="K100" i="25" s="1"/>
  <c r="K102" i="25" s="1"/>
  <c r="K103" i="25" s="1"/>
  <c r="K105" i="25" s="1"/>
  <c r="K106" i="25" s="1"/>
  <c r="K108" i="25" s="1"/>
  <c r="K109" i="25" s="1"/>
  <c r="K111" i="25" s="1"/>
  <c r="K112" i="25" s="1"/>
  <c r="K114" i="25" s="1"/>
  <c r="K115" i="25" s="1"/>
  <c r="K117" i="25" s="1"/>
  <c r="K118" i="25" s="1"/>
  <c r="K120" i="25" s="1"/>
  <c r="K121" i="25" s="1"/>
  <c r="K123" i="25" s="1"/>
  <c r="K124" i="25" s="1"/>
  <c r="K126" i="25" s="1"/>
  <c r="K127" i="25" s="1"/>
  <c r="K129" i="25" s="1"/>
  <c r="K130" i="25" s="1"/>
  <c r="K132" i="25" s="1"/>
  <c r="K133" i="25" s="1"/>
  <c r="K135" i="25" s="1"/>
  <c r="K136" i="25" s="1"/>
  <c r="K138" i="25" s="1"/>
  <c r="K139" i="25" s="1"/>
  <c r="K141" i="25" s="1"/>
  <c r="K142" i="25" s="1"/>
  <c r="K144" i="25" s="1"/>
  <c r="K145" i="25" s="1"/>
  <c r="K147" i="25" s="1"/>
  <c r="K148" i="25" s="1"/>
  <c r="K150" i="25" s="1"/>
  <c r="K151" i="25" s="1"/>
  <c r="K153" i="25" s="1"/>
  <c r="K154" i="25" s="1"/>
  <c r="K157" i="25" s="1"/>
  <c r="K159" i="25" s="1"/>
  <c r="K160" i="25" s="1"/>
  <c r="K162" i="25" s="1"/>
  <c r="K163" i="25" s="1"/>
  <c r="K165" i="25" s="1"/>
  <c r="K166" i="25" s="1"/>
  <c r="K168" i="25" s="1"/>
  <c r="K169" i="25" s="1"/>
  <c r="K171" i="25" s="1"/>
  <c r="K172" i="25" s="1"/>
  <c r="K174" i="25" s="1"/>
  <c r="K175" i="25" s="1"/>
  <c r="K177" i="25" s="1"/>
  <c r="K178" i="25" s="1"/>
  <c r="K180" i="25" s="1"/>
  <c r="K181" i="25" s="1"/>
  <c r="K183" i="25" s="1"/>
  <c r="K184" i="25" s="1"/>
  <c r="K186" i="25" s="1"/>
  <c r="K187" i="25" s="1"/>
  <c r="K189" i="25" s="1"/>
  <c r="K190" i="25" s="1"/>
  <c r="K192" i="25" s="1"/>
  <c r="K193" i="25" s="1"/>
  <c r="K195" i="25" s="1"/>
  <c r="K196" i="25" s="1"/>
  <c r="K198" i="25" s="1"/>
  <c r="K199" i="25" s="1"/>
  <c r="K201" i="25" s="1"/>
  <c r="K202" i="25" s="1"/>
  <c r="K204" i="25" s="1"/>
  <c r="K205" i="25" s="1"/>
  <c r="K207" i="25" s="1"/>
  <c r="K208" i="25" s="1"/>
  <c r="K210" i="25" s="1"/>
  <c r="K211" i="25" s="1"/>
  <c r="K213" i="25" s="1"/>
  <c r="K214" i="25" s="1"/>
  <c r="K216" i="25" s="1"/>
  <c r="K217" i="25" s="1"/>
  <c r="K219" i="25" s="1"/>
  <c r="K220" i="25" s="1"/>
  <c r="K222" i="25" s="1"/>
  <c r="K223" i="25" s="1"/>
  <c r="K225" i="25" s="1"/>
  <c r="K226" i="25" s="1"/>
  <c r="K228" i="25" s="1"/>
  <c r="K229" i="25" s="1"/>
  <c r="K231" i="25" s="1"/>
  <c r="K232" i="25" s="1"/>
  <c r="K234" i="25" s="1"/>
  <c r="K235" i="25" s="1"/>
  <c r="K237" i="25" s="1"/>
  <c r="K238" i="25" s="1"/>
  <c r="K240" i="25" s="1"/>
  <c r="K241" i="25" s="1"/>
  <c r="K243" i="25" s="1"/>
  <c r="K244" i="25" s="1"/>
  <c r="K246" i="25" s="1"/>
  <c r="K247" i="25" s="1"/>
  <c r="K249" i="25" s="1"/>
  <c r="K250" i="25" s="1"/>
  <c r="K252" i="25" s="1"/>
  <c r="K253" i="25" s="1"/>
  <c r="K255" i="25" s="1"/>
  <c r="K256" i="25" s="1"/>
  <c r="K258" i="25" s="1"/>
  <c r="K259" i="25" s="1"/>
  <c r="K261" i="25" s="1"/>
  <c r="K262" i="25" s="1"/>
  <c r="K264" i="25" s="1"/>
  <c r="K265" i="25" s="1"/>
  <c r="K267" i="25" s="1"/>
  <c r="K268" i="25" s="1"/>
  <c r="K270" i="25" s="1"/>
  <c r="K271" i="25" s="1"/>
  <c r="K273" i="25" s="1"/>
  <c r="K274" i="25" s="1"/>
  <c r="K276" i="25" s="1"/>
  <c r="K277" i="25" s="1"/>
  <c r="K279" i="25" s="1"/>
  <c r="K280" i="25" s="1"/>
  <c r="K282" i="25" s="1"/>
  <c r="K283" i="25" s="1"/>
  <c r="K285" i="25" s="1"/>
  <c r="K286" i="25" s="1"/>
  <c r="K288" i="25" s="1"/>
  <c r="K289" i="25" s="1"/>
  <c r="K291" i="25" s="1"/>
  <c r="K292" i="25" s="1"/>
  <c r="K294" i="25" s="1"/>
  <c r="K295" i="25" s="1"/>
  <c r="K297" i="25" s="1"/>
  <c r="K298" i="25" s="1"/>
  <c r="K300" i="25" s="1"/>
  <c r="K301" i="25" s="1"/>
  <c r="K303" i="25" s="1"/>
  <c r="K304" i="25" s="1"/>
  <c r="K306" i="25" s="1"/>
  <c r="K307" i="25" s="1"/>
  <c r="K309" i="25" s="1"/>
  <c r="K310" i="25" s="1"/>
  <c r="K312" i="25" s="1"/>
  <c r="K313" i="25" s="1"/>
  <c r="K315" i="25" s="1"/>
  <c r="K316" i="25" s="1"/>
  <c r="K318" i="25" s="1"/>
  <c r="K319" i="25" s="1"/>
  <c r="K321" i="25" s="1"/>
  <c r="K322" i="25" s="1"/>
  <c r="K324" i="25" s="1"/>
  <c r="K325" i="25" s="1"/>
  <c r="K327" i="25" s="1"/>
  <c r="K328" i="25" s="1"/>
  <c r="K330" i="25" s="1"/>
  <c r="K331" i="25" s="1"/>
  <c r="K333" i="25" s="1"/>
  <c r="K334" i="25" s="1"/>
  <c r="K336" i="25" s="1"/>
  <c r="K337" i="25" s="1"/>
  <c r="K339" i="25" s="1"/>
  <c r="K340" i="25" s="1"/>
  <c r="K342" i="25" s="1"/>
  <c r="K343" i="25" s="1"/>
  <c r="K345" i="25" s="1"/>
  <c r="K346" i="25" s="1"/>
  <c r="K348" i="25" s="1"/>
  <c r="K349" i="25" s="1"/>
  <c r="K351" i="25" s="1"/>
  <c r="K352" i="25" s="1"/>
  <c r="K354" i="25" s="1"/>
  <c r="K355" i="25" s="1"/>
  <c r="K357" i="25" s="1"/>
  <c r="K358" i="25" s="1"/>
  <c r="K360" i="25" s="1"/>
  <c r="K361" i="25" s="1"/>
  <c r="K363" i="25" s="1"/>
  <c r="K364" i="25" s="1"/>
  <c r="K366" i="25" s="1"/>
  <c r="K367" i="25" s="1"/>
  <c r="K369" i="25" s="1"/>
  <c r="K370" i="25" s="1"/>
  <c r="K372" i="25" s="1"/>
  <c r="K373" i="25" s="1"/>
  <c r="K375" i="25" s="1"/>
  <c r="K376" i="25" s="1"/>
  <c r="K379" i="25" s="1"/>
  <c r="K381" i="25" s="1"/>
  <c r="K382" i="25" s="1"/>
  <c r="K384" i="25" s="1"/>
  <c r="K385" i="25" s="1"/>
  <c r="K387" i="25" s="1"/>
  <c r="K388" i="25" s="1"/>
  <c r="K390" i="25" s="1"/>
  <c r="K391" i="25" s="1"/>
  <c r="K393" i="25" s="1"/>
  <c r="K394" i="25" s="1"/>
  <c r="K396" i="25" s="1"/>
  <c r="K397" i="25" s="1"/>
  <c r="K399" i="25" s="1"/>
  <c r="K400" i="25" s="1"/>
  <c r="K402" i="25" s="1"/>
  <c r="K403" i="25" s="1"/>
  <c r="K405" i="25" s="1"/>
  <c r="K406" i="25" s="1"/>
  <c r="K408" i="25" s="1"/>
  <c r="K409" i="25" s="1"/>
  <c r="K411" i="25" s="1"/>
  <c r="K412" i="25" s="1"/>
  <c r="K414" i="25" s="1"/>
  <c r="K415" i="25" s="1"/>
  <c r="K417" i="25" s="1"/>
  <c r="K418" i="25" s="1"/>
  <c r="K420" i="25" s="1"/>
  <c r="K421" i="25" s="1"/>
  <c r="K423" i="25" s="1"/>
  <c r="K424" i="25" s="1"/>
  <c r="K426" i="25" s="1"/>
  <c r="K427" i="25" s="1"/>
  <c r="K429" i="25" s="1"/>
  <c r="K430" i="25" s="1"/>
  <c r="K432" i="25" s="1"/>
  <c r="K433" i="25" s="1"/>
  <c r="K435" i="25" s="1"/>
  <c r="K436" i="25" s="1"/>
  <c r="K438" i="25" s="1"/>
  <c r="K439" i="25" s="1"/>
  <c r="K441" i="25" s="1"/>
  <c r="K442" i="25" s="1"/>
  <c r="K444" i="25" s="1"/>
  <c r="K445" i="25" s="1"/>
  <c r="K447" i="25" s="1"/>
  <c r="K448" i="25" s="1"/>
  <c r="K450" i="25" s="1"/>
  <c r="K451" i="25" s="1"/>
  <c r="K453" i="25" s="1"/>
  <c r="K454" i="25" s="1"/>
  <c r="K456" i="25" s="1"/>
  <c r="K457" i="25" s="1"/>
  <c r="K459" i="25" s="1"/>
  <c r="K460" i="25" s="1"/>
  <c r="K462" i="25" s="1"/>
  <c r="K463" i="25" s="1"/>
  <c r="K465" i="25" s="1"/>
  <c r="K466" i="25" s="1"/>
  <c r="K468" i="25" s="1"/>
  <c r="K469" i="25" s="1"/>
  <c r="K471" i="25" s="1"/>
  <c r="K472" i="25" s="1"/>
  <c r="K474" i="25" s="1"/>
  <c r="K475" i="25" s="1"/>
  <c r="K477" i="25" s="1"/>
  <c r="K478" i="25" s="1"/>
  <c r="K480" i="25" s="1"/>
  <c r="K481" i="25" s="1"/>
  <c r="K483" i="25" s="1"/>
  <c r="K484" i="25" s="1"/>
  <c r="K486" i="25" s="1"/>
  <c r="K487" i="25" s="1"/>
  <c r="K489" i="25" s="1"/>
  <c r="K490" i="25" s="1"/>
  <c r="K492" i="25" s="1"/>
  <c r="K493" i="25" s="1"/>
  <c r="K495" i="25" s="1"/>
  <c r="K496" i="25" s="1"/>
  <c r="K498" i="25" s="1"/>
  <c r="K499" i="25" s="1"/>
  <c r="K501" i="25" s="1"/>
  <c r="K502" i="25" s="1"/>
  <c r="K504" i="25" s="1"/>
  <c r="K505" i="25" s="1"/>
  <c r="K507" i="25" s="1"/>
  <c r="K508" i="25" s="1"/>
  <c r="K510" i="25" s="1"/>
  <c r="K511" i="25" s="1"/>
  <c r="K513" i="25" s="1"/>
  <c r="K514" i="25" s="1"/>
  <c r="K516" i="25" s="1"/>
  <c r="K517" i="25" s="1"/>
  <c r="K519" i="25" s="1"/>
  <c r="K520" i="25" s="1"/>
  <c r="K522" i="25" s="1"/>
  <c r="K523" i="25" s="1"/>
  <c r="K525" i="25" s="1"/>
  <c r="K526" i="25" s="1"/>
  <c r="K528" i="25" s="1"/>
  <c r="K529" i="25" s="1"/>
  <c r="K531" i="25" s="1"/>
  <c r="K532" i="25" s="1"/>
  <c r="K534" i="25" s="1"/>
  <c r="K535" i="25" s="1"/>
  <c r="K537" i="25" s="1"/>
  <c r="K538" i="25" s="1"/>
  <c r="K540" i="25" s="1"/>
  <c r="K541" i="25" s="1"/>
  <c r="K543" i="25" s="1"/>
  <c r="K544" i="25" s="1"/>
  <c r="K546" i="25" s="1"/>
  <c r="K547" i="25" s="1"/>
  <c r="K549" i="25" s="1"/>
  <c r="K550" i="25" s="1"/>
  <c r="K552" i="25" s="1"/>
  <c r="K553" i="25" s="1"/>
  <c r="K555" i="25" s="1"/>
  <c r="K556" i="25" s="1"/>
  <c r="K558" i="25" s="1"/>
  <c r="K559" i="25" s="1"/>
  <c r="K561" i="25" s="1"/>
  <c r="K562" i="25" s="1"/>
  <c r="K564" i="25" s="1"/>
  <c r="K565" i="25" s="1"/>
  <c r="K567" i="25" s="1"/>
  <c r="K568" i="25" s="1"/>
  <c r="K570" i="25" s="1"/>
  <c r="K571" i="25" s="1"/>
  <c r="K573" i="25" s="1"/>
  <c r="K574" i="25" s="1"/>
  <c r="K577" i="25" s="1"/>
  <c r="K579" i="25" s="1"/>
  <c r="K580" i="25" s="1"/>
  <c r="K582" i="25" s="1"/>
  <c r="K583" i="25" s="1"/>
  <c r="K585" i="25" s="1"/>
  <c r="K586" i="25"/>
  <c r="K588" i="25" l="1"/>
  <c r="K3" i="26"/>
  <c r="K4" i="26" l="1"/>
  <c r="K6" i="26" s="1"/>
  <c r="K7" i="26" s="1"/>
  <c r="K9" i="26" s="1"/>
  <c r="K10" i="26" s="1"/>
  <c r="K12" i="26" s="1"/>
  <c r="K13" i="26" s="1"/>
  <c r="K15" i="26" s="1"/>
  <c r="K16" i="26" s="1"/>
  <c r="K18" i="26" s="1"/>
  <c r="K19" i="26" s="1"/>
  <c r="K21" i="26" s="1"/>
  <c r="K22" i="26" s="1"/>
  <c r="K24" i="26" s="1"/>
  <c r="K25" i="26" s="1"/>
  <c r="K27" i="26" s="1"/>
  <c r="K28" i="26" s="1"/>
  <c r="K30" i="26" s="1"/>
  <c r="K31" i="26" s="1"/>
  <c r="K33" i="26" s="1"/>
  <c r="K34" i="26" s="1"/>
  <c r="K36" i="26" s="1"/>
  <c r="K37" i="26" s="1"/>
  <c r="K39" i="26" s="1"/>
  <c r="K40" i="26" s="1"/>
  <c r="K42" i="26" s="1"/>
  <c r="K43" i="26" s="1"/>
  <c r="K45" i="26" s="1"/>
  <c r="K46" i="26" s="1"/>
  <c r="K48" i="26" s="1"/>
  <c r="K49" i="26" s="1"/>
  <c r="K51" i="26" s="1"/>
  <c r="K52" i="26" s="1"/>
  <c r="K54" i="26" s="1"/>
  <c r="K55" i="26" s="1"/>
  <c r="K57" i="26" s="1"/>
  <c r="K58" i="26" s="1"/>
  <c r="K60" i="26" s="1"/>
  <c r="K61" i="26" s="1"/>
  <c r="K63" i="26" s="1"/>
  <c r="K64" i="26" s="1"/>
  <c r="K66" i="26" s="1"/>
  <c r="K67" i="26" s="1"/>
  <c r="K69" i="26" s="1"/>
  <c r="K70" i="26" s="1"/>
  <c r="K72" i="26" s="1"/>
  <c r="K73" i="26" s="1"/>
  <c r="K75" i="26" s="1"/>
  <c r="K76" i="26" s="1"/>
  <c r="K78" i="26" s="1"/>
  <c r="K79" i="26" s="1"/>
  <c r="K81" i="26" s="1"/>
  <c r="K82" i="26" s="1"/>
  <c r="K84" i="26" s="1"/>
  <c r="K85" i="26" s="1"/>
  <c r="K87" i="26" s="1"/>
  <c r="K88" i="26" s="1"/>
  <c r="K90" i="26" s="1"/>
  <c r="K91" i="26" s="1"/>
  <c r="K93" i="26" s="1"/>
  <c r="K94" i="26" s="1"/>
  <c r="K96" i="26" s="1"/>
  <c r="K97" i="26" s="1"/>
  <c r="K99" i="26" s="1"/>
  <c r="K100" i="26" s="1"/>
  <c r="K102" i="26" s="1"/>
  <c r="K103" i="26" s="1"/>
  <c r="K105" i="26" s="1"/>
  <c r="K106" i="26" s="1"/>
  <c r="K108" i="26" s="1"/>
  <c r="K109" i="26" s="1"/>
  <c r="K111" i="26" s="1"/>
  <c r="K112" i="26" s="1"/>
  <c r="K114" i="26" s="1"/>
  <c r="K115" i="26" s="1"/>
  <c r="K118" i="26" s="1"/>
  <c r="K120" i="26" s="1"/>
  <c r="K121" i="26" s="1"/>
  <c r="K123" i="26" s="1"/>
  <c r="K124" i="26" s="1"/>
  <c r="K126" i="26" s="1"/>
  <c r="K127" i="26" s="1"/>
  <c r="K129" i="26" s="1"/>
  <c r="K130" i="26" s="1"/>
  <c r="K132" i="26" s="1"/>
  <c r="K133" i="26" s="1"/>
  <c r="K135" i="26" s="1"/>
  <c r="K136" i="26" s="1"/>
  <c r="K138" i="26" s="1"/>
  <c r="K139" i="26" s="1"/>
  <c r="K141" i="26" s="1"/>
  <c r="K142" i="26" s="1"/>
  <c r="K144" i="26" s="1"/>
  <c r="K145" i="26" s="1"/>
  <c r="K147" i="26" s="1"/>
  <c r="K148" i="26" s="1"/>
  <c r="K150" i="26" s="1"/>
  <c r="K151" i="26" s="1"/>
  <c r="K153" i="26" s="1"/>
  <c r="K154" i="26" s="1"/>
  <c r="K156" i="26" s="1"/>
  <c r="K157" i="26" s="1"/>
  <c r="K159" i="26" s="1"/>
  <c r="K160" i="26" s="1"/>
  <c r="K162" i="26" s="1"/>
  <c r="K163" i="26" s="1"/>
  <c r="K165" i="26" s="1"/>
  <c r="K166" i="26" s="1"/>
  <c r="K168" i="26" s="1"/>
  <c r="K169" i="26" s="1"/>
  <c r="K171" i="26" s="1"/>
  <c r="K172" i="26" s="1"/>
  <c r="K174" i="26" s="1"/>
  <c r="K175" i="26" s="1"/>
  <c r="K177" i="26" s="1"/>
  <c r="K178" i="26" s="1"/>
  <c r="K180" i="26" s="1"/>
  <c r="K181" i="26" s="1"/>
  <c r="K183" i="26" s="1"/>
  <c r="K184" i="26" s="1"/>
  <c r="K186" i="26" s="1"/>
  <c r="K187" i="26" s="1"/>
  <c r="K189" i="26" s="1"/>
  <c r="K190" i="26" s="1"/>
  <c r="K192" i="26" s="1"/>
  <c r="K193" i="26" s="1"/>
  <c r="K195" i="26" s="1"/>
  <c r="K196" i="26" s="1"/>
  <c r="K198" i="26" s="1"/>
  <c r="K199" i="26" s="1"/>
  <c r="K201" i="26" s="1"/>
  <c r="K202" i="26" s="1"/>
  <c r="K204" i="26" s="1"/>
  <c r="K205" i="26" s="1"/>
  <c r="K207" i="26" s="1"/>
  <c r="K208" i="26" s="1"/>
  <c r="K210" i="26" s="1"/>
  <c r="K211" i="26" s="1"/>
  <c r="K213" i="26" s="1"/>
  <c r="K214" i="26" s="1"/>
  <c r="K216" i="26" s="1"/>
  <c r="K217" i="26" s="1"/>
  <c r="K219" i="26" s="1"/>
  <c r="K220" i="26" s="1"/>
  <c r="K222" i="26" s="1"/>
  <c r="K223" i="26" s="1"/>
  <c r="K225" i="26" s="1"/>
  <c r="K226" i="26" s="1"/>
  <c r="K228" i="26" s="1"/>
  <c r="K229" i="26" s="1"/>
  <c r="K231" i="26" s="1"/>
  <c r="K232" i="26" s="1"/>
  <c r="K234" i="26" s="1"/>
  <c r="K235" i="26" s="1"/>
  <c r="K237" i="26" s="1"/>
  <c r="K238" i="26" s="1"/>
  <c r="K240" i="26" s="1"/>
  <c r="K241" i="26" s="1"/>
  <c r="K243" i="26" s="1"/>
  <c r="K244" i="26" s="1"/>
  <c r="K246" i="26" s="1"/>
  <c r="K247" i="26" s="1"/>
  <c r="K249" i="26" s="1"/>
  <c r="K250" i="26" s="1"/>
  <c r="K252" i="26" s="1"/>
  <c r="K253" i="26" s="1"/>
  <c r="K255" i="26" s="1"/>
  <c r="K256" i="26" s="1"/>
  <c r="K258" i="26" s="1"/>
  <c r="K259" i="26" s="1"/>
  <c r="K261" i="26" s="1"/>
  <c r="K262" i="26" s="1"/>
  <c r="K264" i="26" s="1"/>
  <c r="K265" i="26" s="1"/>
  <c r="K267" i="26" s="1"/>
  <c r="K268" i="26" s="1"/>
  <c r="K270" i="26" s="1"/>
  <c r="K271" i="26" s="1"/>
  <c r="K273" i="26" s="1"/>
  <c r="K274" i="26" s="1"/>
  <c r="K276" i="26" s="1"/>
  <c r="K277" i="26" s="1"/>
  <c r="K279" i="26" s="1"/>
  <c r="K280" i="26" s="1"/>
  <c r="K282" i="26" s="1"/>
  <c r="K283" i="26" s="1"/>
  <c r="K285" i="26" s="1"/>
  <c r="K286" i="26" s="1"/>
  <c r="K288" i="26" s="1"/>
  <c r="K289" i="26" s="1"/>
  <c r="K291" i="26" s="1"/>
  <c r="K292" i="26" s="1"/>
  <c r="K294" i="26" s="1"/>
  <c r="K295" i="26" s="1"/>
  <c r="K297" i="26" s="1"/>
  <c r="K298" i="26" s="1"/>
  <c r="K300" i="26" s="1"/>
  <c r="K301" i="26" s="1"/>
  <c r="K303" i="26" s="1"/>
  <c r="K304" i="26" s="1"/>
  <c r="K306" i="26" s="1"/>
  <c r="K307" i="26" s="1"/>
  <c r="K309" i="26" s="1"/>
  <c r="K310" i="26" s="1"/>
  <c r="K312" i="26" s="1"/>
  <c r="K313" i="26" s="1"/>
  <c r="K315" i="26" s="1"/>
  <c r="K316" i="26" s="1"/>
  <c r="K318" i="26" s="1"/>
  <c r="K319" i="26" s="1"/>
  <c r="K321" i="26" s="1"/>
  <c r="K322" i="26" s="1"/>
  <c r="K324" i="26" s="1"/>
  <c r="K325" i="26" s="1"/>
  <c r="K327" i="26" s="1"/>
  <c r="K328" i="26" s="1"/>
  <c r="K330" i="26" s="1"/>
  <c r="K331" i="26" s="1"/>
  <c r="K333" i="26" s="1"/>
  <c r="K334" i="26" s="1"/>
  <c r="K336" i="26" s="1"/>
  <c r="K337" i="26" s="1"/>
  <c r="K339" i="26" s="1"/>
  <c r="K340" i="26" s="1"/>
  <c r="K342" i="26" s="1"/>
  <c r="K343" i="26" s="1"/>
  <c r="K345" i="26" s="1"/>
  <c r="K346" i="26" s="1"/>
  <c r="K348" i="26" s="1"/>
  <c r="K349" i="26" s="1"/>
  <c r="K351" i="26" s="1"/>
  <c r="K352" i="26" s="1"/>
  <c r="K355" i="26" s="1"/>
  <c r="K357" i="26" s="1"/>
  <c r="K358" i="26" s="1"/>
  <c r="K360" i="26" s="1"/>
  <c r="K361" i="26" s="1"/>
  <c r="K363" i="26" s="1"/>
  <c r="K364" i="26" s="1"/>
  <c r="K366" i="26" s="1"/>
  <c r="K367" i="26" s="1"/>
  <c r="K369" i="26" s="1"/>
  <c r="K370" i="26" s="1"/>
  <c r="K372" i="26" s="1"/>
  <c r="K373" i="26" s="1"/>
  <c r="K375" i="26" s="1"/>
  <c r="K376" i="26" s="1"/>
  <c r="K378" i="26" s="1"/>
  <c r="K379" i="26" s="1"/>
  <c r="K381" i="26" s="1"/>
  <c r="K382" i="26" s="1"/>
  <c r="K384" i="26" s="1"/>
  <c r="K385" i="26" s="1"/>
  <c r="K387" i="26" s="1"/>
  <c r="K388" i="26" s="1"/>
  <c r="K390" i="26" s="1"/>
  <c r="K391" i="26" s="1"/>
  <c r="K393" i="26" s="1"/>
  <c r="K394" i="26" s="1"/>
  <c r="K396" i="26" s="1"/>
  <c r="K397" i="26" s="1"/>
  <c r="K399" i="26" s="1"/>
  <c r="K400" i="26" s="1"/>
  <c r="K402" i="26" s="1"/>
  <c r="K403" i="26" s="1"/>
  <c r="K405" i="26" s="1"/>
  <c r="K406" i="26" s="1"/>
  <c r="K408" i="26" s="1"/>
  <c r="K409" i="26" s="1"/>
  <c r="K411" i="26" s="1"/>
  <c r="K412" i="26" s="1"/>
  <c r="K414" i="26" s="1"/>
  <c r="K415" i="26" s="1"/>
  <c r="K417" i="26" s="1"/>
  <c r="K418" i="26" s="1"/>
  <c r="K420" i="26" s="1"/>
  <c r="K421" i="26" s="1"/>
  <c r="K423" i="26" s="1"/>
  <c r="K424" i="26" s="1"/>
  <c r="K426" i="26" s="1"/>
  <c r="K427" i="26" s="1"/>
  <c r="K429" i="26" s="1"/>
  <c r="K430" i="26" s="1"/>
  <c r="K432" i="26" s="1"/>
  <c r="K433" i="26" s="1"/>
  <c r="K435" i="26" s="1"/>
  <c r="K436" i="26" s="1"/>
  <c r="K438" i="26" s="1"/>
  <c r="K439" i="26" s="1"/>
  <c r="K441" i="26" s="1"/>
  <c r="K442" i="26" s="1"/>
  <c r="K444" i="26" s="1"/>
  <c r="K445" i="26" s="1"/>
  <c r="K447" i="26" s="1"/>
  <c r="K448" i="26" s="1"/>
  <c r="K450" i="26" s="1"/>
  <c r="K451" i="26" s="1"/>
  <c r="K453" i="26" s="1"/>
  <c r="K454" i="26" s="1"/>
  <c r="K456" i="26" s="1"/>
  <c r="K457" i="26" s="1"/>
  <c r="K459" i="26" s="1"/>
  <c r="K460" i="26" s="1"/>
  <c r="K462" i="26" s="1"/>
  <c r="K463" i="26" s="1"/>
  <c r="K465" i="26" s="1"/>
  <c r="K466" i="26" s="1"/>
  <c r="K468" i="26" s="1"/>
  <c r="K469" i="26" s="1"/>
  <c r="K471" i="26" s="1"/>
  <c r="K472" i="26" s="1"/>
  <c r="K474" i="26" s="1"/>
  <c r="K475" i="26" s="1"/>
  <c r="K477" i="26" s="1"/>
  <c r="K478" i="26" s="1"/>
  <c r="K480" i="26" s="1"/>
  <c r="K481" i="26" s="1"/>
  <c r="K483" i="26" s="1"/>
  <c r="K484" i="26" s="1"/>
  <c r="K486" i="26" s="1"/>
  <c r="K487" i="26" s="1"/>
  <c r="K489" i="26" s="1"/>
  <c r="K490" i="26" s="1"/>
  <c r="K492" i="26" s="1"/>
  <c r="K493" i="26" s="1"/>
  <c r="K495" i="26" s="1"/>
  <c r="K496" i="26" s="1"/>
  <c r="K498" i="26" s="1"/>
  <c r="K499" i="26" s="1"/>
  <c r="K501" i="26" s="1"/>
  <c r="K502" i="26" s="1"/>
  <c r="K504" i="26" s="1"/>
  <c r="K505" i="26" s="1"/>
  <c r="K507" i="26" s="1"/>
  <c r="K508" i="26" s="1"/>
  <c r="K510" i="26" s="1"/>
  <c r="K511" i="26" s="1"/>
  <c r="K513" i="26" s="1"/>
  <c r="K514" i="26" s="1"/>
  <c r="K516" i="26" s="1"/>
  <c r="K517" i="26" s="1"/>
  <c r="K519" i="26" s="1"/>
  <c r="K520" i="26" s="1"/>
  <c r="K522" i="26" s="1"/>
  <c r="K523" i="26" s="1"/>
  <c r="K525" i="26" s="1"/>
  <c r="K526" i="26" s="1"/>
  <c r="K528" i="26" s="1"/>
  <c r="K529" i="26" s="1"/>
  <c r="K531" i="26" s="1"/>
  <c r="K532" i="26" s="1"/>
  <c r="K534" i="26" s="1"/>
  <c r="K535" i="26" s="1"/>
  <c r="K537" i="26" s="1"/>
  <c r="K538" i="26" s="1"/>
  <c r="K540" i="26" s="1"/>
  <c r="K541" i="26" s="1"/>
  <c r="K543" i="26" s="1"/>
  <c r="K544" i="26" s="1"/>
  <c r="K547" i="26" s="1"/>
  <c r="K549" i="26" s="1"/>
  <c r="K550" i="26" s="1"/>
  <c r="K552" i="26" s="1"/>
  <c r="K553" i="26" s="1"/>
  <c r="K555" i="26" s="1"/>
  <c r="K556" i="26" s="1"/>
  <c r="K558" i="26" s="1"/>
  <c r="K559" i="26" s="1"/>
  <c r="K561" i="26" s="1"/>
  <c r="K562" i="26" s="1"/>
  <c r="K564" i="26" s="1"/>
  <c r="K565" i="26" s="1"/>
  <c r="K567" i="26" s="1"/>
  <c r="K568" i="26" s="1"/>
  <c r="K570" i="26" s="1"/>
  <c r="K571" i="26" s="1"/>
  <c r="K573" i="26" s="1"/>
  <c r="K574" i="26" s="1"/>
  <c r="K576" i="26" s="1"/>
  <c r="K577" i="26" s="1"/>
  <c r="K579" i="26" s="1"/>
  <c r="K580" i="26" s="1"/>
  <c r="K582" i="26" s="1"/>
  <c r="K3" i="27" s="1"/>
  <c r="K583" i="26"/>
  <c r="K585" i="26" s="1"/>
  <c r="K4" i="27" l="1"/>
  <c r="K6" i="27" s="1"/>
  <c r="K7" i="27" s="1"/>
  <c r="K9" i="27" s="1"/>
  <c r="K10" i="27" s="1"/>
  <c r="K12" i="27" s="1"/>
  <c r="K13" i="27" s="1"/>
  <c r="K15" i="27" s="1"/>
  <c r="K16" i="27" s="1"/>
  <c r="K18" i="27" s="1"/>
  <c r="K19" i="27" s="1"/>
  <c r="K21" i="27" s="1"/>
  <c r="K22" i="27" s="1"/>
  <c r="K24" i="27" s="1"/>
  <c r="K25" i="27" s="1"/>
  <c r="K27" i="27" s="1"/>
  <c r="K28" i="27" s="1"/>
  <c r="K30" i="27" s="1"/>
  <c r="K31" i="27" s="1"/>
  <c r="K33" i="27" s="1"/>
  <c r="K34" i="27" s="1"/>
  <c r="K36" i="27" s="1"/>
  <c r="K37" i="27" s="1"/>
  <c r="K39" i="27" s="1"/>
  <c r="K40" i="27" s="1"/>
  <c r="K42" i="27" s="1"/>
  <c r="K43" i="27" s="1"/>
  <c r="K45" i="27" s="1"/>
  <c r="K46" i="27" s="1"/>
  <c r="K48" i="27" s="1"/>
  <c r="K49" i="27" s="1"/>
  <c r="K51" i="27" s="1"/>
  <c r="K52" i="27" s="1"/>
  <c r="K54" i="27" s="1"/>
  <c r="K55" i="27" s="1"/>
  <c r="K57" i="27" s="1"/>
  <c r="K58" i="27" s="1"/>
  <c r="K60" i="27" s="1"/>
  <c r="K61" i="27" s="1"/>
  <c r="K64" i="27" s="1"/>
  <c r="K66" i="27" s="1"/>
  <c r="K67" i="27" s="1"/>
  <c r="K69" i="27" s="1"/>
  <c r="K70" i="27" s="1"/>
  <c r="K72" i="27" s="1"/>
  <c r="K73" i="27" s="1"/>
  <c r="K75" i="27" s="1"/>
  <c r="K76" i="27" s="1"/>
  <c r="K78" i="27" s="1"/>
  <c r="K79" i="27" s="1"/>
  <c r="K81" i="27" s="1"/>
  <c r="K82" i="27" s="1"/>
  <c r="K84" i="27" s="1"/>
  <c r="K85" i="27" s="1"/>
  <c r="K87" i="27" s="1"/>
  <c r="K88" i="27" s="1"/>
  <c r="K90" i="27" s="1"/>
  <c r="K91" i="27" s="1"/>
  <c r="K93" i="27" s="1"/>
  <c r="K94" i="27" s="1"/>
  <c r="K96" i="27" s="1"/>
  <c r="K97" i="27" s="1"/>
  <c r="K99" i="27" s="1"/>
  <c r="K100" i="27" s="1"/>
  <c r="K102" i="27" s="1"/>
  <c r="K103" i="27" s="1"/>
  <c r="K105" i="27" s="1"/>
  <c r="K106" i="27" s="1"/>
  <c r="K108" i="27" s="1"/>
  <c r="K109" i="27" s="1"/>
  <c r="K111" i="27" s="1"/>
  <c r="K112" i="27" s="1"/>
  <c r="K114" i="27" s="1"/>
  <c r="K115" i="27" s="1"/>
  <c r="K117" i="27" s="1"/>
  <c r="K118" i="27" s="1"/>
  <c r="K120" i="27" s="1"/>
  <c r="K121" i="27" s="1"/>
  <c r="K123" i="27" s="1"/>
  <c r="K124" i="27" s="1"/>
  <c r="K126" i="27" s="1"/>
  <c r="K127" i="27" s="1"/>
  <c r="K129" i="27" s="1"/>
  <c r="K130" i="27" s="1"/>
  <c r="K132" i="27" s="1"/>
  <c r="K133" i="27" s="1"/>
  <c r="K135" i="27" s="1"/>
  <c r="K136" i="27" s="1"/>
  <c r="K138" i="27" s="1"/>
  <c r="K139" i="27" s="1"/>
  <c r="K141" i="27" s="1"/>
  <c r="K142" i="27" s="1"/>
  <c r="K144" i="27" s="1"/>
  <c r="K145" i="27" s="1"/>
  <c r="K147" i="27" s="1"/>
  <c r="K148" i="27" s="1"/>
  <c r="K150" i="27" s="1"/>
  <c r="K151" i="27" s="1"/>
  <c r="K153" i="27" s="1"/>
  <c r="K154" i="27" s="1"/>
  <c r="K156" i="27" s="1"/>
  <c r="K157" i="27" s="1"/>
  <c r="K159" i="27" s="1"/>
  <c r="K160" i="27" s="1"/>
  <c r="K162" i="27" s="1"/>
  <c r="K163" i="27" s="1"/>
  <c r="K165" i="27" s="1"/>
  <c r="K166" i="27" s="1"/>
  <c r="K168" i="27" s="1"/>
  <c r="K169" i="27" s="1"/>
  <c r="K171" i="27" s="1"/>
  <c r="K172" i="27" s="1"/>
  <c r="K174" i="27" s="1"/>
  <c r="K175" i="27" s="1"/>
  <c r="K177" i="27" s="1"/>
  <c r="K178" i="27" s="1"/>
  <c r="K180" i="27" s="1"/>
  <c r="K181" i="27" s="1"/>
  <c r="K183" i="27" s="1"/>
  <c r="K184" i="27" s="1"/>
  <c r="K186" i="27" s="1"/>
  <c r="K187" i="27" s="1"/>
  <c r="K189" i="27" s="1"/>
  <c r="K190" i="27" s="1"/>
  <c r="K192" i="27" s="1"/>
  <c r="K193" i="27" s="1"/>
  <c r="K195" i="27" s="1"/>
  <c r="K196" i="27" s="1"/>
  <c r="K198" i="27" s="1"/>
  <c r="K199" i="27" s="1"/>
  <c r="K201" i="27" s="1"/>
  <c r="K202" i="27" s="1"/>
  <c r="K204" i="27" s="1"/>
  <c r="K205" i="27" s="1"/>
  <c r="K207" i="27" s="1"/>
  <c r="K208" i="27" s="1"/>
  <c r="K210" i="27" s="1"/>
  <c r="K211" i="27" s="1"/>
  <c r="K213" i="27" s="1"/>
  <c r="K214" i="27" s="1"/>
  <c r="K216" i="27" s="1"/>
  <c r="K217" i="27" s="1"/>
  <c r="K219" i="27" s="1"/>
  <c r="K220" i="27" s="1"/>
  <c r="K222" i="27" s="1"/>
  <c r="K223" i="27" s="1"/>
  <c r="K225" i="27" s="1"/>
  <c r="K226" i="27" s="1"/>
  <c r="K228" i="27" s="1"/>
  <c r="K229" i="27" s="1"/>
  <c r="K231" i="27" s="1"/>
  <c r="K232" i="27" s="1"/>
  <c r="K234" i="27" s="1"/>
  <c r="K235" i="27" s="1"/>
  <c r="K237" i="27" s="1"/>
  <c r="K238" i="27" s="1"/>
  <c r="K240" i="27" s="1"/>
  <c r="K241" i="27" s="1"/>
  <c r="K243" i="27" s="1"/>
  <c r="K244" i="27" s="1"/>
  <c r="K246" i="27" s="1"/>
  <c r="K247" i="27" s="1"/>
  <c r="K249" i="27" s="1"/>
  <c r="K250" i="27" s="1"/>
  <c r="K252" i="27" s="1"/>
  <c r="K253" i="27" s="1"/>
  <c r="K255" i="27" s="1"/>
  <c r="K256" i="27" s="1"/>
  <c r="K258" i="27" s="1"/>
  <c r="K259" i="27" s="1"/>
  <c r="K261" i="27" s="1"/>
  <c r="K262" i="27" s="1"/>
  <c r="K264" i="27" s="1"/>
  <c r="K265" i="27" s="1"/>
  <c r="K267" i="27" s="1"/>
  <c r="K268" i="27" s="1"/>
  <c r="K270" i="27" s="1"/>
  <c r="K271" i="27" s="1"/>
  <c r="K273" i="27" s="1"/>
  <c r="K274" i="27" s="1"/>
  <c r="K277" i="27" s="1"/>
  <c r="K279" i="27" s="1"/>
  <c r="K280" i="27" s="1"/>
  <c r="K282" i="27" s="1"/>
  <c r="K283" i="27" s="1"/>
  <c r="K285" i="27" s="1"/>
  <c r="K286" i="27" s="1"/>
  <c r="K288" i="27" s="1"/>
  <c r="K289" i="27" s="1"/>
  <c r="K291" i="27" s="1"/>
  <c r="K292" i="27" s="1"/>
  <c r="K294" i="27" s="1"/>
  <c r="K295" i="27" s="1"/>
  <c r="K297" i="27" s="1"/>
  <c r="K298" i="27" s="1"/>
  <c r="K300" i="27" s="1"/>
  <c r="K301" i="27" s="1"/>
  <c r="K303" i="27" s="1"/>
  <c r="K304" i="27" s="1"/>
  <c r="K306" i="27" s="1"/>
  <c r="K307" i="27" s="1"/>
  <c r="K309" i="27" s="1"/>
  <c r="K310" i="27" s="1"/>
  <c r="K312" i="27" s="1"/>
  <c r="K313" i="27" s="1"/>
  <c r="K315" i="27" s="1"/>
  <c r="K316" i="27" s="1"/>
  <c r="K318" i="27" s="1"/>
  <c r="K319" i="27" s="1"/>
  <c r="K321" i="27" s="1"/>
  <c r="K322" i="27" s="1"/>
  <c r="K324" i="27" s="1"/>
  <c r="K325" i="27" s="1"/>
  <c r="K327" i="27" s="1"/>
  <c r="K328" i="27" s="1"/>
  <c r="K330" i="27" s="1"/>
  <c r="K331" i="27" s="1"/>
  <c r="K333" i="27" s="1"/>
  <c r="K334" i="27" s="1"/>
  <c r="K336" i="27" s="1"/>
  <c r="K337" i="27" s="1"/>
  <c r="K339" i="27" s="1"/>
  <c r="K340" i="27" s="1"/>
  <c r="K342" i="27" s="1"/>
  <c r="K343" i="27" s="1"/>
  <c r="K345" i="27" s="1"/>
  <c r="K346" i="27" s="1"/>
  <c r="K348" i="27" s="1"/>
  <c r="K349" i="27" s="1"/>
  <c r="K351" i="27" s="1"/>
  <c r="K352" i="27" s="1"/>
  <c r="K354" i="27" s="1"/>
  <c r="K355" i="27" s="1"/>
  <c r="K357" i="27" s="1"/>
  <c r="K358" i="27" s="1"/>
  <c r="K360" i="27" s="1"/>
  <c r="K361" i="27" s="1"/>
  <c r="K363" i="27" s="1"/>
  <c r="K364" i="27" s="1"/>
  <c r="K366" i="27" s="1"/>
  <c r="K367" i="27" s="1"/>
  <c r="K369" i="27" s="1"/>
  <c r="K370" i="27" s="1"/>
  <c r="K372" i="27" s="1"/>
  <c r="K373" i="27" s="1"/>
  <c r="K375" i="27" s="1"/>
  <c r="K376" i="27" s="1"/>
  <c r="K378" i="27" s="1"/>
  <c r="K379" i="27" s="1"/>
  <c r="K381" i="27" s="1"/>
  <c r="K382" i="27" s="1"/>
  <c r="K384" i="27" s="1"/>
  <c r="K385" i="27" s="1"/>
  <c r="K387" i="27" s="1"/>
  <c r="K388" i="27" s="1"/>
  <c r="K390" i="27" s="1"/>
  <c r="K391" i="27" s="1"/>
  <c r="K393" i="27" s="1"/>
  <c r="K394" i="27" s="1"/>
  <c r="K396" i="27" s="1"/>
  <c r="K397" i="27" s="1"/>
  <c r="K399" i="27" s="1"/>
  <c r="K400" i="27" s="1"/>
  <c r="K402" i="27" s="1"/>
  <c r="K403" i="27" s="1"/>
  <c r="K405" i="27" s="1"/>
  <c r="K406" i="27" s="1"/>
  <c r="K408" i="27" s="1"/>
  <c r="K409" i="27" s="1"/>
  <c r="K411" i="27" s="1"/>
  <c r="K412" i="27" s="1"/>
  <c r="K414" i="27" s="1"/>
  <c r="K415" i="27" s="1"/>
  <c r="K417" i="27" s="1"/>
  <c r="K418" i="27" s="1"/>
  <c r="K420" i="27" s="1"/>
  <c r="K421" i="27" s="1"/>
  <c r="K423" i="27" s="1"/>
  <c r="K424" i="27" s="1"/>
  <c r="K426" i="27" s="1"/>
  <c r="K427" i="27" s="1"/>
  <c r="K429" i="27" s="1"/>
  <c r="K430" i="27" s="1"/>
  <c r="K432" i="27" s="1"/>
  <c r="K433" i="27" s="1"/>
  <c r="K435" i="27" s="1"/>
  <c r="K436" i="27" s="1"/>
  <c r="K438" i="27" s="1"/>
  <c r="K439" i="27" s="1"/>
  <c r="K441" i="27" s="1"/>
  <c r="K442" i="27" s="1"/>
  <c r="K444" i="27" s="1"/>
  <c r="K445" i="27" s="1"/>
  <c r="K447" i="27" s="1"/>
  <c r="K448" i="27" s="1"/>
  <c r="K450" i="27" s="1"/>
  <c r="K451" i="27" s="1"/>
  <c r="K453" i="27" s="1"/>
  <c r="K454" i="27" s="1"/>
  <c r="K456" i="27" s="1"/>
  <c r="K457" i="27" s="1"/>
  <c r="K459" i="27" s="1"/>
  <c r="K460" i="27" s="1"/>
  <c r="K462" i="27" s="1"/>
  <c r="K463" i="27" s="1"/>
  <c r="K466" i="27" s="1"/>
  <c r="K468" i="27" s="1"/>
  <c r="K469" i="27" s="1"/>
  <c r="K471" i="27" s="1"/>
  <c r="K472" i="27" s="1"/>
  <c r="K474" i="27" s="1"/>
  <c r="K475" i="27" s="1"/>
  <c r="K477" i="27" s="1"/>
  <c r="K478" i="27" s="1"/>
  <c r="K480" i="27" s="1"/>
  <c r="K481" i="27" s="1"/>
  <c r="K483" i="27" s="1"/>
  <c r="K484" i="27" s="1"/>
  <c r="K486" i="27" s="1"/>
  <c r="K487" i="27" s="1"/>
  <c r="K489" i="27" s="1"/>
  <c r="K490" i="27" s="1"/>
  <c r="K492" i="27" s="1"/>
  <c r="K493" i="27" s="1"/>
  <c r="K495" i="27" s="1"/>
  <c r="K496" i="27" s="1"/>
  <c r="K498" i="27" s="1"/>
  <c r="K499" i="27" s="1"/>
  <c r="K501" i="27" s="1"/>
  <c r="K502" i="27" s="1"/>
  <c r="K504" i="27" s="1"/>
  <c r="K505" i="27" s="1"/>
  <c r="K507" i="27" s="1"/>
  <c r="K508" i="27" s="1"/>
  <c r="K510" i="27" s="1"/>
  <c r="K511" i="27" s="1"/>
  <c r="K513" i="27" s="1"/>
  <c r="K514" i="27" s="1"/>
  <c r="K516" i="27" s="1"/>
  <c r="K517" i="27" s="1"/>
  <c r="K519" i="27" s="1"/>
  <c r="K520" i="27" s="1"/>
  <c r="K522" i="27" s="1"/>
  <c r="K523" i="27" s="1"/>
  <c r="K525" i="27" s="1"/>
  <c r="K526" i="27" s="1"/>
  <c r="K528" i="27" s="1"/>
  <c r="K529" i="27" s="1"/>
  <c r="K531" i="27" s="1"/>
  <c r="K532" i="27" s="1"/>
  <c r="K534" i="27" s="1"/>
  <c r="K535" i="27" s="1"/>
  <c r="K537" i="27" s="1"/>
  <c r="K538" i="27" s="1"/>
  <c r="K540" i="27" s="1"/>
  <c r="K541" i="27" s="1"/>
  <c r="K543" i="27" s="1"/>
  <c r="K544" i="27" s="1"/>
  <c r="K546" i="27" s="1"/>
  <c r="K547" i="27" s="1"/>
  <c r="K549" i="27" s="1"/>
  <c r="K550" i="27" s="1"/>
  <c r="K552" i="27" s="1"/>
  <c r="K553" i="27" s="1"/>
  <c r="K555" i="27" s="1"/>
  <c r="K556" i="27" s="1"/>
  <c r="K558" i="27" s="1"/>
  <c r="K559" i="27" s="1"/>
  <c r="K561" i="27" s="1"/>
  <c r="K562" i="27" s="1"/>
  <c r="K564" i="27" s="1"/>
  <c r="K565" i="27" s="1"/>
  <c r="K567" i="27" s="1"/>
  <c r="K568" i="27" s="1"/>
  <c r="K570" i="27" s="1"/>
  <c r="K571" i="27" s="1"/>
  <c r="K573" i="27" s="1"/>
  <c r="K574" i="27"/>
  <c r="K576" i="27" l="1"/>
  <c r="K3" i="28"/>
  <c r="K4" i="28" s="1"/>
  <c r="K6" i="28" s="1"/>
  <c r="K7" i="28" s="1"/>
  <c r="K9" i="28" s="1"/>
  <c r="K10" i="28" s="1"/>
  <c r="K12" i="28" s="1"/>
  <c r="K13" i="28" s="1"/>
  <c r="K15" i="28" s="1"/>
  <c r="K16" i="28" s="1"/>
  <c r="K18" i="28" s="1"/>
  <c r="K19" i="28" s="1"/>
  <c r="K21" i="28" s="1"/>
  <c r="K22" i="28" s="1"/>
  <c r="K24" i="28" s="1"/>
  <c r="K25" i="28" s="1"/>
  <c r="K27" i="28" s="1"/>
  <c r="K28" i="28" s="1"/>
  <c r="K30" i="28" s="1"/>
  <c r="K31" i="28" s="1"/>
  <c r="K33" i="28" s="1"/>
  <c r="K34" i="28" s="1"/>
  <c r="K36" i="28" s="1"/>
  <c r="K37" i="28" s="1"/>
  <c r="K39" i="28" s="1"/>
  <c r="K40" i="28" s="1"/>
  <c r="K42" i="28" s="1"/>
  <c r="K43" i="28" s="1"/>
  <c r="K45" i="28" s="1"/>
  <c r="K46" i="28" s="1"/>
  <c r="K48" i="28" s="1"/>
  <c r="K49" i="28" s="1"/>
  <c r="K51" i="28" s="1"/>
  <c r="K52" i="28" s="1"/>
  <c r="K54" i="28" s="1"/>
  <c r="K55" i="28" s="1"/>
  <c r="K57" i="28" s="1"/>
  <c r="K58" i="28" s="1"/>
  <c r="K60" i="28" s="1"/>
  <c r="K61" i="28" s="1"/>
  <c r="K63" i="28" s="1"/>
  <c r="K64" i="28" s="1"/>
  <c r="K66" i="28" s="1"/>
  <c r="K67" i="28" s="1"/>
  <c r="K69" i="28" s="1"/>
  <c r="K70" i="28" s="1"/>
  <c r="K72" i="28" s="1"/>
  <c r="K73" i="28" s="1"/>
  <c r="K75" i="28" s="1"/>
  <c r="K76" i="28" s="1"/>
  <c r="K78" i="28" s="1"/>
  <c r="K79" i="28" s="1"/>
  <c r="K82" i="28" s="1"/>
  <c r="K84" i="28" s="1"/>
  <c r="K85" i="28" s="1"/>
  <c r="K87" i="28" s="1"/>
  <c r="K88" i="28" s="1"/>
  <c r="K90" i="28" s="1"/>
  <c r="K91" i="28" s="1"/>
  <c r="K93" i="28" s="1"/>
  <c r="K94" i="28" s="1"/>
  <c r="K96" i="28" s="1"/>
  <c r="K97" i="28" s="1"/>
  <c r="K99" i="28" s="1"/>
  <c r="K100" i="28" s="1"/>
  <c r="K102" i="28" s="1"/>
  <c r="K103" i="28" s="1"/>
  <c r="K105" i="28" s="1"/>
  <c r="K106" i="28" s="1"/>
  <c r="K108" i="28" s="1"/>
  <c r="K109" i="28" s="1"/>
  <c r="K111" i="28" s="1"/>
  <c r="K112" i="28" s="1"/>
  <c r="K114" i="28" s="1"/>
  <c r="K115" i="28" s="1"/>
  <c r="K117" i="28" s="1"/>
  <c r="K118" i="28" s="1"/>
  <c r="K120" i="28" s="1"/>
  <c r="K121" i="28" s="1"/>
  <c r="K123" i="28" s="1"/>
  <c r="K124" i="28" s="1"/>
  <c r="K126" i="28" s="1"/>
  <c r="K127" i="28" s="1"/>
  <c r="K129" i="28" s="1"/>
  <c r="K130" i="28" s="1"/>
  <c r="K132" i="28" s="1"/>
  <c r="K133" i="28" s="1"/>
  <c r="K135" i="28" s="1"/>
  <c r="K136" i="28" s="1"/>
  <c r="K138" i="28" s="1"/>
  <c r="K139" i="28" s="1"/>
  <c r="K141" i="28" s="1"/>
  <c r="K142" i="28" s="1"/>
  <c r="K144" i="28" s="1"/>
  <c r="K145" i="28" s="1"/>
  <c r="K147" i="28" s="1"/>
  <c r="K148" i="28" s="1"/>
  <c r="K150" i="28" s="1"/>
  <c r="K151" i="28" s="1"/>
  <c r="K153" i="28" s="1"/>
  <c r="K154" i="28" s="1"/>
  <c r="K156" i="28" s="1"/>
  <c r="K157" i="28" s="1"/>
  <c r="K159" i="28" s="1"/>
  <c r="K160" i="28" s="1"/>
  <c r="K162" i="28" s="1"/>
  <c r="K163" i="28" s="1"/>
  <c r="K165" i="28" s="1"/>
  <c r="K166" i="28" s="1"/>
  <c r="K168" i="28" s="1"/>
  <c r="K169" i="28" s="1"/>
  <c r="K171" i="28" s="1"/>
  <c r="K172" i="28" s="1"/>
  <c r="K174" i="28" s="1"/>
  <c r="K175" i="28" s="1"/>
  <c r="K177" i="28" s="1"/>
  <c r="K178" i="28" s="1"/>
  <c r="K180" i="28" s="1"/>
  <c r="K181" i="28" s="1"/>
  <c r="K183" i="28" s="1"/>
  <c r="K184" i="28" s="1"/>
  <c r="K186" i="28" s="1"/>
  <c r="K187" i="28" s="1"/>
  <c r="K189" i="28" s="1"/>
  <c r="K190" i="28" s="1"/>
  <c r="K192" i="28" s="1"/>
  <c r="K193" i="28" s="1"/>
  <c r="K195" i="28" s="1"/>
  <c r="K196" i="28" s="1"/>
  <c r="K198" i="28" s="1"/>
  <c r="K199" i="28" s="1"/>
  <c r="K201" i="28" s="1"/>
  <c r="K202" i="28" s="1"/>
  <c r="K204" i="28" s="1"/>
  <c r="K205" i="28" s="1"/>
  <c r="K208" i="28" s="1"/>
  <c r="K210" i="28" s="1"/>
  <c r="K211" i="28" s="1"/>
  <c r="K213" i="28" s="1"/>
  <c r="K214" i="28" s="1"/>
  <c r="K216" i="28" s="1"/>
  <c r="K217" i="28" s="1"/>
  <c r="K219" i="28" s="1"/>
  <c r="K220" i="28" s="1"/>
  <c r="K222" i="28" s="1"/>
  <c r="K223" i="28" s="1"/>
  <c r="K225" i="28" s="1"/>
  <c r="K226" i="28" s="1"/>
  <c r="K228" i="28" s="1"/>
  <c r="K229" i="28" s="1"/>
  <c r="K231" i="28" s="1"/>
  <c r="K232" i="28" s="1"/>
  <c r="K234" i="28" s="1"/>
  <c r="K235" i="28" s="1"/>
  <c r="K237" i="28" s="1"/>
  <c r="K238" i="28" s="1"/>
  <c r="K240" i="28" s="1"/>
  <c r="K241" i="28" s="1"/>
  <c r="K243" i="28" s="1"/>
  <c r="K244" i="28" s="1"/>
  <c r="K246" i="28" s="1"/>
  <c r="K247" i="28" s="1"/>
  <c r="K249" i="28" s="1"/>
  <c r="K250" i="28" s="1"/>
  <c r="K252" i="28" s="1"/>
  <c r="K253" i="28" s="1"/>
  <c r="K255" i="28" s="1"/>
  <c r="K256" i="28" s="1"/>
  <c r="K258" i="28" s="1"/>
  <c r="K259" i="28" s="1"/>
  <c r="K261" i="28" s="1"/>
  <c r="K262" i="28" s="1"/>
  <c r="K264" i="28" s="1"/>
  <c r="K265" i="28" s="1"/>
  <c r="K267" i="28" s="1"/>
  <c r="K268" i="28" s="1"/>
  <c r="K270" i="28" s="1"/>
  <c r="K271" i="28" s="1"/>
  <c r="K273" i="28" s="1"/>
  <c r="K274" i="28" s="1"/>
  <c r="K276" i="28" s="1"/>
  <c r="K277" i="28" s="1"/>
  <c r="K279" i="28" s="1"/>
  <c r="K280" i="28" s="1"/>
  <c r="K282" i="28" s="1"/>
  <c r="K283" i="28" s="1"/>
  <c r="K285" i="28" s="1"/>
  <c r="K286" i="28" s="1"/>
  <c r="K288" i="28" s="1"/>
  <c r="K289" i="28" s="1"/>
  <c r="K291" i="28" s="1"/>
  <c r="K292" i="28" s="1"/>
  <c r="K294" i="28" s="1"/>
  <c r="K295" i="28" s="1"/>
  <c r="K297" i="28" s="1"/>
  <c r="K298" i="28" s="1"/>
  <c r="K300" i="28" s="1"/>
  <c r="K301" i="28" s="1"/>
  <c r="K303" i="28" s="1"/>
  <c r="K304" i="28" s="1"/>
  <c r="K306" i="28" s="1"/>
  <c r="K307" i="28" s="1"/>
  <c r="K309" i="28" s="1"/>
  <c r="K310" i="28" s="1"/>
  <c r="K312" i="28" s="1"/>
  <c r="K313" i="28" s="1"/>
  <c r="K315" i="28" s="1"/>
  <c r="K316" i="28" s="1"/>
  <c r="K318" i="28" s="1"/>
  <c r="K319" i="28" s="1"/>
  <c r="K321" i="28" s="1"/>
  <c r="K322" i="28" s="1"/>
  <c r="K324" i="28" s="1"/>
  <c r="K325" i="28" s="1"/>
  <c r="K327" i="28" s="1"/>
  <c r="K328" i="28" s="1"/>
  <c r="K330" i="28" s="1"/>
  <c r="K331" i="28" s="1"/>
  <c r="K333" i="28" s="1"/>
  <c r="K334" i="28" s="1"/>
  <c r="K336" i="28" s="1"/>
  <c r="K337" i="28" s="1"/>
  <c r="K339" i="28" s="1"/>
  <c r="K340" i="28" s="1"/>
  <c r="K342" i="28" s="1"/>
  <c r="K343" i="28" s="1"/>
  <c r="K345" i="28" s="1"/>
  <c r="K346" i="28" s="1"/>
  <c r="K348" i="28" s="1"/>
  <c r="K349" i="28" s="1"/>
  <c r="K351" i="28" s="1"/>
  <c r="K352" i="28" s="1"/>
  <c r="K354" i="28" s="1"/>
  <c r="K355" i="28" s="1"/>
  <c r="K357" i="28" s="1"/>
  <c r="K358" i="28" s="1"/>
  <c r="K360" i="28" s="1"/>
  <c r="K361" i="28" s="1"/>
  <c r="K363" i="28" s="1"/>
  <c r="K364" i="28" s="1"/>
  <c r="K367" i="28" s="1"/>
  <c r="K369" i="28" s="1"/>
  <c r="K370" i="28" s="1"/>
  <c r="K372" i="28" s="1"/>
  <c r="K373" i="28" s="1"/>
  <c r="K375" i="28" s="1"/>
  <c r="K376" i="28" s="1"/>
  <c r="K378" i="28" s="1"/>
  <c r="K379" i="28" s="1"/>
  <c r="K381" i="28" s="1"/>
  <c r="K382" i="28" s="1"/>
  <c r="K384" i="28" s="1"/>
  <c r="K385" i="28" s="1"/>
  <c r="K387" i="28" s="1"/>
  <c r="K388" i="28" s="1"/>
  <c r="K390" i="28" s="1"/>
  <c r="K391" i="28" s="1"/>
  <c r="K393" i="28" s="1"/>
  <c r="K394" i="28" s="1"/>
  <c r="K396" i="28" s="1"/>
  <c r="K397" i="28" s="1"/>
  <c r="K399" i="28" s="1"/>
  <c r="K400" i="28" s="1"/>
  <c r="K402" i="28" s="1"/>
  <c r="K403" i="28" s="1"/>
  <c r="K405" i="28" s="1"/>
  <c r="K406" i="28" s="1"/>
  <c r="K408" i="28" s="1"/>
  <c r="K409" i="28" s="1"/>
  <c r="K411" i="28" s="1"/>
  <c r="K412" i="28" s="1"/>
  <c r="K414" i="28" s="1"/>
  <c r="K415" i="28" s="1"/>
  <c r="K417" i="28" s="1"/>
  <c r="K418" i="28" s="1"/>
  <c r="K420" i="28" s="1"/>
  <c r="K421" i="28" s="1"/>
  <c r="K423" i="28" s="1"/>
  <c r="K424" i="28" s="1"/>
  <c r="K426" i="28" s="1"/>
  <c r="K427" i="28" s="1"/>
  <c r="K429" i="28" s="1"/>
  <c r="K430" i="28" s="1"/>
  <c r="K432" i="28" s="1"/>
  <c r="K433" i="28" s="1"/>
  <c r="K435" i="28" s="1"/>
  <c r="K436" i="28" s="1"/>
  <c r="K438" i="28" s="1"/>
  <c r="K439" i="28" s="1"/>
  <c r="K441" i="28" s="1"/>
  <c r="K442" i="28" s="1"/>
  <c r="K444" i="28" s="1"/>
  <c r="K445" i="28" s="1"/>
  <c r="K447" i="28" s="1"/>
  <c r="K448" i="28" s="1"/>
  <c r="K450" i="28" s="1"/>
  <c r="K451" i="28" s="1"/>
  <c r="K453" i="28" s="1"/>
  <c r="K454" i="28" s="1"/>
  <c r="K456" i="28" s="1"/>
  <c r="K457" i="28" s="1"/>
  <c r="K459" i="28" s="1"/>
  <c r="K460" i="28" s="1"/>
  <c r="K462" i="28" s="1"/>
  <c r="K463" i="28" s="1"/>
  <c r="K465" i="28" s="1"/>
  <c r="K466" i="28" s="1"/>
  <c r="K468" i="28" s="1"/>
  <c r="K469" i="28" s="1"/>
  <c r="K471" i="28" s="1"/>
  <c r="K472" i="28" s="1"/>
  <c r="K474" i="28" s="1"/>
  <c r="K475" i="28" s="1"/>
  <c r="K477" i="28" s="1"/>
  <c r="K478" i="28" s="1"/>
  <c r="K480" i="28" s="1"/>
  <c r="K481" i="28" s="1"/>
  <c r="K483" i="28" s="1"/>
  <c r="K484" i="28" s="1"/>
  <c r="K486" i="28" s="1"/>
  <c r="K487" i="28" s="1"/>
  <c r="K489" i="28" s="1"/>
  <c r="K490" i="28" s="1"/>
  <c r="K492" i="28" s="1"/>
  <c r="K493" i="28" s="1"/>
  <c r="K495" i="28" s="1"/>
  <c r="K496" i="28" s="1"/>
  <c r="K498" i="28" s="1"/>
  <c r="K499" i="28" s="1"/>
  <c r="K501" i="28" s="1"/>
  <c r="K502" i="28" s="1"/>
  <c r="K504" i="28" s="1"/>
  <c r="K505" i="28" s="1"/>
  <c r="K507" i="28" s="1"/>
  <c r="K508" i="28" s="1"/>
  <c r="K510" i="28" s="1"/>
  <c r="K511" i="28" s="1"/>
  <c r="K513" i="28" s="1"/>
  <c r="K514" i="28" s="1"/>
  <c r="K516" i="28" s="1"/>
  <c r="K517" i="28" s="1"/>
  <c r="K519" i="28" s="1"/>
  <c r="K520" i="28" s="1"/>
  <c r="K522" i="28" s="1"/>
  <c r="K523" i="28" s="1"/>
  <c r="K525" i="28" s="1"/>
  <c r="K526" i="28" s="1"/>
  <c r="K528" i="28" s="1"/>
  <c r="K529" i="28" s="1"/>
  <c r="K531" i="28" s="1"/>
  <c r="K532" i="28" s="1"/>
  <c r="K534" i="28" s="1"/>
  <c r="K535" i="28" s="1"/>
  <c r="K537" i="28" s="1"/>
  <c r="K538" i="28" s="1"/>
  <c r="K540" i="28" s="1"/>
  <c r="K541" i="28" s="1"/>
  <c r="K543" i="28" s="1"/>
  <c r="K544" i="28" s="1"/>
  <c r="K546" i="28" s="1"/>
  <c r="K547" i="28" s="1"/>
  <c r="K549" i="28" s="1"/>
  <c r="K550" i="28" s="1"/>
  <c r="K552" i="28" s="1"/>
  <c r="K553" i="28" s="1"/>
  <c r="K555" i="28" s="1"/>
  <c r="K556" i="28" s="1"/>
  <c r="K558" i="28" s="1"/>
  <c r="K559" i="28" s="1"/>
  <c r="K561" i="28" s="1"/>
  <c r="K562" i="28" s="1"/>
  <c r="K564" i="28" s="1"/>
  <c r="K565" i="28" s="1"/>
  <c r="K567" i="28" s="1"/>
  <c r="K568" i="28" s="1"/>
  <c r="K570" i="28" s="1"/>
  <c r="K571" i="28" s="1"/>
  <c r="K573" i="28" s="1"/>
  <c r="K574" i="28" s="1"/>
  <c r="K577" i="28" s="1"/>
  <c r="K579" i="28" s="1"/>
  <c r="K580" i="28" s="1"/>
  <c r="K582" i="28" s="1"/>
  <c r="K583" i="28" s="1"/>
  <c r="K585" i="28" s="1"/>
  <c r="K586" i="28" l="1"/>
  <c r="K588" i="28" l="1"/>
  <c r="K3" i="29"/>
  <c r="K4" i="29" l="1"/>
  <c r="K6" i="29" s="1"/>
  <c r="K7" i="29" s="1"/>
  <c r="K9" i="29" s="1"/>
  <c r="K10" i="29" s="1"/>
  <c r="K12" i="29" s="1"/>
  <c r="K13" i="29" s="1"/>
  <c r="K15" i="29" s="1"/>
  <c r="K16" i="29" s="1"/>
  <c r="K18" i="29" s="1"/>
  <c r="K19" i="29" s="1"/>
  <c r="K21" i="29" s="1"/>
  <c r="K22" i="29" s="1"/>
  <c r="K24" i="29" s="1"/>
  <c r="K25" i="29" s="1"/>
  <c r="K27" i="29" s="1"/>
  <c r="K28" i="29" s="1"/>
  <c r="K30" i="29" s="1"/>
  <c r="K31" i="29" s="1"/>
  <c r="K33" i="29" s="1"/>
  <c r="K34" i="29" s="1"/>
  <c r="K36" i="29" s="1"/>
  <c r="K37" i="29" s="1"/>
  <c r="K39" i="29" s="1"/>
  <c r="K40" i="29" s="1"/>
  <c r="K42" i="29" s="1"/>
  <c r="K43" i="29" s="1"/>
  <c r="K45" i="29" s="1"/>
  <c r="K46" i="29" s="1"/>
  <c r="K48" i="29" s="1"/>
  <c r="K49" i="29" s="1"/>
  <c r="K51" i="29" s="1"/>
  <c r="K52" i="29" s="1"/>
  <c r="K54" i="29" s="1"/>
  <c r="K55" i="29" s="1"/>
  <c r="K57" i="29" s="1"/>
  <c r="K58" i="29" s="1"/>
  <c r="K60" i="29" s="1"/>
  <c r="K61" i="29" s="1"/>
  <c r="K63" i="29" s="1"/>
  <c r="K64" i="29" s="1"/>
  <c r="K66" i="29" s="1"/>
  <c r="K67" i="29" s="1"/>
  <c r="K69" i="29" s="1"/>
  <c r="K70" i="29" s="1"/>
  <c r="K72" i="29" s="1"/>
  <c r="K73" i="29" s="1"/>
  <c r="K75" i="29" s="1"/>
  <c r="K76" i="29" s="1"/>
  <c r="K78" i="29" s="1"/>
  <c r="K79" i="29" s="1"/>
  <c r="K81" i="29" s="1"/>
  <c r="K82" i="29" s="1"/>
  <c r="K84" i="29" s="1"/>
  <c r="K85" i="29" s="1"/>
  <c r="K87" i="29" s="1"/>
  <c r="K88" i="29" s="1"/>
  <c r="K90" i="29" s="1"/>
  <c r="K91" i="29" s="1"/>
  <c r="K93" i="29" s="1"/>
  <c r="K94" i="29" s="1"/>
  <c r="K96" i="29" s="1"/>
  <c r="K97" i="29" s="1"/>
  <c r="K99" i="29" s="1"/>
  <c r="K100" i="29" s="1"/>
  <c r="K102" i="29" s="1"/>
  <c r="K103" i="29" s="1"/>
  <c r="K105" i="29" s="1"/>
  <c r="K106" i="29" s="1"/>
  <c r="K108" i="29" s="1"/>
  <c r="K109" i="29" s="1"/>
  <c r="K111" i="29" s="1"/>
  <c r="K112" i="29" s="1"/>
  <c r="K114" i="29" s="1"/>
  <c r="K115" i="29" s="1"/>
  <c r="K117" i="29" s="1"/>
  <c r="K118" i="29" s="1"/>
  <c r="K120" i="29" s="1"/>
  <c r="K121" i="29" s="1"/>
  <c r="K123" i="29" s="1"/>
  <c r="K124" i="29" s="1"/>
  <c r="K126" i="29" s="1"/>
  <c r="K127" i="29" s="1"/>
  <c r="K129" i="29" s="1"/>
  <c r="K130" i="29" s="1"/>
  <c r="K132" i="29" s="1"/>
  <c r="K133" i="29" s="1"/>
  <c r="K135" i="29" s="1"/>
  <c r="K136" i="29" s="1"/>
  <c r="K138" i="29" s="1"/>
  <c r="K139" i="29" s="1"/>
  <c r="K141" i="29" s="1"/>
  <c r="K142" i="29" s="1"/>
  <c r="K144" i="29" s="1"/>
  <c r="K145" i="29" s="1"/>
  <c r="K147" i="29" s="1"/>
  <c r="K148" i="29" s="1"/>
  <c r="K150" i="29" s="1"/>
  <c r="K151" i="29" s="1"/>
  <c r="K153" i="29" s="1"/>
  <c r="K154" i="29" s="1"/>
  <c r="K156" i="29" s="1"/>
  <c r="K157" i="29" s="1"/>
  <c r="K159" i="29" s="1"/>
  <c r="K160" i="29" s="1"/>
  <c r="K162" i="29" s="1"/>
  <c r="K163" i="29" s="1"/>
  <c r="K165" i="29" s="1"/>
  <c r="K166" i="29" s="1"/>
  <c r="K168" i="29" s="1"/>
  <c r="K169" i="29" s="1"/>
  <c r="K171" i="29" s="1"/>
  <c r="K172" i="29" s="1"/>
  <c r="K174" i="29" s="1"/>
  <c r="K175" i="29" s="1"/>
  <c r="K177" i="29" s="1"/>
  <c r="K178" i="29" s="1"/>
  <c r="K180" i="29" s="1"/>
  <c r="K181" i="29" s="1"/>
  <c r="K183" i="29" s="1"/>
  <c r="K184" i="29" s="1"/>
  <c r="K186" i="29" s="1"/>
  <c r="K187" i="29" s="1"/>
  <c r="K189" i="29" s="1"/>
  <c r="K190" i="29" s="1"/>
  <c r="K192" i="29" s="1"/>
  <c r="K193" i="29" s="1"/>
  <c r="K195" i="29" s="1"/>
  <c r="K196" i="29" s="1"/>
  <c r="K198" i="29" s="1"/>
  <c r="K199" i="29" s="1"/>
  <c r="K201" i="29" s="1"/>
  <c r="K202" i="29" s="1"/>
  <c r="K204" i="29" s="1"/>
  <c r="K205" i="29" s="1"/>
  <c r="K207" i="29" s="1"/>
  <c r="K208" i="29" s="1"/>
  <c r="K210" i="29" s="1"/>
  <c r="K211" i="29" s="1"/>
  <c r="K213" i="29" s="1"/>
  <c r="K214" i="29" s="1"/>
  <c r="K216" i="29" s="1"/>
  <c r="K217" i="29" s="1"/>
  <c r="K219" i="29" s="1"/>
  <c r="K220" i="29" s="1"/>
  <c r="K222" i="29" s="1"/>
  <c r="K223" i="29" s="1"/>
  <c r="K226" i="29" s="1"/>
  <c r="K228" i="29" s="1"/>
  <c r="K229" i="29" s="1"/>
  <c r="K231" i="29" s="1"/>
  <c r="K232" i="29" s="1"/>
  <c r="K234" i="29" s="1"/>
  <c r="K235" i="29" s="1"/>
  <c r="K237" i="29" s="1"/>
  <c r="K238" i="29" s="1"/>
  <c r="K240" i="29" s="1"/>
  <c r="K241" i="29" s="1"/>
  <c r="K243" i="29" s="1"/>
  <c r="K244" i="29" s="1"/>
  <c r="K246" i="29" s="1"/>
  <c r="K247" i="29" s="1"/>
  <c r="K249" i="29" s="1"/>
  <c r="K250" i="29" s="1"/>
  <c r="K252" i="29" s="1"/>
  <c r="K253" i="29" s="1"/>
  <c r="K255" i="29" s="1"/>
  <c r="K256" i="29" s="1"/>
  <c r="K258" i="29" s="1"/>
  <c r="K259" i="29" s="1"/>
  <c r="K261" i="29" s="1"/>
  <c r="K262" i="29" s="1"/>
  <c r="K264" i="29" s="1"/>
  <c r="K265" i="29" s="1"/>
  <c r="K267" i="29" s="1"/>
  <c r="K268" i="29" s="1"/>
  <c r="K270" i="29" s="1"/>
  <c r="K271" i="29" s="1"/>
  <c r="K273" i="29" s="1"/>
  <c r="K274" i="29" s="1"/>
  <c r="K276" i="29" s="1"/>
  <c r="K277" i="29" s="1"/>
  <c r="K279" i="29" s="1"/>
  <c r="K280" i="29" s="1"/>
  <c r="K282" i="29" s="1"/>
  <c r="K283" i="29" s="1"/>
  <c r="K285" i="29" s="1"/>
  <c r="K286" i="29" s="1"/>
  <c r="K288" i="29" s="1"/>
  <c r="K289" i="29" s="1"/>
  <c r="K291" i="29" s="1"/>
  <c r="K292" i="29" s="1"/>
  <c r="K294" i="29" s="1"/>
  <c r="K295" i="29" s="1"/>
  <c r="K297" i="29" s="1"/>
  <c r="K298" i="29" s="1"/>
  <c r="K300" i="29" s="1"/>
  <c r="K301" i="29" s="1"/>
  <c r="K303" i="29" s="1"/>
  <c r="K304" i="29" s="1"/>
  <c r="K306" i="29" s="1"/>
  <c r="K307" i="29" s="1"/>
  <c r="K309" i="29" s="1"/>
  <c r="K310" i="29" s="1"/>
  <c r="K312" i="29" s="1"/>
  <c r="K313" i="29" s="1"/>
  <c r="K315" i="29" s="1"/>
  <c r="K316" i="29" s="1"/>
  <c r="K318" i="29" s="1"/>
  <c r="K319" i="29" s="1"/>
  <c r="K321" i="29" s="1"/>
  <c r="K322" i="29" s="1"/>
  <c r="K324" i="29" s="1"/>
  <c r="K325" i="29" s="1"/>
  <c r="K327" i="29" s="1"/>
  <c r="K328" i="29" s="1"/>
  <c r="K330" i="29" s="1"/>
  <c r="K331" i="29" s="1"/>
  <c r="K333" i="29" s="1"/>
  <c r="K334" i="29" s="1"/>
  <c r="K336" i="29" s="1"/>
  <c r="K337" i="29" s="1"/>
  <c r="K339" i="29" s="1"/>
  <c r="K340" i="29" s="1"/>
  <c r="K342" i="29" s="1"/>
  <c r="K343" i="29" s="1"/>
  <c r="K345" i="29" s="1"/>
  <c r="K346" i="29" s="1"/>
  <c r="K348" i="29" s="1"/>
  <c r="K349" i="29" s="1"/>
  <c r="K351" i="29" s="1"/>
  <c r="K352" i="29" s="1"/>
  <c r="K354" i="29" s="1"/>
  <c r="K355" i="29" s="1"/>
  <c r="K357" i="29" s="1"/>
  <c r="K358" i="29" s="1"/>
  <c r="K360" i="29" s="1"/>
  <c r="K361" i="29" s="1"/>
  <c r="K363" i="29" s="1"/>
  <c r="K364" i="29" s="1"/>
  <c r="K366" i="29" s="1"/>
  <c r="K367" i="29" s="1"/>
  <c r="K369" i="29" s="1"/>
  <c r="K370" i="29" s="1"/>
  <c r="K372" i="29" s="1"/>
  <c r="K373" i="29" s="1"/>
  <c r="K376" i="29" s="1"/>
  <c r="K378" i="29" s="1"/>
  <c r="K379" i="29" s="1"/>
  <c r="K381" i="29" s="1"/>
  <c r="K382" i="29" s="1"/>
  <c r="K384" i="29" s="1"/>
  <c r="K385" i="29" s="1"/>
  <c r="K387" i="29" s="1"/>
  <c r="K388" i="29" s="1"/>
  <c r="K390" i="29" s="1"/>
  <c r="K391" i="29" s="1"/>
  <c r="K393" i="29" s="1"/>
  <c r="K394" i="29" s="1"/>
  <c r="K396" i="29" s="1"/>
  <c r="K397" i="29" s="1"/>
  <c r="K399" i="29" s="1"/>
  <c r="K400" i="29" s="1"/>
  <c r="K402" i="29" s="1"/>
  <c r="K403" i="29" s="1"/>
  <c r="K405" i="29" s="1"/>
  <c r="K406" i="29" s="1"/>
  <c r="K408" i="29" s="1"/>
  <c r="K409" i="29" s="1"/>
  <c r="K411" i="29" s="1"/>
  <c r="K412" i="29" s="1"/>
  <c r="K414" i="29" s="1"/>
  <c r="K415" i="29" s="1"/>
  <c r="K417" i="29" s="1"/>
  <c r="K418" i="29" s="1"/>
  <c r="K420" i="29" s="1"/>
  <c r="K421" i="29" s="1"/>
  <c r="K423" i="29" s="1"/>
  <c r="K424" i="29" s="1"/>
  <c r="K426" i="29" s="1"/>
  <c r="K427" i="29" s="1"/>
  <c r="K429" i="29" s="1"/>
  <c r="K430" i="29" s="1"/>
  <c r="K432" i="29" s="1"/>
  <c r="K433" i="29" s="1"/>
  <c r="K435" i="29" s="1"/>
  <c r="K436" i="29" s="1"/>
  <c r="K438" i="29" s="1"/>
  <c r="K439" i="29" s="1"/>
  <c r="K441" i="29" s="1"/>
  <c r="K442" i="29" s="1"/>
  <c r="K444" i="29" s="1"/>
  <c r="K445" i="29" s="1"/>
  <c r="K447" i="29" s="1"/>
  <c r="K448" i="29" s="1"/>
  <c r="K450" i="29" s="1"/>
  <c r="K451" i="29" s="1"/>
  <c r="K453" i="29" s="1"/>
  <c r="K454" i="29" s="1"/>
  <c r="K456" i="29" s="1"/>
  <c r="K457" i="29" s="1"/>
  <c r="K459" i="29" s="1"/>
  <c r="K460" i="29" s="1"/>
  <c r="K462" i="29" s="1"/>
  <c r="K463" i="29" s="1"/>
  <c r="K465" i="29" s="1"/>
  <c r="K466" i="29" s="1"/>
  <c r="K468" i="29" s="1"/>
  <c r="K469" i="29" s="1"/>
  <c r="K471" i="29" s="1"/>
  <c r="K472" i="29" s="1"/>
  <c r="K474" i="29" s="1"/>
  <c r="K475" i="29" s="1"/>
  <c r="K477" i="29" s="1"/>
  <c r="K478" i="29" s="1"/>
  <c r="K480" i="29" s="1"/>
  <c r="K481" i="29" s="1"/>
  <c r="K483" i="29" s="1"/>
  <c r="K484" i="29" s="1"/>
  <c r="K486" i="29" s="1"/>
  <c r="K487" i="29" s="1"/>
  <c r="K489" i="29" s="1"/>
  <c r="K490" i="29" s="1"/>
  <c r="K492" i="29" s="1"/>
  <c r="K493" i="29" s="1"/>
  <c r="K495" i="29" s="1"/>
  <c r="K496" i="29" s="1"/>
  <c r="K498" i="29" s="1"/>
  <c r="K499" i="29" s="1"/>
  <c r="K501" i="29" s="1"/>
  <c r="K502" i="29" s="1"/>
  <c r="K504" i="29" s="1"/>
  <c r="K505" i="29" s="1"/>
  <c r="K507" i="29" s="1"/>
  <c r="K508" i="29" s="1"/>
  <c r="K510" i="29" s="1"/>
  <c r="K511" i="29" s="1"/>
  <c r="K513" i="29" s="1"/>
  <c r="K514" i="29" s="1"/>
  <c r="K516" i="29" s="1"/>
  <c r="K517" i="29" s="1"/>
  <c r="K519" i="29" s="1"/>
  <c r="K520" i="29" s="1"/>
  <c r="K522" i="29" s="1"/>
  <c r="K523" i="29" s="1"/>
  <c r="K525" i="29" s="1"/>
  <c r="K526" i="29" s="1"/>
  <c r="K528" i="29" s="1"/>
  <c r="K529" i="29" s="1"/>
  <c r="K531" i="29" s="1"/>
  <c r="K532" i="29" s="1"/>
  <c r="K534" i="29" s="1"/>
  <c r="K535" i="29" s="1"/>
  <c r="K537" i="29" s="1"/>
  <c r="K538" i="29" s="1"/>
  <c r="K541" i="29" s="1"/>
  <c r="K543" i="29" s="1"/>
  <c r="K544" i="29" s="1"/>
  <c r="K546" i="29" s="1"/>
  <c r="K547" i="29" s="1"/>
  <c r="K549" i="29" s="1"/>
  <c r="K550" i="29" s="1"/>
  <c r="K552" i="29" s="1"/>
  <c r="K553" i="29"/>
  <c r="K555" i="29" l="1"/>
  <c r="K3" i="30"/>
  <c r="K4" i="30" l="1"/>
  <c r="K6" i="30" s="1"/>
  <c r="K7" i="30" s="1"/>
  <c r="K9" i="30" s="1"/>
  <c r="K10" i="30" s="1"/>
  <c r="K12" i="30" s="1"/>
  <c r="K13" i="30" s="1"/>
  <c r="K15" i="30" s="1"/>
  <c r="K16" i="30" s="1"/>
  <c r="K18" i="30" s="1"/>
  <c r="K19" i="30" s="1"/>
  <c r="K21" i="30" s="1"/>
  <c r="K22" i="30" s="1"/>
  <c r="K24" i="30" s="1"/>
  <c r="K25" i="30" s="1"/>
  <c r="K27" i="30" s="1"/>
  <c r="K28" i="30" s="1"/>
  <c r="K30" i="30" s="1"/>
  <c r="K31" i="30" s="1"/>
  <c r="K33" i="30" s="1"/>
  <c r="K34" i="30" s="1"/>
  <c r="K36" i="30" s="1"/>
  <c r="K37" i="30" s="1"/>
  <c r="K39" i="30" s="1"/>
  <c r="K40" i="30" s="1"/>
  <c r="K42" i="30" s="1"/>
  <c r="K43" i="30" s="1"/>
  <c r="K45" i="30" s="1"/>
  <c r="K46" i="30" s="1"/>
  <c r="K48" i="30" s="1"/>
  <c r="K49" i="30" s="1"/>
  <c r="K51" i="30" s="1"/>
  <c r="K52" i="30" s="1"/>
  <c r="K54" i="30" s="1"/>
  <c r="K55" i="30" s="1"/>
  <c r="K57" i="30" s="1"/>
  <c r="K58" i="30" s="1"/>
  <c r="K60" i="30" s="1"/>
  <c r="K61" i="30" s="1"/>
  <c r="K63" i="30" s="1"/>
  <c r="K64" i="30" s="1"/>
  <c r="K66" i="30" s="1"/>
  <c r="K67" i="30" s="1"/>
  <c r="K69" i="30" s="1"/>
  <c r="K70" i="30" s="1"/>
  <c r="K72" i="30" s="1"/>
  <c r="K73" i="30" s="1"/>
  <c r="K75" i="30" s="1"/>
  <c r="K76" i="30" s="1"/>
  <c r="K78" i="30" s="1"/>
  <c r="K79" i="30" s="1"/>
  <c r="K81" i="30" s="1"/>
  <c r="K82" i="30" s="1"/>
  <c r="K84" i="30" s="1"/>
  <c r="K85" i="30" s="1"/>
  <c r="K87" i="30" s="1"/>
  <c r="K88" i="30" s="1"/>
  <c r="K90" i="30" s="1"/>
  <c r="K91" i="30" s="1"/>
  <c r="K93" i="30" s="1"/>
  <c r="K94" i="30" s="1"/>
  <c r="K96" i="30" s="1"/>
  <c r="K97" i="30" s="1"/>
  <c r="K99" i="30" s="1"/>
  <c r="K100" i="30" s="1"/>
  <c r="K102" i="30" s="1"/>
  <c r="K103" i="30" s="1"/>
  <c r="K105" i="30" s="1"/>
  <c r="K106" i="30" s="1"/>
  <c r="K108" i="30" s="1"/>
  <c r="K109" i="30" s="1"/>
  <c r="K111" i="30" s="1"/>
  <c r="K112" i="30" s="1"/>
  <c r="K114" i="30" s="1"/>
  <c r="K115" i="30" s="1"/>
  <c r="K117" i="30" s="1"/>
  <c r="K118" i="30" s="1"/>
  <c r="K120" i="30" s="1"/>
  <c r="K121" i="30" s="1"/>
  <c r="K123" i="30" s="1"/>
  <c r="K124" i="30" s="1"/>
  <c r="K126" i="30" s="1"/>
  <c r="K127" i="30" s="1"/>
  <c r="K129" i="30" s="1"/>
  <c r="K130" i="30" s="1"/>
  <c r="K132" i="30" s="1"/>
  <c r="K133" i="30" s="1"/>
  <c r="K135" i="30" s="1"/>
  <c r="K136" i="30" s="1"/>
  <c r="K138" i="30" s="1"/>
  <c r="K139" i="30" s="1"/>
  <c r="K141" i="30" s="1"/>
  <c r="K142" i="30" s="1"/>
  <c r="K144" i="30" s="1"/>
  <c r="K145" i="30" s="1"/>
  <c r="K147" i="30" s="1"/>
  <c r="K148" i="30" s="1"/>
  <c r="K150" i="30" s="1"/>
  <c r="K151" i="30" s="1"/>
  <c r="K153" i="30" s="1"/>
  <c r="K154" i="30" s="1"/>
  <c r="K156" i="30" s="1"/>
  <c r="K157" i="30" s="1"/>
  <c r="K159" i="30" s="1"/>
  <c r="K160" i="30" s="1"/>
  <c r="K162" i="30" s="1"/>
  <c r="K163" i="30" s="1"/>
  <c r="K165" i="30" s="1"/>
  <c r="K166" i="30" s="1"/>
  <c r="K168" i="30" s="1"/>
  <c r="K169" i="30" s="1"/>
  <c r="K171" i="30" s="1"/>
  <c r="K172" i="30" s="1"/>
  <c r="K174" i="30" s="1"/>
  <c r="K175" i="30" s="1"/>
  <c r="K177" i="30" s="1"/>
  <c r="K178" i="30" s="1"/>
  <c r="K180" i="30" s="1"/>
  <c r="K181" i="30" s="1"/>
  <c r="K183" i="30" s="1"/>
  <c r="K184" i="30" s="1"/>
  <c r="K186" i="30" s="1"/>
  <c r="K187" i="30" s="1"/>
  <c r="K189" i="30" s="1"/>
  <c r="K190" i="30" s="1"/>
  <c r="K192" i="30" s="1"/>
  <c r="K193" i="30" s="1"/>
  <c r="K195" i="30" s="1"/>
  <c r="K196" i="30" s="1"/>
  <c r="K198" i="30" s="1"/>
  <c r="K199" i="30" s="1"/>
  <c r="K201" i="30" s="1"/>
  <c r="K202" i="30" s="1"/>
  <c r="K204" i="30" s="1"/>
  <c r="K205" i="30" s="1"/>
  <c r="K207" i="30" s="1"/>
  <c r="K208" i="30" s="1"/>
  <c r="K210" i="30" s="1"/>
  <c r="K211" i="30" s="1"/>
  <c r="K213" i="30" s="1"/>
  <c r="K214" i="30" s="1"/>
  <c r="K216" i="30" s="1"/>
  <c r="K217" i="30" s="1"/>
  <c r="K219" i="30" s="1"/>
  <c r="K220" i="30" s="1"/>
  <c r="K222" i="30" s="1"/>
  <c r="K223" i="30" s="1"/>
  <c r="K225" i="30" s="1"/>
  <c r="K226" i="30" s="1"/>
  <c r="K229" i="30" s="1"/>
  <c r="K231" i="30" s="1"/>
  <c r="K232" i="30" s="1"/>
  <c r="K234" i="30" s="1"/>
  <c r="K235" i="30" s="1"/>
  <c r="K237" i="30" s="1"/>
  <c r="K238" i="30" s="1"/>
  <c r="K240" i="30" s="1"/>
  <c r="K241" i="30" s="1"/>
  <c r="K243" i="30" s="1"/>
  <c r="K244" i="30" s="1"/>
  <c r="K246" i="30" s="1"/>
  <c r="K247" i="30" s="1"/>
  <c r="K249" i="30" s="1"/>
  <c r="K250" i="30" s="1"/>
  <c r="K252" i="30" s="1"/>
  <c r="K253" i="30" s="1"/>
  <c r="K255" i="30" s="1"/>
  <c r="K256" i="30" s="1"/>
  <c r="K258" i="30" s="1"/>
  <c r="K259" i="30" s="1"/>
  <c r="K261" i="30" s="1"/>
  <c r="K262" i="30" s="1"/>
  <c r="K264" i="30" s="1"/>
  <c r="K265" i="30" s="1"/>
  <c r="K267" i="30" s="1"/>
  <c r="K268" i="30" s="1"/>
  <c r="K270" i="30" s="1"/>
  <c r="K271" i="30" s="1"/>
  <c r="K273" i="30" s="1"/>
  <c r="K274" i="30" s="1"/>
  <c r="K276" i="30" s="1"/>
  <c r="K277" i="30" s="1"/>
  <c r="K279" i="30" s="1"/>
  <c r="K280" i="30" s="1"/>
  <c r="K282" i="30" s="1"/>
  <c r="K283" i="30" s="1"/>
  <c r="K285" i="30" s="1"/>
  <c r="K286" i="30" s="1"/>
  <c r="K288" i="30" s="1"/>
  <c r="K289" i="30" s="1"/>
  <c r="K291" i="30" s="1"/>
  <c r="K292" i="30" s="1"/>
  <c r="K294" i="30" s="1"/>
  <c r="K295" i="30" s="1"/>
  <c r="K297" i="30" s="1"/>
  <c r="K298" i="30" s="1"/>
  <c r="K300" i="30" s="1"/>
  <c r="K301" i="30" s="1"/>
  <c r="K303" i="30" s="1"/>
  <c r="K304" i="30" s="1"/>
  <c r="K306" i="30" s="1"/>
  <c r="K307" i="30" s="1"/>
  <c r="K309" i="30" s="1"/>
  <c r="K310" i="30" s="1"/>
  <c r="K312" i="30" s="1"/>
  <c r="K313" i="30" s="1"/>
  <c r="K315" i="30" s="1"/>
  <c r="K316" i="30" s="1"/>
  <c r="K318" i="30" s="1"/>
  <c r="K319" i="30" s="1"/>
  <c r="K321" i="30" s="1"/>
  <c r="K322" i="30" s="1"/>
  <c r="K324" i="30" s="1"/>
  <c r="K325" i="30" s="1"/>
  <c r="K327" i="30" s="1"/>
  <c r="K328" i="30" s="1"/>
  <c r="K330" i="30" s="1"/>
  <c r="K331" i="30" s="1"/>
  <c r="K333" i="30" s="1"/>
  <c r="K334" i="30" s="1"/>
  <c r="K336" i="30" s="1"/>
  <c r="K337" i="30" s="1"/>
  <c r="K339" i="30" s="1"/>
  <c r="K340" i="30" s="1"/>
  <c r="K342" i="30" s="1"/>
  <c r="K343" i="30" s="1"/>
  <c r="K345" i="30" s="1"/>
  <c r="K346" i="30" s="1"/>
  <c r="K348" i="30" s="1"/>
  <c r="K349" i="30" s="1"/>
  <c r="K351" i="30" s="1"/>
  <c r="K352" i="30" s="1"/>
  <c r="K354" i="30" s="1"/>
  <c r="K355" i="30" s="1"/>
  <c r="K357" i="30" s="1"/>
  <c r="K358" i="30" s="1"/>
  <c r="K360" i="30" s="1"/>
  <c r="K361" i="30" s="1"/>
  <c r="K363" i="30" s="1"/>
  <c r="K364" i="30" s="1"/>
  <c r="K366" i="30" s="1"/>
  <c r="K367" i="30" s="1"/>
  <c r="K369" i="30" s="1"/>
  <c r="K370" i="30" s="1"/>
  <c r="K372" i="30" s="1"/>
  <c r="K373" i="30" s="1"/>
  <c r="K375" i="30" s="1"/>
  <c r="K376" i="30" s="1"/>
  <c r="K378" i="30" s="1"/>
  <c r="K379" i="30" s="1"/>
  <c r="K381" i="30" s="1"/>
  <c r="K382" i="30" s="1"/>
  <c r="K384" i="30" s="1"/>
  <c r="K385" i="30" s="1"/>
  <c r="K387" i="30" s="1"/>
  <c r="K388" i="30" s="1"/>
  <c r="K390" i="30" s="1"/>
  <c r="K391" i="30" s="1"/>
  <c r="K393" i="30" s="1"/>
  <c r="K394" i="30" s="1"/>
  <c r="K396" i="30" s="1"/>
  <c r="K397" i="30" s="1"/>
  <c r="K399" i="30" s="1"/>
  <c r="K400" i="30" s="1"/>
  <c r="K402" i="30" s="1"/>
  <c r="K403" i="30" s="1"/>
  <c r="K405" i="30" s="1"/>
  <c r="K406" i="30" s="1"/>
  <c r="K408" i="30" s="1"/>
  <c r="K409" i="30" s="1"/>
  <c r="K411" i="30" s="1"/>
  <c r="K412" i="30" s="1"/>
  <c r="K414" i="30" s="1"/>
  <c r="K415" i="30" s="1"/>
  <c r="K418" i="30" s="1"/>
  <c r="K420" i="30" s="1"/>
  <c r="K421" i="30" s="1"/>
  <c r="K423" i="30" s="1"/>
  <c r="K424" i="30" s="1"/>
  <c r="K426" i="30" s="1"/>
  <c r="K427" i="30" s="1"/>
  <c r="K429" i="30" s="1"/>
  <c r="K430" i="30" s="1"/>
  <c r="K432" i="30" s="1"/>
  <c r="K433" i="30" s="1"/>
  <c r="K435" i="30" s="1"/>
  <c r="K436" i="30" s="1"/>
  <c r="K438" i="30" s="1"/>
  <c r="K439" i="30" s="1"/>
  <c r="K441" i="30" s="1"/>
  <c r="K442" i="30" s="1"/>
  <c r="K444" i="30" s="1"/>
  <c r="K445" i="30" s="1"/>
  <c r="K447" i="30" s="1"/>
  <c r="K448" i="30" s="1"/>
  <c r="K450" i="30" s="1"/>
  <c r="K451" i="30" s="1"/>
  <c r="K453" i="30" s="1"/>
  <c r="K454" i="30" s="1"/>
  <c r="K456" i="30" s="1"/>
  <c r="K457" i="30" s="1"/>
  <c r="K459" i="30" s="1"/>
  <c r="K460" i="30" s="1"/>
  <c r="K462" i="30" s="1"/>
  <c r="K463" i="30" s="1"/>
  <c r="K465" i="30" s="1"/>
  <c r="K466" i="30" s="1"/>
  <c r="K468" i="30" s="1"/>
  <c r="K469" i="30" s="1"/>
  <c r="K471" i="30" s="1"/>
  <c r="K472" i="30" s="1"/>
  <c r="K474" i="30" s="1"/>
  <c r="K475" i="30" s="1"/>
  <c r="K477" i="30" s="1"/>
  <c r="K478" i="30" s="1"/>
  <c r="K480" i="30" s="1"/>
  <c r="K481" i="30" s="1"/>
  <c r="K483" i="30" s="1"/>
  <c r="K484" i="30" s="1"/>
  <c r="K486" i="30" s="1"/>
  <c r="K487" i="30" s="1"/>
  <c r="K489" i="30" s="1"/>
  <c r="K490" i="30" s="1"/>
  <c r="K492" i="30" s="1"/>
  <c r="K493" i="30" s="1"/>
  <c r="K495" i="30" s="1"/>
  <c r="K496" i="30" s="1"/>
  <c r="K498" i="30" s="1"/>
  <c r="K499" i="30" s="1"/>
  <c r="K501" i="30" s="1"/>
  <c r="K502" i="30" s="1"/>
  <c r="K504" i="30" s="1"/>
  <c r="K505" i="30" s="1"/>
  <c r="K507" i="30" s="1"/>
  <c r="K508" i="30" s="1"/>
  <c r="K511" i="30" s="1"/>
  <c r="K513" i="30" s="1"/>
  <c r="K514" i="30" s="1"/>
  <c r="K516" i="30" s="1"/>
  <c r="K517" i="30" s="1"/>
  <c r="K519" i="30" s="1"/>
  <c r="K520" i="30" s="1"/>
  <c r="K522" i="30" s="1"/>
  <c r="K523" i="30" s="1"/>
  <c r="K525" i="30" s="1"/>
  <c r="K526" i="30" s="1"/>
  <c r="K528" i="30" s="1"/>
  <c r="K529" i="30" s="1"/>
  <c r="K531" i="30" s="1"/>
  <c r="K532" i="30" s="1"/>
  <c r="K534" i="30" s="1"/>
  <c r="K535" i="30" s="1"/>
  <c r="K537" i="30" s="1"/>
  <c r="K538" i="30" s="1"/>
  <c r="K540" i="30" s="1"/>
  <c r="K541" i="30" s="1"/>
  <c r="K543" i="30" s="1"/>
  <c r="K544" i="30" s="1"/>
  <c r="K546" i="30" s="1"/>
  <c r="K547" i="30" s="1"/>
  <c r="K549" i="30" s="1"/>
  <c r="K550" i="30" s="1"/>
  <c r="K552" i="30" s="1"/>
  <c r="K553" i="30" s="1"/>
  <c r="K555" i="30" s="1"/>
  <c r="K556" i="30" s="1"/>
  <c r="K558" i="30" s="1"/>
  <c r="K559" i="30" s="1"/>
  <c r="K561" i="30" s="1"/>
  <c r="K562" i="30" s="1"/>
  <c r="K564" i="30" s="1"/>
  <c r="K565" i="30" s="1"/>
  <c r="K567" i="30" s="1"/>
  <c r="K568" i="30" s="1"/>
  <c r="K570" i="30" s="1"/>
  <c r="K571" i="30" s="1"/>
  <c r="K573" i="30" s="1"/>
  <c r="K574" i="30" s="1"/>
  <c r="K576" i="30" s="1"/>
  <c r="K577" i="30" s="1"/>
  <c r="K579" i="30" s="1"/>
  <c r="K580" i="30" s="1"/>
  <c r="K582" i="30" s="1"/>
  <c r="K583" i="30" s="1"/>
  <c r="K585" i="30" s="1"/>
  <c r="K586" i="30" s="1"/>
  <c r="K588" i="30" s="1"/>
  <c r="K589" i="30" s="1"/>
  <c r="K591" i="30" s="1"/>
  <c r="K592" i="30" s="1"/>
  <c r="K594" i="30" s="1"/>
  <c r="K595" i="30" s="1"/>
  <c r="K597" i="30" s="1"/>
  <c r="K598" i="30" s="1"/>
  <c r="K600" i="30" s="1"/>
  <c r="K601" i="30" s="1"/>
  <c r="K603" i="30" s="1"/>
  <c r="K604" i="30" s="1"/>
  <c r="K606" i="30" s="1"/>
  <c r="K607" i="30" s="1"/>
  <c r="K609" i="30" s="1"/>
  <c r="K610" i="30" s="1"/>
  <c r="K612" i="30" s="1"/>
  <c r="K613" i="30" s="1"/>
  <c r="K615" i="30" s="1"/>
  <c r="K616" i="30" s="1"/>
  <c r="K618" i="30" s="1"/>
  <c r="K619" i="30" s="1"/>
  <c r="K621" i="30" s="1"/>
  <c r="K622" i="30" s="1"/>
  <c r="K624" i="30" s="1"/>
  <c r="K625" i="30" s="1"/>
  <c r="K627" i="30" s="1"/>
  <c r="K628" i="30" s="1"/>
  <c r="K630" i="30" s="1"/>
  <c r="K631" i="30" s="1"/>
  <c r="K633" i="30" s="1"/>
  <c r="K634" i="30" s="1"/>
  <c r="K636" i="30" s="1"/>
  <c r="K637" i="30" s="1"/>
  <c r="K639" i="30" s="1"/>
  <c r="K640" i="30" s="1"/>
  <c r="K642" i="30" s="1"/>
  <c r="K643" i="30" s="1"/>
  <c r="K645" i="30" s="1"/>
  <c r="K646" i="30"/>
  <c r="K648" i="30" l="1"/>
  <c r="K3" i="31"/>
  <c r="K4" i="31" l="1"/>
  <c r="K7" i="31" s="1"/>
  <c r="K9" i="31" s="1"/>
  <c r="K10" i="31" s="1"/>
  <c r="K12" i="31" s="1"/>
  <c r="K13" i="31" s="1"/>
  <c r="K15" i="31" s="1"/>
  <c r="K16" i="31" s="1"/>
  <c r="K18" i="31" s="1"/>
  <c r="K19" i="31" s="1"/>
  <c r="K21" i="31" s="1"/>
  <c r="K22" i="31" s="1"/>
  <c r="K24" i="31" s="1"/>
  <c r="K25" i="31" s="1"/>
  <c r="K27" i="31" s="1"/>
  <c r="K28" i="31" s="1"/>
  <c r="K30" i="31" s="1"/>
  <c r="K31" i="31" s="1"/>
  <c r="K33" i="31" s="1"/>
  <c r="K34" i="31" s="1"/>
  <c r="K36" i="31" s="1"/>
  <c r="K37" i="31" s="1"/>
  <c r="K39" i="31" s="1"/>
  <c r="K40" i="31" s="1"/>
  <c r="K42" i="31" s="1"/>
  <c r="K43" i="31" s="1"/>
  <c r="K45" i="31" s="1"/>
  <c r="K46" i="31" s="1"/>
  <c r="K48" i="31" s="1"/>
  <c r="K49" i="31" s="1"/>
  <c r="K51" i="31" s="1"/>
  <c r="K52" i="31" s="1"/>
  <c r="K54" i="31" s="1"/>
  <c r="K55" i="31" s="1"/>
  <c r="K57" i="31" s="1"/>
  <c r="K58" i="31" s="1"/>
  <c r="K60" i="31" s="1"/>
  <c r="K61" i="31" s="1"/>
  <c r="K63" i="31" s="1"/>
  <c r="K64" i="31" s="1"/>
  <c r="K66" i="31" s="1"/>
  <c r="K67" i="31" s="1"/>
  <c r="K69" i="31" s="1"/>
  <c r="K70" i="31" s="1"/>
  <c r="K72" i="31" s="1"/>
  <c r="K73" i="31" s="1"/>
  <c r="K75" i="31" s="1"/>
  <c r="K76" i="31" s="1"/>
  <c r="K78" i="31" s="1"/>
  <c r="K79" i="31" s="1"/>
  <c r="K81" i="31" s="1"/>
  <c r="K82" i="31" s="1"/>
  <c r="K84" i="31" s="1"/>
  <c r="K85" i="31" s="1"/>
  <c r="K87" i="31" s="1"/>
  <c r="K88" i="31" s="1"/>
  <c r="K90" i="31" s="1"/>
  <c r="K91" i="31" s="1"/>
  <c r="K93" i="31" s="1"/>
  <c r="K94" i="31" s="1"/>
  <c r="K96" i="31" s="1"/>
  <c r="K97" i="31" s="1"/>
  <c r="K99" i="31" s="1"/>
  <c r="K100" i="31" s="1"/>
  <c r="K102" i="31" s="1"/>
  <c r="K103" i="31" s="1"/>
  <c r="K105" i="31" s="1"/>
  <c r="K106" i="31" s="1"/>
  <c r="K108" i="31" s="1"/>
  <c r="K109" i="31" s="1"/>
  <c r="K111" i="31" s="1"/>
  <c r="K112" i="31" s="1"/>
  <c r="K114" i="31" s="1"/>
  <c r="K115" i="31" s="1"/>
  <c r="K117" i="31" s="1"/>
  <c r="K118" i="31" s="1"/>
  <c r="K120" i="31" s="1"/>
  <c r="K121" i="31" s="1"/>
  <c r="K123" i="31" s="1"/>
  <c r="K124" i="31" s="1"/>
  <c r="K126" i="31" s="1"/>
  <c r="K127" i="31" s="1"/>
  <c r="K129" i="31" s="1"/>
  <c r="K130" i="31" s="1"/>
  <c r="K132" i="31" s="1"/>
  <c r="K133" i="31" s="1"/>
  <c r="K135" i="31" s="1"/>
  <c r="K136" i="31" s="1"/>
  <c r="K138" i="31" s="1"/>
  <c r="K139" i="31" s="1"/>
  <c r="K141" i="31" s="1"/>
  <c r="K142" i="31" s="1"/>
  <c r="K144" i="31" s="1"/>
  <c r="K145" i="31" s="1"/>
  <c r="K147" i="31" s="1"/>
  <c r="K148" i="31" s="1"/>
  <c r="K150" i="31" s="1"/>
  <c r="K151" i="31" s="1"/>
  <c r="K153" i="31" s="1"/>
  <c r="K154" i="31" s="1"/>
  <c r="K156" i="31" s="1"/>
  <c r="K157" i="31" s="1"/>
  <c r="K159" i="31" s="1"/>
  <c r="K160" i="31" s="1"/>
  <c r="K162" i="31" s="1"/>
  <c r="K163" i="31" s="1"/>
  <c r="K165" i="31" s="1"/>
  <c r="K166" i="31" s="1"/>
  <c r="K168" i="31" s="1"/>
  <c r="K169" i="31" s="1"/>
  <c r="K171" i="31" s="1"/>
  <c r="K172" i="31" s="1"/>
  <c r="K174" i="31" s="1"/>
  <c r="K175" i="31" s="1"/>
  <c r="K177" i="31" s="1"/>
  <c r="K178" i="31" s="1"/>
  <c r="K180" i="31" s="1"/>
  <c r="K181" i="31" s="1"/>
  <c r="K183" i="31" s="1"/>
  <c r="K184" i="31" s="1"/>
  <c r="K186" i="31" s="1"/>
  <c r="K187" i="31" s="1"/>
  <c r="K189" i="31" s="1"/>
  <c r="K190" i="31" s="1"/>
  <c r="K192" i="31" s="1"/>
  <c r="K193" i="31" s="1"/>
  <c r="K195" i="31" s="1"/>
  <c r="K196" i="31" s="1"/>
  <c r="K198" i="31" s="1"/>
  <c r="K199" i="31" s="1"/>
  <c r="K201" i="31" s="1"/>
  <c r="K202" i="31" s="1"/>
  <c r="K204" i="31" s="1"/>
  <c r="K205" i="31" s="1"/>
  <c r="K207" i="31" s="1"/>
  <c r="K208" i="31" s="1"/>
  <c r="K210" i="31" s="1"/>
  <c r="K211" i="31" s="1"/>
  <c r="K213" i="31" s="1"/>
  <c r="K214" i="31" s="1"/>
  <c r="K216" i="31" s="1"/>
  <c r="K217" i="31" s="1"/>
  <c r="K219" i="31" s="1"/>
  <c r="K220" i="31" s="1"/>
  <c r="K222" i="31" s="1"/>
  <c r="K223" i="31" s="1"/>
  <c r="K225" i="31" s="1"/>
  <c r="K226" i="31" s="1"/>
  <c r="K228" i="31" s="1"/>
  <c r="K229" i="31" s="1"/>
  <c r="K231" i="31" s="1"/>
  <c r="K232" i="31" s="1"/>
  <c r="K234" i="31" s="1"/>
  <c r="K235" i="31" s="1"/>
  <c r="K237" i="31" s="1"/>
  <c r="K238" i="31" s="1"/>
  <c r="K240" i="31" s="1"/>
  <c r="K241" i="31" s="1"/>
  <c r="K243" i="31" s="1"/>
  <c r="K244" i="31" s="1"/>
  <c r="K246" i="31" s="1"/>
  <c r="K247" i="31" s="1"/>
  <c r="K249" i="31" s="1"/>
  <c r="K250" i="31" s="1"/>
  <c r="K252" i="31" s="1"/>
  <c r="K253" i="31" s="1"/>
  <c r="K255" i="31" s="1"/>
  <c r="K256" i="31" s="1"/>
  <c r="K258" i="31" s="1"/>
  <c r="K259" i="31" s="1"/>
  <c r="K261" i="31" s="1"/>
  <c r="K262" i="31" s="1"/>
  <c r="K264" i="31" s="1"/>
  <c r="K265" i="31" s="1"/>
  <c r="K267" i="31" s="1"/>
  <c r="K268" i="31" s="1"/>
  <c r="K270" i="31" s="1"/>
  <c r="K271" i="31" s="1"/>
  <c r="K273" i="31" s="1"/>
  <c r="K274" i="31" s="1"/>
  <c r="K276" i="31" s="1"/>
  <c r="K277" i="31" s="1"/>
  <c r="K279" i="31" s="1"/>
  <c r="K280" i="31" s="1"/>
  <c r="K282" i="31" s="1"/>
  <c r="K283" i="31" s="1"/>
  <c r="K285" i="31" s="1"/>
  <c r="K286" i="31" s="1"/>
  <c r="K288" i="31" s="1"/>
  <c r="K289" i="31" s="1"/>
  <c r="K291" i="31" s="1"/>
  <c r="K292" i="31" s="1"/>
  <c r="K294" i="31" s="1"/>
  <c r="K295" i="31" s="1"/>
  <c r="K297" i="31" s="1"/>
  <c r="K298" i="31" s="1"/>
  <c r="K300" i="31" s="1"/>
  <c r="K301" i="31" s="1"/>
  <c r="K303" i="31" s="1"/>
  <c r="K304" i="31" s="1"/>
  <c r="K306" i="31" s="1"/>
  <c r="K307" i="31" s="1"/>
  <c r="K309" i="31" s="1"/>
  <c r="K310" i="31" s="1"/>
  <c r="K312" i="31" s="1"/>
  <c r="K313" i="31" s="1"/>
  <c r="K315" i="31" s="1"/>
  <c r="K316" i="31" s="1"/>
  <c r="K318" i="31" s="1"/>
  <c r="K319" i="31" s="1"/>
  <c r="K321" i="31" s="1"/>
  <c r="K322" i="31" s="1"/>
  <c r="K324" i="31" s="1"/>
  <c r="K325" i="31" s="1"/>
  <c r="K327" i="31" s="1"/>
  <c r="K328" i="31" s="1"/>
  <c r="K330" i="31" s="1"/>
  <c r="K331" i="31" s="1"/>
  <c r="K333" i="31" s="1"/>
  <c r="K334" i="31" s="1"/>
  <c r="K336" i="31" s="1"/>
  <c r="K337" i="31" s="1"/>
  <c r="K339" i="31" s="1"/>
  <c r="K340" i="31" s="1"/>
  <c r="K342" i="31" s="1"/>
  <c r="K343" i="31" s="1"/>
  <c r="K345" i="31" s="1"/>
  <c r="K346" i="31" s="1"/>
  <c r="K348" i="31" s="1"/>
  <c r="K349" i="31" s="1"/>
  <c r="K351" i="31" s="1"/>
  <c r="K352" i="31" s="1"/>
  <c r="K354" i="31" s="1"/>
  <c r="K355" i="31" s="1"/>
  <c r="K357" i="31" s="1"/>
  <c r="K358" i="31" s="1"/>
  <c r="K360" i="31" s="1"/>
  <c r="K361" i="31" s="1"/>
  <c r="K363" i="31" s="1"/>
  <c r="K364" i="31" s="1"/>
  <c r="K366" i="31" s="1"/>
  <c r="K367" i="31" s="1"/>
  <c r="K369" i="31" s="1"/>
  <c r="K370" i="31" s="1"/>
  <c r="K372" i="31" s="1"/>
  <c r="K373" i="31" s="1"/>
  <c r="K375" i="31" s="1"/>
  <c r="K376" i="31" s="1"/>
  <c r="K378" i="31" s="1"/>
  <c r="K379" i="31" s="1"/>
  <c r="K381" i="31" s="1"/>
  <c r="K382" i="31" s="1"/>
  <c r="K384" i="31" s="1"/>
  <c r="K385" i="31" s="1"/>
  <c r="K387" i="31" s="1"/>
  <c r="K388" i="31" s="1"/>
  <c r="K390" i="31" s="1"/>
  <c r="K391" i="31" s="1"/>
  <c r="K393" i="31" s="1"/>
  <c r="K394" i="31" s="1"/>
  <c r="K396" i="31" s="1"/>
  <c r="K397" i="31" s="1"/>
  <c r="K399" i="31" s="1"/>
  <c r="K400" i="31" s="1"/>
  <c r="K402" i="31" s="1"/>
  <c r="K403" i="31" s="1"/>
  <c r="K406" i="31" s="1"/>
  <c r="K408" i="31" s="1"/>
  <c r="K409" i="31" s="1"/>
  <c r="K411" i="31" s="1"/>
  <c r="K412" i="31" s="1"/>
  <c r="K414" i="31" s="1"/>
  <c r="K415" i="31" s="1"/>
  <c r="K417" i="31" s="1"/>
  <c r="K418" i="31" s="1"/>
  <c r="K420" i="31" s="1"/>
  <c r="K421" i="31" s="1"/>
  <c r="K423" i="31" s="1"/>
  <c r="K424" i="31" s="1"/>
  <c r="K426" i="31" s="1"/>
  <c r="K427" i="31" s="1"/>
  <c r="K429" i="31" s="1"/>
  <c r="K430" i="31" s="1"/>
  <c r="K432" i="31" s="1"/>
  <c r="K433" i="31" s="1"/>
  <c r="K435" i="31" s="1"/>
  <c r="K436" i="31" s="1"/>
  <c r="K438" i="31" s="1"/>
  <c r="K439" i="31" s="1"/>
  <c r="K441" i="31" s="1"/>
  <c r="K442" i="31" s="1"/>
  <c r="K444" i="31" s="1"/>
  <c r="K445" i="31" s="1"/>
  <c r="K447" i="31" s="1"/>
  <c r="K448" i="31" s="1"/>
  <c r="K450" i="31" s="1"/>
  <c r="K451" i="31" s="1"/>
  <c r="K453" i="31" s="1"/>
  <c r="K454" i="31" s="1"/>
  <c r="K456" i="31" s="1"/>
  <c r="K457" i="31" s="1"/>
  <c r="K459" i="31" s="1"/>
  <c r="K460" i="31" s="1"/>
  <c r="K462" i="31" s="1"/>
  <c r="K463" i="31" s="1"/>
  <c r="K465" i="31" s="1"/>
  <c r="K466" i="31" s="1"/>
  <c r="K468" i="31" s="1"/>
  <c r="K469" i="31" s="1"/>
  <c r="K471" i="31" s="1"/>
  <c r="K472" i="31" s="1"/>
  <c r="K474" i="31" s="1"/>
  <c r="K475" i="31" s="1"/>
  <c r="K477" i="31" s="1"/>
  <c r="K478" i="31" s="1"/>
  <c r="K480" i="31" s="1"/>
  <c r="K481" i="31" s="1"/>
  <c r="K483" i="31" s="1"/>
  <c r="K484" i="31" s="1"/>
  <c r="K486" i="31" s="1"/>
  <c r="K487" i="31" s="1"/>
  <c r="K489" i="31" s="1"/>
  <c r="K490" i="31" s="1"/>
  <c r="K492" i="31" s="1"/>
  <c r="K493" i="31" s="1"/>
  <c r="K495" i="31" s="1"/>
  <c r="K496" i="31" s="1"/>
  <c r="K498" i="31" s="1"/>
  <c r="K499" i="31" s="1"/>
  <c r="K501" i="31" s="1"/>
  <c r="K502" i="31" s="1"/>
  <c r="K504" i="31" s="1"/>
  <c r="K505" i="31" s="1"/>
  <c r="K507" i="31" s="1"/>
  <c r="K508" i="31" s="1"/>
  <c r="K510" i="31" s="1"/>
  <c r="K511" i="31" s="1"/>
  <c r="K513" i="31" s="1"/>
  <c r="K514" i="31" s="1"/>
  <c r="K516" i="31" s="1"/>
  <c r="K517" i="31" s="1"/>
  <c r="K519" i="31" s="1"/>
  <c r="K520" i="31" s="1"/>
  <c r="K522" i="31" s="1"/>
  <c r="K523" i="31" s="1"/>
  <c r="K525" i="31" s="1"/>
  <c r="K526" i="31" s="1"/>
  <c r="K528" i="31" s="1"/>
  <c r="K529" i="31" s="1"/>
  <c r="K531" i="31" s="1"/>
  <c r="K532" i="31" s="1"/>
  <c r="K534" i="31" s="1"/>
  <c r="K535" i="31" s="1"/>
  <c r="K537" i="31" s="1"/>
  <c r="K538" i="31" s="1"/>
  <c r="K540" i="31" s="1"/>
  <c r="K541" i="31" s="1"/>
  <c r="K543" i="31" s="1"/>
  <c r="K544" i="31" s="1"/>
  <c r="K546" i="31" s="1"/>
  <c r="K547" i="31" s="1"/>
  <c r="K549" i="31" s="1"/>
  <c r="K550" i="31" s="1"/>
  <c r="K552" i="31" s="1"/>
  <c r="K553" i="31" s="1"/>
  <c r="K555" i="31" s="1"/>
  <c r="K556" i="31" s="1"/>
  <c r="K558" i="31" s="1"/>
  <c r="K559" i="31" s="1"/>
  <c r="K561" i="31" s="1"/>
  <c r="K562" i="31" s="1"/>
  <c r="K564" i="31" s="1"/>
  <c r="K565" i="31" s="1"/>
  <c r="K567" i="31" s="1"/>
  <c r="K568" i="31" s="1"/>
  <c r="K570" i="31" s="1"/>
  <c r="K571" i="31" s="1"/>
  <c r="K573" i="31" s="1"/>
  <c r="K574" i="31" s="1"/>
  <c r="K576" i="31" s="1"/>
  <c r="K577" i="31" s="1"/>
  <c r="K579" i="31" s="1"/>
  <c r="K580" i="31" s="1"/>
  <c r="K582" i="31" s="1"/>
  <c r="K583" i="31" s="1"/>
  <c r="K585" i="31" s="1"/>
  <c r="K586" i="31" s="1"/>
  <c r="K588" i="31" s="1"/>
  <c r="K589" i="31" s="1"/>
  <c r="K591" i="31" s="1"/>
  <c r="K592" i="31" s="1"/>
  <c r="K594" i="31" s="1"/>
  <c r="K595" i="31" s="1"/>
  <c r="K597" i="31" s="1"/>
  <c r="K598" i="31" s="1"/>
  <c r="K600" i="31" s="1"/>
  <c r="K601" i="31" s="1"/>
  <c r="K603" i="31" s="1"/>
  <c r="K604" i="31" s="1"/>
  <c r="K606" i="31" s="1"/>
  <c r="K607" i="31" s="1"/>
  <c r="K610" i="31" s="1"/>
  <c r="K612" i="31" s="1"/>
  <c r="K613" i="31" s="1"/>
  <c r="K615" i="31" s="1"/>
  <c r="K616" i="31" s="1"/>
  <c r="K618" i="31" s="1"/>
  <c r="K619" i="31" s="1"/>
  <c r="K621" i="31" s="1"/>
  <c r="K622" i="31" s="1"/>
  <c r="K624" i="31" s="1"/>
  <c r="K625" i="31" s="1"/>
  <c r="K627" i="31" s="1"/>
  <c r="K628" i="31" s="1"/>
  <c r="K630" i="31" s="1"/>
  <c r="K631" i="31" s="1"/>
  <c r="K633" i="31" s="1"/>
  <c r="K634" i="31" s="1"/>
  <c r="K636" i="31" s="1"/>
  <c r="K637" i="31" s="1"/>
  <c r="K639" i="31" s="1"/>
  <c r="K640" i="31" s="1"/>
  <c r="K642" i="31" s="1"/>
  <c r="K643" i="31" s="1"/>
  <c r="K646" i="31"/>
  <c r="K648" i="31" l="1"/>
  <c r="K3" i="32"/>
  <c r="K4" i="32" l="1"/>
  <c r="K6" i="32" s="1"/>
  <c r="K7" i="32" s="1"/>
  <c r="K9" i="32" s="1"/>
  <c r="K10" i="32" s="1"/>
  <c r="K12" i="32" s="1"/>
  <c r="K13" i="32" s="1"/>
  <c r="K15" i="32" s="1"/>
  <c r="K16" i="32" s="1"/>
  <c r="K18" i="32" s="1"/>
  <c r="K19" i="32" s="1"/>
  <c r="K21" i="32" s="1"/>
  <c r="K22" i="32" s="1"/>
  <c r="K24" i="32" s="1"/>
  <c r="K25" i="32" s="1"/>
  <c r="K27" i="32" s="1"/>
  <c r="K28" i="32" s="1"/>
  <c r="K30" i="32" s="1"/>
  <c r="K31" i="32" s="1"/>
  <c r="K33" i="32" s="1"/>
  <c r="K34" i="32" s="1"/>
  <c r="K36" i="32" s="1"/>
  <c r="K37" i="32" s="1"/>
  <c r="K39" i="32" s="1"/>
  <c r="K40" i="32" s="1"/>
  <c r="K42" i="32" s="1"/>
  <c r="K43" i="32" s="1"/>
  <c r="K45" i="32" s="1"/>
  <c r="K46" i="32" s="1"/>
  <c r="K48" i="32" s="1"/>
  <c r="K49" i="32" s="1"/>
  <c r="K51" i="32" s="1"/>
  <c r="K52" i="32" s="1"/>
  <c r="K54" i="32" s="1"/>
  <c r="K55" i="32" s="1"/>
  <c r="K57" i="32" s="1"/>
  <c r="K58" i="32" s="1"/>
  <c r="K60" i="32" s="1"/>
  <c r="K61" i="32" s="1"/>
  <c r="K63" i="32" s="1"/>
  <c r="K64" i="32" s="1"/>
  <c r="K66" i="32" s="1"/>
  <c r="K67" i="32" s="1"/>
  <c r="K69" i="32" s="1"/>
  <c r="K70" i="32" s="1"/>
  <c r="K72" i="32" s="1"/>
  <c r="K73" i="32" s="1"/>
  <c r="K75" i="32" s="1"/>
  <c r="K76" i="32" s="1"/>
  <c r="K78" i="32" s="1"/>
  <c r="K79" i="32" s="1"/>
  <c r="K81" i="32" s="1"/>
  <c r="K82" i="32" s="1"/>
  <c r="K84" i="32" s="1"/>
  <c r="K85" i="32" s="1"/>
  <c r="K87" i="32" s="1"/>
  <c r="K88" i="32" s="1"/>
  <c r="K90" i="32" s="1"/>
  <c r="K91" i="32" s="1"/>
  <c r="K93" i="32" s="1"/>
  <c r="K94" i="32" s="1"/>
  <c r="K96" i="32" s="1"/>
  <c r="K97" i="32" s="1"/>
  <c r="K99" i="32" s="1"/>
  <c r="K100" i="32" s="1"/>
  <c r="K102" i="32" s="1"/>
  <c r="K103" i="32" s="1"/>
  <c r="K105" i="32" s="1"/>
  <c r="K106" i="32" s="1"/>
  <c r="K108" i="32" s="1"/>
  <c r="K109" i="32" s="1"/>
  <c r="K111" i="32" s="1"/>
  <c r="K112" i="32" s="1"/>
  <c r="K114" i="32" s="1"/>
  <c r="K115" i="32" s="1"/>
  <c r="K117" i="32" s="1"/>
  <c r="K118" i="32" s="1"/>
  <c r="K120" i="32" s="1"/>
  <c r="K121" i="32" s="1"/>
  <c r="K123" i="32" s="1"/>
  <c r="K124" i="32" s="1"/>
  <c r="K126" i="32" s="1"/>
  <c r="K127" i="32" s="1"/>
  <c r="K129" i="32" s="1"/>
  <c r="K130" i="32" s="1"/>
  <c r="K132" i="32" s="1"/>
  <c r="K133" i="32" s="1"/>
  <c r="K135" i="32" s="1"/>
  <c r="K136" i="32" s="1"/>
  <c r="K138" i="32" s="1"/>
  <c r="K139" i="32" s="1"/>
  <c r="K141" i="32" s="1"/>
  <c r="K142" i="32" s="1"/>
  <c r="K144" i="32" s="1"/>
  <c r="K145" i="32" s="1"/>
  <c r="K147" i="32" s="1"/>
  <c r="K148" i="32" s="1"/>
  <c r="K150" i="32" s="1"/>
  <c r="K151" i="32" s="1"/>
  <c r="K153" i="32" s="1"/>
  <c r="K154" i="32" s="1"/>
  <c r="K156" i="32" s="1"/>
  <c r="K157" i="32" s="1"/>
  <c r="K159" i="32" s="1"/>
  <c r="K160" i="32" s="1"/>
  <c r="K162" i="32" s="1"/>
  <c r="K163" i="32" s="1"/>
  <c r="K165" i="32" s="1"/>
  <c r="K166" i="32" s="1"/>
  <c r="K168" i="32" s="1"/>
  <c r="K169" i="32" s="1"/>
  <c r="K171" i="32" s="1"/>
  <c r="K172" i="32" s="1"/>
  <c r="K174" i="32" s="1"/>
  <c r="K175" i="32" s="1"/>
  <c r="K177" i="32" s="1"/>
  <c r="K178" i="32" s="1"/>
  <c r="K180" i="32" s="1"/>
  <c r="K181" i="32" s="1"/>
  <c r="K183" i="32" s="1"/>
  <c r="K184" i="32" s="1"/>
  <c r="K186" i="32" s="1"/>
  <c r="K187" i="32" s="1"/>
  <c r="K189" i="32" s="1"/>
  <c r="K190" i="32" s="1"/>
  <c r="K192" i="32" s="1"/>
  <c r="K193" i="32" s="1"/>
  <c r="K195" i="32" s="1"/>
  <c r="K196" i="32" s="1"/>
  <c r="K198" i="32" s="1"/>
  <c r="K199" i="32" s="1"/>
  <c r="K201" i="32" s="1"/>
  <c r="K202" i="32" s="1"/>
  <c r="K204" i="32" s="1"/>
  <c r="K205" i="32" s="1"/>
  <c r="K207" i="32" s="1"/>
  <c r="K208" i="32" s="1"/>
  <c r="K210" i="32" s="1"/>
  <c r="K211" i="32" s="1"/>
  <c r="K213" i="32" s="1"/>
  <c r="K214" i="32" s="1"/>
  <c r="K216" i="32" s="1"/>
  <c r="K217" i="32" s="1"/>
  <c r="K219" i="32" s="1"/>
  <c r="K220" i="32" s="1"/>
  <c r="K222" i="32" s="1"/>
  <c r="K223" i="32" s="1"/>
  <c r="K225" i="32" s="1"/>
  <c r="K226" i="32" s="1"/>
  <c r="K228" i="32" s="1"/>
  <c r="K229" i="32" s="1"/>
  <c r="K231" i="32" s="1"/>
  <c r="K232" i="32" s="1"/>
  <c r="K234" i="32" s="1"/>
  <c r="K235" i="32" s="1"/>
  <c r="K237" i="32" s="1"/>
  <c r="K238" i="32" s="1"/>
  <c r="K240" i="32" s="1"/>
  <c r="K241" i="32" s="1"/>
  <c r="K243" i="32" s="1"/>
  <c r="K244" i="32" s="1"/>
  <c r="K246" i="32" s="1"/>
  <c r="K247" i="32" s="1"/>
  <c r="K249" i="32" s="1"/>
  <c r="K250" i="32" s="1"/>
  <c r="K252" i="32" s="1"/>
  <c r="K253" i="32" s="1"/>
  <c r="K255" i="32" s="1"/>
  <c r="K256" i="32" s="1"/>
  <c r="K258" i="32" s="1"/>
  <c r="K259" i="32" s="1"/>
  <c r="K261" i="32" s="1"/>
  <c r="K262" i="32" s="1"/>
  <c r="K264" i="32" s="1"/>
  <c r="K265" i="32" s="1"/>
  <c r="K267" i="32" s="1"/>
  <c r="K268" i="32" s="1"/>
  <c r="K270" i="32" s="1"/>
  <c r="K271" i="32" s="1"/>
  <c r="K273" i="32" s="1"/>
  <c r="K274" i="32" s="1"/>
  <c r="K276" i="32" s="1"/>
  <c r="K277" i="32" s="1"/>
  <c r="K279" i="32" s="1"/>
  <c r="K280" i="32" s="1"/>
  <c r="K282" i="32" s="1"/>
  <c r="K283" i="32" s="1"/>
  <c r="K285" i="32" s="1"/>
  <c r="K286" i="32" s="1"/>
  <c r="K288" i="32" s="1"/>
  <c r="K289" i="32" s="1"/>
  <c r="K291" i="32" s="1"/>
  <c r="K292" i="32" s="1"/>
  <c r="K294" i="32" s="1"/>
  <c r="K295" i="32" s="1"/>
  <c r="K297" i="32" s="1"/>
  <c r="K298" i="32" s="1"/>
  <c r="K300" i="32" s="1"/>
  <c r="K301" i="32" s="1"/>
  <c r="K303" i="32" s="1"/>
  <c r="K304" i="32" s="1"/>
  <c r="K306" i="32" s="1"/>
  <c r="K307" i="32" s="1"/>
  <c r="K309" i="32" s="1"/>
  <c r="K310" i="32" s="1"/>
  <c r="K312" i="32" s="1"/>
  <c r="K313" i="32" s="1"/>
  <c r="K315" i="32" s="1"/>
  <c r="K316" i="32" s="1"/>
  <c r="K318" i="32" s="1"/>
  <c r="K319" i="32" s="1"/>
  <c r="K321" i="32" s="1"/>
  <c r="K322" i="32" s="1"/>
  <c r="K324" i="32" s="1"/>
  <c r="K325" i="32" s="1"/>
  <c r="K327" i="32" s="1"/>
  <c r="K328" i="32" s="1"/>
  <c r="K331" i="32" s="1"/>
  <c r="K333" i="32" s="1"/>
  <c r="K334" i="32" s="1"/>
  <c r="K336" i="32" s="1"/>
  <c r="K337" i="32" s="1"/>
  <c r="K339" i="32" s="1"/>
  <c r="K340" i="32" s="1"/>
  <c r="K342" i="32" s="1"/>
  <c r="K343" i="32" s="1"/>
  <c r="K345" i="32" s="1"/>
  <c r="K346" i="32" s="1"/>
  <c r="K348" i="32" s="1"/>
  <c r="K349" i="32" s="1"/>
  <c r="K351" i="32" s="1"/>
  <c r="K352" i="32" s="1"/>
  <c r="K354" i="32" s="1"/>
  <c r="K355" i="32" s="1"/>
  <c r="K357" i="32" s="1"/>
  <c r="K358" i="32" s="1"/>
  <c r="K360" i="32" s="1"/>
  <c r="K361" i="32" s="1"/>
  <c r="K363" i="32" s="1"/>
  <c r="K364" i="32" s="1"/>
  <c r="K366" i="32" s="1"/>
  <c r="K367" i="32" s="1"/>
  <c r="K369" i="32" s="1"/>
  <c r="K370" i="32" s="1"/>
  <c r="K372" i="32" s="1"/>
  <c r="K373" i="32" s="1"/>
  <c r="K375" i="32" s="1"/>
  <c r="K376" i="32" s="1"/>
  <c r="K378" i="32" s="1"/>
  <c r="K379" i="32" s="1"/>
  <c r="K381" i="32" s="1"/>
  <c r="K382" i="32" s="1"/>
  <c r="K384" i="32" s="1"/>
  <c r="K385" i="32" s="1"/>
  <c r="K387" i="32" s="1"/>
  <c r="K388" i="32" s="1"/>
  <c r="K390" i="32" s="1"/>
  <c r="K391" i="32" s="1"/>
  <c r="K393" i="32" s="1"/>
  <c r="K394" i="32" s="1"/>
  <c r="K396" i="32" s="1"/>
  <c r="K397" i="32" s="1"/>
  <c r="K399" i="32" s="1"/>
  <c r="K400" i="32" s="1"/>
  <c r="K402" i="32" s="1"/>
  <c r="K403" i="32" s="1"/>
  <c r="K405" i="32" s="1"/>
  <c r="K406" i="32" s="1"/>
  <c r="K408" i="32" s="1"/>
  <c r="K409" i="32" s="1"/>
  <c r="K411" i="32" s="1"/>
  <c r="K412" i="32" s="1"/>
  <c r="K414" i="32" s="1"/>
  <c r="K415" i="32" s="1"/>
  <c r="K417" i="32" s="1"/>
  <c r="K418" i="32" s="1"/>
  <c r="K420" i="32" s="1"/>
  <c r="K421" i="32" s="1"/>
  <c r="K423" i="32" s="1"/>
  <c r="K424" i="32" s="1"/>
  <c r="K426" i="32" s="1"/>
  <c r="K427" i="32" s="1"/>
  <c r="K429" i="32" s="1"/>
  <c r="K430" i="32" s="1"/>
  <c r="K432" i="32" s="1"/>
  <c r="K433" i="32" s="1"/>
  <c r="K435" i="32" s="1"/>
  <c r="K436" i="32" s="1"/>
  <c r="K439" i="32" s="1"/>
  <c r="K441" i="32" s="1"/>
  <c r="K442" i="32" s="1"/>
  <c r="K444" i="32" s="1"/>
  <c r="K445" i="32" s="1"/>
  <c r="K447" i="32" s="1"/>
  <c r="K448" i="32" s="1"/>
  <c r="K450" i="32" s="1"/>
  <c r="K451" i="32" s="1"/>
  <c r="K453" i="32" s="1"/>
  <c r="K454" i="32" s="1"/>
  <c r="K456" i="32" s="1"/>
  <c r="K457" i="32" s="1"/>
  <c r="K459" i="32" s="1"/>
  <c r="K460" i="32" s="1"/>
  <c r="K462" i="32" s="1"/>
  <c r="K463" i="32" s="1"/>
  <c r="K465" i="32" s="1"/>
  <c r="K466" i="32" s="1"/>
  <c r="K468" i="32" s="1"/>
  <c r="K469" i="32" s="1"/>
  <c r="K471" i="32" s="1"/>
  <c r="K472" i="32" s="1"/>
  <c r="K474" i="32" s="1"/>
  <c r="K475" i="32" s="1"/>
  <c r="K477" i="32" s="1"/>
  <c r="K478" i="32" s="1"/>
  <c r="K480" i="32" s="1"/>
  <c r="K481" i="32" s="1"/>
  <c r="K483" i="32" s="1"/>
  <c r="K484" i="32" s="1"/>
  <c r="K486" i="32" s="1"/>
  <c r="K487" i="32" s="1"/>
  <c r="K489" i="32" s="1"/>
  <c r="K490" i="32" s="1"/>
  <c r="K492" i="32" s="1"/>
  <c r="K493" i="32" s="1"/>
  <c r="K495" i="32" s="1"/>
  <c r="K496" i="32" s="1"/>
  <c r="K498" i="32" s="1"/>
  <c r="K499" i="32" s="1"/>
  <c r="K501" i="32" s="1"/>
  <c r="K502" i="32" s="1"/>
  <c r="K504" i="32" s="1"/>
  <c r="K505" i="32" s="1"/>
  <c r="K507" i="32" s="1"/>
  <c r="K508" i="32" s="1"/>
  <c r="K510" i="32" s="1"/>
  <c r="K511" i="32" s="1"/>
  <c r="K513" i="32" s="1"/>
  <c r="K514" i="32" s="1"/>
  <c r="K516" i="32" s="1"/>
  <c r="K517" i="32" s="1"/>
  <c r="K519" i="32" s="1"/>
  <c r="K520" i="32" s="1"/>
  <c r="K522" i="32" s="1"/>
  <c r="K523" i="32" s="1"/>
  <c r="K525" i="32" s="1"/>
  <c r="K526" i="32" s="1"/>
  <c r="K528" i="32" s="1"/>
  <c r="K529" i="32" s="1"/>
  <c r="K531" i="32" s="1"/>
  <c r="K532" i="32" s="1"/>
  <c r="K534" i="32" s="1"/>
  <c r="K535" i="32" s="1"/>
  <c r="K537" i="32" s="1"/>
  <c r="K538" i="32" s="1"/>
  <c r="K540" i="32" s="1"/>
  <c r="K541" i="32" s="1"/>
  <c r="K543" i="32" s="1"/>
  <c r="K544" i="32" s="1"/>
  <c r="K546" i="32" s="1"/>
  <c r="K547" i="32" s="1"/>
  <c r="K549" i="32" s="1"/>
  <c r="K550" i="32" s="1"/>
  <c r="K552" i="32" s="1"/>
  <c r="K553" i="32" s="1"/>
  <c r="K555" i="32" s="1"/>
  <c r="K556" i="32" s="1"/>
  <c r="K558" i="32" s="1"/>
  <c r="K559" i="32" s="1"/>
  <c r="K561" i="32" s="1"/>
  <c r="K562" i="32" s="1"/>
  <c r="K564" i="32" s="1"/>
  <c r="K565" i="32" s="1"/>
  <c r="K567" i="32" s="1"/>
  <c r="K568" i="32" s="1"/>
  <c r="K570" i="32" s="1"/>
  <c r="K571" i="32" s="1"/>
  <c r="K573" i="32" s="1"/>
  <c r="K574" i="32" s="1"/>
  <c r="K576" i="32" s="1"/>
  <c r="K577" i="32" s="1"/>
  <c r="K579" i="32" s="1"/>
  <c r="K580" i="32" s="1"/>
  <c r="K582" i="32" s="1"/>
  <c r="K583" i="32" s="1"/>
  <c r="K585" i="32" s="1"/>
  <c r="K586" i="32" s="1"/>
  <c r="K588" i="32" s="1"/>
  <c r="K589" i="32" s="1"/>
  <c r="K591" i="32" s="1"/>
  <c r="K592" i="32" s="1"/>
  <c r="K594" i="32" s="1"/>
  <c r="K595" i="32" s="1"/>
  <c r="K597" i="32" s="1"/>
  <c r="K598" i="32" s="1"/>
  <c r="K600" i="32" s="1"/>
  <c r="K601" i="32" s="1"/>
  <c r="K603" i="32" s="1"/>
  <c r="K604" i="32" s="1"/>
  <c r="K606" i="32" s="1"/>
  <c r="K607" i="32"/>
  <c r="K609" i="32" s="1"/>
</calcChain>
</file>

<file path=xl/sharedStrings.xml><?xml version="1.0" encoding="utf-8"?>
<sst xmlns="http://schemas.openxmlformats.org/spreadsheetml/2006/main" count="47307" uniqueCount="2855">
  <si>
    <t>BULAN MARET 2014</t>
  </si>
  <si>
    <t>NO</t>
  </si>
  <si>
    <t>TANGGAL</t>
  </si>
  <si>
    <t>URAIAN</t>
  </si>
  <si>
    <t>PEMBELI</t>
  </si>
  <si>
    <t>DEPOSIT</t>
  </si>
  <si>
    <t>PEMAKAIAN</t>
  </si>
  <si>
    <t>FEE</t>
  </si>
  <si>
    <t>SALDO</t>
  </si>
  <si>
    <t>NAMA</t>
  </si>
  <si>
    <t>NIP</t>
  </si>
  <si>
    <t>DBT GAJI</t>
  </si>
  <si>
    <t>TRANFER</t>
  </si>
  <si>
    <t>TUNAI</t>
  </si>
  <si>
    <t>14/03/2014</t>
  </si>
  <si>
    <t>18/03/2014</t>
  </si>
  <si>
    <t>Fee dari transaksi token</t>
  </si>
  <si>
    <t>Fee dari transaksi PDAM SBY</t>
  </si>
  <si>
    <t>Fee dari transaksi PLN</t>
  </si>
  <si>
    <t>Fee dari PDAM SDA</t>
  </si>
  <si>
    <t>Fee Pembelian token</t>
  </si>
  <si>
    <t>Fee pembelian token</t>
  </si>
  <si>
    <t>Fee PDAM SBY</t>
  </si>
  <si>
    <t>Fee PDAM SDA</t>
  </si>
  <si>
    <t>Pembelian token listrik, ID Pel:</t>
  </si>
  <si>
    <t>32021259083 a/n M.Arief K</t>
  </si>
  <si>
    <t>KOPERASI</t>
  </si>
  <si>
    <t>Pembayaran PDAM-SBY, ID Pel:</t>
  </si>
  <si>
    <t>2020441 a/n Hendra Gunawan J</t>
  </si>
  <si>
    <t>19/03/2014</t>
  </si>
  <si>
    <t>Pembayaran tagihan PLN, ID Pel :</t>
  </si>
  <si>
    <t>511463645722 a/n Heri P,SE</t>
  </si>
  <si>
    <t>Pembayaran PDAM-SDA, ID Pel:</t>
  </si>
  <si>
    <t>06003543 a/n Heri P, SE</t>
  </si>
  <si>
    <t>21/03/2014</t>
  </si>
  <si>
    <t xml:space="preserve">Pembelian token listrik, ID Pel: </t>
  </si>
  <si>
    <t>86001381093 a/n Agus Heriyanto</t>
  </si>
  <si>
    <t>Agus H</t>
  </si>
  <si>
    <t>KW III</t>
  </si>
  <si>
    <t>25/03/2014</t>
  </si>
  <si>
    <t>01104397987 a/n Z.Sri Rahajoe</t>
  </si>
  <si>
    <t>Z.Sri Raha</t>
  </si>
  <si>
    <t>Juanda</t>
  </si>
  <si>
    <t>901689</t>
  </si>
  <si>
    <t>14023565246 a/n Wiwid W</t>
  </si>
  <si>
    <t>Wiwid</t>
  </si>
  <si>
    <t>Koperasi</t>
  </si>
  <si>
    <t>030305</t>
  </si>
  <si>
    <t>26/03/2014</t>
  </si>
  <si>
    <t>511040297975 a/n H. Nawawi</t>
  </si>
  <si>
    <t>Marzuki</t>
  </si>
  <si>
    <t>Veteran</t>
  </si>
  <si>
    <t>897091</t>
  </si>
  <si>
    <t>11010541 a/n Nedya Swasono</t>
  </si>
  <si>
    <t>Nusye Dian</t>
  </si>
  <si>
    <t>Klampis</t>
  </si>
  <si>
    <t>912222</t>
  </si>
  <si>
    <t>TOTAL BULAN MARET</t>
  </si>
  <si>
    <t>DEBET APRIL</t>
  </si>
  <si>
    <t>LAPORAN TRANSAKSI AGEN PPOB MULTI ARTHA</t>
  </si>
  <si>
    <t>28/03/2014</t>
  </si>
  <si>
    <t>Fee token</t>
  </si>
  <si>
    <t>511421010984 a/n Endang Soemarni</t>
  </si>
  <si>
    <t>Moedji S</t>
  </si>
  <si>
    <t>Suncity</t>
  </si>
  <si>
    <t>912769</t>
  </si>
  <si>
    <t>TOTAL BULAN APRIL</t>
  </si>
  <si>
    <t>01/04/2014</t>
  </si>
  <si>
    <t>02/04/2014</t>
  </si>
  <si>
    <t>Fee pembayaran listrik</t>
  </si>
  <si>
    <t>Pembayaran listrik, ID Pel : 51141</t>
  </si>
  <si>
    <t>2149497 a/n Lany Danu</t>
  </si>
  <si>
    <t>Lany Danu</t>
  </si>
  <si>
    <t>Darmo</t>
  </si>
  <si>
    <t>896480</t>
  </si>
  <si>
    <t>SALDO BULAN LALU</t>
  </si>
  <si>
    <t>Pembayaran listrik, ID Pel : 51105</t>
  </si>
  <si>
    <t>0209410 A/N Paulina S</t>
  </si>
  <si>
    <t xml:space="preserve">Wanda </t>
  </si>
  <si>
    <t>230707</t>
  </si>
  <si>
    <t>0230067 a/n Musliman</t>
  </si>
  <si>
    <t>Pembayaran listrik, ID Pel : 51180</t>
  </si>
  <si>
    <t>11990077 a/n Ismindari BBA</t>
  </si>
  <si>
    <t>040310</t>
  </si>
  <si>
    <t>Isparina</t>
  </si>
  <si>
    <t>Pembelian token listrik, no meter :</t>
  </si>
  <si>
    <t>22090553532 a/n Andrianto</t>
  </si>
  <si>
    <t>Fee pembayaran PDAM</t>
  </si>
  <si>
    <t>Pembayaran PDAM-SBY, ID Pel :</t>
  </si>
  <si>
    <t>3101208 a/n Didik Sutjahyo</t>
  </si>
  <si>
    <t>10529413 a/n Sujatno</t>
  </si>
  <si>
    <t>Heri</t>
  </si>
  <si>
    <t>031011</t>
  </si>
  <si>
    <t>Fee pembayaran token</t>
  </si>
  <si>
    <t>masuk tgl 07/04/2014</t>
  </si>
  <si>
    <t>Keuntungan dari PDAM</t>
  </si>
  <si>
    <t>Pembayaran PDAM, ID Pel : 5121069</t>
  </si>
  <si>
    <t>a/n Ir.Suriontoro</t>
  </si>
  <si>
    <t>Pembayaran PDAM, ID Pel: 5032584</t>
  </si>
  <si>
    <t>a/n Johny G</t>
  </si>
  <si>
    <t>03/04/2014</t>
  </si>
  <si>
    <t>04/04/2014</t>
  </si>
  <si>
    <t>07/04/2014</t>
  </si>
  <si>
    <t>14006761895 a/n Yulius Wibisono</t>
  </si>
  <si>
    <t>Keuntungan dari token</t>
  </si>
  <si>
    <t>Keuntungan dari PLN</t>
  </si>
  <si>
    <t>Keuntungan dari Telkom</t>
  </si>
  <si>
    <t>Keunungan dari PLN</t>
  </si>
  <si>
    <t>5411172 a/n Tjen Tjen</t>
  </si>
  <si>
    <t>Pedro Soares</t>
  </si>
  <si>
    <t>975326</t>
  </si>
  <si>
    <t>Pembayaran listrik, ID Pel : 511061</t>
  </si>
  <si>
    <t>814334 a/n Soemarto</t>
  </si>
  <si>
    <t>Mala</t>
  </si>
  <si>
    <t>060309</t>
  </si>
  <si>
    <t>5200095 a/n R.Tjahto</t>
  </si>
  <si>
    <t>Bambang H</t>
  </si>
  <si>
    <t>931992</t>
  </si>
  <si>
    <t>Pembayaran listrik, ID Pel: 511440</t>
  </si>
  <si>
    <t>308428 a/n Bambang Hartono</t>
  </si>
  <si>
    <t>5211840 a/n Bambang Hartono</t>
  </si>
  <si>
    <t>Pembayaran TELKOM, no : 031</t>
  </si>
  <si>
    <t>5671054 a/n M.Arief K</t>
  </si>
  <si>
    <t xml:space="preserve"> KOPERASI</t>
  </si>
  <si>
    <t>(PT.MSU)</t>
  </si>
  <si>
    <t xml:space="preserve">Suswantina </t>
  </si>
  <si>
    <t>898343</t>
  </si>
  <si>
    <t>34023332009 a/n Fadjar Wilopo</t>
  </si>
  <si>
    <t>5624430 a/n M. Arief K</t>
  </si>
  <si>
    <t>5671052 a/n M.Arief K</t>
  </si>
  <si>
    <t>5660616 a/n M. Arief K</t>
  </si>
  <si>
    <t>4021951 a/n Indawati J</t>
  </si>
  <si>
    <t>203915 a/n PT Rukun Makmur</t>
  </si>
  <si>
    <t>Sayroji</t>
  </si>
  <si>
    <t>Manyar</t>
  </si>
  <si>
    <t>962291</t>
  </si>
  <si>
    <t>Pembayraan PLN, ID Pel : 511050</t>
  </si>
  <si>
    <t>137900 a/n Soemadi</t>
  </si>
  <si>
    <t>Wasis W</t>
  </si>
  <si>
    <t>Galaxy</t>
  </si>
  <si>
    <t>920216</t>
  </si>
  <si>
    <t>34022199235 a/n Siti Soelasih</t>
  </si>
  <si>
    <t xml:space="preserve">Hendro </t>
  </si>
  <si>
    <t>011211</t>
  </si>
  <si>
    <t>08/04/2014</t>
  </si>
  <si>
    <t>10/04/2014</t>
  </si>
  <si>
    <t>11/04/2014</t>
  </si>
  <si>
    <t>14/04/2014</t>
  </si>
  <si>
    <t>15/04/2014</t>
  </si>
  <si>
    <t>Klinik</t>
  </si>
  <si>
    <t>Pembayaran TELKOM, no pel :</t>
  </si>
  <si>
    <t>0315053957 a/n Abdullah</t>
  </si>
  <si>
    <t>Pembayaran PDAM-SBY, Id Pel :</t>
  </si>
  <si>
    <t>5290039 a/n Wiwid W.</t>
  </si>
  <si>
    <t>Pembayaran PLN, ID Pel : 511432</t>
  </si>
  <si>
    <t xml:space="preserve">951213 a/n Herlin </t>
  </si>
  <si>
    <t>911094</t>
  </si>
  <si>
    <t>Henry Setyo</t>
  </si>
  <si>
    <t>Pembayaran PLN, ID Pel : 511401</t>
  </si>
  <si>
    <t>992987 a/n R.Soetomo</t>
  </si>
  <si>
    <t>Devina K</t>
  </si>
  <si>
    <t>Diponegoro</t>
  </si>
  <si>
    <t>003614</t>
  </si>
  <si>
    <t>Pe,bayaran TELKOM, no pel : 031</t>
  </si>
  <si>
    <t>7312590 a/n R.Soetomo</t>
  </si>
  <si>
    <t>Pembayaran PLN, ID Pel : 511463</t>
  </si>
  <si>
    <t xml:space="preserve">409960 a/n Nusye Dian </t>
  </si>
  <si>
    <t>Nusye</t>
  </si>
  <si>
    <t>Keuntungan dari PDAM- Sda</t>
  </si>
  <si>
    <t>Pembayaran PDAM-SDA, ID Pel :</t>
  </si>
  <si>
    <t>11010541 a/n Nedya S.</t>
  </si>
  <si>
    <t>Pembayaran listrik, ID Pel : 511020</t>
  </si>
  <si>
    <t>140684 a/n Saru'i</t>
  </si>
  <si>
    <t>14023602759 a/n PT.Andika Bumi</t>
  </si>
  <si>
    <t>Agustina S.</t>
  </si>
  <si>
    <t>A.Yani</t>
  </si>
  <si>
    <t>976579</t>
  </si>
  <si>
    <t>Pembayaran PDAM, ID Pel : 1131</t>
  </si>
  <si>
    <t xml:space="preserve">342 a/n Intan Palupi </t>
  </si>
  <si>
    <t>R.Mintardjo</t>
  </si>
  <si>
    <t>110313</t>
  </si>
  <si>
    <t>Keuntungan dari PDAM- SBY</t>
  </si>
  <si>
    <t>Pembayaran PDAM, ID Pel: 2020</t>
  </si>
  <si>
    <t>441 a/n Hendra Gunawan</t>
  </si>
  <si>
    <t>902545</t>
  </si>
  <si>
    <t>Supanji</t>
  </si>
  <si>
    <t>Keuntungan PDAM-SBY</t>
  </si>
  <si>
    <t>34016707563 a/n Abdul Djumali</t>
  </si>
  <si>
    <t>905050</t>
  </si>
  <si>
    <t>Abdul Djumali</t>
  </si>
  <si>
    <t xml:space="preserve">3011821 a/n Abdullah </t>
  </si>
  <si>
    <t>Keuntungan dari PDAM-SBY</t>
  </si>
  <si>
    <t>5010586 a/n Soedarmini</t>
  </si>
  <si>
    <t>Keuntungan dari PDAM-SDA</t>
  </si>
  <si>
    <t xml:space="preserve">09018022 a/n Budiman </t>
  </si>
  <si>
    <t>976470</t>
  </si>
  <si>
    <t>Benny Setiawan</t>
  </si>
  <si>
    <t>15//04/2014</t>
  </si>
  <si>
    <t>16/04/2014</t>
  </si>
  <si>
    <t>Muriyanti</t>
  </si>
  <si>
    <t>Logistik</t>
  </si>
  <si>
    <t>006039</t>
  </si>
  <si>
    <t>2132555 a/n Murtiningsih</t>
  </si>
  <si>
    <t>17/04/2014</t>
  </si>
  <si>
    <t>9001307 a/n R.Darmawan Efendi</t>
  </si>
  <si>
    <t>21/04/2014</t>
  </si>
  <si>
    <t>2110135 a/n Saru'i</t>
  </si>
  <si>
    <t>Keuntungan dar PDAM</t>
  </si>
  <si>
    <t>25/04/2014</t>
  </si>
  <si>
    <t>28/04/2014</t>
  </si>
  <si>
    <t>14000964636 a/n Djoko Prabowo</t>
  </si>
  <si>
    <t>29/04/2014</t>
  </si>
  <si>
    <t>Keuntungan dari PDAM-Sby</t>
  </si>
  <si>
    <t>Pembelian token listrik, ID Pel:14027487694</t>
  </si>
  <si>
    <t>Irsan Taslim</t>
  </si>
  <si>
    <t>980390</t>
  </si>
  <si>
    <t>a/n Frida</t>
  </si>
  <si>
    <t>511421467619 a/n M.Imam M</t>
  </si>
  <si>
    <t>Pembelian token listrik, ID : 14001165878</t>
  </si>
  <si>
    <t>Arnold P</t>
  </si>
  <si>
    <t>970270</t>
  </si>
  <si>
    <t>a/n Umiyati</t>
  </si>
  <si>
    <t>Rungkut MPN</t>
  </si>
  <si>
    <t>30/04/2014</t>
  </si>
  <si>
    <t>Agustina S</t>
  </si>
  <si>
    <t>a/n PT Andhika Bumi Pratama</t>
  </si>
  <si>
    <t>BCA A.Yani</t>
  </si>
  <si>
    <t>Pak Djoko</t>
  </si>
  <si>
    <t>a/n Siwi Setiasih Sudarlin, SH</t>
  </si>
  <si>
    <t>Pembelian tokwn Listrik, ID Pel : 14023602759</t>
  </si>
  <si>
    <t>Pembelian token Listrik, ID Pel : 34003131983</t>
  </si>
  <si>
    <t>BULAN APRIL 2014</t>
  </si>
  <si>
    <t>Pembuat,</t>
  </si>
  <si>
    <t>Mengetahui,</t>
  </si>
  <si>
    <t>Menyetujui,</t>
  </si>
  <si>
    <t>Dwi Wahyuningsih</t>
  </si>
  <si>
    <t>Hendro Prabowo</t>
  </si>
  <si>
    <t>R. Mintardjo</t>
  </si>
  <si>
    <t>Staff Unit Retail</t>
  </si>
  <si>
    <t>Kabag. Retail</t>
  </si>
  <si>
    <t>Manager</t>
  </si>
  <si>
    <t>Surabaya, 02 Mei 2014</t>
  </si>
  <si>
    <t>TOTAL BULAN LALU</t>
  </si>
  <si>
    <t>GRAND TOTAL</t>
  </si>
  <si>
    <t>02/05/2014</t>
  </si>
  <si>
    <t>05/05/2014</t>
  </si>
  <si>
    <t>Pembayaran listrik, ID Pel : 511463434</t>
  </si>
  <si>
    <t>057 a/n DAVID</t>
  </si>
  <si>
    <t>Fee pembayaran PDAM-SBY</t>
  </si>
  <si>
    <t>David</t>
  </si>
  <si>
    <t>SOY</t>
  </si>
  <si>
    <t>950298</t>
  </si>
  <si>
    <t>Pembayaran PDAM-SDA, Id pel :</t>
  </si>
  <si>
    <t>11010467 a/n David</t>
  </si>
  <si>
    <t>Fee pembayaran PDAM-SDA</t>
  </si>
  <si>
    <t>Pembayaran listrik, ID Pel :  511463496720</t>
  </si>
  <si>
    <t xml:space="preserve"> a/n  Lissa Barlyantie</t>
  </si>
  <si>
    <t>Nugrahaning</t>
  </si>
  <si>
    <t>K3S Galaxy</t>
  </si>
  <si>
    <t>910856</t>
  </si>
  <si>
    <t>Pembelian token listri, Id Pel : 860035288</t>
  </si>
  <si>
    <t>Suraya S</t>
  </si>
  <si>
    <t>053839</t>
  </si>
  <si>
    <t>32 a/n Saryono</t>
  </si>
  <si>
    <t>06/05/2014</t>
  </si>
  <si>
    <t>Fee dari TELKOM</t>
  </si>
  <si>
    <t>a/n Soebijono</t>
  </si>
  <si>
    <t>Junita R</t>
  </si>
  <si>
    <t>Pembayaran PLN, ID Pel : 511060046360</t>
  </si>
  <si>
    <t>a/n M.Arief Kaprawi</t>
  </si>
  <si>
    <t>Fee PDAM-SBY</t>
  </si>
  <si>
    <t>970654</t>
  </si>
  <si>
    <t>08/05/2014</t>
  </si>
  <si>
    <t>Fee pembayaran PDAM- SBY</t>
  </si>
  <si>
    <t>Fee Pulsa</t>
  </si>
  <si>
    <t>Sarui</t>
  </si>
  <si>
    <t>811547</t>
  </si>
  <si>
    <t>5253839 a/n Soejarwo</t>
  </si>
  <si>
    <t>Surianto</t>
  </si>
  <si>
    <t>913622</t>
  </si>
  <si>
    <t>Pembayaran listrik, ID Pel : 511433153</t>
  </si>
  <si>
    <t>738 a/n Intan palupi</t>
  </si>
  <si>
    <t>Pembayaran tagihan TELKOM, no telp:</t>
  </si>
  <si>
    <t>Pembelian pulsa Im3 nominal Rp.10.000</t>
  </si>
  <si>
    <t>no : 08563130013</t>
  </si>
  <si>
    <t>09/05/2014</t>
  </si>
  <si>
    <t>12/05/2014</t>
  </si>
  <si>
    <t>020159</t>
  </si>
  <si>
    <t>Linawati Tanu</t>
  </si>
  <si>
    <t>Pembayaran PDAM, ID Pel : 1120677</t>
  </si>
  <si>
    <t>a/n Rr Juli Astuty</t>
  </si>
  <si>
    <t>Pembayaran PDAM, Id Pel : 2081137</t>
  </si>
  <si>
    <t>a/n Johanes Wadja</t>
  </si>
  <si>
    <t>Pembayaran PDAM, Id Pel : 2080159</t>
  </si>
  <si>
    <t>a/n Mustam</t>
  </si>
  <si>
    <t>Pembayaran listrik, ID Pel : 511420541789</t>
  </si>
  <si>
    <t>0318713158 a/n Intan Palupi</t>
  </si>
  <si>
    <t>13/05/2014</t>
  </si>
  <si>
    <t>no: 085853448054</t>
  </si>
  <si>
    <t>Issued pulsa Mentari Rp. 50.000</t>
  </si>
  <si>
    <t>Fee pulsa</t>
  </si>
  <si>
    <t xml:space="preserve">Pembayaran telp, no: 0315053957 a/n </t>
  </si>
  <si>
    <t>Abdullah</t>
  </si>
  <si>
    <t>11007147 a/n Nining Mayaningrum</t>
  </si>
  <si>
    <t>CSO</t>
  </si>
  <si>
    <t>14/05/2014</t>
  </si>
  <si>
    <t>no : 0817392006</t>
  </si>
  <si>
    <t>Pembelian pulsa XL nominal Rp.50.000</t>
  </si>
  <si>
    <t>05010586 a/n Soedarmini</t>
  </si>
  <si>
    <t>16/05/2014</t>
  </si>
  <si>
    <t>009674</t>
  </si>
  <si>
    <t>2289033 a/n Basuki</t>
  </si>
  <si>
    <t>Agus Admaja</t>
  </si>
  <si>
    <t>debet juni</t>
  </si>
  <si>
    <t>19/05/2014</t>
  </si>
  <si>
    <t>Pak Hendro</t>
  </si>
  <si>
    <t>Issued pulsa IM3 nominal Rp.5.000</t>
  </si>
  <si>
    <t>no : 085646346570</t>
  </si>
  <si>
    <t>no : 081216224064</t>
  </si>
  <si>
    <t>Issued pulsa Simpati nominal Rp. 25.000</t>
  </si>
  <si>
    <t xml:space="preserve">PLN-Prepaid, ID Pel: 14026023805 </t>
  </si>
  <si>
    <t>Mbak Sulis</t>
  </si>
  <si>
    <t>010206</t>
  </si>
  <si>
    <t>20/05/2014</t>
  </si>
  <si>
    <t>21/05/2014</t>
  </si>
  <si>
    <t>Pembelian token listrik, ID Pel : 34013154</t>
  </si>
  <si>
    <t>314 a/n Yusuf Wibisono</t>
  </si>
  <si>
    <t>Yusuf Wibisono</t>
  </si>
  <si>
    <t>SBK</t>
  </si>
  <si>
    <t>973850</t>
  </si>
  <si>
    <t>Issued pulsa IM3 nominal Rp.25.000</t>
  </si>
  <si>
    <t>22/05/2014</t>
  </si>
  <si>
    <t>Issued pulsa XL nominal Rp. 10.000</t>
  </si>
  <si>
    <t>Issued pulsa XL nominal Rp. 5.000</t>
  </si>
  <si>
    <t>no : 087751155138</t>
  </si>
  <si>
    <t>Issued pulsa IM3 nominal Rp. 50.000</t>
  </si>
  <si>
    <t>no : 085645931414</t>
  </si>
  <si>
    <t>910245</t>
  </si>
  <si>
    <t>Sabar</t>
  </si>
  <si>
    <t>Pembayran PDAM-SBY, Id pel : 3091</t>
  </si>
  <si>
    <t>530 a/n P.W. Afandi</t>
  </si>
  <si>
    <t>Pembayaran PDAM-SBY, ID Pel : 3050</t>
  </si>
  <si>
    <t>052 a/n PT. Bank Central Asia</t>
  </si>
  <si>
    <t>Pembayaran PDAM-SBY, ID Pel : 4133</t>
  </si>
  <si>
    <t>468 a/n Bank Central Asia</t>
  </si>
  <si>
    <t>Pembayaran PDAM-SBY, ID Pel : 4143</t>
  </si>
  <si>
    <t>146 a/n Poh Gik Ay</t>
  </si>
  <si>
    <t>Pembayaran PDAM-SBY, ID Pel : 4132</t>
  </si>
  <si>
    <t>959 a/n Tan Tjiauw Kim</t>
  </si>
  <si>
    <t>Pembayaran PDAM-SBY, ID Pel : 3052</t>
  </si>
  <si>
    <t>020 a/n Bank Central</t>
  </si>
  <si>
    <t>Pembayaran PDAM-SBY, ID Pel : 5183</t>
  </si>
  <si>
    <t>900 a/n Herma Wijaya, SE</t>
  </si>
  <si>
    <t>Herman  W</t>
  </si>
  <si>
    <t>971234</t>
  </si>
  <si>
    <t xml:space="preserve">                                                                                                                                                               .</t>
  </si>
  <si>
    <t xml:space="preserve"> </t>
  </si>
  <si>
    <t>no : 087855656898</t>
  </si>
  <si>
    <t>no : 085730111820</t>
  </si>
  <si>
    <t>23/05/2014</t>
  </si>
  <si>
    <t>26/05/2014</t>
  </si>
  <si>
    <t>28/05/2014</t>
  </si>
  <si>
    <t>30/05/2014</t>
  </si>
  <si>
    <t>2250174 a/n Pel SUD</t>
  </si>
  <si>
    <t>2251668 a/n Lydia Ismoyowati</t>
  </si>
  <si>
    <t>Pembelian token listrik, ID Pel : 14001871</t>
  </si>
  <si>
    <t>590 a/n Titiek Suhartiningsih</t>
  </si>
  <si>
    <t>Tomi</t>
  </si>
  <si>
    <t>Pembelian token listrik, ID Pel : 01104367</t>
  </si>
  <si>
    <t>394 a/n Heru wicaksono</t>
  </si>
  <si>
    <t>Pembayaran PDAM-SBY, Id Pel : 2121</t>
  </si>
  <si>
    <t>506 a/n M.Imam Machmud</t>
  </si>
  <si>
    <t>Fee dari PLN</t>
  </si>
  <si>
    <t>Pembelian token listrik, Id Pel : 86003528</t>
  </si>
  <si>
    <t>832 a/n Saryono</t>
  </si>
  <si>
    <t>Pembayaran listrik, Id Pel : 511421467619</t>
  </si>
  <si>
    <t>a/n M.Imam Machmud</t>
  </si>
  <si>
    <t>Syafi'i</t>
  </si>
  <si>
    <t>no: 085731829990</t>
  </si>
  <si>
    <t>011013</t>
  </si>
  <si>
    <t>Issued pulsa Im3: Rp. 5.000</t>
  </si>
  <si>
    <t>Issued pulsa XL nominal Rp.10.000</t>
  </si>
  <si>
    <t>no : 081991008792</t>
  </si>
  <si>
    <t>BULAN MEI 2014</t>
  </si>
  <si>
    <t>BULAN JUNI 2014</t>
  </si>
  <si>
    <t>TOTAL BULAN MEI</t>
  </si>
  <si>
    <t>1111781 a/n Sandjaja Loekito</t>
  </si>
  <si>
    <t>02/06/2014</t>
  </si>
  <si>
    <t>Dina</t>
  </si>
  <si>
    <t>ayl</t>
  </si>
  <si>
    <t xml:space="preserve">  </t>
  </si>
  <si>
    <t>Surabaya, 04 Juni 2014</t>
  </si>
  <si>
    <t>Pembayaran listrik, ID Pel : 5110502371</t>
  </si>
  <si>
    <t>02 a/n Witamanto</t>
  </si>
  <si>
    <t>36 a/n Tuniyah</t>
  </si>
  <si>
    <t>03/06/2014</t>
  </si>
  <si>
    <t>04/06/204</t>
  </si>
  <si>
    <t>Pembayaran PDAM-SBY, ID Pel : 1111</t>
  </si>
  <si>
    <t>770 a/n Sandjaya Loekito</t>
  </si>
  <si>
    <t>Herlina S</t>
  </si>
  <si>
    <t>BCA Tunjungan</t>
  </si>
  <si>
    <t>921602</t>
  </si>
  <si>
    <t>05/06/2014</t>
  </si>
  <si>
    <t>2081137 a/n Johanes Wadja</t>
  </si>
  <si>
    <t>02001429 a/n Indiaswari P</t>
  </si>
  <si>
    <t>Indiaswari P</t>
  </si>
  <si>
    <t>896948</t>
  </si>
  <si>
    <t>Pembayaran PDAM-SBY, Id pel : 5191</t>
  </si>
  <si>
    <t>Pembayaran TELKOM, no pel : 031</t>
  </si>
  <si>
    <t>974 a/n Frisilia Tanaya</t>
  </si>
  <si>
    <t>09/06/2014</t>
  </si>
  <si>
    <t>0904 a/n Drs. Rixdozon Widanto</t>
  </si>
  <si>
    <t>Rixdozon</t>
  </si>
  <si>
    <t>Kapasari</t>
  </si>
  <si>
    <t>904937</t>
  </si>
  <si>
    <t>Fee Pdam Surabaya</t>
  </si>
  <si>
    <t>Pembayaran PDAM-SBY, Id pel : 0511</t>
  </si>
  <si>
    <t>10/06/2014</t>
  </si>
  <si>
    <t>Ningsih</t>
  </si>
  <si>
    <t>161013</t>
  </si>
  <si>
    <t>2007499 a/n Rixdozon Widanto</t>
  </si>
  <si>
    <t>2007449 alamt mutiara regensi</t>
  </si>
  <si>
    <t>Fee PDAM sidoarjo</t>
  </si>
  <si>
    <t>bukti blm kembali</t>
  </si>
  <si>
    <t>Pembelian token listrik, ID Pel : 32010529413</t>
  </si>
  <si>
    <t>Mas Heri</t>
  </si>
  <si>
    <t>a/n Sujatno</t>
  </si>
  <si>
    <t>11/06/2014</t>
  </si>
  <si>
    <t>13/06/2014</t>
  </si>
  <si>
    <t>12/06/2014</t>
  </si>
  <si>
    <t>Evelyn</t>
  </si>
  <si>
    <t>Pembayaran tagihan telp. No : 0318664319</t>
  </si>
  <si>
    <t>a/n Siti Rahmawati</t>
  </si>
  <si>
    <t>Keuntungan dari pembayaran TELKOM</t>
  </si>
  <si>
    <t>Pembayaran PLN, Id Pel : 511431911055</t>
  </si>
  <si>
    <t>a/n Darmawan E.</t>
  </si>
  <si>
    <t>PT Langgeng</t>
  </si>
  <si>
    <t>Fee PLN</t>
  </si>
  <si>
    <t>a/n Sadi</t>
  </si>
  <si>
    <t xml:space="preserve">Pembelian token, ID Pel: 14026023805 </t>
  </si>
  <si>
    <t>5373879 a/n Benny S</t>
  </si>
  <si>
    <t>Pembayaran PLN, Id Pel : 51102017</t>
  </si>
  <si>
    <t>4538 a/n Abdullah</t>
  </si>
  <si>
    <t>Pembayaran tagihan telp. No : 0315053957</t>
  </si>
  <si>
    <t>a/n Abdullah</t>
  </si>
  <si>
    <t>Fee TELKOM</t>
  </si>
  <si>
    <t>1160593 a/n Wahyuningsih</t>
  </si>
  <si>
    <t>TOTAL BULAN JUNI</t>
  </si>
  <si>
    <t>16/06/2014</t>
  </si>
  <si>
    <t>17/06/2014</t>
  </si>
  <si>
    <t>18/06/2014</t>
  </si>
  <si>
    <t>Pembayaran PDAM, ID Pel : 1071187</t>
  </si>
  <si>
    <t>a/n Ir.Maria K</t>
  </si>
  <si>
    <t>Sandra Kartika</t>
  </si>
  <si>
    <t>980193</t>
  </si>
  <si>
    <t>Pembayaran PDAM, ID Pel : 2193994</t>
  </si>
  <si>
    <t>a/n Sumaryono HS</t>
  </si>
  <si>
    <t>Ari Pitono</t>
  </si>
  <si>
    <t xml:space="preserve">SOY </t>
  </si>
  <si>
    <t>940372</t>
  </si>
  <si>
    <t>19/06/2014</t>
  </si>
  <si>
    <t>Pembayaran listrik, ID Pel : 511422050830</t>
  </si>
  <si>
    <t>a/n A Kadir</t>
  </si>
  <si>
    <t>Fee pembayaran PLN</t>
  </si>
  <si>
    <t>Pembayaran listrik, ID Pel : 511422910772</t>
  </si>
  <si>
    <t>a/n Iswinarmo</t>
  </si>
  <si>
    <t>Pembayaran listrik, ID Pel : 511423084276</t>
  </si>
  <si>
    <t>a/n Lydia Ismoyowati</t>
  </si>
  <si>
    <t>Pembelian token Listrik, ID Pel : 34003131</t>
  </si>
  <si>
    <t>983 a/n Siwi Setiasih Sudarlin, SH</t>
  </si>
  <si>
    <t>terdebet</t>
  </si>
  <si>
    <t>debet juli</t>
  </si>
  <si>
    <t>20/06/2014</t>
  </si>
  <si>
    <t>23/06/2014</t>
  </si>
  <si>
    <t>Pembayaran PLN, Id Pel : 511463645722</t>
  </si>
  <si>
    <t>a/n Heri Purwanto, SE</t>
  </si>
  <si>
    <t>Pembayaran PDAM-SDA, Id Pel : 06003</t>
  </si>
  <si>
    <t>543 a/n Heri Purwanto, SE</t>
  </si>
  <si>
    <t>25/06/2014</t>
  </si>
  <si>
    <t>Fee PDAM-SDA</t>
  </si>
  <si>
    <t>Issued pulsa IM3 nominal Rp.25.000,-</t>
  </si>
  <si>
    <t>jul</t>
  </si>
  <si>
    <t>jun</t>
  </si>
  <si>
    <t>Issued pulsa IM3 nominal Rp.50.000,-</t>
  </si>
  <si>
    <t>27/06/2014</t>
  </si>
  <si>
    <t>30/06/2014</t>
  </si>
  <si>
    <t>Pembayaran listrik, ID Pel: 511050023</t>
  </si>
  <si>
    <t>9869 a/n Poerwadi</t>
  </si>
  <si>
    <t>2260612 a/n Purwadi</t>
  </si>
  <si>
    <t>Fee Pdam-SBY</t>
  </si>
  <si>
    <t>BULAN JULI 2014</t>
  </si>
  <si>
    <t>01/07/2014</t>
  </si>
  <si>
    <t>TF</t>
  </si>
  <si>
    <t>debet agustus</t>
  </si>
  <si>
    <t>02/07/2014</t>
  </si>
  <si>
    <t>Pembayaran tagihan listrik, ID Pel : 511800590717</t>
  </si>
  <si>
    <t>Muriana Mustari</t>
  </si>
  <si>
    <t>910247</t>
  </si>
  <si>
    <t>a/n Drs.Ari Wibowo</t>
  </si>
  <si>
    <t>912787</t>
  </si>
  <si>
    <t>Sugiyanto</t>
  </si>
  <si>
    <t>11010483 a/n Sugianto</t>
  </si>
  <si>
    <t xml:space="preserve">Pembayaran PDAM SBY, ID Pel : 1034135 </t>
  </si>
  <si>
    <t>a/n Kasiyem</t>
  </si>
  <si>
    <t>03/07/2014</t>
  </si>
  <si>
    <t>01/07/20144</t>
  </si>
  <si>
    <t>3</t>
  </si>
  <si>
    <t>4</t>
  </si>
  <si>
    <t>5</t>
  </si>
  <si>
    <t>*</t>
  </si>
  <si>
    <t>03/07//2014</t>
  </si>
  <si>
    <t>04/07/2014</t>
  </si>
  <si>
    <t>07/07/2014</t>
  </si>
  <si>
    <t>08/07/2014</t>
  </si>
  <si>
    <t>Pembayaran PLN, Id Pel :</t>
  </si>
  <si>
    <t>Pembayaran PLN, ID Pel : 514021199187</t>
  </si>
  <si>
    <t>a/n SriSubana</t>
  </si>
  <si>
    <t>klinik 300.000</t>
  </si>
  <si>
    <t>11/07/2014</t>
  </si>
  <si>
    <t>Pembayaran PDAM-SBY, ID Pel : 5373291</t>
  </si>
  <si>
    <t>a/n Soediono</t>
  </si>
  <si>
    <t>TOTAL BULAN JULI</t>
  </si>
  <si>
    <t>14/07/2014</t>
  </si>
  <si>
    <t>15/07/2014</t>
  </si>
  <si>
    <t>Fee dari token</t>
  </si>
  <si>
    <t>16/07/2014</t>
  </si>
  <si>
    <t>Pembelian token listrik, ID Pel : 32021370153</t>
  </si>
  <si>
    <t>a/n David Darmawan</t>
  </si>
  <si>
    <t>17/07/2014</t>
  </si>
  <si>
    <t>uang di mas sugeng</t>
  </si>
  <si>
    <t>21/07/2014</t>
  </si>
  <si>
    <t>10/07/2014</t>
  </si>
  <si>
    <t>trf msuk tgl 22 juli'14</t>
  </si>
  <si>
    <t>debet manual</t>
  </si>
  <si>
    <t>Pembayaran PDAM-SBY, Id Pel : 3101960</t>
  </si>
  <si>
    <t>a/n SIAUW</t>
  </si>
  <si>
    <t>23/07/2014</t>
  </si>
  <si>
    <t>TRANSFER</t>
  </si>
  <si>
    <t>24/07/2014</t>
  </si>
  <si>
    <t>trf msuk tgl 24 juli'14</t>
  </si>
  <si>
    <t>25/07/2014</t>
  </si>
  <si>
    <t>.</t>
  </si>
  <si>
    <t>Pembayaran PDAM-SBY, Id, Pel :</t>
  </si>
  <si>
    <t>05441096 a/n David Eka S</t>
  </si>
  <si>
    <t>Keuntungan dr PDAM</t>
  </si>
  <si>
    <t>Pembelian token listrik, Id, Pel :</t>
  </si>
  <si>
    <t>511433680106 a/n Djoko Prabowo</t>
  </si>
  <si>
    <t>04/08/2014</t>
  </si>
  <si>
    <t>6</t>
  </si>
  <si>
    <t>Henry S</t>
  </si>
  <si>
    <t>TOTAL BULAN AGUSTUS</t>
  </si>
  <si>
    <t>Pembayaran PLN, id pel : 511463409960</t>
  </si>
  <si>
    <t>a/n Nusye Dian</t>
  </si>
  <si>
    <t>Pembayaran PLN, id pel : 511463490720</t>
  </si>
  <si>
    <t>a/n Lissa B</t>
  </si>
  <si>
    <t>Pembayaran PLN, id pel : 511463434057</t>
  </si>
  <si>
    <t>a/n David H</t>
  </si>
  <si>
    <t>Pembayaran PLN id pel : 511432951213</t>
  </si>
  <si>
    <t>David H</t>
  </si>
  <si>
    <t>a/n Herlin Y</t>
  </si>
  <si>
    <t>Pembayaran PLN, id pel : 511420541789</t>
  </si>
  <si>
    <t>a/n Sobiejono</t>
  </si>
  <si>
    <t>Pembayaran PLN, id pel : 511401992987</t>
  </si>
  <si>
    <t>a/n R.Soetomo</t>
  </si>
  <si>
    <t>Pembayaran PLN , id pel : 511800590717</t>
  </si>
  <si>
    <t>a/n Drs. Ari W</t>
  </si>
  <si>
    <t>Pembayaran PLN, id pel : 511401235226</t>
  </si>
  <si>
    <t>a/n Budi M</t>
  </si>
  <si>
    <t>Andri L</t>
  </si>
  <si>
    <t>Pembayaran PLN, id pel : 511040297975</t>
  </si>
  <si>
    <t>a/n H. Nawawi</t>
  </si>
  <si>
    <t>KCP Veteran</t>
  </si>
  <si>
    <t>Pembayaran PLN, id pel : 511050209410</t>
  </si>
  <si>
    <t>a/n Paulina S</t>
  </si>
  <si>
    <t>Wanda</t>
  </si>
  <si>
    <t>Pembayaran PLN, id pel : 511050230067</t>
  </si>
  <si>
    <t>a/n Musliman</t>
  </si>
  <si>
    <t>Pembayaran PLN, id pel : 511801199077</t>
  </si>
  <si>
    <t>a/n Ismindari</t>
  </si>
  <si>
    <t>Rina</t>
  </si>
  <si>
    <t>Pembayaran PDAM-Sby, no pel : 5290039</t>
  </si>
  <si>
    <t>a/n Wiwied w</t>
  </si>
  <si>
    <t>Wiwied W</t>
  </si>
  <si>
    <t>Fee PDAM-Sby</t>
  </si>
  <si>
    <t>Pembayaran PDAM-Sby, no pel :5032584</t>
  </si>
  <si>
    <t>a/n Jhony G</t>
  </si>
  <si>
    <t>Pembayaran PDAM-Sby, no pel : 2121506</t>
  </si>
  <si>
    <t>a/n M.Imam</t>
  </si>
  <si>
    <t>Pembayaran PDAM-Sby, no pel : 3101208</t>
  </si>
  <si>
    <t>a/n Didik S</t>
  </si>
  <si>
    <t>05/08/2014</t>
  </si>
  <si>
    <t>Deposit</t>
  </si>
  <si>
    <t>Pembayaran PLN, id pel : 511060046360</t>
  </si>
  <si>
    <t>a/n M. Arief K</t>
  </si>
  <si>
    <t>Pembayaran PLN, id pel : 511061814334</t>
  </si>
  <si>
    <t>a/n Soemarto</t>
  </si>
  <si>
    <t>Pembayaran PLN, id pel : 511050137900</t>
  </si>
  <si>
    <t>a/n Soemadi</t>
  </si>
  <si>
    <t>KCU Galaxy</t>
  </si>
  <si>
    <t>Wasis Wahyudi</t>
  </si>
  <si>
    <t>Pembayaran PLN, id pel : 511050237102</t>
  </si>
  <si>
    <t>a/n Witamanto</t>
  </si>
  <si>
    <t>Pembayaran PLN, id pel : 511050237136</t>
  </si>
  <si>
    <t>a/n Tuniyah</t>
  </si>
  <si>
    <t>fee PLN</t>
  </si>
  <si>
    <t>Pembayaran PDAM-Sby, no pel : 4021951</t>
  </si>
  <si>
    <t>a/n Indawati J</t>
  </si>
  <si>
    <t>Pembayaran PDAM-Sby, no pel : 5121069</t>
  </si>
  <si>
    <t>a/n Sandjaja L</t>
  </si>
  <si>
    <t>Pembayaran PDAM-Sby no pel : 1111770</t>
  </si>
  <si>
    <t>Pembayaran PDAM-Sby, no pel : 2081137</t>
  </si>
  <si>
    <t>a/n Johanes W</t>
  </si>
  <si>
    <t>Pembayaran PDAM-Sby, no pel : 5110904</t>
  </si>
  <si>
    <t>a/n Drs. Rixdzon W</t>
  </si>
  <si>
    <t>Rixdzon W</t>
  </si>
  <si>
    <t>Pembayaran PDAM-Sby, no pel : 5253490</t>
  </si>
  <si>
    <t>a/n Perumnas</t>
  </si>
  <si>
    <t>Pembayaran PDAM-Sby, no pel : 1071187</t>
  </si>
  <si>
    <t>a/n Ir. Maria K</t>
  </si>
  <si>
    <t>Sandra k</t>
  </si>
  <si>
    <t>Pembayaran Telkom, no pel : 5671054</t>
  </si>
  <si>
    <t>a/n M. Arief k</t>
  </si>
  <si>
    <t>Pembayaran Telkom, no pel : 5671052</t>
  </si>
  <si>
    <t>Pembayaran Telkom, no pel : 5624430</t>
  </si>
  <si>
    <t>Pembayaran Telkom, no pel :  5660616</t>
  </si>
  <si>
    <t>06/08/2014</t>
  </si>
  <si>
    <t>Fee Telkom</t>
  </si>
  <si>
    <t>Pamungkas Heri</t>
  </si>
  <si>
    <t>Pembelian Token 50,000, no pel : 32010529413</t>
  </si>
  <si>
    <t>07/08/2014</t>
  </si>
  <si>
    <t>Pembayaran PLN, id pel : 511412149497</t>
  </si>
  <si>
    <t>a/n Lanny Danu</t>
  </si>
  <si>
    <t>Lanny D</t>
  </si>
  <si>
    <t>Pembayaran PLN, id pel : 511413049212</t>
  </si>
  <si>
    <t>a/n PT. Rejeki Sinar Duta</t>
  </si>
  <si>
    <t>Pembayaran PDAM-Sby, no pel : 5212543</t>
  </si>
  <si>
    <t>a/n Darmin</t>
  </si>
  <si>
    <t>Pembayaran PLN, no pel :511431911055</t>
  </si>
  <si>
    <t>a/n Darmawan</t>
  </si>
  <si>
    <t>a/n Wiwied W</t>
  </si>
  <si>
    <t>08/08/2014</t>
  </si>
  <si>
    <t>11/08/2014</t>
  </si>
  <si>
    <t>Pembelian Token, no pel : 14023565246</t>
  </si>
  <si>
    <t>Pembayaran PLN, no pel : 5110201440684</t>
  </si>
  <si>
    <t>a/n Saru'i</t>
  </si>
  <si>
    <t>Pembayaran Token, no pel : 8600381093</t>
  </si>
  <si>
    <t>a/n Agus Heriyanto</t>
  </si>
  <si>
    <t>Agus Heriyanto</t>
  </si>
  <si>
    <t>debet september</t>
  </si>
  <si>
    <t>Pembelian Token, no pel : 32021259083</t>
  </si>
  <si>
    <t>a/n M.Arief K</t>
  </si>
  <si>
    <t>Klinik gigi</t>
  </si>
  <si>
    <t>Pembelian Token, no pel : 34023332009</t>
  </si>
  <si>
    <t>a/n Suswantin TE</t>
  </si>
  <si>
    <t>Suswantina TE</t>
  </si>
  <si>
    <t>Pembayaran PDAM-Sidoarjo, no pel : 711010467</t>
  </si>
  <si>
    <t>a/n David</t>
  </si>
  <si>
    <t>Pembayaran PDAM-Sidoarjo, no pel : 702007499</t>
  </si>
  <si>
    <t>a/n Rixdzon W</t>
  </si>
  <si>
    <t>Pembayaran PDAM-Sidoarjo, no pel : 702001429</t>
  </si>
  <si>
    <t>a/n Indiaswari</t>
  </si>
  <si>
    <t>Indiawsari</t>
  </si>
  <si>
    <t>Pembayaran PDAM-Sidoarjo, no pel : 711010483</t>
  </si>
  <si>
    <t>a/n Sugiyanto</t>
  </si>
  <si>
    <t>Pembayaran PDAM-Sidoarjo, no pel : 711010541</t>
  </si>
  <si>
    <t>a/n Nusye D</t>
  </si>
  <si>
    <t>a/n Syahfrizal Johar</t>
  </si>
  <si>
    <t>a/n Putri</t>
  </si>
  <si>
    <t>a/n Suswantina</t>
  </si>
  <si>
    <t>a/n  Suswantina</t>
  </si>
  <si>
    <t>Pembelian Pulsa Axis Rp. 5000,- no : 083830710677</t>
  </si>
  <si>
    <t>Pembelian Pulsa Xl Rp. 25.000,- no :0817399882</t>
  </si>
  <si>
    <t>Pembelian pulsa XL Rp. 10.000,- no : 087751672888</t>
  </si>
  <si>
    <t>Pembelian pulsa XL Rp. 10.000,- no : 08175017341</t>
  </si>
  <si>
    <t>Pembelian pulsa XL Rp. 10.000,- no : 081991008792</t>
  </si>
  <si>
    <t>a/n Safi'i</t>
  </si>
  <si>
    <t>Safi'i</t>
  </si>
  <si>
    <t>12/08/2014</t>
  </si>
  <si>
    <t>Pembayaran PLN, no pel : 511800676076</t>
  </si>
  <si>
    <t>a/n PT. Mitra Gemilang</t>
  </si>
  <si>
    <t>Pembayaran PLN, no pel : 511440308428</t>
  </si>
  <si>
    <t>a/n Bambang Hartono</t>
  </si>
  <si>
    <t>Pembayaran PDAM-Sby, no pel : 5373879</t>
  </si>
  <si>
    <t>a/n Beny Setiawan</t>
  </si>
  <si>
    <t>Pembayaran PDAM-Sby, no pel : 5373291</t>
  </si>
  <si>
    <t>Pembayaran PDAM-Sby, no pel : 5010586</t>
  </si>
  <si>
    <t>a/n Soedarmini H</t>
  </si>
  <si>
    <t>Pembayaran PDAM-Sby, no pel : 2020441</t>
  </si>
  <si>
    <t>a/n Hendra G</t>
  </si>
  <si>
    <t>Pembayaran PDAM-Sby, no pel: 5200095</t>
  </si>
  <si>
    <t>a/n Tjhaja W</t>
  </si>
  <si>
    <t>Pembayaran PDAM-Sby, no pel : 5211840</t>
  </si>
  <si>
    <t>Pembayaran PDAM-SDA, no pel : 9018022</t>
  </si>
  <si>
    <t>a/n Budiman</t>
  </si>
  <si>
    <t>13/08/2014</t>
  </si>
  <si>
    <t>tunai</t>
  </si>
  <si>
    <t>Fee Token</t>
  </si>
  <si>
    <t>byr tgl 14 agsts'14</t>
  </si>
  <si>
    <t>KCP Kapasari</t>
  </si>
  <si>
    <t>Pembayaran PDAM-Sby, no pel : 2031915</t>
  </si>
  <si>
    <t>a/n</t>
  </si>
  <si>
    <t>14/08/2014</t>
  </si>
  <si>
    <t>Keterangan</t>
  </si>
  <si>
    <t>Pembayaran PLN, no pel : 514600100155</t>
  </si>
  <si>
    <t>a/n Suwarno</t>
  </si>
  <si>
    <t>Pembayaran PLN, no pel : 511433232830</t>
  </si>
  <si>
    <t>a/n Hernawan Subekti</t>
  </si>
  <si>
    <t>Ruko Rungkut</t>
  </si>
  <si>
    <t xml:space="preserve">tag. Bln juli &amp; agustus </t>
  </si>
  <si>
    <t>Hendro P</t>
  </si>
  <si>
    <t>Pembelian Token Rp. 50,000,- , no pel : 34022199235</t>
  </si>
  <si>
    <t>Pembelian Token Rp. 100,000,- , no pel :86003528832</t>
  </si>
  <si>
    <t>Pembelian Token Rp. 50,000,- no pel : 14023565246</t>
  </si>
  <si>
    <t>15/08/2014</t>
  </si>
  <si>
    <t>a/n Siti Soelasih</t>
  </si>
  <si>
    <t>962306</t>
  </si>
  <si>
    <t>5253490</t>
  </si>
  <si>
    <t>885217</t>
  </si>
  <si>
    <t>Pembayaran PDAM-SDA, Id pel : 06003543</t>
  </si>
  <si>
    <t>Wiwed W</t>
  </si>
  <si>
    <t>Transfer tunai</t>
  </si>
  <si>
    <t>Pembayaran PLN, no pel : 511463645722</t>
  </si>
  <si>
    <t>byr tgl 18 agsts'14</t>
  </si>
  <si>
    <t>18/08/2014</t>
  </si>
  <si>
    <t>Pembayaran PDAM-Sby, no pel : 5183900</t>
  </si>
  <si>
    <t>19/08/2014</t>
  </si>
  <si>
    <t>Pembelian Token, no pel : 01104397821</t>
  </si>
  <si>
    <t>a/n Dody Catur</t>
  </si>
  <si>
    <t>Dody Catur</t>
  </si>
  <si>
    <t>KCP Manyar</t>
  </si>
  <si>
    <t>897422</t>
  </si>
  <si>
    <t>Pembayaran PDAM-Sby, no pel : 2063769</t>
  </si>
  <si>
    <t>a/n Abdoerachman</t>
  </si>
  <si>
    <t>20/08/2014</t>
  </si>
  <si>
    <t>Pembayaran PDAM-Sby, no pel : 5441096</t>
  </si>
  <si>
    <t>a/n David Eka</t>
  </si>
  <si>
    <t>Pembayaran PDAM-Sby, no pel : 54111752</t>
  </si>
  <si>
    <t>a/n Tjen tjen</t>
  </si>
  <si>
    <t>Pembayaran PDAM-Sby, no pel : 2289033</t>
  </si>
  <si>
    <t>a/n Basuki</t>
  </si>
  <si>
    <t>Pembayaran PDAM-Sby, no pel : 2132555</t>
  </si>
  <si>
    <t>a/n Murtiningsih</t>
  </si>
  <si>
    <t>Pembayaran PDAM-Sby, no pel : 4366709</t>
  </si>
  <si>
    <t>Sulis</t>
  </si>
  <si>
    <t>Pembayaran PDAM-SDA, no pel : 01012596</t>
  </si>
  <si>
    <t>a/n Nur Muchamad Fatahila</t>
  </si>
  <si>
    <t>APK Darmo</t>
  </si>
  <si>
    <t>a/n R. Soetomo</t>
  </si>
  <si>
    <t>Pembayaran Telkom, no pel : 7312590</t>
  </si>
  <si>
    <t>Pembayaran Telkom, no pel : 8664319</t>
  </si>
  <si>
    <t>Pembelian Token Rp. 50.000,-  no pel : 14023565246</t>
  </si>
  <si>
    <t>transfer tgl 20/08/14</t>
  </si>
  <si>
    <t>21/08/2014</t>
  </si>
  <si>
    <t>Pembayaran PDAM-SBY, no pel : 2193994</t>
  </si>
  <si>
    <t>tunai tgl 22/08/14</t>
  </si>
  <si>
    <t>Pembelian Token Rp. 50.000,- no pel : 34022199235</t>
  </si>
  <si>
    <t>Pembelian Token Rp.300.000,- no pel : 14023602759</t>
  </si>
  <si>
    <t>a/n PT.Andhika Bumi Pratama</t>
  </si>
  <si>
    <t>KCP A.Yani</t>
  </si>
  <si>
    <t>Pembelian Token Rp. 100.000,- no pel : 14000964636</t>
  </si>
  <si>
    <t>a/n Djoko Prabowo</t>
  </si>
  <si>
    <t>Pembelian pulsa XL Rp. 25.000,-</t>
  </si>
  <si>
    <t>25/08/2014</t>
  </si>
  <si>
    <t>Pembelian Token Rp. 150.000,- no pel : 32021259083</t>
  </si>
  <si>
    <t>a/n M.Arief k</t>
  </si>
  <si>
    <t>Pembayaran PDAM-Sby, no pel : 1111781</t>
  </si>
  <si>
    <t>Nur Moch.Fatahila</t>
  </si>
  <si>
    <t>27/08/2014</t>
  </si>
  <si>
    <t>26/08/2014</t>
  </si>
  <si>
    <t>Pembayaran PDAM-SBY, no pel : 2110135</t>
  </si>
  <si>
    <t>a/n Sarui</t>
  </si>
  <si>
    <t>28/08/2014</t>
  </si>
  <si>
    <t>lbh 148600</t>
  </si>
  <si>
    <t>transfer tgl 29/8</t>
  </si>
  <si>
    <t>a/n Ir. Suriontoro</t>
  </si>
  <si>
    <t>Rixdzon</t>
  </si>
  <si>
    <t>koperasi</t>
  </si>
  <si>
    <t>29/08/2014</t>
  </si>
  <si>
    <t xml:space="preserve">Pembayaran PDAM-Sby </t>
  </si>
  <si>
    <t>no pel : 4021751 a/n PT. Bank Centra Asia</t>
  </si>
  <si>
    <t>deposit</t>
  </si>
  <si>
    <t>Pembayaran PDAM-Sby</t>
  </si>
  <si>
    <t>no pel : 3101208 a/n Didik S</t>
  </si>
  <si>
    <t>Pembayaran PDAM- Sby</t>
  </si>
  <si>
    <t>no pel : 5290039 a/n Wiwid W</t>
  </si>
  <si>
    <t>Wiwid W</t>
  </si>
  <si>
    <t>no pel : 5032584 a/n Johny G</t>
  </si>
  <si>
    <t>no pel : 5121069 a/n Ir. Suriontoro</t>
  </si>
  <si>
    <t>no pel : 1111781 a/n Sandjaja L</t>
  </si>
  <si>
    <t>no pel : 1202712 a/n Nurdjaman</t>
  </si>
  <si>
    <t>Erni R</t>
  </si>
  <si>
    <t>no pel : 2081137 a/n Johanes W</t>
  </si>
  <si>
    <t>no pel : 5110904 a/n Rixdzon W</t>
  </si>
  <si>
    <t>no pel : 5253490 a/n Perumnas</t>
  </si>
  <si>
    <t>no pel : 1071187 a/n Ir. Maria K</t>
  </si>
  <si>
    <t>Sandra K</t>
  </si>
  <si>
    <t>Pembayaran PDAM-SDA</t>
  </si>
  <si>
    <t>no pel : 11010541 a/n Nedya S</t>
  </si>
  <si>
    <t>no pel : 02007499 a/n Rixdzon W</t>
  </si>
  <si>
    <t xml:space="preserve">Pembayaran PDAM-SDA </t>
  </si>
  <si>
    <t>no pel : 11010467 a/n David</t>
  </si>
  <si>
    <t>no pel : 02001429 a/n Indiaswari P</t>
  </si>
  <si>
    <t>no pel : 11010483 a/n Sugianto</t>
  </si>
  <si>
    <t>no pel : 86001381093 a/n Agus Heriyanto</t>
  </si>
  <si>
    <t>Mbak Nur</t>
  </si>
  <si>
    <t xml:space="preserve"> no pel : 14023565246 a/n Wiwid W</t>
  </si>
  <si>
    <t>no pel : 4036825</t>
  </si>
  <si>
    <t>no pel :3120727</t>
  </si>
  <si>
    <t>Pembelian Token Rp. 500,000</t>
  </si>
  <si>
    <t>Pembelian Token Rp.50,000</t>
  </si>
  <si>
    <t>01/09/2014</t>
  </si>
  <si>
    <t>02/09/2014</t>
  </si>
  <si>
    <t>Pembayran PLN</t>
  </si>
  <si>
    <t>no pel : 511050237102 a/n Witamanto</t>
  </si>
  <si>
    <t>Kantin</t>
  </si>
  <si>
    <t>Pembayaran PLN</t>
  </si>
  <si>
    <t>no pel : 511050237136</t>
  </si>
  <si>
    <t>no pel : 511412149497 a/n Lanny D</t>
  </si>
  <si>
    <t>no pel : 511413049212 a/n PT.Rejeki Sinar Duta</t>
  </si>
  <si>
    <t>Mbak Mala</t>
  </si>
  <si>
    <t>no pel : 511061814334 a/n Soemarto</t>
  </si>
  <si>
    <t xml:space="preserve">Pembayaran PLN </t>
  </si>
  <si>
    <t>no pel : 511801199077</t>
  </si>
  <si>
    <t xml:space="preserve">Mbak Rina </t>
  </si>
  <si>
    <t>no pel : 511050209410 a/n Paulina S</t>
  </si>
  <si>
    <t>Mbak Wanda</t>
  </si>
  <si>
    <t>no pel : 511050230067 a/n Musliman</t>
  </si>
  <si>
    <t>no pel : 511607102523 a/n Nurdjaman</t>
  </si>
  <si>
    <t>no pel : 513040245183 a/n PT.UNICORA AGUNG</t>
  </si>
  <si>
    <t>no pel : 511463441091 a.n Abudllah</t>
  </si>
  <si>
    <t>no pel : 511463719125 a.n Arie Juniarsih</t>
  </si>
  <si>
    <t>no pel : 511463409779 a.n Erma Pujiastuti</t>
  </si>
  <si>
    <t>no pel : 514600100155 a.n Suwarno</t>
  </si>
  <si>
    <t>no pel : 511401235226 a.n Budi M</t>
  </si>
  <si>
    <t>no pel : 51420541789 a.n Soebijono</t>
  </si>
  <si>
    <t>debet oktober</t>
  </si>
  <si>
    <t>Pembayaran PDAM-MLG</t>
  </si>
  <si>
    <t>no pel : 03080001603 a.n PT.Unicora Agung</t>
  </si>
  <si>
    <t xml:space="preserve">Erni R </t>
  </si>
  <si>
    <t>no pel : 11010479 a.n Abdullah</t>
  </si>
  <si>
    <t>no pel : 07020800 a.n Ari Juniarsih</t>
  </si>
  <si>
    <t>no pel : 511432951213 a.n Herlin Yuni</t>
  </si>
  <si>
    <t>no pel : 1033834 a/n Hantjo K</t>
  </si>
  <si>
    <t>no pel : 511463434057 a.n David H</t>
  </si>
  <si>
    <t xml:space="preserve">no pel : 511463409960 a.n Nusye Dian </t>
  </si>
  <si>
    <t>Nusye D</t>
  </si>
  <si>
    <t>no pel : 511463490720 a.n Lissa B</t>
  </si>
  <si>
    <t>no pel : 511040297975 a.n H.Nawawi</t>
  </si>
  <si>
    <t xml:space="preserve">Marzuki </t>
  </si>
  <si>
    <t>no pel : 511401992987 a.n R.Soetomo</t>
  </si>
  <si>
    <t>KCU Diponegoro</t>
  </si>
  <si>
    <t xml:space="preserve">Pembayaran PLN : </t>
  </si>
  <si>
    <t>no pel : 511800590717 a.n Drs. Ari W</t>
  </si>
  <si>
    <t>Muriana M</t>
  </si>
  <si>
    <t>no pel : 514021199187 a.n Srisubana</t>
  </si>
  <si>
    <t>KCP Tunjungan</t>
  </si>
  <si>
    <t>no pel : 511440308428 a.n Bambang H</t>
  </si>
  <si>
    <t>no pel : 5200095 a.n R Tjahjo W</t>
  </si>
  <si>
    <t>no pel : 5211840 a.n Bambang H</t>
  </si>
  <si>
    <t>03/09/2014</t>
  </si>
  <si>
    <t>no pel : 511020174538 a/n Abdullah</t>
  </si>
  <si>
    <t>no pel : 3011821 a/n Abdullah</t>
  </si>
  <si>
    <t>no pel : 1111770 a.n Sandjaja L</t>
  </si>
  <si>
    <t>no pel : 14026023805 a.n Sadi</t>
  </si>
  <si>
    <t>Pembelian Token 100,000</t>
  </si>
  <si>
    <t>04/09/2014</t>
  </si>
  <si>
    <t xml:space="preserve">Pembayaran Telkom </t>
  </si>
  <si>
    <t>no : 0317312590 a.n R. Soetomo W</t>
  </si>
  <si>
    <t>KCU Dipo</t>
  </si>
  <si>
    <t>Pembayaran Telkom</t>
  </si>
  <si>
    <t>no : 0318295991 a.n Nurdjaman</t>
  </si>
  <si>
    <t>Pembayaran Telkom Halo</t>
  </si>
  <si>
    <t>no : 0811336945 a.n Erni Rachma S</t>
  </si>
  <si>
    <t xml:space="preserve">Pembayarn Telkom </t>
  </si>
  <si>
    <t>no : 0318551319 a.n Abdullah</t>
  </si>
  <si>
    <t>SDM</t>
  </si>
  <si>
    <t>K3S</t>
  </si>
  <si>
    <t>962744</t>
  </si>
  <si>
    <t>910968</t>
  </si>
  <si>
    <t>010106</t>
  </si>
  <si>
    <t>Pembelian Token 1,000,000</t>
  </si>
  <si>
    <t>Mudjiastuti</t>
  </si>
  <si>
    <t>900204</t>
  </si>
  <si>
    <t>no : 32018663123 a.n Endang Sumarni</t>
  </si>
  <si>
    <t>no pel : 5110201440684 : a.n Sarui</t>
  </si>
  <si>
    <t>transfer tgl 3 sep 14</t>
  </si>
  <si>
    <t>no rek : 2581123142</t>
  </si>
  <si>
    <t>05/09/2014</t>
  </si>
  <si>
    <t>Pembayaran PLN,</t>
  </si>
  <si>
    <t>no pel : 511060046360 a.n M.Arief K</t>
  </si>
  <si>
    <t>no pel : 0315671054 a.n M.Arief K</t>
  </si>
  <si>
    <t>no pel : 0315671052 a.n M.Arief K</t>
  </si>
  <si>
    <t>no pel : 0315624430 a.n M. Arief K</t>
  </si>
  <si>
    <t>no pel : 0315660616 a.n M.Arief K</t>
  </si>
  <si>
    <t>no pel : 4021951 a.n Indawati J</t>
  </si>
  <si>
    <t>Pembayaran PDAM-Sda</t>
  </si>
  <si>
    <t>no pel : 05004645 a.n Agus J</t>
  </si>
  <si>
    <t>transfer tgl 05 sep 14</t>
  </si>
  <si>
    <t>no pel : 511200696382 a.n Novie Tri K</t>
  </si>
  <si>
    <t>Novie Tri K</t>
  </si>
  <si>
    <t>BCA Gresik</t>
  </si>
  <si>
    <t>975378</t>
  </si>
  <si>
    <t>Pembelian Token</t>
  </si>
  <si>
    <t>no pel : 86003528832 a.n Saryono</t>
  </si>
  <si>
    <t>08/09/2014</t>
  </si>
  <si>
    <t>no pel : 07007718 a.n Syafrizal Johar</t>
  </si>
  <si>
    <t>PT.MSU</t>
  </si>
  <si>
    <t>Fee PDAM-MLG</t>
  </si>
  <si>
    <t>Fee T-Halo</t>
  </si>
  <si>
    <t>no pel : 511450964111 a.n Syafrizal Johar</t>
  </si>
  <si>
    <t>no pel : 511050137900 a.n Soemadi</t>
  </si>
  <si>
    <t>lunas tgl 25</t>
  </si>
  <si>
    <t>lunas tgl 25 agsts</t>
  </si>
  <si>
    <t>lunas tgl 28 agsts</t>
  </si>
  <si>
    <t>09/09/2014</t>
  </si>
  <si>
    <t>no pel : 2031915 a.n PT.Rukun Makmur Indah</t>
  </si>
  <si>
    <t xml:space="preserve">Pembelian Token </t>
  </si>
  <si>
    <t>no pel : 34023332009 a.n Fadjar Wilopo</t>
  </si>
  <si>
    <t>KCU Indrapura</t>
  </si>
  <si>
    <t>KCP JMP</t>
  </si>
  <si>
    <t>10/09/2014</t>
  </si>
  <si>
    <t>no pel : 511431911055 a.n Darmawan E.S</t>
  </si>
  <si>
    <t>no pel : 4021950 a.n Santoso</t>
  </si>
  <si>
    <t>transfer tgl 8 agsts '14</t>
  </si>
  <si>
    <t>11/09/2014</t>
  </si>
  <si>
    <t>no pel : 5373879 a.n Benny S</t>
  </si>
  <si>
    <t>no pel : 5373291 a.n Soediono</t>
  </si>
  <si>
    <t>no pel : 5010586 a.n Soedarmini H</t>
  </si>
  <si>
    <t>no pel : 5161953 a.n PT.Bank Centra Asia</t>
  </si>
  <si>
    <t>no pel : 511800676076 a.n PT.Mitra Gemilang</t>
  </si>
  <si>
    <t>15/09/2014</t>
  </si>
  <si>
    <t>16/09/2014</t>
  </si>
  <si>
    <t>no pel : 5411172 a.n Tjen Tjen</t>
  </si>
  <si>
    <t>Pedro S</t>
  </si>
  <si>
    <t>no pel : 2289033 a.n Basuki</t>
  </si>
  <si>
    <t>Pembayaran-PDAM-Sby</t>
  </si>
  <si>
    <t>no pel : 2132555 a.n Murtiningsih</t>
  </si>
  <si>
    <t>Murianti</t>
  </si>
  <si>
    <t>no pel : 2064902 a.n Kamini</t>
  </si>
  <si>
    <t>Djumain</t>
  </si>
  <si>
    <t>no pel : 2110135 a.n Saru'i</t>
  </si>
  <si>
    <t>Saru'i</t>
  </si>
  <si>
    <t>no pel : 5404367 a.n PT.Artisan Surya K</t>
  </si>
  <si>
    <t>Deby Debora</t>
  </si>
  <si>
    <t>Pembelian token listrik, ID Pel: 1402 748 7694</t>
  </si>
  <si>
    <t xml:space="preserve">no pel : 14027487694 a.n Farida Soewarni </t>
  </si>
  <si>
    <t>debet juli ( Transfer tgl 16 sep'14)</t>
  </si>
  <si>
    <t>tranfer tgl 16 sep'14</t>
  </si>
  <si>
    <t>18/09/2014</t>
  </si>
  <si>
    <t>Pembelian Token 150,000</t>
  </si>
  <si>
    <t>no pel : 32021259083 a.n M.Arief K</t>
  </si>
  <si>
    <t>no pel : 2063769 a.n Aboerachman</t>
  </si>
  <si>
    <t>Pembelian Token 50,000</t>
  </si>
  <si>
    <t>no pel : 32010529413 a.n Sujatno</t>
  </si>
  <si>
    <t>19/09/2014</t>
  </si>
  <si>
    <t>Heri Purwanto</t>
  </si>
  <si>
    <t>KCU Darmo</t>
  </si>
  <si>
    <t>no pel : 2020441 a.n Hendra Gunawan J</t>
  </si>
  <si>
    <t>no pel : 0318664319 a.n Siti Rahmawati</t>
  </si>
  <si>
    <t>no pel : 4366709 a.n Sadi</t>
  </si>
  <si>
    <t>transfer tgl 19/09/14</t>
  </si>
  <si>
    <t>22/09/2014</t>
  </si>
  <si>
    <t>23/09/2014</t>
  </si>
  <si>
    <t>24/09/2014</t>
  </si>
  <si>
    <t>Gatot S</t>
  </si>
  <si>
    <t>KCP Porong</t>
  </si>
  <si>
    <t>no pel : 4036825 a.n Timan</t>
  </si>
  <si>
    <t>no pel : 2193994 a.n Sumaryono HS</t>
  </si>
  <si>
    <t>Aripitono</t>
  </si>
  <si>
    <t>25/09/2014</t>
  </si>
  <si>
    <t>no pel : 11007147 a.n Nining Mayaningrum</t>
  </si>
  <si>
    <t>Bambang</t>
  </si>
  <si>
    <t>Lt.2 kcu darmo</t>
  </si>
  <si>
    <t>Pembayaran PDAM-SDA (2bln)</t>
  </si>
  <si>
    <t>transfer tgl 24/09/14</t>
  </si>
  <si>
    <t>26/09/2014</t>
  </si>
  <si>
    <t>Kopearsi</t>
  </si>
  <si>
    <t>085607222052</t>
  </si>
  <si>
    <t>Pulsa IM3 SMS 25.000</t>
  </si>
  <si>
    <t>Pembelian Token  50,000,-  , no pel :86003528832</t>
  </si>
  <si>
    <t>Pulsa Simpati 5,000</t>
  </si>
  <si>
    <t>no : 082244100588</t>
  </si>
  <si>
    <t>Pulsa XL 10,000</t>
  </si>
  <si>
    <t>Suraya</t>
  </si>
  <si>
    <t>Pulsa XL 5,000</t>
  </si>
  <si>
    <t>no : 081703990498</t>
  </si>
  <si>
    <t>no pel : 511421467619 a.n Moch Imam M</t>
  </si>
  <si>
    <t>no pel : 2121506 a.n Moch Imam M</t>
  </si>
  <si>
    <t xml:space="preserve">Pembelian Token Rp. 50.000,- no pel :34022199235 </t>
  </si>
  <si>
    <t>29/09/2014</t>
  </si>
  <si>
    <t>P.Hendro</t>
  </si>
  <si>
    <t>30/09/2014</t>
  </si>
  <si>
    <t>01/10/2014</t>
  </si>
  <si>
    <t>no pel : 5110502300067 a/n Musliman</t>
  </si>
  <si>
    <t>no pel : 3101208 a.n Didik S</t>
  </si>
  <si>
    <t>no pel : 511801199077 a/n Ismindari BBA</t>
  </si>
  <si>
    <t>01/10/2017</t>
  </si>
  <si>
    <t>Pembelian Token 200,000</t>
  </si>
  <si>
    <t>no pel : 511050281137 a/n Siti Soelasih</t>
  </si>
  <si>
    <t>TOTAL BULAN SEPTEMBER</t>
  </si>
  <si>
    <t>sudah dibyr tgl 29 sep 14</t>
  </si>
  <si>
    <t>no pel : 32021259083 a/n M.Arief K</t>
  </si>
  <si>
    <t>Klinik Gigi</t>
  </si>
  <si>
    <t>no pel : 511413049212 a/n PT.Rejeki Sinar D</t>
  </si>
  <si>
    <t>no pel : 5032584 a/n Jhony G</t>
  </si>
  <si>
    <t>no pel : 5121069 a/n Ir.Suriontoro</t>
  </si>
  <si>
    <t>Pembelian Token 150000</t>
  </si>
  <si>
    <t>Pembelian Token 100000</t>
  </si>
  <si>
    <t>no pel : 14000964636 a/n Djoko P</t>
  </si>
  <si>
    <t>no pel : 32021370153 a/n David D</t>
  </si>
  <si>
    <t>no pel : 511050023986 a/n Purwadi</t>
  </si>
  <si>
    <t>no pel : 2260612 a/n Purwadi</t>
  </si>
  <si>
    <t>no pel : 14023565246 a/n Wiwid W</t>
  </si>
  <si>
    <t>no pel : 34032778382 a/n Gatot</t>
  </si>
  <si>
    <t>02/10/2014</t>
  </si>
  <si>
    <t>no pel : 2031915 a/n PT.Rukun Makmur S</t>
  </si>
  <si>
    <t>no pel : 32010529413 a/n Sujatno</t>
  </si>
  <si>
    <t>03/10/2014</t>
  </si>
  <si>
    <t>no pel : 511463434057 a/n David H</t>
  </si>
  <si>
    <t>no pel : 511463409960 a/n Nusye Dian W</t>
  </si>
  <si>
    <t>KCP Klampis</t>
  </si>
  <si>
    <t>03//10/2014</t>
  </si>
  <si>
    <t>no pel : 511432951213 a/n Herlin Y</t>
  </si>
  <si>
    <t>no pel : 511420541789 a/n Soebijono</t>
  </si>
  <si>
    <t>no pel : 511463441091 a.n Abdullah</t>
  </si>
  <si>
    <t>no pel : 4171746 a.n Marzuki</t>
  </si>
  <si>
    <t>no pel : 511050237136 a/n Tuniyah</t>
  </si>
  <si>
    <t>Pembelian pulsa XL 50,000</t>
  </si>
  <si>
    <t>no : 14026023805 a/n Sadi</t>
  </si>
  <si>
    <t>06/10/2014</t>
  </si>
  <si>
    <t>07/10/2014</t>
  </si>
  <si>
    <t>no pel : 5110904 a/n Drs.Rixdzon W</t>
  </si>
  <si>
    <t>no pel : 511020140684</t>
  </si>
  <si>
    <t>no pel : 11010541 a/n Nedya Swasono</t>
  </si>
  <si>
    <t>no pel : 02001429 a/n Indiaswari Prastiwi</t>
  </si>
  <si>
    <t>no pel : 711010483 a/n Sugianto</t>
  </si>
  <si>
    <t>Sugianto</t>
  </si>
  <si>
    <t>no pel : 05004645 a/n Agus Januar</t>
  </si>
  <si>
    <t>no pel : 11010479 a/n Abdullah</t>
  </si>
  <si>
    <t>no pel : 07020800 a/n Ari Yuniarsih</t>
  </si>
  <si>
    <t>no pel : 0811336945 a/n Erni Rachma Sari</t>
  </si>
  <si>
    <t>no pel : 0315671054 a/n M.Arief Kaprawi</t>
  </si>
  <si>
    <t>no pel : 0315671052 a/n M.Arief Kaprawi</t>
  </si>
  <si>
    <t>no pel : 0315624430 a/n M. Arief Kaprawi</t>
  </si>
  <si>
    <t>no pel : 0315660616 a/n M.Arief Kaprawi</t>
  </si>
  <si>
    <t>no pel : 0317312590 a/n R.Soetomo S</t>
  </si>
  <si>
    <t>no pel : 0318295991 a/n Nurdjaman</t>
  </si>
  <si>
    <t>Pembelian Token 450,000</t>
  </si>
  <si>
    <t>no pel : 34023332009 a/n Fadjar Wilopo</t>
  </si>
  <si>
    <t>Suswantina</t>
  </si>
  <si>
    <t>no pel : 0318551319 a/n Abdullah</t>
  </si>
  <si>
    <t>no pel : 514021199187 a/n Srisubana</t>
  </si>
  <si>
    <t>Pembayaran PDAM-Sidoarjo, no pel : 07007718</t>
  </si>
  <si>
    <t>08/10/2014</t>
  </si>
  <si>
    <t>no pel : 511431911055 a/n Darmawan E.Sjafie</t>
  </si>
  <si>
    <t>no pel : 031-8664319 a/n Siti Rahmawati</t>
  </si>
  <si>
    <t>no pel : 511433232830 a/n Hermawan Subekti</t>
  </si>
  <si>
    <t>Tag.bln September</t>
  </si>
  <si>
    <t>no pel : 1123062 a/n Herman Subekti</t>
  </si>
  <si>
    <t>transfer tgl 08/10/14</t>
  </si>
  <si>
    <t>no pel : 511050104159 a/n Ama Rachmi</t>
  </si>
  <si>
    <t>no pel : 4021950 a/n Santoso</t>
  </si>
  <si>
    <t>no pel : 07010160 a/n Siok Tjwang Jen</t>
  </si>
  <si>
    <t>transfer tgl 01/10/14</t>
  </si>
  <si>
    <t>no pel : 86003528832 a/n Saryono</t>
  </si>
  <si>
    <t xml:space="preserve">Suraya </t>
  </si>
  <si>
    <t>no pel : 511450964111 a/n Syafrizal Johar</t>
  </si>
  <si>
    <t>09/10/2014</t>
  </si>
  <si>
    <t>Pulsa IM3 SMS 25,000</t>
  </si>
  <si>
    <t>no : 085648435821</t>
  </si>
  <si>
    <t>10/10/2014</t>
  </si>
  <si>
    <t xml:space="preserve">no : 085648435821 </t>
  </si>
  <si>
    <t>13/10/2014</t>
  </si>
  <si>
    <t>no pel : 2020441 a/n Hendra Gunawan J</t>
  </si>
  <si>
    <t>Transfer tgl 13/10/14</t>
  </si>
  <si>
    <t>Pembelian Token Rp. 100,000,- , no pel : 34022199235</t>
  </si>
  <si>
    <t>14/10/2014</t>
  </si>
  <si>
    <t>no pel : 11007147 a/n Nining Mayaningrum</t>
  </si>
  <si>
    <t>no pel : 02008565 a/n Wang Ong Tjang</t>
  </si>
  <si>
    <t>Bln Sep</t>
  </si>
  <si>
    <t>bln agustus</t>
  </si>
  <si>
    <t>no : 087853826686</t>
  </si>
  <si>
    <t xml:space="preserve">Pembayaran PDM-Sby </t>
  </si>
  <si>
    <t xml:space="preserve">no pel : 5161953 a/n PT.Bank Central Asia </t>
  </si>
  <si>
    <t>Transfer tgl</t>
  </si>
  <si>
    <t>Transfer Tgl</t>
  </si>
  <si>
    <t>16/10/2014</t>
  </si>
  <si>
    <t>17/10/2014</t>
  </si>
  <si>
    <t>,</t>
  </si>
  <si>
    <t>transfer tgl 17/10/14</t>
  </si>
  <si>
    <t>20/10/2014</t>
  </si>
  <si>
    <t xml:space="preserve">no pel : 5441096 a/n David Eka </t>
  </si>
  <si>
    <t>no pel : 5212543 a/n Darimin</t>
  </si>
  <si>
    <t>no pel : 511220558291 a/n Moch Fadli</t>
  </si>
  <si>
    <t>no pel : 2142323</t>
  </si>
  <si>
    <t>Silvanus</t>
  </si>
  <si>
    <t>Lt.10</t>
  </si>
  <si>
    <t>21/10/2014</t>
  </si>
  <si>
    <t>no pel : 14000964636 a/n Djoko Prabowo</t>
  </si>
  <si>
    <t>no pel: 2251513 a/n Dewi Redjeki</t>
  </si>
  <si>
    <t xml:space="preserve">Silvanus </t>
  </si>
  <si>
    <t>no pel : 32025822431 a/n So Hartono S</t>
  </si>
  <si>
    <t>Hok Jhay</t>
  </si>
  <si>
    <t>Lt.5</t>
  </si>
  <si>
    <t>22/10/2014</t>
  </si>
  <si>
    <t>transfer tgl 23/10/14</t>
  </si>
  <si>
    <t>23/10/2014</t>
  </si>
  <si>
    <t>no pel : 34032778382 a/n Gatot Sumaryono</t>
  </si>
  <si>
    <t>27/10/2014</t>
  </si>
  <si>
    <t>Pembelian Token 500,000</t>
  </si>
  <si>
    <t>Pembelian Token 400,000</t>
  </si>
  <si>
    <t>no pel : 46001455966 a/n Nono Sumaryono</t>
  </si>
  <si>
    <t>Yeni Rahmawati</t>
  </si>
  <si>
    <t>KCP Rungkut M</t>
  </si>
  <si>
    <t>976160</t>
  </si>
  <si>
    <t>24/10/2014</t>
  </si>
  <si>
    <t>28/10/2014</t>
  </si>
  <si>
    <t xml:space="preserve">CSO </t>
  </si>
  <si>
    <t>no pel : 2080159 a/n Mustam</t>
  </si>
  <si>
    <t>no pel : 2193994 a/n Sumaryono</t>
  </si>
  <si>
    <t>no pel : 01104397987 a/n Zippora S</t>
  </si>
  <si>
    <t>Zippora S</t>
  </si>
  <si>
    <t>KCP Junda</t>
  </si>
  <si>
    <t>29/10/2014</t>
  </si>
  <si>
    <t>30/10/2014</t>
  </si>
  <si>
    <t xml:space="preserve">no pel : 32021370153 a/n </t>
  </si>
  <si>
    <t>no : 081357839447</t>
  </si>
  <si>
    <t>31/10/2014</t>
  </si>
  <si>
    <t>Dbt Nov</t>
  </si>
  <si>
    <t>transfer tgl 30/10/2014</t>
  </si>
  <si>
    <t>debet manual ( gagal Debet)</t>
  </si>
  <si>
    <t>03/11/2014</t>
  </si>
  <si>
    <t>TOTAL BULAN OKTOBER</t>
  </si>
  <si>
    <t>TOTAL BULAN NOVEMBER</t>
  </si>
  <si>
    <t>04/11/2014</t>
  </si>
  <si>
    <t>no pel : 1202788 a/n Seng Huat</t>
  </si>
  <si>
    <t xml:space="preserve">Seng Huat </t>
  </si>
  <si>
    <t>05/11/2014</t>
  </si>
  <si>
    <t>no pel : 0315053957 a/n Abdulah</t>
  </si>
  <si>
    <t>Pembayaran Ntaglis</t>
  </si>
  <si>
    <t>no reg : 5114029004144 a/n Eruyanto</t>
  </si>
  <si>
    <t>no reg : 5114029004145 a/n Eruyanto</t>
  </si>
  <si>
    <t>06/11/2014</t>
  </si>
  <si>
    <t>byr tgl 6/11/14</t>
  </si>
  <si>
    <t>Surabaya, 04 November 2014</t>
  </si>
  <si>
    <t>Yuri Hartanti</t>
  </si>
  <si>
    <t>no pel : 511440373366 a/n Yuri Hartanti</t>
  </si>
  <si>
    <t>Pembelian pulsa IM3 SMS 25,000</t>
  </si>
  <si>
    <t>no : 085649478096</t>
  </si>
  <si>
    <t>07/11/2014</t>
  </si>
  <si>
    <t>Suko</t>
  </si>
  <si>
    <t>no pel : 511450909693 a/n Sampurna Sulastri</t>
  </si>
  <si>
    <t>no pel : 07006252 a/n SP Sulastri</t>
  </si>
  <si>
    <t>Pembelian pulsa IM3 25,000</t>
  </si>
  <si>
    <t>07 /11/2014</t>
  </si>
  <si>
    <t>08/11/2014</t>
  </si>
  <si>
    <t>no pel : 320212590823 a/n M.Areif Kaprawi</t>
  </si>
  <si>
    <t>10/11/2014</t>
  </si>
  <si>
    <t>11/11/2014</t>
  </si>
  <si>
    <t>12/11/2014</t>
  </si>
  <si>
    <t>no pel : 14026023805 a/n Sadi</t>
  </si>
  <si>
    <t>no pel : 1035041 a/n Lie Ferdy F</t>
  </si>
  <si>
    <t>13/11/2014</t>
  </si>
  <si>
    <t>no pel : 511432951773 a/n Emilia R.GN</t>
  </si>
  <si>
    <t>14/11/2014</t>
  </si>
  <si>
    <t>no pel : 5010586 a/n Soedarmini</t>
  </si>
  <si>
    <t>17/11/2014</t>
  </si>
  <si>
    <t>Benny S</t>
  </si>
  <si>
    <t>no pel : 2142323 a/n PT.Wisma Mukti/Drs.Sugiat</t>
  </si>
  <si>
    <t>no pel : 2251513 a/n Dewi Redjeki</t>
  </si>
  <si>
    <t>Pembayarn PDAM-Sby</t>
  </si>
  <si>
    <t>no pel : 2712365 a/n Sugeng P</t>
  </si>
  <si>
    <t>no pel : 34032778382 a/n Gatot Sumarsono</t>
  </si>
  <si>
    <t>gagal debet</t>
  </si>
  <si>
    <t>Gagal debet</t>
  </si>
  <si>
    <t>no pel : 4366709 a/n Sadi</t>
  </si>
  <si>
    <t>Komitse</t>
  </si>
  <si>
    <t>020206</t>
  </si>
  <si>
    <t>18/11/2014</t>
  </si>
  <si>
    <t>no: 86001381093 a/n Agus Heriyanto</t>
  </si>
  <si>
    <t xml:space="preserve">no pel : 2289033 a.n Basuki </t>
  </si>
  <si>
    <t>no pel : 5404367 a/n PT.Artisan Surya K</t>
  </si>
  <si>
    <t>no pel : 2063769 a/n Abdoerachman</t>
  </si>
  <si>
    <t>Dody C</t>
  </si>
  <si>
    <t>KCP Kertajaya</t>
  </si>
  <si>
    <t>19/11/2014</t>
  </si>
  <si>
    <t>no pel : 511463645722 a/n Heri Purwanto</t>
  </si>
  <si>
    <t>no pel : 06003543 a/n Heri Purwanto</t>
  </si>
  <si>
    <t>20/11/2014</t>
  </si>
  <si>
    <t>no pel : 511020140684 a/n Saru'i</t>
  </si>
  <si>
    <t>Debet Manual</t>
  </si>
  <si>
    <t>Pembelian Token  100,000</t>
  </si>
  <si>
    <t>21/11/2014</t>
  </si>
  <si>
    <t>24/11/2014</t>
  </si>
  <si>
    <t>debt des</t>
  </si>
  <si>
    <t>25/11/2014</t>
  </si>
  <si>
    <t>Pembayaran PDAm-Sby</t>
  </si>
  <si>
    <t>no pel : 520095 a/n R.Tjahjo W</t>
  </si>
  <si>
    <t>no pel : 5211840 a/n Bambang H</t>
  </si>
  <si>
    <t>Pembelian Token 600,000</t>
  </si>
  <si>
    <t>26/11/2014</t>
  </si>
  <si>
    <t>Pembelian Token 20,000</t>
  </si>
  <si>
    <t>no pel : 32021856300 a/n Gafar Ismail</t>
  </si>
  <si>
    <t>no pel : 34022199235 a/n Siti Soelasih</t>
  </si>
  <si>
    <t>27/11/2014</t>
  </si>
  <si>
    <t>28/11/2014</t>
  </si>
  <si>
    <t>no pel : 86010651833 a/n Susiana</t>
  </si>
  <si>
    <t>Sugeng</t>
  </si>
  <si>
    <t>no pel : 2121417 a/n Ir.Widjaja H</t>
  </si>
  <si>
    <t>01/12/2014</t>
  </si>
  <si>
    <t>02/12/2014</t>
  </si>
  <si>
    <t>03/12/2014</t>
  </si>
  <si>
    <t>04/12/2014</t>
  </si>
  <si>
    <t>sudah dibyr</t>
  </si>
  <si>
    <t>05/12/2014</t>
  </si>
  <si>
    <t>no pel : 2193994 a/n Sumaryono HS</t>
  </si>
  <si>
    <t>no pel : 031-5053957 a/n Abdullah</t>
  </si>
  <si>
    <t>08/12/2014</t>
  </si>
  <si>
    <t>09/12/2014</t>
  </si>
  <si>
    <t>10/12/2014</t>
  </si>
  <si>
    <t>no pel : 22102616863 a/n Moh.Ramloe</t>
  </si>
  <si>
    <t>Moh.Ramloe</t>
  </si>
  <si>
    <t>KCU Bangkalan</t>
  </si>
  <si>
    <t>11/12/2014</t>
  </si>
  <si>
    <t>12/12/2014</t>
  </si>
  <si>
    <t>no pel : 5411172 a/n Tjen Tjen</t>
  </si>
  <si>
    <t>no pel : 2132555 a/n Murtiningsih</t>
  </si>
  <si>
    <t>sdh byr</t>
  </si>
  <si>
    <t xml:space="preserve">sdh byr </t>
  </si>
  <si>
    <t>973672</t>
  </si>
  <si>
    <t>010608</t>
  </si>
  <si>
    <t>971316</t>
  </si>
  <si>
    <t>931391</t>
  </si>
  <si>
    <t>973142</t>
  </si>
  <si>
    <t>101011</t>
  </si>
  <si>
    <t>15/12/2014</t>
  </si>
  <si>
    <t>901056</t>
  </si>
  <si>
    <t>no pel : 5373291 a/n Soediono</t>
  </si>
  <si>
    <t>no pel : 5010586 a/n Soedarmini H</t>
  </si>
  <si>
    <t>no pel : 5161953 a/n PT.Bank Centra Asia Tbk</t>
  </si>
  <si>
    <t>16/12/2014</t>
  </si>
  <si>
    <t>no pel : 5411172 a/n Tjen-Tjen</t>
  </si>
  <si>
    <t>no pel : 2289033 a/n Basuki</t>
  </si>
  <si>
    <t>no pel : 2132555 a/n Murtingsih</t>
  </si>
  <si>
    <t>899556</t>
  </si>
  <si>
    <t xml:space="preserve">no pel : 2170781 a/n Anne Jacoba </t>
  </si>
  <si>
    <t>Michelsen</t>
  </si>
  <si>
    <t>KCP Ngagel</t>
  </si>
  <si>
    <t>971755</t>
  </si>
  <si>
    <t>no pel : 2172365 a/n Sugeng Purnomo</t>
  </si>
  <si>
    <t>17/12/2014</t>
  </si>
  <si>
    <t>18/12/2014</t>
  </si>
  <si>
    <t>no pel : 34013154314 a/n Yusuf Wibisono</t>
  </si>
  <si>
    <t>Yusuf W</t>
  </si>
  <si>
    <t>19/12/2014</t>
  </si>
  <si>
    <t>Viriani Andani</t>
  </si>
  <si>
    <t>973763</t>
  </si>
  <si>
    <t xml:space="preserve">                                    </t>
  </si>
  <si>
    <t xml:space="preserve">                       </t>
  </si>
  <si>
    <t>no pel : 2160553 a/n Yoewono T</t>
  </si>
  <si>
    <t xml:space="preserve">no pel : 06003543 a/n Heri Purwanto </t>
  </si>
  <si>
    <t>no pel : 22102689449 a/n Graha Lavender</t>
  </si>
  <si>
    <t>22/12/2014</t>
  </si>
  <si>
    <t>no pel : 511020146684 a/n Sarui</t>
  </si>
  <si>
    <t>no pel : 32021370153 a/n David Darmawan</t>
  </si>
  <si>
    <t>no pel : 2110135 a/n Sarui</t>
  </si>
  <si>
    <t>debt jan 15</t>
  </si>
  <si>
    <t>TOTAL BULAN DESEMBER</t>
  </si>
  <si>
    <t>24/12/2014</t>
  </si>
  <si>
    <t>29/12/2014</t>
  </si>
  <si>
    <t>30/12/2014</t>
  </si>
  <si>
    <t>31/12/2014</t>
  </si>
  <si>
    <t>no pel : 511411690447 a/n Kasih</t>
  </si>
  <si>
    <t>02/01/2015</t>
  </si>
  <si>
    <t>05/01/2015</t>
  </si>
  <si>
    <t>no pel : 2114532</t>
  </si>
  <si>
    <t>Pembayaran PDAM-Sby bln Des</t>
  </si>
  <si>
    <t>05/12/2015</t>
  </si>
  <si>
    <t>Pembelian Token 300,000</t>
  </si>
  <si>
    <t>TOTAL BULAN JANUARI</t>
  </si>
  <si>
    <t>TOTAL BULAN FEBRUARI</t>
  </si>
  <si>
    <t>06/01/2015</t>
  </si>
  <si>
    <t>no pel : 511800423095 a/n Bahayudin</t>
  </si>
  <si>
    <t>Bahayudin</t>
  </si>
  <si>
    <t>no pel : 34005165245 a/n Maksum</t>
  </si>
  <si>
    <t>Indah S</t>
  </si>
  <si>
    <t>Pembayaran PLN Bln Des-Jan</t>
  </si>
  <si>
    <t>no pel : 511463472407 a/n Widjaya</t>
  </si>
  <si>
    <t>Titin Hernanik</t>
  </si>
  <si>
    <t>no pel : 4171746 a/n Marzuki</t>
  </si>
  <si>
    <t>07/01/2015</t>
  </si>
  <si>
    <t>08/01/2015</t>
  </si>
  <si>
    <t>09/01/2015</t>
  </si>
  <si>
    <t>no pel : 511020466266 a/n Pani</t>
  </si>
  <si>
    <t>12/01/2015</t>
  </si>
  <si>
    <t>no pel : 2031915 a/n PT.Rukun Makmur Indah</t>
  </si>
  <si>
    <t xml:space="preserve">no pel : 11017656 </t>
  </si>
  <si>
    <t>13/01/2015</t>
  </si>
  <si>
    <t>no pel : 3023180 a/n Fredericus T.P</t>
  </si>
  <si>
    <t>KCU Darmo lt.3</t>
  </si>
  <si>
    <t>14/01/2015</t>
  </si>
  <si>
    <t>973145</t>
  </si>
  <si>
    <t>KCU Veteran</t>
  </si>
  <si>
    <t>16/01/2015</t>
  </si>
  <si>
    <t xml:space="preserve"> 19/01/2015</t>
  </si>
  <si>
    <t>19/01/2015</t>
  </si>
  <si>
    <t>no pel : 4036825 a/n Timan</t>
  </si>
  <si>
    <t>di trns tgl 20/01/15</t>
  </si>
  <si>
    <t>20/01/2015</t>
  </si>
  <si>
    <t>21/01/2015</t>
  </si>
  <si>
    <t>22/01/2015</t>
  </si>
  <si>
    <t>no pel : 34032633876 a/n Sri Astutik</t>
  </si>
  <si>
    <t>Hesti D.A</t>
  </si>
  <si>
    <t>KCP Semut</t>
  </si>
  <si>
    <t>no pel : 2160553 a/n Yoewono Tanuwijaya</t>
  </si>
  <si>
    <t>dep tgl 31/12/14</t>
  </si>
  <si>
    <t>23/01/2015</t>
  </si>
  <si>
    <t>26/01/2015</t>
  </si>
  <si>
    <t>27/01/2015</t>
  </si>
  <si>
    <t>debt manual</t>
  </si>
  <si>
    <t>010403</t>
  </si>
  <si>
    <t>Nur</t>
  </si>
  <si>
    <t>090512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</si>
  <si>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</si>
  <si>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28/01/2015</t>
  </si>
  <si>
    <t>KCU Rungkut</t>
  </si>
  <si>
    <t>010464</t>
  </si>
  <si>
    <t xml:space="preserve">no pel: 2193994  a/n Sumaryono HS </t>
  </si>
  <si>
    <t>29/01/2015</t>
  </si>
  <si>
    <t>no pel : 86008750050</t>
  </si>
  <si>
    <t>30/01/2015</t>
  </si>
  <si>
    <t>Peembelian Token 200,000</t>
  </si>
  <si>
    <t>Pembelian Token 250,000</t>
  </si>
  <si>
    <t>no pel : 32101058793 a/n Ahmad rifai</t>
  </si>
  <si>
    <t>A.Rifai</t>
  </si>
  <si>
    <t>Diana</t>
  </si>
  <si>
    <t>debt.maret</t>
  </si>
  <si>
    <t>transfer tgl 09/02/15</t>
  </si>
  <si>
    <t>no pel : 511801152785 a/n Wahyu Baskoro</t>
  </si>
  <si>
    <t>Insani</t>
  </si>
  <si>
    <t>no pel : 1111781 a/n Henry Setyo W</t>
  </si>
  <si>
    <t>no pel : 02007291 a/n Bahayudin</t>
  </si>
  <si>
    <t>no pel : 11010482 a/n Rifai</t>
  </si>
  <si>
    <t>no pel : 1163871 a/n Christina Sidarahardja</t>
  </si>
  <si>
    <t>Lim Tje</t>
  </si>
  <si>
    <t>PSDM</t>
  </si>
  <si>
    <t>910522</t>
  </si>
  <si>
    <t>963185</t>
  </si>
  <si>
    <t>961581</t>
  </si>
  <si>
    <t>952165</t>
  </si>
  <si>
    <t xml:space="preserve">         </t>
  </si>
  <si>
    <t>no pel : 11017656 a/n H.Pudji Lestari</t>
  </si>
  <si>
    <t>no pel : 511460020045 a/n M. Tirto</t>
  </si>
  <si>
    <t>Ita Ernita</t>
  </si>
  <si>
    <t>no pel : 0000237 a/n H.Tirto</t>
  </si>
  <si>
    <t>no pel : 5373283 a/n Sutarsim</t>
  </si>
  <si>
    <t>Cip Bintoro</t>
  </si>
  <si>
    <t>no pel : 5373442 a/n Elin Budiman</t>
  </si>
  <si>
    <t>deb.maret</t>
  </si>
  <si>
    <t>no pel : 2114532 a/n Supani</t>
  </si>
  <si>
    <t>971758</t>
  </si>
  <si>
    <t>no pel : 511020140684 a/n Sarui</t>
  </si>
  <si>
    <t>no pel : 2077105 a/n PT. Bank Central Asia</t>
  </si>
  <si>
    <t>KCP Dharmahusada</t>
  </si>
  <si>
    <t>no pel : 0315614347 a/n Go Hendra Pondaag</t>
  </si>
  <si>
    <t>no pel : 09001307 a/n R.Darmawan E</t>
  </si>
  <si>
    <t>Pembelian pulsa simpati 100,000</t>
  </si>
  <si>
    <t>no : 081232700889</t>
  </si>
  <si>
    <t>no pel : 5200095 a/n R.Tjahjo W</t>
  </si>
  <si>
    <t>Pembelian Token 700,000</t>
  </si>
  <si>
    <t>transfer tgl 25/02/2015</t>
  </si>
  <si>
    <t>Bambang Ari K</t>
  </si>
  <si>
    <t>905300</t>
  </si>
  <si>
    <t xml:space="preserve">no pel : 1162486 a/n </t>
  </si>
  <si>
    <t xml:space="preserve"> 05 feb 15</t>
  </si>
  <si>
    <t>no pel : 2285923 a/n Franciscus</t>
  </si>
  <si>
    <t>Pembelian Token 3,000,000</t>
  </si>
  <si>
    <t>no pel : 14027487694 a/n Farida Soewarni</t>
  </si>
  <si>
    <t>no pel : 1143562 a.n  Wikito</t>
  </si>
  <si>
    <t>masuk di penj.OMI</t>
  </si>
  <si>
    <t>no pel : 114623 a.n Wikito</t>
  </si>
  <si>
    <t>no pel : 3023180 a.n Fredericus TP</t>
  </si>
  <si>
    <t>Deposito</t>
  </si>
  <si>
    <t>KCP Juanda</t>
  </si>
  <si>
    <t>KCP Pakuwon City</t>
  </si>
  <si>
    <t>no pel : 1181056 a.n H.Pudji</t>
  </si>
  <si>
    <t>no pel : 031- 58203032 a.n Wahyu Baskoro</t>
  </si>
  <si>
    <t>Chairul Anam</t>
  </si>
  <si>
    <t>kl</t>
  </si>
  <si>
    <t>no pel : 511433303667 a.n Suyanto</t>
  </si>
  <si>
    <t>deb.rekening</t>
  </si>
  <si>
    <t>Hermin Dwi K</t>
  </si>
  <si>
    <t>deb april</t>
  </si>
  <si>
    <t>no pel : 4020641 a/n PT.Kunci Mas</t>
  </si>
  <si>
    <t>no pel : 4021552 a/n Tan Tjahian Jan</t>
  </si>
  <si>
    <t>no pel: 511432282855 a.n Sutrisno</t>
  </si>
  <si>
    <t>no pel : 3091530 a.n P.W Afandi</t>
  </si>
  <si>
    <t>no pel : 3050052 a.n PT.Bank Central Asia</t>
  </si>
  <si>
    <t>no pel : 4133468 a.n Bank Central Asia</t>
  </si>
  <si>
    <t>no pel : 4143146 a.n Poh Gik Ay</t>
  </si>
  <si>
    <t>no pel : 4132959 a.n Tan Tjiauw Kim</t>
  </si>
  <si>
    <t>no pel : 3052020 a.n Bank Central</t>
  </si>
  <si>
    <t xml:space="preserve">                                                            </t>
  </si>
  <si>
    <t>Herman Salim</t>
  </si>
  <si>
    <t>GERK</t>
  </si>
  <si>
    <t>050379</t>
  </si>
  <si>
    <t>Pulsa Im3 100,000</t>
  </si>
  <si>
    <t>no : 085732784656</t>
  </si>
  <si>
    <t>Yenny S</t>
  </si>
  <si>
    <t>KCU Sidoarjo</t>
  </si>
  <si>
    <t>Pulsa Im3 10,000</t>
  </si>
  <si>
    <t>no : 085730324702</t>
  </si>
  <si>
    <t>Pulsa Simpati 50,000</t>
  </si>
  <si>
    <t>no : 082244654663</t>
  </si>
  <si>
    <t>no pel : 511440425124 a.n Sugeng Sumarsono</t>
  </si>
  <si>
    <t>Adi Susanto</t>
  </si>
  <si>
    <t>no pel : 2160553 a.n Yoewono T</t>
  </si>
  <si>
    <t>Pulsa XL 25,000</t>
  </si>
  <si>
    <t>no : 087855444189</t>
  </si>
  <si>
    <t>Pulsa Xl 10,000</t>
  </si>
  <si>
    <t>no pel : 4035472 a.n Muroto</t>
  </si>
  <si>
    <t>no pel : 704003439 a.n Edy Suprayitno</t>
  </si>
  <si>
    <t>011011</t>
  </si>
  <si>
    <t>901423</t>
  </si>
  <si>
    <t>1/04/2015</t>
  </si>
  <si>
    <t>06/04/2015</t>
  </si>
  <si>
    <t>no pel : 511450620812 a.n PT.Pante Senta</t>
  </si>
  <si>
    <t>Ating R</t>
  </si>
  <si>
    <t>07/04/2015</t>
  </si>
  <si>
    <t>no pel : 511050011120 a.n Misnan</t>
  </si>
  <si>
    <t>no pel : 511450863015 a.n PT.Bambe Sinar</t>
  </si>
  <si>
    <t>no pel : 1162486 a.n Ika Kustini</t>
  </si>
  <si>
    <t>no pel: 2031915 a.n PT.Rukun Makmur I</t>
  </si>
  <si>
    <t>no pel : 031-58203032 a.n Wahyu Baskoro</t>
  </si>
  <si>
    <t>KCU Darmo CSO</t>
  </si>
  <si>
    <t>02/04/2015</t>
  </si>
  <si>
    <t>08/04/2015</t>
  </si>
  <si>
    <t>no pel : 86010510997 a.n Saryono</t>
  </si>
  <si>
    <t>9/04/2015</t>
  </si>
  <si>
    <t>10/04/2015</t>
  </si>
  <si>
    <t>no pel : 511010101025 a.n Binhari</t>
  </si>
  <si>
    <t>Putri</t>
  </si>
  <si>
    <t>210714</t>
  </si>
  <si>
    <t>no pel : 511010294997 a.n Djamin</t>
  </si>
  <si>
    <t>no pel : 3025178 a.n Suriyah</t>
  </si>
  <si>
    <t>no pel : 3024474 a.n Diana F</t>
  </si>
  <si>
    <t>no : 085607222052</t>
  </si>
  <si>
    <t>15/04/2015</t>
  </si>
  <si>
    <t>16/04/2015</t>
  </si>
  <si>
    <t>no pel : 511060730388 a.n Tetep Rahayu</t>
  </si>
  <si>
    <t>no pel : 1154594 a.n Ricky Rijadi</t>
  </si>
  <si>
    <t>17/04/2015</t>
  </si>
  <si>
    <t>deb mei</t>
  </si>
  <si>
    <t>20/04/2015</t>
  </si>
  <si>
    <t>Trans 30-4-15</t>
  </si>
  <si>
    <t>no pel : 7014228 a.n Sulatik</t>
  </si>
  <si>
    <t>Sulatik</t>
  </si>
  <si>
    <t>21/04/2015</t>
  </si>
  <si>
    <t>deb</t>
  </si>
  <si>
    <t>23/04/2015</t>
  </si>
  <si>
    <t>pulsa XL 5000</t>
  </si>
  <si>
    <t>24/04/2015</t>
  </si>
  <si>
    <t>no : 081938006364</t>
  </si>
  <si>
    <t>27/04/2015</t>
  </si>
  <si>
    <t>29/04/2015</t>
  </si>
  <si>
    <t>30/04/2015</t>
  </si>
  <si>
    <t>no pel : 511060509569 a.n Wijono Suwardi</t>
  </si>
  <si>
    <t>no pel : 14024759996 a.n Yan pandu aribowo</t>
  </si>
  <si>
    <t>no pel : 32010514696 a.n Shinta Nurmela</t>
  </si>
  <si>
    <t>973902</t>
  </si>
  <si>
    <t>\</t>
  </si>
  <si>
    <t>Shinta Nurmela</t>
  </si>
  <si>
    <t>04/05/2015</t>
  </si>
  <si>
    <t>05/05/2015</t>
  </si>
  <si>
    <t>no pel : 511440308428 a/n Bambang H</t>
  </si>
  <si>
    <t>06/05/2015</t>
  </si>
  <si>
    <t>07/05/2015</t>
  </si>
  <si>
    <t>no pel : 1064845 a.n Krisna Adji K</t>
  </si>
  <si>
    <t>08/05/2015</t>
  </si>
  <si>
    <t>komitse</t>
  </si>
  <si>
    <t>10/05/2015</t>
  </si>
  <si>
    <t>11/05/2015</t>
  </si>
  <si>
    <t>12/05/2015</t>
  </si>
  <si>
    <t>901950</t>
  </si>
  <si>
    <t>899877</t>
  </si>
  <si>
    <t>920892</t>
  </si>
  <si>
    <t>973143</t>
  </si>
  <si>
    <t>no pel : 2020441 a.n Hendra Gunawan</t>
  </si>
  <si>
    <t>13/05/2015</t>
  </si>
  <si>
    <t>deb juni</t>
  </si>
  <si>
    <t>15/05/2015</t>
  </si>
  <si>
    <t>18/05/2015</t>
  </si>
  <si>
    <t>no pel : 1142025 a.n Ir.Eddy Willyam K</t>
  </si>
  <si>
    <t>no pel : 4130309 a.n Willy Joko</t>
  </si>
  <si>
    <t>no pel : 4130310 a.n Willy Joko</t>
  </si>
  <si>
    <t>no pel : 3050496 a.n Joa tien lian</t>
  </si>
  <si>
    <t>Willy Joko</t>
  </si>
  <si>
    <t>971137</t>
  </si>
  <si>
    <t>19/05/2015</t>
  </si>
  <si>
    <t>20/05/2015</t>
  </si>
  <si>
    <t>no pel: 0315614347 a.n Goo Hendra poo</t>
  </si>
  <si>
    <t>no pel : 32021504884 a.n TMN Wisata RGC</t>
  </si>
  <si>
    <t>Eko</t>
  </si>
  <si>
    <t>963186</t>
  </si>
  <si>
    <t>byr tgl 28 mei 15</t>
  </si>
  <si>
    <t>22/05/2015</t>
  </si>
  <si>
    <t>no pel : 51105028145 a.n Sumarsono</t>
  </si>
  <si>
    <t>no pel : 3102855 a.n Sumarsono</t>
  </si>
  <si>
    <t>25/05/2015</t>
  </si>
  <si>
    <t>Pulsa Simpati 100,000</t>
  </si>
  <si>
    <t>26/05/2015</t>
  </si>
  <si>
    <t>27/05/2015</t>
  </si>
  <si>
    <t>no pel : 511450993115 a.n Sulatik</t>
  </si>
  <si>
    <t>29/05/2015</t>
  </si>
  <si>
    <t>01/06/2015</t>
  </si>
  <si>
    <t>03/06/2015</t>
  </si>
  <si>
    <t>no pel : 3023343 a.n Edy Susanto</t>
  </si>
  <si>
    <t>KCP Undaan</t>
  </si>
  <si>
    <t>04/06/2015</t>
  </si>
  <si>
    <t>05/06/2015</t>
  </si>
  <si>
    <t>08/06/2015</t>
  </si>
  <si>
    <t>no pel : 11017571 a.n Abdullah</t>
  </si>
  <si>
    <t>no pel : 07006635 a.n Agus heriyanto</t>
  </si>
  <si>
    <t>09/06/2015</t>
  </si>
  <si>
    <t>10/06/2015</t>
  </si>
  <si>
    <t>Pembelian Token  50,000</t>
  </si>
  <si>
    <t>11/06/2015</t>
  </si>
  <si>
    <t>no pel : 86010122850 a.n Sujarwo</t>
  </si>
  <si>
    <t>12/06/2015</t>
  </si>
  <si>
    <t>15/06/2015</t>
  </si>
  <si>
    <t>no pel : 5253839 a.n Soedjarwo</t>
  </si>
  <si>
    <t>no pel : 1018424 a.n Gatot Sumarsono</t>
  </si>
  <si>
    <t>Gatot Sumarsono</t>
  </si>
  <si>
    <t>17/06/2015</t>
  </si>
  <si>
    <t>18/06/2015</t>
  </si>
  <si>
    <t>no pel : 2282987 a.n Drs.Arifin</t>
  </si>
  <si>
    <t>19/06/2015</t>
  </si>
  <si>
    <t>22/06/2015</t>
  </si>
  <si>
    <t>26/06/2015</t>
  </si>
  <si>
    <t>25/06/2015</t>
  </si>
  <si>
    <t>29/06/2015</t>
  </si>
  <si>
    <t>no pel : 14027487694 a.n Farida Soewarni</t>
  </si>
  <si>
    <t>30/06/2015</t>
  </si>
  <si>
    <t>PSDM  KW III</t>
  </si>
  <si>
    <t>899458</t>
  </si>
  <si>
    <t>902859</t>
  </si>
  <si>
    <t>01-07-2015</t>
  </si>
  <si>
    <t>no pel : 32021856300 a.n Gafar Ismail</t>
  </si>
  <si>
    <t>no pel : 32010556119 a.n Ahjadi Widjaja</t>
  </si>
  <si>
    <t>Ahjadi Widjaja</t>
  </si>
  <si>
    <t>02-07-2015</t>
  </si>
  <si>
    <t>Pembelian Token 750,000</t>
  </si>
  <si>
    <t>03-07-2015</t>
  </si>
  <si>
    <t>no pel : 32002201096 a.n M.Adrai</t>
  </si>
  <si>
    <t>Pulsa Simpati 20,000</t>
  </si>
  <si>
    <t>no : 082231020660</t>
  </si>
  <si>
    <t>06-07-2015</t>
  </si>
  <si>
    <t>no pel : 511800360884 a.n Moch Munif</t>
  </si>
  <si>
    <t>Sheila Lusita</t>
  </si>
  <si>
    <t>no pel : 1142061 a.n NY.Sri.Sr.Soedarsono</t>
  </si>
  <si>
    <t>Endang M</t>
  </si>
  <si>
    <t>no pel : 1202788 a.n Seng Huat</t>
  </si>
  <si>
    <t>no pel : 02001340 a.n Moch.Munif</t>
  </si>
  <si>
    <t>no pel : 01018424 a.n Gatoto Sumarsono</t>
  </si>
  <si>
    <t>07/07/2015</t>
  </si>
  <si>
    <t>no pel : 511050104159 a.n Ama Rachmi</t>
  </si>
  <si>
    <t>no pel : 511020174538 a.n Abdullah</t>
  </si>
  <si>
    <t>no pel : 5290039 a.n Wiwid W</t>
  </si>
  <si>
    <t>no pel : 3011821 a.n Abdullah</t>
  </si>
  <si>
    <t>no pel : 0318948698 a.n Hariyati</t>
  </si>
  <si>
    <t>KCU SDA</t>
  </si>
  <si>
    <t>no pel : 0318968742 a.n Rahadjeng</t>
  </si>
  <si>
    <t>no pel : 0315053957 a.n Abdullah</t>
  </si>
  <si>
    <t>Pembayaran T.Halo</t>
  </si>
  <si>
    <t xml:space="preserve">no pel : 0811322391 a.n Dhanny Sjailendra </t>
  </si>
  <si>
    <t>08/07/2015</t>
  </si>
  <si>
    <t>10/07/2015</t>
  </si>
  <si>
    <t>13/07/2015</t>
  </si>
  <si>
    <t>14/07/2015</t>
  </si>
  <si>
    <t>no pel : 32108222418 a.n M.Urifan</t>
  </si>
  <si>
    <t>M.Urifan</t>
  </si>
  <si>
    <t>no pel : 32106272803 a.n Heri Priyo W</t>
  </si>
  <si>
    <t>15/07/2015</t>
  </si>
  <si>
    <t>no pel : 32107294749 a.n Nusye Dian W</t>
  </si>
  <si>
    <t>Nusye Dian W</t>
  </si>
  <si>
    <t>no pel : 511800821595 a.n Elizabeth</t>
  </si>
  <si>
    <t>Elizabeth</t>
  </si>
  <si>
    <t>no pel : 02016448 a.n Elisabeth</t>
  </si>
  <si>
    <t>22/07/2015</t>
  </si>
  <si>
    <t>24/07/2015</t>
  </si>
  <si>
    <t>no pel : 32010556119 a.n Ahjadi W</t>
  </si>
  <si>
    <t>Ahjadi W</t>
  </si>
  <si>
    <t>27/07/2015</t>
  </si>
  <si>
    <t>28/07/2015</t>
  </si>
  <si>
    <t>no pel : 511800036861 a.n Kaptiyah</t>
  </si>
  <si>
    <t>29/07/2015</t>
  </si>
  <si>
    <t>no pel : 2180608 a.n Rusman Tanujaya</t>
  </si>
  <si>
    <t>30/07/2015</t>
  </si>
  <si>
    <t>31/07/2015</t>
  </si>
  <si>
    <t>TOTAL BULAN Juli</t>
  </si>
  <si>
    <t>912811</t>
  </si>
  <si>
    <t>914013</t>
  </si>
  <si>
    <t>975361</t>
  </si>
  <si>
    <t>912208</t>
  </si>
  <si>
    <t>TOTAL BULAN Agustus</t>
  </si>
  <si>
    <t>03/08/2015</t>
  </si>
  <si>
    <t>04/08/2015</t>
  </si>
  <si>
    <t>05/08/2015</t>
  </si>
  <si>
    <t>06/08/2015</t>
  </si>
  <si>
    <t>Pulsa XL 50,000</t>
  </si>
  <si>
    <t>no. 087852488950</t>
  </si>
  <si>
    <t>07/08/2015</t>
  </si>
  <si>
    <t>10/08/2015</t>
  </si>
  <si>
    <t>12/08/2015</t>
  </si>
  <si>
    <t>13/08/2015</t>
  </si>
  <si>
    <t>14/08/2015</t>
  </si>
  <si>
    <t>no pel : 518021348862 a.n Hendry Setya B</t>
  </si>
  <si>
    <t>18/08/2015</t>
  </si>
  <si>
    <t>Pembelian Token 40,000</t>
  </si>
  <si>
    <t>no pel : 32107152905 a.n Moeningram</t>
  </si>
  <si>
    <t>20/08/2015</t>
  </si>
  <si>
    <t>21/08/2015</t>
  </si>
  <si>
    <t>25/08/2015</t>
  </si>
  <si>
    <t>26/08/2015</t>
  </si>
  <si>
    <t>27/08/2015</t>
  </si>
  <si>
    <t>28/08/2015</t>
  </si>
  <si>
    <t>31/08/2015</t>
  </si>
  <si>
    <t>di transfer 18/08/15</t>
  </si>
  <si>
    <t>transfer 4/8/15</t>
  </si>
  <si>
    <t>transfer 10/9/15</t>
  </si>
  <si>
    <t>debet tgl 21/8/15</t>
  </si>
  <si>
    <t>transfer 27/8/15</t>
  </si>
  <si>
    <t>transfer 28/8/15</t>
  </si>
  <si>
    <t>transfer 31/7/15</t>
  </si>
  <si>
    <t>debet 24/7/15</t>
  </si>
  <si>
    <t>transfer 13/7/15</t>
  </si>
  <si>
    <t>transfer 9/7/15</t>
  </si>
  <si>
    <t>962796</t>
  </si>
  <si>
    <t>transfer 14/7/15</t>
  </si>
  <si>
    <t>transfer 10/7/15</t>
  </si>
  <si>
    <t>transfer 6/7/15</t>
  </si>
  <si>
    <t>transfer 30/6/15</t>
  </si>
  <si>
    <t>transfer 23/6/15</t>
  </si>
  <si>
    <t>transfer 22/6/15</t>
  </si>
  <si>
    <t>transfer 15/5/15</t>
  </si>
  <si>
    <t>transfer 20/4/15</t>
  </si>
  <si>
    <t>transfer 1/4/15</t>
  </si>
  <si>
    <t>transfer 19/3/15</t>
  </si>
  <si>
    <t>transfer 3/3/15</t>
  </si>
  <si>
    <t>transfer 27/2/15</t>
  </si>
  <si>
    <t>transfer 18/2/15</t>
  </si>
  <si>
    <t>transfer 12/2/15</t>
  </si>
  <si>
    <t>01/09/2015</t>
  </si>
  <si>
    <t>02/09/2015</t>
  </si>
  <si>
    <t>no pel : 511450234660 a.n Saru'i</t>
  </si>
  <si>
    <t>03/09/2015</t>
  </si>
  <si>
    <t>no pel : 511463441105 a.n Tri Lestari</t>
  </si>
  <si>
    <t>M.Sairozi</t>
  </si>
  <si>
    <t>no pel : 11010514 a.n M.Sairezi</t>
  </si>
  <si>
    <t>04/09/2015</t>
  </si>
  <si>
    <t>deb.okt</t>
  </si>
  <si>
    <t>07/09/2015</t>
  </si>
  <si>
    <t>mo pel : 0318793739 a.n Bambang M</t>
  </si>
  <si>
    <t>no pel : 0318791299 a.n Bambang M\</t>
  </si>
  <si>
    <t>09/09/2015</t>
  </si>
  <si>
    <t>10/09/2015</t>
  </si>
  <si>
    <t>no pel : 5270757 a.n Hartini</t>
  </si>
  <si>
    <t>11/09/2015</t>
  </si>
  <si>
    <t>14/09/2015</t>
  </si>
  <si>
    <t>15/09/2015</t>
  </si>
  <si>
    <t>16/09/2015</t>
  </si>
  <si>
    <t>17/09/2015</t>
  </si>
  <si>
    <t>18/09/2015</t>
  </si>
  <si>
    <t>21/09/2015</t>
  </si>
  <si>
    <t>22/09/2015</t>
  </si>
  <si>
    <t>23/09/2015</t>
  </si>
  <si>
    <t>25/09/2015</t>
  </si>
  <si>
    <t>28/09/2015</t>
  </si>
  <si>
    <t>29/09/2015</t>
  </si>
  <si>
    <t>30/09/2015</t>
  </si>
  <si>
    <t>TOTAL BULAN September</t>
  </si>
  <si>
    <t>no. 86010479664 a.n Farid Iriyanto</t>
  </si>
  <si>
    <t>01/10/2015</t>
  </si>
  <si>
    <t>no pel : 2285923 a.n Fransiscus, SE</t>
  </si>
  <si>
    <t>07/10/2015</t>
  </si>
  <si>
    <t>08/10/2015</t>
  </si>
  <si>
    <t>09/10/2015</t>
  </si>
  <si>
    <t>16/10/2015</t>
  </si>
  <si>
    <t>19/10/2015</t>
  </si>
  <si>
    <t>no pel : 5114019802166 a.n Nurdianto</t>
  </si>
  <si>
    <t>no pel : 511620030936 a.n Soehandojo</t>
  </si>
  <si>
    <t>no pel : 5062919 a.n Murdianto</t>
  </si>
  <si>
    <t>no pel : 0317535417 a.n Soehandojo</t>
  </si>
  <si>
    <t>20/10/2015</t>
  </si>
  <si>
    <t>21/10/2015</t>
  </si>
  <si>
    <t>23/10/2015</t>
  </si>
  <si>
    <t>26/10/2015</t>
  </si>
  <si>
    <t>05/10/2015</t>
  </si>
  <si>
    <t>27/10/2015</t>
  </si>
  <si>
    <t>Pembelian Token Rp.200.000,- no pel : 14023602759</t>
  </si>
  <si>
    <t>28/10/2015</t>
  </si>
  <si>
    <t>29/10/2015</t>
  </si>
  <si>
    <t>no pel : 2180608 a.n Rusman T</t>
  </si>
  <si>
    <t>30/10/2015</t>
  </si>
  <si>
    <t>TOTAL BULAN Oktober</t>
  </si>
  <si>
    <t>2-11-2015</t>
  </si>
  <si>
    <t>3-11-2015</t>
  </si>
  <si>
    <t>no pel :511800802238 a/n Pinadi S</t>
  </si>
  <si>
    <t>Barfitto</t>
  </si>
  <si>
    <t>4-11-2015</t>
  </si>
  <si>
    <t>Pembayaran PDAM SBY</t>
  </si>
  <si>
    <t>no pel : 4986603022027 a/n PT Bank Central Asia</t>
  </si>
  <si>
    <t>Kcp Kapasari</t>
  </si>
  <si>
    <t>5-11-2015</t>
  </si>
  <si>
    <t>no pel : 4986603011821 a/n Abdullah</t>
  </si>
  <si>
    <t>no pel : 4481707005906 a/n Agus Heriyanto</t>
  </si>
  <si>
    <t>Pembayaran PDAM SDA</t>
  </si>
  <si>
    <t>Hermin</t>
  </si>
  <si>
    <t>6-11-2015</t>
  </si>
  <si>
    <t>no pel : 511050207209 a/n Soepomo</t>
  </si>
  <si>
    <t>Rita</t>
  </si>
  <si>
    <t>no pel : 511050207121 a/n Medeni</t>
  </si>
  <si>
    <t>no pel : 5250623</t>
  </si>
  <si>
    <t>no pel : 0313721453 a/n Arumawangi</t>
  </si>
  <si>
    <t>9-11-2015</t>
  </si>
  <si>
    <t>10-11-2015</t>
  </si>
  <si>
    <t>11-11-2015</t>
  </si>
  <si>
    <t>12-11-2015</t>
  </si>
  <si>
    <t>no pel : 511610033205 a.n Samsul M</t>
  </si>
  <si>
    <t>no pel : 5161933 a.n PT. Artisan Surya K</t>
  </si>
  <si>
    <t>no pel : 07021189 a.n Samsul M</t>
  </si>
  <si>
    <t>13-11-2015</t>
  </si>
  <si>
    <t>16-11-2015</t>
  </si>
  <si>
    <t>no pel : 2285923 a.n Fransiscus SE</t>
  </si>
  <si>
    <t>Fransiscus</t>
  </si>
  <si>
    <t>17-11-15</t>
  </si>
  <si>
    <t>19-11-2015</t>
  </si>
  <si>
    <t>20-11-2015</t>
  </si>
  <si>
    <t>no pel : 0315614347 a.n Go Hendra Pondang</t>
  </si>
  <si>
    <t>261015</t>
  </si>
  <si>
    <t>23-11-2015</t>
  </si>
  <si>
    <t>TOTAL BULAN November</t>
  </si>
  <si>
    <t>25-11-2015</t>
  </si>
  <si>
    <t>26-11-2015</t>
  </si>
  <si>
    <t>27/11/2015</t>
  </si>
  <si>
    <t>Eko Susanto</t>
  </si>
  <si>
    <t>963180</t>
  </si>
  <si>
    <t>30/11/2015</t>
  </si>
  <si>
    <t>no pel : 2160553 an Yoewono T</t>
  </si>
  <si>
    <t>no pel : 2180608 an Rusman</t>
  </si>
  <si>
    <t>Indiaswari</t>
  </si>
  <si>
    <t>no pel : 511413049212 an PT. Rejeki Sinar Duta</t>
  </si>
  <si>
    <t>no pel : 511412149497 an Lanny Danu</t>
  </si>
  <si>
    <t>1/12/2015</t>
  </si>
  <si>
    <t>2/12/2015</t>
  </si>
  <si>
    <t>no pel : 5426308 an Galaxy Alam Semesta</t>
  </si>
  <si>
    <t>3/12/2015</t>
  </si>
  <si>
    <t>4/12/2015</t>
  </si>
  <si>
    <t>7/12/2015</t>
  </si>
  <si>
    <t>No Pel : 4986601035041</t>
  </si>
  <si>
    <t>No Pel : 4986603023180</t>
  </si>
  <si>
    <t>8/12/2015</t>
  </si>
  <si>
    <t>No Pel : 4986602193994 an. Sumaryono</t>
  </si>
  <si>
    <t>No Pel : 511010101025 an. Binhari</t>
  </si>
  <si>
    <t>No Pel : 4986603024474 an Diana</t>
  </si>
  <si>
    <t>No Pel : 4986603022027 an PT Bank Central Asia</t>
  </si>
  <si>
    <t>Kcp Kusuma Bangsa</t>
  </si>
  <si>
    <t>No Pel : 4986603023343 an. Edy Susanto</t>
  </si>
  <si>
    <t>Kcp Undaan</t>
  </si>
  <si>
    <t>No Pel : 4986602031915 an. PT Rukun Makmur I</t>
  </si>
  <si>
    <t>Kcp Manyar</t>
  </si>
  <si>
    <t>No Pel : 4986604021751 an. PT Bank Central Asia</t>
  </si>
  <si>
    <t>No Pel : 4986604021951 an. Indawati Jatinjan</t>
  </si>
  <si>
    <t>No Pel : 4986601123062 an. Drs. Herman Subekti</t>
  </si>
  <si>
    <t>No Pel : 4481707006252 an Sampurna Sulastri</t>
  </si>
  <si>
    <t>No Pel : 031-5624430 an M. Arief Kaprawi</t>
  </si>
  <si>
    <t>No Pel : 031-5671052 an M. Arief Kaprawi</t>
  </si>
  <si>
    <t>No Pel : 031-5671054 an M. Arief Kaprawi</t>
  </si>
  <si>
    <t>No Pel : 031-5660616 an M. Arief Kaprawi</t>
  </si>
  <si>
    <t>No Pel : 031-8793739 an H. Bambang M</t>
  </si>
  <si>
    <t>No Pel : 031- 8791299 an H. Bambang M</t>
  </si>
  <si>
    <t>No Pel : 031-7312590 an R. Soetomo Soetowidjojo</t>
  </si>
  <si>
    <t>No Pel : 031- 8295991 an Nurdjaman</t>
  </si>
  <si>
    <t>No Pel : 031- 8551319 an. Abdullah</t>
  </si>
  <si>
    <t>debet</t>
  </si>
  <si>
    <t>kredit</t>
  </si>
  <si>
    <t>transfer</t>
  </si>
  <si>
    <t>10/12/15</t>
  </si>
  <si>
    <t>no pel. 511620030936 an Soehandojo</t>
  </si>
  <si>
    <t>no pel. 511401982166 an. Nurdianto</t>
  </si>
  <si>
    <t>no pel. 511402951112 an. Ali Saputro</t>
  </si>
  <si>
    <t>no pel. 511010251521 an. M. Asiri</t>
  </si>
  <si>
    <t>no pel : 5250623 an Indro Setyadji</t>
  </si>
  <si>
    <t>no pel : 1133128 an PT. Surabaya Great Land</t>
  </si>
  <si>
    <t>no pel : 711007147 an Nining Mayaningrum</t>
  </si>
  <si>
    <t>no pel : 0317535417 an Soehandojo</t>
  </si>
  <si>
    <t>11/12/15</t>
  </si>
  <si>
    <t>no pel : 5373291 an soediono</t>
  </si>
  <si>
    <t>14/12/15</t>
  </si>
  <si>
    <t>no pel : 511010294997 an. Djamin</t>
  </si>
  <si>
    <t>no pel : 3025178 an Suriyah</t>
  </si>
  <si>
    <t>15/12/15</t>
  </si>
  <si>
    <t>no pel : 7021189 an Samsul Muarief</t>
  </si>
  <si>
    <t>16/12/15</t>
  </si>
  <si>
    <t>Kcu Darmo</t>
  </si>
  <si>
    <t>973836</t>
  </si>
  <si>
    <t>17/12/15</t>
  </si>
  <si>
    <t>no pel : 3050355 an Oei Soen Chiang</t>
  </si>
  <si>
    <t>18/12/15</t>
  </si>
  <si>
    <t>21/12/15</t>
  </si>
  <si>
    <t>22/12/15</t>
  </si>
  <si>
    <t>Kcp Porong</t>
  </si>
  <si>
    <t>23/12/15</t>
  </si>
  <si>
    <t>no pel : 4260050 an Donny Gunawan</t>
  </si>
  <si>
    <t>28/12/15</t>
  </si>
  <si>
    <t>29/12/15</t>
  </si>
  <si>
    <t>no pel : 511020140684 an I Komang Megayana</t>
  </si>
  <si>
    <t>30/12/15</t>
  </si>
  <si>
    <t>Evie Indrawati</t>
  </si>
  <si>
    <t>Kanwil III</t>
  </si>
  <si>
    <t>TOTAL BULAN Desember</t>
  </si>
  <si>
    <t>No Pel : 4986603105890 an Arum M</t>
  </si>
  <si>
    <t>No Pel : 4986603101178 an Arum Mawangi</t>
  </si>
  <si>
    <t>4/1/16</t>
  </si>
  <si>
    <t>no pel : 8123125783 a/n Wiwid Widyawati</t>
  </si>
  <si>
    <t>Pembayaran Telkomsel</t>
  </si>
  <si>
    <t>5/1/16</t>
  </si>
  <si>
    <t>No Pel : 031- 7535417 an Soehandojo</t>
  </si>
  <si>
    <t>no pel : 2022133 an Ny.Mariam Istuningsih</t>
  </si>
  <si>
    <t>no pel. 511421264579 an. RR. Sak Hindrarti</t>
  </si>
  <si>
    <t>no pel : 1162486 an Ika Kustiani</t>
  </si>
  <si>
    <t>Agus H /bobby</t>
  </si>
  <si>
    <t>Agus H/Bobby</t>
  </si>
  <si>
    <t>6/1/16</t>
  </si>
  <si>
    <t>7/1/16</t>
  </si>
  <si>
    <t>No Pel : 4986603023180 an. Fredericus Teguh P</t>
  </si>
  <si>
    <t>8/1/16</t>
  </si>
  <si>
    <t>Pembayaran PDAM-SBY</t>
  </si>
  <si>
    <t>no pel : 3011821 an Abdullah</t>
  </si>
  <si>
    <t>no pel : 031-5622362 a.n Yulius Usman</t>
  </si>
  <si>
    <t>no pel : 031-7315574 a.n Hendra Pondaag</t>
  </si>
  <si>
    <t>11/1/16</t>
  </si>
  <si>
    <t>12/1/16</t>
  </si>
  <si>
    <t>13/1/16</t>
  </si>
  <si>
    <t>14/1/16</t>
  </si>
  <si>
    <t>Kos - kosan Sriwijaya</t>
  </si>
  <si>
    <t>no pel : 511463572101 an Awan Adityawan</t>
  </si>
  <si>
    <t>Sifera Trisminarti</t>
  </si>
  <si>
    <t>010424</t>
  </si>
  <si>
    <t>no pel : 031- 8539891 an Awan Adityawan</t>
  </si>
  <si>
    <t>15/1/16</t>
  </si>
  <si>
    <t>no pel : 511412966539 an Yulius Usman</t>
  </si>
  <si>
    <t>Kos- kosan Sriwijaya</t>
  </si>
  <si>
    <t>no pel : 511413141772 an Go Hendra Pondaag</t>
  </si>
  <si>
    <t>no pel : 511411710747 an Sukianto Tedjo</t>
  </si>
  <si>
    <t>no pel : 511060044220 an Let Kol Santoso</t>
  </si>
  <si>
    <t>no pel : 511401511319 an Go Hendra Pondang</t>
  </si>
  <si>
    <t>no pel : 511403088660 an UD Sari Mulia</t>
  </si>
  <si>
    <t>18/1/16</t>
  </si>
  <si>
    <t xml:space="preserve">Bu Adi </t>
  </si>
  <si>
    <t>Kcp Kertajaya</t>
  </si>
  <si>
    <t>no : 34021868178 a/n Afrizal /kost 4</t>
  </si>
  <si>
    <t>Heny Rusdiana</t>
  </si>
  <si>
    <t>975392</t>
  </si>
  <si>
    <t>no pel : 511450863031 an Hoogervorst Danny</t>
  </si>
  <si>
    <t>H Danny A</t>
  </si>
  <si>
    <t>Expedisi</t>
  </si>
  <si>
    <t>962205</t>
  </si>
  <si>
    <t>no pel : 1202788 an Seng Huat</t>
  </si>
  <si>
    <t>Seng Huat</t>
  </si>
  <si>
    <t>Kanwill III</t>
  </si>
  <si>
    <t>19/1/16</t>
  </si>
  <si>
    <t>no pel : 031-5614347 a.n Hendra Pondaag</t>
  </si>
  <si>
    <t>20/1/16</t>
  </si>
  <si>
    <t>21/1/16</t>
  </si>
  <si>
    <t>25/1/16</t>
  </si>
  <si>
    <t>26/1/16</t>
  </si>
  <si>
    <t>27/1/16</t>
  </si>
  <si>
    <t>KCP Pepelegi</t>
  </si>
  <si>
    <t>28/1/16</t>
  </si>
  <si>
    <t>29/1/16</t>
  </si>
  <si>
    <t>1/2/16</t>
  </si>
  <si>
    <t>no pel : 511040119269 a/n Slamet Soeyono</t>
  </si>
  <si>
    <t>Gandjar W</t>
  </si>
  <si>
    <t>900842</t>
  </si>
  <si>
    <t>2/2/16</t>
  </si>
  <si>
    <t>no pel : 511020286690 a.n Robert Edward Ongko W</t>
  </si>
  <si>
    <t>Hansel William</t>
  </si>
  <si>
    <t>055633</t>
  </si>
  <si>
    <t>no pel : 511020435396 a.n Tan Elsye Witanial</t>
  </si>
  <si>
    <t>no pel : 4481705003936 a/n Awan Adityawan</t>
  </si>
  <si>
    <t>3/2/16</t>
  </si>
  <si>
    <t>Angelika Sulistiana</t>
  </si>
  <si>
    <t>kanwil III</t>
  </si>
  <si>
    <t>973204</t>
  </si>
  <si>
    <t>no pel : 511060349170 an Yati Soesilo</t>
  </si>
  <si>
    <t>no pel : 511401647802 an Chrsnajana Soesilo</t>
  </si>
  <si>
    <t>no pel : 5081104 an David Tanwir</t>
  </si>
  <si>
    <t>no pel : 5081202 an David Tanwir</t>
  </si>
  <si>
    <t>4/2/16</t>
  </si>
  <si>
    <t>no pel : 1104287 an Mochamad Samin</t>
  </si>
  <si>
    <t>Huri</t>
  </si>
  <si>
    <t>Rungkut</t>
  </si>
  <si>
    <t>No Pel : 031- 7315591 an Bengroto Bagio</t>
  </si>
  <si>
    <t>No Pel : 031- 7313186 an Mariati Jiman</t>
  </si>
  <si>
    <t>no pel : 01018424 a.n Gatot Sumarsono</t>
  </si>
  <si>
    <t>5/2/16</t>
  </si>
  <si>
    <t>Pembelian Token Rp.400.000,- no pel : 14023602759</t>
  </si>
  <si>
    <t>9/2/16</t>
  </si>
  <si>
    <t>10/2/16</t>
  </si>
  <si>
    <t>11/2/16</t>
  </si>
  <si>
    <t>No Pel : 4986605091855 an Alim Sutrisno</t>
  </si>
  <si>
    <t>no pel. 511412926239 an Tamy Taslim</t>
  </si>
  <si>
    <t>no pel : 5041026 an Tamy Taslim</t>
  </si>
  <si>
    <t>12/2/16</t>
  </si>
  <si>
    <t>no pel : 07024483 an Hadi Santoso Wono</t>
  </si>
  <si>
    <t>no pel : 07026739 an Indra Ningsih Wono</t>
  </si>
  <si>
    <t>no pel. 511411827999 an I Komang Megayana</t>
  </si>
  <si>
    <t>15/2/16</t>
  </si>
  <si>
    <t>16/2/16</t>
  </si>
  <si>
    <t>Pembayaran PDAM- SBY</t>
  </si>
  <si>
    <t>Pembayaran PDAM - SBY</t>
  </si>
  <si>
    <t>no pel : 2180527 a.n Robert Edward Ongko W</t>
  </si>
  <si>
    <t>no pel : 2182341 a.n Tan Elsye Witanial</t>
  </si>
  <si>
    <t>Ari</t>
  </si>
  <si>
    <t>19/2/16</t>
  </si>
  <si>
    <t>18/2/16</t>
  </si>
  <si>
    <t>17/2/16</t>
  </si>
  <si>
    <t>no pel : 031-5622363 a.n Yulius Usman</t>
  </si>
  <si>
    <t>no pel : 031- 5614347 a.n Hendra Pondaag</t>
  </si>
  <si>
    <t>22/2/16</t>
  </si>
  <si>
    <t>No Pel : 4986601081684 an. Drh. L Laksmi Werti</t>
  </si>
  <si>
    <t>23/2/16</t>
  </si>
  <si>
    <t>24/2/16</t>
  </si>
  <si>
    <t>25/2/16</t>
  </si>
  <si>
    <t>29/2/16</t>
  </si>
  <si>
    <t>No Pel : 4986602180608 an Rusman Tanujaya</t>
  </si>
  <si>
    <t>Sio Fang</t>
  </si>
  <si>
    <t>No Pel : 4986604062058 an JD Jati Soesilo</t>
  </si>
  <si>
    <t>Angelika</t>
  </si>
  <si>
    <t>1/3/16</t>
  </si>
  <si>
    <t>no pel : 3075591 an Hj Nurhayati</t>
  </si>
  <si>
    <t>no pel : 1202788 an seng huat</t>
  </si>
  <si>
    <t>2/3/16</t>
  </si>
  <si>
    <t>No Pel : 4986603022574 an PT Surya Timur Sakti</t>
  </si>
  <si>
    <t>Kcp Ambengan</t>
  </si>
  <si>
    <t>Tommy Alfan</t>
  </si>
  <si>
    <t>008887</t>
  </si>
  <si>
    <t>no pel : 01104367394 an Heru Wicaksono</t>
  </si>
  <si>
    <t>3/3/16</t>
  </si>
  <si>
    <t>4/3/16</t>
  </si>
  <si>
    <t>Kanwil III ( GARK )</t>
  </si>
  <si>
    <t>7/3/16</t>
  </si>
  <si>
    <t>8/3/16</t>
  </si>
  <si>
    <t>no pel : 511421264579 an RR Sak Hindrarti</t>
  </si>
  <si>
    <t>10/3/16</t>
  </si>
  <si>
    <t>no pel. 511444206821 an Ruko Kartika</t>
  </si>
  <si>
    <t>no pel : 05213509 an IR. I Wayan Gede Sutikno</t>
  </si>
  <si>
    <t>no pel : 1141855 an Nawir Sardjono</t>
  </si>
  <si>
    <t>Nawir Sardjono</t>
  </si>
  <si>
    <t>Sow Kanwil III</t>
  </si>
  <si>
    <t>913169</t>
  </si>
  <si>
    <t>11/3/16</t>
  </si>
  <si>
    <t>14/3/16</t>
  </si>
  <si>
    <t>15/3/16</t>
  </si>
  <si>
    <t>16/3/16</t>
  </si>
  <si>
    <t>17/3/16</t>
  </si>
  <si>
    <t>18/3/16</t>
  </si>
  <si>
    <t>21/3/16</t>
  </si>
  <si>
    <t>no pel : 32106775409 a/n Moh.Ramloe ( lavender New )</t>
  </si>
  <si>
    <t>22/3/16</t>
  </si>
  <si>
    <t>23/3/16</t>
  </si>
  <si>
    <t>24/3/16</t>
  </si>
  <si>
    <t>28/3/16</t>
  </si>
  <si>
    <t>29/3/16</t>
  </si>
  <si>
    <t>30/3/16</t>
  </si>
  <si>
    <t>Andika</t>
  </si>
  <si>
    <t>960951</t>
  </si>
  <si>
    <t>31/3/16</t>
  </si>
  <si>
    <t>1/4/16</t>
  </si>
  <si>
    <t>4/4/16</t>
  </si>
  <si>
    <t>no pel : 8103080001603 a/n PT UNICORA AGUNG</t>
  </si>
  <si>
    <t>no pel : 07001281 an Dadang Isworo</t>
  </si>
  <si>
    <t>Dadang Isworo</t>
  </si>
  <si>
    <t>logistik</t>
  </si>
  <si>
    <t>902252</t>
  </si>
  <si>
    <t>5/4/16</t>
  </si>
  <si>
    <t>Pembayaran PDAM - MLNG</t>
  </si>
  <si>
    <t>no pel : 098410 an Bagya Pambudi</t>
  </si>
  <si>
    <t>Sulastri</t>
  </si>
  <si>
    <t>no pel : 511800901880 an Desti Ika Royani</t>
  </si>
  <si>
    <t>Desti Ika Royani</t>
  </si>
  <si>
    <t>931800</t>
  </si>
  <si>
    <t>6/4/16</t>
  </si>
  <si>
    <t>7/4/16</t>
  </si>
  <si>
    <t>8/4/16</t>
  </si>
  <si>
    <t>11/4/16</t>
  </si>
  <si>
    <t>12/4/16</t>
  </si>
  <si>
    <t>13/4/16</t>
  </si>
  <si>
    <t>14/4/16</t>
  </si>
  <si>
    <t>15/4/16</t>
  </si>
  <si>
    <t>18/4/16</t>
  </si>
  <si>
    <t>no pel : 4481707007718 a/n Syafrizal Johar</t>
  </si>
  <si>
    <t>19/4/16</t>
  </si>
  <si>
    <t>20/4/16</t>
  </si>
  <si>
    <t>21/4/16</t>
  </si>
  <si>
    <t>25/4/16</t>
  </si>
  <si>
    <t>26/4/16</t>
  </si>
  <si>
    <t>27/4/16</t>
  </si>
  <si>
    <t>28/4/16</t>
  </si>
  <si>
    <t>29/4/16</t>
  </si>
  <si>
    <t>2/5/16</t>
  </si>
  <si>
    <t>3/5/16</t>
  </si>
  <si>
    <t>4/5/16</t>
  </si>
  <si>
    <t>9/5/16</t>
  </si>
  <si>
    <t>no pel : 511020354407 an Sri Utami</t>
  </si>
  <si>
    <t>10/5/16</t>
  </si>
  <si>
    <t>no pel : 511063011374 an Sri Haryanah</t>
  </si>
  <si>
    <t>11/5/16</t>
  </si>
  <si>
    <t>12/5/16</t>
  </si>
  <si>
    <t>13/5/16</t>
  </si>
  <si>
    <t>Pembayaran PDAM-Malang</t>
  </si>
  <si>
    <t>16/5/16</t>
  </si>
  <si>
    <t>no pel : 1181056 a/n HJ Pudji Lestari</t>
  </si>
  <si>
    <t xml:space="preserve">no pel : 4045096 a/n Marsaid </t>
  </si>
  <si>
    <t>17/5/16</t>
  </si>
  <si>
    <t>18/5/16</t>
  </si>
  <si>
    <t>no pel : 2112396 an Asijah</t>
  </si>
  <si>
    <t>19/5/16</t>
  </si>
  <si>
    <t>20/5/16</t>
  </si>
  <si>
    <t>23/5/16</t>
  </si>
  <si>
    <t>24/5/16</t>
  </si>
  <si>
    <t>No Pel : 4986605171148 an. Cipto Hadi</t>
  </si>
  <si>
    <t>25/5/16</t>
  </si>
  <si>
    <t>26/5/16</t>
  </si>
  <si>
    <t>27/5/16</t>
  </si>
  <si>
    <t>no pel : 32021370153 an David Darmawan</t>
  </si>
  <si>
    <t>Pembelian Token 800,000</t>
  </si>
  <si>
    <t>31/5/16</t>
  </si>
  <si>
    <t>1/6/16</t>
  </si>
  <si>
    <t>2/6/16</t>
  </si>
  <si>
    <t>964050</t>
  </si>
  <si>
    <t>3/6/16</t>
  </si>
  <si>
    <t>6/6/16</t>
  </si>
  <si>
    <t>7/6/16</t>
  </si>
  <si>
    <t>no pel : 3023180 an Fredericus Teguh</t>
  </si>
  <si>
    <t>Cynthia Kartika T</t>
  </si>
  <si>
    <t>KOC Darmo</t>
  </si>
  <si>
    <t>864327</t>
  </si>
  <si>
    <t>Kcp Pucang Anom</t>
  </si>
  <si>
    <t>No Pel : 4986602052374 an Sukaton</t>
  </si>
  <si>
    <t>KCU Darmo lt.4</t>
  </si>
  <si>
    <t>8/6/16</t>
  </si>
  <si>
    <t>9/6/16</t>
  </si>
  <si>
    <t>Erna</t>
  </si>
  <si>
    <t>10/6/16</t>
  </si>
  <si>
    <t>no pel : 511463350887 an Dijah Rukmini</t>
  </si>
  <si>
    <t>no pel : 511463350783 an Nur Kholis</t>
  </si>
  <si>
    <t>no pel : 07018783 an Nur Kholis</t>
  </si>
  <si>
    <t>no pel : 07018775 an Nur Kholis</t>
  </si>
  <si>
    <t>No Pel : 031- 8542484 an Nur Kholis</t>
  </si>
  <si>
    <t>Dijah Rukmini</t>
  </si>
  <si>
    <t>920413</t>
  </si>
  <si>
    <t>13/6/16</t>
  </si>
  <si>
    <t>14/6/16</t>
  </si>
  <si>
    <t>15/6/16</t>
  </si>
  <si>
    <t>no pel : 5373879 an Benny Setiawan</t>
  </si>
  <si>
    <t>16/6/16</t>
  </si>
  <si>
    <t>Alfan</t>
  </si>
  <si>
    <t>No Pel : 4986604045727 an. Sarimin</t>
  </si>
  <si>
    <t>Tutik</t>
  </si>
  <si>
    <t>17/6/16</t>
  </si>
  <si>
    <t>no : 86008867201 an Kokoh Bachtiyar</t>
  </si>
  <si>
    <t>21/6/16</t>
  </si>
  <si>
    <t>22/6/16</t>
  </si>
  <si>
    <t>24/6/16</t>
  </si>
  <si>
    <t>27/6/16</t>
  </si>
  <si>
    <t>28/6/16</t>
  </si>
  <si>
    <t>29/6/16</t>
  </si>
  <si>
    <t>1/7/16</t>
  </si>
  <si>
    <t>11/7/16</t>
  </si>
  <si>
    <t>12/7/16</t>
  </si>
  <si>
    <t>13/7/16</t>
  </si>
  <si>
    <t>14/7/16</t>
  </si>
  <si>
    <t>AYU</t>
  </si>
  <si>
    <t>15/7/16</t>
  </si>
  <si>
    <t>18/7/16</t>
  </si>
  <si>
    <t>19/7/16</t>
  </si>
  <si>
    <t>20/7/16</t>
  </si>
  <si>
    <t>no pel : 4481711018037 an Silvanus</t>
  </si>
  <si>
    <t>054466</t>
  </si>
  <si>
    <t>no pel : 031-8551748 an Pek Bok Lan</t>
  </si>
  <si>
    <t>no pel : 031-8551749 an Pek Bok Lan</t>
  </si>
  <si>
    <t xml:space="preserve">no pel : 031-8538070 an Jimmy Louis Iwan </t>
  </si>
  <si>
    <t>21/7/16</t>
  </si>
  <si>
    <t>22/7/16</t>
  </si>
  <si>
    <t>25/7/16</t>
  </si>
  <si>
    <t>26/7/16</t>
  </si>
  <si>
    <t>27/7/16</t>
  </si>
  <si>
    <t>29/7/16</t>
  </si>
  <si>
    <t>1/8/16</t>
  </si>
  <si>
    <t>no pel : 86023756900 a/n I Ketut Sumantra</t>
  </si>
  <si>
    <t>Ni Made Suwastini</t>
  </si>
  <si>
    <t>920410</t>
  </si>
  <si>
    <t>Bambang Ari</t>
  </si>
  <si>
    <t>2/8/16</t>
  </si>
  <si>
    <t>Sunarto</t>
  </si>
  <si>
    <t>APK Indrapura</t>
  </si>
  <si>
    <t>962409</t>
  </si>
  <si>
    <t>no pel : 511463448678 an Sunarto</t>
  </si>
  <si>
    <t>Sukardji</t>
  </si>
  <si>
    <t>912786</t>
  </si>
  <si>
    <t>no pel : 511450950456 an Sukardji</t>
  </si>
  <si>
    <t>no pel : 07009261 an Sukarji</t>
  </si>
  <si>
    <t>no pel : 511440407416 an PT KKI / Surodiyanto</t>
  </si>
  <si>
    <t>Didik Asmara</t>
  </si>
  <si>
    <t>912799</t>
  </si>
  <si>
    <t>no pel : 517401093242 an Hadirahmad</t>
  </si>
  <si>
    <t>Slamet Riadi</t>
  </si>
  <si>
    <t>912201</t>
  </si>
  <si>
    <t>3/8/16</t>
  </si>
  <si>
    <t>no pel : 1131784 an Hartono Santoso</t>
  </si>
  <si>
    <t>4/8/16</t>
  </si>
  <si>
    <t>5/8/16</t>
  </si>
  <si>
    <t>8/8/16</t>
  </si>
  <si>
    <t>9/8/16</t>
  </si>
  <si>
    <t>10/8/16</t>
  </si>
  <si>
    <t>12/8/16</t>
  </si>
  <si>
    <t>16/8/16</t>
  </si>
  <si>
    <t>18/8/16</t>
  </si>
  <si>
    <t>no pel : 5032866 an Sukardi</t>
  </si>
  <si>
    <t>Priantono Soebekti</t>
  </si>
  <si>
    <t>900781</t>
  </si>
  <si>
    <t>no pel : 07026739 an Indra Ningsih</t>
  </si>
  <si>
    <t>no pel : 07024483 an Hadi Santoso</t>
  </si>
  <si>
    <t>Indra Ningsih</t>
  </si>
  <si>
    <t>GARK</t>
  </si>
  <si>
    <t>964143</t>
  </si>
  <si>
    <t>19/8/16</t>
  </si>
  <si>
    <t>22/8/16</t>
  </si>
  <si>
    <t>23/8/16</t>
  </si>
  <si>
    <t>no : 14023589279 an Wahyu Cahyono</t>
  </si>
  <si>
    <t>25/8/16</t>
  </si>
  <si>
    <t>Pembelian Token 900,000</t>
  </si>
  <si>
    <t>29/8/16</t>
  </si>
  <si>
    <t>No Pel : 4986602162982 an Alwi W</t>
  </si>
  <si>
    <t>30/8/16</t>
  </si>
  <si>
    <t>31/8/16</t>
  </si>
  <si>
    <t>1/9/16</t>
  </si>
  <si>
    <t>TOTAL BULAN SEMPTEMBER</t>
  </si>
  <si>
    <t>no pel : 5200095 an R Tjahjo Widodo</t>
  </si>
  <si>
    <t>2/9/16</t>
  </si>
  <si>
    <t>Jo Kui Pu</t>
  </si>
  <si>
    <t>no pel : 511411167925 an Priantono Soebekti</t>
  </si>
  <si>
    <t>no pel : 511402629383 an Tjipto Rahardjo</t>
  </si>
  <si>
    <t>no pel : 031-7313280 an Tjipto Rahardjo</t>
  </si>
  <si>
    <t>5/9/16</t>
  </si>
  <si>
    <t>6/9/16</t>
  </si>
  <si>
    <t>7/9/16</t>
  </si>
  <si>
    <t>8/9/16</t>
  </si>
  <si>
    <t>9/9/16</t>
  </si>
  <si>
    <t>13/9/16</t>
  </si>
  <si>
    <t>no pel : 031-99443805 an Moch Iwan Rusyadi</t>
  </si>
  <si>
    <t>Maria Dewi A</t>
  </si>
  <si>
    <t>913368</t>
  </si>
  <si>
    <t>no pel : 511433501158 an Kristijono</t>
  </si>
  <si>
    <t>14/9/16</t>
  </si>
  <si>
    <t>15/9/16</t>
  </si>
  <si>
    <t>no pel : 3033489 an Hartono</t>
  </si>
  <si>
    <t>16/9/16</t>
  </si>
  <si>
    <t>No Pel : 4986602162982 an Alwi Widjanarko</t>
  </si>
  <si>
    <t>19/9/16</t>
  </si>
  <si>
    <t>20/9/16</t>
  </si>
  <si>
    <t>no pel : 34014170152 an Gading Indah R</t>
  </si>
  <si>
    <t>Sandy Deborah</t>
  </si>
  <si>
    <t>962795</t>
  </si>
  <si>
    <t>21/9/16</t>
  </si>
  <si>
    <t>22/9/16</t>
  </si>
  <si>
    <t>23/9/16</t>
  </si>
  <si>
    <t>26/9/16</t>
  </si>
  <si>
    <t>no pel : 3148126 an Bakri</t>
  </si>
  <si>
    <t>no pel : 3141882 an Witamanto</t>
  </si>
  <si>
    <t>no pel : 3173100 an Siswanto</t>
  </si>
  <si>
    <t>27/9/16</t>
  </si>
  <si>
    <t>No Pel : 4986605253632 an Sri Astutik</t>
  </si>
  <si>
    <t>28/9/16</t>
  </si>
  <si>
    <t>30/9/16</t>
  </si>
  <si>
    <t>3/10/16</t>
  </si>
  <si>
    <t>4/10/16</t>
  </si>
  <si>
    <t>6/10/16</t>
  </si>
  <si>
    <t>5/10/16</t>
  </si>
  <si>
    <t>7/10/16</t>
  </si>
  <si>
    <t>10/10/16</t>
  </si>
  <si>
    <t>Yusuf</t>
  </si>
  <si>
    <t>SOW</t>
  </si>
  <si>
    <t>11/10/16</t>
  </si>
  <si>
    <t>12/10/16</t>
  </si>
  <si>
    <t>Rita Andriana</t>
  </si>
  <si>
    <t>M. Rizky</t>
  </si>
  <si>
    <t>Kabag Unit Retail</t>
  </si>
  <si>
    <t>no pel : 1192443 an Viriani Andani</t>
  </si>
  <si>
    <t>17/10/16</t>
  </si>
  <si>
    <t>19/10/16</t>
  </si>
  <si>
    <t>20/10/16</t>
  </si>
  <si>
    <t>14/10/16</t>
  </si>
  <si>
    <t>21/10/16</t>
  </si>
  <si>
    <t>24/10/16</t>
  </si>
  <si>
    <t>25/10/16</t>
  </si>
  <si>
    <t>26/10/16</t>
  </si>
  <si>
    <t>27/10/16</t>
  </si>
  <si>
    <t>28/10/16</t>
  </si>
  <si>
    <t>31/10/16</t>
  </si>
  <si>
    <t>Pembelian telkom Hallo</t>
  </si>
  <si>
    <t>no : 081333282933 an Heny Rusdiana</t>
  </si>
  <si>
    <t>1/11/16</t>
  </si>
  <si>
    <t>no pel : 511060730388 a.n Irmala Yuniarsasi</t>
  </si>
  <si>
    <t>2/11/16</t>
  </si>
  <si>
    <t>3/11/16</t>
  </si>
  <si>
    <t>Pembayaran PDAM-Sidoarjo</t>
  </si>
  <si>
    <t>no pel : 02020784 an Erni Rachmasari</t>
  </si>
  <si>
    <t>4/11/16</t>
  </si>
  <si>
    <t>7/11/16</t>
  </si>
  <si>
    <t>No Pel : 4986601166047 an Tommy Yonathan F</t>
  </si>
  <si>
    <t>No Pel : 4986601111620 an Sandjaja L</t>
  </si>
  <si>
    <t>8/11/16</t>
  </si>
  <si>
    <t>no pel : 5091855 an Alim Sutrisno</t>
  </si>
  <si>
    <t>9/11/16</t>
  </si>
  <si>
    <t>11/11/16</t>
  </si>
  <si>
    <t>14/11/16</t>
  </si>
  <si>
    <t>15/11/16</t>
  </si>
  <si>
    <t>16/11/16</t>
  </si>
  <si>
    <t>Amang</t>
  </si>
  <si>
    <t>17/11/16</t>
  </si>
  <si>
    <t>18/11/16</t>
  </si>
  <si>
    <t>21/11/16</t>
  </si>
  <si>
    <t>24/11/16</t>
  </si>
  <si>
    <t>25/11/16</t>
  </si>
  <si>
    <t>28/11/16</t>
  </si>
  <si>
    <t>Tan Siao Fang</t>
  </si>
  <si>
    <t>Apk Darmo</t>
  </si>
  <si>
    <t>056046</t>
  </si>
  <si>
    <t>29/11/16</t>
  </si>
  <si>
    <t>30/11/16</t>
  </si>
  <si>
    <t>1/12/16</t>
  </si>
  <si>
    <t>2/12/16</t>
  </si>
  <si>
    <t>no pel : 1143964 an Ali Sarhono</t>
  </si>
  <si>
    <t>no pel : 2040296 an Wahjono Siadiman</t>
  </si>
  <si>
    <t>no pel : 1161591 an Dedy Hari Nurcahyo</t>
  </si>
  <si>
    <t>5/12/16</t>
  </si>
  <si>
    <t>6/12/16</t>
  </si>
  <si>
    <t>8/12/16</t>
  </si>
  <si>
    <t>9/12/16</t>
  </si>
  <si>
    <t>No pel : 32006998242 an Saminten</t>
  </si>
  <si>
    <t>13/12/16</t>
  </si>
  <si>
    <t>no: 34027437895 an Syafrisal Johar (new)</t>
  </si>
  <si>
    <t>15/12/16</t>
  </si>
  <si>
    <t>16/12/16</t>
  </si>
  <si>
    <t>no pel : 2250493 an PT Araya Bumi Megah</t>
  </si>
  <si>
    <t>no pel : 3052496 an Kie Siok Yeng</t>
  </si>
  <si>
    <t>no pel : 06004636 a/n Dian Rosalina</t>
  </si>
  <si>
    <t>no pel : 06004636 an Dian Rosalina</t>
  </si>
  <si>
    <t>19/12/16</t>
  </si>
  <si>
    <t>20/12/16</t>
  </si>
  <si>
    <t>21/12/16</t>
  </si>
  <si>
    <t>23/12/16</t>
  </si>
  <si>
    <t>no pel : 32110621706 a/n Zippora S ( lawang )</t>
  </si>
  <si>
    <t>Nur Laila</t>
  </si>
  <si>
    <t>27/12/16</t>
  </si>
  <si>
    <t>no pel : 511060361751 an Sri Karyati</t>
  </si>
  <si>
    <t>no pel : 4034058 an Burhanudin</t>
  </si>
  <si>
    <t>30/12/16</t>
  </si>
  <si>
    <t xml:space="preserve">3/1/17  </t>
  </si>
  <si>
    <t>no pel : 511403057741 an Liem Yacob Taslim</t>
  </si>
  <si>
    <t>no pel : 5072624 an Gozali Wijaya</t>
  </si>
  <si>
    <t>4/1/17</t>
  </si>
  <si>
    <t>5/1/17</t>
  </si>
  <si>
    <t>6/1/17</t>
  </si>
  <si>
    <t>9/1/17</t>
  </si>
  <si>
    <t>10/1/17</t>
  </si>
  <si>
    <t>no pel : 5110129003892 an Mudrik Prastianto</t>
  </si>
  <si>
    <t>no pel : 5110132004334 an Mudrik Prastianto</t>
  </si>
  <si>
    <t>11/1/17</t>
  </si>
  <si>
    <t>12/1/17</t>
  </si>
  <si>
    <t>13/1/17</t>
  </si>
  <si>
    <t>17/1/17</t>
  </si>
  <si>
    <t>18/1/17</t>
  </si>
  <si>
    <t>No Pel : 4986605374412 an Wiwik P</t>
  </si>
  <si>
    <t>1/2/17</t>
  </si>
  <si>
    <t>2/2/17</t>
  </si>
  <si>
    <t>3/2/17</t>
  </si>
  <si>
    <t>no pel : 34028046505 an sukarji</t>
  </si>
  <si>
    <t>6/2/17</t>
  </si>
  <si>
    <t>no pel : 511440407416 an Didik Asmara</t>
  </si>
  <si>
    <t>no pel : 1145241 an Kristijono</t>
  </si>
  <si>
    <t>Joni</t>
  </si>
  <si>
    <t>962378</t>
  </si>
  <si>
    <t>No Pel : 4986601033834 an Hantjo Kurniawan</t>
  </si>
  <si>
    <t>no pel : 5052803 an R Soesantyo</t>
  </si>
  <si>
    <t>no pel : 07025885 an Hartawan Hari Kusuma</t>
  </si>
  <si>
    <t>7/2/17</t>
  </si>
  <si>
    <t>8/2/17</t>
  </si>
  <si>
    <t>no pel : 5116170005939 an Reni Anggraeni</t>
  </si>
  <si>
    <t>Mujiana</t>
  </si>
  <si>
    <t>no pel : 5042373 an Yulius Usman</t>
  </si>
  <si>
    <t>no pel : 32125676109 an Reni Anggraeni</t>
  </si>
  <si>
    <t>9/2/17</t>
  </si>
  <si>
    <t>10/2/17</t>
  </si>
  <si>
    <t>14/2/17</t>
  </si>
  <si>
    <t>16/2/17</t>
  </si>
  <si>
    <t>no : 082140079318 an Andri Laksono</t>
  </si>
  <si>
    <t>17/2/17</t>
  </si>
  <si>
    <t>no pel : 031-5622363 an Yulius Usman</t>
  </si>
  <si>
    <t>no pel : 031-7315574 an Hendra Pondaag</t>
  </si>
  <si>
    <t>20/2/17</t>
  </si>
  <si>
    <t>21/2/17</t>
  </si>
  <si>
    <t>22/2/17</t>
  </si>
  <si>
    <t>23/2/17</t>
  </si>
  <si>
    <t>24/2/17</t>
  </si>
  <si>
    <t>27/2/17</t>
  </si>
  <si>
    <t>28/2/17</t>
  </si>
  <si>
    <t>1/3/17</t>
  </si>
  <si>
    <t>2/3/17</t>
  </si>
  <si>
    <t>3/3/17</t>
  </si>
  <si>
    <t>6/3/17</t>
  </si>
  <si>
    <r>
      <t>Pembayaran PLN (</t>
    </r>
    <r>
      <rPr>
        <sz val="11"/>
        <color rgb="FFFF0000"/>
        <rFont val="Times New Roman"/>
        <family val="1"/>
      </rPr>
      <t>sdh laku</t>
    </r>
    <r>
      <rPr>
        <sz val="11"/>
        <color theme="1"/>
        <rFont val="Times New Roman"/>
        <family val="1"/>
      </rPr>
      <t xml:space="preserve"> )</t>
    </r>
  </si>
  <si>
    <r>
      <t xml:space="preserve">Pembayaran PDAM SBY ( </t>
    </r>
    <r>
      <rPr>
        <sz val="11"/>
        <color rgb="FFFF0000"/>
        <rFont val="Times New Roman"/>
        <family val="1"/>
      </rPr>
      <t>sdh laku</t>
    </r>
    <r>
      <rPr>
        <sz val="11"/>
        <color theme="1"/>
        <rFont val="Times New Roman"/>
        <family val="1"/>
      </rPr>
      <t xml:space="preserve"> )</t>
    </r>
  </si>
  <si>
    <r>
      <t>Pembayaran Telkom (</t>
    </r>
    <r>
      <rPr>
        <sz val="11"/>
        <color rgb="FFFF0000"/>
        <rFont val="Times New Roman"/>
        <family val="1"/>
      </rPr>
      <t xml:space="preserve"> tdk dbyr lg</t>
    </r>
    <r>
      <rPr>
        <sz val="11"/>
        <color theme="1"/>
        <rFont val="Times New Roman"/>
        <family val="1"/>
      </rPr>
      <t xml:space="preserve"> )</t>
    </r>
  </si>
  <si>
    <r>
      <t>Pembayaran Telkom (</t>
    </r>
    <r>
      <rPr>
        <sz val="11"/>
        <color rgb="FFFF0000"/>
        <rFont val="Times New Roman"/>
        <family val="1"/>
      </rPr>
      <t xml:space="preserve"> tdk dbyr lg </t>
    </r>
    <r>
      <rPr>
        <sz val="11"/>
        <color theme="1"/>
        <rFont val="Times New Roman"/>
        <family val="1"/>
      </rPr>
      <t>)</t>
    </r>
  </si>
  <si>
    <t>no pel : 511421023071 an Suminto</t>
  </si>
  <si>
    <t>Pembayaran telkom</t>
  </si>
  <si>
    <t>no pel : 031-5027601 an Sumaryadi</t>
  </si>
  <si>
    <t>Pembayaran INDOVISION</t>
  </si>
  <si>
    <t>7/3/17</t>
  </si>
  <si>
    <t>No Pel : 498661144490 an Harijanto</t>
  </si>
  <si>
    <t>8/3/17</t>
  </si>
  <si>
    <t>10/3/17</t>
  </si>
  <si>
    <t>13/3/17</t>
  </si>
  <si>
    <t>no pel : 11111620 an Sandjaja Loekito</t>
  </si>
  <si>
    <t>no pel : 1166047 an Tommy Yonathan F</t>
  </si>
  <si>
    <t>15/3/17</t>
  </si>
  <si>
    <t>Imam T</t>
  </si>
  <si>
    <t>056142</t>
  </si>
  <si>
    <t>no pel : 32103448125 an Lay, Susan Lavenia</t>
  </si>
  <si>
    <t>17/3/17</t>
  </si>
  <si>
    <t>20/3/17</t>
  </si>
  <si>
    <t>no pel : 34028047420 an Revino Fergiawan</t>
  </si>
  <si>
    <t>21/3/17</t>
  </si>
  <si>
    <t>Pembayaran Migrasi Prabayar</t>
  </si>
  <si>
    <t>no. 5116170001905 an agus heriyanto</t>
  </si>
  <si>
    <t>22/3/17</t>
  </si>
  <si>
    <t>24/3/17</t>
  </si>
  <si>
    <t>no pel : 4035393 an Suhartono</t>
  </si>
  <si>
    <t>no. 5118017044079 an Ach Zaifoer</t>
  </si>
  <si>
    <t>29/3/17</t>
  </si>
  <si>
    <t>27/3/17</t>
  </si>
  <si>
    <t>30/3/17</t>
  </si>
  <si>
    <t>16/3/17</t>
  </si>
  <si>
    <t>31/3/17</t>
  </si>
  <si>
    <t>no pel : 32105467529 an Nurgani Kustiati</t>
  </si>
  <si>
    <t>Pembayran PDAM Sidoarjo</t>
  </si>
  <si>
    <t>no pel : 02010636 an Reni Anggraeni</t>
  </si>
  <si>
    <t>3/4/17</t>
  </si>
  <si>
    <t>no pel : 511800700002 an Zippora Sri Rahajoe</t>
  </si>
  <si>
    <t>no pel : 1165672 an Zippora Sri Rahajoe</t>
  </si>
  <si>
    <t>no pel : 02001582 an Yohannes Untung</t>
  </si>
  <si>
    <t>Pembayaran PDAM Kab Malang</t>
  </si>
  <si>
    <t>no pel : 02060001429 an Zippora Sri Rahajoe</t>
  </si>
  <si>
    <t>no pel : 401003877896 an Yohanes Untung</t>
  </si>
  <si>
    <t>4/4/17</t>
  </si>
  <si>
    <t>No Pel : 401003866665 an Hesti Dwi Apriliani</t>
  </si>
  <si>
    <t>5/4/17</t>
  </si>
  <si>
    <t>6/4/17</t>
  </si>
  <si>
    <t>7/4/17</t>
  </si>
  <si>
    <t>no pel : 5052126 an Budi Setiawan Tjandra</t>
  </si>
  <si>
    <t>no pel : 511607077130 an ATM BCA</t>
  </si>
  <si>
    <t>10/4/17</t>
  </si>
  <si>
    <t>no pel : 1144368 an Tricia Chandra</t>
  </si>
  <si>
    <t>no pel : 1163642 an Rosaline Chandra</t>
  </si>
  <si>
    <t>no pel : 1166047 an Tommy Yonathan Febrianto</t>
  </si>
  <si>
    <t>no pel : 11111620 an sandjaja Loekito</t>
  </si>
  <si>
    <t>11/4/17</t>
  </si>
  <si>
    <t>12/4/17</t>
  </si>
  <si>
    <t>13/4/17</t>
  </si>
  <si>
    <t>Pembayaran Non Tagihan Listrik</t>
  </si>
  <si>
    <t>No pel : 5116140000631 an ATM BCA</t>
  </si>
  <si>
    <t>17/4/17</t>
  </si>
  <si>
    <t>18/4/17</t>
  </si>
  <si>
    <t>19/4/17</t>
  </si>
  <si>
    <t>25/4/17</t>
  </si>
  <si>
    <t>27/4/17</t>
  </si>
  <si>
    <t>28/4/17</t>
  </si>
  <si>
    <t>2/5/17</t>
  </si>
  <si>
    <t>BCA Kertajaya</t>
  </si>
  <si>
    <t>3/5/17</t>
  </si>
  <si>
    <t>4/5/17</t>
  </si>
  <si>
    <t>5/5/17</t>
  </si>
  <si>
    <t>no pel :07027488 an Achmad Sachroni</t>
  </si>
  <si>
    <t>8/5/17</t>
  </si>
  <si>
    <t>Pembayaran PDAM Sby</t>
  </si>
  <si>
    <t>No Pel : 1144368 an Tricia Chandra</t>
  </si>
  <si>
    <t>9/5/17</t>
  </si>
  <si>
    <t>No Pel : 1163642 an Rosaline Chandra</t>
  </si>
  <si>
    <t>10/5/17</t>
  </si>
  <si>
    <t>12/5/17</t>
  </si>
  <si>
    <t>16/5/17</t>
  </si>
  <si>
    <t>17/5/17</t>
  </si>
  <si>
    <t>18/5/17</t>
  </si>
  <si>
    <t>no pel : 02010636 an Renny Anggraeni</t>
  </si>
  <si>
    <t>no pel : 511403270970 an Supanji</t>
  </si>
  <si>
    <t>19/5/17</t>
  </si>
  <si>
    <t>no pel : 511061051753 an Mudjito</t>
  </si>
  <si>
    <t>22/5/17</t>
  </si>
  <si>
    <t>23/5/17</t>
  </si>
  <si>
    <t>24/5/17</t>
  </si>
  <si>
    <t>26/5/17</t>
  </si>
  <si>
    <t>29/5/17</t>
  </si>
  <si>
    <t>30/5/17</t>
  </si>
  <si>
    <t>no pel :32126646655 an Djirin</t>
  </si>
  <si>
    <t>31/5/17</t>
  </si>
  <si>
    <t>No Pel : 4986602285759 Mochammad Kasim</t>
  </si>
  <si>
    <t>no pel : 56506647306 an Budi Karyono ( new )</t>
  </si>
  <si>
    <t>2/6/17</t>
  </si>
  <si>
    <t>5/6/17</t>
  </si>
  <si>
    <t>6/6/17</t>
  </si>
  <si>
    <t>no pel : 1014053 an Soeparto</t>
  </si>
  <si>
    <t>Lilik Succyastuti</t>
  </si>
  <si>
    <t>863763</t>
  </si>
  <si>
    <t>TOTAL BULAN JANUARI 2017</t>
  </si>
  <si>
    <t>TOTAL BULAN FEBRUARI 2017</t>
  </si>
  <si>
    <t>TOTAL BULAN MARET 2017</t>
  </si>
  <si>
    <t>TOTAL BULAN APRIL 2017</t>
  </si>
  <si>
    <t>TOTAL BULAN MEI 2017</t>
  </si>
  <si>
    <t>Kcp A Yani</t>
  </si>
  <si>
    <t>No Pel : 031-8955766 an Zippora Sri Rahajoe</t>
  </si>
  <si>
    <t>7/6/17</t>
  </si>
  <si>
    <t>8/6/17</t>
  </si>
  <si>
    <t>9/6/17</t>
  </si>
  <si>
    <t>12/6/17</t>
  </si>
  <si>
    <t>13/6/17</t>
  </si>
  <si>
    <t>15/6/17</t>
  </si>
  <si>
    <t>no pel : 511050594518 an Njoo Ka Hwie</t>
  </si>
  <si>
    <t>Phan Ngit Ho</t>
  </si>
  <si>
    <t>16/6/17</t>
  </si>
  <si>
    <t>no pel : 2285759 an Mochammad Kasim</t>
  </si>
  <si>
    <t>no pel : 2289041 an Njoo Ka Hwie</t>
  </si>
  <si>
    <t>Ko Aho</t>
  </si>
  <si>
    <t>19/6/17</t>
  </si>
  <si>
    <t>20/6/17</t>
  </si>
  <si>
    <t>21/6/17</t>
  </si>
  <si>
    <t>No Pel : 4986602100714 an Dra Pinisia Winata</t>
  </si>
  <si>
    <t xml:space="preserve">No Pel : 4986602202439 an Dahlan Iskan </t>
  </si>
  <si>
    <t>TOTAL BULAN JUNI 17</t>
  </si>
  <si>
    <t>22/6/17</t>
  </si>
  <si>
    <t>TOTAL BULAN JULI 17</t>
  </si>
  <si>
    <t>3/7/17</t>
  </si>
  <si>
    <t>4/7/17</t>
  </si>
  <si>
    <t>Pembayran Token 100,000</t>
  </si>
  <si>
    <t>5/7/17</t>
  </si>
  <si>
    <t>6/7/17</t>
  </si>
  <si>
    <t>no pel : 4093137 an Achmad Sukemi</t>
  </si>
  <si>
    <t>no pel : 4093485 an Askun</t>
  </si>
  <si>
    <t>Emi</t>
  </si>
  <si>
    <t>7/7/17</t>
  </si>
  <si>
    <t>10/7/17</t>
  </si>
  <si>
    <t>11/7/17</t>
  </si>
  <si>
    <t>12/7/17</t>
  </si>
  <si>
    <t>no pel : 511020040885 an Ratna Kartiko</t>
  </si>
  <si>
    <t>No Pel : 031- 5942142 an Pinisia Winata</t>
  </si>
  <si>
    <t>13/7/17</t>
  </si>
  <si>
    <t>14/7/17</t>
  </si>
  <si>
    <t>no pel : 2232246 an PT Sumber Bina Setia</t>
  </si>
  <si>
    <t>no pel : 2130552 an Bambang Widjanarko</t>
  </si>
  <si>
    <t>Raflis</t>
  </si>
  <si>
    <t>17/7/17</t>
  </si>
  <si>
    <t>18/7/17</t>
  </si>
  <si>
    <t>811507</t>
  </si>
  <si>
    <t>Pensiunan</t>
  </si>
  <si>
    <t>19/7/17</t>
  </si>
  <si>
    <t>20/7/17</t>
  </si>
  <si>
    <t>21/7/17</t>
  </si>
  <si>
    <t>25/7/17</t>
  </si>
  <si>
    <t>no pel : 517603002715 an B Ayyanah</t>
  </si>
  <si>
    <t>26/7/17</t>
  </si>
  <si>
    <t>No Pel : 4986604035393 an Suhartono</t>
  </si>
  <si>
    <t>27/7/17</t>
  </si>
  <si>
    <t>28/7/17</t>
  </si>
  <si>
    <t>No Pel : 4986602160553 an Yoewono Tanuwijaya</t>
  </si>
  <si>
    <t>31/7/17</t>
  </si>
  <si>
    <t>1/8/17</t>
  </si>
  <si>
    <t>TOTAL BULAN AGUSTUS 17</t>
  </si>
  <si>
    <t>2/8/17</t>
  </si>
  <si>
    <t>902254</t>
  </si>
  <si>
    <t>No Pel : 4986601171413 an Suhartono</t>
  </si>
  <si>
    <t>3/8/17</t>
  </si>
  <si>
    <t>no pel : 511010285726 an Agus Wibisono</t>
  </si>
  <si>
    <t>Chandra</t>
  </si>
  <si>
    <t>no pel : 511050435550 an Gudang Lebak Sari</t>
  </si>
  <si>
    <t>no pel : 511422903052 an Winarko Gunawan</t>
  </si>
  <si>
    <t>No Pel : 4986602080241 an Albert Guntur Tanoyo</t>
  </si>
  <si>
    <t>No Pel : 4986602081052 an Tan Hien Liong</t>
  </si>
  <si>
    <t>no pel : 511413033857 an Riyanto Susilo</t>
  </si>
  <si>
    <t>no pel : 511422358251 an PT Persada N Agung</t>
  </si>
  <si>
    <t>no pel : 511423247983 an Suhadi</t>
  </si>
  <si>
    <t>no pel : 1092707 an Narko</t>
  </si>
  <si>
    <t>4/8/17</t>
  </si>
  <si>
    <t>7/8/17</t>
  </si>
  <si>
    <t>no pel : 5041333 an Ong Lie Ling</t>
  </si>
  <si>
    <t xml:space="preserve">Ong Lie Ling </t>
  </si>
  <si>
    <t>951269</t>
  </si>
  <si>
    <t>8/8/17</t>
  </si>
  <si>
    <t>9/8/17</t>
  </si>
  <si>
    <t>10/8/17</t>
  </si>
  <si>
    <t>11/8/17</t>
  </si>
  <si>
    <t>14/8/17</t>
  </si>
  <si>
    <t>15/8/17</t>
  </si>
  <si>
    <t>Imam Taufik</t>
  </si>
  <si>
    <t>16/8/17</t>
  </si>
  <si>
    <t>No Pel : 4986603053048 an PT Bumi Citra Properindo</t>
  </si>
  <si>
    <t>18/8/17</t>
  </si>
  <si>
    <t>No Pel : 4986603090872 an Lien Tjong Ing</t>
  </si>
  <si>
    <t>No Pel : 4986604101493 an Agus Wibisono</t>
  </si>
  <si>
    <t>Sow Kcu Indrapura</t>
  </si>
  <si>
    <t>913369</t>
  </si>
  <si>
    <t>Tan Antonius / Hok Jhay</t>
  </si>
  <si>
    <t>no pel : 511433267942 an Faried Jaendar Muda</t>
  </si>
  <si>
    <t>no pel : 1161266 an Faried Jaendar Muda</t>
  </si>
  <si>
    <t>Pembayran Token 50,000</t>
  </si>
  <si>
    <t>No Pel : 4986602285235 an Hartanto Soesanto</t>
  </si>
  <si>
    <t>21/8/17</t>
  </si>
  <si>
    <t>No Pel : 401004103563 an Marzuki</t>
  </si>
  <si>
    <t>no pel : 2201157 an A.Djumiati</t>
  </si>
  <si>
    <t>22/8/17</t>
  </si>
  <si>
    <t>24/8/17</t>
  </si>
  <si>
    <t>25/8/17</t>
  </si>
  <si>
    <t>no pel : 511463479827 an Heri Widodo</t>
  </si>
  <si>
    <t>28/8/17</t>
  </si>
  <si>
    <t>29/8/17</t>
  </si>
  <si>
    <t>30/8/17</t>
  </si>
  <si>
    <t>4/9/17</t>
  </si>
  <si>
    <t>no pel : 514530038080 an Moeklasin</t>
  </si>
  <si>
    <t>5/9/17</t>
  </si>
  <si>
    <t>no pel : 4481705004127 an Suryadi</t>
  </si>
  <si>
    <t>6/9/17</t>
  </si>
  <si>
    <t>8/9/17</t>
  </si>
  <si>
    <t>no pel : 511020393069 an Hendro Setiawan</t>
  </si>
  <si>
    <t>no pel : 511020418529 an Tio Henny Rosita</t>
  </si>
  <si>
    <t>11/9/17</t>
  </si>
  <si>
    <t>12/9/17</t>
  </si>
  <si>
    <t>13/9/17</t>
  </si>
  <si>
    <t>14/9/17</t>
  </si>
  <si>
    <t>19/9/17</t>
  </si>
  <si>
    <t>Pembelian Token 1000,000</t>
  </si>
  <si>
    <t>20/9/17</t>
  </si>
  <si>
    <t>27/9/17</t>
  </si>
  <si>
    <t>28/9/17</t>
  </si>
  <si>
    <t>29/9/17</t>
  </si>
  <si>
    <t>Kcp Mangga Dua</t>
  </si>
  <si>
    <t>TOTAL BULAN SEPTEMBER 17</t>
  </si>
  <si>
    <t>2/10/17</t>
  </si>
  <si>
    <t>no pel : 4481701006646 an Yusuf Achmadi</t>
  </si>
  <si>
    <t>no pel : 511010228321 an Thio Hwa Tin</t>
  </si>
  <si>
    <t>no pel : 511433178131 an Ali Sarhono</t>
  </si>
  <si>
    <t>no pel : 511421993968 an Ratnawati</t>
  </si>
  <si>
    <t>no pel : 511423050142 an Hadi Soemargo</t>
  </si>
  <si>
    <t>no pel : 511433321837 an PT MBC</t>
  </si>
  <si>
    <t>no pel : 513040426685 an Alfi Murtiono</t>
  </si>
  <si>
    <t>3/10/17</t>
  </si>
  <si>
    <t>no pel : 511030003360 an Achmad Soekemi</t>
  </si>
  <si>
    <t>no pel : 511030003464 an Askun</t>
  </si>
  <si>
    <t>4/10/17</t>
  </si>
  <si>
    <t>no pel : 511060337932 an Noto Bini</t>
  </si>
  <si>
    <t>5/10/17</t>
  </si>
  <si>
    <t>9/10/17</t>
  </si>
  <si>
    <t>10/10/17</t>
  </si>
  <si>
    <t>11/10/17</t>
  </si>
  <si>
    <t>12/10/17</t>
  </si>
  <si>
    <t>13/10/17</t>
  </si>
  <si>
    <t>16/10/17</t>
  </si>
  <si>
    <t>17/10/17</t>
  </si>
  <si>
    <t>18/10/17</t>
  </si>
  <si>
    <t>19/10/17</t>
  </si>
  <si>
    <t>20/10/17</t>
  </si>
  <si>
    <t>24/10/17</t>
  </si>
  <si>
    <t>25/10/17</t>
  </si>
  <si>
    <t>26/10/17</t>
  </si>
  <si>
    <t>27/10/17</t>
  </si>
  <si>
    <t>30/10/17</t>
  </si>
  <si>
    <t>no: 86006354145 an Suparmin</t>
  </si>
  <si>
    <t>31/10/17</t>
  </si>
  <si>
    <t>TOTAL BULAN OKTOBER 17</t>
  </si>
  <si>
    <t>TOTAL BULAN NOVEMBER 17</t>
  </si>
  <si>
    <t>1/11/17</t>
  </si>
  <si>
    <t>no pel : 031-5466978 an Emi Sri Hastuti</t>
  </si>
  <si>
    <t>2/11/17</t>
  </si>
  <si>
    <t>3/11/17</t>
  </si>
  <si>
    <t>Agung Sulaksono</t>
  </si>
  <si>
    <t>914242</t>
  </si>
  <si>
    <t>Pembelian Token 1,00,000</t>
  </si>
  <si>
    <t>no pel : 86010748589 an Marijono</t>
  </si>
  <si>
    <t>6/11/17</t>
  </si>
  <si>
    <t>7/11/17</t>
  </si>
  <si>
    <t>No Pel : 031- 8953063 an James S Hutagalung</t>
  </si>
  <si>
    <t>9/11/17</t>
  </si>
  <si>
    <t>10/11/17</t>
  </si>
  <si>
    <t>13/11/17</t>
  </si>
  <si>
    <t>No Pel : 031- 3543094 an Winarko Gunawan</t>
  </si>
  <si>
    <t>Pembayaran Telkom pay</t>
  </si>
  <si>
    <t>No Pel : 152407214827 an Lim Winarko Gunawan</t>
  </si>
  <si>
    <t>14/11/17</t>
  </si>
  <si>
    <t>15/11/17</t>
  </si>
  <si>
    <t>no pel : 511800972014 an Agus Yutono</t>
  </si>
  <si>
    <t>Dyah Natalia C</t>
  </si>
  <si>
    <t>16/11/17</t>
  </si>
  <si>
    <t>17/11/17</t>
  </si>
  <si>
    <t>20/11/17</t>
  </si>
  <si>
    <t>21/11/17</t>
  </si>
  <si>
    <t>23/11/17</t>
  </si>
  <si>
    <t>24/11/17</t>
  </si>
  <si>
    <t>no pel : 02007499 a/n Drs.Rixdzon W</t>
  </si>
  <si>
    <t>27/11/17</t>
  </si>
  <si>
    <t>no pel : 511411827999 an. I Komang Megayana</t>
  </si>
  <si>
    <t>Customer</t>
  </si>
  <si>
    <t>28/11/17</t>
  </si>
  <si>
    <t>no pel : 304103563 a/n Marzuki</t>
  </si>
  <si>
    <t>Pembayaran Okevision periode 291117_231217</t>
  </si>
  <si>
    <t>no pel : 031-5466978 an Emy Sri Hastuti</t>
  </si>
  <si>
    <t>29/11/17</t>
  </si>
  <si>
    <t>30/11/17</t>
  </si>
  <si>
    <t>4/12/17</t>
  </si>
  <si>
    <t>Customers</t>
  </si>
  <si>
    <t>No Pel : 4986601081684 an Drh. L Laksmi Werti</t>
  </si>
  <si>
    <t>no pel : 511463434057 a/n David Hidayat</t>
  </si>
  <si>
    <t>5/12/17</t>
  </si>
  <si>
    <t>no pel : 514600100155 a.n Soewarno</t>
  </si>
  <si>
    <t>6/12/17</t>
  </si>
  <si>
    <t>7/12/17</t>
  </si>
  <si>
    <t>8/12/17</t>
  </si>
  <si>
    <t>LIST BLACKLIST</t>
  </si>
  <si>
    <t>Personnel no.</t>
  </si>
  <si>
    <t>Full name</t>
  </si>
  <si>
    <t>Gender text</t>
  </si>
  <si>
    <t>Position name</t>
  </si>
  <si>
    <t>Name of organizational unit</t>
  </si>
  <si>
    <t>P.subarea text</t>
  </si>
  <si>
    <t>WAHYU UTOMO</t>
  </si>
  <si>
    <t>Male</t>
  </si>
  <si>
    <t>PRAMUKARYA (OPAS) KCU RUNGKUT</t>
  </si>
  <si>
    <t>BG ADM KANTOR KCU RUNGKUT</t>
  </si>
  <si>
    <t>RUNGKUT</t>
  </si>
  <si>
    <t>AGUSTINA SUSANTI</t>
  </si>
  <si>
    <t>Female</t>
  </si>
  <si>
    <t>STAF SR LAY OPR KCP A. YANI</t>
  </si>
  <si>
    <t>BG LAY OPERASI KCP A. YANI</t>
  </si>
  <si>
    <t>A. Yani</t>
  </si>
  <si>
    <t>HOOGERVORST DANNY ALBERTUS</t>
  </si>
  <si>
    <t>PRAMUKARYA (SATPAM) KCU DARMO</t>
  </si>
  <si>
    <t>BG ADM KANTOR KCU DARMO</t>
  </si>
  <si>
    <t>DARMO</t>
  </si>
  <si>
    <t>JAYADI</t>
  </si>
  <si>
    <t>PRAMUKARYA (OPAS) KCU DARMO</t>
  </si>
  <si>
    <t>SULATIK</t>
  </si>
  <si>
    <t>TOERINO WINARSO</t>
  </si>
  <si>
    <t>KABAG LAY OPR KCP MULYOSARI</t>
  </si>
  <si>
    <t>BG LAY OPERASI KCP MULYOSARI</t>
  </si>
  <si>
    <t>Muliosari</t>
  </si>
  <si>
    <t>ROBBY NOEGROHO</t>
  </si>
  <si>
    <t>STAF ADM KANTOR KCU VETERAN</t>
  </si>
  <si>
    <t>BG ADM KANTOR KCU VETERAN</t>
  </si>
  <si>
    <t>VETERAN</t>
  </si>
  <si>
    <t>TITIK SURYANI</t>
  </si>
  <si>
    <t>STAF SR LAY OPR KCP SEMARANG</t>
  </si>
  <si>
    <t>BG LAY OPERASI KCP SEMARANG</t>
  </si>
  <si>
    <t>Semarang</t>
  </si>
  <si>
    <t>SOEYANTO</t>
  </si>
  <si>
    <t>STAF ADM KANTOR KCU DIPONEGORO</t>
  </si>
  <si>
    <t>BG ADM KANTOR KCU DIPONEGORO</t>
  </si>
  <si>
    <t>DIPONEGORO</t>
  </si>
  <si>
    <t>AGUS SLAMET SANTOSO</t>
  </si>
  <si>
    <t>STAF SR LAY OPR KCP GENTENG KALI</t>
  </si>
  <si>
    <t>BG LAY OPERASI KCP GENTENG KALI</t>
  </si>
  <si>
    <t>Genteng Kali</t>
  </si>
  <si>
    <t>AGUSTININGRUM</t>
  </si>
  <si>
    <t>CS SR KCP PERAK</t>
  </si>
  <si>
    <t>BG CUSTOMER SERVICE KCP PERAK</t>
  </si>
  <si>
    <t>Perak</t>
  </si>
  <si>
    <t>AGUS KRISTJAHJANA</t>
  </si>
  <si>
    <t>PRAMUKARYA (KURIR) KCU HR MUHAMMAD</t>
  </si>
  <si>
    <t>BG ADM KANTOR KCU HR MUHAMMAD</t>
  </si>
  <si>
    <t>HR MUHAMAD</t>
  </si>
  <si>
    <t>CHAIRUL ANAM</t>
  </si>
  <si>
    <t>STAF SR PENG &amp; INFO KRD WIL III</t>
  </si>
  <si>
    <t>BD PENGELOLAAN &amp; INFO KRD WILAYAH III</t>
  </si>
  <si>
    <t>KANWIL III</t>
  </si>
  <si>
    <t>DJULI HANDOKO</t>
  </si>
  <si>
    <t>STAF SR PEND OPR KCU SIDOARJO</t>
  </si>
  <si>
    <t>BG PEND OPERASI KCU SIDOARJO</t>
  </si>
  <si>
    <t>SIDOARJO</t>
  </si>
  <si>
    <t>AGOES WIDJAJA</t>
  </si>
  <si>
    <t>STAF SR PEMBUKUAN WIL III</t>
  </si>
  <si>
    <t>BG PEMBUKUAN WILAYAH III</t>
  </si>
  <si>
    <t>TRI BUDIMAN</t>
  </si>
  <si>
    <t>KABAG KANTOR KAS PAGERWOJO</t>
  </si>
  <si>
    <t>KANTOR KAS PAGERWOJO</t>
  </si>
  <si>
    <t>MUHAMMAD IMRON</t>
  </si>
  <si>
    <t>STAF LAY OPR KCP SUNGKONO</t>
  </si>
  <si>
    <t>BG LAY OPERASI KCP SUNGKONO</t>
  </si>
  <si>
    <t>Sungkono</t>
  </si>
  <si>
    <t>FERRY INDRA GUNAWAN</t>
  </si>
  <si>
    <t>KABAG TELLER KCU DARMO</t>
  </si>
  <si>
    <t>BG TELLER KCU DARMO</t>
  </si>
  <si>
    <t>OCTAVIANUS J W SINGAL</t>
  </si>
  <si>
    <t>STAF SR ANALISA LEGALITAS KRD WIL III</t>
  </si>
  <si>
    <t>BD ANALISA LEGALITAS KREDIT WILAYAH III</t>
  </si>
  <si>
    <t>BARFITTO</t>
  </si>
  <si>
    <t>STAF SR PEND OPR KCU DARMO</t>
  </si>
  <si>
    <t>BG PEND OPERASI KCU DARMO</t>
  </si>
  <si>
    <t>ARNOLD PRIAJAYA</t>
  </si>
  <si>
    <t>KABAG LAY OPR KCP PRAPEN</t>
  </si>
  <si>
    <t>BG LAY OPERASI KCP PRAPEN</t>
  </si>
  <si>
    <t>Prapen</t>
  </si>
  <si>
    <t>RUDI KURNIAWAN</t>
  </si>
  <si>
    <t>KABAG LAY OPR KCP PERAK TIMUR</t>
  </si>
  <si>
    <t>BG LAY OPERASI KCP PERAK TIMUR</t>
  </si>
  <si>
    <t>Perak Timur</t>
  </si>
  <si>
    <t>KRISTIN DENNI</t>
  </si>
  <si>
    <t>KOMARI</t>
  </si>
  <si>
    <t>STAF SR LAY OPR KCP MARGOMULYO</t>
  </si>
  <si>
    <t>BG LAY OPERASI KCP MARGOMULYO</t>
  </si>
  <si>
    <t>Margomulyo</t>
  </si>
  <si>
    <t>11/12/17</t>
  </si>
  <si>
    <t>12/12/17</t>
  </si>
  <si>
    <t>13/12/17</t>
  </si>
  <si>
    <t>14/12/17</t>
  </si>
  <si>
    <t>15/12/17</t>
  </si>
  <si>
    <t>DONE</t>
  </si>
  <si>
    <t>18/12/17</t>
  </si>
  <si>
    <t>no pel : 4481707014228 a.n Sulatik</t>
  </si>
  <si>
    <t>19/12/17</t>
  </si>
  <si>
    <t>20/12/17</t>
  </si>
  <si>
    <t>no pel : 4986602230988 an. Ir. Darman Tedja</t>
  </si>
  <si>
    <t>no pel : 34014170152 an. Gading Indah Regency</t>
  </si>
  <si>
    <t>21/12/17</t>
  </si>
  <si>
    <t>No Pel : 0986604043904 an Halib</t>
  </si>
  <si>
    <t>22/12/17</t>
  </si>
  <si>
    <t>Pembayaran PDAM-Sda Agustus</t>
  </si>
  <si>
    <t>Pembayaran PDAM-Sda September</t>
  </si>
  <si>
    <t>Pembayaran PDAM-Sda Oktober</t>
  </si>
  <si>
    <t>Pembayaran PDAM-Sda November</t>
  </si>
  <si>
    <t>27/12/17</t>
  </si>
  <si>
    <t xml:space="preserve">Pembayaran Okevision periode </t>
  </si>
  <si>
    <t>TOTAL BULAN DESEMBER 17</t>
  </si>
  <si>
    <t>28/12/17</t>
  </si>
  <si>
    <t>29/12/17</t>
  </si>
  <si>
    <t>NIHIL</t>
  </si>
  <si>
    <t>2/1/18</t>
  </si>
  <si>
    <t>no pel : 4021154 a/n Moekri</t>
  </si>
  <si>
    <t>SOW WIL III</t>
  </si>
  <si>
    <t>Surjono</t>
  </si>
  <si>
    <t>898840</t>
  </si>
  <si>
    <t>3/1/18</t>
  </si>
  <si>
    <t>STOP</t>
  </si>
  <si>
    <t>no pel : 32125676109</t>
  </si>
  <si>
    <t>no pel : 4481702010636 an Renny A</t>
  </si>
  <si>
    <t>Pembayaran PDAM-SDA Nov</t>
  </si>
  <si>
    <t>Pembayaran PDAM-SDA Des</t>
  </si>
  <si>
    <t>4/1/18</t>
  </si>
  <si>
    <t>Kanwil III Lt. 6</t>
  </si>
  <si>
    <t>8/1/18</t>
  </si>
  <si>
    <t>No Pel : 4986601144490 an. Harijanto</t>
  </si>
  <si>
    <t>9/1/18</t>
  </si>
  <si>
    <t>11/1/18</t>
  </si>
  <si>
    <t>no pel : 56604450686 a/n Sunarto</t>
  </si>
  <si>
    <t>091117</t>
  </si>
  <si>
    <t>Dyah</t>
  </si>
  <si>
    <t>12/1/18</t>
  </si>
  <si>
    <t>15/1/18</t>
  </si>
  <si>
    <t>Pembelian Telkom</t>
  </si>
  <si>
    <t>no pel : 031-3543094 a/n Winarko Gunawan</t>
  </si>
  <si>
    <t>no pel : 4021950 an Santoso</t>
  </si>
  <si>
    <t>16/1/18</t>
  </si>
  <si>
    <t>no pel : 2230988 an Darman</t>
  </si>
  <si>
    <t>17/1/18</t>
  </si>
  <si>
    <t>CEK UPLOADAN</t>
  </si>
  <si>
    <t>CEK SYSTEM</t>
  </si>
  <si>
    <t>18/1/18</t>
  </si>
  <si>
    <t>No Pel : 4986604101493 an Polrestabes Sby/Agus Wibisono</t>
  </si>
  <si>
    <t>no pel : 511450564678 a/n Nanag Umar</t>
  </si>
  <si>
    <t>KCP Pabean</t>
  </si>
  <si>
    <t>19/1/18</t>
  </si>
  <si>
    <t>22/1/18</t>
  </si>
  <si>
    <t>no pel : 511607015588 a/n Reni Anggraeni</t>
  </si>
  <si>
    <t>23/1/18</t>
  </si>
  <si>
    <t>no pel : 511801177395 a.n Rizki Widiarsa</t>
  </si>
  <si>
    <t>Pembayaran PLN - Bln Des 2017</t>
  </si>
  <si>
    <t>Pembayaran PLN - Bln Jan 2018</t>
  </si>
  <si>
    <t>25/1/18</t>
  </si>
  <si>
    <t>26/1/18</t>
  </si>
  <si>
    <t>29/1/18</t>
  </si>
  <si>
    <t>30/1/18</t>
  </si>
  <si>
    <t>No Pel : 4986602193994 an Sumaryono</t>
  </si>
  <si>
    <t>31/1/18</t>
  </si>
  <si>
    <t>TOTAL BULAN JANUARI 2018</t>
  </si>
  <si>
    <t>TOTAL BULAN FEBRUARI 2018</t>
  </si>
  <si>
    <t>no pel : 511463407298 a.n Sokip Manan</t>
  </si>
  <si>
    <t>Parto</t>
  </si>
  <si>
    <t>Kcu Diponegoro</t>
  </si>
  <si>
    <t>no pel : 11010464 an Parto</t>
  </si>
  <si>
    <t>2/2/18</t>
  </si>
  <si>
    <t>KCU HR Muhammad</t>
  </si>
  <si>
    <t>No Pel : 4986604021950 an. Santoso</t>
  </si>
  <si>
    <t>no pel : 5101349 an Mulyani</t>
  </si>
  <si>
    <t>no pel : 5100687 an Paidi</t>
  </si>
  <si>
    <t>no pel : 5101354 an Arijono</t>
  </si>
  <si>
    <t>no pel : 2230988 an Ir Darman Tedja</t>
  </si>
  <si>
    <t>no pel : 4132947 an Wijono Widjojo</t>
  </si>
  <si>
    <t>ARI PITONO</t>
  </si>
  <si>
    <t>no pel : 32121760683 an Indah Rusmawati</t>
  </si>
  <si>
    <t>TOTAL BULAN MARET 2018</t>
  </si>
  <si>
    <t>No Pel : 511020480469 an Sumartono</t>
  </si>
  <si>
    <t>Ngemplak</t>
  </si>
  <si>
    <t>8/3/18</t>
  </si>
  <si>
    <t>9/3/18</t>
  </si>
  <si>
    <t>12/3/18</t>
  </si>
  <si>
    <t>No Pel : 4986603101208 an Didik Sutjahyo</t>
  </si>
  <si>
    <t>13/3/18</t>
  </si>
  <si>
    <t>15/3/18</t>
  </si>
  <si>
    <t>Pembayaran Transvision</t>
  </si>
  <si>
    <t>no pel : 127700172473 an Imam Taufik</t>
  </si>
  <si>
    <t>No Pel : 4986604132947 an Wijono Widjojo</t>
  </si>
  <si>
    <t>no: 01104397821 an Dody Catur Septu</t>
  </si>
  <si>
    <t>Dody Catur S</t>
  </si>
  <si>
    <t>no: 32121760683 an Indah Rusmawaty</t>
  </si>
  <si>
    <t>TOTAL BULAN APRIL 2018</t>
  </si>
  <si>
    <t>no pel : 511800741362 an Sujarwo</t>
  </si>
  <si>
    <t>no pel : 516500213579 an Poniyem</t>
  </si>
  <si>
    <t>no pel : 32025035166 an H Arif Budiono</t>
  </si>
  <si>
    <t>Efie Linda Jani</t>
  </si>
  <si>
    <t>973211</t>
  </si>
  <si>
    <t>no pel : 511450863049 an PT Bambe Sinar ST</t>
  </si>
  <si>
    <t>Mardjuki</t>
  </si>
  <si>
    <t>962069</t>
  </si>
  <si>
    <t>Driver KCU Hr Muhammad</t>
  </si>
  <si>
    <t>no pel : 14301904265 a/n Gatot Sumarsono</t>
  </si>
  <si>
    <t>921870</t>
  </si>
  <si>
    <t>TOTAL BULAN MEI 2018</t>
  </si>
  <si>
    <t>no pel : 32125676109 an Reni Anggreini</t>
  </si>
  <si>
    <t>Pembayaran PDAM</t>
  </si>
  <si>
    <t>no pel : 4986605042373 an Yulius Usman</t>
  </si>
  <si>
    <t>21/5/18</t>
  </si>
  <si>
    <t>22/5/18</t>
  </si>
  <si>
    <t>no pel : 511410308782 an Wakini</t>
  </si>
  <si>
    <t>no pel : 511411075332 an Piadi</t>
  </si>
  <si>
    <t>no pel : 511410429930 an Awi</t>
  </si>
  <si>
    <t>no pel : 51141908179 an Ariyoto</t>
  </si>
  <si>
    <t>no pel : 1053706 an PT Bank Central Asia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</si>
</sst>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2" formatCode="_(&quot;Rp&quot;* #,##0_);_(&quot;Rp&quot;* \(#,##0\);_(&quot;Rp&quot;* &quot;-&quot;_);_(@_)"/>
    <numFmt numFmtId="41" formatCode="_(* #,##0_);_(* \(#,##0\);_(* &quot;-&quot;_);_(@_)"/>
    <numFmt numFmtId="44" formatCode="_(&quot;Rp&quot;* #,##0.00_);_(&quot;Rp&quot;* \(#,##0.00\);_(&quot;Rp&quot;* &quot;-&quot;??_);_(@_)"/>
    <numFmt numFmtId="164" formatCode="_([$Rp-421]* #,##0_);_([$Rp-421]* \(#,##0\);_([$Rp-421]* &quot;-&quot;_);_(@_)"/>
    <numFmt numFmtId="165" formatCode="&quot;Rp&quot;#,##0.00"/>
    <numFmt numFmtId="166" formatCode="_([$Rp-421]* #,##0_);_([$Rp-421]* \(#,##0\);_([$Rp-421]* &quot;-&quot;??_);_(@_)"/>
  </numFmts>
  <fonts count="52">
    <font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Times New RomanF"/>
    </font>
    <font>
      <sz val="12"/>
      <color theme="1"/>
      <name val="Times New Roman"/>
      <family val="1"/>
    </font>
    <font>
      <u/>
      <sz val="11"/>
      <color theme="1"/>
      <name val="Times New Roman"/>
      <family val="1"/>
    </font>
    <font>
      <sz val="11"/>
      <color theme="1"/>
      <name val="Calibri"/>
      <family val="2"/>
      <scheme val="minor"/>
    </font>
    <font>
      <b/>
      <i/>
      <sz val="11"/>
      <color theme="1"/>
      <name val="Times New Roman"/>
      <family val="1"/>
    </font>
    <font>
      <sz val="11"/>
      <name val="Times New Roman"/>
      <family val="1"/>
    </font>
    <font>
      <sz val="14"/>
      <color theme="1"/>
      <name val="Calibri"/>
      <family val="2"/>
      <scheme val="minor"/>
    </font>
    <font>
      <sz val="14"/>
      <color theme="1"/>
      <name val="Times New Roman"/>
      <family val="1"/>
    </font>
    <font>
      <u/>
      <sz val="14"/>
      <color theme="1"/>
      <name val="Times New Roman"/>
      <family val="1"/>
    </font>
    <font>
      <sz val="14"/>
      <color theme="1"/>
      <name val="Times New RomanF"/>
    </font>
    <font>
      <sz val="14"/>
      <name val="Times New Roman"/>
      <family val="1"/>
    </font>
    <font>
      <b/>
      <i/>
      <sz val="14"/>
      <color theme="1"/>
      <name val="Times New Roman"/>
      <family val="1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0000"/>
      <name val="Times New Roman"/>
      <family val="1"/>
    </font>
    <font>
      <sz val="11"/>
      <color theme="9" tint="-0.249977111117893"/>
      <name val="Calibri"/>
      <family val="2"/>
      <scheme val="minor"/>
    </font>
    <font>
      <b/>
      <sz val="11"/>
      <name val="Times New Roman"/>
      <family val="1"/>
    </font>
    <font>
      <sz val="12"/>
      <name val="Times New Roman"/>
      <family val="1"/>
    </font>
    <font>
      <sz val="12"/>
      <name val="Calibri"/>
      <family val="2"/>
      <charset val="1"/>
      <scheme val="minor"/>
    </font>
    <font>
      <sz val="14"/>
      <color theme="9" tint="-0.249977111117893"/>
      <name val="Calibri"/>
      <family val="2"/>
      <scheme val="minor"/>
    </font>
    <font>
      <sz val="14"/>
      <color rgb="FFFF0000"/>
      <name val="Times New Roman"/>
      <family val="1"/>
    </font>
    <font>
      <sz val="14"/>
      <name val="Calibri"/>
      <family val="2"/>
      <scheme val="minor"/>
    </font>
    <font>
      <b/>
      <sz val="14"/>
      <name val="Times New Roman"/>
      <family val="1"/>
    </font>
    <font>
      <b/>
      <sz val="12"/>
      <color theme="1"/>
      <name val="Times New Roman"/>
      <family val="1"/>
    </font>
    <font>
      <b/>
      <sz val="12"/>
      <name val="Times New Roman"/>
      <family val="1"/>
    </font>
    <font>
      <sz val="12"/>
      <color theme="1"/>
      <name val="Calibri"/>
      <family val="2"/>
      <scheme val="minor"/>
    </font>
    <font>
      <b/>
      <sz val="12"/>
      <color rgb="FFFF0000"/>
      <name val="Times New Roman"/>
      <family val="1"/>
    </font>
    <font>
      <sz val="12"/>
      <color theme="9" tint="-0.249977111117893"/>
      <name val="Calibri"/>
      <family val="2"/>
      <scheme val="minor"/>
    </font>
    <font>
      <sz val="12"/>
      <color theme="1"/>
      <name val="Times New RomanF"/>
    </font>
    <font>
      <sz val="12"/>
      <color theme="1"/>
      <name val="Calibri"/>
      <family val="2"/>
      <charset val="1"/>
      <scheme val="minor"/>
    </font>
    <font>
      <sz val="12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FF0000"/>
      <name val="Times New Roman"/>
      <family val="1"/>
    </font>
    <font>
      <sz val="12"/>
      <color theme="0"/>
      <name val="Times New Roman"/>
      <family val="1"/>
    </font>
    <font>
      <u/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color theme="1"/>
      <name val="Arial Narrow"/>
      <family val="2"/>
    </font>
    <font>
      <b/>
      <sz val="12"/>
      <color theme="1"/>
      <name val="Arial Narrow"/>
      <family val="2"/>
    </font>
    <font>
      <b/>
      <sz val="12"/>
      <name val="Arial Narrow"/>
      <family val="2"/>
    </font>
    <font>
      <b/>
      <sz val="12"/>
      <color rgb="FFFF0000"/>
      <name val="Arial Narrow"/>
      <family val="2"/>
    </font>
    <font>
      <sz val="12"/>
      <name val="Arial Narrow"/>
      <family val="2"/>
    </font>
    <font>
      <sz val="12"/>
      <color theme="9" tint="-0.249977111117893"/>
      <name val="Arial Narrow"/>
      <family val="2"/>
    </font>
    <font>
      <sz val="11"/>
      <color theme="1"/>
      <name val="Arial Narrow"/>
      <family val="2"/>
    </font>
    <font>
      <b/>
      <sz val="14"/>
      <color theme="1"/>
      <name val="Arial Narrow"/>
      <family val="2"/>
    </font>
    <font>
      <sz val="14"/>
      <color theme="1"/>
      <name val="Arial Narrow"/>
      <family val="2"/>
    </font>
    <font>
      <sz val="11"/>
      <color theme="9" tint="-0.249977111117893"/>
      <name val="Arial Narrow"/>
      <family val="2"/>
    </font>
  </fonts>
  <fills count="1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4">
    <xf numFmtId="0" fontId="0" fillId="0" borderId="0"/>
    <xf numFmtId="44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7" fillId="0" borderId="0"/>
  </cellStyleXfs>
  <cellXfs count="9874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" xfId="0" applyFont="1" applyBorder="1" applyAlignment="1"/>
    <xf numFmtId="0" fontId="3" fillId="0" borderId="1" xfId="0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0" fontId="3" fillId="0" borderId="5" xfId="0" applyFont="1" applyBorder="1" applyAlignment="1"/>
    <xf numFmtId="0" fontId="3" fillId="0" borderId="5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/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0" xfId="0" applyFont="1"/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3" fillId="0" borderId="5" xfId="0" applyFont="1" applyBorder="1" applyAlignment="1">
      <alignment vertical="center"/>
    </xf>
    <xf numFmtId="0" fontId="4" fillId="0" borderId="8" xfId="0" applyFont="1" applyBorder="1" applyAlignment="1">
      <alignment horizontal="center"/>
    </xf>
    <xf numFmtId="0" fontId="3" fillId="0" borderId="5" xfId="0" applyFont="1" applyBorder="1" applyAlignment="1">
      <alignment horizontal="left"/>
    </xf>
    <xf numFmtId="164" fontId="3" fillId="0" borderId="5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6" fillId="0" borderId="5" xfId="0" applyFont="1" applyBorder="1" applyAlignment="1"/>
    <xf numFmtId="0" fontId="6" fillId="0" borderId="5" xfId="0" applyFont="1" applyBorder="1" applyAlignment="1">
      <alignment horizontal="center" vertical="center"/>
    </xf>
    <xf numFmtId="164" fontId="6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164" fontId="3" fillId="0" borderId="5" xfId="0" applyNumberFormat="1" applyFont="1" applyFill="1" applyBorder="1" applyAlignment="1">
      <alignment horizontal="center" vertical="center"/>
    </xf>
    <xf numFmtId="49" fontId="6" fillId="0" borderId="5" xfId="0" applyNumberFormat="1" applyFont="1" applyBorder="1" applyAlignment="1">
      <alignment horizontal="center" vertical="center"/>
    </xf>
    <xf numFmtId="164" fontId="6" fillId="0" borderId="5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164" fontId="6" fillId="0" borderId="6" xfId="0" applyNumberFormat="1" applyFont="1" applyBorder="1" applyAlignment="1">
      <alignment horizontal="center" vertical="center"/>
    </xf>
    <xf numFmtId="0" fontId="3" fillId="0" borderId="6" xfId="0" applyFont="1" applyBorder="1"/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3" fillId="0" borderId="6" xfId="0" applyFont="1" applyBorder="1" applyAlignment="1"/>
    <xf numFmtId="0" fontId="3" fillId="0" borderId="8" xfId="0" applyFont="1" applyBorder="1" applyAlignment="1"/>
    <xf numFmtId="49" fontId="4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164" fontId="3" fillId="0" borderId="8" xfId="0" applyNumberFormat="1" applyFont="1" applyFill="1" applyBorder="1" applyAlignment="1">
      <alignment horizontal="center" vertical="center"/>
    </xf>
    <xf numFmtId="0" fontId="0" fillId="0" borderId="5" xfId="0" applyBorder="1"/>
    <xf numFmtId="0" fontId="5" fillId="0" borderId="8" xfId="0" applyFont="1" applyBorder="1" applyAlignment="1">
      <alignment horizontal="center" vertical="center"/>
    </xf>
    <xf numFmtId="0" fontId="5" fillId="0" borderId="6" xfId="0" applyFont="1" applyBorder="1" applyAlignment="1">
      <alignment vertical="center"/>
    </xf>
    <xf numFmtId="0" fontId="3" fillId="0" borderId="8" xfId="0" applyFont="1" applyFill="1" applyBorder="1"/>
    <xf numFmtId="0" fontId="3" fillId="0" borderId="6" xfId="0" applyFont="1" applyBorder="1" applyAlignment="1">
      <alignment horizontal="left"/>
    </xf>
    <xf numFmtId="164" fontId="5" fillId="0" borderId="6" xfId="0" applyNumberFormat="1" applyFont="1" applyBorder="1"/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/>
    </xf>
    <xf numFmtId="165" fontId="2" fillId="0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165" fontId="2" fillId="0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164" fontId="0" fillId="0" borderId="0" xfId="0" applyNumberFormat="1"/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4" fillId="0" borderId="9" xfId="0" applyFont="1" applyBorder="1" applyAlignment="1"/>
    <xf numFmtId="0" fontId="4" fillId="0" borderId="10" xfId="0" applyFont="1" applyBorder="1" applyAlignment="1"/>
    <xf numFmtId="0" fontId="3" fillId="0" borderId="1" xfId="0" applyFont="1" applyBorder="1" applyAlignment="1">
      <alignment horizontal="left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left" vertical="center"/>
    </xf>
    <xf numFmtId="0" fontId="3" fillId="0" borderId="8" xfId="0" applyFont="1" applyBorder="1" applyAlignment="1">
      <alignment horizontal="left"/>
    </xf>
    <xf numFmtId="164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6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164" fontId="3" fillId="0" borderId="5" xfId="0" applyNumberFormat="1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6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0" fontId="4" fillId="0" borderId="1" xfId="0" applyFont="1" applyBorder="1" applyAlignment="1"/>
    <xf numFmtId="0" fontId="4" fillId="0" borderId="5" xfId="0" applyFont="1" applyBorder="1" applyAlignment="1"/>
    <xf numFmtId="49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/>
    </xf>
    <xf numFmtId="164" fontId="3" fillId="0" borderId="0" xfId="0" applyNumberFormat="1" applyFont="1"/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center"/>
    </xf>
    <xf numFmtId="49" fontId="8" fillId="0" borderId="0" xfId="0" applyNumberFormat="1" applyFont="1" applyAlignment="1">
      <alignment horizontal="left"/>
    </xf>
    <xf numFmtId="0" fontId="8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164" fontId="5" fillId="3" borderId="6" xfId="0" applyNumberFormat="1" applyFont="1" applyFill="1" applyBorder="1"/>
    <xf numFmtId="164" fontId="5" fillId="4" borderId="6" xfId="0" applyNumberFormat="1" applyFont="1" applyFill="1" applyBorder="1"/>
    <xf numFmtId="164" fontId="5" fillId="5" borderId="6" xfId="0" applyNumberFormat="1" applyFont="1" applyFill="1" applyBorder="1"/>
    <xf numFmtId="0" fontId="4" fillId="0" borderId="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5" fillId="0" borderId="1" xfId="0" applyFont="1" applyBorder="1" applyAlignment="1"/>
    <xf numFmtId="0" fontId="5" fillId="0" borderId="1" xfId="0" applyFont="1" applyBorder="1" applyAlignment="1">
      <alignment horizontal="center"/>
    </xf>
    <xf numFmtId="0" fontId="5" fillId="0" borderId="5" xfId="0" applyFont="1" applyBorder="1" applyAlignment="1"/>
    <xf numFmtId="0" fontId="5" fillId="0" borderId="5" xfId="0" applyFont="1" applyBorder="1" applyAlignment="1">
      <alignment horizont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5" xfId="0" applyNumberFormat="1" applyFont="1" applyFill="1" applyBorder="1" applyAlignment="1">
      <alignment horizontal="center" vertical="center"/>
    </xf>
    <xf numFmtId="0" fontId="3" fillId="0" borderId="12" xfId="0" applyFont="1" applyBorder="1" applyAlignment="1">
      <alignment horizontal="left" wrapText="1"/>
    </xf>
    <xf numFmtId="164" fontId="3" fillId="0" borderId="5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Fill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5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1" fontId="3" fillId="0" borderId="5" xfId="0" applyNumberFormat="1" applyFont="1" applyBorder="1"/>
    <xf numFmtId="164" fontId="3" fillId="0" borderId="1" xfId="0" applyNumberFormat="1" applyFont="1" applyFill="1" applyBorder="1" applyAlignment="1">
      <alignment horizontal="center" vertical="center"/>
    </xf>
    <xf numFmtId="164" fontId="3" fillId="0" borderId="5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6" xfId="0" applyFont="1" applyBorder="1" applyAlignment="1">
      <alignment vertical="center"/>
    </xf>
    <xf numFmtId="164" fontId="3" fillId="0" borderId="5" xfId="0" applyNumberFormat="1" applyFont="1" applyBorder="1" applyAlignment="1">
      <alignment vertical="center"/>
    </xf>
    <xf numFmtId="164" fontId="3" fillId="0" borderId="6" xfId="0" applyNumberFormat="1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Fill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0" xfId="0" applyFont="1" applyBorder="1" applyAlignment="1"/>
    <xf numFmtId="0" fontId="3" fillId="0" borderId="0" xfId="0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0" fontId="0" fillId="0" borderId="0" xfId="0" applyBorder="1"/>
    <xf numFmtId="0" fontId="0" fillId="0" borderId="0" xfId="0" applyFill="1"/>
    <xf numFmtId="0" fontId="10" fillId="0" borderId="0" xfId="0" applyFont="1" applyAlignment="1">
      <alignment horizontal="center" vertical="center"/>
    </xf>
    <xf numFmtId="49" fontId="10" fillId="0" borderId="0" xfId="0" applyNumberFormat="1" applyFont="1"/>
    <xf numFmtId="0" fontId="10" fillId="0" borderId="0" xfId="0" applyFont="1"/>
    <xf numFmtId="49" fontId="10" fillId="0" borderId="0" xfId="0" applyNumberFormat="1" applyFont="1" applyAlignment="1">
      <alignment horizontal="left" vertical="center"/>
    </xf>
    <xf numFmtId="164" fontId="10" fillId="0" borderId="0" xfId="0" applyNumberFormat="1" applyFont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49" fontId="1" fillId="2" borderId="6" xfId="0" applyNumberFormat="1" applyFont="1" applyFill="1" applyBorder="1" applyAlignment="1">
      <alignment horizontal="center" vertical="center"/>
    </xf>
    <xf numFmtId="165" fontId="1" fillId="2" borderId="5" xfId="0" applyNumberFormat="1" applyFont="1" applyFill="1" applyBorder="1" applyAlignment="1">
      <alignment horizontal="center" vertical="center"/>
    </xf>
    <xf numFmtId="164" fontId="1" fillId="2" borderId="5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/>
    </xf>
    <xf numFmtId="165" fontId="1" fillId="0" borderId="8" xfId="0" applyNumberFormat="1" applyFont="1" applyFill="1" applyBorder="1" applyAlignment="1">
      <alignment horizontal="center" vertical="center"/>
    </xf>
    <xf numFmtId="164" fontId="1" fillId="0" borderId="8" xfId="0" applyNumberFormat="1" applyFont="1" applyFill="1" applyBorder="1" applyAlignment="1">
      <alignment horizontal="center" vertical="center"/>
    </xf>
    <xf numFmtId="165" fontId="1" fillId="0" borderId="5" xfId="0" applyNumberFormat="1" applyFont="1" applyFill="1" applyBorder="1" applyAlignment="1">
      <alignment horizontal="center" vertical="center"/>
    </xf>
    <xf numFmtId="164" fontId="1" fillId="0" borderId="5" xfId="0" applyNumberFormat="1" applyFont="1" applyFill="1" applyBorder="1" applyAlignment="1">
      <alignment horizontal="center" vertical="center"/>
    </xf>
    <xf numFmtId="0" fontId="11" fillId="0" borderId="1" xfId="0" applyFont="1" applyBorder="1"/>
    <xf numFmtId="0" fontId="11" fillId="0" borderId="1" xfId="0" applyFont="1" applyBorder="1" applyAlignment="1">
      <alignment horizontal="center" vertical="center"/>
    </xf>
    <xf numFmtId="0" fontId="11" fillId="0" borderId="5" xfId="0" applyFont="1" applyBorder="1" applyAlignment="1"/>
    <xf numFmtId="0" fontId="11" fillId="0" borderId="5" xfId="0" applyFont="1" applyBorder="1" applyAlignment="1">
      <alignment horizontal="center" vertical="center"/>
    </xf>
    <xf numFmtId="49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49" fontId="12" fillId="0" borderId="5" xfId="0" applyNumberFormat="1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64" fontId="11" fillId="0" borderId="5" xfId="0" applyNumberFormat="1" applyFont="1" applyFill="1" applyBorder="1" applyAlignment="1">
      <alignment horizontal="center" vertical="center"/>
    </xf>
    <xf numFmtId="0" fontId="11" fillId="0" borderId="8" xfId="0" applyFont="1" applyFill="1" applyBorder="1"/>
    <xf numFmtId="0" fontId="11" fillId="0" borderId="8" xfId="0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11" fillId="0" borderId="1" xfId="0" applyFont="1" applyBorder="1" applyAlignment="1"/>
    <xf numFmtId="164" fontId="11" fillId="0" borderId="8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0" fontId="11" fillId="0" borderId="6" xfId="0" applyFont="1" applyBorder="1" applyAlignment="1">
      <alignment horizontal="center" vertical="center"/>
    </xf>
    <xf numFmtId="0" fontId="13" fillId="0" borderId="9" xfId="0" applyFont="1" applyBorder="1" applyAlignment="1"/>
    <xf numFmtId="164" fontId="11" fillId="0" borderId="1" xfId="0" applyNumberFormat="1" applyFont="1" applyBorder="1" applyAlignment="1">
      <alignment horizontal="center" vertical="center"/>
    </xf>
    <xf numFmtId="0" fontId="13" fillId="0" borderId="10" xfId="0" applyFont="1" applyBorder="1" applyAlignment="1"/>
    <xf numFmtId="49" fontId="13" fillId="0" borderId="8" xfId="0" applyNumberFormat="1" applyFont="1" applyBorder="1" applyAlignment="1">
      <alignment horizontal="center" vertical="center"/>
    </xf>
    <xf numFmtId="0" fontId="11" fillId="0" borderId="0" xfId="0" applyFont="1"/>
    <xf numFmtId="164" fontId="11" fillId="0" borderId="8" xfId="0" applyNumberFormat="1" applyFont="1" applyFill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left"/>
    </xf>
    <xf numFmtId="0" fontId="11" fillId="0" borderId="5" xfId="0" applyFont="1" applyBorder="1" applyAlignment="1">
      <alignment horizontal="left"/>
    </xf>
    <xf numFmtId="0" fontId="13" fillId="0" borderId="1" xfId="0" applyFont="1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13" fillId="0" borderId="8" xfId="0" applyFont="1" applyBorder="1" applyAlignment="1">
      <alignment horizontal="center"/>
    </xf>
    <xf numFmtId="0" fontId="11" fillId="0" borderId="6" xfId="0" applyFont="1" applyBorder="1" applyAlignment="1">
      <alignment horizontal="left"/>
    </xf>
    <xf numFmtId="0" fontId="13" fillId="0" borderId="1" xfId="0" applyFont="1" applyBorder="1" applyAlignment="1"/>
    <xf numFmtId="0" fontId="13" fillId="0" borderId="5" xfId="0" applyFont="1" applyBorder="1" applyAlignment="1"/>
    <xf numFmtId="49" fontId="11" fillId="0" borderId="6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vertical="center"/>
    </xf>
    <xf numFmtId="11" fontId="11" fillId="0" borderId="5" xfId="0" applyNumberFormat="1" applyFont="1" applyBorder="1"/>
    <xf numFmtId="49" fontId="13" fillId="0" borderId="5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3" fillId="0" borderId="1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1" xfId="0" applyFont="1" applyBorder="1" applyAlignment="1">
      <alignment vertical="center"/>
    </xf>
    <xf numFmtId="0" fontId="13" fillId="0" borderId="5" xfId="0" applyFont="1" applyBorder="1" applyAlignment="1">
      <alignment vertical="center"/>
    </xf>
    <xf numFmtId="0" fontId="13" fillId="0" borderId="11" xfId="0" applyFont="1" applyBorder="1" applyAlignment="1"/>
    <xf numFmtId="0" fontId="11" fillId="0" borderId="1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49" fontId="11" fillId="0" borderId="1" xfId="0" applyNumberFormat="1" applyFont="1" applyBorder="1" applyAlignment="1">
      <alignment horizontal="center" vertical="center"/>
    </xf>
    <xf numFmtId="0" fontId="11" fillId="0" borderId="6" xfId="0" applyFont="1" applyBorder="1"/>
    <xf numFmtId="0" fontId="11" fillId="0" borderId="8" xfId="0" applyFont="1" applyBorder="1" applyAlignment="1">
      <alignment horizontal="left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left" wrapText="1"/>
    </xf>
    <xf numFmtId="0" fontId="11" fillId="0" borderId="6" xfId="0" applyFont="1" applyBorder="1" applyAlignment="1">
      <alignment vertical="center"/>
    </xf>
    <xf numFmtId="164" fontId="11" fillId="0" borderId="6" xfId="0" applyNumberFormat="1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vertical="center"/>
    </xf>
    <xf numFmtId="0" fontId="11" fillId="0" borderId="8" xfId="0" applyFont="1" applyBorder="1" applyAlignment="1"/>
    <xf numFmtId="0" fontId="11" fillId="0" borderId="6" xfId="0" applyFont="1" applyBorder="1" applyAlignment="1"/>
    <xf numFmtId="164" fontId="11" fillId="3" borderId="6" xfId="0" applyNumberFormat="1" applyFont="1" applyFill="1" applyBorder="1"/>
    <xf numFmtId="164" fontId="11" fillId="4" borderId="6" xfId="0" applyNumberFormat="1" applyFont="1" applyFill="1" applyBorder="1"/>
    <xf numFmtId="164" fontId="11" fillId="5" borderId="6" xfId="0" applyNumberFormat="1" applyFont="1" applyFill="1" applyBorder="1"/>
    <xf numFmtId="0" fontId="11" fillId="0" borderId="0" xfId="0" applyFont="1" applyFill="1" applyBorder="1" applyAlignment="1">
      <alignment horizontal="center"/>
    </xf>
    <xf numFmtId="164" fontId="11" fillId="0" borderId="0" xfId="0" applyNumberFormat="1" applyFont="1" applyFill="1" applyBorder="1"/>
    <xf numFmtId="0" fontId="11" fillId="0" borderId="0" xfId="0" applyFont="1" applyAlignment="1">
      <alignment horizontal="left" vertical="center"/>
    </xf>
    <xf numFmtId="164" fontId="10" fillId="0" borderId="0" xfId="0" applyNumberFormat="1" applyFont="1"/>
    <xf numFmtId="49" fontId="11" fillId="0" borderId="0" xfId="0" applyNumberFormat="1" applyFont="1" applyAlignment="1">
      <alignment horizontal="left"/>
    </xf>
    <xf numFmtId="0" fontId="11" fillId="0" borderId="0" xfId="0" applyFont="1" applyAlignment="1">
      <alignment horizontal="center"/>
    </xf>
    <xf numFmtId="164" fontId="11" fillId="0" borderId="0" xfId="0" applyNumberFormat="1" applyFont="1"/>
    <xf numFmtId="49" fontId="12" fillId="0" borderId="0" xfId="0" applyNumberFormat="1" applyFont="1" applyAlignment="1">
      <alignment horizontal="left"/>
    </xf>
    <xf numFmtId="0" fontId="12" fillId="0" borderId="0" xfId="0" applyFont="1" applyAlignment="1">
      <alignment horizontal="center"/>
    </xf>
    <xf numFmtId="49" fontId="15" fillId="0" borderId="0" xfId="0" applyNumberFormat="1" applyFont="1" applyAlignment="1">
      <alignment horizontal="left"/>
    </xf>
    <xf numFmtId="0" fontId="15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Fill="1" applyBorder="1" applyAlignment="1">
      <alignment horizontal="center" vertical="center"/>
    </xf>
    <xf numFmtId="49" fontId="6" fillId="0" borderId="5" xfId="0" applyNumberFormat="1" applyFont="1" applyBorder="1" applyAlignment="1">
      <alignment horizontal="center" vertical="center"/>
    </xf>
    <xf numFmtId="164" fontId="6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164" fontId="3" fillId="0" borderId="6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49" fontId="3" fillId="0" borderId="0" xfId="0" applyNumberFormat="1" applyFont="1" applyAlignment="1">
      <alignment horizontal="left" vertical="center"/>
    </xf>
    <xf numFmtId="0" fontId="3" fillId="0" borderId="9" xfId="0" applyFont="1" applyBorder="1" applyAlignment="1"/>
    <xf numFmtId="0" fontId="3" fillId="0" borderId="10" xfId="0" applyFont="1" applyBorder="1" applyAlignment="1"/>
    <xf numFmtId="0" fontId="3" fillId="0" borderId="8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1" xfId="0" applyFont="1" applyBorder="1" applyAlignment="1"/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5" xfId="0" applyNumberFormat="1" applyFont="1" applyFill="1" applyBorder="1" applyAlignment="1">
      <alignment horizontal="center" vertical="center"/>
    </xf>
    <xf numFmtId="0" fontId="0" fillId="0" borderId="6" xfId="0" applyBorder="1"/>
    <xf numFmtId="0" fontId="3" fillId="0" borderId="7" xfId="0" applyFont="1" applyBorder="1" applyAlignment="1">
      <alignment vertical="center"/>
    </xf>
    <xf numFmtId="49" fontId="3" fillId="0" borderId="6" xfId="0" applyNumberFormat="1" applyFont="1" applyBorder="1" applyAlignment="1">
      <alignment vertical="center"/>
    </xf>
    <xf numFmtId="0" fontId="3" fillId="0" borderId="1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7" borderId="6" xfId="0" applyFont="1" applyFill="1" applyBorder="1" applyAlignment="1">
      <alignment vertical="center"/>
    </xf>
    <xf numFmtId="0" fontId="3" fillId="7" borderId="5" xfId="0" applyFont="1" applyFill="1" applyBorder="1" applyAlignment="1"/>
    <xf numFmtId="0" fontId="3" fillId="7" borderId="8" xfId="0" applyFont="1" applyFill="1" applyBorder="1" applyAlignment="1">
      <alignment vertical="center"/>
    </xf>
    <xf numFmtId="0" fontId="3" fillId="7" borderId="6" xfId="0" applyFont="1" applyFill="1" applyBorder="1"/>
    <xf numFmtId="0" fontId="3" fillId="7" borderId="6" xfId="0" applyFont="1" applyFill="1" applyBorder="1" applyAlignment="1"/>
    <xf numFmtId="49" fontId="3" fillId="0" borderId="5" xfId="0" applyNumberFormat="1" applyFont="1" applyBorder="1" applyAlignment="1">
      <alignment vertical="center"/>
    </xf>
    <xf numFmtId="164" fontId="3" fillId="0" borderId="1" xfId="0" applyNumberFormat="1" applyFont="1" applyBorder="1" applyAlignment="1">
      <alignment vertical="center"/>
    </xf>
    <xf numFmtId="0" fontId="3" fillId="0" borderId="6" xfId="0" applyFont="1" applyFill="1" applyBorder="1" applyAlignment="1">
      <alignment vertical="center"/>
    </xf>
    <xf numFmtId="164" fontId="3" fillId="0" borderId="8" xfId="0" applyNumberFormat="1" applyFont="1" applyBorder="1" applyAlignment="1">
      <alignment vertical="center"/>
    </xf>
    <xf numFmtId="0" fontId="3" fillId="6" borderId="5" xfId="0" applyFont="1" applyFill="1" applyBorder="1" applyAlignment="1"/>
    <xf numFmtId="0" fontId="3" fillId="0" borderId="5" xfId="0" applyFont="1" applyBorder="1" applyAlignment="1">
      <alignment horizontal="left" vertical="top"/>
    </xf>
    <xf numFmtId="0" fontId="16" fillId="0" borderId="5" xfId="0" applyFont="1" applyBorder="1" applyAlignment="1">
      <alignment horizontal="center"/>
    </xf>
    <xf numFmtId="0" fontId="3" fillId="6" borderId="8" xfId="0" applyFont="1" applyFill="1" applyBorder="1" applyAlignment="1"/>
    <xf numFmtId="0" fontId="3" fillId="6" borderId="1" xfId="0" applyFont="1" applyFill="1" applyBorder="1" applyAlignment="1"/>
    <xf numFmtId="0" fontId="3" fillId="7" borderId="6" xfId="0" applyFont="1" applyFill="1" applyBorder="1" applyAlignment="1">
      <alignment horizontal="left" vertical="top"/>
    </xf>
    <xf numFmtId="0" fontId="3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0" fillId="0" borderId="4" xfId="0" applyBorder="1"/>
    <xf numFmtId="0" fontId="3" fillId="6" borderId="5" xfId="0" applyFont="1" applyFill="1" applyBorder="1" applyAlignment="1">
      <alignment horizontal="left" vertical="top"/>
    </xf>
    <xf numFmtId="0" fontId="3" fillId="0" borderId="13" xfId="0" applyFont="1" applyBorder="1" applyAlignment="1">
      <alignment vertic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>
      <alignment vertical="center"/>
    </xf>
    <xf numFmtId="49" fontId="3" fillId="0" borderId="1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vertical="center"/>
    </xf>
    <xf numFmtId="0" fontId="3" fillId="0" borderId="10" xfId="0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0" fontId="3" fillId="6" borderId="8" xfId="0" applyFont="1" applyFill="1" applyBorder="1" applyAlignment="1">
      <alignment horizontal="left" vertical="top"/>
    </xf>
    <xf numFmtId="0" fontId="3" fillId="0" borderId="6" xfId="0" applyFont="1" applyBorder="1" applyAlignment="1">
      <alignment horizontal="center" vertical="center"/>
    </xf>
    <xf numFmtId="0" fontId="3" fillId="0" borderId="14" xfId="0" applyFont="1" applyBorder="1" applyAlignment="1">
      <alignment horizontal="left" vertical="top"/>
    </xf>
    <xf numFmtId="0" fontId="3" fillId="8" borderId="1" xfId="0" applyFont="1" applyFill="1" applyBorder="1" applyAlignment="1">
      <alignment horizontal="left"/>
    </xf>
    <xf numFmtId="0" fontId="3" fillId="8" borderId="1" xfId="0" applyFont="1" applyFill="1" applyBorder="1" applyAlignment="1">
      <alignment horizontal="center"/>
    </xf>
    <xf numFmtId="0" fontId="0" fillId="8" borderId="0" xfId="0" applyFill="1"/>
    <xf numFmtId="0" fontId="3" fillId="8" borderId="5" xfId="0" applyFont="1" applyFill="1" applyBorder="1" applyAlignment="1">
      <alignment horizontal="left"/>
    </xf>
    <xf numFmtId="0" fontId="3" fillId="8" borderId="5" xfId="0" applyFont="1" applyFill="1" applyBorder="1" applyAlignment="1">
      <alignment horizontal="center"/>
    </xf>
    <xf numFmtId="0" fontId="3" fillId="0" borderId="1" xfId="0" applyFont="1" applyBorder="1" applyAlignment="1">
      <alignment horizontal="left" vertical="top"/>
    </xf>
    <xf numFmtId="0" fontId="0" fillId="0" borderId="6" xfId="0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0" fontId="4" fillId="0" borderId="11" xfId="0" quotePrefix="1" applyFont="1" applyBorder="1" applyAlignment="1"/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6" fillId="0" borderId="5" xfId="0" applyNumberFormat="1" applyFont="1" applyBorder="1" applyAlignment="1">
      <alignment horizontal="center" vertical="center"/>
    </xf>
    <xf numFmtId="164" fontId="6" fillId="0" borderId="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6" borderId="15" xfId="0" applyFont="1" applyFill="1" applyBorder="1" applyAlignment="1"/>
    <xf numFmtId="0" fontId="3" fillId="6" borderId="1" xfId="0" applyFont="1" applyFill="1" applyBorder="1" applyAlignment="1">
      <alignment horizontal="center" vertical="center"/>
    </xf>
    <xf numFmtId="49" fontId="3" fillId="6" borderId="1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vertical="center"/>
    </xf>
    <xf numFmtId="0" fontId="3" fillId="6" borderId="14" xfId="0" applyFont="1" applyFill="1" applyBorder="1" applyAlignment="1"/>
    <xf numFmtId="0" fontId="3" fillId="6" borderId="5" xfId="0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vertical="center"/>
    </xf>
    <xf numFmtId="0" fontId="3" fillId="7" borderId="14" xfId="0" applyFont="1" applyFill="1" applyBorder="1" applyAlignment="1"/>
    <xf numFmtId="0" fontId="0" fillId="0" borderId="0" xfId="0" applyAlignment="1">
      <alignment horizontal="center" vertical="center"/>
    </xf>
    <xf numFmtId="49" fontId="0" fillId="0" borderId="0" xfId="0" applyNumberFormat="1"/>
    <xf numFmtId="164" fontId="0" fillId="0" borderId="0" xfId="0" applyNumberFormat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" xfId="0" applyFont="1" applyBorder="1" applyAlignment="1"/>
    <xf numFmtId="0" fontId="3" fillId="0" borderId="1" xfId="0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0" fontId="3" fillId="0" borderId="5" xfId="0" applyFont="1" applyBorder="1" applyAlignment="1"/>
    <xf numFmtId="0" fontId="3" fillId="0" borderId="5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/>
    <xf numFmtId="0" fontId="3" fillId="0" borderId="0" xfId="0" applyFont="1"/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3" fillId="0" borderId="5" xfId="0" applyFont="1" applyBorder="1" applyAlignment="1">
      <alignment vertical="center"/>
    </xf>
    <xf numFmtId="0" fontId="4" fillId="0" borderId="8" xfId="0" applyFont="1" applyBorder="1" applyAlignment="1">
      <alignment horizontal="center"/>
    </xf>
    <xf numFmtId="0" fontId="3" fillId="0" borderId="5" xfId="0" applyFont="1" applyBorder="1" applyAlignment="1">
      <alignment horizontal="left"/>
    </xf>
    <xf numFmtId="164" fontId="3" fillId="0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6" fillId="0" borderId="5" xfId="0" applyFont="1" applyBorder="1" applyAlignment="1">
      <alignment horizontal="center" vertical="center"/>
    </xf>
    <xf numFmtId="164" fontId="6" fillId="0" borderId="5" xfId="0" applyNumberFormat="1" applyFont="1" applyBorder="1" applyAlignment="1">
      <alignment horizontal="center" vertical="center"/>
    </xf>
    <xf numFmtId="49" fontId="6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/>
    <xf numFmtId="0" fontId="3" fillId="0" borderId="8" xfId="0" applyFont="1" applyBorder="1" applyAlignment="1">
      <alignment vertical="center"/>
    </xf>
    <xf numFmtId="0" fontId="3" fillId="0" borderId="8" xfId="0" applyFont="1" applyFill="1" applyBorder="1"/>
    <xf numFmtId="49" fontId="3" fillId="0" borderId="6" xfId="0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/>
    </xf>
    <xf numFmtId="165" fontId="2" fillId="0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165" fontId="2" fillId="0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 vertical="center"/>
    </xf>
    <xf numFmtId="0" fontId="4" fillId="0" borderId="5" xfId="0" applyFont="1" applyBorder="1" applyAlignment="1"/>
    <xf numFmtId="0" fontId="3" fillId="0" borderId="0" xfId="0" applyFont="1" applyAlignment="1">
      <alignment horizontal="center" vertical="center"/>
    </xf>
    <xf numFmtId="164" fontId="5" fillId="3" borderId="6" xfId="0" applyNumberFormat="1" applyFont="1" applyFill="1" applyBorder="1"/>
    <xf numFmtId="164" fontId="5" fillId="4" borderId="6" xfId="0" applyNumberFormat="1" applyFont="1" applyFill="1" applyBorder="1"/>
    <xf numFmtId="164" fontId="5" fillId="5" borderId="6" xfId="0" applyNumberFormat="1" applyFont="1" applyFill="1" applyBorder="1"/>
    <xf numFmtId="0" fontId="3" fillId="0" borderId="6" xfId="0" applyFont="1" applyBorder="1" applyAlignment="1">
      <alignment vertical="center"/>
    </xf>
    <xf numFmtId="164" fontId="3" fillId="0" borderId="5" xfId="0" applyNumberFormat="1" applyFont="1" applyBorder="1" applyAlignment="1">
      <alignment vertical="center"/>
    </xf>
    <xf numFmtId="164" fontId="3" fillId="0" borderId="6" xfId="0" applyNumberFormat="1" applyFont="1" applyBorder="1" applyAlignment="1">
      <alignment vertical="center"/>
    </xf>
    <xf numFmtId="0" fontId="3" fillId="0" borderId="0" xfId="0" applyFont="1" applyBorder="1" applyAlignment="1"/>
    <xf numFmtId="0" fontId="3" fillId="0" borderId="1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49" fontId="3" fillId="0" borderId="0" xfId="0" applyNumberFormat="1" applyFont="1" applyAlignment="1">
      <alignment horizontal="left" vertical="center"/>
    </xf>
    <xf numFmtId="0" fontId="3" fillId="0" borderId="9" xfId="0" applyFont="1" applyBorder="1" applyAlignment="1"/>
    <xf numFmtId="0" fontId="3" fillId="0" borderId="10" xfId="0" applyFont="1" applyBorder="1" applyAlignment="1"/>
    <xf numFmtId="0" fontId="3" fillId="0" borderId="8" xfId="0" applyFont="1" applyBorder="1" applyAlignment="1">
      <alignment horizontal="center"/>
    </xf>
    <xf numFmtId="0" fontId="4" fillId="0" borderId="11" xfId="0" applyFont="1" applyBorder="1" applyAlignment="1"/>
    <xf numFmtId="0" fontId="3" fillId="0" borderId="7" xfId="0" applyFont="1" applyBorder="1" applyAlignment="1">
      <alignment vertical="center"/>
    </xf>
    <xf numFmtId="0" fontId="3" fillId="0" borderId="6" xfId="0" applyFont="1" applyBorder="1" applyAlignment="1">
      <alignment horizontal="center"/>
    </xf>
    <xf numFmtId="49" fontId="3" fillId="0" borderId="6" xfId="0" applyNumberFormat="1" applyFont="1" applyBorder="1" applyAlignment="1">
      <alignment vertical="center"/>
    </xf>
    <xf numFmtId="0" fontId="3" fillId="7" borderId="6" xfId="0" applyFont="1" applyFill="1" applyBorder="1" applyAlignment="1">
      <alignment vertical="center"/>
    </xf>
    <xf numFmtId="0" fontId="3" fillId="7" borderId="5" xfId="0" applyFont="1" applyFill="1" applyBorder="1" applyAlignment="1"/>
    <xf numFmtId="0" fontId="3" fillId="7" borderId="8" xfId="0" applyFont="1" applyFill="1" applyBorder="1" applyAlignment="1">
      <alignment vertical="center"/>
    </xf>
    <xf numFmtId="0" fontId="3" fillId="7" borderId="6" xfId="0" applyFont="1" applyFill="1" applyBorder="1"/>
    <xf numFmtId="0" fontId="3" fillId="7" borderId="6" xfId="0" applyFont="1" applyFill="1" applyBorder="1" applyAlignment="1"/>
    <xf numFmtId="49" fontId="3" fillId="0" borderId="5" xfId="0" applyNumberFormat="1" applyFont="1" applyBorder="1" applyAlignment="1">
      <alignment vertical="center"/>
    </xf>
    <xf numFmtId="164" fontId="3" fillId="0" borderId="1" xfId="0" applyNumberFormat="1" applyFont="1" applyBorder="1" applyAlignment="1">
      <alignment vertical="center"/>
    </xf>
    <xf numFmtId="0" fontId="3" fillId="0" borderId="6" xfId="0" applyFont="1" applyFill="1" applyBorder="1" applyAlignment="1">
      <alignment vertical="center"/>
    </xf>
    <xf numFmtId="166" fontId="3" fillId="0" borderId="6" xfId="0" applyNumberFormat="1" applyFont="1" applyBorder="1" applyAlignment="1">
      <alignment vertical="center"/>
    </xf>
    <xf numFmtId="164" fontId="3" fillId="0" borderId="8" xfId="0" applyNumberFormat="1" applyFont="1" applyBorder="1" applyAlignment="1">
      <alignment vertical="center"/>
    </xf>
    <xf numFmtId="0" fontId="3" fillId="6" borderId="5" xfId="0" applyFont="1" applyFill="1" applyBorder="1" applyAlignment="1"/>
    <xf numFmtId="0" fontId="3" fillId="0" borderId="5" xfId="0" applyFont="1" applyBorder="1" applyAlignment="1">
      <alignment horizontal="left" vertical="top"/>
    </xf>
    <xf numFmtId="0" fontId="16" fillId="0" borderId="5" xfId="0" applyFont="1" applyBorder="1" applyAlignment="1">
      <alignment horizontal="center"/>
    </xf>
    <xf numFmtId="42" fontId="3" fillId="0" borderId="6" xfId="0" applyNumberFormat="1" applyFont="1" applyBorder="1" applyAlignment="1">
      <alignment vertical="center"/>
    </xf>
    <xf numFmtId="42" fontId="3" fillId="0" borderId="6" xfId="0" applyNumberFormat="1" applyFont="1" applyFill="1" applyBorder="1" applyAlignment="1">
      <alignment vertical="center"/>
    </xf>
    <xf numFmtId="42" fontId="9" fillId="0" borderId="6" xfId="0" applyNumberFormat="1" applyFont="1" applyFill="1" applyBorder="1" applyAlignment="1">
      <alignment vertical="center"/>
    </xf>
    <xf numFmtId="0" fontId="3" fillId="6" borderId="8" xfId="0" applyFont="1" applyFill="1" applyBorder="1" applyAlignment="1"/>
    <xf numFmtId="0" fontId="3" fillId="6" borderId="1" xfId="0" applyFont="1" applyFill="1" applyBorder="1" applyAlignment="1"/>
    <xf numFmtId="0" fontId="3" fillId="7" borderId="6" xfId="0" applyFont="1" applyFill="1" applyBorder="1" applyAlignment="1">
      <alignment horizontal="left" vertical="top"/>
    </xf>
    <xf numFmtId="0" fontId="3" fillId="0" borderId="9" xfId="0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0" fillId="0" borderId="4" xfId="0" applyBorder="1"/>
    <xf numFmtId="0" fontId="3" fillId="6" borderId="5" xfId="0" applyFont="1" applyFill="1" applyBorder="1" applyAlignment="1">
      <alignment horizontal="left" vertical="top"/>
    </xf>
    <xf numFmtId="0" fontId="3" fillId="0" borderId="13" xfId="0" applyFont="1" applyBorder="1" applyAlignment="1">
      <alignment vertic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>
      <alignment vertical="center"/>
    </xf>
    <xf numFmtId="49" fontId="3" fillId="0" borderId="1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vertical="center"/>
    </xf>
    <xf numFmtId="0" fontId="3" fillId="0" borderId="10" xfId="0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0" fontId="3" fillId="6" borderId="8" xfId="0" applyFont="1" applyFill="1" applyBorder="1" applyAlignment="1">
      <alignment horizontal="left" vertical="top"/>
    </xf>
    <xf numFmtId="0" fontId="3" fillId="0" borderId="14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9" borderId="15" xfId="0" applyFont="1" applyFill="1" applyBorder="1" applyAlignment="1"/>
    <xf numFmtId="0" fontId="3" fillId="9" borderId="1" xfId="0" applyFont="1" applyFill="1" applyBorder="1" applyAlignment="1">
      <alignment horizontal="center" vertical="center"/>
    </xf>
    <xf numFmtId="164" fontId="3" fillId="9" borderId="5" xfId="0" applyNumberFormat="1" applyFont="1" applyFill="1" applyBorder="1" applyAlignment="1">
      <alignment vertical="center"/>
    </xf>
    <xf numFmtId="0" fontId="3" fillId="9" borderId="14" xfId="0" applyFont="1" applyFill="1" applyBorder="1" applyAlignment="1"/>
    <xf numFmtId="0" fontId="3" fillId="9" borderId="5" xfId="0" applyFont="1" applyFill="1" applyBorder="1" applyAlignment="1">
      <alignment horizontal="center" vertical="center"/>
    </xf>
    <xf numFmtId="42" fontId="3" fillId="0" borderId="0" xfId="0" applyNumberFormat="1" applyFont="1"/>
    <xf numFmtId="42" fontId="3" fillId="6" borderId="5" xfId="0" applyNumberFormat="1" applyFont="1" applyFill="1" applyBorder="1" applyAlignment="1">
      <alignment vertical="center"/>
    </xf>
    <xf numFmtId="42" fontId="3" fillId="8" borderId="5" xfId="0" applyNumberFormat="1" applyFont="1" applyFill="1" applyBorder="1" applyAlignment="1">
      <alignment vertical="center"/>
    </xf>
    <xf numFmtId="0" fontId="3" fillId="7" borderId="8" xfId="0" applyFont="1" applyFill="1" applyBorder="1" applyAlignment="1">
      <alignment horizontal="center" vertical="center"/>
    </xf>
    <xf numFmtId="49" fontId="3" fillId="7" borderId="8" xfId="0" applyNumberFormat="1" applyFont="1" applyFill="1" applyBorder="1" applyAlignment="1">
      <alignment horizontal="center" vertical="center"/>
    </xf>
    <xf numFmtId="164" fontId="3" fillId="7" borderId="6" xfId="0" applyNumberFormat="1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/>
    </xf>
    <xf numFmtId="164" fontId="3" fillId="7" borderId="5" xfId="0" applyNumberFormat="1" applyFont="1" applyFill="1" applyBorder="1" applyAlignment="1">
      <alignment horizontal="center" vertical="center"/>
    </xf>
    <xf numFmtId="0" fontId="3" fillId="11" borderId="1" xfId="0" applyFont="1" applyFill="1" applyBorder="1"/>
    <xf numFmtId="0" fontId="4" fillId="11" borderId="8" xfId="0" applyFont="1" applyFill="1" applyBorder="1" applyAlignment="1">
      <alignment horizontal="center"/>
    </xf>
    <xf numFmtId="0" fontId="3" fillId="11" borderId="5" xfId="0" applyFont="1" applyFill="1" applyBorder="1" applyAlignment="1"/>
    <xf numFmtId="0" fontId="4" fillId="11" borderId="5" xfId="0" applyFont="1" applyFill="1" applyBorder="1" applyAlignment="1">
      <alignment horizontal="center"/>
    </xf>
    <xf numFmtId="49" fontId="3" fillId="7" borderId="6" xfId="0" applyNumberFormat="1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/>
    </xf>
    <xf numFmtId="49" fontId="3" fillId="7" borderId="6" xfId="0" applyNumberFormat="1" applyFont="1" applyFill="1" applyBorder="1" applyAlignment="1">
      <alignment vertical="center"/>
    </xf>
    <xf numFmtId="42" fontId="3" fillId="7" borderId="6" xfId="0" applyNumberFormat="1" applyFont="1" applyFill="1" applyBorder="1" applyAlignment="1">
      <alignment vertical="center"/>
    </xf>
    <xf numFmtId="164" fontId="3" fillId="7" borderId="6" xfId="0" applyNumberFormat="1" applyFont="1" applyFill="1" applyBorder="1" applyAlignment="1">
      <alignment vertical="center"/>
    </xf>
    <xf numFmtId="166" fontId="3" fillId="7" borderId="6" xfId="1" applyNumberFormat="1" applyFont="1" applyFill="1" applyBorder="1" applyAlignment="1">
      <alignment vertical="center"/>
    </xf>
    <xf numFmtId="42" fontId="9" fillId="7" borderId="6" xfId="0" applyNumberFormat="1" applyFont="1" applyFill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2" fontId="3" fillId="0" borderId="8" xfId="0" applyNumberFormat="1" applyFont="1" applyBorder="1" applyAlignment="1">
      <alignment vertical="center"/>
    </xf>
    <xf numFmtId="0" fontId="0" fillId="8" borderId="1" xfId="0" applyFill="1" applyBorder="1" applyAlignment="1">
      <alignment vertical="center"/>
    </xf>
    <xf numFmtId="0" fontId="0" fillId="8" borderId="5" xfId="0" applyFill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49" fontId="3" fillId="7" borderId="5" xfId="0" applyNumberFormat="1" applyFont="1" applyFill="1" applyBorder="1" applyAlignment="1">
      <alignment vertical="center"/>
    </xf>
    <xf numFmtId="164" fontId="3" fillId="7" borderId="5" xfId="0" applyNumberFormat="1" applyFont="1" applyFill="1" applyBorder="1" applyAlignment="1">
      <alignment vertical="center"/>
    </xf>
    <xf numFmtId="0" fontId="3" fillId="7" borderId="5" xfId="0" applyFont="1" applyFill="1" applyBorder="1" applyAlignment="1">
      <alignment vertical="center"/>
    </xf>
    <xf numFmtId="0" fontId="3" fillId="7" borderId="5" xfId="0" applyFont="1" applyFill="1" applyBorder="1" applyAlignment="1">
      <alignment horizontal="center" vertical="center"/>
    </xf>
    <xf numFmtId="42" fontId="0" fillId="7" borderId="0" xfId="0" applyNumberFormat="1" applyFill="1"/>
    <xf numFmtId="42" fontId="3" fillId="7" borderId="5" xfId="0" applyNumberFormat="1" applyFont="1" applyFill="1" applyBorder="1" applyAlignment="1">
      <alignment vertical="center"/>
    </xf>
    <xf numFmtId="49" fontId="3" fillId="7" borderId="10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0" borderId="14" xfId="0" applyNumberFormat="1" applyFont="1" applyBorder="1" applyAlignment="1">
      <alignment horizontal="left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1" xfId="0" applyFont="1" applyFill="1" applyBorder="1"/>
    <xf numFmtId="0" fontId="4" fillId="6" borderId="8" xfId="0" applyFont="1" applyFill="1" applyBorder="1" applyAlignment="1">
      <alignment horizontal="center"/>
    </xf>
    <xf numFmtId="0" fontId="4" fillId="6" borderId="5" xfId="0" applyFont="1" applyFill="1" applyBorder="1" applyAlignment="1">
      <alignment horizontal="center"/>
    </xf>
    <xf numFmtId="0" fontId="6" fillId="7" borderId="5" xfId="0" applyFont="1" applyFill="1" applyBorder="1" applyAlignment="1">
      <alignment horizontal="center" vertical="center"/>
    </xf>
    <xf numFmtId="49" fontId="6" fillId="7" borderId="5" xfId="0" applyNumberFormat="1" applyFont="1" applyFill="1" applyBorder="1" applyAlignment="1">
      <alignment horizontal="center" vertical="center"/>
    </xf>
    <xf numFmtId="164" fontId="6" fillId="7" borderId="5" xfId="0" applyNumberFormat="1" applyFont="1" applyFill="1" applyBorder="1" applyAlignment="1">
      <alignment horizontal="center" vertical="center"/>
    </xf>
    <xf numFmtId="0" fontId="3" fillId="6" borderId="6" xfId="0" applyFont="1" applyFill="1" applyBorder="1" applyAlignment="1"/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vertical="center"/>
    </xf>
    <xf numFmtId="0" fontId="3" fillId="6" borderId="5" xfId="0" applyFont="1" applyFill="1" applyBorder="1" applyAlignment="1">
      <alignment vertical="center"/>
    </xf>
    <xf numFmtId="0" fontId="3" fillId="6" borderId="1" xfId="0" applyFont="1" applyFill="1" applyBorder="1" applyAlignment="1">
      <alignment horizontal="left" vertical="top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9" borderId="5" xfId="0" applyFont="1" applyFill="1" applyBorder="1" applyAlignment="1"/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0" fillId="6" borderId="1" xfId="0" applyFill="1" applyBorder="1" applyAlignment="1">
      <alignment vertical="center"/>
    </xf>
    <xf numFmtId="0" fontId="0" fillId="6" borderId="5" xfId="0" applyFill="1" applyBorder="1" applyAlignment="1">
      <alignment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0" fillId="7" borderId="0" xfId="0" applyFill="1"/>
    <xf numFmtId="0" fontId="17" fillId="0" borderId="6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42" fontId="3" fillId="7" borderId="0" xfId="0" applyNumberFormat="1" applyFont="1" applyFill="1"/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5" xfId="0" applyNumberFormat="1" applyFont="1" applyFill="1" applyBorder="1" applyAlignment="1">
      <alignment horizontal="center" vertical="center"/>
    </xf>
    <xf numFmtId="49" fontId="3" fillId="9" borderId="9" xfId="0" applyNumberFormat="1" applyFont="1" applyFill="1" applyBorder="1" applyAlignment="1">
      <alignment horizontal="center" vertical="center"/>
    </xf>
    <xf numFmtId="49" fontId="3" fillId="9" borderId="10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5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42" fontId="9" fillId="6" borderId="1" xfId="0" applyNumberFormat="1" applyFont="1" applyFill="1" applyBorder="1" applyAlignment="1">
      <alignment vertical="center"/>
    </xf>
    <xf numFmtId="164" fontId="9" fillId="6" borderId="5" xfId="0" applyNumberFormat="1" applyFont="1" applyFill="1" applyBorder="1" applyAlignment="1">
      <alignment horizontal="center" vertical="center"/>
    </xf>
    <xf numFmtId="42" fontId="9" fillId="6" borderId="5" xfId="0" applyNumberFormat="1" applyFont="1" applyFill="1" applyBorder="1" applyAlignment="1">
      <alignment vertical="center"/>
    </xf>
    <xf numFmtId="14" fontId="3" fillId="0" borderId="1" xfId="0" applyNumberFormat="1" applyFont="1" applyBorder="1" applyAlignment="1"/>
    <xf numFmtId="164" fontId="0" fillId="0" borderId="6" xfId="0" applyNumberForma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0" fontId="9" fillId="6" borderId="1" xfId="0" applyFont="1" applyFill="1" applyBorder="1" applyAlignment="1"/>
    <xf numFmtId="164" fontId="9" fillId="6" borderId="1" xfId="0" applyNumberFormat="1" applyFont="1" applyFill="1" applyBorder="1" applyAlignment="1">
      <alignment vertical="center"/>
    </xf>
    <xf numFmtId="0" fontId="9" fillId="6" borderId="5" xfId="0" applyFont="1" applyFill="1" applyBorder="1" applyAlignment="1"/>
    <xf numFmtId="164" fontId="9" fillId="6" borderId="5" xfId="0" applyNumberFormat="1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0" fillId="7" borderId="6" xfId="0" applyFill="1" applyBorder="1"/>
    <xf numFmtId="0" fontId="0" fillId="0" borderId="1" xfId="0" applyBorder="1" applyAlignment="1"/>
    <xf numFmtId="0" fontId="0" fillId="0" borderId="5" xfId="0" applyBorder="1" applyAlignment="1"/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49" fontId="3" fillId="6" borderId="9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49" fontId="3" fillId="0" borderId="1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0" borderId="11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vertical="center"/>
    </xf>
    <xf numFmtId="0" fontId="9" fillId="0" borderId="6" xfId="0" quotePrefix="1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49" fontId="3" fillId="0" borderId="11" xfId="0" applyNumberFormat="1" applyFont="1" applyBorder="1" applyAlignment="1">
      <alignment horizontal="center" vertical="center"/>
    </xf>
    <xf numFmtId="164" fontId="3" fillId="6" borderId="8" xfId="0" applyNumberFormat="1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0" borderId="11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49" fontId="3" fillId="6" borderId="8" xfId="0" applyNumberFormat="1" applyFont="1" applyFill="1" applyBorder="1" applyAlignment="1">
      <alignment horizontal="center" vertical="center"/>
    </xf>
    <xf numFmtId="164" fontId="3" fillId="6" borderId="8" xfId="0" applyNumberFormat="1" applyFont="1" applyFill="1" applyBorder="1" applyAlignment="1">
      <alignment horizontal="center" vertical="center"/>
    </xf>
    <xf numFmtId="164" fontId="18" fillId="0" borderId="5" xfId="0" applyNumberFormat="1" applyFont="1" applyBorder="1" applyAlignment="1">
      <alignment vertical="center"/>
    </xf>
    <xf numFmtId="0" fontId="3" fillId="6" borderId="6" xfId="0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6" borderId="6" xfId="0" applyNumberFormat="1" applyFont="1" applyFill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vertical="center"/>
    </xf>
    <xf numFmtId="42" fontId="5" fillId="4" borderId="6" xfId="0" applyNumberFormat="1" applyFont="1" applyFill="1" applyBorder="1"/>
    <xf numFmtId="164" fontId="9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6" borderId="9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42" fontId="0" fillId="7" borderId="6" xfId="0" applyNumberFormat="1" applyFill="1" applyBorder="1"/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5" fillId="4" borderId="2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7" borderId="5" xfId="0" applyNumberFormat="1" applyFont="1" applyFill="1" applyBorder="1" applyAlignment="1">
      <alignment horizontal="center" vertical="center"/>
    </xf>
    <xf numFmtId="164" fontId="18" fillId="7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1" xfId="0" quotePrefix="1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49" fontId="3" fillId="0" borderId="0" xfId="0" applyNumberFormat="1" applyFont="1" applyFill="1" applyBorder="1" applyAlignment="1">
      <alignment horizontal="center"/>
    </xf>
    <xf numFmtId="15" fontId="3" fillId="0" borderId="5" xfId="0" applyNumberFormat="1" applyFont="1" applyBorder="1" applyAlignment="1">
      <alignment horizontal="center" vertical="center"/>
    </xf>
    <xf numFmtId="15" fontId="3" fillId="0" borderId="5" xfId="0" applyNumberFormat="1" applyFont="1" applyBorder="1" applyAlignment="1"/>
    <xf numFmtId="15" fontId="3" fillId="0" borderId="6" xfId="0" applyNumberFormat="1" applyFont="1" applyBorder="1" applyAlignment="1">
      <alignment horizontal="center" vertical="center"/>
    </xf>
    <xf numFmtId="15" fontId="3" fillId="0" borderId="6" xfId="0" applyNumberFormat="1" applyFont="1" applyBorder="1" applyAlignment="1">
      <alignment vertical="center"/>
    </xf>
    <xf numFmtId="15" fontId="0" fillId="0" borderId="6" xfId="0" applyNumberFormat="1" applyBorder="1"/>
    <xf numFmtId="15" fontId="3" fillId="0" borderId="5" xfId="0" applyNumberFormat="1" applyFont="1" applyBorder="1" applyAlignment="1">
      <alignment vertical="center"/>
    </xf>
    <xf numFmtId="15" fontId="3" fillId="6" borderId="5" xfId="0" applyNumberFormat="1" applyFont="1" applyFill="1" applyBorder="1" applyAlignment="1">
      <alignment vertical="center"/>
    </xf>
    <xf numFmtId="15" fontId="3" fillId="0" borderId="4" xfId="0" applyNumberFormat="1" applyFont="1" applyBorder="1" applyAlignment="1">
      <alignment horizontal="center" vertical="center"/>
    </xf>
    <xf numFmtId="15" fontId="3" fillId="0" borderId="9" xfId="0" applyNumberFormat="1" applyFont="1" applyBorder="1" applyAlignment="1">
      <alignment horizontal="center" vertical="center"/>
    </xf>
    <xf numFmtId="15" fontId="3" fillId="0" borderId="10" xfId="0" applyNumberFormat="1" applyFont="1" applyBorder="1" applyAlignment="1">
      <alignment horizontal="center" vertical="center"/>
    </xf>
    <xf numFmtId="15" fontId="3" fillId="0" borderId="1" xfId="0" applyNumberFormat="1" applyFont="1" applyBorder="1" applyAlignment="1">
      <alignment horizontal="center" vertical="center"/>
    </xf>
    <xf numFmtId="15" fontId="3" fillId="6" borderId="9" xfId="0" applyNumberFormat="1" applyFont="1" applyFill="1" applyBorder="1" applyAlignment="1">
      <alignment horizontal="center" vertical="center"/>
    </xf>
    <xf numFmtId="15" fontId="3" fillId="6" borderId="10" xfId="0" applyNumberFormat="1" applyFont="1" applyFill="1" applyBorder="1" applyAlignment="1">
      <alignment horizontal="center" vertical="center"/>
    </xf>
    <xf numFmtId="15" fontId="3" fillId="6" borderId="1" xfId="0" applyNumberFormat="1" applyFont="1" applyFill="1" applyBorder="1" applyAlignment="1">
      <alignment horizontal="center" vertical="center"/>
    </xf>
    <xf numFmtId="15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5" fontId="3" fillId="0" borderId="10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5" fontId="3" fillId="0" borderId="10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5" fontId="3" fillId="0" borderId="1" xfId="0" applyNumberFormat="1" applyFont="1" applyBorder="1" applyAlignment="1">
      <alignment horizontal="center" vertical="center"/>
    </xf>
    <xf numFmtId="15" fontId="3" fillId="0" borderId="5" xfId="0" applyNumberFormat="1" applyFont="1" applyBorder="1" applyAlignment="1">
      <alignment horizontal="center" vertical="center"/>
    </xf>
    <xf numFmtId="15" fontId="3" fillId="0" borderId="10" xfId="0" applyNumberFormat="1" applyFont="1" applyBorder="1" applyAlignment="1">
      <alignment horizontal="center" vertical="center"/>
    </xf>
    <xf numFmtId="164" fontId="18" fillId="0" borderId="6" xfId="0" applyNumberFormat="1" applyFont="1" applyBorder="1" applyAlignment="1">
      <alignment vertical="center"/>
    </xf>
    <xf numFmtId="0" fontId="0" fillId="6" borderId="8" xfId="0" applyFill="1" applyBorder="1" applyAlignment="1">
      <alignment vertical="center"/>
    </xf>
    <xf numFmtId="0" fontId="0" fillId="6" borderId="6" xfId="0" applyFill="1" applyBorder="1" applyAlignment="1">
      <alignment vertical="center"/>
    </xf>
    <xf numFmtId="164" fontId="9" fillId="0" borderId="5" xfId="0" applyNumberFormat="1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4" fontId="3" fillId="0" borderId="5" xfId="0" applyNumberFormat="1" applyFont="1" applyBorder="1" applyAlignment="1"/>
    <xf numFmtId="14" fontId="3" fillId="0" borderId="6" xfId="0" applyNumberFormat="1" applyFont="1" applyBorder="1" applyAlignment="1">
      <alignment horizontal="center" vertical="center"/>
    </xf>
    <xf numFmtId="14" fontId="3" fillId="0" borderId="6" xfId="0" applyNumberFormat="1" applyFont="1" applyBorder="1" applyAlignment="1">
      <alignment vertical="center"/>
    </xf>
    <xf numFmtId="14" fontId="0" fillId="0" borderId="6" xfId="0" applyNumberFormat="1" applyBorder="1"/>
    <xf numFmtId="14" fontId="3" fillId="0" borderId="5" xfId="0" applyNumberFormat="1" applyFont="1" applyBorder="1" applyAlignment="1">
      <alignment vertical="center"/>
    </xf>
    <xf numFmtId="14" fontId="3" fillId="0" borderId="4" xfId="0" applyNumberFormat="1" applyFont="1" applyBorder="1" applyAlignment="1">
      <alignment horizontal="center" vertical="center"/>
    </xf>
    <xf numFmtId="14" fontId="3" fillId="6" borderId="9" xfId="0" applyNumberFormat="1" applyFont="1" applyFill="1" applyBorder="1" applyAlignment="1">
      <alignment horizontal="center" vertical="center"/>
    </xf>
    <xf numFmtId="14" fontId="3" fillId="6" borderId="10" xfId="0" applyNumberFormat="1" applyFont="1" applyFill="1" applyBorder="1" applyAlignment="1">
      <alignment horizontal="center" vertical="center"/>
    </xf>
    <xf numFmtId="14" fontId="3" fillId="0" borderId="10" xfId="0" applyNumberFormat="1" applyFont="1" applyBorder="1" applyAlignment="1">
      <alignment horizontal="center" vertical="center"/>
    </xf>
    <xf numFmtId="14" fontId="3" fillId="6" borderId="5" xfId="0" applyNumberFormat="1" applyFont="1" applyFill="1" applyBorder="1" applyAlignment="1">
      <alignment vertical="center"/>
    </xf>
    <xf numFmtId="164" fontId="18" fillId="0" borderId="6" xfId="0" applyNumberFormat="1" applyFont="1" applyBorder="1" applyAlignment="1">
      <alignment horizontal="center" vertical="center"/>
    </xf>
    <xf numFmtId="42" fontId="3" fillId="7" borderId="6" xfId="0" applyNumberFormat="1" applyFont="1" applyFill="1" applyBorder="1"/>
    <xf numFmtId="164" fontId="9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4" fontId="3" fillId="0" borderId="10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4" fontId="3" fillId="0" borderId="10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4" fontId="3" fillId="0" borderId="10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2" fontId="3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49" fontId="3" fillId="6" borderId="9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0" fontId="9" fillId="7" borderId="6" xfId="0" applyFont="1" applyFill="1" applyBorder="1" applyAlignment="1"/>
    <xf numFmtId="0" fontId="9" fillId="7" borderId="6" xfId="0" applyFont="1" applyFill="1" applyBorder="1" applyAlignment="1">
      <alignment horizontal="center" vertical="center"/>
    </xf>
    <xf numFmtId="49" fontId="9" fillId="7" borderId="6" xfId="0" applyNumberFormat="1" applyFont="1" applyFill="1" applyBorder="1" applyAlignment="1">
      <alignment horizontal="center" vertical="center"/>
    </xf>
    <xf numFmtId="164" fontId="9" fillId="7" borderId="5" xfId="0" applyNumberFormat="1" applyFont="1" applyFill="1" applyBorder="1" applyAlignment="1">
      <alignment vertical="center"/>
    </xf>
    <xf numFmtId="42" fontId="9" fillId="7" borderId="5" xfId="0" applyNumberFormat="1" applyFont="1" applyFill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18" fillId="0" borderId="8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0" fillId="0" borderId="1" xfId="0" applyBorder="1"/>
    <xf numFmtId="0" fontId="0" fillId="0" borderId="8" xfId="0" applyBorder="1"/>
    <xf numFmtId="0" fontId="19" fillId="7" borderId="6" xfId="0" applyFont="1" applyFill="1" applyBorder="1"/>
    <xf numFmtId="0" fontId="19" fillId="7" borderId="3" xfId="0" applyFont="1" applyFill="1" applyBorder="1"/>
    <xf numFmtId="0" fontId="19" fillId="7" borderId="4" xfId="0" applyFont="1" applyFill="1" applyBorder="1"/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49" fontId="3" fillId="6" borderId="9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41" fontId="3" fillId="0" borderId="1" xfId="2" applyFont="1" applyBorder="1" applyAlignment="1">
      <alignment horizontal="center" vertical="center"/>
    </xf>
    <xf numFmtId="41" fontId="3" fillId="0" borderId="5" xfId="2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0" fontId="18" fillId="7" borderId="6" xfId="0" applyFont="1" applyFill="1" applyBorder="1" applyAlignment="1"/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0" fontId="3" fillId="0" borderId="13" xfId="0" applyFont="1" applyBorder="1" applyAlignment="1"/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9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2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9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21" fillId="3" borderId="6" xfId="0" applyNumberFormat="1" applyFont="1" applyFill="1" applyBorder="1"/>
    <xf numFmtId="42" fontId="21" fillId="4" borderId="6" xfId="0" applyNumberFormat="1" applyFont="1" applyFill="1" applyBorder="1"/>
    <xf numFmtId="164" fontId="21" fillId="5" borderId="6" xfId="0" applyNumberFormat="1" applyFont="1" applyFill="1" applyBorder="1"/>
    <xf numFmtId="0" fontId="16" fillId="0" borderId="0" xfId="0" applyFont="1"/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49" fontId="3" fillId="6" borderId="9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42" fontId="0" fillId="0" borderId="0" xfId="0" applyNumberFormat="1"/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9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0" fontId="3" fillId="7" borderId="4" xfId="0" applyFont="1" applyFill="1" applyBorder="1" applyAlignment="1"/>
    <xf numFmtId="49" fontId="3" fillId="0" borderId="1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9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9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5" fontId="2" fillId="0" borderId="6" xfId="0" applyNumberFormat="1" applyFont="1" applyFill="1" applyBorder="1" applyAlignment="1">
      <alignment horizontal="center" vertical="center"/>
    </xf>
    <xf numFmtId="164" fontId="3" fillId="0" borderId="9" xfId="0" applyNumberFormat="1" applyFont="1" applyBorder="1" applyAlignment="1">
      <alignment horizontal="center" vertical="center"/>
    </xf>
    <xf numFmtId="164" fontId="3" fillId="0" borderId="10" xfId="0" applyNumberFormat="1" applyFont="1" applyBorder="1" applyAlignment="1">
      <alignment horizontal="center" vertical="center"/>
    </xf>
    <xf numFmtId="164" fontId="3" fillId="7" borderId="8" xfId="0" applyNumberFormat="1" applyFont="1" applyFill="1" applyBorder="1" applyAlignment="1">
      <alignment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164" fontId="3" fillId="0" borderId="7" xfId="0" applyNumberFormat="1" applyFont="1" applyBorder="1" applyAlignment="1">
      <alignment horizontal="center" vertical="center"/>
    </xf>
    <xf numFmtId="164" fontId="3" fillId="0" borderId="13" xfId="0" applyNumberFormat="1" applyFont="1" applyBorder="1" applyAlignment="1">
      <alignment horizontal="center" vertical="center"/>
    </xf>
    <xf numFmtId="164" fontId="9" fillId="0" borderId="9" xfId="0" applyNumberFormat="1" applyFont="1" applyBorder="1" applyAlignment="1">
      <alignment horizontal="center" vertical="center"/>
    </xf>
    <xf numFmtId="164" fontId="9" fillId="0" borderId="10" xfId="0" applyNumberFormat="1" applyFont="1" applyBorder="1" applyAlignment="1">
      <alignment horizontal="center" vertical="center"/>
    </xf>
    <xf numFmtId="42" fontId="3" fillId="7" borderId="8" xfId="0" applyNumberFormat="1" applyFont="1" applyFill="1" applyBorder="1" applyAlignment="1">
      <alignment vertical="center"/>
    </xf>
    <xf numFmtId="0" fontId="3" fillId="7" borderId="8" xfId="0" applyFont="1" applyFill="1" applyBorder="1" applyAlignment="1"/>
    <xf numFmtId="0" fontId="3" fillId="7" borderId="1" xfId="0" applyFont="1" applyFill="1" applyBorder="1" applyAlignment="1">
      <alignment horizontal="center" vertical="center"/>
    </xf>
    <xf numFmtId="49" fontId="3" fillId="7" borderId="1" xfId="0" applyNumberFormat="1" applyFont="1" applyFill="1" applyBorder="1" applyAlignment="1">
      <alignment horizontal="center" vertical="center"/>
    </xf>
    <xf numFmtId="164" fontId="3" fillId="7" borderId="1" xfId="0" applyNumberFormat="1" applyFont="1" applyFill="1" applyBorder="1" applyAlignment="1">
      <alignment horizontal="center" vertical="center"/>
    </xf>
    <xf numFmtId="164" fontId="3" fillId="7" borderId="1" xfId="0" applyNumberFormat="1" applyFont="1" applyFill="1" applyBorder="1" applyAlignment="1">
      <alignment vertical="center"/>
    </xf>
    <xf numFmtId="164" fontId="3" fillId="7" borderId="8" xfId="0" applyNumberFormat="1" applyFont="1" applyFill="1" applyBorder="1" applyAlignment="1">
      <alignment horizontal="center" vertical="center"/>
    </xf>
    <xf numFmtId="164" fontId="9" fillId="0" borderId="1" xfId="0" applyNumberFormat="1" applyFont="1" applyBorder="1" applyAlignment="1">
      <alignment vertical="center"/>
    </xf>
    <xf numFmtId="164" fontId="9" fillId="0" borderId="8" xfId="0" applyNumberFormat="1" applyFont="1" applyBorder="1" applyAlignment="1">
      <alignment vertical="center"/>
    </xf>
    <xf numFmtId="49" fontId="3" fillId="0" borderId="8" xfId="0" applyNumberFormat="1" applyFont="1" applyBorder="1" applyAlignment="1">
      <alignment vertical="center"/>
    </xf>
    <xf numFmtId="0" fontId="3" fillId="7" borderId="1" xfId="0" applyFont="1" applyFill="1" applyBorder="1" applyAlignment="1"/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42" fontId="3" fillId="6" borderId="1" xfId="0" applyNumberFormat="1" applyFont="1" applyFill="1" applyBorder="1" applyAlignment="1">
      <alignment vertical="center"/>
    </xf>
    <xf numFmtId="164" fontId="3" fillId="6" borderId="7" xfId="0" applyNumberFormat="1" applyFont="1" applyFill="1" applyBorder="1" applyAlignment="1">
      <alignment horizontal="center" vertical="center"/>
    </xf>
    <xf numFmtId="164" fontId="3" fillId="6" borderId="13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18" fillId="0" borderId="9" xfId="0" applyNumberFormat="1" applyFont="1" applyBorder="1" applyAlignment="1">
      <alignment horizontal="center" vertical="center"/>
    </xf>
    <xf numFmtId="42" fontId="3" fillId="0" borderId="0" xfId="0" applyNumberFormat="1" applyFont="1" applyBorder="1" applyAlignment="1">
      <alignment vertical="center"/>
    </xf>
    <xf numFmtId="164" fontId="3" fillId="7" borderId="13" xfId="0" applyNumberFormat="1" applyFont="1" applyFill="1" applyBorder="1" applyAlignment="1">
      <alignment horizontal="center" vertical="center"/>
    </xf>
    <xf numFmtId="164" fontId="18" fillId="0" borderId="10" xfId="0" applyNumberFormat="1" applyFont="1" applyBorder="1" applyAlignment="1">
      <alignment horizontal="center" vertical="center"/>
    </xf>
    <xf numFmtId="42" fontId="3" fillId="6" borderId="8" xfId="0" applyNumberFormat="1" applyFont="1" applyFill="1" applyBorder="1" applyAlignment="1">
      <alignment vertical="center"/>
    </xf>
    <xf numFmtId="42" fontId="3" fillId="7" borderId="1" xfId="0" applyNumberFormat="1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42" fontId="3" fillId="0" borderId="11" xfId="0" applyNumberFormat="1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164" fontId="9" fillId="0" borderId="10" xfId="0" applyNumberFormat="1" applyFont="1" applyBorder="1" applyAlignment="1">
      <alignment vertical="center"/>
    </xf>
    <xf numFmtId="164" fontId="9" fillId="6" borderId="10" xfId="0" applyNumberFormat="1" applyFont="1" applyFill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7" borderId="16" xfId="0" applyNumberFormat="1" applyFont="1" applyFill="1" applyBorder="1" applyAlignment="1">
      <alignment horizontal="center" vertical="center"/>
    </xf>
    <xf numFmtId="164" fontId="9" fillId="0" borderId="11" xfId="0" applyNumberFormat="1" applyFont="1" applyBorder="1" applyAlignment="1">
      <alignment horizontal="center" vertical="center"/>
    </xf>
    <xf numFmtId="164" fontId="3" fillId="7" borderId="2" xfId="0" applyNumberFormat="1" applyFont="1" applyFill="1" applyBorder="1" applyAlignment="1">
      <alignment horizontal="center" vertical="center"/>
    </xf>
    <xf numFmtId="0" fontId="3" fillId="7" borderId="3" xfId="0" applyFont="1" applyFill="1" applyBorder="1" applyAlignment="1"/>
    <xf numFmtId="0" fontId="3" fillId="7" borderId="2" xfId="0" applyFont="1" applyFill="1" applyBorder="1" applyAlignment="1"/>
    <xf numFmtId="164" fontId="3" fillId="7" borderId="4" xfId="0" applyNumberFormat="1" applyFont="1" applyFill="1" applyBorder="1" applyAlignment="1">
      <alignment horizontal="center" vertical="center"/>
    </xf>
    <xf numFmtId="164" fontId="3" fillId="7" borderId="4" xfId="0" applyNumberFormat="1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9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/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164" fontId="18" fillId="0" borderId="11" xfId="0" applyNumberFormat="1" applyFont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164" fontId="18" fillId="0" borderId="4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164" fontId="3" fillId="0" borderId="16" xfId="0" applyNumberFormat="1" applyFont="1" applyBorder="1" applyAlignment="1">
      <alignment horizontal="center" vertical="center"/>
    </xf>
    <xf numFmtId="164" fontId="3" fillId="0" borderId="15" xfId="0" applyNumberFormat="1" applyFont="1" applyBorder="1" applyAlignment="1">
      <alignment horizontal="center" vertical="center"/>
    </xf>
    <xf numFmtId="164" fontId="3" fillId="0" borderId="14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9" fillId="0" borderId="4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0" fontId="0" fillId="7" borderId="4" xfId="0" applyFill="1" applyBorder="1"/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0" fontId="3" fillId="7" borderId="11" xfId="0" applyFont="1" applyFill="1" applyBorder="1" applyAlignment="1"/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3" fillId="7" borderId="10" xfId="0" applyNumberFormat="1" applyFont="1" applyFill="1" applyBorder="1" applyAlignment="1">
      <alignment horizontal="center" vertical="center"/>
    </xf>
    <xf numFmtId="49" fontId="3" fillId="7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6" borderId="9" xfId="0" applyNumberFormat="1" applyFont="1" applyFill="1" applyBorder="1" applyAlignment="1">
      <alignment horizontal="center" vertical="center"/>
    </xf>
    <xf numFmtId="164" fontId="3" fillId="6" borderId="10" xfId="0" applyNumberFormat="1" applyFont="1" applyFill="1" applyBorder="1" applyAlignment="1">
      <alignment horizontal="center" vertical="center"/>
    </xf>
    <xf numFmtId="164" fontId="3" fillId="7" borderId="3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6" borderId="0" xfId="0" applyFont="1" applyFill="1" applyBorder="1" applyAlignment="1"/>
    <xf numFmtId="0" fontId="3" fillId="6" borderId="11" xfId="0" applyFont="1" applyFill="1" applyBorder="1" applyAlignment="1">
      <alignment vertical="center"/>
    </xf>
    <xf numFmtId="0" fontId="3" fillId="6" borderId="10" xfId="0" applyFont="1" applyFill="1" applyBorder="1" applyAlignment="1">
      <alignment vertical="center"/>
    </xf>
    <xf numFmtId="164" fontId="3" fillId="0" borderId="11" xfId="0" applyNumberFormat="1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7" borderId="10" xfId="0" applyFont="1" applyFill="1" applyBorder="1" applyAlignment="1"/>
    <xf numFmtId="0" fontId="3" fillId="0" borderId="15" xfId="0" applyFont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2" xfId="0" applyFont="1" applyFill="1" applyBorder="1" applyAlignment="1">
      <alignment vertical="center"/>
    </xf>
    <xf numFmtId="0" fontId="0" fillId="0" borderId="3" xfId="0" applyBorder="1"/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6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6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49" fontId="6" fillId="0" borderId="0" xfId="3" applyNumberFormat="1" applyFont="1" applyFill="1" applyBorder="1" applyAlignment="1">
      <alignment horizontal="left" vertical="center"/>
    </xf>
    <xf numFmtId="0" fontId="7" fillId="0" borderId="0" xfId="3" applyBorder="1"/>
    <xf numFmtId="49" fontId="8" fillId="0" borderId="0" xfId="3" applyNumberFormat="1" applyFont="1" applyFill="1" applyBorder="1" applyAlignment="1">
      <alignment horizontal="left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6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3" fillId="0" borderId="7" xfId="0" applyFont="1" applyBorder="1" applyAlignment="1"/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6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164" fontId="5" fillId="12" borderId="6" xfId="0" applyNumberFormat="1" applyFont="1" applyFill="1" applyBorder="1"/>
    <xf numFmtId="164" fontId="21" fillId="12" borderId="6" xfId="0" applyNumberFormat="1" applyFont="1" applyFill="1" applyBorder="1"/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0" borderId="11" xfId="0" applyNumberFormat="1" applyFont="1" applyBorder="1" applyAlignment="1">
      <alignment vertical="center"/>
    </xf>
    <xf numFmtId="49" fontId="3" fillId="6" borderId="11" xfId="0" applyNumberFormat="1" applyFont="1" applyFill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49" fontId="3" fillId="6" borderId="4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6" xfId="0" applyNumberFormat="1" applyFont="1" applyFill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0" borderId="1" xfId="0" quotePrefix="1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0" fontId="3" fillId="0" borderId="11" xfId="0" applyFont="1" applyFill="1" applyBorder="1"/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2" fontId="3" fillId="0" borderId="7" xfId="0" applyNumberFormat="1" applyFont="1" applyBorder="1" applyAlignment="1">
      <alignment vertical="center"/>
    </xf>
    <xf numFmtId="42" fontId="3" fillId="0" borderId="13" xfId="0" applyNumberFormat="1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0" borderId="1" xfId="0" quotePrefix="1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0" borderId="1" xfId="0" quotePrefix="1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0" borderId="1" xfId="0" quotePrefix="1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49" fontId="3" fillId="0" borderId="1" xfId="0" quotePrefix="1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49" fontId="3" fillId="0" borderId="1" xfId="0" quotePrefix="1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42" fontId="3" fillId="0" borderId="8" xfId="0" applyNumberFormat="1" applyFont="1" applyBorder="1" applyAlignment="1">
      <alignment horizontal="center" vertical="center"/>
    </xf>
    <xf numFmtId="49" fontId="3" fillId="7" borderId="4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11" fillId="0" borderId="16" xfId="0" applyFont="1" applyBorder="1" applyAlignment="1">
      <alignment vertical="center"/>
    </xf>
    <xf numFmtId="0" fontId="11" fillId="0" borderId="15" xfId="0" applyFont="1" applyBorder="1" applyAlignment="1"/>
    <xf numFmtId="164" fontId="11" fillId="6" borderId="1" xfId="0" applyNumberFormat="1" applyFont="1" applyFill="1" applyBorder="1" applyAlignment="1">
      <alignment vertical="center"/>
    </xf>
    <xf numFmtId="164" fontId="11" fillId="6" borderId="7" xfId="0" applyNumberFormat="1" applyFont="1" applyFill="1" applyBorder="1" applyAlignment="1">
      <alignment horizontal="center" vertical="center"/>
    </xf>
    <xf numFmtId="42" fontId="11" fillId="0" borderId="1" xfId="0" applyNumberFormat="1" applyFont="1" applyBorder="1" applyAlignment="1">
      <alignment vertical="center"/>
    </xf>
    <xf numFmtId="164" fontId="14" fillId="0" borderId="9" xfId="0" applyNumberFormat="1" applyFont="1" applyBorder="1" applyAlignment="1">
      <alignment horizontal="center" vertical="center"/>
    </xf>
    <xf numFmtId="0" fontId="11" fillId="0" borderId="14" xfId="0" applyFont="1" applyBorder="1" applyAlignment="1"/>
    <xf numFmtId="164" fontId="11" fillId="6" borderId="5" xfId="0" applyNumberFormat="1" applyFont="1" applyFill="1" applyBorder="1" applyAlignment="1">
      <alignment vertical="center"/>
    </xf>
    <xf numFmtId="164" fontId="11" fillId="6" borderId="13" xfId="0" applyNumberFormat="1" applyFont="1" applyFill="1" applyBorder="1" applyAlignment="1">
      <alignment horizontal="center" vertical="center"/>
    </xf>
    <xf numFmtId="42" fontId="11" fillId="0" borderId="5" xfId="0" applyNumberFormat="1" applyFont="1" applyBorder="1" applyAlignment="1">
      <alignment vertical="center"/>
    </xf>
    <xf numFmtId="164" fontId="14" fillId="0" borderId="10" xfId="0" applyNumberFormat="1" applyFont="1" applyBorder="1" applyAlignment="1">
      <alignment horizontal="center" vertical="center"/>
    </xf>
    <xf numFmtId="0" fontId="11" fillId="7" borderId="4" xfId="0" applyFont="1" applyFill="1" applyBorder="1" applyAlignment="1"/>
    <xf numFmtId="0" fontId="11" fillId="7" borderId="6" xfId="0" applyFont="1" applyFill="1" applyBorder="1" applyAlignment="1">
      <alignment horizontal="center" vertical="center"/>
    </xf>
    <xf numFmtId="49" fontId="11" fillId="7" borderId="6" xfId="0" applyNumberFormat="1" applyFont="1" applyFill="1" applyBorder="1" applyAlignment="1">
      <alignment horizontal="center" vertical="center"/>
    </xf>
    <xf numFmtId="164" fontId="11" fillId="7" borderId="5" xfId="0" applyNumberFormat="1" applyFont="1" applyFill="1" applyBorder="1" applyAlignment="1">
      <alignment horizontal="center" vertical="center"/>
    </xf>
    <xf numFmtId="164" fontId="11" fillId="7" borderId="5" xfId="0" applyNumberFormat="1" applyFont="1" applyFill="1" applyBorder="1" applyAlignment="1">
      <alignment vertical="center"/>
    </xf>
    <xf numFmtId="42" fontId="11" fillId="7" borderId="8" xfId="0" applyNumberFormat="1" applyFont="1" applyFill="1" applyBorder="1" applyAlignment="1">
      <alignment vertical="center"/>
    </xf>
    <xf numFmtId="49" fontId="11" fillId="0" borderId="11" xfId="0" applyNumberFormat="1" applyFont="1" applyBorder="1" applyAlignment="1">
      <alignment horizontal="center" vertical="center"/>
    </xf>
    <xf numFmtId="42" fontId="11" fillId="0" borderId="1" xfId="0" applyNumberFormat="1" applyFont="1" applyFill="1" applyBorder="1" applyAlignment="1">
      <alignment horizontal="center" vertical="center"/>
    </xf>
    <xf numFmtId="164" fontId="11" fillId="0" borderId="7" xfId="0" applyNumberFormat="1" applyFont="1" applyBorder="1" applyAlignment="1">
      <alignment horizontal="center" vertical="center"/>
    </xf>
    <xf numFmtId="42" fontId="11" fillId="6" borderId="1" xfId="0" applyNumberFormat="1" applyFont="1" applyFill="1" applyBorder="1" applyAlignment="1">
      <alignment vertical="center"/>
    </xf>
    <xf numFmtId="42" fontId="11" fillId="0" borderId="5" xfId="0" applyNumberFormat="1" applyFont="1" applyFill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42" fontId="11" fillId="6" borderId="5" xfId="0" applyNumberFormat="1" applyFont="1" applyFill="1" applyBorder="1" applyAlignment="1">
      <alignment vertical="center"/>
    </xf>
    <xf numFmtId="49" fontId="11" fillId="7" borderId="10" xfId="0" applyNumberFormat="1" applyFont="1" applyFill="1" applyBorder="1" applyAlignment="1">
      <alignment horizontal="center" vertical="center"/>
    </xf>
    <xf numFmtId="164" fontId="11" fillId="7" borderId="6" xfId="0" applyNumberFormat="1" applyFont="1" applyFill="1" applyBorder="1" applyAlignment="1">
      <alignment vertical="center"/>
    </xf>
    <xf numFmtId="42" fontId="11" fillId="7" borderId="6" xfId="0" applyNumberFormat="1" applyFont="1" applyFill="1" applyBorder="1" applyAlignment="1">
      <alignment vertical="center"/>
    </xf>
    <xf numFmtId="166" fontId="11" fillId="7" borderId="6" xfId="1" applyNumberFormat="1" applyFont="1" applyFill="1" applyBorder="1" applyAlignment="1">
      <alignment vertical="center"/>
    </xf>
    <xf numFmtId="164" fontId="14" fillId="0" borderId="6" xfId="0" applyNumberFormat="1" applyFont="1" applyBorder="1" applyAlignment="1">
      <alignment horizontal="center" vertical="center"/>
    </xf>
    <xf numFmtId="0" fontId="11" fillId="0" borderId="0" xfId="0" applyFont="1" applyBorder="1" applyAlignment="1"/>
    <xf numFmtId="164" fontId="11" fillId="0" borderId="1" xfId="0" applyNumberFormat="1" applyFont="1" applyBorder="1" applyAlignment="1">
      <alignment vertical="center"/>
    </xf>
    <xf numFmtId="49" fontId="11" fillId="7" borderId="6" xfId="0" applyNumberFormat="1" applyFont="1" applyFill="1" applyBorder="1" applyAlignment="1">
      <alignment vertical="center"/>
    </xf>
    <xf numFmtId="42" fontId="11" fillId="7" borderId="5" xfId="0" applyNumberFormat="1" applyFont="1" applyFill="1" applyBorder="1" applyAlignment="1">
      <alignment vertical="center"/>
    </xf>
    <xf numFmtId="164" fontId="11" fillId="0" borderId="8" xfId="0" applyNumberFormat="1" applyFont="1" applyBorder="1" applyAlignment="1">
      <alignment vertical="center"/>
    </xf>
    <xf numFmtId="164" fontId="14" fillId="0" borderId="8" xfId="0" applyNumberFormat="1" applyFont="1" applyBorder="1" applyAlignment="1">
      <alignment horizontal="center" vertical="center"/>
    </xf>
    <xf numFmtId="164" fontId="14" fillId="0" borderId="8" xfId="0" applyNumberFormat="1" applyFont="1" applyBorder="1" applyAlignment="1">
      <alignment vertical="center"/>
    </xf>
    <xf numFmtId="49" fontId="11" fillId="0" borderId="4" xfId="0" applyNumberFormat="1" applyFont="1" applyBorder="1" applyAlignment="1">
      <alignment horizontal="center" vertical="center"/>
    </xf>
    <xf numFmtId="0" fontId="11" fillId="7" borderId="6" xfId="0" applyFont="1" applyFill="1" applyBorder="1" applyAlignment="1">
      <alignment vertical="center"/>
    </xf>
    <xf numFmtId="42" fontId="11" fillId="0" borderId="8" xfId="0" applyNumberFormat="1" applyFont="1" applyBorder="1" applyAlignment="1">
      <alignment vertical="center"/>
    </xf>
    <xf numFmtId="164" fontId="11" fillId="7" borderId="6" xfId="0" applyNumberFormat="1" applyFont="1" applyFill="1" applyBorder="1" applyAlignment="1">
      <alignment horizontal="center" vertical="center"/>
    </xf>
    <xf numFmtId="0" fontId="11" fillId="6" borderId="1" xfId="0" applyFont="1" applyFill="1" applyBorder="1" applyAlignment="1"/>
    <xf numFmtId="42" fontId="11" fillId="0" borderId="1" xfId="0" applyNumberFormat="1" applyFont="1" applyBorder="1" applyAlignment="1">
      <alignment horizontal="center" vertical="center"/>
    </xf>
    <xf numFmtId="49" fontId="11" fillId="0" borderId="11" xfId="0" applyNumberFormat="1" applyFont="1" applyBorder="1" applyAlignment="1">
      <alignment vertical="center"/>
    </xf>
    <xf numFmtId="0" fontId="11" fillId="6" borderId="5" xfId="0" applyFont="1" applyFill="1" applyBorder="1" applyAlignment="1"/>
    <xf numFmtId="42" fontId="11" fillId="0" borderId="5" xfId="0" applyNumberFormat="1" applyFont="1" applyBorder="1" applyAlignment="1">
      <alignment horizontal="center" vertical="center"/>
    </xf>
    <xf numFmtId="49" fontId="11" fillId="6" borderId="4" xfId="0" applyNumberFormat="1" applyFont="1" applyFill="1" applyBorder="1" applyAlignment="1">
      <alignment horizontal="center" vertical="center"/>
    </xf>
    <xf numFmtId="0" fontId="11" fillId="7" borderId="6" xfId="0" applyFont="1" applyFill="1" applyBorder="1" applyAlignment="1"/>
    <xf numFmtId="0" fontId="23" fillId="7" borderId="4" xfId="0" applyFont="1" applyFill="1" applyBorder="1"/>
    <xf numFmtId="0" fontId="23" fillId="7" borderId="6" xfId="0" applyFont="1" applyFill="1" applyBorder="1"/>
    <xf numFmtId="49" fontId="11" fillId="6" borderId="11" xfId="0" applyNumberFormat="1" applyFont="1" applyFill="1" applyBorder="1" applyAlignment="1">
      <alignment horizontal="center" vertical="center"/>
    </xf>
    <xf numFmtId="0" fontId="11" fillId="0" borderId="11" xfId="0" applyFont="1" applyBorder="1" applyAlignment="1"/>
    <xf numFmtId="0" fontId="11" fillId="0" borderId="10" xfId="0" applyFont="1" applyBorder="1" applyAlignment="1"/>
    <xf numFmtId="0" fontId="11" fillId="7" borderId="10" xfId="0" applyFont="1" applyFill="1" applyBorder="1" applyAlignment="1"/>
    <xf numFmtId="0" fontId="11" fillId="7" borderId="5" xfId="0" applyFont="1" applyFill="1" applyBorder="1" applyAlignment="1">
      <alignment horizontal="center" vertical="center"/>
    </xf>
    <xf numFmtId="49" fontId="11" fillId="7" borderId="5" xfId="0" applyNumberFormat="1" applyFont="1" applyFill="1" applyBorder="1" applyAlignment="1">
      <alignment vertical="center"/>
    </xf>
    <xf numFmtId="49" fontId="11" fillId="7" borderId="5" xfId="0" applyNumberFormat="1" applyFont="1" applyFill="1" applyBorder="1" applyAlignment="1">
      <alignment horizontal="center" vertical="center"/>
    </xf>
    <xf numFmtId="49" fontId="11" fillId="6" borderId="11" xfId="0" applyNumberFormat="1" applyFont="1" applyFill="1" applyBorder="1" applyAlignment="1">
      <alignment vertical="center"/>
    </xf>
    <xf numFmtId="49" fontId="11" fillId="0" borderId="0" xfId="0" applyNumberFormat="1" applyFont="1" applyFill="1" applyBorder="1" applyAlignment="1">
      <alignment horizontal="center"/>
    </xf>
    <xf numFmtId="164" fontId="11" fillId="7" borderId="8" xfId="0" applyNumberFormat="1" applyFont="1" applyFill="1" applyBorder="1" applyAlignment="1">
      <alignment vertical="center"/>
    </xf>
    <xf numFmtId="0" fontId="11" fillId="7" borderId="6" xfId="0" applyFont="1" applyFill="1" applyBorder="1" applyAlignment="1">
      <alignment horizontal="center"/>
    </xf>
    <xf numFmtId="0" fontId="10" fillId="7" borderId="6" xfId="0" applyFont="1" applyFill="1" applyBorder="1"/>
    <xf numFmtId="42" fontId="14" fillId="7" borderId="6" xfId="0" applyNumberFormat="1" applyFont="1" applyFill="1" applyBorder="1" applyAlignment="1">
      <alignment vertical="center"/>
    </xf>
    <xf numFmtId="49" fontId="11" fillId="0" borderId="1" xfId="0" applyNumberFormat="1" applyFont="1" applyBorder="1" applyAlignment="1">
      <alignment vertical="center"/>
    </xf>
    <xf numFmtId="49" fontId="11" fillId="0" borderId="5" xfId="0" applyNumberFormat="1" applyFont="1" applyBorder="1" applyAlignment="1">
      <alignment vertical="center"/>
    </xf>
    <xf numFmtId="49" fontId="11" fillId="0" borderId="8" xfId="0" applyNumberFormat="1" applyFont="1" applyBorder="1" applyAlignment="1">
      <alignment vertical="center"/>
    </xf>
    <xf numFmtId="49" fontId="11" fillId="0" borderId="6" xfId="0" applyNumberFormat="1" applyFont="1" applyBorder="1" applyAlignment="1">
      <alignment vertical="center"/>
    </xf>
    <xf numFmtId="0" fontId="11" fillId="0" borderId="7" xfId="0" applyFont="1" applyBorder="1" applyAlignment="1">
      <alignment vertical="center"/>
    </xf>
    <xf numFmtId="0" fontId="11" fillId="0" borderId="2" xfId="0" applyFont="1" applyBorder="1" applyAlignment="1">
      <alignment vertical="center"/>
    </xf>
    <xf numFmtId="164" fontId="11" fillId="7" borderId="13" xfId="0" applyNumberFormat="1" applyFont="1" applyFill="1" applyBorder="1" applyAlignment="1">
      <alignment horizontal="center" vertical="center"/>
    </xf>
    <xf numFmtId="0" fontId="11" fillId="6" borderId="15" xfId="0" applyFont="1" applyFill="1" applyBorder="1" applyAlignment="1"/>
    <xf numFmtId="0" fontId="11" fillId="6" borderId="14" xfId="0" applyFont="1" applyFill="1" applyBorder="1" applyAlignment="1"/>
    <xf numFmtId="0" fontId="11" fillId="7" borderId="5" xfId="0" applyFont="1" applyFill="1" applyBorder="1" applyAlignment="1"/>
    <xf numFmtId="0" fontId="11" fillId="0" borderId="11" xfId="0" applyFont="1" applyFill="1" applyBorder="1"/>
    <xf numFmtId="0" fontId="11" fillId="7" borderId="3" xfId="0" applyFont="1" applyFill="1" applyBorder="1" applyAlignment="1"/>
    <xf numFmtId="164" fontId="11" fillId="7" borderId="4" xfId="0" applyNumberFormat="1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vertical="center"/>
    </xf>
    <xf numFmtId="0" fontId="13" fillId="0" borderId="11" xfId="0" quotePrefix="1" applyFont="1" applyBorder="1" applyAlignment="1"/>
    <xf numFmtId="164" fontId="14" fillId="6" borderId="1" xfId="0" applyNumberFormat="1" applyFont="1" applyFill="1" applyBorder="1" applyAlignment="1">
      <alignment horizontal="center" vertical="center"/>
    </xf>
    <xf numFmtId="164" fontId="14" fillId="6" borderId="5" xfId="0" applyNumberFormat="1" applyFont="1" applyFill="1" applyBorder="1" applyAlignment="1">
      <alignment horizontal="center" vertical="center"/>
    </xf>
    <xf numFmtId="42" fontId="11" fillId="6" borderId="8" xfId="0" applyNumberFormat="1" applyFont="1" applyFill="1" applyBorder="1" applyAlignment="1">
      <alignment vertical="center"/>
    </xf>
    <xf numFmtId="0" fontId="11" fillId="6" borderId="1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49" fontId="11" fillId="6" borderId="10" xfId="0" applyNumberFormat="1" applyFont="1" applyFill="1" applyBorder="1" applyAlignment="1">
      <alignment horizontal="center" vertical="center"/>
    </xf>
    <xf numFmtId="164" fontId="11" fillId="6" borderId="8" xfId="0" applyNumberFormat="1" applyFont="1" applyFill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14" fillId="0" borderId="11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left" vertical="top"/>
    </xf>
    <xf numFmtId="49" fontId="11" fillId="7" borderId="1" xfId="0" applyNumberFormat="1" applyFont="1" applyFill="1" applyBorder="1" applyAlignment="1">
      <alignment horizontal="center" vertical="center"/>
    </xf>
    <xf numFmtId="164" fontId="11" fillId="7" borderId="1" xfId="0" applyNumberFormat="1" applyFont="1" applyFill="1" applyBorder="1" applyAlignment="1">
      <alignment horizontal="center" vertical="center"/>
    </xf>
    <xf numFmtId="49" fontId="11" fillId="6" borderId="1" xfId="0" applyNumberFormat="1" applyFont="1" applyFill="1" applyBorder="1" applyAlignment="1">
      <alignment horizontal="center" vertical="center"/>
    </xf>
    <xf numFmtId="0" fontId="11" fillId="6" borderId="1" xfId="0" applyFont="1" applyFill="1" applyBorder="1"/>
    <xf numFmtId="49" fontId="11" fillId="6" borderId="5" xfId="0" applyNumberFormat="1" applyFont="1" applyFill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42" fontId="11" fillId="0" borderId="11" xfId="0" applyNumberFormat="1" applyFont="1" applyBorder="1" applyAlignment="1">
      <alignment vertical="center"/>
    </xf>
    <xf numFmtId="164" fontId="14" fillId="0" borderId="4" xfId="0" applyNumberFormat="1" applyFont="1" applyBorder="1" applyAlignment="1">
      <alignment horizontal="center" vertical="center"/>
    </xf>
    <xf numFmtId="0" fontId="25" fillId="0" borderId="5" xfId="0" applyFont="1" applyBorder="1" applyAlignment="1">
      <alignment horizontal="center"/>
    </xf>
    <xf numFmtId="49" fontId="11" fillId="0" borderId="1" xfId="0" applyNumberFormat="1" applyFont="1" applyFill="1" applyBorder="1" applyAlignment="1">
      <alignment horizontal="center"/>
    </xf>
    <xf numFmtId="164" fontId="11" fillId="0" borderId="9" xfId="0" applyNumberFormat="1" applyFont="1" applyBorder="1" applyAlignment="1">
      <alignment horizontal="center" vertical="center"/>
    </xf>
    <xf numFmtId="0" fontId="11" fillId="6" borderId="0" xfId="0" applyFont="1" applyFill="1" applyBorder="1" applyAlignment="1"/>
    <xf numFmtId="164" fontId="11" fillId="0" borderId="11" xfId="0" applyNumberFormat="1" applyFont="1" applyBorder="1" applyAlignment="1">
      <alignment vertical="center"/>
    </xf>
    <xf numFmtId="164" fontId="11" fillId="7" borderId="4" xfId="0" applyNumberFormat="1" applyFont="1" applyFill="1" applyBorder="1" applyAlignment="1">
      <alignment vertical="center"/>
    </xf>
    <xf numFmtId="164" fontId="11" fillId="7" borderId="2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left" vertical="top"/>
    </xf>
    <xf numFmtId="164" fontId="14" fillId="0" borderId="10" xfId="0" applyNumberFormat="1" applyFont="1" applyBorder="1" applyAlignment="1">
      <alignment vertical="center"/>
    </xf>
    <xf numFmtId="0" fontId="11" fillId="6" borderId="8" xfId="0" applyFont="1" applyFill="1" applyBorder="1" applyAlignment="1">
      <alignment horizontal="left" vertical="top"/>
    </xf>
    <xf numFmtId="0" fontId="11" fillId="6" borderId="5" xfId="0" applyFont="1" applyFill="1" applyBorder="1" applyAlignment="1">
      <alignment horizontal="left" vertical="top"/>
    </xf>
    <xf numFmtId="49" fontId="11" fillId="7" borderId="8" xfId="0" applyNumberFormat="1" applyFont="1" applyFill="1" applyBorder="1" applyAlignment="1">
      <alignment horizontal="center" vertical="center"/>
    </xf>
    <xf numFmtId="164" fontId="11" fillId="0" borderId="16" xfId="0" applyNumberFormat="1" applyFont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42" fontId="11" fillId="0" borderId="8" xfId="0" applyNumberFormat="1" applyFont="1" applyBorder="1" applyAlignment="1">
      <alignment horizontal="center" vertical="center"/>
    </xf>
    <xf numFmtId="49" fontId="11" fillId="7" borderId="4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0" fontId="11" fillId="0" borderId="7" xfId="0" applyFont="1" applyBorder="1" applyAlignment="1"/>
    <xf numFmtId="0" fontId="11" fillId="0" borderId="13" xfId="0" applyFont="1" applyBorder="1" applyAlignment="1"/>
    <xf numFmtId="164" fontId="24" fillId="0" borderId="8" xfId="0" applyNumberFormat="1" applyFont="1" applyBorder="1" applyAlignment="1">
      <alignment horizontal="center" vertical="center"/>
    </xf>
    <xf numFmtId="49" fontId="11" fillId="0" borderId="1" xfId="0" quotePrefix="1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42" fontId="10" fillId="0" borderId="1" xfId="0" applyNumberFormat="1" applyFont="1" applyBorder="1" applyAlignment="1">
      <alignment horizontal="center" vertical="center"/>
    </xf>
    <xf numFmtId="42" fontId="10" fillId="0" borderId="5" xfId="0" applyNumberFormat="1" applyFont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0" borderId="9" xfId="0" applyFont="1" applyBorder="1" applyAlignment="1">
      <alignment vertical="center"/>
    </xf>
    <xf numFmtId="0" fontId="11" fillId="0" borderId="10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1" fillId="0" borderId="5" xfId="0" applyNumberFormat="1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 vertical="center"/>
    </xf>
    <xf numFmtId="49" fontId="13" fillId="0" borderId="5" xfId="0" applyNumberFormat="1" applyFont="1" applyBorder="1" applyAlignment="1">
      <alignment horizontal="center" vertical="center"/>
    </xf>
    <xf numFmtId="164" fontId="11" fillId="0" borderId="1" xfId="0" applyNumberFormat="1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49" fontId="11" fillId="0" borderId="6" xfId="0" applyNumberFormat="1" applyFont="1" applyBorder="1" applyAlignment="1">
      <alignment horizontal="center" vertical="center"/>
    </xf>
    <xf numFmtId="165" fontId="1" fillId="2" borderId="5" xfId="0" applyNumberFormat="1" applyFont="1" applyFill="1" applyBorder="1" applyAlignment="1">
      <alignment horizontal="center" vertical="center"/>
    </xf>
    <xf numFmtId="164" fontId="1" fillId="2" borderId="5" xfId="0" applyNumberFormat="1" applyFont="1" applyFill="1" applyBorder="1" applyAlignment="1">
      <alignment horizontal="center" vertical="center"/>
    </xf>
    <xf numFmtId="166" fontId="11" fillId="0" borderId="1" xfId="1" applyNumberFormat="1" applyFont="1" applyBorder="1" applyAlignment="1">
      <alignment horizontal="center" vertical="center"/>
    </xf>
    <xf numFmtId="166" fontId="11" fillId="0" borderId="5" xfId="1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164" fontId="11" fillId="6" borderId="1" xfId="0" applyNumberFormat="1" applyFont="1" applyFill="1" applyBorder="1" applyAlignment="1">
      <alignment horizontal="center" vertical="center"/>
    </xf>
    <xf numFmtId="164" fontId="11" fillId="6" borderId="5" xfId="0" applyNumberFormat="1" applyFont="1" applyFill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 vertical="center"/>
    </xf>
    <xf numFmtId="164" fontId="14" fillId="0" borderId="5" xfId="0" applyNumberFormat="1" applyFont="1" applyBorder="1" applyAlignment="1">
      <alignment horizontal="center" vertical="center"/>
    </xf>
    <xf numFmtId="49" fontId="11" fillId="0" borderId="9" xfId="0" applyNumberFormat="1" applyFont="1" applyBorder="1" applyAlignment="1">
      <alignment horizontal="center" vertical="center"/>
    </xf>
    <xf numFmtId="49" fontId="11" fillId="0" borderId="10" xfId="0" applyNumberFormat="1" applyFont="1" applyBorder="1" applyAlignment="1">
      <alignment horizontal="center" vertical="center"/>
    </xf>
    <xf numFmtId="164" fontId="14" fillId="3" borderId="6" xfId="0" applyNumberFormat="1" applyFont="1" applyFill="1" applyBorder="1"/>
    <xf numFmtId="42" fontId="14" fillId="4" borderId="6" xfId="0" applyNumberFormat="1" applyFont="1" applyFill="1" applyBorder="1"/>
    <xf numFmtId="164" fontId="11" fillId="12" borderId="6" xfId="0" applyNumberFormat="1" applyFont="1" applyFill="1" applyBorder="1"/>
    <xf numFmtId="164" fontId="14" fillId="12" borderId="6" xfId="0" applyNumberFormat="1" applyFont="1" applyFill="1" applyBorder="1"/>
    <xf numFmtId="0" fontId="11" fillId="0" borderId="1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1" xfId="0" applyNumberFormat="1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 vertical="center"/>
    </xf>
    <xf numFmtId="49" fontId="13" fillId="0" borderId="5" xfId="0" applyNumberFormat="1" applyFont="1" applyBorder="1" applyAlignment="1">
      <alignment horizontal="center" vertical="center"/>
    </xf>
    <xf numFmtId="164" fontId="11" fillId="6" borderId="1" xfId="0" applyNumberFormat="1" applyFont="1" applyFill="1" applyBorder="1" applyAlignment="1">
      <alignment horizontal="center" vertical="center"/>
    </xf>
    <xf numFmtId="164" fontId="11" fillId="6" borderId="5" xfId="0" applyNumberFormat="1" applyFont="1" applyFill="1" applyBorder="1" applyAlignment="1">
      <alignment horizontal="center" vertical="center"/>
    </xf>
    <xf numFmtId="49" fontId="11" fillId="0" borderId="10" xfId="0" applyNumberFormat="1" applyFont="1" applyBorder="1" applyAlignment="1">
      <alignment horizontal="center" vertical="center"/>
    </xf>
    <xf numFmtId="165" fontId="1" fillId="0" borderId="6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1" fillId="0" borderId="5" xfId="0" applyNumberFormat="1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 vertical="center"/>
    </xf>
    <xf numFmtId="164" fontId="11" fillId="0" borderId="1" xfId="0" applyNumberFormat="1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49" fontId="11" fillId="0" borderId="6" xfId="0" applyNumberFormat="1" applyFont="1" applyBorder="1" applyAlignment="1">
      <alignment horizontal="center" vertical="center"/>
    </xf>
    <xf numFmtId="164" fontId="11" fillId="6" borderId="1" xfId="0" applyNumberFormat="1" applyFont="1" applyFill="1" applyBorder="1" applyAlignment="1">
      <alignment horizontal="center" vertical="center"/>
    </xf>
    <xf numFmtId="164" fontId="11" fillId="6" borderId="5" xfId="0" applyNumberFormat="1" applyFont="1" applyFill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29" fillId="0" borderId="0" xfId="0" applyFont="1"/>
    <xf numFmtId="0" fontId="27" fillId="2" borderId="6" xfId="0" applyFont="1" applyFill="1" applyBorder="1" applyAlignment="1">
      <alignment horizontal="center" vertical="center"/>
    </xf>
    <xf numFmtId="49" fontId="27" fillId="2" borderId="6" xfId="0" applyNumberFormat="1" applyFont="1" applyFill="1" applyBorder="1" applyAlignment="1">
      <alignment horizontal="center" vertical="center"/>
    </xf>
    <xf numFmtId="165" fontId="27" fillId="2" borderId="5" xfId="0" applyNumberFormat="1" applyFont="1" applyFill="1" applyBorder="1" applyAlignment="1">
      <alignment horizontal="center" vertical="center"/>
    </xf>
    <xf numFmtId="164" fontId="27" fillId="2" borderId="5" xfId="0" applyNumberFormat="1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horizontal="center" vertical="center"/>
    </xf>
    <xf numFmtId="49" fontId="27" fillId="0" borderId="1" xfId="0" applyNumberFormat="1" applyFont="1" applyFill="1" applyBorder="1" applyAlignment="1">
      <alignment horizontal="center" vertical="center"/>
    </xf>
    <xf numFmtId="165" fontId="27" fillId="0" borderId="6" xfId="0" applyNumberFormat="1" applyFont="1" applyFill="1" applyBorder="1" applyAlignment="1">
      <alignment horizontal="center" vertical="center"/>
    </xf>
    <xf numFmtId="165" fontId="27" fillId="0" borderId="8" xfId="0" applyNumberFormat="1" applyFont="1" applyFill="1" applyBorder="1" applyAlignment="1">
      <alignment horizontal="center" vertical="center"/>
    </xf>
    <xf numFmtId="164" fontId="27" fillId="0" borderId="8" xfId="0" applyNumberFormat="1" applyFont="1" applyFill="1" applyBorder="1" applyAlignment="1">
      <alignment horizontal="center" vertical="center"/>
    </xf>
    <xf numFmtId="165" fontId="27" fillId="0" borderId="5" xfId="0" applyNumberFormat="1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5" fillId="6" borderId="1" xfId="0" applyNumberFormat="1" applyFont="1" applyFill="1" applyBorder="1" applyAlignment="1">
      <alignment horizontal="center" vertical="center"/>
    </xf>
    <xf numFmtId="164" fontId="5" fillId="6" borderId="1" xfId="0" applyNumberFormat="1" applyFont="1" applyFill="1" applyBorder="1" applyAlignment="1">
      <alignment vertical="center"/>
    </xf>
    <xf numFmtId="164" fontId="5" fillId="6" borderId="7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0" fontId="5" fillId="0" borderId="14" xfId="0" applyFont="1" applyBorder="1" applyAlignment="1"/>
    <xf numFmtId="164" fontId="5" fillId="6" borderId="5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vertical="center"/>
    </xf>
    <xf numFmtId="164" fontId="5" fillId="6" borderId="13" xfId="0" applyNumberFormat="1" applyFont="1" applyFill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0" fontId="5" fillId="7" borderId="4" xfId="0" applyFont="1" applyFill="1" applyBorder="1" applyAlignment="1"/>
    <xf numFmtId="0" fontId="5" fillId="7" borderId="6" xfId="0" applyFont="1" applyFill="1" applyBorder="1" applyAlignment="1"/>
    <xf numFmtId="0" fontId="5" fillId="7" borderId="6" xfId="0" applyFont="1" applyFill="1" applyBorder="1" applyAlignment="1">
      <alignment horizontal="center" vertical="center"/>
    </xf>
    <xf numFmtId="49" fontId="5" fillId="7" borderId="6" xfId="0" applyNumberFormat="1" applyFont="1" applyFill="1" applyBorder="1" applyAlignment="1">
      <alignment horizontal="center" vertical="center"/>
    </xf>
    <xf numFmtId="164" fontId="5" fillId="7" borderId="5" xfId="0" applyNumberFormat="1" applyFont="1" applyFill="1" applyBorder="1" applyAlignment="1">
      <alignment horizontal="center" vertical="center"/>
    </xf>
    <xf numFmtId="164" fontId="5" fillId="7" borderId="5" xfId="0" applyNumberFormat="1" applyFont="1" applyFill="1" applyBorder="1" applyAlignment="1">
      <alignment vertical="center"/>
    </xf>
    <xf numFmtId="42" fontId="5" fillId="7" borderId="8" xfId="0" applyNumberFormat="1" applyFont="1" applyFill="1" applyBorder="1" applyAlignment="1">
      <alignment vertical="center"/>
    </xf>
    <xf numFmtId="49" fontId="5" fillId="0" borderId="11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42" fontId="5" fillId="6" borderId="1" xfId="0" applyNumberFormat="1" applyFont="1" applyFill="1" applyBorder="1" applyAlignment="1">
      <alignment vertical="center"/>
    </xf>
    <xf numFmtId="49" fontId="5" fillId="0" borderId="10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2" fontId="5" fillId="6" borderId="5" xfId="0" applyNumberFormat="1" applyFont="1" applyFill="1" applyBorder="1" applyAlignment="1">
      <alignment vertical="center"/>
    </xf>
    <xf numFmtId="49" fontId="5" fillId="7" borderId="10" xfId="0" applyNumberFormat="1" applyFont="1" applyFill="1" applyBorder="1" applyAlignment="1">
      <alignment horizontal="center" vertical="center"/>
    </xf>
    <xf numFmtId="164" fontId="5" fillId="7" borderId="6" xfId="0" applyNumberFormat="1" applyFont="1" applyFill="1" applyBorder="1" applyAlignment="1">
      <alignment vertical="center"/>
    </xf>
    <xf numFmtId="42" fontId="5" fillId="7" borderId="6" xfId="0" applyNumberFormat="1" applyFont="1" applyFill="1" applyBorder="1" applyAlignment="1">
      <alignment vertical="center"/>
    </xf>
    <xf numFmtId="166" fontId="5" fillId="7" borderId="6" xfId="1" applyNumberFormat="1" applyFont="1" applyFill="1" applyBorder="1" applyAlignment="1">
      <alignment vertical="center"/>
    </xf>
    <xf numFmtId="0" fontId="5" fillId="0" borderId="0" xfId="0" applyFont="1" applyBorder="1" applyAlignment="1"/>
    <xf numFmtId="164" fontId="30" fillId="0" borderId="6" xfId="0" applyNumberFormat="1" applyFont="1" applyBorder="1" applyAlignment="1">
      <alignment horizontal="center" vertical="center"/>
    </xf>
    <xf numFmtId="49" fontId="5" fillId="0" borderId="9" xfId="0" applyNumberFormat="1" applyFont="1" applyBorder="1" applyAlignment="1">
      <alignment horizontal="center" vertical="center"/>
    </xf>
    <xf numFmtId="0" fontId="31" fillId="7" borderId="4" xfId="0" applyFont="1" applyFill="1" applyBorder="1"/>
    <xf numFmtId="0" fontId="31" fillId="7" borderId="6" xfId="0" applyFont="1" applyFill="1" applyBorder="1"/>
    <xf numFmtId="0" fontId="5" fillId="0" borderId="11" xfId="0" applyFont="1" applyBorder="1" applyAlignment="1"/>
    <xf numFmtId="0" fontId="5" fillId="0" borderId="10" xfId="0" applyFont="1" applyBorder="1" applyAlignment="1"/>
    <xf numFmtId="0" fontId="5" fillId="7" borderId="10" xfId="0" applyFont="1" applyFill="1" applyBorder="1" applyAlignment="1"/>
    <xf numFmtId="0" fontId="5" fillId="7" borderId="5" xfId="0" applyFont="1" applyFill="1" applyBorder="1" applyAlignment="1">
      <alignment horizontal="center" vertical="center"/>
    </xf>
    <xf numFmtId="49" fontId="5" fillId="7" borderId="5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/>
    </xf>
    <xf numFmtId="0" fontId="5" fillId="0" borderId="8" xfId="0" applyFont="1" applyBorder="1" applyAlignment="1"/>
    <xf numFmtId="0" fontId="5" fillId="7" borderId="6" xfId="0" applyFont="1" applyFill="1" applyBorder="1" applyAlignment="1">
      <alignment vertical="center"/>
    </xf>
    <xf numFmtId="0" fontId="31" fillId="7" borderId="6" xfId="0" applyFont="1" applyFill="1" applyBorder="1" applyAlignment="1">
      <alignment horizontal="center"/>
    </xf>
    <xf numFmtId="0" fontId="29" fillId="0" borderId="0" xfId="0" applyFont="1" applyAlignment="1">
      <alignment horizontal="center"/>
    </xf>
    <xf numFmtId="0" fontId="5" fillId="6" borderId="1" xfId="0" applyFont="1" applyFill="1" applyBorder="1" applyAlignment="1"/>
    <xf numFmtId="49" fontId="5" fillId="6" borderId="1" xfId="0" applyNumberFormat="1" applyFont="1" applyFill="1" applyBorder="1" applyAlignment="1">
      <alignment horizontal="center" vertical="center"/>
    </xf>
    <xf numFmtId="0" fontId="5" fillId="6" borderId="5" xfId="0" applyFont="1" applyFill="1" applyBorder="1" applyAlignment="1"/>
    <xf numFmtId="49" fontId="5" fillId="6" borderId="5" xfId="0" applyNumberFormat="1" applyFont="1" applyFill="1" applyBorder="1" applyAlignment="1">
      <alignment horizontal="center" vertical="center"/>
    </xf>
    <xf numFmtId="42" fontId="5" fillId="7" borderId="5" xfId="0" applyNumberFormat="1" applyFont="1" applyFill="1" applyBorder="1" applyAlignment="1">
      <alignment vertical="center"/>
    </xf>
    <xf numFmtId="49" fontId="5" fillId="6" borderId="10" xfId="0" applyNumberFormat="1" applyFont="1" applyFill="1" applyBorder="1" applyAlignment="1">
      <alignment horizontal="center" vertical="center"/>
    </xf>
    <xf numFmtId="0" fontId="5" fillId="6" borderId="0" xfId="0" applyFont="1" applyFill="1" applyBorder="1" applyAlignment="1"/>
    <xf numFmtId="0" fontId="5" fillId="6" borderId="14" xfId="0" applyFont="1" applyFill="1" applyBorder="1" applyAlignment="1"/>
    <xf numFmtId="0" fontId="5" fillId="6" borderId="15" xfId="0" applyFont="1" applyFill="1" applyBorder="1" applyAlignment="1"/>
    <xf numFmtId="49" fontId="5" fillId="6" borderId="0" xfId="0" applyNumberFormat="1" applyFont="1" applyFill="1" applyBorder="1" applyAlignment="1">
      <alignment horizontal="center"/>
    </xf>
    <xf numFmtId="0" fontId="5" fillId="6" borderId="8" xfId="0" applyFont="1" applyFill="1" applyBorder="1" applyAlignment="1"/>
    <xf numFmtId="49" fontId="5" fillId="6" borderId="8" xfId="0" applyNumberFormat="1" applyFont="1" applyFill="1" applyBorder="1" applyAlignment="1">
      <alignment horizontal="center" vertical="center"/>
    </xf>
    <xf numFmtId="0" fontId="5" fillId="6" borderId="11" xfId="0" applyFont="1" applyFill="1" applyBorder="1"/>
    <xf numFmtId="0" fontId="5" fillId="6" borderId="10" xfId="0" applyFont="1" applyFill="1" applyBorder="1" applyAlignment="1"/>
    <xf numFmtId="0" fontId="32" fillId="6" borderId="5" xfId="0" applyFont="1" applyFill="1" applyBorder="1" applyAlignment="1"/>
    <xf numFmtId="0" fontId="5" fillId="6" borderId="1" xfId="0" applyFont="1" applyFill="1" applyBorder="1" applyAlignment="1">
      <alignment vertical="center"/>
    </xf>
    <xf numFmtId="0" fontId="5" fillId="6" borderId="5" xfId="0" applyFont="1" applyFill="1" applyBorder="1" applyAlignment="1">
      <alignment vertical="center"/>
    </xf>
    <xf numFmtId="0" fontId="32" fillId="0" borderId="1" xfId="0" applyFont="1" applyBorder="1" applyAlignment="1">
      <alignment horizontal="center"/>
    </xf>
    <xf numFmtId="0" fontId="32" fillId="0" borderId="5" xfId="0" applyFont="1" applyBorder="1" applyAlignment="1">
      <alignment horizontal="center"/>
    </xf>
    <xf numFmtId="0" fontId="32" fillId="6" borderId="1" xfId="0" applyFont="1" applyFill="1" applyBorder="1" applyAlignment="1">
      <alignment horizontal="center"/>
    </xf>
    <xf numFmtId="0" fontId="32" fillId="6" borderId="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/>
    </xf>
    <xf numFmtId="0" fontId="5" fillId="6" borderId="5" xfId="0" applyFont="1" applyFill="1" applyBorder="1" applyAlignment="1">
      <alignment horizontal="center"/>
    </xf>
    <xf numFmtId="0" fontId="32" fillId="6" borderId="1" xfId="0" applyFont="1" applyFill="1" applyBorder="1" applyAlignment="1">
      <alignment horizontal="center" vertical="center"/>
    </xf>
    <xf numFmtId="0" fontId="32" fillId="6" borderId="5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49" fontId="11" fillId="11" borderId="1" xfId="0" applyNumberFormat="1" applyFont="1" applyFill="1" applyBorder="1" applyAlignment="1">
      <alignment horizontal="center" vertical="center"/>
    </xf>
    <xf numFmtId="49" fontId="11" fillId="11" borderId="5" xfId="0" applyNumberFormat="1" applyFont="1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/>
    </xf>
    <xf numFmtId="0" fontId="5" fillId="0" borderId="7" xfId="0" applyFont="1" applyBorder="1" applyAlignment="1"/>
    <xf numFmtId="0" fontId="5" fillId="0" borderId="13" xfId="0" applyFont="1" applyBorder="1" applyAlignment="1"/>
    <xf numFmtId="0" fontId="32" fillId="6" borderId="11" xfId="0" quotePrefix="1" applyFont="1" applyFill="1" applyBorder="1" applyAlignment="1"/>
    <xf numFmtId="49" fontId="32" fillId="6" borderId="1" xfId="0" applyNumberFormat="1" applyFont="1" applyFill="1" applyBorder="1" applyAlignment="1">
      <alignment horizontal="center" vertical="center"/>
    </xf>
    <xf numFmtId="49" fontId="32" fillId="6" borderId="5" xfId="0" applyNumberFormat="1" applyFont="1" applyFill="1" applyBorder="1" applyAlignment="1">
      <alignment horizontal="center" vertical="center"/>
    </xf>
    <xf numFmtId="49" fontId="5" fillId="6" borderId="11" xfId="0" applyNumberFormat="1" applyFont="1" applyFill="1" applyBorder="1" applyAlignment="1">
      <alignment horizontal="center" vertical="center"/>
    </xf>
    <xf numFmtId="49" fontId="5" fillId="0" borderId="8" xfId="0" applyNumberFormat="1" applyFont="1" applyBorder="1" applyAlignment="1">
      <alignment horizontal="center" vertical="center"/>
    </xf>
    <xf numFmtId="164" fontId="5" fillId="0" borderId="8" xfId="0" applyNumberFormat="1" applyFont="1" applyBorder="1" applyAlignment="1">
      <alignment horizontal="center" vertical="center"/>
    </xf>
    <xf numFmtId="0" fontId="5" fillId="6" borderId="15" xfId="3" applyFont="1" applyFill="1" applyBorder="1" applyAlignment="1"/>
    <xf numFmtId="0" fontId="5" fillId="6" borderId="1" xfId="3" applyFont="1" applyFill="1" applyBorder="1" applyAlignment="1">
      <alignment horizontal="center" vertical="center"/>
    </xf>
    <xf numFmtId="0" fontId="29" fillId="6" borderId="0" xfId="0" applyFont="1" applyFill="1"/>
    <xf numFmtId="0" fontId="5" fillId="6" borderId="14" xfId="3" applyFont="1" applyFill="1" applyBorder="1" applyAlignment="1"/>
    <xf numFmtId="0" fontId="5" fillId="6" borderId="5" xfId="3" applyFont="1" applyFill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1" xfId="0" applyFont="1" applyFill="1" applyBorder="1" applyAlignment="1">
      <alignment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vertical="center"/>
    </xf>
    <xf numFmtId="49" fontId="5" fillId="0" borderId="5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vertical="center"/>
    </xf>
    <xf numFmtId="0" fontId="5" fillId="0" borderId="5" xfId="0" applyFont="1" applyFill="1" applyBorder="1" applyAlignment="1">
      <alignment horizontal="left" vertical="top"/>
    </xf>
    <xf numFmtId="0" fontId="5" fillId="0" borderId="15" xfId="0" applyFont="1" applyFill="1" applyBorder="1" applyAlignment="1"/>
    <xf numFmtId="0" fontId="5" fillId="0" borderId="14" xfId="0" applyFont="1" applyFill="1" applyBorder="1" applyAlignment="1"/>
    <xf numFmtId="0" fontId="5" fillId="0" borderId="1" xfId="0" applyFont="1" applyFill="1" applyBorder="1"/>
    <xf numFmtId="0" fontId="5" fillId="0" borderId="5" xfId="0" applyFont="1" applyFill="1" applyBorder="1" applyAlignment="1"/>
    <xf numFmtId="49" fontId="5" fillId="0" borderId="5" xfId="0" applyNumberFormat="1" applyFont="1" applyFill="1" applyBorder="1" applyAlignment="1">
      <alignment vertical="center"/>
    </xf>
    <xf numFmtId="0" fontId="5" fillId="0" borderId="8" xfId="0" applyFont="1" applyFill="1" applyBorder="1"/>
    <xf numFmtId="0" fontId="5" fillId="0" borderId="0" xfId="0" applyFont="1" applyFill="1" applyBorder="1" applyAlignment="1"/>
    <xf numFmtId="49" fontId="5" fillId="0" borderId="1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/>
    <xf numFmtId="49" fontId="5" fillId="0" borderId="10" xfId="0" applyNumberFormat="1" applyFont="1" applyFill="1" applyBorder="1" applyAlignment="1">
      <alignment horizontal="center" vertical="center"/>
    </xf>
    <xf numFmtId="0" fontId="5" fillId="0" borderId="15" xfId="3" applyFont="1" applyFill="1" applyBorder="1" applyAlignment="1">
      <alignment vertical="center"/>
    </xf>
    <xf numFmtId="0" fontId="5" fillId="0" borderId="8" xfId="3" applyFont="1" applyFill="1" applyBorder="1" applyAlignment="1">
      <alignment horizontal="center" vertical="center"/>
    </xf>
    <xf numFmtId="0" fontId="5" fillId="0" borderId="10" xfId="3" applyFont="1" applyFill="1" applyBorder="1" applyAlignment="1">
      <alignment horizontal="left" vertical="top"/>
    </xf>
    <xf numFmtId="0" fontId="34" fillId="0" borderId="5" xfId="3" applyFont="1" applyFill="1" applyBorder="1" applyAlignment="1">
      <alignment horizontal="center"/>
    </xf>
    <xf numFmtId="0" fontId="33" fillId="0" borderId="0" xfId="0" applyFont="1" applyFill="1"/>
    <xf numFmtId="49" fontId="5" fillId="0" borderId="8" xfId="0" applyNumberFormat="1" applyFont="1" applyFill="1" applyBorder="1" applyAlignment="1">
      <alignment horizontal="center" vertical="center"/>
    </xf>
    <xf numFmtId="0" fontId="32" fillId="0" borderId="11" xfId="0" quotePrefix="1" applyFont="1" applyFill="1" applyBorder="1" applyAlignment="1"/>
    <xf numFmtId="0" fontId="32" fillId="0" borderId="5" xfId="0" applyFont="1" applyFill="1" applyBorder="1" applyAlignment="1"/>
    <xf numFmtId="0" fontId="5" fillId="0" borderId="15" xfId="3" applyFont="1" applyFill="1" applyBorder="1" applyAlignment="1"/>
    <xf numFmtId="0" fontId="5" fillId="0" borderId="1" xfId="3" applyFont="1" applyFill="1" applyBorder="1" applyAlignment="1">
      <alignment horizontal="center" vertical="center"/>
    </xf>
    <xf numFmtId="0" fontId="5" fillId="0" borderId="14" xfId="3" applyFont="1" applyFill="1" applyBorder="1" applyAlignment="1"/>
    <xf numFmtId="0" fontId="5" fillId="0" borderId="5" xfId="3" applyFont="1" applyFill="1" applyBorder="1" applyAlignment="1">
      <alignment horizontal="center" vertical="center"/>
    </xf>
    <xf numFmtId="0" fontId="5" fillId="0" borderId="0" xfId="3" applyFont="1" applyFill="1" applyBorder="1" applyAlignment="1"/>
    <xf numFmtId="0" fontId="5" fillId="0" borderId="8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0" fontId="34" fillId="0" borderId="5" xfId="0" applyFont="1" applyFill="1" applyBorder="1" applyAlignment="1">
      <alignment horizont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2" fontId="5" fillId="0" borderId="1" xfId="0" applyNumberFormat="1" applyFont="1" applyFill="1" applyBorder="1" applyAlignment="1">
      <alignment horizontal="center" vertical="center"/>
    </xf>
    <xf numFmtId="42" fontId="5" fillId="0" borderId="5" xfId="0" applyNumberFormat="1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left" vertical="top"/>
    </xf>
    <xf numFmtId="0" fontId="5" fillId="6" borderId="7" xfId="0" applyFont="1" applyFill="1" applyBorder="1" applyAlignment="1">
      <alignment vertical="center"/>
    </xf>
    <xf numFmtId="0" fontId="5" fillId="6" borderId="5" xfId="0" applyFont="1" applyFill="1" applyBorder="1" applyAlignment="1">
      <alignment horizontal="left" vertical="top"/>
    </xf>
    <xf numFmtId="0" fontId="5" fillId="6" borderId="8" xfId="0" applyFont="1" applyFill="1" applyBorder="1" applyAlignment="1">
      <alignment horizontal="left" vertical="top"/>
    </xf>
    <xf numFmtId="0" fontId="5" fillId="0" borderId="5" xfId="3" applyFont="1" applyFill="1" applyBorder="1" applyAlignment="1"/>
    <xf numFmtId="0" fontId="5" fillId="0" borderId="1" xfId="3" applyFont="1" applyFill="1" applyBorder="1"/>
    <xf numFmtId="0" fontId="5" fillId="0" borderId="1" xfId="3" applyFont="1" applyFill="1" applyBorder="1" applyAlignment="1"/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2" fontId="5" fillId="0" borderId="1" xfId="0" applyNumberFormat="1" applyFont="1" applyFill="1" applyBorder="1" applyAlignment="1">
      <alignment horizontal="center" vertical="center"/>
    </xf>
    <xf numFmtId="42" fontId="5" fillId="0" borderId="5" xfId="0" applyNumberFormat="1" applyFont="1" applyFill="1" applyBorder="1" applyAlignment="1">
      <alignment horizontal="center" vertical="center"/>
    </xf>
    <xf numFmtId="0" fontId="3" fillId="0" borderId="15" xfId="3" applyFont="1" applyBorder="1" applyAlignment="1"/>
    <xf numFmtId="0" fontId="3" fillId="0" borderId="1" xfId="3" applyFont="1" applyBorder="1" applyAlignment="1">
      <alignment horizontal="center" vertical="center"/>
    </xf>
    <xf numFmtId="49" fontId="3" fillId="0" borderId="11" xfId="3" applyNumberFormat="1" applyFont="1" applyBorder="1" applyAlignment="1">
      <alignment horizontal="center" vertical="center"/>
    </xf>
    <xf numFmtId="0" fontId="3" fillId="0" borderId="14" xfId="3" applyFont="1" applyBorder="1" applyAlignment="1"/>
    <xf numFmtId="0" fontId="3" fillId="0" borderId="5" xfId="3" applyFont="1" applyBorder="1" applyAlignment="1">
      <alignment horizontal="center" vertical="center"/>
    </xf>
    <xf numFmtId="49" fontId="3" fillId="0" borderId="10" xfId="3" applyNumberFormat="1" applyFont="1" applyBorder="1" applyAlignment="1">
      <alignment horizontal="center" vertical="center"/>
    </xf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6" fillId="0" borderId="0" xfId="0" applyFont="1" applyAlignment="1">
      <alignment horizontal="center"/>
    </xf>
    <xf numFmtId="0" fontId="36" fillId="0" borderId="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7" xfId="0" applyBorder="1"/>
    <xf numFmtId="0" fontId="0" fillId="0" borderId="18" xfId="0" applyBorder="1" applyAlignment="1">
      <alignment horizontal="center"/>
    </xf>
    <xf numFmtId="0" fontId="0" fillId="0" borderId="18" xfId="0" applyBorder="1"/>
    <xf numFmtId="0" fontId="0" fillId="0" borderId="19" xfId="0" applyBorder="1" applyAlignment="1">
      <alignment horizontal="center"/>
    </xf>
    <xf numFmtId="0" fontId="0" fillId="0" borderId="19" xfId="0" applyBorder="1"/>
    <xf numFmtId="0" fontId="5" fillId="0" borderId="1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0" fontId="5" fillId="6" borderId="11" xfId="3" applyFont="1" applyFill="1" applyBorder="1" applyAlignment="1"/>
    <xf numFmtId="49" fontId="5" fillId="8" borderId="8" xfId="0" applyNumberFormat="1" applyFont="1" applyFill="1" applyBorder="1" applyAlignment="1">
      <alignment horizontal="center" vertical="center"/>
    </xf>
    <xf numFmtId="49" fontId="5" fillId="7" borderId="4" xfId="0" applyNumberFormat="1" applyFont="1" applyFill="1" applyBorder="1" applyAlignment="1">
      <alignment horizontal="center" vertical="center"/>
    </xf>
    <xf numFmtId="164" fontId="5" fillId="7" borderId="6" xfId="0" applyNumberFormat="1" applyFont="1" applyFill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2" fontId="5" fillId="0" borderId="1" xfId="0" applyNumberFormat="1" applyFont="1" applyFill="1" applyBorder="1" applyAlignment="1">
      <alignment horizontal="center" vertical="center"/>
    </xf>
    <xf numFmtId="42" fontId="5" fillId="0" borderId="5" xfId="0" applyNumberFormat="1" applyFont="1" applyFill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2" fontId="5" fillId="0" borderId="1" xfId="0" applyNumberFormat="1" applyFont="1" applyFill="1" applyBorder="1" applyAlignment="1">
      <alignment horizontal="center" vertical="center"/>
    </xf>
    <xf numFmtId="42" fontId="5" fillId="0" borderId="5" xfId="0" applyNumberFormat="1" applyFont="1" applyFill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vertical="center"/>
    </xf>
    <xf numFmtId="42" fontId="5" fillId="0" borderId="8" xfId="0" applyNumberFormat="1" applyFont="1" applyBorder="1" applyAlignment="1">
      <alignment vertical="center"/>
    </xf>
    <xf numFmtId="164" fontId="5" fillId="0" borderId="5" xfId="0" applyNumberFormat="1" applyFont="1" applyBorder="1" applyAlignment="1">
      <alignment vertical="center"/>
    </xf>
    <xf numFmtId="42" fontId="5" fillId="0" borderId="5" xfId="0" applyNumberFormat="1" applyFont="1" applyBorder="1" applyAlignment="1">
      <alignment vertical="center"/>
    </xf>
    <xf numFmtId="49" fontId="5" fillId="7" borderId="6" xfId="0" applyNumberFormat="1" applyFont="1" applyFill="1" applyBorder="1" applyAlignment="1">
      <alignment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0" fontId="3" fillId="0" borderId="9" xfId="3" applyFont="1" applyFill="1" applyBorder="1" applyAlignment="1"/>
    <xf numFmtId="0" fontId="3" fillId="0" borderId="1" xfId="3" applyFont="1" applyFill="1" applyBorder="1" applyAlignment="1">
      <alignment horizontal="center" vertical="center"/>
    </xf>
    <xf numFmtId="0" fontId="3" fillId="0" borderId="10" xfId="3" applyFont="1" applyFill="1" applyBorder="1" applyAlignment="1"/>
    <xf numFmtId="0" fontId="3" fillId="0" borderId="5" xfId="3" applyFont="1" applyFill="1" applyBorder="1" applyAlignment="1">
      <alignment horizontal="center" vertical="center"/>
    </xf>
    <xf numFmtId="0" fontId="3" fillId="0" borderId="15" xfId="3" applyFont="1" applyFill="1" applyBorder="1" applyAlignment="1"/>
    <xf numFmtId="0" fontId="4" fillId="0" borderId="1" xfId="3" applyFont="1" applyFill="1" applyBorder="1" applyAlignment="1">
      <alignment horizontal="center"/>
    </xf>
    <xf numFmtId="0" fontId="3" fillId="0" borderId="14" xfId="3" applyFont="1" applyFill="1" applyBorder="1" applyAlignment="1"/>
    <xf numFmtId="0" fontId="4" fillId="0" borderId="5" xfId="3" applyFont="1" applyFill="1" applyBorder="1" applyAlignment="1">
      <alignment horizontal="center"/>
    </xf>
    <xf numFmtId="0" fontId="3" fillId="0" borderId="5" xfId="3" applyFont="1" applyFill="1" applyBorder="1" applyAlignment="1">
      <alignment horizont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0" fontId="29" fillId="8" borderId="0" xfId="0" applyFont="1" applyFill="1"/>
    <xf numFmtId="164" fontId="21" fillId="7" borderId="10" xfId="0" applyNumberFormat="1" applyFont="1" applyFill="1" applyBorder="1" applyAlignment="1">
      <alignment horizontal="center" vertical="center"/>
    </xf>
    <xf numFmtId="164" fontId="21" fillId="7" borderId="6" xfId="0" applyNumberFormat="1" applyFont="1" applyFill="1" applyBorder="1" applyAlignment="1">
      <alignment horizontal="center" vertical="center"/>
    </xf>
    <xf numFmtId="0" fontId="29" fillId="4" borderId="0" xfId="0" applyFont="1" applyFill="1"/>
    <xf numFmtId="0" fontId="11" fillId="12" borderId="8" xfId="0" applyFont="1" applyFill="1" applyBorder="1"/>
    <xf numFmtId="0" fontId="5" fillId="7" borderId="5" xfId="0" applyFont="1" applyFill="1" applyBorder="1" applyAlignment="1"/>
    <xf numFmtId="49" fontId="32" fillId="0" borderId="1" xfId="0" applyNumberFormat="1" applyFont="1" applyBorder="1" applyAlignment="1">
      <alignment horizontal="center" vertical="center"/>
    </xf>
    <xf numFmtId="49" fontId="32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49" fontId="5" fillId="0" borderId="1" xfId="0" quotePrefix="1" applyNumberFormat="1" applyFont="1" applyBorder="1" applyAlignment="1">
      <alignment horizontal="center" vertical="center"/>
    </xf>
    <xf numFmtId="0" fontId="29" fillId="7" borderId="6" xfId="0" applyFont="1" applyFill="1" applyBorder="1"/>
    <xf numFmtId="0" fontId="5" fillId="0" borderId="9" xfId="0" applyFont="1" applyBorder="1" applyAlignment="1">
      <alignment vertical="center"/>
    </xf>
    <xf numFmtId="0" fontId="5" fillId="0" borderId="10" xfId="0" applyFont="1" applyBorder="1" applyAlignment="1">
      <alignment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2" fontId="5" fillId="0" borderId="1" xfId="0" applyNumberFormat="1" applyFont="1" applyFill="1" applyBorder="1" applyAlignment="1">
      <alignment horizontal="center" vertical="center"/>
    </xf>
    <xf numFmtId="42" fontId="5" fillId="0" borderId="5" xfId="0" applyNumberFormat="1" applyFont="1" applyFill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165" fontId="27" fillId="2" borderId="5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 applyAlignment="1">
      <alignment horizontal="center" vertical="center"/>
    </xf>
    <xf numFmtId="164" fontId="21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2" fontId="5" fillId="0" borderId="1" xfId="0" applyNumberFormat="1" applyFont="1" applyFill="1" applyBorder="1" applyAlignment="1">
      <alignment horizontal="center" vertical="center"/>
    </xf>
    <xf numFmtId="42" fontId="5" fillId="0" borderId="5" xfId="0" applyNumberFormat="1" applyFont="1" applyFill="1" applyBorder="1" applyAlignment="1">
      <alignment horizontal="center" vertical="center"/>
    </xf>
    <xf numFmtId="49" fontId="5" fillId="0" borderId="5" xfId="0" applyNumberFormat="1" applyFont="1" applyFill="1" applyBorder="1" applyAlignment="1">
      <alignment horizontal="center" vertical="center"/>
    </xf>
    <xf numFmtId="0" fontId="29" fillId="13" borderId="0" xfId="0" applyFont="1" applyFill="1"/>
    <xf numFmtId="49" fontId="5" fillId="13" borderId="1" xfId="0" applyNumberFormat="1" applyFont="1" applyFill="1" applyBorder="1" applyAlignment="1">
      <alignment horizontal="center" vertical="center"/>
    </xf>
    <xf numFmtId="49" fontId="5" fillId="13" borderId="5" xfId="0" applyNumberFormat="1" applyFont="1" applyFill="1" applyBorder="1" applyAlignment="1">
      <alignment horizontal="center" vertical="center"/>
    </xf>
    <xf numFmtId="164" fontId="37" fillId="0" borderId="6" xfId="0" applyNumberFormat="1" applyFont="1" applyBorder="1" applyAlignment="1">
      <alignment horizontal="center" vertical="center"/>
    </xf>
    <xf numFmtId="0" fontId="5" fillId="0" borderId="16" xfId="0" applyFont="1" applyBorder="1" applyAlignment="1">
      <alignment vertical="center"/>
    </xf>
    <xf numFmtId="42" fontId="5" fillId="0" borderId="1" xfId="0" applyNumberFormat="1" applyFont="1" applyBorder="1" applyAlignment="1">
      <alignment vertical="center"/>
    </xf>
    <xf numFmtId="164" fontId="21" fillId="0" borderId="9" xfId="0" applyNumberFormat="1" applyFont="1" applyBorder="1" applyAlignment="1">
      <alignment horizontal="center" vertical="center"/>
    </xf>
    <xf numFmtId="0" fontId="5" fillId="0" borderId="13" xfId="0" applyFont="1" applyBorder="1" applyAlignment="1">
      <alignment vertical="center"/>
    </xf>
    <xf numFmtId="164" fontId="21" fillId="0" borderId="10" xfId="0" applyNumberFormat="1" applyFont="1" applyBorder="1" applyAlignment="1">
      <alignment horizontal="center" vertical="center"/>
    </xf>
    <xf numFmtId="49" fontId="5" fillId="0" borderId="6" xfId="0" applyNumberFormat="1" applyFont="1" applyBorder="1" applyAlignment="1">
      <alignment horizontal="center" vertical="center"/>
    </xf>
    <xf numFmtId="164" fontId="5" fillId="0" borderId="7" xfId="0" applyNumberFormat="1" applyFont="1" applyBorder="1" applyAlignment="1">
      <alignment horizontal="center" vertical="center"/>
    </xf>
    <xf numFmtId="164" fontId="5" fillId="0" borderId="13" xfId="0" applyNumberFormat="1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164" fontId="21" fillId="0" borderId="6" xfId="0" applyNumberFormat="1" applyFont="1" applyBorder="1" applyAlignment="1">
      <alignment horizontal="center" vertical="center"/>
    </xf>
    <xf numFmtId="164" fontId="5" fillId="0" borderId="8" xfId="0" applyNumberFormat="1" applyFont="1" applyBorder="1" applyAlignment="1">
      <alignment vertical="center"/>
    </xf>
    <xf numFmtId="164" fontId="21" fillId="0" borderId="8" xfId="0" applyNumberFormat="1" applyFont="1" applyBorder="1" applyAlignment="1">
      <alignment horizontal="center" vertical="center"/>
    </xf>
    <xf numFmtId="164" fontId="21" fillId="0" borderId="8" xfId="0" applyNumberFormat="1" applyFont="1" applyBorder="1" applyAlignment="1">
      <alignment vertical="center"/>
    </xf>
    <xf numFmtId="49" fontId="5" fillId="0" borderId="4" xfId="0" applyNumberFormat="1" applyFont="1" applyBorder="1" applyAlignment="1">
      <alignment horizontal="center" vertical="center"/>
    </xf>
    <xf numFmtId="49" fontId="5" fillId="0" borderId="11" xfId="0" applyNumberFormat="1" applyFont="1" applyBorder="1" applyAlignment="1">
      <alignment vertical="center"/>
    </xf>
    <xf numFmtId="49" fontId="5" fillId="6" borderId="4" xfId="0" applyNumberFormat="1" applyFont="1" applyFill="1" applyBorder="1" applyAlignment="1">
      <alignment horizontal="center" vertical="center"/>
    </xf>
    <xf numFmtId="166" fontId="5" fillId="0" borderId="1" xfId="1" applyNumberFormat="1" applyFont="1" applyBorder="1" applyAlignment="1">
      <alignment horizontal="center" vertical="center"/>
    </xf>
    <xf numFmtId="166" fontId="5" fillId="0" borderId="5" xfId="1" applyNumberFormat="1" applyFont="1" applyBorder="1" applyAlignment="1">
      <alignment horizontal="center" vertical="center"/>
    </xf>
    <xf numFmtId="0" fontId="29" fillId="7" borderId="4" xfId="0" applyFont="1" applyFill="1" applyBorder="1"/>
    <xf numFmtId="42" fontId="21" fillId="7" borderId="6" xfId="0" applyNumberFormat="1" applyFont="1" applyFill="1" applyBorder="1" applyAlignment="1">
      <alignment vertical="center"/>
    </xf>
    <xf numFmtId="49" fontId="5" fillId="7" borderId="5" xfId="0" applyNumberFormat="1" applyFont="1" applyFill="1" applyBorder="1" applyAlignment="1">
      <alignment vertical="center"/>
    </xf>
    <xf numFmtId="49" fontId="5" fillId="6" borderId="11" xfId="0" applyNumberFormat="1" applyFont="1" applyFill="1" applyBorder="1" applyAlignment="1">
      <alignment vertical="center"/>
    </xf>
    <xf numFmtId="164" fontId="5" fillId="7" borderId="8" xfId="0" applyNumberFormat="1" applyFont="1" applyFill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5" fillId="0" borderId="15" xfId="0" applyFont="1" applyBorder="1" applyAlignment="1">
      <alignment vertical="center"/>
    </xf>
    <xf numFmtId="0" fontId="5" fillId="0" borderId="14" xfId="0" applyFont="1" applyBorder="1" applyAlignment="1">
      <alignment vertical="center"/>
    </xf>
    <xf numFmtId="0" fontId="5" fillId="7" borderId="6" xfId="0" applyFont="1" applyFill="1" applyBorder="1" applyAlignment="1">
      <alignment horizontal="center"/>
    </xf>
    <xf numFmtId="49" fontId="5" fillId="0" borderId="1" xfId="0" applyNumberFormat="1" applyFont="1" applyBorder="1" applyAlignment="1">
      <alignment vertical="center"/>
    </xf>
    <xf numFmtId="49" fontId="5" fillId="0" borderId="5" xfId="0" applyNumberFormat="1" applyFont="1" applyBorder="1" applyAlignment="1">
      <alignment vertical="center"/>
    </xf>
    <xf numFmtId="0" fontId="5" fillId="0" borderId="2" xfId="0" applyFont="1" applyFill="1" applyBorder="1" applyAlignment="1">
      <alignment vertical="center"/>
    </xf>
    <xf numFmtId="49" fontId="5" fillId="0" borderId="8" xfId="0" applyNumberFormat="1" applyFont="1" applyBorder="1" applyAlignment="1">
      <alignment vertical="center"/>
    </xf>
    <xf numFmtId="49" fontId="5" fillId="0" borderId="6" xfId="0" applyNumberFormat="1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5" fillId="0" borderId="2" xfId="0" applyFont="1" applyBorder="1" applyAlignment="1">
      <alignment vertical="center"/>
    </xf>
    <xf numFmtId="164" fontId="5" fillId="7" borderId="13" xfId="0" applyNumberFormat="1" applyFont="1" applyFill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32" fillId="0" borderId="5" xfId="0" applyFont="1" applyBorder="1" applyAlignment="1">
      <alignment horizontal="center" vertical="center"/>
    </xf>
    <xf numFmtId="0" fontId="5" fillId="0" borderId="11" xfId="0" applyFont="1" applyFill="1" applyBorder="1"/>
    <xf numFmtId="0" fontId="5" fillId="7" borderId="3" xfId="0" applyFont="1" applyFill="1" applyBorder="1" applyAlignment="1"/>
    <xf numFmtId="164" fontId="5" fillId="7" borderId="4" xfId="0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7" borderId="5" xfId="0" applyFont="1" applyFill="1" applyBorder="1" applyAlignment="1">
      <alignment vertical="center"/>
    </xf>
    <xf numFmtId="0" fontId="32" fillId="0" borderId="11" xfId="0" quotePrefix="1" applyFont="1" applyBorder="1" applyAlignment="1"/>
    <xf numFmtId="164" fontId="21" fillId="6" borderId="1" xfId="0" applyNumberFormat="1" applyFont="1" applyFill="1" applyBorder="1" applyAlignment="1">
      <alignment horizontal="center" vertical="center"/>
    </xf>
    <xf numFmtId="0" fontId="32" fillId="0" borderId="5" xfId="0" applyFont="1" applyBorder="1" applyAlignment="1"/>
    <xf numFmtId="164" fontId="21" fillId="6" borderId="5" xfId="0" applyNumberFormat="1" applyFont="1" applyFill="1" applyBorder="1" applyAlignment="1">
      <alignment horizontal="center" vertical="center"/>
    </xf>
    <xf numFmtId="42" fontId="5" fillId="6" borderId="8" xfId="0" applyNumberFormat="1" applyFont="1" applyFill="1" applyBorder="1" applyAlignment="1">
      <alignment vertical="center"/>
    </xf>
    <xf numFmtId="164" fontId="5" fillId="6" borderId="8" xfId="0" applyNumberFormat="1" applyFont="1" applyFill="1" applyBorder="1" applyAlignment="1">
      <alignment horizontal="center" vertical="center"/>
    </xf>
    <xf numFmtId="164" fontId="37" fillId="0" borderId="9" xfId="0" applyNumberFormat="1" applyFont="1" applyBorder="1" applyAlignment="1">
      <alignment horizontal="center" vertical="center"/>
    </xf>
    <xf numFmtId="164" fontId="37" fillId="0" borderId="10" xfId="0" applyNumberFormat="1" applyFont="1" applyBorder="1" applyAlignment="1">
      <alignment horizontal="center" vertical="center"/>
    </xf>
    <xf numFmtId="164" fontId="37" fillId="0" borderId="11" xfId="0" applyNumberFormat="1" applyFont="1" applyBorder="1" applyAlignment="1">
      <alignment horizontal="center" vertical="center"/>
    </xf>
    <xf numFmtId="164" fontId="21" fillId="0" borderId="11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left" vertical="top"/>
    </xf>
    <xf numFmtId="49" fontId="5" fillId="7" borderId="1" xfId="0" applyNumberFormat="1" applyFont="1" applyFill="1" applyBorder="1" applyAlignment="1">
      <alignment horizontal="center" vertical="center"/>
    </xf>
    <xf numFmtId="164" fontId="5" fillId="7" borderId="1" xfId="0" applyNumberFormat="1" applyFont="1" applyFill="1" applyBorder="1" applyAlignment="1">
      <alignment horizontal="center" vertical="center"/>
    </xf>
    <xf numFmtId="0" fontId="5" fillId="6" borderId="1" xfId="0" applyFont="1" applyFill="1" applyBorder="1"/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64" fontId="21" fillId="0" borderId="4" xfId="0" applyNumberFormat="1" applyFont="1" applyBorder="1" applyAlignment="1">
      <alignment horizontal="center" vertical="center"/>
    </xf>
    <xf numFmtId="42" fontId="5" fillId="0" borderId="11" xfId="0" applyNumberFormat="1" applyFont="1" applyBorder="1" applyAlignment="1">
      <alignment vertical="center"/>
    </xf>
    <xf numFmtId="0" fontId="34" fillId="0" borderId="5" xfId="0" applyFont="1" applyBorder="1" applyAlignment="1">
      <alignment horizontal="center"/>
    </xf>
    <xf numFmtId="49" fontId="5" fillId="0" borderId="1" xfId="0" applyNumberFormat="1" applyFont="1" applyFill="1" applyBorder="1" applyAlignment="1">
      <alignment horizontal="center"/>
    </xf>
    <xf numFmtId="164" fontId="5" fillId="0" borderId="9" xfId="0" applyNumberFormat="1" applyFont="1" applyBorder="1" applyAlignment="1">
      <alignment horizontal="center" vertical="center"/>
    </xf>
    <xf numFmtId="164" fontId="5" fillId="0" borderId="11" xfId="0" applyNumberFormat="1" applyFont="1" applyBorder="1" applyAlignment="1">
      <alignment vertical="center"/>
    </xf>
    <xf numFmtId="164" fontId="5" fillId="7" borderId="4" xfId="0" applyNumberFormat="1" applyFont="1" applyFill="1" applyBorder="1" applyAlignment="1">
      <alignment vertical="center"/>
    </xf>
    <xf numFmtId="0" fontId="5" fillId="0" borderId="14" xfId="0" applyFont="1" applyBorder="1" applyAlignment="1">
      <alignment horizontal="left" vertical="top"/>
    </xf>
    <xf numFmtId="164" fontId="21" fillId="0" borderId="10" xfId="0" applyNumberFormat="1" applyFont="1" applyBorder="1" applyAlignment="1">
      <alignment vertical="center"/>
    </xf>
    <xf numFmtId="49" fontId="5" fillId="7" borderId="8" xfId="0" applyNumberFormat="1" applyFont="1" applyFill="1" applyBorder="1" applyAlignment="1">
      <alignment horizontal="center" vertical="center"/>
    </xf>
    <xf numFmtId="42" fontId="5" fillId="0" borderId="8" xfId="0" applyNumberFormat="1" applyFont="1" applyBorder="1" applyAlignment="1">
      <alignment horizontal="center" vertical="center"/>
    </xf>
    <xf numFmtId="164" fontId="5" fillId="0" borderId="10" xfId="0" applyNumberFormat="1" applyFont="1" applyBorder="1" applyAlignment="1">
      <alignment horizontal="center" vertical="center"/>
    </xf>
    <xf numFmtId="164" fontId="29" fillId="0" borderId="1" xfId="0" applyNumberFormat="1" applyFont="1" applyBorder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164" fontId="37" fillId="0" borderId="5" xfId="0" applyNumberFormat="1" applyFont="1" applyBorder="1" applyAlignment="1">
      <alignment horizontal="center" vertical="center"/>
    </xf>
    <xf numFmtId="164" fontId="37" fillId="0" borderId="8" xfId="0" applyNumberFormat="1" applyFont="1" applyBorder="1" applyAlignment="1">
      <alignment horizontal="center" vertical="center"/>
    </xf>
    <xf numFmtId="0" fontId="38" fillId="6" borderId="5" xfId="0" applyFont="1" applyFill="1" applyBorder="1" applyAlignment="1"/>
    <xf numFmtId="164" fontId="37" fillId="0" borderId="1" xfId="0" applyNumberFormat="1" applyFont="1" applyBorder="1" applyAlignment="1">
      <alignment horizontal="center" vertical="center"/>
    </xf>
    <xf numFmtId="42" fontId="29" fillId="0" borderId="1" xfId="0" applyNumberFormat="1" applyFont="1" applyBorder="1" applyAlignment="1">
      <alignment horizontal="center" vertical="center"/>
    </xf>
    <xf numFmtId="42" fontId="29" fillId="0" borderId="5" xfId="0" applyNumberFormat="1" applyFont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/>
    </xf>
    <xf numFmtId="164" fontId="5" fillId="7" borderId="2" xfId="0" applyNumberFormat="1" applyFont="1" applyFill="1" applyBorder="1" applyAlignment="1">
      <alignment horizontal="center" vertical="center"/>
    </xf>
    <xf numFmtId="49" fontId="39" fillId="0" borderId="0" xfId="3" applyNumberFormat="1" applyFont="1" applyFill="1" applyBorder="1" applyAlignment="1">
      <alignment horizontal="left" vertical="center"/>
    </xf>
    <xf numFmtId="0" fontId="29" fillId="0" borderId="0" xfId="3" applyFont="1" applyBorder="1"/>
    <xf numFmtId="49" fontId="40" fillId="0" borderId="0" xfId="3" applyNumberFormat="1" applyFont="1" applyFill="1" applyBorder="1" applyAlignment="1">
      <alignment horizontal="left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164" fontId="29" fillId="0" borderId="0" xfId="0" applyNumberFormat="1" applyFont="1"/>
    <xf numFmtId="42" fontId="29" fillId="0" borderId="0" xfId="0" applyNumberFormat="1" applyFont="1"/>
    <xf numFmtId="164" fontId="5" fillId="0" borderId="1" xfId="0" applyNumberFormat="1" applyFont="1" applyFill="1" applyBorder="1" applyAlignment="1">
      <alignment horizontal="center" vertical="center"/>
    </xf>
    <xf numFmtId="164" fontId="5" fillId="4" borderId="1" xfId="0" applyNumberFormat="1" applyFont="1" applyFill="1" applyBorder="1" applyAlignment="1">
      <alignment horizontal="center" vertical="center"/>
    </xf>
    <xf numFmtId="164" fontId="5" fillId="4" borderId="5" xfId="0" applyNumberFormat="1" applyFont="1" applyFill="1" applyBorder="1" applyAlignment="1">
      <alignment horizontal="center" vertical="center"/>
    </xf>
    <xf numFmtId="41" fontId="29" fillId="0" borderId="0" xfId="2" applyFont="1"/>
    <xf numFmtId="0" fontId="41" fillId="8" borderId="0" xfId="0" applyFont="1" applyFill="1"/>
    <xf numFmtId="164" fontId="1" fillId="3" borderId="6" xfId="0" applyNumberFormat="1" applyFont="1" applyFill="1" applyBorder="1"/>
    <xf numFmtId="0" fontId="41" fillId="0" borderId="0" xfId="0" applyFont="1"/>
    <xf numFmtId="164" fontId="1" fillId="4" borderId="6" xfId="0" applyNumberFormat="1" applyFont="1" applyFill="1" applyBorder="1"/>
    <xf numFmtId="164" fontId="1" fillId="12" borderId="6" xfId="0" applyNumberFormat="1" applyFont="1" applyFill="1" applyBorder="1"/>
    <xf numFmtId="164" fontId="26" fillId="12" borderId="6" xfId="0" applyNumberFormat="1" applyFont="1" applyFill="1" applyBorder="1"/>
    <xf numFmtId="0" fontId="5" fillId="7" borderId="6" xfId="0" applyFont="1" applyFill="1" applyBorder="1" applyAlignment="1">
      <alignment horizontal="left"/>
    </xf>
    <xf numFmtId="0" fontId="29" fillId="14" borderId="0" xfId="0" applyFont="1" applyFill="1"/>
    <xf numFmtId="49" fontId="11" fillId="0" borderId="1" xfId="0" applyNumberFormat="1" applyFont="1" applyBorder="1" applyAlignment="1">
      <alignment horizontal="center" vertical="center"/>
    </xf>
    <xf numFmtId="49" fontId="11" fillId="0" borderId="5" xfId="0" applyNumberFormat="1" applyFont="1" applyBorder="1" applyAlignment="1">
      <alignment horizontal="center" vertical="center"/>
    </xf>
    <xf numFmtId="49" fontId="11" fillId="0" borderId="6" xfId="0" applyNumberFormat="1" applyFont="1" applyBorder="1" applyAlignment="1">
      <alignment horizontal="center" vertical="center"/>
    </xf>
    <xf numFmtId="0" fontId="11" fillId="8" borderId="8" xfId="0" applyFont="1" applyFill="1" applyBorder="1" applyAlignment="1">
      <alignment horizontal="center" vertical="center"/>
    </xf>
    <xf numFmtId="0" fontId="11" fillId="8" borderId="16" xfId="0" applyFont="1" applyFill="1" applyBorder="1" applyAlignment="1">
      <alignment vertical="center"/>
    </xf>
    <xf numFmtId="0" fontId="11" fillId="8" borderId="1" xfId="0" applyFont="1" applyFill="1" applyBorder="1" applyAlignment="1">
      <alignment vertical="center"/>
    </xf>
    <xf numFmtId="0" fontId="11" fillId="8" borderId="5" xfId="0" applyFont="1" applyFill="1" applyBorder="1" applyAlignment="1">
      <alignment vertical="center"/>
    </xf>
    <xf numFmtId="0" fontId="11" fillId="8" borderId="13" xfId="0" applyFont="1" applyFill="1" applyBorder="1" applyAlignment="1">
      <alignment vertical="center"/>
    </xf>
    <xf numFmtId="0" fontId="11" fillId="14" borderId="16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" xfId="0" applyFont="1" applyFill="1" applyBorder="1" applyAlignment="1">
      <alignment vertical="center"/>
    </xf>
    <xf numFmtId="0" fontId="11" fillId="4" borderId="5" xfId="0" applyFont="1" applyFill="1" applyBorder="1" applyAlignment="1">
      <alignment vertical="center"/>
    </xf>
    <xf numFmtId="0" fontId="11" fillId="4" borderId="16" xfId="0" applyFont="1" applyFill="1" applyBorder="1" applyAlignment="1">
      <alignment vertical="center"/>
    </xf>
    <xf numFmtId="0" fontId="11" fillId="4" borderId="6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2" fillId="8" borderId="0" xfId="0" applyFont="1" applyFill="1"/>
    <xf numFmtId="0" fontId="42" fillId="0" borderId="0" xfId="0" applyFont="1"/>
    <xf numFmtId="0" fontId="43" fillId="2" borderId="6" xfId="0" applyFont="1" applyFill="1" applyBorder="1" applyAlignment="1">
      <alignment horizontal="center" vertical="center"/>
    </xf>
    <xf numFmtId="49" fontId="43" fillId="2" borderId="6" xfId="0" applyNumberFormat="1" applyFont="1" applyFill="1" applyBorder="1" applyAlignment="1">
      <alignment horizontal="center" vertical="center"/>
    </xf>
    <xf numFmtId="165" fontId="43" fillId="2" borderId="5" xfId="0" applyNumberFormat="1" applyFont="1" applyFill="1" applyBorder="1" applyAlignment="1">
      <alignment horizontal="center" vertical="center"/>
    </xf>
    <xf numFmtId="164" fontId="43" fillId="2" borderId="5" xfId="0" applyNumberFormat="1" applyFont="1" applyFill="1" applyBorder="1" applyAlignment="1">
      <alignment horizontal="center" vertical="center"/>
    </xf>
    <xf numFmtId="0" fontId="43" fillId="0" borderId="2" xfId="0" applyFont="1" applyFill="1" applyBorder="1" applyAlignment="1">
      <alignment vertical="center"/>
    </xf>
    <xf numFmtId="0" fontId="43" fillId="0" borderId="3" xfId="0" applyFont="1" applyFill="1" applyBorder="1" applyAlignment="1">
      <alignment vertical="center"/>
    </xf>
    <xf numFmtId="0" fontId="43" fillId="0" borderId="4" xfId="0" applyFont="1" applyFill="1" applyBorder="1" applyAlignment="1">
      <alignment vertical="center"/>
    </xf>
    <xf numFmtId="0" fontId="43" fillId="0" borderId="1" xfId="0" applyFont="1" applyFill="1" applyBorder="1" applyAlignment="1">
      <alignment horizontal="center" vertical="center"/>
    </xf>
    <xf numFmtId="49" fontId="43" fillId="0" borderId="1" xfId="0" applyNumberFormat="1" applyFont="1" applyFill="1" applyBorder="1" applyAlignment="1">
      <alignment horizontal="center" vertical="center"/>
    </xf>
    <xf numFmtId="165" fontId="43" fillId="0" borderId="6" xfId="0" applyNumberFormat="1" applyFont="1" applyFill="1" applyBorder="1" applyAlignment="1">
      <alignment horizontal="center" vertical="center"/>
    </xf>
    <xf numFmtId="165" fontId="43" fillId="0" borderId="8" xfId="0" applyNumberFormat="1" applyFont="1" applyFill="1" applyBorder="1" applyAlignment="1">
      <alignment horizontal="center" vertical="center"/>
    </xf>
    <xf numFmtId="164" fontId="43" fillId="0" borderId="8" xfId="0" applyNumberFormat="1" applyFont="1" applyFill="1" applyBorder="1" applyAlignment="1">
      <alignment horizontal="center" vertical="center"/>
    </xf>
    <xf numFmtId="165" fontId="43" fillId="0" borderId="5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0" fontId="42" fillId="0" borderId="15" xfId="0" applyFont="1" applyBorder="1" applyAlignment="1"/>
    <xf numFmtId="0" fontId="42" fillId="0" borderId="1" xfId="0" applyFont="1" applyBorder="1" applyAlignment="1">
      <alignment horizontal="center" vertical="center"/>
    </xf>
    <xf numFmtId="49" fontId="42" fillId="0" borderId="9" xfId="0" applyNumberFormat="1" applyFont="1" applyBorder="1" applyAlignment="1">
      <alignment horizontal="center" vertical="center"/>
    </xf>
    <xf numFmtId="164" fontId="42" fillId="6" borderId="1" xfId="0" applyNumberFormat="1" applyFont="1" applyFill="1" applyBorder="1" applyAlignment="1">
      <alignment horizontal="center" vertical="center"/>
    </xf>
    <xf numFmtId="164" fontId="42" fillId="6" borderId="1" xfId="0" applyNumberFormat="1" applyFont="1" applyFill="1" applyBorder="1" applyAlignment="1">
      <alignment vertical="center"/>
    </xf>
    <xf numFmtId="0" fontId="42" fillId="11" borderId="0" xfId="0" applyFont="1" applyFill="1"/>
    <xf numFmtId="0" fontId="42" fillId="0" borderId="14" xfId="0" applyFont="1" applyBorder="1" applyAlignment="1"/>
    <xf numFmtId="0" fontId="42" fillId="0" borderId="5" xfId="0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164" fontId="42" fillId="6" borderId="5" xfId="0" applyNumberFormat="1" applyFont="1" applyFill="1" applyBorder="1" applyAlignment="1">
      <alignment horizontal="center" vertical="center"/>
    </xf>
    <xf numFmtId="164" fontId="42" fillId="6" borderId="5" xfId="0" applyNumberFormat="1" applyFont="1" applyFill="1" applyBorder="1" applyAlignment="1">
      <alignment vertical="center"/>
    </xf>
    <xf numFmtId="0" fontId="42" fillId="7" borderId="4" xfId="0" applyFont="1" applyFill="1" applyBorder="1" applyAlignment="1"/>
    <xf numFmtId="0" fontId="42" fillId="7" borderId="4" xfId="0" applyFont="1" applyFill="1" applyBorder="1" applyAlignment="1">
      <alignment horizontal="center"/>
    </xf>
    <xf numFmtId="0" fontId="47" fillId="7" borderId="4" xfId="0" applyFont="1" applyFill="1" applyBorder="1"/>
    <xf numFmtId="0" fontId="47" fillId="7" borderId="6" xfId="0" applyFont="1" applyFill="1" applyBorder="1" applyAlignment="1">
      <alignment horizontal="center"/>
    </xf>
    <xf numFmtId="164" fontId="42" fillId="7" borderId="5" xfId="0" applyNumberFormat="1" applyFont="1" applyFill="1" applyBorder="1" applyAlignment="1">
      <alignment horizontal="center" vertical="center"/>
    </xf>
    <xf numFmtId="164" fontId="42" fillId="7" borderId="5" xfId="0" applyNumberFormat="1" applyFont="1" applyFill="1" applyBorder="1" applyAlignment="1">
      <alignment vertical="center"/>
    </xf>
    <xf numFmtId="42" fontId="42" fillId="7" borderId="8" xfId="0" applyNumberFormat="1" applyFont="1" applyFill="1" applyBorder="1" applyAlignment="1">
      <alignment vertical="center"/>
    </xf>
    <xf numFmtId="164" fontId="46" fillId="7" borderId="10" xfId="0" applyNumberFormat="1" applyFont="1" applyFill="1" applyBorder="1" applyAlignment="1">
      <alignment horizontal="center" vertical="center"/>
    </xf>
    <xf numFmtId="0" fontId="42" fillId="0" borderId="0" xfId="0" applyFont="1" applyBorder="1" applyAlignment="1"/>
    <xf numFmtId="49" fontId="42" fillId="0" borderId="1" xfId="0" applyNumberFormat="1" applyFont="1" applyBorder="1" applyAlignment="1">
      <alignment horizontal="center" vertical="center"/>
    </xf>
    <xf numFmtId="42" fontId="42" fillId="6" borderId="1" xfId="0" applyNumberFormat="1" applyFont="1" applyFill="1" applyBorder="1" applyAlignment="1">
      <alignment vertical="center"/>
    </xf>
    <xf numFmtId="42" fontId="42" fillId="6" borderId="5" xfId="0" applyNumberFormat="1" applyFont="1" applyFill="1" applyBorder="1" applyAlignment="1">
      <alignment vertical="center"/>
    </xf>
    <xf numFmtId="0" fontId="42" fillId="7" borderId="6" xfId="0" applyFont="1" applyFill="1" applyBorder="1" applyAlignment="1">
      <alignment horizontal="center" vertical="center"/>
    </xf>
    <xf numFmtId="49" fontId="42" fillId="7" borderId="6" xfId="0" applyNumberFormat="1" applyFont="1" applyFill="1" applyBorder="1" applyAlignment="1">
      <alignment horizontal="center" vertical="center"/>
    </xf>
    <xf numFmtId="164" fontId="42" fillId="7" borderId="6" xfId="0" applyNumberFormat="1" applyFont="1" applyFill="1" applyBorder="1" applyAlignment="1">
      <alignment vertical="center"/>
    </xf>
    <xf numFmtId="42" fontId="42" fillId="7" borderId="6" xfId="0" applyNumberFormat="1" applyFont="1" applyFill="1" applyBorder="1" applyAlignment="1">
      <alignment vertical="center"/>
    </xf>
    <xf numFmtId="166" fontId="42" fillId="7" borderId="6" xfId="1" applyNumberFormat="1" applyFont="1" applyFill="1" applyBorder="1" applyAlignment="1">
      <alignment vertical="center"/>
    </xf>
    <xf numFmtId="164" fontId="46" fillId="7" borderId="6" xfId="0" applyNumberFormat="1" applyFont="1" applyFill="1" applyBorder="1" applyAlignment="1">
      <alignment horizontal="center" vertical="center"/>
    </xf>
    <xf numFmtId="0" fontId="42" fillId="0" borderId="11" xfId="0" applyFont="1" applyBorder="1" applyAlignment="1"/>
    <xf numFmtId="0" fontId="42" fillId="15" borderId="0" xfId="0" applyFont="1" applyFill="1"/>
    <xf numFmtId="0" fontId="42" fillId="0" borderId="10" xfId="0" applyFont="1" applyBorder="1" applyAlignment="1"/>
    <xf numFmtId="0" fontId="42" fillId="7" borderId="10" xfId="0" applyFont="1" applyFill="1" applyBorder="1" applyAlignment="1"/>
    <xf numFmtId="0" fontId="42" fillId="7" borderId="5" xfId="0" applyFont="1" applyFill="1" applyBorder="1" applyAlignment="1">
      <alignment horizontal="center" vertical="center"/>
    </xf>
    <xf numFmtId="49" fontId="42" fillId="7" borderId="5" xfId="0" applyNumberFormat="1" applyFont="1" applyFill="1" applyBorder="1" applyAlignment="1">
      <alignment horizontal="center" vertical="center"/>
    </xf>
    <xf numFmtId="49" fontId="42" fillId="0" borderId="11" xfId="0" applyNumberFormat="1" applyFont="1" applyBorder="1" applyAlignment="1">
      <alignment horizontal="center" vertical="center"/>
    </xf>
    <xf numFmtId="0" fontId="42" fillId="7" borderId="6" xfId="0" applyFont="1" applyFill="1" applyBorder="1" applyAlignment="1"/>
    <xf numFmtId="49" fontId="42" fillId="0" borderId="0" xfId="0" applyNumberFormat="1" applyFont="1" applyFill="1" applyBorder="1" applyAlignment="1">
      <alignment horizontal="center"/>
    </xf>
    <xf numFmtId="49" fontId="42" fillId="0" borderId="10" xfId="0" applyNumberFormat="1" applyFont="1" applyBorder="1" applyAlignment="1">
      <alignment horizontal="center" vertical="center"/>
    </xf>
    <xf numFmtId="49" fontId="42" fillId="7" borderId="10" xfId="0" applyNumberFormat="1" applyFont="1" applyFill="1" applyBorder="1" applyAlignment="1">
      <alignment horizontal="center" vertical="center"/>
    </xf>
    <xf numFmtId="0" fontId="42" fillId="4" borderId="0" xfId="0" applyFont="1" applyFill="1"/>
    <xf numFmtId="164" fontId="42" fillId="6" borderId="7" xfId="0" applyNumberFormat="1" applyFont="1" applyFill="1" applyBorder="1" applyAlignment="1">
      <alignment horizontal="center" vertical="center"/>
    </xf>
    <xf numFmtId="164" fontId="42" fillId="6" borderId="13" xfId="0" applyNumberFormat="1" applyFont="1" applyFill="1" applyBorder="1" applyAlignment="1">
      <alignment horizontal="center" vertical="center"/>
    </xf>
    <xf numFmtId="0" fontId="42" fillId="0" borderId="1" xfId="0" applyFont="1" applyBorder="1" applyAlignment="1"/>
    <xf numFmtId="0" fontId="42" fillId="0" borderId="1" xfId="0" applyFont="1" applyBorder="1" applyAlignment="1">
      <alignment horizontal="center"/>
    </xf>
    <xf numFmtId="0" fontId="42" fillId="0" borderId="5" xfId="0" applyFont="1" applyBorder="1" applyAlignment="1"/>
    <xf numFmtId="0" fontId="42" fillId="0" borderId="5" xfId="0" applyFont="1" applyBorder="1" applyAlignment="1">
      <alignment horizontal="center"/>
    </xf>
    <xf numFmtId="0" fontId="42" fillId="0" borderId="8" xfId="0" applyFont="1" applyBorder="1" applyAlignment="1"/>
    <xf numFmtId="0" fontId="47" fillId="7" borderId="6" xfId="0" applyFont="1" applyFill="1" applyBorder="1"/>
    <xf numFmtId="0" fontId="42" fillId="6" borderId="1" xfId="0" applyFont="1" applyFill="1" applyBorder="1" applyAlignment="1"/>
    <xf numFmtId="0" fontId="42" fillId="6" borderId="1" xfId="0" applyFont="1" applyFill="1" applyBorder="1" applyAlignment="1">
      <alignment horizontal="center"/>
    </xf>
    <xf numFmtId="49" fontId="42" fillId="6" borderId="1" xfId="0" applyNumberFormat="1" applyFont="1" applyFill="1" applyBorder="1" applyAlignment="1">
      <alignment horizontal="center" vertical="center"/>
    </xf>
    <xf numFmtId="0" fontId="42" fillId="6" borderId="5" xfId="0" applyFont="1" applyFill="1" applyBorder="1" applyAlignment="1"/>
    <xf numFmtId="0" fontId="42" fillId="6" borderId="5" xfId="0" applyFont="1" applyFill="1" applyBorder="1" applyAlignment="1">
      <alignment horizontal="center"/>
    </xf>
    <xf numFmtId="49" fontId="42" fillId="6" borderId="5" xfId="0" applyNumberFormat="1" applyFont="1" applyFill="1" applyBorder="1" applyAlignment="1">
      <alignment horizontal="center" vertical="center"/>
    </xf>
    <xf numFmtId="0" fontId="42" fillId="6" borderId="1" xfId="0" applyFont="1" applyFill="1" applyBorder="1" applyAlignment="1">
      <alignment horizontal="center" vertical="center"/>
    </xf>
    <xf numFmtId="0" fontId="42" fillId="6" borderId="5" xfId="0" applyFont="1" applyFill="1" applyBorder="1" applyAlignment="1">
      <alignment horizontal="center" vertical="center"/>
    </xf>
    <xf numFmtId="0" fontId="42" fillId="7" borderId="6" xfId="0" applyFont="1" applyFill="1" applyBorder="1" applyAlignment="1">
      <alignment vertical="center"/>
    </xf>
    <xf numFmtId="0" fontId="42" fillId="0" borderId="1" xfId="0" applyFont="1" applyBorder="1" applyAlignment="1">
      <alignment vertical="center"/>
    </xf>
    <xf numFmtId="0" fontId="42" fillId="0" borderId="5" xfId="0" applyFont="1" applyBorder="1" applyAlignment="1">
      <alignment vertical="center"/>
    </xf>
    <xf numFmtId="0" fontId="42" fillId="6" borderId="0" xfId="0" applyFont="1" applyFill="1" applyBorder="1" applyAlignment="1"/>
    <xf numFmtId="0" fontId="42" fillId="6" borderId="14" xfId="0" applyFont="1" applyFill="1" applyBorder="1" applyAlignment="1"/>
    <xf numFmtId="49" fontId="42" fillId="8" borderId="1" xfId="0" applyNumberFormat="1" applyFont="1" applyFill="1" applyBorder="1" applyAlignment="1">
      <alignment horizontal="center" vertical="center"/>
    </xf>
    <xf numFmtId="49" fontId="42" fillId="7" borderId="6" xfId="0" applyNumberFormat="1" applyFont="1" applyFill="1" applyBorder="1" applyAlignment="1">
      <alignment vertical="center"/>
    </xf>
    <xf numFmtId="42" fontId="42" fillId="7" borderId="5" xfId="0" applyNumberFormat="1" applyFont="1" applyFill="1" applyBorder="1" applyAlignment="1">
      <alignment vertical="center"/>
    </xf>
    <xf numFmtId="0" fontId="42" fillId="6" borderId="8" xfId="0" applyFont="1" applyFill="1" applyBorder="1" applyAlignment="1">
      <alignment horizontal="left" vertical="top"/>
    </xf>
    <xf numFmtId="0" fontId="42" fillId="6" borderId="5" xfId="0" applyFont="1" applyFill="1" applyBorder="1" applyAlignment="1">
      <alignment horizontal="left" vertical="top"/>
    </xf>
    <xf numFmtId="0" fontId="42" fillId="6" borderId="15" xfId="0" applyFont="1" applyFill="1" applyBorder="1" applyAlignment="1"/>
    <xf numFmtId="0" fontId="42" fillId="0" borderId="1" xfId="3" applyFont="1" applyFill="1" applyBorder="1" applyAlignment="1">
      <alignment horizontal="center" vertical="center"/>
    </xf>
    <xf numFmtId="49" fontId="42" fillId="0" borderId="1" xfId="0" applyNumberFormat="1" applyFont="1" applyFill="1" applyBorder="1" applyAlignment="1">
      <alignment horizontal="center" vertical="center"/>
    </xf>
    <xf numFmtId="0" fontId="42" fillId="0" borderId="5" xfId="3" applyFont="1" applyFill="1" applyBorder="1" applyAlignment="1">
      <alignment horizontal="center" vertical="center"/>
    </xf>
    <xf numFmtId="49" fontId="42" fillId="0" borderId="5" xfId="0" applyNumberFormat="1" applyFont="1" applyFill="1" applyBorder="1" applyAlignment="1">
      <alignment horizontal="center" vertical="center"/>
    </xf>
    <xf numFmtId="0" fontId="42" fillId="0" borderId="1" xfId="3" applyFont="1" applyFill="1" applyBorder="1"/>
    <xf numFmtId="0" fontId="42" fillId="0" borderId="8" xfId="0" applyFont="1" applyFill="1" applyBorder="1" applyAlignment="1">
      <alignment horizontal="center" vertical="center"/>
    </xf>
    <xf numFmtId="0" fontId="42" fillId="0" borderId="5" xfId="3" applyFont="1" applyFill="1" applyBorder="1" applyAlignment="1"/>
    <xf numFmtId="0" fontId="42" fillId="0" borderId="5" xfId="0" applyFont="1" applyFill="1" applyBorder="1" applyAlignment="1">
      <alignment horizontal="center" vertical="center"/>
    </xf>
    <xf numFmtId="0" fontId="42" fillId="0" borderId="1" xfId="3" applyFont="1" applyFill="1" applyBorder="1" applyAlignment="1"/>
    <xf numFmtId="0" fontId="42" fillId="0" borderId="1" xfId="0" applyFont="1" applyFill="1" applyBorder="1"/>
    <xf numFmtId="49" fontId="42" fillId="0" borderId="8" xfId="0" applyNumberFormat="1" applyFont="1" applyFill="1" applyBorder="1" applyAlignment="1">
      <alignment horizontal="center" vertical="center"/>
    </xf>
    <xf numFmtId="0" fontId="42" fillId="0" borderId="5" xfId="0" applyFont="1" applyFill="1" applyBorder="1" applyAlignment="1"/>
    <xf numFmtId="0" fontId="42" fillId="0" borderId="8" xfId="0" applyFont="1" applyBorder="1" applyAlignment="1">
      <alignment horizontal="center" vertical="center"/>
    </xf>
    <xf numFmtId="0" fontId="42" fillId="0" borderId="15" xfId="0" applyFont="1" applyFill="1" applyBorder="1" applyAlignment="1"/>
    <xf numFmtId="0" fontId="42" fillId="0" borderId="1" xfId="0" applyFont="1" applyFill="1" applyBorder="1" applyAlignment="1">
      <alignment horizontal="center" vertical="center"/>
    </xf>
    <xf numFmtId="0" fontId="42" fillId="0" borderId="14" xfId="0" applyFont="1" applyFill="1" applyBorder="1" applyAlignment="1"/>
    <xf numFmtId="49" fontId="42" fillId="6" borderId="0" xfId="0" applyNumberFormat="1" applyFont="1" applyFill="1" applyBorder="1" applyAlignment="1">
      <alignment horizontal="center"/>
    </xf>
    <xf numFmtId="49" fontId="42" fillId="6" borderId="10" xfId="0" applyNumberFormat="1" applyFont="1" applyFill="1" applyBorder="1" applyAlignment="1">
      <alignment horizontal="center" vertical="center"/>
    </xf>
    <xf numFmtId="0" fontId="42" fillId="6" borderId="8" xfId="0" applyFont="1" applyFill="1" applyBorder="1" applyAlignment="1"/>
    <xf numFmtId="0" fontId="42" fillId="6" borderId="8" xfId="0" applyFont="1" applyFill="1" applyBorder="1" applyAlignment="1">
      <alignment horizontal="center" vertical="center"/>
    </xf>
    <xf numFmtId="49" fontId="42" fillId="6" borderId="8" xfId="0" applyNumberFormat="1" applyFont="1" applyFill="1" applyBorder="1" applyAlignment="1">
      <alignment horizontal="center" vertical="center"/>
    </xf>
    <xf numFmtId="0" fontId="42" fillId="6" borderId="11" xfId="0" applyFont="1" applyFill="1" applyBorder="1"/>
    <xf numFmtId="0" fontId="42" fillId="6" borderId="10" xfId="0" applyFont="1" applyFill="1" applyBorder="1" applyAlignment="1"/>
    <xf numFmtId="0" fontId="42" fillId="6" borderId="1" xfId="0" applyFont="1" applyFill="1" applyBorder="1" applyAlignment="1">
      <alignment vertical="center"/>
    </xf>
    <xf numFmtId="0" fontId="42" fillId="6" borderId="5" xfId="0" applyFont="1" applyFill="1" applyBorder="1" applyAlignment="1">
      <alignment vertical="center"/>
    </xf>
    <xf numFmtId="0" fontId="42" fillId="6" borderId="11" xfId="0" quotePrefix="1" applyFont="1" applyFill="1" applyBorder="1" applyAlignment="1"/>
    <xf numFmtId="49" fontId="42" fillId="6" borderId="11" xfId="0" applyNumberFormat="1" applyFont="1" applyFill="1" applyBorder="1" applyAlignment="1">
      <alignment horizontal="center" vertical="center"/>
    </xf>
    <xf numFmtId="0" fontId="42" fillId="6" borderId="15" xfId="3" applyFont="1" applyFill="1" applyBorder="1" applyAlignment="1"/>
    <xf numFmtId="0" fontId="42" fillId="6" borderId="1" xfId="3" applyFont="1" applyFill="1" applyBorder="1" applyAlignment="1">
      <alignment horizontal="center" vertical="center"/>
    </xf>
    <xf numFmtId="0" fontId="42" fillId="6" borderId="14" xfId="3" applyFont="1" applyFill="1" applyBorder="1" applyAlignment="1"/>
    <xf numFmtId="0" fontId="42" fillId="6" borderId="5" xfId="3" applyFont="1" applyFill="1" applyBorder="1" applyAlignment="1">
      <alignment horizontal="center" vertical="center"/>
    </xf>
    <xf numFmtId="0" fontId="42" fillId="6" borderId="0" xfId="0" applyFont="1" applyFill="1"/>
    <xf numFmtId="0" fontId="42" fillId="0" borderId="1" xfId="0" applyFont="1" applyFill="1" applyBorder="1" applyAlignment="1">
      <alignment vertical="center"/>
    </xf>
    <xf numFmtId="0" fontId="42" fillId="0" borderId="5" xfId="0" applyFont="1" applyFill="1" applyBorder="1" applyAlignment="1">
      <alignment vertical="center"/>
    </xf>
    <xf numFmtId="0" fontId="42" fillId="0" borderId="7" xfId="0" applyFont="1" applyFill="1" applyBorder="1" applyAlignment="1">
      <alignment vertical="center"/>
    </xf>
    <xf numFmtId="0" fontId="42" fillId="0" borderId="5" xfId="0" applyFont="1" applyFill="1" applyBorder="1" applyAlignment="1">
      <alignment horizontal="left" vertical="top"/>
    </xf>
    <xf numFmtId="49" fontId="42" fillId="0" borderId="5" xfId="0" applyNumberFormat="1" applyFont="1" applyFill="1" applyBorder="1" applyAlignment="1">
      <alignment vertical="center"/>
    </xf>
    <xf numFmtId="0" fontId="42" fillId="0" borderId="8" xfId="0" applyFont="1" applyFill="1" applyBorder="1"/>
    <xf numFmtId="0" fontId="42" fillId="0" borderId="0" xfId="0" applyFont="1" applyFill="1" applyBorder="1" applyAlignment="1"/>
    <xf numFmtId="49" fontId="42" fillId="0" borderId="11" xfId="0" applyNumberFormat="1" applyFont="1" applyFill="1" applyBorder="1" applyAlignment="1">
      <alignment horizontal="center" vertical="center"/>
    </xf>
    <xf numFmtId="0" fontId="42" fillId="0" borderId="1" xfId="0" applyFont="1" applyFill="1" applyBorder="1" applyAlignment="1"/>
    <xf numFmtId="0" fontId="42" fillId="0" borderId="9" xfId="0" applyFont="1" applyFill="1" applyBorder="1" applyAlignment="1">
      <alignment horizontal="center" vertical="center"/>
    </xf>
    <xf numFmtId="0" fontId="42" fillId="0" borderId="10" xfId="0" applyFont="1" applyFill="1" applyBorder="1" applyAlignment="1">
      <alignment horizontal="center" vertical="center"/>
    </xf>
    <xf numFmtId="49" fontId="42" fillId="0" borderId="10" xfId="0" applyNumberFormat="1" applyFont="1" applyFill="1" applyBorder="1" applyAlignment="1">
      <alignment horizontal="center" vertical="center"/>
    </xf>
    <xf numFmtId="0" fontId="42" fillId="0" borderId="15" xfId="3" applyFont="1" applyFill="1" applyBorder="1" applyAlignment="1">
      <alignment vertical="center"/>
    </xf>
    <xf numFmtId="0" fontId="42" fillId="0" borderId="8" xfId="3" applyFont="1" applyFill="1" applyBorder="1" applyAlignment="1">
      <alignment horizontal="center" vertical="center"/>
    </xf>
    <xf numFmtId="0" fontId="42" fillId="0" borderId="10" xfId="3" applyFont="1" applyFill="1" applyBorder="1" applyAlignment="1">
      <alignment horizontal="left" vertical="top"/>
    </xf>
    <xf numFmtId="0" fontId="46" fillId="0" borderId="5" xfId="3" applyFont="1" applyFill="1" applyBorder="1" applyAlignment="1">
      <alignment horizontal="center"/>
    </xf>
    <xf numFmtId="0" fontId="42" fillId="0" borderId="0" xfId="0" applyFont="1" applyFill="1"/>
    <xf numFmtId="0" fontId="46" fillId="0" borderId="5" xfId="0" applyFont="1" applyFill="1" applyBorder="1" applyAlignment="1">
      <alignment horizontal="center"/>
    </xf>
    <xf numFmtId="0" fontId="42" fillId="0" borderId="11" xfId="0" quotePrefix="1" applyFont="1" applyFill="1" applyBorder="1" applyAlignment="1"/>
    <xf numFmtId="0" fontId="42" fillId="0" borderId="15" xfId="3" applyFont="1" applyFill="1" applyBorder="1" applyAlignment="1"/>
    <xf numFmtId="0" fontId="42" fillId="0" borderId="14" xfId="3" applyFont="1" applyFill="1" applyBorder="1" applyAlignment="1"/>
    <xf numFmtId="0" fontId="42" fillId="0" borderId="0" xfId="3" applyFont="1" applyFill="1" applyBorder="1" applyAlignment="1"/>
    <xf numFmtId="0" fontId="42" fillId="6" borderId="14" xfId="0" applyFont="1" applyFill="1" applyBorder="1" applyAlignment="1">
      <alignment horizontal="left" vertical="top"/>
    </xf>
    <xf numFmtId="0" fontId="42" fillId="6" borderId="7" xfId="0" applyFont="1" applyFill="1" applyBorder="1" applyAlignment="1">
      <alignment vertical="center"/>
    </xf>
    <xf numFmtId="0" fontId="42" fillId="8" borderId="15" xfId="0" applyFont="1" applyFill="1" applyBorder="1" applyAlignment="1"/>
    <xf numFmtId="0" fontId="42" fillId="8" borderId="14" xfId="0" applyFont="1" applyFill="1" applyBorder="1" applyAlignment="1"/>
    <xf numFmtId="0" fontId="42" fillId="8" borderId="11" xfId="3" applyFont="1" applyFill="1" applyBorder="1" applyAlignment="1"/>
    <xf numFmtId="0" fontId="42" fillId="8" borderId="15" xfId="3" applyFont="1" applyFill="1" applyBorder="1" applyAlignment="1"/>
    <xf numFmtId="0" fontId="42" fillId="8" borderId="14" xfId="3" applyFont="1" applyFill="1" applyBorder="1" applyAlignment="1"/>
    <xf numFmtId="0" fontId="48" fillId="0" borderId="9" xfId="3" applyFont="1" applyFill="1" applyBorder="1" applyAlignment="1"/>
    <xf numFmtId="0" fontId="48" fillId="0" borderId="1" xfId="3" applyFont="1" applyFill="1" applyBorder="1" applyAlignment="1">
      <alignment horizontal="center" vertical="center"/>
    </xf>
    <xf numFmtId="0" fontId="48" fillId="0" borderId="10" xfId="3" applyFont="1" applyFill="1" applyBorder="1" applyAlignment="1"/>
    <xf numFmtId="0" fontId="48" fillId="0" borderId="5" xfId="3" applyFont="1" applyFill="1" applyBorder="1" applyAlignment="1">
      <alignment horizontal="center" vertical="center"/>
    </xf>
    <xf numFmtId="0" fontId="48" fillId="0" borderId="15" xfId="3" applyFont="1" applyFill="1" applyBorder="1" applyAlignment="1"/>
    <xf numFmtId="0" fontId="48" fillId="0" borderId="1" xfId="3" applyFont="1" applyFill="1" applyBorder="1" applyAlignment="1">
      <alignment horizontal="center"/>
    </xf>
    <xf numFmtId="0" fontId="48" fillId="0" borderId="14" xfId="3" applyFont="1" applyFill="1" applyBorder="1" applyAlignment="1"/>
    <xf numFmtId="0" fontId="48" fillId="0" borderId="5" xfId="3" applyFont="1" applyFill="1" applyBorder="1" applyAlignment="1">
      <alignment horizontal="center"/>
    </xf>
    <xf numFmtId="0" fontId="48" fillId="8" borderId="15" xfId="3" applyFont="1" applyFill="1" applyBorder="1" applyAlignment="1"/>
    <xf numFmtId="0" fontId="48" fillId="8" borderId="14" xfId="3" applyFont="1" applyFill="1" applyBorder="1" applyAlignment="1"/>
    <xf numFmtId="49" fontId="42" fillId="0" borderId="8" xfId="0" applyNumberFormat="1" applyFont="1" applyBorder="1" applyAlignment="1">
      <alignment horizontal="center" vertical="center"/>
    </xf>
    <xf numFmtId="0" fontId="48" fillId="0" borderId="15" xfId="3" applyFont="1" applyBorder="1" applyAlignment="1"/>
    <xf numFmtId="0" fontId="48" fillId="0" borderId="1" xfId="3" applyFont="1" applyBorder="1" applyAlignment="1">
      <alignment horizontal="center" vertical="center"/>
    </xf>
    <xf numFmtId="49" fontId="48" fillId="0" borderId="11" xfId="3" applyNumberFormat="1" applyFont="1" applyBorder="1" applyAlignment="1">
      <alignment horizontal="center" vertical="center"/>
    </xf>
    <xf numFmtId="0" fontId="48" fillId="0" borderId="14" xfId="3" applyFont="1" applyBorder="1" applyAlignment="1"/>
    <xf numFmtId="0" fontId="48" fillId="0" borderId="5" xfId="3" applyFont="1" applyBorder="1" applyAlignment="1">
      <alignment horizontal="center" vertical="center"/>
    </xf>
    <xf numFmtId="49" fontId="48" fillId="0" borderId="10" xfId="3" applyNumberFormat="1" applyFont="1" applyBorder="1" applyAlignment="1">
      <alignment horizontal="center" vertical="center"/>
    </xf>
    <xf numFmtId="0" fontId="42" fillId="0" borderId="9" xfId="0" applyFont="1" applyBorder="1" applyAlignment="1">
      <alignment vertical="center"/>
    </xf>
    <xf numFmtId="0" fontId="42" fillId="0" borderId="10" xfId="0" applyFont="1" applyBorder="1" applyAlignment="1">
      <alignment vertical="center"/>
    </xf>
    <xf numFmtId="164" fontId="42" fillId="0" borderId="1" xfId="0" applyNumberFormat="1" applyFont="1" applyBorder="1" applyAlignment="1">
      <alignment horizontal="center" vertical="center"/>
    </xf>
    <xf numFmtId="42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42" fontId="42" fillId="0" borderId="5" xfId="0" applyNumberFormat="1" applyFont="1" applyBorder="1" applyAlignment="1">
      <alignment horizontal="center" vertical="center"/>
    </xf>
    <xf numFmtId="164" fontId="42" fillId="7" borderId="6" xfId="0" applyNumberFormat="1" applyFont="1" applyFill="1" applyBorder="1" applyAlignment="1">
      <alignment horizontal="center" vertical="center"/>
    </xf>
    <xf numFmtId="0" fontId="42" fillId="7" borderId="5" xfId="0" applyFont="1" applyFill="1" applyBorder="1" applyAlignment="1"/>
    <xf numFmtId="49" fontId="42" fillId="0" borderId="1" xfId="0" quotePrefix="1" applyNumberFormat="1" applyFont="1" applyBorder="1" applyAlignment="1">
      <alignment horizontal="center" vertical="center"/>
    </xf>
    <xf numFmtId="0" fontId="42" fillId="7" borderId="6" xfId="0" applyFont="1" applyFill="1" applyBorder="1"/>
    <xf numFmtId="0" fontId="48" fillId="6" borderId="15" xfId="0" applyFont="1" applyFill="1" applyBorder="1" applyAlignment="1"/>
    <xf numFmtId="0" fontId="48" fillId="0" borderId="1" xfId="0" applyFont="1" applyBorder="1" applyAlignment="1">
      <alignment horizontal="center" vertical="center"/>
    </xf>
    <xf numFmtId="49" fontId="48" fillId="0" borderId="1" xfId="0" applyNumberFormat="1" applyFont="1" applyBorder="1" applyAlignment="1">
      <alignment horizontal="center" vertical="center"/>
    </xf>
    <xf numFmtId="0" fontId="48" fillId="6" borderId="14" xfId="0" applyFont="1" applyFill="1" applyBorder="1" applyAlignment="1"/>
    <xf numFmtId="0" fontId="48" fillId="0" borderId="5" xfId="0" applyFont="1" applyBorder="1" applyAlignment="1">
      <alignment horizontal="center" vertical="center"/>
    </xf>
    <xf numFmtId="49" fontId="48" fillId="0" borderId="5" xfId="0" applyNumberFormat="1" applyFont="1" applyBorder="1" applyAlignment="1">
      <alignment vertical="center"/>
    </xf>
    <xf numFmtId="0" fontId="48" fillId="7" borderId="6" xfId="0" applyFont="1" applyFill="1" applyBorder="1" applyAlignment="1"/>
    <xf numFmtId="0" fontId="48" fillId="7" borderId="6" xfId="0" applyFont="1" applyFill="1" applyBorder="1" applyAlignment="1">
      <alignment horizontal="center" vertical="center"/>
    </xf>
    <xf numFmtId="49" fontId="48" fillId="7" borderId="6" xfId="0" applyNumberFormat="1" applyFont="1" applyFill="1" applyBorder="1" applyAlignment="1">
      <alignment horizontal="center" vertical="center"/>
    </xf>
    <xf numFmtId="0" fontId="48" fillId="0" borderId="15" xfId="0" applyFont="1" applyBorder="1" applyAlignment="1"/>
    <xf numFmtId="0" fontId="48" fillId="0" borderId="14" xfId="0" applyFont="1" applyBorder="1" applyAlignment="1"/>
    <xf numFmtId="49" fontId="48" fillId="0" borderId="5" xfId="0" applyNumberFormat="1" applyFont="1" applyBorder="1" applyAlignment="1">
      <alignment horizontal="center" vertical="center"/>
    </xf>
    <xf numFmtId="0" fontId="42" fillId="0" borderId="7" xfId="0" applyFont="1" applyBorder="1" applyAlignment="1"/>
    <xf numFmtId="0" fontId="42" fillId="0" borderId="13" xfId="0" applyFont="1" applyBorder="1" applyAlignment="1"/>
    <xf numFmtId="0" fontId="43" fillId="0" borderId="0" xfId="0" applyFont="1" applyFill="1"/>
    <xf numFmtId="164" fontId="49" fillId="3" borderId="6" xfId="0" applyNumberFormat="1" applyFont="1" applyFill="1" applyBorder="1"/>
    <xf numFmtId="0" fontId="43" fillId="0" borderId="0" xfId="0" applyFont="1"/>
    <xf numFmtId="164" fontId="49" fillId="12" borderId="6" xfId="0" applyNumberFormat="1" applyFont="1" applyFill="1" applyBorder="1"/>
    <xf numFmtId="0" fontId="42" fillId="0" borderId="0" xfId="0" applyFont="1" applyAlignment="1">
      <alignment horizontal="center"/>
    </xf>
    <xf numFmtId="41" fontId="42" fillId="0" borderId="0" xfId="2" applyFont="1"/>
    <xf numFmtId="164" fontId="49" fillId="16" borderId="6" xfId="0" applyNumberFormat="1" applyFont="1" applyFill="1" applyBorder="1"/>
    <xf numFmtId="0" fontId="42" fillId="6" borderId="1" xfId="0" applyFont="1" applyFill="1" applyBorder="1" applyAlignment="1">
      <alignment vertical="center" wrapText="1"/>
    </xf>
    <xf numFmtId="0" fontId="42" fillId="6" borderId="5" xfId="0" applyFont="1" applyFill="1" applyBorder="1" applyAlignment="1">
      <alignment vertical="center" wrapText="1"/>
    </xf>
    <xf numFmtId="0" fontId="42" fillId="6" borderId="8" xfId="0" applyFont="1" applyFill="1" applyBorder="1" applyAlignment="1">
      <alignment vertical="center" wrapText="1"/>
    </xf>
    <xf numFmtId="0" fontId="42" fillId="12" borderId="6" xfId="0" applyFont="1" applyFill="1" applyBorder="1" applyAlignment="1"/>
    <xf numFmtId="0" fontId="42" fillId="12" borderId="6" xfId="0" applyFont="1" applyFill="1" applyBorder="1" applyAlignment="1">
      <alignment horizontal="center"/>
    </xf>
    <xf numFmtId="0" fontId="47" fillId="12" borderId="6" xfId="0" applyFont="1" applyFill="1" applyBorder="1"/>
    <xf numFmtId="0" fontId="47" fillId="12" borderId="6" xfId="0" applyFont="1" applyFill="1" applyBorder="1" applyAlignment="1">
      <alignment horizontal="center"/>
    </xf>
    <xf numFmtId="164" fontId="42" fillId="12" borderId="6" xfId="0" applyNumberFormat="1" applyFont="1" applyFill="1" applyBorder="1" applyAlignment="1">
      <alignment vertical="center"/>
    </xf>
    <xf numFmtId="42" fontId="42" fillId="12" borderId="6" xfId="0" applyNumberFormat="1" applyFont="1" applyFill="1" applyBorder="1" applyAlignment="1">
      <alignment vertical="center"/>
    </xf>
    <xf numFmtId="164" fontId="46" fillId="12" borderId="6" xfId="0" applyNumberFormat="1" applyFont="1" applyFill="1" applyBorder="1" applyAlignment="1">
      <alignment horizontal="center" vertical="center"/>
    </xf>
    <xf numFmtId="0" fontId="43" fillId="12" borderId="6" xfId="0" applyFont="1" applyFill="1" applyBorder="1" applyAlignment="1">
      <alignment horizontal="center" vertical="center"/>
    </xf>
    <xf numFmtId="49" fontId="43" fillId="12" borderId="6" xfId="0" applyNumberFormat="1" applyFont="1" applyFill="1" applyBorder="1" applyAlignment="1">
      <alignment horizontal="center" vertical="center"/>
    </xf>
    <xf numFmtId="165" fontId="43" fillId="12" borderId="5" xfId="0" applyNumberFormat="1" applyFont="1" applyFill="1" applyBorder="1" applyAlignment="1">
      <alignment horizontal="center" vertical="center"/>
    </xf>
    <xf numFmtId="164" fontId="43" fillId="12" borderId="5" xfId="0" applyNumberFormat="1" applyFont="1" applyFill="1" applyBorder="1" applyAlignment="1">
      <alignment horizontal="center" vertical="center"/>
    </xf>
    <xf numFmtId="164" fontId="43" fillId="3" borderId="6" xfId="0" applyNumberFormat="1" applyFont="1" applyFill="1" applyBorder="1"/>
    <xf numFmtId="164" fontId="43" fillId="16" borderId="6" xfId="0" applyNumberFormat="1" applyFont="1" applyFill="1" applyBorder="1"/>
    <xf numFmtId="164" fontId="43" fillId="12" borderId="6" xfId="0" applyNumberFormat="1" applyFont="1" applyFill="1" applyBorder="1"/>
    <xf numFmtId="14" fontId="42" fillId="6" borderId="1" xfId="0" applyNumberFormat="1" applyFont="1" applyFill="1" applyBorder="1" applyAlignment="1">
      <alignment vertical="center" wrapText="1"/>
    </xf>
    <xf numFmtId="42" fontId="42" fillId="6" borderId="1" xfId="0" applyNumberFormat="1" applyFont="1" applyFill="1" applyBorder="1" applyAlignment="1">
      <alignment vertical="center" wrapText="1"/>
    </xf>
    <xf numFmtId="42" fontId="42" fillId="6" borderId="5" xfId="0" applyNumberFormat="1" applyFont="1" applyFill="1" applyBorder="1" applyAlignment="1">
      <alignment vertical="center" wrapText="1"/>
    </xf>
    <xf numFmtId="42" fontId="42" fillId="12" borderId="6" xfId="0" applyNumberFormat="1" applyFont="1" applyFill="1" applyBorder="1" applyAlignment="1">
      <alignment horizontal="center" vertical="center"/>
    </xf>
    <xf numFmtId="42" fontId="42" fillId="6" borderId="8" xfId="0" applyNumberFormat="1" applyFont="1" applyFill="1" applyBorder="1" applyAlignment="1">
      <alignment vertical="center" wrapText="1"/>
    </xf>
    <xf numFmtId="164" fontId="42" fillId="6" borderId="1" xfId="0" applyNumberFormat="1" applyFont="1" applyFill="1" applyBorder="1" applyAlignment="1">
      <alignment vertical="center" wrapText="1"/>
    </xf>
    <xf numFmtId="164" fontId="42" fillId="6" borderId="8" xfId="0" applyNumberFormat="1" applyFont="1" applyFill="1" applyBorder="1" applyAlignment="1">
      <alignment vertical="center" wrapText="1"/>
    </xf>
    <xf numFmtId="49" fontId="50" fillId="0" borderId="1" xfId="0" applyNumberFormat="1" applyFont="1" applyBorder="1" applyAlignment="1">
      <alignment horizontal="center" vertical="center"/>
    </xf>
    <xf numFmtId="49" fontId="50" fillId="0" borderId="5" xfId="0" applyNumberFormat="1" applyFont="1" applyBorder="1" applyAlignment="1">
      <alignment horizontal="center" vertical="center"/>
    </xf>
    <xf numFmtId="0" fontId="50" fillId="12" borderId="4" xfId="0" applyFont="1" applyFill="1" applyBorder="1" applyAlignment="1"/>
    <xf numFmtId="0" fontId="50" fillId="12" borderId="6" xfId="0" applyFont="1" applyFill="1" applyBorder="1" applyAlignment="1">
      <alignment horizontal="center" vertical="center"/>
    </xf>
    <xf numFmtId="49" fontId="50" fillId="12" borderId="6" xfId="0" applyNumberFormat="1" applyFont="1" applyFill="1" applyBorder="1" applyAlignment="1">
      <alignment horizontal="center" vertical="center"/>
    </xf>
    <xf numFmtId="49" fontId="50" fillId="0" borderId="11" xfId="0" applyNumberFormat="1" applyFont="1" applyBorder="1" applyAlignment="1">
      <alignment horizontal="center" vertical="center"/>
    </xf>
    <xf numFmtId="49" fontId="50" fillId="0" borderId="10" xfId="0" applyNumberFormat="1" applyFont="1" applyBorder="1" applyAlignment="1">
      <alignment horizontal="center" vertical="center"/>
    </xf>
    <xf numFmtId="49" fontId="50" fillId="12" borderId="10" xfId="0" applyNumberFormat="1" applyFont="1" applyFill="1" applyBorder="1" applyAlignment="1">
      <alignment horizontal="center" vertical="center"/>
    </xf>
    <xf numFmtId="49" fontId="50" fillId="12" borderId="6" xfId="0" applyNumberFormat="1" applyFont="1" applyFill="1" applyBorder="1" applyAlignment="1">
      <alignment vertical="center"/>
    </xf>
    <xf numFmtId="49" fontId="50" fillId="0" borderId="8" xfId="0" applyNumberFormat="1" applyFont="1" applyBorder="1" applyAlignment="1">
      <alignment horizontal="center" vertical="center"/>
    </xf>
    <xf numFmtId="0" fontId="47" fillId="12" borderId="4" xfId="0" applyFont="1" applyFill="1" applyBorder="1"/>
    <xf numFmtId="164" fontId="42" fillId="12" borderId="5" xfId="0" applyNumberFormat="1" applyFont="1" applyFill="1" applyBorder="1" applyAlignment="1">
      <alignment horizontal="center" vertical="center"/>
    </xf>
    <xf numFmtId="164" fontId="42" fillId="12" borderId="5" xfId="0" applyNumberFormat="1" applyFont="1" applyFill="1" applyBorder="1" applyAlignment="1">
      <alignment vertical="center"/>
    </xf>
    <xf numFmtId="42" fontId="42" fillId="12" borderId="8" xfId="0" applyNumberFormat="1" applyFont="1" applyFill="1" applyBorder="1" applyAlignment="1">
      <alignment vertical="center"/>
    </xf>
    <xf numFmtId="0" fontId="42" fillId="12" borderId="4" xfId="0" applyFont="1" applyFill="1" applyBorder="1" applyAlignment="1"/>
    <xf numFmtId="0" fontId="42" fillId="12" borderId="6" xfId="0" applyFont="1" applyFill="1" applyBorder="1" applyAlignment="1">
      <alignment horizontal="center" vertical="center"/>
    </xf>
    <xf numFmtId="49" fontId="42" fillId="12" borderId="6" xfId="0" applyNumberFormat="1" applyFont="1" applyFill="1" applyBorder="1" applyAlignment="1">
      <alignment horizontal="center" vertical="center"/>
    </xf>
    <xf numFmtId="166" fontId="42" fillId="12" borderId="6" xfId="1" applyNumberFormat="1" applyFont="1" applyFill="1" applyBorder="1" applyAlignment="1">
      <alignment vertical="center"/>
    </xf>
    <xf numFmtId="0" fontId="42" fillId="12" borderId="10" xfId="0" applyFont="1" applyFill="1" applyBorder="1" applyAlignment="1"/>
    <xf numFmtId="0" fontId="42" fillId="12" borderId="5" xfId="0" applyFont="1" applyFill="1" applyBorder="1" applyAlignment="1">
      <alignment horizontal="center" vertical="center"/>
    </xf>
    <xf numFmtId="49" fontId="42" fillId="12" borderId="5" xfId="0" applyNumberFormat="1" applyFont="1" applyFill="1" applyBorder="1" applyAlignment="1">
      <alignment horizontal="center" vertical="center"/>
    </xf>
    <xf numFmtId="49" fontId="42" fillId="12" borderId="10" xfId="0" applyNumberFormat="1" applyFont="1" applyFill="1" applyBorder="1" applyAlignment="1">
      <alignment horizontal="center" vertical="center"/>
    </xf>
    <xf numFmtId="0" fontId="42" fillId="12" borderId="6" xfId="0" applyFont="1" applyFill="1" applyBorder="1" applyAlignment="1">
      <alignment vertical="center"/>
    </xf>
    <xf numFmtId="0" fontId="42" fillId="12" borderId="4" xfId="0" applyFont="1" applyFill="1" applyBorder="1" applyAlignment="1">
      <alignment horizontal="center"/>
    </xf>
    <xf numFmtId="0" fontId="42" fillId="6" borderId="8" xfId="0" applyFont="1" applyFill="1" applyBorder="1" applyAlignment="1">
      <alignment horizontal="center" vertical="center" wrapText="1"/>
    </xf>
    <xf numFmtId="0" fontId="42" fillId="6" borderId="5" xfId="0" applyFont="1" applyFill="1" applyBorder="1" applyAlignment="1">
      <alignment horizontal="center" vertical="center" wrapText="1"/>
    </xf>
    <xf numFmtId="0" fontId="5" fillId="12" borderId="6" xfId="0" applyFont="1" applyFill="1" applyBorder="1" applyAlignment="1"/>
    <xf numFmtId="0" fontId="5" fillId="12" borderId="6" xfId="0" applyFont="1" applyFill="1" applyBorder="1" applyAlignment="1">
      <alignment horizontal="center" vertical="center"/>
    </xf>
    <xf numFmtId="49" fontId="5" fillId="12" borderId="10" xfId="0" applyNumberFormat="1" applyFont="1" applyFill="1" applyBorder="1" applyAlignment="1">
      <alignment horizontal="center" vertical="center"/>
    </xf>
    <xf numFmtId="164" fontId="5" fillId="12" borderId="5" xfId="0" applyNumberFormat="1" applyFont="1" applyFill="1" applyBorder="1" applyAlignment="1">
      <alignment horizontal="center" vertical="center"/>
    </xf>
    <xf numFmtId="164" fontId="5" fillId="12" borderId="6" xfId="0" applyNumberFormat="1" applyFont="1" applyFill="1" applyBorder="1" applyAlignment="1">
      <alignment vertical="center"/>
    </xf>
    <xf numFmtId="42" fontId="5" fillId="12" borderId="6" xfId="0" applyNumberFormat="1" applyFont="1" applyFill="1" applyBorder="1" applyAlignment="1">
      <alignment vertical="center"/>
    </xf>
    <xf numFmtId="49" fontId="5" fillId="12" borderId="6" xfId="0" applyNumberFormat="1" applyFont="1" applyFill="1" applyBorder="1" applyAlignment="1">
      <alignment horizontal="center" vertical="center"/>
    </xf>
    <xf numFmtId="164" fontId="5" fillId="12" borderId="5" xfId="0" applyNumberFormat="1" applyFont="1" applyFill="1" applyBorder="1" applyAlignment="1">
      <alignment vertical="center"/>
    </xf>
    <xf numFmtId="0" fontId="31" fillId="12" borderId="6" xfId="0" applyFont="1" applyFill="1" applyBorder="1"/>
    <xf numFmtId="164" fontId="5" fillId="12" borderId="13" xfId="0" applyNumberFormat="1" applyFont="1" applyFill="1" applyBorder="1" applyAlignment="1">
      <alignment horizontal="center" vertical="center"/>
    </xf>
    <xf numFmtId="0" fontId="5" fillId="12" borderId="4" xfId="0" applyFont="1" applyFill="1" applyBorder="1" applyAlignment="1"/>
    <xf numFmtId="0" fontId="5" fillId="12" borderId="5" xfId="0" applyFont="1" applyFill="1" applyBorder="1" applyAlignment="1">
      <alignment horizontal="center" vertical="center"/>
    </xf>
    <xf numFmtId="49" fontId="5" fillId="12" borderId="5" xfId="0" applyNumberFormat="1" applyFont="1" applyFill="1" applyBorder="1" applyAlignment="1">
      <alignment horizontal="center" vertical="center"/>
    </xf>
    <xf numFmtId="0" fontId="5" fillId="12" borderId="5" xfId="0" applyFont="1" applyFill="1" applyBorder="1" applyAlignment="1"/>
    <xf numFmtId="0" fontId="5" fillId="12" borderId="6" xfId="0" applyFont="1" applyFill="1" applyBorder="1" applyAlignment="1">
      <alignment horizontal="center"/>
    </xf>
    <xf numFmtId="49" fontId="5" fillId="12" borderId="5" xfId="0" applyNumberFormat="1" applyFont="1" applyFill="1" applyBorder="1" applyAlignment="1">
      <alignment vertical="center"/>
    </xf>
    <xf numFmtId="0" fontId="5" fillId="12" borderId="3" xfId="0" applyFont="1" applyFill="1" applyBorder="1" applyAlignment="1"/>
    <xf numFmtId="164" fontId="5" fillId="12" borderId="4" xfId="0" applyNumberFormat="1" applyFont="1" applyFill="1" applyBorder="1" applyAlignment="1">
      <alignment horizontal="center" vertical="center"/>
    </xf>
    <xf numFmtId="164" fontId="5" fillId="12" borderId="6" xfId="0" applyNumberFormat="1" applyFont="1" applyFill="1" applyBorder="1" applyAlignment="1">
      <alignment horizontal="center" vertical="center"/>
    </xf>
    <xf numFmtId="0" fontId="5" fillId="12" borderId="5" xfId="0" applyFont="1" applyFill="1" applyBorder="1" applyAlignment="1">
      <alignment vertical="center"/>
    </xf>
    <xf numFmtId="49" fontId="5" fillId="12" borderId="6" xfId="0" applyNumberFormat="1" applyFont="1" applyFill="1" applyBorder="1" applyAlignment="1">
      <alignment vertical="center"/>
    </xf>
    <xf numFmtId="0" fontId="29" fillId="12" borderId="6" xfId="0" applyFont="1" applyFill="1" applyBorder="1"/>
    <xf numFmtId="42" fontId="21" fillId="12" borderId="6" xfId="0" applyNumberFormat="1" applyFont="1" applyFill="1" applyBorder="1" applyAlignment="1">
      <alignment vertical="center"/>
    </xf>
    <xf numFmtId="0" fontId="42" fillId="12" borderId="1" xfId="0" applyFont="1" applyFill="1" applyBorder="1" applyAlignment="1"/>
    <xf numFmtId="0" fontId="42" fillId="12" borderId="1" xfId="0" applyFont="1" applyFill="1" applyBorder="1" applyAlignment="1">
      <alignment horizontal="center"/>
    </xf>
    <xf numFmtId="164" fontId="46" fillId="12" borderId="1" xfId="0" applyNumberFormat="1" applyFont="1" applyFill="1" applyBorder="1" applyAlignment="1">
      <alignment horizontal="center" vertical="center"/>
    </xf>
    <xf numFmtId="42" fontId="5" fillId="12" borderId="5" xfId="0" applyNumberFormat="1" applyFont="1" applyFill="1" applyBorder="1" applyAlignment="1">
      <alignment vertical="center"/>
    </xf>
    <xf numFmtId="49" fontId="42" fillId="12" borderId="6" xfId="0" applyNumberFormat="1" applyFont="1" applyFill="1" applyBorder="1" applyAlignment="1">
      <alignment vertical="center"/>
    </xf>
    <xf numFmtId="164" fontId="5" fillId="12" borderId="8" xfId="0" applyNumberFormat="1" applyFont="1" applyFill="1" applyBorder="1" applyAlignment="1">
      <alignment vertical="center"/>
    </xf>
    <xf numFmtId="0" fontId="5" fillId="12" borderId="6" xfId="0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0" fontId="48" fillId="6" borderId="1" xfId="0" applyFont="1" applyFill="1" applyBorder="1" applyAlignment="1">
      <alignment horizontal="center" vertical="center"/>
    </xf>
    <xf numFmtId="49" fontId="48" fillId="6" borderId="1" xfId="0" applyNumberFormat="1" applyFont="1" applyFill="1" applyBorder="1" applyAlignment="1">
      <alignment horizontal="center" vertical="center"/>
    </xf>
    <xf numFmtId="42" fontId="48" fillId="6" borderId="1" xfId="0" applyNumberFormat="1" applyFont="1" applyFill="1" applyBorder="1" applyAlignment="1">
      <alignment vertical="center"/>
    </xf>
    <xf numFmtId="0" fontId="48" fillId="6" borderId="5" xfId="0" applyFont="1" applyFill="1" applyBorder="1" applyAlignment="1">
      <alignment horizontal="center" vertical="center"/>
    </xf>
    <xf numFmtId="49" fontId="48" fillId="6" borderId="5" xfId="0" applyNumberFormat="1" applyFont="1" applyFill="1" applyBorder="1" applyAlignment="1">
      <alignment horizontal="center" vertical="center"/>
    </xf>
    <xf numFmtId="42" fontId="48" fillId="6" borderId="5" xfId="0" applyNumberFormat="1" applyFont="1" applyFill="1" applyBorder="1" applyAlignment="1">
      <alignment vertical="center"/>
    </xf>
    <xf numFmtId="0" fontId="48" fillId="6" borderId="0" xfId="0" applyFont="1" applyFill="1" applyBorder="1" applyAlignment="1"/>
    <xf numFmtId="42" fontId="42" fillId="6" borderId="8" xfId="0" applyNumberFormat="1" applyFont="1" applyFill="1" applyBorder="1" applyAlignment="1">
      <alignment vertical="center"/>
    </xf>
    <xf numFmtId="0" fontId="48" fillId="6" borderId="8" xfId="0" applyFont="1" applyFill="1" applyBorder="1" applyAlignment="1">
      <alignment horizontal="left" vertical="top"/>
    </xf>
    <xf numFmtId="0" fontId="48" fillId="6" borderId="5" xfId="0" applyFont="1" applyFill="1" applyBorder="1" applyAlignment="1">
      <alignment horizontal="left" vertical="top"/>
    </xf>
    <xf numFmtId="0" fontId="48" fillId="6" borderId="5" xfId="0" applyFont="1" applyFill="1" applyBorder="1" applyAlignment="1"/>
    <xf numFmtId="0" fontId="48" fillId="0" borderId="0" xfId="0" applyFont="1" applyBorder="1" applyAlignment="1"/>
    <xf numFmtId="0" fontId="48" fillId="0" borderId="5" xfId="0" applyFont="1" applyBorder="1" applyAlignment="1"/>
    <xf numFmtId="0" fontId="0" fillId="6" borderId="20" xfId="0" applyFill="1" applyBorder="1" applyAlignment="1">
      <alignment vertical="center" wrapText="1"/>
    </xf>
    <xf numFmtId="164" fontId="42" fillId="0" borderId="1" xfId="0" applyNumberFormat="1" applyFont="1" applyBorder="1" applyAlignment="1">
      <alignment vertical="center"/>
    </xf>
    <xf numFmtId="42" fontId="3" fillId="12" borderId="5" xfId="0" applyNumberFormat="1" applyFont="1" applyFill="1" applyBorder="1" applyAlignment="1">
      <alignment vertical="center"/>
    </xf>
    <xf numFmtId="42" fontId="3" fillId="12" borderId="6" xfId="0" applyNumberFormat="1" applyFont="1" applyFill="1" applyBorder="1" applyAlignment="1">
      <alignment vertical="center"/>
    </xf>
    <xf numFmtId="42" fontId="48" fillId="12" borderId="6" xfId="0" applyNumberFormat="1" applyFont="1" applyFill="1" applyBorder="1" applyAlignment="1">
      <alignment vertical="center"/>
    </xf>
    <xf numFmtId="164" fontId="42" fillId="12" borderId="4" xfId="0" applyNumberFormat="1" applyFont="1" applyFill="1" applyBorder="1" applyAlignment="1"/>
    <xf numFmtId="0" fontId="48" fillId="0" borderId="8" xfId="0" applyFont="1" applyBorder="1" applyAlignment="1">
      <alignment horizontal="center" vertical="center"/>
    </xf>
    <xf numFmtId="49" fontId="48" fillId="0" borderId="8" xfId="0" applyNumberFormat="1" applyFont="1" applyBorder="1" applyAlignment="1">
      <alignment horizontal="center" vertical="center"/>
    </xf>
    <xf numFmtId="0" fontId="48" fillId="12" borderId="4" xfId="0" applyFont="1" applyFill="1" applyBorder="1" applyAlignment="1"/>
    <xf numFmtId="0" fontId="48" fillId="12" borderId="6" xfId="0" applyFont="1" applyFill="1" applyBorder="1" applyAlignment="1">
      <alignment horizontal="center" vertical="center"/>
    </xf>
    <xf numFmtId="49" fontId="48" fillId="12" borderId="6" xfId="0" applyNumberFormat="1" applyFont="1" applyFill="1" applyBorder="1" applyAlignment="1">
      <alignment horizontal="center" vertical="center"/>
    </xf>
    <xf numFmtId="164" fontId="48" fillId="12" borderId="6" xfId="0" applyNumberFormat="1" applyFont="1" applyFill="1" applyBorder="1" applyAlignment="1">
      <alignment vertical="center"/>
    </xf>
    <xf numFmtId="166" fontId="48" fillId="12" borderId="6" xfId="1" applyNumberFormat="1" applyFont="1" applyFill="1" applyBorder="1" applyAlignment="1">
      <alignment vertical="center"/>
    </xf>
    <xf numFmtId="14" fontId="42" fillId="6" borderId="8" xfId="0" applyNumberFormat="1" applyFont="1" applyFill="1" applyBorder="1" applyAlignment="1">
      <alignment vertical="center" wrapText="1"/>
    </xf>
    <xf numFmtId="0" fontId="48" fillId="12" borderId="6" xfId="0" applyFont="1" applyFill="1" applyBorder="1" applyAlignment="1"/>
    <xf numFmtId="0" fontId="48" fillId="12" borderId="4" xfId="0" applyFont="1" applyFill="1" applyBorder="1" applyAlignment="1">
      <alignment horizont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2" fontId="5" fillId="0" borderId="1" xfId="0" applyNumberFormat="1" applyFont="1" applyFill="1" applyBorder="1" applyAlignment="1">
      <alignment horizontal="center" vertical="center"/>
    </xf>
    <xf numFmtId="42" fontId="5" fillId="0" borderId="5" xfId="0" applyNumberFormat="1" applyFont="1" applyFill="1" applyBorder="1" applyAlignment="1">
      <alignment horizontal="center" vertical="center"/>
    </xf>
    <xf numFmtId="49" fontId="5" fillId="0" borderId="5" xfId="0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0" fontId="42" fillId="15" borderId="6" xfId="0" applyFont="1" applyFill="1" applyBorder="1" applyAlignment="1"/>
    <xf numFmtId="0" fontId="42" fillId="15" borderId="6" xfId="0" applyFont="1" applyFill="1" applyBorder="1" applyAlignment="1">
      <alignment horizontal="center" vertical="center"/>
    </xf>
    <xf numFmtId="49" fontId="42" fillId="15" borderId="6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vertical="center"/>
    </xf>
    <xf numFmtId="42" fontId="42" fillId="15" borderId="6" xfId="0" applyNumberFormat="1" applyFont="1" applyFill="1" applyBorder="1" applyAlignment="1">
      <alignment vertical="center"/>
    </xf>
    <xf numFmtId="166" fontId="42" fillId="15" borderId="6" xfId="1" applyNumberFormat="1" applyFont="1" applyFill="1" applyBorder="1" applyAlignment="1">
      <alignment vertical="center"/>
    </xf>
    <xf numFmtId="0" fontId="3" fillId="12" borderId="6" xfId="0" applyFont="1" applyFill="1" applyBorder="1" applyAlignment="1">
      <alignment vertical="center"/>
    </xf>
    <xf numFmtId="0" fontId="3" fillId="12" borderId="6" xfId="0" applyFont="1" applyFill="1" applyBorder="1" applyAlignment="1">
      <alignment horizontal="center" vertical="center"/>
    </xf>
    <xf numFmtId="49" fontId="3" fillId="12" borderId="6" xfId="0" applyNumberFormat="1" applyFont="1" applyFill="1" applyBorder="1" applyAlignment="1">
      <alignment horizontal="center" vertical="center"/>
    </xf>
    <xf numFmtId="164" fontId="3" fillId="12" borderId="5" xfId="0" applyNumberFormat="1" applyFont="1" applyFill="1" applyBorder="1" applyAlignment="1">
      <alignment horizontal="center" vertical="center"/>
    </xf>
    <xf numFmtId="164" fontId="3" fillId="12" borderId="13" xfId="0" applyNumberFormat="1" applyFont="1" applyFill="1" applyBorder="1" applyAlignment="1">
      <alignment horizontal="center" vertical="center"/>
    </xf>
    <xf numFmtId="0" fontId="3" fillId="12" borderId="6" xfId="0" applyFont="1" applyFill="1" applyBorder="1" applyAlignment="1"/>
    <xf numFmtId="164" fontId="3" fillId="12" borderId="5" xfId="0" applyNumberFormat="1" applyFont="1" applyFill="1" applyBorder="1" applyAlignment="1">
      <alignment vertical="center"/>
    </xf>
    <xf numFmtId="49" fontId="3" fillId="12" borderId="6" xfId="0" applyNumberFormat="1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166" fontId="5" fillId="12" borderId="6" xfId="1" applyNumberFormat="1" applyFont="1" applyFill="1" applyBorder="1" applyAlignment="1">
      <alignment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48" fillId="0" borderId="1" xfId="0" applyNumberFormat="1" applyFont="1" applyBorder="1" applyAlignment="1">
      <alignment horizontal="center" vertical="center"/>
    </xf>
    <xf numFmtId="164" fontId="48" fillId="0" borderId="5" xfId="0" applyNumberFormat="1" applyFont="1" applyBorder="1" applyAlignment="1">
      <alignment horizontal="center" vertical="center"/>
    </xf>
    <xf numFmtId="0" fontId="48" fillId="12" borderId="6" xfId="0" applyFont="1" applyFill="1" applyBorder="1" applyAlignment="1">
      <alignment vertical="center"/>
    </xf>
    <xf numFmtId="49" fontId="48" fillId="12" borderId="6" xfId="0" applyNumberFormat="1" applyFont="1" applyFill="1" applyBorder="1" applyAlignment="1">
      <alignment vertical="center"/>
    </xf>
    <xf numFmtId="164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42" fontId="42" fillId="0" borderId="1" xfId="0" applyNumberFormat="1" applyFont="1" applyBorder="1" applyAlignment="1">
      <alignment horizontal="center" vertical="center"/>
    </xf>
    <xf numFmtId="42" fontId="42" fillId="0" borderId="5" xfId="0" applyNumberFormat="1" applyFont="1" applyBorder="1" applyAlignment="1">
      <alignment horizontal="center" vertical="center"/>
    </xf>
    <xf numFmtId="164" fontId="42" fillId="6" borderId="1" xfId="0" applyNumberFormat="1" applyFont="1" applyFill="1" applyBorder="1" applyAlignment="1">
      <alignment horizontal="center" vertical="center"/>
    </xf>
    <xf numFmtId="164" fontId="42" fillId="6" borderId="5" xfId="0" applyNumberFormat="1" applyFont="1" applyFill="1" applyBorder="1" applyAlignment="1">
      <alignment horizontal="center" vertical="center"/>
    </xf>
    <xf numFmtId="164" fontId="48" fillId="0" borderId="1" xfId="0" applyNumberFormat="1" applyFont="1" applyBorder="1" applyAlignment="1">
      <alignment horizontal="center" vertical="center"/>
    </xf>
    <xf numFmtId="164" fontId="48" fillId="0" borderId="5" xfId="0" applyNumberFormat="1" applyFont="1" applyBorder="1" applyAlignment="1">
      <alignment horizontal="center" vertical="center"/>
    </xf>
    <xf numFmtId="49" fontId="48" fillId="0" borderId="11" xfId="0" applyNumberFormat="1" applyFont="1" applyBorder="1" applyAlignment="1">
      <alignment horizontal="center" vertical="center"/>
    </xf>
    <xf numFmtId="49" fontId="48" fillId="6" borderId="11" xfId="0" applyNumberFormat="1" applyFont="1" applyFill="1" applyBorder="1" applyAlignment="1">
      <alignment horizontal="center" vertical="center"/>
    </xf>
    <xf numFmtId="49" fontId="48" fillId="6" borderId="10" xfId="0" applyNumberFormat="1" applyFont="1" applyFill="1" applyBorder="1" applyAlignment="1">
      <alignment horizontal="center" vertical="center"/>
    </xf>
    <xf numFmtId="0" fontId="48" fillId="0" borderId="1" xfId="0" applyFont="1" applyBorder="1" applyAlignment="1"/>
    <xf numFmtId="49" fontId="48" fillId="0" borderId="1" xfId="0" quotePrefix="1" applyNumberFormat="1" applyFont="1" applyBorder="1" applyAlignment="1">
      <alignment horizontal="center" vertical="center"/>
    </xf>
    <xf numFmtId="0" fontId="48" fillId="0" borderId="1" xfId="0" applyFont="1" applyBorder="1" applyAlignment="1">
      <alignment horizontal="center"/>
    </xf>
    <xf numFmtId="0" fontId="48" fillId="0" borderId="5" xfId="0" applyFont="1" applyBorder="1" applyAlignment="1">
      <alignment horizontal="center"/>
    </xf>
    <xf numFmtId="49" fontId="48" fillId="0" borderId="0" xfId="0" applyNumberFormat="1" applyFont="1" applyFill="1" applyBorder="1" applyAlignment="1">
      <alignment horizontal="center"/>
    </xf>
    <xf numFmtId="49" fontId="48" fillId="0" borderId="10" xfId="0" applyNumberFormat="1" applyFont="1" applyBorder="1" applyAlignment="1">
      <alignment horizontal="center" vertical="center"/>
    </xf>
    <xf numFmtId="0" fontId="48" fillId="6" borderId="1" xfId="0" applyFont="1" applyFill="1" applyBorder="1" applyAlignment="1"/>
    <xf numFmtId="0" fontId="48" fillId="0" borderId="8" xfId="0" applyFont="1" applyFill="1" applyBorder="1"/>
    <xf numFmtId="164" fontId="48" fillId="6" borderId="1" xfId="0" applyNumberFormat="1" applyFont="1" applyFill="1" applyBorder="1" applyAlignment="1">
      <alignment horizontal="center" vertical="center"/>
    </xf>
    <xf numFmtId="164" fontId="48" fillId="6" borderId="5" xfId="0" applyNumberFormat="1" applyFont="1" applyFill="1" applyBorder="1" applyAlignment="1">
      <alignment horizontal="center" vertical="center"/>
    </xf>
    <xf numFmtId="164" fontId="48" fillId="6" borderId="1" xfId="0" applyNumberFormat="1" applyFont="1" applyFill="1" applyBorder="1" applyAlignment="1">
      <alignment vertical="center"/>
    </xf>
    <xf numFmtId="164" fontId="48" fillId="6" borderId="7" xfId="0" applyNumberFormat="1" applyFont="1" applyFill="1" applyBorder="1" applyAlignment="1">
      <alignment horizontal="center" vertical="center"/>
    </xf>
    <xf numFmtId="42" fontId="48" fillId="0" borderId="1" xfId="0" applyNumberFormat="1" applyFont="1" applyBorder="1" applyAlignment="1">
      <alignment horizontal="center" vertical="center"/>
    </xf>
    <xf numFmtId="164" fontId="48" fillId="6" borderId="5" xfId="0" applyNumberFormat="1" applyFont="1" applyFill="1" applyBorder="1" applyAlignment="1">
      <alignment vertical="center"/>
    </xf>
    <xf numFmtId="164" fontId="48" fillId="6" borderId="13" xfId="0" applyNumberFormat="1" applyFont="1" applyFill="1" applyBorder="1" applyAlignment="1">
      <alignment horizontal="center" vertical="center"/>
    </xf>
    <xf numFmtId="42" fontId="48" fillId="0" borderId="5" xfId="0" applyNumberFormat="1" applyFont="1" applyBorder="1" applyAlignment="1">
      <alignment horizontal="center" vertical="center"/>
    </xf>
    <xf numFmtId="0" fontId="51" fillId="12" borderId="6" xfId="0" applyFont="1" applyFill="1" applyBorder="1"/>
    <xf numFmtId="0" fontId="51" fillId="12" borderId="6" xfId="0" applyFont="1" applyFill="1" applyBorder="1" applyAlignment="1">
      <alignment horizontal="center"/>
    </xf>
    <xf numFmtId="164" fontId="48" fillId="12" borderId="5" xfId="0" applyNumberFormat="1" applyFont="1" applyFill="1" applyBorder="1" applyAlignment="1">
      <alignment horizontal="center" vertical="center"/>
    </xf>
    <xf numFmtId="164" fontId="48" fillId="12" borderId="5" xfId="0" applyNumberFormat="1" applyFont="1" applyFill="1" applyBorder="1" applyAlignment="1">
      <alignment vertical="center"/>
    </xf>
    <xf numFmtId="42" fontId="48" fillId="12" borderId="8" xfId="0" applyNumberFormat="1" applyFont="1" applyFill="1" applyBorder="1" applyAlignment="1">
      <alignment vertical="center"/>
    </xf>
    <xf numFmtId="0" fontId="48" fillId="12" borderId="5" xfId="0" applyFont="1" applyFill="1" applyBorder="1" applyAlignment="1"/>
    <xf numFmtId="0" fontId="48" fillId="12" borderId="5" xfId="0" applyFont="1" applyFill="1" applyBorder="1" applyAlignment="1">
      <alignment horizontal="center" vertical="center"/>
    </xf>
    <xf numFmtId="49" fontId="48" fillId="12" borderId="10" xfId="0" applyNumberFormat="1" applyFont="1" applyFill="1" applyBorder="1" applyAlignment="1">
      <alignment horizontal="center" vertical="center"/>
    </xf>
    <xf numFmtId="0" fontId="48" fillId="12" borderId="6" xfId="0" applyFont="1" applyFill="1" applyBorder="1"/>
    <xf numFmtId="164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8" fillId="12" borderId="6" xfId="0" applyNumberFormat="1" applyFont="1" applyFill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42" fillId="12" borderId="6" xfId="0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12" borderId="4" xfId="0" applyNumberFormat="1" applyFont="1" applyFill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42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6" borderId="1" xfId="0" applyNumberFormat="1" applyFont="1" applyFill="1" applyBorder="1" applyAlignment="1">
      <alignment horizontal="center" vertical="center"/>
    </xf>
    <xf numFmtId="164" fontId="42" fillId="6" borderId="5" xfId="0" applyNumberFormat="1" applyFont="1" applyFill="1" applyBorder="1" applyAlignment="1">
      <alignment horizontal="center" vertical="center"/>
    </xf>
    <xf numFmtId="42" fontId="42" fillId="0" borderId="1" xfId="0" applyNumberFormat="1" applyFont="1" applyBorder="1" applyAlignment="1">
      <alignment horizontal="center" vertical="center"/>
    </xf>
    <xf numFmtId="42" fontId="42" fillId="0" borderId="5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49" fontId="5" fillId="0" borderId="5" xfId="0" applyNumberFormat="1" applyFont="1" applyFill="1" applyBorder="1" applyAlignment="1">
      <alignment horizontal="center" vertical="center"/>
    </xf>
    <xf numFmtId="14" fontId="42" fillId="6" borderId="8" xfId="0" applyNumberFormat="1" applyFont="1" applyFill="1" applyBorder="1" applyAlignment="1">
      <alignment horizontal="center" vertical="center" wrapText="1"/>
    </xf>
    <xf numFmtId="164" fontId="42" fillId="6" borderId="5" xfId="0" applyNumberFormat="1" applyFont="1" applyFill="1" applyBorder="1" applyAlignment="1">
      <alignment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164" fontId="48" fillId="0" borderId="1" xfId="0" applyNumberFormat="1" applyFont="1" applyBorder="1" applyAlignment="1">
      <alignment horizontal="center" vertical="center"/>
    </xf>
    <xf numFmtId="164" fontId="48" fillId="0" borderId="5" xfId="0" applyNumberFormat="1" applyFont="1" applyBorder="1" applyAlignment="1">
      <alignment horizontal="center" vertical="center"/>
    </xf>
    <xf numFmtId="165" fontId="43" fillId="12" borderId="5" xfId="0" applyNumberFormat="1" applyFont="1" applyFill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164" fontId="42" fillId="6" borderId="1" xfId="0" applyNumberFormat="1" applyFont="1" applyFill="1" applyBorder="1" applyAlignment="1">
      <alignment horizontal="center" vertical="center"/>
    </xf>
    <xf numFmtId="164" fontId="42" fillId="6" borderId="5" xfId="0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2" fontId="48" fillId="6" borderId="8" xfId="0" applyNumberFormat="1" applyFont="1" applyFill="1" applyBorder="1" applyAlignment="1">
      <alignment vertical="center" wrapText="1"/>
    </xf>
    <xf numFmtId="0" fontId="48" fillId="6" borderId="8" xfId="0" applyFont="1" applyFill="1" applyBorder="1" applyAlignment="1">
      <alignment vertical="center" wrapText="1"/>
    </xf>
    <xf numFmtId="42" fontId="48" fillId="6" borderId="5" xfId="0" applyNumberFormat="1" applyFont="1" applyFill="1" applyBorder="1" applyAlignment="1">
      <alignment vertical="center" wrapText="1"/>
    </xf>
    <xf numFmtId="0" fontId="48" fillId="6" borderId="5" xfId="0" applyFont="1" applyFill="1" applyBorder="1" applyAlignment="1">
      <alignment vertical="center" wrapText="1"/>
    </xf>
    <xf numFmtId="42" fontId="48" fillId="12" borderId="6" xfId="0" applyNumberFormat="1" applyFont="1" applyFill="1" applyBorder="1" applyAlignment="1">
      <alignment horizontal="center" vertical="center"/>
    </xf>
    <xf numFmtId="0" fontId="50" fillId="12" borderId="9" xfId="0" applyFont="1" applyFill="1" applyBorder="1" applyAlignment="1"/>
    <xf numFmtId="0" fontId="50" fillId="12" borderId="1" xfId="0" applyFont="1" applyFill="1" applyBorder="1" applyAlignment="1">
      <alignment horizontal="center" vertical="center"/>
    </xf>
    <xf numFmtId="14" fontId="42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164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42" fontId="42" fillId="0" borderId="1" xfId="0" applyNumberFormat="1" applyFont="1" applyFill="1" applyBorder="1" applyAlignment="1">
      <alignment horizontal="center" vertical="center"/>
    </xf>
    <xf numFmtId="42" fontId="42" fillId="0" borderId="5" xfId="0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2" fontId="5" fillId="0" borderId="1" xfId="0" applyNumberFormat="1" applyFont="1" applyFill="1" applyBorder="1" applyAlignment="1">
      <alignment horizontal="center" vertical="center"/>
    </xf>
    <xf numFmtId="42" fontId="5" fillId="0" borderId="5" xfId="0" applyNumberFormat="1" applyFont="1" applyFill="1" applyBorder="1" applyAlignment="1">
      <alignment horizontal="center" vertical="center"/>
    </xf>
    <xf numFmtId="49" fontId="5" fillId="0" borderId="5" xfId="0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0" fontId="29" fillId="11" borderId="0" xfId="0" applyFont="1" applyFill="1"/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42" fontId="42" fillId="0" borderId="1" xfId="0" applyNumberFormat="1" applyFont="1" applyFill="1" applyBorder="1" applyAlignment="1">
      <alignment horizontal="center" vertical="center"/>
    </xf>
    <xf numFmtId="42" fontId="42" fillId="0" borderId="5" xfId="0" applyNumberFormat="1" applyFont="1" applyFill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164" fontId="48" fillId="0" borderId="1" xfId="0" applyNumberFormat="1" applyFont="1" applyBorder="1" applyAlignment="1">
      <alignment horizontal="center" vertical="center"/>
    </xf>
    <xf numFmtId="164" fontId="48" fillId="0" borderId="5" xfId="0" applyNumberFormat="1" applyFont="1" applyBorder="1" applyAlignment="1">
      <alignment horizontal="center" vertical="center"/>
    </xf>
    <xf numFmtId="42" fontId="48" fillId="0" borderId="1" xfId="0" applyNumberFormat="1" applyFont="1" applyFill="1" applyBorder="1" applyAlignment="1">
      <alignment horizontal="center" vertical="center"/>
    </xf>
    <xf numFmtId="42" fontId="48" fillId="0" borderId="5" xfId="0" applyNumberFormat="1" applyFont="1" applyFill="1" applyBorder="1" applyAlignment="1">
      <alignment horizontal="center" vertical="center"/>
    </xf>
    <xf numFmtId="42" fontId="48" fillId="0" borderId="1" xfId="0" applyNumberFormat="1" applyFont="1" applyBorder="1" applyAlignment="1">
      <alignment horizontal="center" vertical="center"/>
    </xf>
    <xf numFmtId="42" fontId="48" fillId="0" borderId="5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42" fontId="42" fillId="0" borderId="1" xfId="0" applyNumberFormat="1" applyFont="1" applyBorder="1" applyAlignment="1">
      <alignment horizontal="center" vertical="center"/>
    </xf>
    <xf numFmtId="42" fontId="42" fillId="0" borderId="5" xfId="0" applyNumberFormat="1" applyFont="1" applyBorder="1" applyAlignment="1">
      <alignment horizontal="center" vertical="center"/>
    </xf>
    <xf numFmtId="164" fontId="42" fillId="6" borderId="1" xfId="0" applyNumberFormat="1" applyFont="1" applyFill="1" applyBorder="1" applyAlignment="1">
      <alignment horizontal="center" vertical="center"/>
    </xf>
    <xf numFmtId="164" fontId="42" fillId="6" borderId="5" xfId="0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164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6" borderId="1" xfId="0" applyNumberFormat="1" applyFont="1" applyFill="1" applyBorder="1" applyAlignment="1">
      <alignment horizontal="center" vertical="center"/>
    </xf>
    <xf numFmtId="164" fontId="42" fillId="6" borderId="5" xfId="0" applyNumberFormat="1" applyFont="1" applyFill="1" applyBorder="1" applyAlignment="1">
      <alignment horizontal="center" vertical="center"/>
    </xf>
    <xf numFmtId="42" fontId="42" fillId="0" borderId="1" xfId="0" applyNumberFormat="1" applyFont="1" applyBorder="1" applyAlignment="1">
      <alignment horizontal="center" vertical="center"/>
    </xf>
    <xf numFmtId="42" fontId="42" fillId="0" borderId="5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164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2" fontId="42" fillId="0" borderId="1" xfId="0" applyNumberFormat="1" applyFont="1" applyBorder="1" applyAlignment="1">
      <alignment horizontal="center" vertical="center"/>
    </xf>
    <xf numFmtId="42" fontId="42" fillId="0" borderId="5" xfId="0" applyNumberFormat="1" applyFont="1" applyBorder="1" applyAlignment="1">
      <alignment horizontal="center" vertical="center"/>
    </xf>
    <xf numFmtId="164" fontId="42" fillId="6" borderId="1" xfId="0" applyNumberFormat="1" applyFont="1" applyFill="1" applyBorder="1" applyAlignment="1">
      <alignment horizontal="center" vertical="center"/>
    </xf>
    <xf numFmtId="164" fontId="42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164" fontId="42" fillId="6" borderId="1" xfId="0" applyNumberFormat="1" applyFont="1" applyFill="1" applyBorder="1" applyAlignment="1">
      <alignment horizontal="center" vertical="center"/>
    </xf>
    <xf numFmtId="164" fontId="42" fillId="6" borderId="5" xfId="0" applyNumberFormat="1" applyFont="1" applyFill="1" applyBorder="1" applyAlignment="1">
      <alignment horizontal="center" vertical="center"/>
    </xf>
    <xf numFmtId="164" fontId="48" fillId="0" borderId="1" xfId="0" applyNumberFormat="1" applyFont="1" applyBorder="1" applyAlignment="1">
      <alignment horizontal="center" vertical="center"/>
    </xf>
    <xf numFmtId="164" fontId="48" fillId="0" borderId="5" xfId="0" applyNumberFormat="1" applyFont="1" applyBorder="1" applyAlignment="1">
      <alignment horizontal="center" vertical="center"/>
    </xf>
    <xf numFmtId="42" fontId="48" fillId="0" borderId="1" xfId="0" applyNumberFormat="1" applyFont="1" applyFill="1" applyBorder="1" applyAlignment="1">
      <alignment horizontal="center" vertical="center"/>
    </xf>
    <xf numFmtId="42" fontId="48" fillId="0" borderId="5" xfId="0" applyNumberFormat="1" applyFont="1" applyFill="1" applyBorder="1" applyAlignment="1">
      <alignment horizontal="center" vertical="center"/>
    </xf>
    <xf numFmtId="165" fontId="43" fillId="12" borderId="5" xfId="0" applyNumberFormat="1" applyFont="1" applyFill="1" applyBorder="1" applyAlignment="1">
      <alignment horizontal="center" vertical="center"/>
    </xf>
    <xf numFmtId="42" fontId="48" fillId="0" borderId="1" xfId="0" applyNumberFormat="1" applyFont="1" applyBorder="1" applyAlignment="1">
      <alignment horizontal="center" vertical="center"/>
    </xf>
    <xf numFmtId="42" fontId="48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164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42" fontId="42" fillId="0" borderId="1" xfId="0" applyNumberFormat="1" applyFont="1" applyFill="1" applyBorder="1" applyAlignment="1">
      <alignment horizontal="center" vertical="center"/>
    </xf>
    <xf numFmtId="42" fontId="42" fillId="0" borderId="5" xfId="0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9" fontId="5" fillId="0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164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42" fontId="42" fillId="0" borderId="1" xfId="0" applyNumberFormat="1" applyFont="1" applyFill="1" applyBorder="1" applyAlignment="1">
      <alignment horizontal="center" vertical="center"/>
    </xf>
    <xf numFmtId="42" fontId="42" fillId="0" borderId="5" xfId="0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164" fontId="48" fillId="0" borderId="1" xfId="0" applyNumberFormat="1" applyFont="1" applyBorder="1" applyAlignment="1">
      <alignment horizontal="center" vertical="center"/>
    </xf>
    <xf numFmtId="164" fontId="48" fillId="0" borderId="5" xfId="0" applyNumberFormat="1" applyFont="1" applyBorder="1" applyAlignment="1">
      <alignment horizontal="center" vertical="center"/>
    </xf>
    <xf numFmtId="42" fontId="48" fillId="0" borderId="1" xfId="0" applyNumberFormat="1" applyFont="1" applyFill="1" applyBorder="1" applyAlignment="1">
      <alignment horizontal="center" vertical="center"/>
    </xf>
    <xf numFmtId="42" fontId="48" fillId="0" borderId="5" xfId="0" applyNumberFormat="1" applyFont="1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2" fontId="5" fillId="0" borderId="1" xfId="0" applyNumberFormat="1" applyFont="1" applyFill="1" applyBorder="1" applyAlignment="1">
      <alignment horizontal="center" vertical="center"/>
    </xf>
    <xf numFmtId="42" fontId="5" fillId="0" borderId="5" xfId="0" applyNumberFormat="1" applyFont="1" applyFill="1" applyBorder="1" applyAlignment="1">
      <alignment horizontal="center" vertical="center"/>
    </xf>
    <xf numFmtId="49" fontId="5" fillId="0" borderId="5" xfId="0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164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42" fontId="42" fillId="0" borderId="1" xfId="0" applyNumberFormat="1" applyFont="1" applyFill="1" applyBorder="1" applyAlignment="1">
      <alignment horizontal="center" vertical="center"/>
    </xf>
    <xf numFmtId="42" fontId="42" fillId="0" borderId="5" xfId="0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164" fontId="48" fillId="0" borderId="1" xfId="0" applyNumberFormat="1" applyFont="1" applyBorder="1" applyAlignment="1">
      <alignment horizontal="center" vertical="center"/>
    </xf>
    <xf numFmtId="164" fontId="48" fillId="0" borderId="5" xfId="0" applyNumberFormat="1" applyFont="1" applyBorder="1" applyAlignment="1">
      <alignment horizontal="center" vertical="center"/>
    </xf>
    <xf numFmtId="42" fontId="48" fillId="0" borderId="1" xfId="0" applyNumberFormat="1" applyFont="1" applyFill="1" applyBorder="1" applyAlignment="1">
      <alignment horizontal="center" vertical="center"/>
    </xf>
    <xf numFmtId="42" fontId="48" fillId="0" borderId="5" xfId="0" applyNumberFormat="1" applyFont="1" applyFill="1" applyBorder="1" applyAlignment="1">
      <alignment horizontal="center" vertical="center"/>
    </xf>
    <xf numFmtId="42" fontId="48" fillId="0" borderId="1" xfId="0" applyNumberFormat="1" applyFont="1" applyBorder="1" applyAlignment="1">
      <alignment horizontal="center" vertical="center"/>
    </xf>
    <xf numFmtId="42" fontId="48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0" fontId="0" fillId="6" borderId="0" xfId="0" applyFill="1"/>
    <xf numFmtId="0" fontId="0" fillId="4" borderId="0" xfId="0" applyFill="1"/>
    <xf numFmtId="164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42" fontId="42" fillId="0" borderId="1" xfId="0" applyNumberFormat="1" applyFont="1" applyBorder="1" applyAlignment="1">
      <alignment horizontal="center" vertical="center"/>
    </xf>
    <xf numFmtId="42" fontId="42" fillId="0" borderId="5" xfId="0" applyNumberFormat="1" applyFont="1" applyBorder="1" applyAlignment="1">
      <alignment horizontal="center" vertical="center"/>
    </xf>
    <xf numFmtId="164" fontId="42" fillId="6" borderId="1" xfId="0" applyNumberFormat="1" applyFont="1" applyFill="1" applyBorder="1" applyAlignment="1">
      <alignment horizontal="center" vertical="center"/>
    </xf>
    <xf numFmtId="164" fontId="42" fillId="6" borderId="5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48" fillId="0" borderId="1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164" fontId="42" fillId="6" borderId="1" xfId="0" applyNumberFormat="1" applyFont="1" applyFill="1" applyBorder="1" applyAlignment="1">
      <alignment horizontal="center" vertical="center"/>
    </xf>
    <xf numFmtId="164" fontId="42" fillId="6" borderId="5" xfId="0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164" fontId="48" fillId="0" borderId="1" xfId="0" applyNumberFormat="1" applyFont="1" applyBorder="1" applyAlignment="1">
      <alignment horizontal="center" vertical="center"/>
    </xf>
    <xf numFmtId="164" fontId="48" fillId="0" borderId="5" xfId="0" applyNumberFormat="1" applyFont="1" applyBorder="1" applyAlignment="1">
      <alignment horizontal="center" vertical="center"/>
    </xf>
    <xf numFmtId="42" fontId="48" fillId="0" borderId="1" xfId="0" applyNumberFormat="1" applyFont="1" applyFill="1" applyBorder="1" applyAlignment="1">
      <alignment horizontal="center" vertical="center"/>
    </xf>
    <xf numFmtId="42" fontId="48" fillId="0" borderId="5" xfId="0" applyNumberFormat="1" applyFont="1" applyFill="1" applyBorder="1" applyAlignment="1">
      <alignment horizontal="center" vertical="center"/>
    </xf>
    <xf numFmtId="165" fontId="43" fillId="12" borderId="5" xfId="0" applyNumberFormat="1" applyFont="1" applyFill="1" applyBorder="1" applyAlignment="1">
      <alignment horizontal="center" vertical="center"/>
    </xf>
    <xf numFmtId="164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42" fontId="42" fillId="0" borderId="1" xfId="0" applyNumberFormat="1" applyFont="1" applyFill="1" applyBorder="1" applyAlignment="1">
      <alignment horizontal="center" vertical="center"/>
    </xf>
    <xf numFmtId="42" fontId="42" fillId="0" borderId="5" xfId="0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164" fontId="42" fillId="6" borderId="1" xfId="0" applyNumberFormat="1" applyFont="1" applyFill="1" applyBorder="1" applyAlignment="1">
      <alignment horizontal="center" vertical="center"/>
    </xf>
    <xf numFmtId="164" fontId="42" fillId="6" borderId="5" xfId="0" applyNumberFormat="1" applyFont="1" applyFill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164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42" fontId="42" fillId="0" borderId="1" xfId="0" applyNumberFormat="1" applyFont="1" applyFill="1" applyBorder="1" applyAlignment="1">
      <alignment horizontal="center" vertical="center"/>
    </xf>
    <xf numFmtId="42" fontId="42" fillId="0" borderId="5" xfId="0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0" fontId="42" fillId="12" borderId="8" xfId="0" applyFont="1" applyFill="1" applyBorder="1" applyAlignment="1"/>
    <xf numFmtId="0" fontId="42" fillId="12" borderId="8" xfId="0" applyFont="1" applyFill="1" applyBorder="1" applyAlignment="1">
      <alignment horizontal="center"/>
    </xf>
    <xf numFmtId="0" fontId="42" fillId="12" borderId="1" xfId="0" applyFont="1" applyFill="1" applyBorder="1" applyAlignment="1">
      <alignment horizontal="center" vertical="center"/>
    </xf>
    <xf numFmtId="164" fontId="46" fillId="12" borderId="8" xfId="0" applyNumberFormat="1" applyFont="1" applyFill="1" applyBorder="1" applyAlignment="1">
      <alignment horizontal="center" vertical="center"/>
    </xf>
    <xf numFmtId="0" fontId="42" fillId="6" borderId="8" xfId="0" applyFont="1" applyFill="1" applyBorder="1" applyAlignment="1">
      <alignment horizontal="center"/>
    </xf>
    <xf numFmtId="164" fontId="46" fillId="6" borderId="8" xfId="0" applyNumberFormat="1" applyFont="1" applyFill="1" applyBorder="1" applyAlignment="1">
      <alignment horizontal="center" vertical="center"/>
    </xf>
    <xf numFmtId="49" fontId="42" fillId="12" borderId="1" xfId="0" applyNumberFormat="1" applyFont="1" applyFill="1" applyBorder="1" applyAlignment="1">
      <alignment horizontal="center" vertical="center"/>
    </xf>
    <xf numFmtId="164" fontId="42" fillId="12" borderId="8" xfId="0" applyNumberFormat="1" applyFont="1" applyFill="1" applyBorder="1" applyAlignment="1">
      <alignment horizontal="center" vertical="center"/>
    </xf>
    <xf numFmtId="164" fontId="46" fillId="6" borderId="1" xfId="0" applyNumberFormat="1" applyFont="1" applyFill="1" applyBorder="1" applyAlignment="1">
      <alignment horizontal="center" vertical="center"/>
    </xf>
    <xf numFmtId="164" fontId="42" fillId="12" borderId="11" xfId="0" applyNumberFormat="1" applyFont="1" applyFill="1" applyBorder="1" applyAlignment="1">
      <alignment vertical="center"/>
    </xf>
    <xf numFmtId="164" fontId="42" fillId="12" borderId="1" xfId="0" applyNumberFormat="1" applyFont="1" applyFill="1" applyBorder="1" applyAlignment="1">
      <alignment horizontal="center" vertical="center"/>
    </xf>
    <xf numFmtId="164" fontId="46" fillId="6" borderId="5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9" fontId="5" fillId="0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164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42" fontId="42" fillId="0" borderId="1" xfId="0" applyNumberFormat="1" applyFont="1" applyFill="1" applyBorder="1" applyAlignment="1">
      <alignment horizontal="center" vertical="center"/>
    </xf>
    <xf numFmtId="42" fontId="42" fillId="0" borderId="5" xfId="0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164" fontId="48" fillId="0" borderId="1" xfId="0" applyNumberFormat="1" applyFont="1" applyBorder="1" applyAlignment="1">
      <alignment horizontal="center" vertical="center"/>
    </xf>
    <xf numFmtId="164" fontId="48" fillId="0" borderId="5" xfId="0" applyNumberFormat="1" applyFont="1" applyBorder="1" applyAlignment="1">
      <alignment horizontal="center" vertical="center"/>
    </xf>
    <xf numFmtId="42" fontId="48" fillId="0" borderId="1" xfId="0" applyNumberFormat="1" applyFont="1" applyFill="1" applyBorder="1" applyAlignment="1">
      <alignment horizontal="center" vertical="center"/>
    </xf>
    <xf numFmtId="42" fontId="48" fillId="0" borderId="5" xfId="0" applyNumberFormat="1" applyFont="1" applyFill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42" fontId="42" fillId="0" borderId="8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0" fontId="42" fillId="8" borderId="8" xfId="0" applyFont="1" applyFill="1" applyBorder="1" applyAlignment="1">
      <alignment vertical="center" wrapText="1"/>
    </xf>
    <xf numFmtId="0" fontId="42" fillId="8" borderId="5" xfId="0" applyFont="1" applyFill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164" fontId="48" fillId="0" borderId="1" xfId="0" applyNumberFormat="1" applyFont="1" applyBorder="1" applyAlignment="1">
      <alignment horizontal="center" vertical="center"/>
    </xf>
    <xf numFmtId="164" fontId="48" fillId="0" borderId="5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164" fontId="48" fillId="0" borderId="1" xfId="0" applyNumberFormat="1" applyFont="1" applyBorder="1" applyAlignment="1">
      <alignment horizontal="center" vertical="center"/>
    </xf>
    <xf numFmtId="164" fontId="48" fillId="0" borderId="5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2" fontId="5" fillId="0" borderId="1" xfId="0" applyNumberFormat="1" applyFont="1" applyFill="1" applyBorder="1" applyAlignment="1">
      <alignment horizontal="center" vertical="center"/>
    </xf>
    <xf numFmtId="42" fontId="5" fillId="0" borderId="5" xfId="0" applyNumberFormat="1" applyFont="1" applyFill="1" applyBorder="1" applyAlignment="1">
      <alignment horizontal="center" vertical="center"/>
    </xf>
    <xf numFmtId="49" fontId="5" fillId="0" borderId="5" xfId="0" applyNumberFormat="1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42" fontId="42" fillId="0" borderId="1" xfId="0" applyNumberFormat="1" applyFont="1" applyFill="1" applyBorder="1" applyAlignment="1">
      <alignment horizontal="center" vertical="center"/>
    </xf>
    <xf numFmtId="42" fontId="42" fillId="0" borderId="5" xfId="0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164" fontId="48" fillId="0" borderId="1" xfId="0" applyNumberFormat="1" applyFont="1" applyBorder="1" applyAlignment="1">
      <alignment horizontal="center" vertical="center"/>
    </xf>
    <xf numFmtId="164" fontId="48" fillId="0" borderId="5" xfId="0" applyNumberFormat="1" applyFont="1" applyBorder="1" applyAlignment="1">
      <alignment horizontal="center" vertical="center"/>
    </xf>
    <xf numFmtId="42" fontId="48" fillId="0" borderId="1" xfId="0" applyNumberFormat="1" applyFont="1" applyFill="1" applyBorder="1" applyAlignment="1">
      <alignment horizontal="center" vertical="center"/>
    </xf>
    <xf numFmtId="42" fontId="48" fillId="0" borderId="5" xfId="0" applyNumberFormat="1" applyFont="1" applyFill="1" applyBorder="1" applyAlignment="1">
      <alignment horizontal="center" vertical="center"/>
    </xf>
    <xf numFmtId="42" fontId="48" fillId="0" borderId="1" xfId="0" applyNumberFormat="1" applyFont="1" applyBorder="1" applyAlignment="1">
      <alignment horizontal="center" vertical="center"/>
    </xf>
    <xf numFmtId="42" fontId="48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42" fontId="42" fillId="0" borderId="1" xfId="0" applyNumberFormat="1" applyFont="1" applyBorder="1" applyAlignment="1">
      <alignment horizontal="center" vertical="center"/>
    </xf>
    <xf numFmtId="42" fontId="42" fillId="0" borderId="5" xfId="0" applyNumberFormat="1" applyFont="1" applyBorder="1" applyAlignment="1">
      <alignment horizontal="center" vertical="center"/>
    </xf>
    <xf numFmtId="164" fontId="42" fillId="6" borderId="1" xfId="0" applyNumberFormat="1" applyFont="1" applyFill="1" applyBorder="1" applyAlignment="1">
      <alignment horizontal="center" vertical="center"/>
    </xf>
    <xf numFmtId="164" fontId="42" fillId="6" borderId="5" xfId="0" applyNumberFormat="1" applyFont="1" applyFill="1" applyBorder="1" applyAlignment="1">
      <alignment horizontal="center" vertical="center"/>
    </xf>
    <xf numFmtId="164" fontId="48" fillId="0" borderId="1" xfId="0" applyNumberFormat="1" applyFont="1" applyBorder="1" applyAlignment="1">
      <alignment horizontal="center" vertical="center"/>
    </xf>
    <xf numFmtId="164" fontId="48" fillId="0" borderId="5" xfId="0" applyNumberFormat="1" applyFont="1" applyBorder="1" applyAlignment="1">
      <alignment horizontal="center" vertical="center"/>
    </xf>
    <xf numFmtId="42" fontId="48" fillId="0" borderId="1" xfId="0" applyNumberFormat="1" applyFont="1" applyBorder="1" applyAlignment="1">
      <alignment horizontal="center" vertical="center"/>
    </xf>
    <xf numFmtId="42" fontId="48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164" fontId="48" fillId="0" borderId="1" xfId="0" applyNumberFormat="1" applyFont="1" applyBorder="1" applyAlignment="1">
      <alignment horizontal="center" vertical="center"/>
    </xf>
    <xf numFmtId="164" fontId="48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164" fontId="48" fillId="0" borderId="1" xfId="0" applyNumberFormat="1" applyFont="1" applyBorder="1" applyAlignment="1">
      <alignment horizontal="center" vertical="center"/>
    </xf>
    <xf numFmtId="164" fontId="48" fillId="0" borderId="5" xfId="0" applyNumberFormat="1" applyFont="1" applyBorder="1" applyAlignment="1">
      <alignment horizontal="center" vertical="center"/>
    </xf>
    <xf numFmtId="42" fontId="48" fillId="0" borderId="1" xfId="0" applyNumberFormat="1" applyFont="1" applyFill="1" applyBorder="1" applyAlignment="1">
      <alignment horizontal="center" vertical="center"/>
    </xf>
    <xf numFmtId="42" fontId="48" fillId="0" borderId="5" xfId="0" applyNumberFormat="1" applyFont="1" applyFill="1" applyBorder="1" applyAlignment="1">
      <alignment horizontal="center" vertical="center"/>
    </xf>
    <xf numFmtId="42" fontId="48" fillId="0" borderId="1" xfId="0" applyNumberFormat="1" applyFont="1" applyBorder="1" applyAlignment="1">
      <alignment horizontal="center" vertical="center"/>
    </xf>
    <xf numFmtId="42" fontId="48" fillId="0" borderId="5" xfId="0" applyNumberFormat="1" applyFont="1" applyBorder="1" applyAlignment="1">
      <alignment horizontal="center" vertical="center"/>
    </xf>
    <xf numFmtId="164" fontId="48" fillId="0" borderId="1" xfId="0" applyNumberFormat="1" applyFont="1" applyBorder="1" applyAlignment="1">
      <alignment horizontal="center" vertical="center"/>
    </xf>
    <xf numFmtId="164" fontId="48" fillId="0" borderId="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42" fontId="5" fillId="0" borderId="1" xfId="0" applyNumberFormat="1" applyFont="1" applyFill="1" applyBorder="1" applyAlignment="1">
      <alignment horizontal="center" vertical="center"/>
    </xf>
    <xf numFmtId="42" fontId="5" fillId="0" borderId="5" xfId="0" applyNumberFormat="1" applyFont="1" applyFill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9" fontId="5" fillId="0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164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42" fontId="42" fillId="0" borderId="1" xfId="0" applyNumberFormat="1" applyFont="1" applyFill="1" applyBorder="1" applyAlignment="1">
      <alignment horizontal="center" vertical="center"/>
    </xf>
    <xf numFmtId="42" fontId="42" fillId="0" borderId="5" xfId="0" applyNumberFormat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42" fontId="42" fillId="0" borderId="1" xfId="0" applyNumberFormat="1" applyFont="1" applyBorder="1" applyAlignment="1">
      <alignment horizontal="center" vertical="center"/>
    </xf>
    <xf numFmtId="42" fontId="42" fillId="0" borderId="5" xfId="0" applyNumberFormat="1" applyFont="1" applyBorder="1" applyAlignment="1">
      <alignment horizontal="center" vertical="center"/>
    </xf>
    <xf numFmtId="164" fontId="42" fillId="6" borderId="1" xfId="0" applyNumberFormat="1" applyFont="1" applyFill="1" applyBorder="1" applyAlignment="1">
      <alignment horizontal="center" vertical="center"/>
    </xf>
    <xf numFmtId="164" fontId="42" fillId="6" borderId="5" xfId="0" applyNumberFormat="1" applyFont="1" applyFill="1" applyBorder="1" applyAlignment="1">
      <alignment horizontal="center" vertical="center"/>
    </xf>
    <xf numFmtId="164" fontId="48" fillId="0" borderId="1" xfId="0" applyNumberFormat="1" applyFont="1" applyBorder="1" applyAlignment="1">
      <alignment horizontal="center" vertical="center"/>
    </xf>
    <xf numFmtId="164" fontId="48" fillId="0" borderId="5" xfId="0" applyNumberFormat="1" applyFont="1" applyBorder="1" applyAlignment="1">
      <alignment horizontal="center" vertical="center"/>
    </xf>
    <xf numFmtId="42" fontId="48" fillId="0" borderId="1" xfId="0" applyNumberFormat="1" applyFont="1" applyFill="1" applyBorder="1" applyAlignment="1">
      <alignment horizontal="center" vertical="center"/>
    </xf>
    <xf numFmtId="42" fontId="48" fillId="0" borderId="5" xfId="0" applyNumberFormat="1" applyFont="1" applyFill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42" fontId="42" fillId="0" borderId="8" xfId="0" applyNumberFormat="1" applyFont="1" applyFill="1" applyBorder="1" applyAlignment="1">
      <alignment horizontal="center" vertical="center"/>
    </xf>
    <xf numFmtId="165" fontId="43" fillId="12" borderId="5" xfId="0" applyNumberFormat="1" applyFont="1" applyFill="1" applyBorder="1" applyAlignment="1">
      <alignment horizontal="center" vertical="center"/>
    </xf>
    <xf numFmtId="42" fontId="48" fillId="0" borderId="1" xfId="0" applyNumberFormat="1" applyFont="1" applyBorder="1" applyAlignment="1">
      <alignment horizontal="center" vertical="center"/>
    </xf>
    <xf numFmtId="42" fontId="48" fillId="0" borderId="5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left" vertical="center"/>
    </xf>
    <xf numFmtId="49" fontId="2" fillId="2" borderId="1" xfId="0" applyNumberFormat="1" applyFont="1" applyFill="1" applyBorder="1" applyAlignment="1">
      <alignment horizontal="left" vertical="center"/>
    </xf>
    <xf numFmtId="49" fontId="2" fillId="2" borderId="5" xfId="0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65" fontId="2" fillId="2" borderId="1" xfId="0" applyNumberFormat="1" applyFont="1" applyFill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165" fontId="2" fillId="2" borderId="2" xfId="0" applyNumberFormat="1" applyFont="1" applyFill="1" applyBorder="1" applyAlignment="1">
      <alignment horizontal="center" vertical="center"/>
    </xf>
    <xf numFmtId="165" fontId="2" fillId="2" borderId="3" xfId="0" applyNumberFormat="1" applyFont="1" applyFill="1" applyBorder="1" applyAlignment="1">
      <alignment horizontal="center" vertical="center"/>
    </xf>
    <xf numFmtId="165" fontId="2" fillId="2" borderId="4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49" fontId="6" fillId="0" borderId="5" xfId="0" applyNumberFormat="1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64" fontId="6" fillId="0" borderId="5" xfId="0" applyNumberFormat="1" applyFont="1" applyBorder="1" applyAlignment="1">
      <alignment horizontal="center" vertical="center"/>
    </xf>
    <xf numFmtId="49" fontId="3" fillId="0" borderId="7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164" fontId="3" fillId="0" borderId="1" xfId="0" applyNumberFormat="1" applyFont="1" applyFill="1" applyBorder="1" applyAlignment="1">
      <alignment horizontal="center" vertical="center"/>
    </xf>
    <xf numFmtId="164" fontId="3" fillId="0" borderId="5" xfId="0" applyNumberFormat="1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166" fontId="3" fillId="0" borderId="5" xfId="1" applyNumberFormat="1" applyFont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64" fontId="9" fillId="0" borderId="1" xfId="0" applyNumberFormat="1" applyFont="1" applyFill="1" applyBorder="1" applyAlignment="1">
      <alignment horizontal="center" vertical="center"/>
    </xf>
    <xf numFmtId="164" fontId="9" fillId="0" borderId="5" xfId="0" applyNumberFormat="1" applyFont="1" applyFill="1" applyBorder="1" applyAlignment="1">
      <alignment horizontal="center" vertical="center"/>
    </xf>
    <xf numFmtId="0" fontId="0" fillId="0" borderId="16" xfId="0" applyBorder="1" applyAlignment="1">
      <alignment horizontal="left" vertical="top"/>
    </xf>
    <xf numFmtId="0" fontId="11" fillId="0" borderId="1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1" fillId="0" borderId="5" xfId="0" applyNumberFormat="1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 vertical="center"/>
    </xf>
    <xf numFmtId="49" fontId="13" fillId="0" borderId="5" xfId="0" applyNumberFormat="1" applyFont="1" applyBorder="1" applyAlignment="1">
      <alignment horizontal="center" vertical="center"/>
    </xf>
    <xf numFmtId="164" fontId="11" fillId="0" borderId="1" xfId="0" applyNumberFormat="1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64" fontId="11" fillId="0" borderId="1" xfId="0" applyNumberFormat="1" applyFont="1" applyFill="1" applyBorder="1" applyAlignment="1">
      <alignment horizontal="center" vertical="center"/>
    </xf>
    <xf numFmtId="164" fontId="11" fillId="0" borderId="5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4" borderId="2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4" xfId="0" applyFont="1" applyFill="1" applyBorder="1" applyAlignment="1">
      <alignment horizontal="center"/>
    </xf>
    <xf numFmtId="0" fontId="11" fillId="5" borderId="2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49" fontId="11" fillId="0" borderId="6" xfId="0" applyNumberFormat="1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left" vertical="center"/>
    </xf>
    <xf numFmtId="49" fontId="1" fillId="2" borderId="5" xfId="0" applyNumberFormat="1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65" fontId="1" fillId="2" borderId="1" xfId="0" applyNumberFormat="1" applyFont="1" applyFill="1" applyBorder="1" applyAlignment="1">
      <alignment horizontal="center" vertical="center"/>
    </xf>
    <xf numFmtId="165" fontId="1" fillId="2" borderId="5" xfId="0" applyNumberFormat="1" applyFont="1" applyFill="1" applyBorder="1" applyAlignment="1">
      <alignment horizontal="center" vertical="center"/>
    </xf>
    <xf numFmtId="165" fontId="1" fillId="2" borderId="2" xfId="0" applyNumberFormat="1" applyFont="1" applyFill="1" applyBorder="1" applyAlignment="1">
      <alignment horizontal="center" vertical="center"/>
    </xf>
    <xf numFmtId="165" fontId="1" fillId="2" borderId="3" xfId="0" applyNumberFormat="1" applyFont="1" applyFill="1" applyBorder="1" applyAlignment="1">
      <alignment horizontal="center" vertical="center"/>
    </xf>
    <xf numFmtId="165" fontId="1" fillId="2" borderId="4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164" fontId="1" fillId="2" borderId="5" xfId="0" applyNumberFormat="1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1" fillId="0" borderId="5" xfId="0" applyFont="1" applyFill="1" applyBorder="1" applyAlignment="1">
      <alignment horizontal="center" vertical="center"/>
    </xf>
    <xf numFmtId="166" fontId="11" fillId="0" borderId="1" xfId="1" applyNumberFormat="1" applyFont="1" applyBorder="1" applyAlignment="1">
      <alignment horizontal="center" vertical="center"/>
    </xf>
    <xf numFmtId="166" fontId="11" fillId="0" borderId="5" xfId="1" applyNumberFormat="1" applyFont="1" applyBorder="1" applyAlignment="1">
      <alignment horizontal="center" vertical="center"/>
    </xf>
    <xf numFmtId="164" fontId="14" fillId="0" borderId="1" xfId="0" applyNumberFormat="1" applyFont="1" applyFill="1" applyBorder="1" applyAlignment="1">
      <alignment horizontal="center" vertical="center"/>
    </xf>
    <xf numFmtId="164" fontId="14" fillId="0" borderId="5" xfId="0" applyNumberFormat="1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164" fontId="11" fillId="6" borderId="1" xfId="0" applyNumberFormat="1" applyFont="1" applyFill="1" applyBorder="1" applyAlignment="1">
      <alignment horizontal="center" vertical="center"/>
    </xf>
    <xf numFmtId="164" fontId="11" fillId="6" borderId="5" xfId="0" applyNumberFormat="1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/>
    </xf>
    <xf numFmtId="0" fontId="11" fillId="3" borderId="3" xfId="0" applyFont="1" applyFill="1" applyBorder="1" applyAlignment="1">
      <alignment horizontal="center"/>
    </xf>
    <xf numFmtId="0" fontId="11" fillId="3" borderId="4" xfId="0" applyFont="1" applyFill="1" applyBorder="1" applyAlignment="1">
      <alignment horizontal="center"/>
    </xf>
    <xf numFmtId="164" fontId="3" fillId="6" borderId="1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49" fontId="3" fillId="8" borderId="1" xfId="0" applyNumberFormat="1" applyFont="1" applyFill="1" applyBorder="1" applyAlignment="1">
      <alignment horizontal="center" vertical="center"/>
    </xf>
    <xf numFmtId="49" fontId="3" fillId="8" borderId="5" xfId="0" applyNumberFormat="1" applyFont="1" applyFill="1" applyBorder="1" applyAlignment="1">
      <alignment horizontal="center" vertical="center"/>
    </xf>
    <xf numFmtId="164" fontId="3" fillId="8" borderId="1" xfId="0" applyNumberFormat="1" applyFont="1" applyFill="1" applyBorder="1" applyAlignment="1">
      <alignment horizontal="center" vertical="center"/>
    </xf>
    <xf numFmtId="164" fontId="3" fillId="8" borderId="5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6" borderId="9" xfId="0" applyNumberFormat="1" applyFont="1" applyFill="1" applyBorder="1" applyAlignment="1">
      <alignment horizontal="center" vertical="center"/>
    </xf>
    <xf numFmtId="49" fontId="3" fillId="6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42" fontId="3" fillId="0" borderId="1" xfId="0" applyNumberFormat="1" applyFont="1" applyFill="1" applyBorder="1" applyAlignment="1">
      <alignment horizontal="center" vertical="center"/>
    </xf>
    <xf numFmtId="42" fontId="3" fillId="0" borderId="5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2" fontId="9" fillId="0" borderId="8" xfId="0" applyNumberFormat="1" applyFont="1" applyFill="1" applyBorder="1" applyAlignment="1">
      <alignment horizontal="center" vertical="center"/>
    </xf>
    <xf numFmtId="42" fontId="9" fillId="0" borderId="5" xfId="0" applyNumberFormat="1" applyFont="1" applyFill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42" fontId="3" fillId="0" borderId="5" xfId="0" applyNumberFormat="1" applyFont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5" xfId="0" applyNumberFormat="1" applyFont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14" fontId="3" fillId="6" borderId="1" xfId="0" applyNumberFormat="1" applyFont="1" applyFill="1" applyBorder="1" applyAlignment="1">
      <alignment horizontal="center" vertical="center"/>
    </xf>
    <xf numFmtId="14" fontId="3" fillId="6" borderId="5" xfId="0" applyNumberFormat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49" fontId="4" fillId="11" borderId="1" xfId="0" applyNumberFormat="1" applyFont="1" applyFill="1" applyBorder="1" applyAlignment="1">
      <alignment horizontal="center" vertical="center"/>
    </xf>
    <xf numFmtId="49" fontId="4" fillId="11" borderId="5" xfId="0" applyNumberFormat="1" applyFont="1" applyFill="1" applyBorder="1" applyAlignment="1">
      <alignment horizontal="center" vertical="center"/>
    </xf>
    <xf numFmtId="164" fontId="3" fillId="11" borderId="1" xfId="0" applyNumberFormat="1" applyFont="1" applyFill="1" applyBorder="1" applyAlignment="1">
      <alignment horizontal="center" vertical="center"/>
    </xf>
    <xf numFmtId="164" fontId="3" fillId="11" borderId="5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16" fillId="6" borderId="1" xfId="0" applyFont="1" applyFill="1" applyBorder="1" applyAlignment="1">
      <alignment horizontal="center" vertical="center"/>
    </xf>
    <xf numFmtId="0" fontId="16" fillId="6" borderId="5" xfId="0" applyFont="1" applyFill="1" applyBorder="1" applyAlignment="1">
      <alignment horizontal="center" vertical="center"/>
    </xf>
    <xf numFmtId="49" fontId="3" fillId="6" borderId="2" xfId="0" applyNumberFormat="1" applyFont="1" applyFill="1" applyBorder="1" applyAlignment="1">
      <alignment horizontal="center" vertical="center"/>
    </xf>
    <xf numFmtId="49" fontId="3" fillId="6" borderId="6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49" fontId="9" fillId="6" borderId="1" xfId="0" applyNumberFormat="1" applyFont="1" applyFill="1" applyBorder="1" applyAlignment="1">
      <alignment horizontal="center" vertical="center"/>
    </xf>
    <xf numFmtId="49" fontId="9" fillId="6" borderId="5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4" fontId="9" fillId="6" borderId="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49" fontId="3" fillId="9" borderId="9" xfId="0" applyNumberFormat="1" applyFont="1" applyFill="1" applyBorder="1" applyAlignment="1">
      <alignment horizontal="center" vertical="center"/>
    </xf>
    <xf numFmtId="49" fontId="3" fillId="9" borderId="10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5" xfId="0" applyNumberFormat="1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42" fontId="3" fillId="6" borderId="1" xfId="0" applyNumberFormat="1" applyFont="1" applyFill="1" applyBorder="1" applyAlignment="1">
      <alignment horizontal="center" vertical="center"/>
    </xf>
    <xf numFmtId="42" fontId="3" fillId="6" borderId="5" xfId="0" applyNumberFormat="1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2" fontId="0" fillId="0" borderId="1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5" fontId="3" fillId="0" borderId="1" xfId="0" applyNumberFormat="1" applyFont="1" applyBorder="1" applyAlignment="1">
      <alignment horizontal="center" vertical="center"/>
    </xf>
    <xf numFmtId="15" fontId="3" fillId="0" borderId="5" xfId="0" applyNumberFormat="1" applyFont="1" applyBorder="1" applyAlignment="1">
      <alignment horizontal="center" vertical="center"/>
    </xf>
    <xf numFmtId="15" fontId="3" fillId="0" borderId="2" xfId="0" applyNumberFormat="1" applyFont="1" applyBorder="1" applyAlignment="1">
      <alignment horizontal="center" vertical="center"/>
    </xf>
    <xf numFmtId="15" fontId="3" fillId="0" borderId="6" xfId="0" applyNumberFormat="1" applyFont="1" applyBorder="1" applyAlignment="1">
      <alignment horizontal="center" vertical="center"/>
    </xf>
    <xf numFmtId="15" fontId="3" fillId="6" borderId="2" xfId="0" applyNumberFormat="1" applyFont="1" applyFill="1" applyBorder="1" applyAlignment="1">
      <alignment horizontal="center" vertical="center"/>
    </xf>
    <xf numFmtId="15" fontId="3" fillId="6" borderId="6" xfId="0" applyNumberFormat="1" applyFont="1" applyFill="1" applyBorder="1" applyAlignment="1">
      <alignment horizontal="center" vertical="center"/>
    </xf>
    <xf numFmtId="15" fontId="3" fillId="0" borderId="8" xfId="0" applyNumberFormat="1" applyFont="1" applyBorder="1" applyAlignment="1">
      <alignment horizontal="center" vertical="center"/>
    </xf>
    <xf numFmtId="15" fontId="3" fillId="6" borderId="1" xfId="0" applyNumberFormat="1" applyFont="1" applyFill="1" applyBorder="1" applyAlignment="1">
      <alignment horizontal="center" vertical="center"/>
    </xf>
    <xf numFmtId="15" fontId="3" fillId="6" borderId="5" xfId="0" applyNumberFormat="1" applyFont="1" applyFill="1" applyBorder="1" applyAlignment="1">
      <alignment horizontal="center" vertical="center"/>
    </xf>
    <xf numFmtId="15" fontId="0" fillId="0" borderId="1" xfId="0" applyNumberFormat="1" applyBorder="1" applyAlignment="1">
      <alignment horizontal="center" vertical="center"/>
    </xf>
    <xf numFmtId="15" fontId="0" fillId="0" borderId="5" xfId="0" applyNumberFormat="1" applyBorder="1" applyAlignment="1">
      <alignment horizontal="center" vertical="center"/>
    </xf>
    <xf numFmtId="15" fontId="3" fillId="0" borderId="9" xfId="0" applyNumberFormat="1" applyFont="1" applyBorder="1" applyAlignment="1">
      <alignment horizontal="center" vertical="center"/>
    </xf>
    <xf numFmtId="15" fontId="3" fillId="0" borderId="10" xfId="0" applyNumberFormat="1" applyFont="1" applyBorder="1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/>
    </xf>
    <xf numFmtId="15" fontId="3" fillId="6" borderId="9" xfId="0" applyNumberFormat="1" applyFont="1" applyFill="1" applyBorder="1" applyAlignment="1">
      <alignment horizontal="center" vertical="center"/>
    </xf>
    <xf numFmtId="15" fontId="3" fillId="6" borderId="10" xfId="0" applyNumberFormat="1" applyFont="1" applyFill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14" fontId="3" fillId="0" borderId="6" xfId="0" applyNumberFormat="1" applyFont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/>
    </xf>
    <xf numFmtId="14" fontId="3" fillId="6" borderId="2" xfId="0" applyNumberFormat="1" applyFont="1" applyFill="1" applyBorder="1" applyAlignment="1">
      <alignment horizontal="center" vertical="center"/>
    </xf>
    <xf numFmtId="14" fontId="3" fillId="6" borderId="6" xfId="0" applyNumberFormat="1" applyFont="1" applyFill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14" fontId="3" fillId="0" borderId="10" xfId="0" applyNumberFormat="1" applyFont="1" applyBorder="1" applyAlignment="1">
      <alignment horizontal="center" vertical="center"/>
    </xf>
    <xf numFmtId="14" fontId="3" fillId="6" borderId="9" xfId="0" applyNumberFormat="1" applyFont="1" applyFill="1" applyBorder="1" applyAlignment="1">
      <alignment horizontal="center" vertical="center"/>
    </xf>
    <xf numFmtId="14" fontId="3" fillId="6" borderId="10" xfId="0" applyNumberFormat="1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/>
    </xf>
    <xf numFmtId="49" fontId="3" fillId="0" borderId="5" xfId="0" applyNumberFormat="1" applyFont="1" applyFill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 wrapText="1"/>
    </xf>
    <xf numFmtId="164" fontId="9" fillId="6" borderId="5" xfId="0" applyNumberFormat="1" applyFont="1" applyFill="1" applyBorder="1" applyAlignment="1">
      <alignment horizontal="center" vertical="center" wrapText="1"/>
    </xf>
    <xf numFmtId="164" fontId="9" fillId="0" borderId="8" xfId="0" applyNumberFormat="1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20" fillId="2" borderId="1" xfId="0" applyNumberFormat="1" applyFont="1" applyFill="1" applyBorder="1" applyAlignment="1">
      <alignment horizontal="center" vertical="center"/>
    </xf>
    <xf numFmtId="164" fontId="20" fillId="2" borderId="5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5" fillId="12" borderId="2" xfId="0" applyFont="1" applyFill="1" applyBorder="1" applyAlignment="1">
      <alignment horizontal="center"/>
    </xf>
    <xf numFmtId="0" fontId="5" fillId="12" borderId="3" xfId="0" applyFont="1" applyFill="1" applyBorder="1" applyAlignment="1">
      <alignment horizontal="center"/>
    </xf>
    <xf numFmtId="0" fontId="5" fillId="12" borderId="4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49" fontId="3" fillId="0" borderId="1" xfId="0" quotePrefix="1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49" fontId="5" fillId="0" borderId="9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164" fontId="21" fillId="0" borderId="1" xfId="0" applyNumberFormat="1" applyFont="1" applyBorder="1" applyAlignment="1">
      <alignment horizontal="center" vertical="center"/>
    </xf>
    <xf numFmtId="164" fontId="21" fillId="0" borderId="5" xfId="0" applyNumberFormat="1" applyFont="1" applyBorder="1" applyAlignment="1">
      <alignment horizontal="center" vertical="center"/>
    </xf>
    <xf numFmtId="165" fontId="27" fillId="2" borderId="1" xfId="0" applyNumberFormat="1" applyFont="1" applyFill="1" applyBorder="1" applyAlignment="1">
      <alignment horizontal="center" vertical="center"/>
    </xf>
    <xf numFmtId="165" fontId="27" fillId="2" borderId="5" xfId="0" applyNumberFormat="1" applyFont="1" applyFill="1" applyBorder="1" applyAlignment="1">
      <alignment horizontal="center" vertical="center"/>
    </xf>
    <xf numFmtId="164" fontId="28" fillId="2" borderId="1" xfId="0" applyNumberFormat="1" applyFont="1" applyFill="1" applyBorder="1" applyAlignment="1">
      <alignment horizontal="center" vertical="center"/>
    </xf>
    <xf numFmtId="164" fontId="28" fillId="2" borderId="5" xfId="0" applyNumberFormat="1" applyFont="1" applyFill="1" applyBorder="1" applyAlignment="1">
      <alignment horizontal="center" vertical="center"/>
    </xf>
    <xf numFmtId="0" fontId="27" fillId="0" borderId="2" xfId="0" applyFont="1" applyFill="1" applyBorder="1" applyAlignment="1">
      <alignment horizontal="center" vertical="center"/>
    </xf>
    <xf numFmtId="0" fontId="27" fillId="0" borderId="3" xfId="0" applyFont="1" applyFill="1" applyBorder="1" applyAlignment="1">
      <alignment horizontal="center" vertical="center"/>
    </xf>
    <xf numFmtId="0" fontId="27" fillId="0" borderId="4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49" fontId="27" fillId="2" borderId="1" xfId="0" applyNumberFormat="1" applyFont="1" applyFill="1" applyBorder="1" applyAlignment="1">
      <alignment horizontal="left" vertical="center"/>
    </xf>
    <xf numFmtId="49" fontId="27" fillId="2" borderId="5" xfId="0" applyNumberFormat="1" applyFont="1" applyFill="1" applyBorder="1" applyAlignment="1">
      <alignment horizontal="left" vertical="center"/>
    </xf>
    <xf numFmtId="0" fontId="27" fillId="2" borderId="2" xfId="0" applyFont="1" applyFill="1" applyBorder="1" applyAlignment="1">
      <alignment horizontal="center"/>
    </xf>
    <xf numFmtId="0" fontId="27" fillId="2" borderId="4" xfId="0" applyFont="1" applyFill="1" applyBorder="1" applyAlignment="1">
      <alignment horizontal="center"/>
    </xf>
    <xf numFmtId="165" fontId="27" fillId="2" borderId="2" xfId="0" applyNumberFormat="1" applyFont="1" applyFill="1" applyBorder="1" applyAlignment="1">
      <alignment horizontal="center" vertical="center"/>
    </xf>
    <xf numFmtId="165" fontId="27" fillId="2" borderId="3" xfId="0" applyNumberFormat="1" applyFont="1" applyFill="1" applyBorder="1" applyAlignment="1">
      <alignment horizontal="center" vertical="center"/>
    </xf>
    <xf numFmtId="165" fontId="27" fillId="2" borderId="4" xfId="0" applyNumberFormat="1" applyFont="1" applyFill="1" applyBorder="1" applyAlignment="1">
      <alignment horizontal="center" vertical="center"/>
    </xf>
    <xf numFmtId="164" fontId="26" fillId="2" borderId="1" xfId="0" applyNumberFormat="1" applyFont="1" applyFill="1" applyBorder="1" applyAlignment="1">
      <alignment horizontal="center" vertical="center"/>
    </xf>
    <xf numFmtId="164" fontId="26" fillId="2" borderId="5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 vertical="center"/>
    </xf>
    <xf numFmtId="164" fontId="14" fillId="0" borderId="5" xfId="0" applyNumberFormat="1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49" fontId="11" fillId="0" borderId="9" xfId="0" applyNumberFormat="1" applyFont="1" applyBorder="1" applyAlignment="1">
      <alignment horizontal="center" vertical="center"/>
    </xf>
    <xf numFmtId="49" fontId="11" fillId="0" borderId="10" xfId="0" applyNumberFormat="1" applyFont="1" applyBorder="1" applyAlignment="1">
      <alignment horizontal="center" vertical="center"/>
    </xf>
    <xf numFmtId="0" fontId="11" fillId="12" borderId="2" xfId="0" applyFont="1" applyFill="1" applyBorder="1" applyAlignment="1">
      <alignment horizontal="center"/>
    </xf>
    <xf numFmtId="0" fontId="11" fillId="12" borderId="3" xfId="0" applyFont="1" applyFill="1" applyBorder="1" applyAlignment="1">
      <alignment horizontal="center"/>
    </xf>
    <xf numFmtId="0" fontId="11" fillId="12" borderId="4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12" borderId="2" xfId="0" applyFont="1" applyFill="1" applyBorder="1" applyAlignment="1">
      <alignment horizontal="center"/>
    </xf>
    <xf numFmtId="0" fontId="1" fillId="12" borderId="3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 vertical="center" wrapText="1"/>
    </xf>
    <xf numFmtId="0" fontId="5" fillId="6" borderId="5" xfId="0" applyFont="1" applyFill="1" applyBorder="1" applyAlignment="1">
      <alignment horizontal="left" vertical="center" wrapText="1"/>
    </xf>
    <xf numFmtId="42" fontId="5" fillId="0" borderId="1" xfId="0" applyNumberFormat="1" applyFont="1" applyFill="1" applyBorder="1" applyAlignment="1">
      <alignment horizontal="center" vertical="center"/>
    </xf>
    <xf numFmtId="42" fontId="5" fillId="0" borderId="5" xfId="0" applyNumberFormat="1" applyFont="1" applyFill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 applyAlignment="1">
      <alignment horizontal="center" vertical="center"/>
    </xf>
    <xf numFmtId="42" fontId="5" fillId="0" borderId="1" xfId="0" applyNumberFormat="1" applyFont="1" applyBorder="1" applyAlignment="1">
      <alignment horizontal="center" vertical="center"/>
    </xf>
    <xf numFmtId="42" fontId="5" fillId="0" borderId="5" xfId="0" applyNumberFormat="1" applyFont="1" applyBorder="1" applyAlignment="1">
      <alignment horizontal="center" vertical="center"/>
    </xf>
    <xf numFmtId="49" fontId="27" fillId="2" borderId="1" xfId="0" applyNumberFormat="1" applyFont="1" applyFill="1" applyBorder="1" applyAlignment="1">
      <alignment horizontal="center" vertical="center"/>
    </xf>
    <xf numFmtId="49" fontId="27" fillId="2" borderId="5" xfId="0" applyNumberFormat="1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/>
    </xf>
    <xf numFmtId="49" fontId="5" fillId="0" borderId="5" xfId="0" applyNumberFormat="1" applyFont="1" applyFill="1" applyBorder="1" applyAlignment="1">
      <alignment horizontal="center" vertical="center"/>
    </xf>
    <xf numFmtId="42" fontId="5" fillId="6" borderId="1" xfId="0" applyNumberFormat="1" applyFont="1" applyFill="1" applyBorder="1" applyAlignment="1">
      <alignment horizontal="center" vertical="center"/>
    </xf>
    <xf numFmtId="42" fontId="5" fillId="6" borderId="5" xfId="0" applyNumberFormat="1" applyFont="1" applyFill="1" applyBorder="1" applyAlignment="1">
      <alignment horizontal="center" vertical="center"/>
    </xf>
    <xf numFmtId="164" fontId="5" fillId="4" borderId="1" xfId="0" applyNumberFormat="1" applyFont="1" applyFill="1" applyBorder="1" applyAlignment="1">
      <alignment horizontal="center" vertical="center"/>
    </xf>
    <xf numFmtId="164" fontId="5" fillId="4" borderId="5" xfId="0" applyNumberFormat="1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164" fontId="42" fillId="0" borderId="1" xfId="0" applyNumberFormat="1" applyFont="1" applyBorder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42" fontId="42" fillId="0" borderId="1" xfId="0" applyNumberFormat="1" applyFont="1" applyFill="1" applyBorder="1" applyAlignment="1">
      <alignment horizontal="center" vertical="center"/>
    </xf>
    <xf numFmtId="42" fontId="42" fillId="0" borderId="5" xfId="0" applyNumberFormat="1" applyFont="1" applyFill="1" applyBorder="1" applyAlignment="1">
      <alignment horizontal="center" vertical="center"/>
    </xf>
    <xf numFmtId="164" fontId="46" fillId="0" borderId="1" xfId="0" applyNumberFormat="1" applyFont="1" applyBorder="1" applyAlignment="1">
      <alignment horizontal="center" vertical="center"/>
    </xf>
    <xf numFmtId="164" fontId="46" fillId="0" borderId="5" xfId="0" applyNumberFormat="1" applyFont="1" applyBorder="1" applyAlignment="1">
      <alignment horizontal="center" vertical="center"/>
    </xf>
    <xf numFmtId="0" fontId="42" fillId="0" borderId="0" xfId="0" applyFont="1" applyAlignment="1">
      <alignment horizontal="center" wrapText="1"/>
    </xf>
    <xf numFmtId="0" fontId="42" fillId="0" borderId="16" xfId="0" applyFont="1" applyBorder="1" applyAlignment="1">
      <alignment horizontal="center" wrapText="1"/>
    </xf>
    <xf numFmtId="0" fontId="49" fillId="4" borderId="2" xfId="0" applyFont="1" applyFill="1" applyBorder="1" applyAlignment="1">
      <alignment horizontal="left"/>
    </xf>
    <xf numFmtId="0" fontId="49" fillId="4" borderId="3" xfId="0" applyFont="1" applyFill="1" applyBorder="1" applyAlignment="1">
      <alignment horizontal="left"/>
    </xf>
    <xf numFmtId="0" fontId="49" fillId="4" borderId="4" xfId="0" applyFont="1" applyFill="1" applyBorder="1" applyAlignment="1">
      <alignment horizontal="left"/>
    </xf>
    <xf numFmtId="0" fontId="49" fillId="12" borderId="2" xfId="0" applyFont="1" applyFill="1" applyBorder="1" applyAlignment="1">
      <alignment horizontal="left"/>
    </xf>
    <xf numFmtId="0" fontId="49" fillId="12" borderId="3" xfId="0" applyFont="1" applyFill="1" applyBorder="1" applyAlignment="1">
      <alignment horizontal="left"/>
    </xf>
    <xf numFmtId="0" fontId="49" fillId="12" borderId="4" xfId="0" applyFont="1" applyFill="1" applyBorder="1" applyAlignment="1">
      <alignment horizontal="left"/>
    </xf>
    <xf numFmtId="0" fontId="49" fillId="3" borderId="2" xfId="0" applyFont="1" applyFill="1" applyBorder="1" applyAlignment="1">
      <alignment horizontal="left"/>
    </xf>
    <xf numFmtId="0" fontId="49" fillId="3" borderId="3" xfId="0" applyFont="1" applyFill="1" applyBorder="1" applyAlignment="1">
      <alignment horizontal="left"/>
    </xf>
    <xf numFmtId="0" fontId="49" fillId="3" borderId="4" xfId="0" applyFont="1" applyFill="1" applyBorder="1" applyAlignment="1">
      <alignment horizontal="left"/>
    </xf>
    <xf numFmtId="164" fontId="42" fillId="6" borderId="1" xfId="0" applyNumberFormat="1" applyFont="1" applyFill="1" applyBorder="1" applyAlignment="1">
      <alignment horizontal="center" vertical="center"/>
    </xf>
    <xf numFmtId="164" fontId="42" fillId="6" borderId="5" xfId="0" applyNumberFormat="1" applyFont="1" applyFill="1" applyBorder="1" applyAlignment="1">
      <alignment horizontal="center" vertical="center"/>
    </xf>
    <xf numFmtId="42" fontId="42" fillId="0" borderId="1" xfId="0" applyNumberFormat="1" applyFont="1" applyBorder="1" applyAlignment="1">
      <alignment horizontal="center" vertical="center"/>
    </xf>
    <xf numFmtId="42" fontId="42" fillId="0" borderId="5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5" xfId="0" applyNumberFormat="1" applyFont="1" applyBorder="1" applyAlignment="1">
      <alignment horizontal="center" vertical="center"/>
    </xf>
    <xf numFmtId="165" fontId="43" fillId="2" borderId="1" xfId="0" applyNumberFormat="1" applyFont="1" applyFill="1" applyBorder="1" applyAlignment="1">
      <alignment horizontal="center" vertical="center"/>
    </xf>
    <xf numFmtId="165" fontId="43" fillId="2" borderId="5" xfId="0" applyNumberFormat="1" applyFont="1" applyFill="1" applyBorder="1" applyAlignment="1">
      <alignment horizontal="center" vertical="center"/>
    </xf>
    <xf numFmtId="164" fontId="44" fillId="2" borderId="1" xfId="0" applyNumberFormat="1" applyFont="1" applyFill="1" applyBorder="1" applyAlignment="1">
      <alignment horizontal="center" vertical="center"/>
    </xf>
    <xf numFmtId="164" fontId="44" fillId="2" borderId="5" xfId="0" applyNumberFormat="1" applyFont="1" applyFill="1" applyBorder="1" applyAlignment="1">
      <alignment horizontal="center" vertical="center"/>
    </xf>
    <xf numFmtId="0" fontId="43" fillId="2" borderId="1" xfId="0" applyFont="1" applyFill="1" applyBorder="1" applyAlignment="1">
      <alignment horizontal="center" vertical="center"/>
    </xf>
    <xf numFmtId="0" fontId="43" fillId="2" borderId="5" xfId="0" applyFont="1" applyFill="1" applyBorder="1" applyAlignment="1">
      <alignment horizontal="center" vertical="center"/>
    </xf>
    <xf numFmtId="49" fontId="43" fillId="2" borderId="1" xfId="0" applyNumberFormat="1" applyFont="1" applyFill="1" applyBorder="1" applyAlignment="1">
      <alignment horizontal="center" vertical="center"/>
    </xf>
    <xf numFmtId="49" fontId="43" fillId="2" borderId="5" xfId="0" applyNumberFormat="1" applyFont="1" applyFill="1" applyBorder="1" applyAlignment="1">
      <alignment horizontal="center" vertical="center"/>
    </xf>
    <xf numFmtId="0" fontId="43" fillId="2" borderId="2" xfId="0" applyFont="1" applyFill="1" applyBorder="1" applyAlignment="1">
      <alignment horizontal="center"/>
    </xf>
    <xf numFmtId="0" fontId="43" fillId="2" borderId="4" xfId="0" applyFont="1" applyFill="1" applyBorder="1" applyAlignment="1">
      <alignment horizontal="center"/>
    </xf>
    <xf numFmtId="165" fontId="43" fillId="2" borderId="2" xfId="0" applyNumberFormat="1" applyFont="1" applyFill="1" applyBorder="1" applyAlignment="1">
      <alignment horizontal="center" vertical="center"/>
    </xf>
    <xf numFmtId="165" fontId="43" fillId="2" borderId="3" xfId="0" applyNumberFormat="1" applyFont="1" applyFill="1" applyBorder="1" applyAlignment="1">
      <alignment horizontal="center" vertical="center"/>
    </xf>
    <xf numFmtId="165" fontId="43" fillId="2" borderId="4" xfId="0" applyNumberFormat="1" applyFont="1" applyFill="1" applyBorder="1" applyAlignment="1">
      <alignment horizontal="center" vertical="center"/>
    </xf>
    <xf numFmtId="164" fontId="48" fillId="0" borderId="1" xfId="0" applyNumberFormat="1" applyFont="1" applyBorder="1" applyAlignment="1">
      <alignment horizontal="center" vertical="center"/>
    </xf>
    <xf numFmtId="164" fontId="48" fillId="0" borderId="5" xfId="0" applyNumberFormat="1" applyFont="1" applyBorder="1" applyAlignment="1">
      <alignment horizontal="center" vertical="center"/>
    </xf>
    <xf numFmtId="42" fontId="48" fillId="0" borderId="1" xfId="0" applyNumberFormat="1" applyFont="1" applyFill="1" applyBorder="1" applyAlignment="1">
      <alignment horizontal="center" vertical="center"/>
    </xf>
    <xf numFmtId="42" fontId="48" fillId="0" borderId="5" xfId="0" applyNumberFormat="1" applyFont="1" applyFill="1" applyBorder="1" applyAlignment="1">
      <alignment horizontal="center" vertical="center"/>
    </xf>
    <xf numFmtId="42" fontId="48" fillId="0" borderId="1" xfId="0" applyNumberFormat="1" applyFont="1" applyBorder="1" applyAlignment="1">
      <alignment horizontal="center" vertical="center"/>
    </xf>
    <xf numFmtId="42" fontId="48" fillId="0" borderId="5" xfId="0" applyNumberFormat="1" applyFont="1" applyBorder="1" applyAlignment="1">
      <alignment horizontal="center" vertical="center"/>
    </xf>
    <xf numFmtId="165" fontId="43" fillId="12" borderId="1" xfId="0" applyNumberFormat="1" applyFont="1" applyFill="1" applyBorder="1" applyAlignment="1">
      <alignment horizontal="center" vertical="center"/>
    </xf>
    <xf numFmtId="165" fontId="43" fillId="12" borderId="5" xfId="0" applyNumberFormat="1" applyFont="1" applyFill="1" applyBorder="1" applyAlignment="1">
      <alignment horizontal="center" vertical="center"/>
    </xf>
    <xf numFmtId="164" fontId="44" fillId="12" borderId="1" xfId="0" applyNumberFormat="1" applyFont="1" applyFill="1" applyBorder="1" applyAlignment="1">
      <alignment horizontal="center" vertical="center"/>
    </xf>
    <xf numFmtId="164" fontId="44" fillId="12" borderId="5" xfId="0" applyNumberFormat="1" applyFont="1" applyFill="1" applyBorder="1" applyAlignment="1">
      <alignment horizontal="center" vertical="center"/>
    </xf>
    <xf numFmtId="0" fontId="43" fillId="12" borderId="1" xfId="0" applyFont="1" applyFill="1" applyBorder="1" applyAlignment="1">
      <alignment horizontal="center" vertical="center"/>
    </xf>
    <xf numFmtId="0" fontId="43" fillId="12" borderId="5" xfId="0" applyFont="1" applyFill="1" applyBorder="1" applyAlignment="1">
      <alignment horizontal="center" vertical="center"/>
    </xf>
    <xf numFmtId="49" fontId="43" fillId="12" borderId="1" xfId="0" applyNumberFormat="1" applyFont="1" applyFill="1" applyBorder="1" applyAlignment="1">
      <alignment horizontal="center" vertical="center"/>
    </xf>
    <xf numFmtId="49" fontId="43" fillId="12" borderId="5" xfId="0" applyNumberFormat="1" applyFont="1" applyFill="1" applyBorder="1" applyAlignment="1">
      <alignment horizontal="center" vertical="center"/>
    </xf>
    <xf numFmtId="0" fontId="43" fillId="12" borderId="2" xfId="0" applyFont="1" applyFill="1" applyBorder="1" applyAlignment="1">
      <alignment horizontal="center"/>
    </xf>
    <xf numFmtId="0" fontId="43" fillId="12" borderId="4" xfId="0" applyFont="1" applyFill="1" applyBorder="1" applyAlignment="1">
      <alignment horizontal="center"/>
    </xf>
    <xf numFmtId="165" fontId="43" fillId="12" borderId="2" xfId="0" applyNumberFormat="1" applyFont="1" applyFill="1" applyBorder="1" applyAlignment="1">
      <alignment horizontal="center" vertical="center"/>
    </xf>
    <xf numFmtId="165" fontId="43" fillId="12" borderId="3" xfId="0" applyNumberFormat="1" applyFont="1" applyFill="1" applyBorder="1" applyAlignment="1">
      <alignment horizontal="center" vertical="center"/>
    </xf>
    <xf numFmtId="165" fontId="43" fillId="12" borderId="4" xfId="0" applyNumberFormat="1" applyFont="1" applyFill="1" applyBorder="1" applyAlignment="1">
      <alignment horizontal="center" vertical="center"/>
    </xf>
    <xf numFmtId="0" fontId="43" fillId="3" borderId="2" xfId="0" applyFont="1" applyFill="1" applyBorder="1" applyAlignment="1">
      <alignment horizontal="left"/>
    </xf>
    <xf numFmtId="0" fontId="43" fillId="3" borderId="3" xfId="0" applyFont="1" applyFill="1" applyBorder="1" applyAlignment="1">
      <alignment horizontal="left"/>
    </xf>
    <xf numFmtId="0" fontId="43" fillId="3" borderId="4" xfId="0" applyFont="1" applyFill="1" applyBorder="1" applyAlignment="1">
      <alignment horizontal="left"/>
    </xf>
    <xf numFmtId="0" fontId="43" fillId="16" borderId="2" xfId="0" applyFont="1" applyFill="1" applyBorder="1" applyAlignment="1">
      <alignment horizontal="left"/>
    </xf>
    <xf numFmtId="0" fontId="43" fillId="16" borderId="3" xfId="0" applyFont="1" applyFill="1" applyBorder="1" applyAlignment="1">
      <alignment horizontal="left"/>
    </xf>
    <xf numFmtId="0" fontId="43" fillId="16" borderId="4" xfId="0" applyFont="1" applyFill="1" applyBorder="1" applyAlignment="1">
      <alignment horizontal="left"/>
    </xf>
    <xf numFmtId="0" fontId="43" fillId="12" borderId="2" xfId="0" applyFont="1" applyFill="1" applyBorder="1" applyAlignment="1">
      <alignment horizontal="left"/>
    </xf>
    <xf numFmtId="0" fontId="43" fillId="12" borderId="3" xfId="0" applyFont="1" applyFill="1" applyBorder="1" applyAlignment="1">
      <alignment horizontal="left"/>
    </xf>
    <xf numFmtId="0" fontId="43" fillId="12" borderId="4" xfId="0" applyFont="1" applyFill="1" applyBorder="1" applyAlignment="1">
      <alignment horizontal="left"/>
    </xf>
    <xf numFmtId="164" fontId="42" fillId="0" borderId="8" xfId="0" applyNumberFormat="1" applyFont="1" applyBorder="1" applyAlignment="1">
      <alignment horizontal="center" vertical="center"/>
    </xf>
    <xf numFmtId="42" fontId="42" fillId="0" borderId="8" xfId="0" applyNumberFormat="1" applyFont="1" applyFill="1" applyBorder="1" applyAlignment="1">
      <alignment horizontal="center" vertical="center"/>
    </xf>
    <xf numFmtId="0" fontId="42" fillId="13" borderId="0" xfId="0" applyFont="1" applyFill="1"/>
  </cellXfs>
  <cellStyles count="4">
    <cellStyle name="Comma [0]" xfId="2" builtinId="6"/>
    <cellStyle name="Currency" xfId="1" builtinId="4"/>
    <cellStyle name="Normal" xfId="0" builtinId="0"/>
    <cellStyle name="Normal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TERAI%20new%20(Autosaved)%20(Autosaved)%20(Autosaved)%20(Autosav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KTOBER'13"/>
      <sheetName val="NOVEMBER'13"/>
      <sheetName val="DESEMBER'13"/>
      <sheetName val="JAN_14"/>
      <sheetName val="FEB_14"/>
      <sheetName val="MAR_14"/>
      <sheetName val="APRL_14"/>
      <sheetName val="MEI_14"/>
      <sheetName val="JUN_14"/>
      <sheetName val="JULI_14"/>
      <sheetName val="Agsts_14"/>
      <sheetName val="September_14"/>
      <sheetName val="Oktober_14"/>
      <sheetName val="November_14"/>
      <sheetName val="Desember_14"/>
      <sheetName val="Jan_15"/>
      <sheetName val="Feb_15"/>
      <sheetName val="Mar_15"/>
      <sheetName val="Apr_15"/>
      <sheetName val=" Mei_15"/>
      <sheetName val="Jun_15"/>
      <sheetName val="Jul_15"/>
      <sheetName val="Ags_15"/>
      <sheetName val="Sep_15"/>
      <sheetName val="Okt_15"/>
      <sheetName val="Nov_15"/>
      <sheetName val="Des_15"/>
      <sheetName val="Jan'16"/>
      <sheetName val="Feb'16"/>
      <sheetName val="Mar'16"/>
      <sheetName val="Apr'16"/>
      <sheetName val="Mei'16"/>
      <sheetName val="Juni'16"/>
      <sheetName val="Juli'16"/>
      <sheetName val="Agustus'16"/>
      <sheetName val="September'16"/>
      <sheetName val="Oktober'16"/>
      <sheetName val="November'16"/>
      <sheetName val="Desember'16"/>
      <sheetName val="Jan'17"/>
      <sheetName val="Feb'17"/>
      <sheetName val="Mar'17"/>
      <sheetName val="Apr'17"/>
      <sheetName val="Mei'17"/>
      <sheetName val="Jun'17"/>
      <sheetName val="Jul'17"/>
      <sheetName val="Agus'17"/>
      <sheetName val="Sep'17"/>
      <sheetName val="Okt'17"/>
      <sheetName val="Nov'17"/>
      <sheetName val="Des'17"/>
      <sheetName val="LIST BLACKLIST"/>
      <sheetName val="Jan'18"/>
      <sheetName val="Feb'18"/>
      <sheetName val="Mar'18"/>
      <sheetName val="Apr'18"/>
      <sheetName val="Mei'18"/>
      <sheetName val="Char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 refreshError="1"/>
      <sheetData sheetId="55" refreshError="1"/>
      <sheetData sheetId="56" refreshError="1"/>
      <sheetData sheetId="5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47"/>
  <sheetViews>
    <sheetView topLeftCell="A35" workbookViewId="0">
      <selection activeCell="G365" sqref="G365"/>
    </sheetView>
  </sheetViews>
  <sheetFormatPr defaultRowHeight="15"/>
  <cols>
    <col min="1" max="1" width="3.85546875" customWidth="1"/>
    <col min="2" max="2" width="11.5703125" customWidth="1"/>
    <col min="3" max="3" width="31.140625" customWidth="1"/>
    <col min="4" max="4" width="11.140625" customWidth="1"/>
    <col min="6" max="6" width="15.28515625" customWidth="1"/>
    <col min="7" max="7" width="14.42578125" customWidth="1"/>
    <col min="8" max="8" width="13.42578125" customWidth="1"/>
    <col min="9" max="9" width="13.140625" customWidth="1"/>
    <col min="10" max="10" width="12" customWidth="1"/>
    <col min="11" max="11" width="15.28515625" customWidth="1"/>
  </cols>
  <sheetData>
    <row r="1" spans="1:11" ht="18.75">
      <c r="A1" s="9500" t="s">
        <v>59</v>
      </c>
      <c r="B1" s="9500"/>
      <c r="C1" s="9500"/>
      <c r="D1" s="9500"/>
      <c r="E1" s="9500"/>
      <c r="F1" s="9500"/>
      <c r="G1" s="9500"/>
      <c r="H1" s="9500"/>
      <c r="I1" s="9500"/>
      <c r="J1" s="9500"/>
      <c r="K1" s="9500"/>
    </row>
    <row r="2" spans="1:11" ht="18.75">
      <c r="A2" s="9501" t="s">
        <v>0</v>
      </c>
      <c r="B2" s="9501"/>
      <c r="C2" s="9501"/>
      <c r="D2" s="9501"/>
      <c r="E2" s="9501"/>
      <c r="F2" s="9501"/>
      <c r="G2" s="9501"/>
      <c r="H2" s="9501"/>
      <c r="I2" s="9501"/>
      <c r="J2" s="9501"/>
      <c r="K2" s="9501"/>
    </row>
    <row r="3" spans="1:11">
      <c r="A3" s="1"/>
      <c r="B3" s="2"/>
      <c r="D3" s="1"/>
      <c r="E3" s="3"/>
      <c r="F3" s="1"/>
      <c r="G3" s="1"/>
      <c r="H3" s="4"/>
      <c r="I3" s="1"/>
      <c r="J3" s="1"/>
      <c r="K3" s="1"/>
    </row>
    <row r="4" spans="1:11">
      <c r="A4" s="1"/>
      <c r="B4" s="2"/>
      <c r="D4" s="1"/>
      <c r="E4" s="3"/>
      <c r="F4" s="1"/>
      <c r="G4" s="1"/>
      <c r="H4" s="4"/>
      <c r="I4" s="1"/>
      <c r="J4" s="1"/>
      <c r="K4" s="1"/>
    </row>
    <row r="5" spans="1:11">
      <c r="A5" s="9502" t="s">
        <v>1</v>
      </c>
      <c r="B5" s="9504" t="s">
        <v>2</v>
      </c>
      <c r="C5" s="9506" t="s">
        <v>3</v>
      </c>
      <c r="D5" s="9508" t="s">
        <v>4</v>
      </c>
      <c r="E5" s="9509"/>
      <c r="F5" s="9510" t="s">
        <v>5</v>
      </c>
      <c r="G5" s="9512" t="s">
        <v>6</v>
      </c>
      <c r="H5" s="9513"/>
      <c r="I5" s="9514"/>
      <c r="J5" s="9510" t="s">
        <v>7</v>
      </c>
      <c r="K5" s="9510" t="s">
        <v>8</v>
      </c>
    </row>
    <row r="6" spans="1:11">
      <c r="A6" s="9503"/>
      <c r="B6" s="9505"/>
      <c r="C6" s="9507"/>
      <c r="D6" s="5" t="s">
        <v>9</v>
      </c>
      <c r="E6" s="6" t="s">
        <v>10</v>
      </c>
      <c r="F6" s="9511"/>
      <c r="G6" s="7" t="s">
        <v>11</v>
      </c>
      <c r="H6" s="8" t="s">
        <v>12</v>
      </c>
      <c r="I6" s="7" t="s">
        <v>13</v>
      </c>
      <c r="J6" s="9511"/>
      <c r="K6" s="9511"/>
    </row>
    <row r="7" spans="1:11">
      <c r="A7" s="9495">
        <v>1</v>
      </c>
      <c r="B7" s="9496" t="s">
        <v>14</v>
      </c>
      <c r="C7" s="9515" t="s">
        <v>5</v>
      </c>
      <c r="D7" s="11"/>
      <c r="E7" s="9498"/>
      <c r="F7" s="9492">
        <v>5000000</v>
      </c>
      <c r="G7" s="9492"/>
      <c r="H7" s="9492"/>
      <c r="I7" s="9494"/>
      <c r="J7" s="9494"/>
      <c r="K7" s="9494">
        <f>F7-G7-H7-I7+J7</f>
        <v>5000000</v>
      </c>
    </row>
    <row r="8" spans="1:11">
      <c r="A8" s="9495"/>
      <c r="B8" s="9497"/>
      <c r="C8" s="9516"/>
      <c r="D8" s="14"/>
      <c r="E8" s="9499"/>
      <c r="F8" s="9493"/>
      <c r="G8" s="9493"/>
      <c r="H8" s="9493"/>
      <c r="I8" s="9494"/>
      <c r="J8" s="9494"/>
      <c r="K8" s="9494"/>
    </row>
    <row r="9" spans="1:11" ht="0.75" customHeight="1">
      <c r="A9" s="18"/>
      <c r="B9" s="15"/>
      <c r="C9" s="13"/>
      <c r="D9" s="14"/>
      <c r="E9" s="15"/>
      <c r="F9" s="21"/>
      <c r="G9" s="21"/>
      <c r="H9" s="21"/>
      <c r="I9" s="28"/>
      <c r="J9" s="21"/>
      <c r="K9" s="21"/>
    </row>
    <row r="10" spans="1:11">
      <c r="A10" s="9515">
        <v>2</v>
      </c>
      <c r="B10" s="9521" t="s">
        <v>15</v>
      </c>
      <c r="C10" s="16" t="s">
        <v>24</v>
      </c>
      <c r="D10" s="9522" t="s">
        <v>26</v>
      </c>
      <c r="E10" s="9498"/>
      <c r="F10" s="9492"/>
      <c r="G10" s="9492"/>
      <c r="H10" s="9492"/>
      <c r="I10" s="9492">
        <v>200000</v>
      </c>
      <c r="J10" s="9492"/>
      <c r="K10" s="9494">
        <f>K7+F10-G10-H10-I10+J10</f>
        <v>4800000</v>
      </c>
    </row>
    <row r="11" spans="1:11">
      <c r="A11" s="9516"/>
      <c r="B11" s="9499"/>
      <c r="C11" s="13" t="s">
        <v>25</v>
      </c>
      <c r="D11" s="9523"/>
      <c r="E11" s="9499"/>
      <c r="F11" s="9493"/>
      <c r="G11" s="9493"/>
      <c r="H11" s="9493"/>
      <c r="I11" s="9493"/>
      <c r="J11" s="9493"/>
      <c r="K11" s="9494"/>
    </row>
    <row r="12" spans="1:11">
      <c r="A12" s="9515"/>
      <c r="B12" s="9498"/>
      <c r="C12" s="47" t="s">
        <v>16</v>
      </c>
      <c r="D12" s="31"/>
      <c r="E12" s="9517"/>
      <c r="F12" s="46"/>
      <c r="G12" s="9519"/>
      <c r="H12" s="46"/>
      <c r="I12" s="9519"/>
      <c r="J12" s="12">
        <v>1400</v>
      </c>
      <c r="K12" s="9492">
        <f>K10+J12</f>
        <v>4801400</v>
      </c>
    </row>
    <row r="13" spans="1:11" hidden="1">
      <c r="A13" s="9516"/>
      <c r="B13" s="9499"/>
      <c r="C13" s="32"/>
      <c r="D13" s="33"/>
      <c r="E13" s="9518"/>
      <c r="F13" s="34"/>
      <c r="G13" s="9520"/>
      <c r="H13" s="34"/>
      <c r="I13" s="9520"/>
      <c r="J13" s="34"/>
      <c r="K13" s="9493"/>
    </row>
    <row r="14" spans="1:11">
      <c r="A14" s="9515">
        <v>3</v>
      </c>
      <c r="B14" s="9498" t="s">
        <v>15</v>
      </c>
      <c r="C14" s="58" t="s">
        <v>27</v>
      </c>
      <c r="D14" s="11"/>
      <c r="E14" s="9498"/>
      <c r="F14" s="22"/>
      <c r="G14" s="20"/>
      <c r="H14" s="22"/>
      <c r="I14" s="9492">
        <v>390080</v>
      </c>
      <c r="J14" s="22"/>
      <c r="K14" s="9492">
        <f>K12-I14</f>
        <v>4411320</v>
      </c>
    </row>
    <row r="15" spans="1:11">
      <c r="A15" s="9516"/>
      <c r="B15" s="9499"/>
      <c r="C15" s="13" t="s">
        <v>28</v>
      </c>
      <c r="D15" s="14"/>
      <c r="E15" s="9499"/>
      <c r="F15" s="21"/>
      <c r="G15" s="21"/>
      <c r="H15" s="21"/>
      <c r="I15" s="9493"/>
      <c r="J15" s="21"/>
      <c r="K15" s="9493"/>
    </row>
    <row r="16" spans="1:11">
      <c r="A16" s="48"/>
      <c r="B16" s="49"/>
      <c r="C16" s="50" t="s">
        <v>17</v>
      </c>
      <c r="D16" s="48"/>
      <c r="E16" s="49"/>
      <c r="F16" s="22"/>
      <c r="G16" s="22"/>
      <c r="H16" s="22"/>
      <c r="I16" s="22"/>
      <c r="J16" s="22">
        <v>1500</v>
      </c>
      <c r="K16" s="22">
        <f>K14+J16</f>
        <v>4412820</v>
      </c>
    </row>
    <row r="17" spans="1:12">
      <c r="A17" s="9515">
        <v>4</v>
      </c>
      <c r="B17" s="9498" t="s">
        <v>29</v>
      </c>
      <c r="C17" s="19" t="s">
        <v>30</v>
      </c>
      <c r="D17" s="11"/>
      <c r="E17" s="9498"/>
      <c r="F17" s="20"/>
      <c r="G17" s="20"/>
      <c r="H17" s="20"/>
      <c r="I17" s="9492">
        <v>307859</v>
      </c>
      <c r="J17" s="20"/>
      <c r="K17" s="9492">
        <f>K16-I17</f>
        <v>4104961</v>
      </c>
    </row>
    <row r="18" spans="1:12">
      <c r="A18" s="9516"/>
      <c r="B18" s="9499"/>
      <c r="C18" s="13" t="s">
        <v>31</v>
      </c>
      <c r="D18" s="14"/>
      <c r="E18" s="9499"/>
      <c r="F18" s="21"/>
      <c r="G18" s="21"/>
      <c r="H18" s="21"/>
      <c r="I18" s="9493"/>
      <c r="J18" s="21"/>
      <c r="K18" s="9493"/>
    </row>
    <row r="19" spans="1:12">
      <c r="A19" s="48"/>
      <c r="B19" s="49"/>
      <c r="C19" s="51" t="s">
        <v>18</v>
      </c>
      <c r="D19" s="48"/>
      <c r="E19" s="49"/>
      <c r="F19" s="22"/>
      <c r="G19" s="22"/>
      <c r="H19" s="22"/>
      <c r="I19" s="22"/>
      <c r="J19" s="22">
        <v>1400</v>
      </c>
      <c r="K19" s="22">
        <f>K17+J19</f>
        <v>4106361</v>
      </c>
    </row>
    <row r="20" spans="1:12">
      <c r="A20" s="9515">
        <v>5</v>
      </c>
      <c r="B20" s="9498" t="s">
        <v>29</v>
      </c>
      <c r="C20" s="10" t="s">
        <v>32</v>
      </c>
      <c r="D20" s="11"/>
      <c r="E20" s="9498"/>
      <c r="F20" s="20"/>
      <c r="G20" s="9492"/>
      <c r="H20" s="20"/>
      <c r="I20" s="9492">
        <v>75000</v>
      </c>
      <c r="J20" s="20"/>
      <c r="K20" s="9492">
        <f>K19-I20</f>
        <v>4031361</v>
      </c>
    </row>
    <row r="21" spans="1:12">
      <c r="A21" s="9516"/>
      <c r="B21" s="9499"/>
      <c r="C21" s="13" t="s">
        <v>33</v>
      </c>
      <c r="D21" s="14"/>
      <c r="E21" s="9499"/>
      <c r="F21" s="21"/>
      <c r="G21" s="9493"/>
      <c r="H21" s="21"/>
      <c r="I21" s="9493"/>
      <c r="J21" s="21"/>
      <c r="K21" s="9493"/>
    </row>
    <row r="22" spans="1:12">
      <c r="A22" s="48"/>
      <c r="B22" s="49"/>
      <c r="C22" s="51" t="s">
        <v>19</v>
      </c>
      <c r="D22" s="48"/>
      <c r="E22" s="49"/>
      <c r="F22" s="22"/>
      <c r="G22" s="22"/>
      <c r="H22" s="22"/>
      <c r="I22" s="22"/>
      <c r="J22" s="22">
        <v>750</v>
      </c>
      <c r="K22" s="22">
        <f>K20+J22</f>
        <v>4032111</v>
      </c>
    </row>
    <row r="23" spans="1:12">
      <c r="A23" s="9515">
        <v>6</v>
      </c>
      <c r="B23" s="9498" t="s">
        <v>34</v>
      </c>
      <c r="C23" s="10" t="s">
        <v>35</v>
      </c>
      <c r="D23" s="23" t="s">
        <v>37</v>
      </c>
      <c r="E23" s="9524">
        <v>885217</v>
      </c>
      <c r="F23" s="9492"/>
      <c r="G23" s="9492">
        <v>500000</v>
      </c>
      <c r="H23" s="9492"/>
      <c r="I23" s="9492"/>
      <c r="J23" s="9492"/>
      <c r="K23" s="9492">
        <f>K22-G23</f>
        <v>3532111</v>
      </c>
      <c r="L23" t="s">
        <v>58</v>
      </c>
    </row>
    <row r="24" spans="1:12">
      <c r="A24" s="9516"/>
      <c r="B24" s="9499"/>
      <c r="C24" s="13" t="s">
        <v>36</v>
      </c>
      <c r="D24" s="24" t="s">
        <v>38</v>
      </c>
      <c r="E24" s="9525"/>
      <c r="F24" s="9493"/>
      <c r="G24" s="9493"/>
      <c r="H24" s="9493"/>
      <c r="I24" s="9493"/>
      <c r="J24" s="9493"/>
      <c r="K24" s="9493"/>
    </row>
    <row r="25" spans="1:12">
      <c r="A25" s="48"/>
      <c r="B25" s="49"/>
      <c r="C25" s="50" t="s">
        <v>20</v>
      </c>
      <c r="D25" s="26"/>
      <c r="E25" s="52"/>
      <c r="F25" s="22"/>
      <c r="G25" s="22"/>
      <c r="H25" s="22"/>
      <c r="I25" s="22"/>
      <c r="J25" s="22">
        <v>1400</v>
      </c>
      <c r="K25" s="22">
        <f>K23+J25</f>
        <v>3533511</v>
      </c>
    </row>
    <row r="26" spans="1:12">
      <c r="A26" s="9515">
        <v>7</v>
      </c>
      <c r="B26" s="9498" t="s">
        <v>39</v>
      </c>
      <c r="C26" s="10" t="s">
        <v>35</v>
      </c>
      <c r="D26" s="17" t="s">
        <v>41</v>
      </c>
      <c r="E26" s="9498" t="s">
        <v>43</v>
      </c>
      <c r="F26" s="9492"/>
      <c r="G26" s="9492">
        <v>100000</v>
      </c>
      <c r="H26" s="9492"/>
      <c r="I26" s="9492"/>
      <c r="J26" s="9492"/>
      <c r="K26" s="9492">
        <f>K25-G26</f>
        <v>3433511</v>
      </c>
      <c r="L26" t="s">
        <v>58</v>
      </c>
    </row>
    <row r="27" spans="1:12">
      <c r="A27" s="9516"/>
      <c r="B27" s="9499"/>
      <c r="C27" s="25" t="s">
        <v>40</v>
      </c>
      <c r="D27" s="18" t="s">
        <v>42</v>
      </c>
      <c r="E27" s="9499"/>
      <c r="F27" s="9493"/>
      <c r="G27" s="9493"/>
      <c r="H27" s="9493"/>
      <c r="I27" s="9493"/>
      <c r="J27" s="9493"/>
      <c r="K27" s="9493"/>
    </row>
    <row r="28" spans="1:12">
      <c r="A28" s="48"/>
      <c r="B28" s="49"/>
      <c r="C28" s="53" t="s">
        <v>21</v>
      </c>
      <c r="D28" s="9"/>
      <c r="E28" s="49"/>
      <c r="F28" s="22"/>
      <c r="G28" s="22"/>
      <c r="H28" s="22"/>
      <c r="I28" s="22"/>
      <c r="J28" s="22">
        <v>1400</v>
      </c>
      <c r="K28" s="22">
        <f>K26+J28</f>
        <v>3434911</v>
      </c>
    </row>
    <row r="29" spans="1:12">
      <c r="A29" s="9515">
        <v>8</v>
      </c>
      <c r="B29" s="9498" t="s">
        <v>39</v>
      </c>
      <c r="C29" s="10" t="s">
        <v>35</v>
      </c>
      <c r="D29" s="26" t="s">
        <v>45</v>
      </c>
      <c r="E29" s="9524" t="s">
        <v>47</v>
      </c>
      <c r="F29" s="9492"/>
      <c r="G29" s="9529"/>
      <c r="H29" s="9492">
        <v>50000</v>
      </c>
      <c r="I29" s="9492"/>
      <c r="J29" s="9492"/>
      <c r="K29" s="9492">
        <f>K28-H29</f>
        <v>3384911</v>
      </c>
    </row>
    <row r="30" spans="1:12">
      <c r="A30" s="9516"/>
      <c r="B30" s="9499"/>
      <c r="C30" s="27" t="s">
        <v>44</v>
      </c>
      <c r="D30" s="24" t="s">
        <v>46</v>
      </c>
      <c r="E30" s="9525"/>
      <c r="F30" s="9493"/>
      <c r="G30" s="9530"/>
      <c r="H30" s="9493"/>
      <c r="I30" s="9493"/>
      <c r="J30" s="9493"/>
      <c r="K30" s="9493"/>
    </row>
    <row r="31" spans="1:12">
      <c r="A31" s="48"/>
      <c r="B31" s="49"/>
      <c r="C31" s="59" t="s">
        <v>21</v>
      </c>
      <c r="D31" s="26"/>
      <c r="E31" s="52"/>
      <c r="F31" s="22"/>
      <c r="G31" s="54"/>
      <c r="H31" s="12"/>
      <c r="I31" s="22"/>
      <c r="J31" s="22">
        <v>1400</v>
      </c>
      <c r="K31" s="22">
        <f>K29+J31:J31</f>
        <v>3386311</v>
      </c>
    </row>
    <row r="32" spans="1:12">
      <c r="A32" s="9515">
        <v>9</v>
      </c>
      <c r="B32" s="9498" t="s">
        <v>48</v>
      </c>
      <c r="C32" s="19" t="s">
        <v>30</v>
      </c>
      <c r="D32" s="17" t="s">
        <v>50</v>
      </c>
      <c r="E32" s="9498" t="s">
        <v>52</v>
      </c>
      <c r="F32" s="9492"/>
      <c r="G32" s="9492">
        <v>373518</v>
      </c>
      <c r="I32" s="9492"/>
      <c r="J32" s="9492"/>
      <c r="K32" s="9492">
        <f>K31-G32</f>
        <v>3012793</v>
      </c>
      <c r="L32" t="s">
        <v>58</v>
      </c>
    </row>
    <row r="33" spans="1:12">
      <c r="A33" s="9516"/>
      <c r="B33" s="9499"/>
      <c r="C33" s="13" t="s">
        <v>49</v>
      </c>
      <c r="D33" s="18" t="s">
        <v>51</v>
      </c>
      <c r="E33" s="9499"/>
      <c r="F33" s="9493"/>
      <c r="G33" s="9493"/>
      <c r="H33" s="55"/>
      <c r="I33" s="9493"/>
      <c r="J33" s="9493"/>
      <c r="K33" s="9493"/>
    </row>
    <row r="34" spans="1:12">
      <c r="A34" s="48"/>
      <c r="B34" s="49"/>
      <c r="C34" s="51" t="s">
        <v>18</v>
      </c>
      <c r="D34" s="48"/>
      <c r="E34" s="49"/>
      <c r="F34" s="22"/>
      <c r="G34" s="22"/>
      <c r="I34" s="22"/>
      <c r="J34" s="22">
        <v>1400</v>
      </c>
      <c r="K34" s="22">
        <f>K32+J34</f>
        <v>3014193</v>
      </c>
    </row>
    <row r="35" spans="1:12" ht="15.75">
      <c r="A35" s="9515">
        <v>10</v>
      </c>
      <c r="B35" s="9498" t="s">
        <v>48</v>
      </c>
      <c r="C35" s="29" t="s">
        <v>27</v>
      </c>
      <c r="D35" s="17" t="s">
        <v>50</v>
      </c>
      <c r="E35" s="9498" t="s">
        <v>52</v>
      </c>
      <c r="F35" s="9492"/>
      <c r="G35" s="9492">
        <v>30790</v>
      </c>
      <c r="H35" s="9492"/>
      <c r="I35" s="9492"/>
      <c r="J35" s="9492"/>
      <c r="K35" s="9492">
        <f>K34-G35</f>
        <v>2983403</v>
      </c>
      <c r="L35" t="s">
        <v>58</v>
      </c>
    </row>
    <row r="36" spans="1:12" ht="15.75">
      <c r="A36" s="9516"/>
      <c r="B36" s="9499"/>
      <c r="C36" s="92">
        <v>4171746</v>
      </c>
      <c r="D36" s="18" t="s">
        <v>51</v>
      </c>
      <c r="E36" s="9499"/>
      <c r="F36" s="9493"/>
      <c r="G36" s="9493"/>
      <c r="H36" s="9493"/>
      <c r="I36" s="9493"/>
      <c r="J36" s="9493"/>
      <c r="K36" s="9493"/>
    </row>
    <row r="37" spans="1:12" ht="15.75">
      <c r="A37" s="48"/>
      <c r="B37" s="49"/>
      <c r="C37" s="57" t="s">
        <v>22</v>
      </c>
      <c r="D37" s="56"/>
      <c r="E37" s="52"/>
      <c r="F37" s="22"/>
      <c r="G37" s="22"/>
      <c r="H37" s="22"/>
      <c r="I37" s="22"/>
      <c r="J37" s="22">
        <v>1500</v>
      </c>
      <c r="K37" s="22">
        <f>K35+J37</f>
        <v>2984903</v>
      </c>
    </row>
    <row r="38" spans="1:12">
      <c r="A38" s="9515">
        <v>11</v>
      </c>
      <c r="B38" s="9498" t="s">
        <v>48</v>
      </c>
      <c r="C38" s="19" t="s">
        <v>32</v>
      </c>
      <c r="D38" s="17" t="s">
        <v>54</v>
      </c>
      <c r="E38" s="9498" t="s">
        <v>56</v>
      </c>
      <c r="F38" s="9492"/>
      <c r="G38" s="9492">
        <v>239800</v>
      </c>
      <c r="H38" s="9492"/>
      <c r="I38" s="9492"/>
      <c r="J38" s="9492"/>
      <c r="K38" s="9492">
        <f>K37-G38</f>
        <v>2745103</v>
      </c>
      <c r="L38" t="s">
        <v>58</v>
      </c>
    </row>
    <row r="39" spans="1:12">
      <c r="A39" s="9516"/>
      <c r="B39" s="9499"/>
      <c r="C39" s="25" t="s">
        <v>53</v>
      </c>
      <c r="D39" s="18" t="s">
        <v>55</v>
      </c>
      <c r="E39" s="9499"/>
      <c r="F39" s="9493"/>
      <c r="G39" s="9493"/>
      <c r="H39" s="9493"/>
      <c r="I39" s="9493"/>
      <c r="J39" s="9493"/>
      <c r="K39" s="9493"/>
    </row>
    <row r="40" spans="1:12">
      <c r="A40" s="48"/>
      <c r="B40" s="49"/>
      <c r="C40" s="53" t="s">
        <v>23</v>
      </c>
      <c r="D40" s="48"/>
      <c r="E40" s="49"/>
      <c r="F40" s="22"/>
      <c r="G40" s="22"/>
      <c r="H40" s="22"/>
      <c r="I40" s="22"/>
      <c r="J40" s="22">
        <v>750</v>
      </c>
      <c r="K40" s="22">
        <f>K38+J40</f>
        <v>2745853</v>
      </c>
    </row>
    <row r="41" spans="1:12">
      <c r="A41" s="9515">
        <v>12</v>
      </c>
      <c r="B41" s="9498" t="s">
        <v>60</v>
      </c>
      <c r="C41" s="10" t="s">
        <v>35</v>
      </c>
      <c r="D41" s="37" t="s">
        <v>63</v>
      </c>
      <c r="E41" s="9498" t="s">
        <v>65</v>
      </c>
      <c r="F41" s="9492"/>
      <c r="G41" s="9492">
        <v>500000</v>
      </c>
      <c r="H41" s="9492"/>
      <c r="I41" s="9492"/>
      <c r="J41" s="9492"/>
      <c r="K41" s="9492">
        <f>K40-G41</f>
        <v>2245853</v>
      </c>
      <c r="L41" t="s">
        <v>58</v>
      </c>
    </row>
    <row r="42" spans="1:12">
      <c r="A42" s="9516"/>
      <c r="B42" s="9499"/>
      <c r="C42" s="27" t="s">
        <v>62</v>
      </c>
      <c r="D42" s="38" t="s">
        <v>64</v>
      </c>
      <c r="E42" s="9499"/>
      <c r="F42" s="9493"/>
      <c r="G42" s="9493"/>
      <c r="H42" s="9493"/>
      <c r="I42" s="9493"/>
      <c r="J42" s="9493"/>
      <c r="K42" s="9493"/>
    </row>
    <row r="43" spans="1:12">
      <c r="A43" s="48"/>
      <c r="B43" s="49"/>
      <c r="C43" s="51" t="s">
        <v>61</v>
      </c>
      <c r="D43" s="53"/>
      <c r="E43" s="49"/>
      <c r="F43" s="22"/>
      <c r="G43" s="22"/>
      <c r="H43" s="22"/>
      <c r="I43" s="22"/>
      <c r="J43" s="22">
        <v>1400</v>
      </c>
      <c r="K43" s="22">
        <f>K41+J43</f>
        <v>2247253</v>
      </c>
    </row>
    <row r="44" spans="1:12">
      <c r="A44" s="9515">
        <v>13</v>
      </c>
      <c r="B44" s="9498" t="s">
        <v>60</v>
      </c>
      <c r="C44" s="10" t="s">
        <v>35</v>
      </c>
      <c r="D44" s="76" t="s">
        <v>125</v>
      </c>
      <c r="E44" s="9498" t="s">
        <v>126</v>
      </c>
      <c r="F44" s="9492"/>
      <c r="G44" s="9492">
        <v>400000</v>
      </c>
      <c r="H44" s="9492"/>
      <c r="I44" s="9492"/>
      <c r="J44" s="9492"/>
      <c r="K44" s="9492">
        <f>K43-G44</f>
        <v>1847253</v>
      </c>
      <c r="L44" t="s">
        <v>58</v>
      </c>
    </row>
    <row r="45" spans="1:12">
      <c r="A45" s="9516"/>
      <c r="B45" s="9499"/>
      <c r="C45" s="27" t="s">
        <v>127</v>
      </c>
      <c r="D45" s="77" t="s">
        <v>38</v>
      </c>
      <c r="E45" s="9499"/>
      <c r="F45" s="9493"/>
      <c r="G45" s="9493"/>
      <c r="H45" s="9493"/>
      <c r="I45" s="9493"/>
      <c r="J45" s="9493"/>
      <c r="K45" s="9493"/>
    </row>
    <row r="46" spans="1:12">
      <c r="A46" s="38"/>
      <c r="B46" s="49"/>
      <c r="C46" s="51" t="s">
        <v>61</v>
      </c>
      <c r="D46" s="48"/>
      <c r="E46" s="49"/>
      <c r="F46" s="22"/>
      <c r="G46" s="22"/>
      <c r="H46" s="22"/>
      <c r="I46" s="22"/>
      <c r="J46" s="22">
        <v>1400</v>
      </c>
      <c r="K46" s="22">
        <f>K44+J46</f>
        <v>1848653</v>
      </c>
    </row>
    <row r="47" spans="1:12" ht="15.75">
      <c r="A47" s="9526" t="s">
        <v>57</v>
      </c>
      <c r="B47" s="9527"/>
      <c r="C47" s="9527"/>
      <c r="D47" s="9527"/>
      <c r="E47" s="9528"/>
      <c r="F47" s="60">
        <f>SUM(F7:F46)</f>
        <v>5000000</v>
      </c>
      <c r="G47" s="60">
        <f>SUM(G7:G46)</f>
        <v>2144108</v>
      </c>
      <c r="H47" s="60">
        <f>SUM(H7:H46)</f>
        <v>50000</v>
      </c>
      <c r="I47" s="60">
        <f>SUM(I7:I46)</f>
        <v>972939</v>
      </c>
      <c r="J47" s="60">
        <f>SUM(J7:J46)</f>
        <v>15700</v>
      </c>
      <c r="K47" s="60">
        <f>F47-G47-H47-I47+J47</f>
        <v>1848653</v>
      </c>
    </row>
  </sheetData>
  <mergeCells count="124">
    <mergeCell ref="A44:A45"/>
    <mergeCell ref="B44:B45"/>
    <mergeCell ref="E44:E45"/>
    <mergeCell ref="F44:F45"/>
    <mergeCell ref="G44:G45"/>
    <mergeCell ref="H44:H45"/>
    <mergeCell ref="I44:I45"/>
    <mergeCell ref="J44:J45"/>
    <mergeCell ref="K44:K45"/>
    <mergeCell ref="A38:A39"/>
    <mergeCell ref="B38:B39"/>
    <mergeCell ref="E38:E39"/>
    <mergeCell ref="F38:F39"/>
    <mergeCell ref="G38:G39"/>
    <mergeCell ref="H38:H39"/>
    <mergeCell ref="I38:I39"/>
    <mergeCell ref="A47:E47"/>
    <mergeCell ref="C7:C8"/>
    <mergeCell ref="A41:A42"/>
    <mergeCell ref="B41:B42"/>
    <mergeCell ref="F32:F33"/>
    <mergeCell ref="G32:G33"/>
    <mergeCell ref="E41:E42"/>
    <mergeCell ref="F41:F42"/>
    <mergeCell ref="G41:G42"/>
    <mergeCell ref="H41:H42"/>
    <mergeCell ref="I41:I42"/>
    <mergeCell ref="A29:A30"/>
    <mergeCell ref="B29:B30"/>
    <mergeCell ref="E29:E30"/>
    <mergeCell ref="F29:F30"/>
    <mergeCell ref="G29:G30"/>
    <mergeCell ref="H29:H30"/>
    <mergeCell ref="J41:J42"/>
    <mergeCell ref="K41:K42"/>
    <mergeCell ref="J38:J39"/>
    <mergeCell ref="K38:K39"/>
    <mergeCell ref="I32:I33"/>
    <mergeCell ref="J32:J33"/>
    <mergeCell ref="K32:K33"/>
    <mergeCell ref="I35:I36"/>
    <mergeCell ref="J35:J36"/>
    <mergeCell ref="K35:K36"/>
    <mergeCell ref="I29:I30"/>
    <mergeCell ref="J29:J30"/>
    <mergeCell ref="K29:K30"/>
    <mergeCell ref="A35:A36"/>
    <mergeCell ref="B35:B36"/>
    <mergeCell ref="E35:E36"/>
    <mergeCell ref="F35:F36"/>
    <mergeCell ref="G35:G36"/>
    <mergeCell ref="H35:H36"/>
    <mergeCell ref="A32:A33"/>
    <mergeCell ref="B32:B33"/>
    <mergeCell ref="E32:E33"/>
    <mergeCell ref="I23:I24"/>
    <mergeCell ref="J23:J24"/>
    <mergeCell ref="K23:K24"/>
    <mergeCell ref="A26:A27"/>
    <mergeCell ref="B26:B27"/>
    <mergeCell ref="E26:E27"/>
    <mergeCell ref="F26:F27"/>
    <mergeCell ref="G26:G27"/>
    <mergeCell ref="H26:H27"/>
    <mergeCell ref="I26:I27"/>
    <mergeCell ref="A23:A24"/>
    <mergeCell ref="B23:B24"/>
    <mergeCell ref="E23:E24"/>
    <mergeCell ref="F23:F24"/>
    <mergeCell ref="G23:G24"/>
    <mergeCell ref="H23:H24"/>
    <mergeCell ref="J26:J27"/>
    <mergeCell ref="K26:K27"/>
    <mergeCell ref="A20:A21"/>
    <mergeCell ref="B20:B21"/>
    <mergeCell ref="E20:E21"/>
    <mergeCell ref="G20:G21"/>
    <mergeCell ref="I20:I21"/>
    <mergeCell ref="K20:K21"/>
    <mergeCell ref="A14:A15"/>
    <mergeCell ref="B14:B15"/>
    <mergeCell ref="E14:E15"/>
    <mergeCell ref="I14:I15"/>
    <mergeCell ref="K14:K15"/>
    <mergeCell ref="A17:A18"/>
    <mergeCell ref="B17:B18"/>
    <mergeCell ref="E17:E18"/>
    <mergeCell ref="I17:I18"/>
    <mergeCell ref="K17:K18"/>
    <mergeCell ref="A12:A13"/>
    <mergeCell ref="B12:B13"/>
    <mergeCell ref="E12:E13"/>
    <mergeCell ref="G12:G13"/>
    <mergeCell ref="I12:I13"/>
    <mergeCell ref="K12:K13"/>
    <mergeCell ref="A10:A11"/>
    <mergeCell ref="B10:B11"/>
    <mergeCell ref="E10:E11"/>
    <mergeCell ref="F10:F11"/>
    <mergeCell ref="G10:G11"/>
    <mergeCell ref="H10:H11"/>
    <mergeCell ref="I10:I11"/>
    <mergeCell ref="D10:D11"/>
    <mergeCell ref="J10:J11"/>
    <mergeCell ref="K10:K11"/>
    <mergeCell ref="A1:K1"/>
    <mergeCell ref="A2:K2"/>
    <mergeCell ref="A5:A6"/>
    <mergeCell ref="B5:B6"/>
    <mergeCell ref="C5:C6"/>
    <mergeCell ref="D5:E5"/>
    <mergeCell ref="F5:F6"/>
    <mergeCell ref="G5:I5"/>
    <mergeCell ref="J5:J6"/>
    <mergeCell ref="K5:K6"/>
    <mergeCell ref="H7:H8"/>
    <mergeCell ref="I7:I8"/>
    <mergeCell ref="J7:J8"/>
    <mergeCell ref="K7:K8"/>
    <mergeCell ref="A7:A8"/>
    <mergeCell ref="B7:B8"/>
    <mergeCell ref="E7:E8"/>
    <mergeCell ref="F7:F8"/>
    <mergeCell ref="G7:G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209"/>
  <sheetViews>
    <sheetView topLeftCell="A185" workbookViewId="0">
      <selection activeCell="G365" sqref="G365"/>
    </sheetView>
  </sheetViews>
  <sheetFormatPr defaultRowHeight="15"/>
  <cols>
    <col min="1" max="1" width="3.42578125" customWidth="1"/>
    <col min="2" max="2" width="11.42578125" customWidth="1"/>
    <col min="3" max="3" width="40.28515625" customWidth="1"/>
    <col min="4" max="4" width="13.140625" customWidth="1"/>
    <col min="5" max="5" width="8.7109375" customWidth="1"/>
    <col min="6" max="6" width="15.5703125" customWidth="1"/>
    <col min="7" max="7" width="14.140625" customWidth="1"/>
    <col min="8" max="8" width="12.28515625" customWidth="1"/>
    <col min="9" max="9" width="14" customWidth="1"/>
    <col min="10" max="10" width="13.5703125" customWidth="1"/>
    <col min="11" max="11" width="14.140625" style="75" customWidth="1"/>
  </cols>
  <sheetData>
    <row r="1" spans="1:11" ht="18.75">
      <c r="A1" s="9500" t="s">
        <v>59</v>
      </c>
      <c r="B1" s="9500"/>
      <c r="C1" s="9500"/>
      <c r="D1" s="9500"/>
      <c r="E1" s="9500"/>
      <c r="F1" s="9500"/>
      <c r="G1" s="9500"/>
      <c r="H1" s="9500"/>
      <c r="I1" s="9500"/>
      <c r="J1" s="9500"/>
      <c r="K1" s="9500"/>
    </row>
    <row r="2" spans="1:11" ht="18.75">
      <c r="A2" s="9501" t="s">
        <v>231</v>
      </c>
      <c r="B2" s="9501"/>
      <c r="C2" s="9501"/>
      <c r="D2" s="9501"/>
      <c r="E2" s="9501"/>
      <c r="F2" s="9501"/>
      <c r="G2" s="9501"/>
      <c r="H2" s="9501"/>
      <c r="I2" s="9501"/>
      <c r="J2" s="9501"/>
      <c r="K2" s="9501"/>
    </row>
    <row r="3" spans="1:11">
      <c r="A3" s="1"/>
      <c r="B3" s="2"/>
      <c r="D3" s="1"/>
      <c r="E3" s="3"/>
      <c r="F3" s="1"/>
      <c r="G3" s="1"/>
      <c r="H3" s="4"/>
      <c r="I3" s="1"/>
      <c r="J3" s="1"/>
      <c r="K3" s="4"/>
    </row>
    <row r="4" spans="1:11">
      <c r="A4" s="1"/>
      <c r="B4" s="2"/>
      <c r="D4" s="1"/>
      <c r="E4" s="3"/>
      <c r="F4" s="1"/>
      <c r="G4" s="1"/>
      <c r="H4" s="4"/>
      <c r="I4" s="1"/>
      <c r="J4" s="1"/>
      <c r="K4" s="4"/>
    </row>
    <row r="5" spans="1:11">
      <c r="A5" s="9502" t="s">
        <v>1</v>
      </c>
      <c r="B5" s="9504" t="s">
        <v>2</v>
      </c>
      <c r="C5" s="9506" t="s">
        <v>3</v>
      </c>
      <c r="D5" s="9508" t="s">
        <v>4</v>
      </c>
      <c r="E5" s="9509"/>
      <c r="F5" s="9510" t="s">
        <v>5</v>
      </c>
      <c r="G5" s="9512" t="s">
        <v>6</v>
      </c>
      <c r="H5" s="9513"/>
      <c r="I5" s="9514"/>
      <c r="J5" s="9510" t="s">
        <v>7</v>
      </c>
      <c r="K5" s="9540" t="s">
        <v>8</v>
      </c>
    </row>
    <row r="6" spans="1:11">
      <c r="A6" s="9503"/>
      <c r="B6" s="9505"/>
      <c r="C6" s="9507"/>
      <c r="D6" s="5" t="s">
        <v>9</v>
      </c>
      <c r="E6" s="6" t="s">
        <v>10</v>
      </c>
      <c r="F6" s="9511"/>
      <c r="G6" s="45" t="s">
        <v>11</v>
      </c>
      <c r="H6" s="8" t="s">
        <v>12</v>
      </c>
      <c r="I6" s="45" t="s">
        <v>13</v>
      </c>
      <c r="J6" s="9511"/>
      <c r="K6" s="9541"/>
    </row>
    <row r="7" spans="1:11">
      <c r="A7" s="9544" t="s">
        <v>75</v>
      </c>
      <c r="B7" s="9545"/>
      <c r="C7" s="9546"/>
      <c r="D7" s="69"/>
      <c r="E7" s="70"/>
      <c r="F7" s="71"/>
      <c r="G7" s="71"/>
      <c r="H7" s="72"/>
      <c r="I7" s="73"/>
      <c r="J7" s="73"/>
      <c r="K7" s="74">
        <f>'mar''14'!K47</f>
        <v>1848653</v>
      </c>
    </row>
    <row r="8" spans="1:11">
      <c r="A8" s="9495">
        <v>1</v>
      </c>
      <c r="B8" s="9496" t="s">
        <v>67</v>
      </c>
      <c r="C8" s="30" t="s">
        <v>70</v>
      </c>
      <c r="D8" s="37" t="s">
        <v>72</v>
      </c>
      <c r="E8" s="9498" t="s">
        <v>74</v>
      </c>
      <c r="F8" s="9492"/>
      <c r="G8" s="9492">
        <v>485837</v>
      </c>
      <c r="H8" s="9492"/>
      <c r="I8" s="9494"/>
      <c r="J8" s="9494"/>
      <c r="K8" s="9494">
        <f>K7-G8</f>
        <v>1362816</v>
      </c>
    </row>
    <row r="9" spans="1:11">
      <c r="A9" s="9495"/>
      <c r="B9" s="9497"/>
      <c r="C9" s="25" t="s">
        <v>71</v>
      </c>
      <c r="D9" s="38" t="s">
        <v>73</v>
      </c>
      <c r="E9" s="9499"/>
      <c r="F9" s="9493"/>
      <c r="G9" s="9493"/>
      <c r="H9" s="9493"/>
      <c r="I9" s="9494"/>
      <c r="J9" s="9494"/>
      <c r="K9" s="9494"/>
    </row>
    <row r="10" spans="1:11">
      <c r="A10" s="38"/>
      <c r="B10" s="40"/>
      <c r="C10" s="13" t="s">
        <v>69</v>
      </c>
      <c r="D10" s="38"/>
      <c r="E10" s="40"/>
      <c r="F10" s="36"/>
      <c r="G10" s="36"/>
      <c r="H10" s="36"/>
      <c r="I10" s="42"/>
      <c r="J10" s="36">
        <v>1400</v>
      </c>
      <c r="K10" s="36">
        <f>K8+J10</f>
        <v>1364216</v>
      </c>
    </row>
    <row r="11" spans="1:11">
      <c r="A11" s="9515">
        <v>2</v>
      </c>
      <c r="B11" s="9521" t="s">
        <v>67</v>
      </c>
      <c r="C11" s="16" t="s">
        <v>76</v>
      </c>
      <c r="D11" s="37" t="s">
        <v>78</v>
      </c>
      <c r="E11" s="9498" t="s">
        <v>79</v>
      </c>
      <c r="F11" s="9492"/>
      <c r="G11" s="9492"/>
      <c r="H11" s="9492"/>
      <c r="I11" s="9492">
        <v>253442</v>
      </c>
      <c r="J11" s="9492"/>
      <c r="K11" s="9494">
        <f>K10-I11</f>
        <v>1110774</v>
      </c>
    </row>
    <row r="12" spans="1:11">
      <c r="A12" s="9516"/>
      <c r="B12" s="9499"/>
      <c r="C12" s="13" t="s">
        <v>77</v>
      </c>
      <c r="D12" s="38" t="s">
        <v>46</v>
      </c>
      <c r="E12" s="9499"/>
      <c r="F12" s="9493"/>
      <c r="G12" s="9493"/>
      <c r="H12" s="9493"/>
      <c r="I12" s="9493"/>
      <c r="J12" s="9493"/>
      <c r="K12" s="9494"/>
    </row>
    <row r="13" spans="1:11">
      <c r="A13" s="38"/>
      <c r="B13" s="40"/>
      <c r="C13" s="13" t="s">
        <v>69</v>
      </c>
      <c r="D13" s="33"/>
      <c r="E13" s="43"/>
      <c r="F13" s="44"/>
      <c r="G13" s="44"/>
      <c r="H13" s="44"/>
      <c r="I13" s="44"/>
      <c r="J13" s="36">
        <v>1400</v>
      </c>
      <c r="K13" s="36">
        <f>K11+J13</f>
        <v>1112174</v>
      </c>
    </row>
    <row r="14" spans="1:11">
      <c r="A14" s="9515">
        <v>3</v>
      </c>
      <c r="B14" s="9498" t="s">
        <v>67</v>
      </c>
      <c r="C14" s="58" t="s">
        <v>76</v>
      </c>
      <c r="D14" s="37" t="s">
        <v>78</v>
      </c>
      <c r="E14" s="9498" t="s">
        <v>79</v>
      </c>
      <c r="F14" s="22"/>
      <c r="G14" s="35"/>
      <c r="H14" s="22"/>
      <c r="I14" s="9492">
        <v>87034</v>
      </c>
      <c r="J14" s="22"/>
      <c r="K14" s="9492">
        <f>K13-I14</f>
        <v>1025140</v>
      </c>
    </row>
    <row r="15" spans="1:11">
      <c r="A15" s="9516"/>
      <c r="B15" s="9499"/>
      <c r="C15" s="13" t="s">
        <v>80</v>
      </c>
      <c r="D15" s="38" t="s">
        <v>46</v>
      </c>
      <c r="E15" s="9499"/>
      <c r="F15" s="36"/>
      <c r="G15" s="36"/>
      <c r="H15" s="36"/>
      <c r="I15" s="9493"/>
      <c r="J15" s="36"/>
      <c r="K15" s="9493"/>
    </row>
    <row r="16" spans="1:11">
      <c r="A16" s="48"/>
      <c r="B16" s="49"/>
      <c r="C16" s="13" t="s">
        <v>69</v>
      </c>
      <c r="D16" s="48"/>
      <c r="E16" s="49"/>
      <c r="F16" s="22"/>
      <c r="G16" s="22"/>
      <c r="H16" s="22"/>
      <c r="I16" s="22"/>
      <c r="J16" s="22">
        <v>1400</v>
      </c>
      <c r="K16" s="22">
        <f>K14+J16</f>
        <v>1026540</v>
      </c>
    </row>
    <row r="17" spans="1:12">
      <c r="A17" s="9515">
        <v>4</v>
      </c>
      <c r="B17" s="9498" t="s">
        <v>67</v>
      </c>
      <c r="C17" s="19" t="s">
        <v>81</v>
      </c>
      <c r="D17" s="37" t="s">
        <v>84</v>
      </c>
      <c r="E17" s="9498" t="s">
        <v>83</v>
      </c>
      <c r="F17" s="35"/>
      <c r="G17" s="35"/>
      <c r="H17" s="35"/>
      <c r="I17" s="9492">
        <v>91437</v>
      </c>
      <c r="J17" s="35"/>
      <c r="K17" s="9492">
        <f>K16-I17</f>
        <v>935103</v>
      </c>
    </row>
    <row r="18" spans="1:12">
      <c r="A18" s="9516"/>
      <c r="B18" s="9499"/>
      <c r="C18" s="13" t="s">
        <v>82</v>
      </c>
      <c r="D18" s="38" t="s">
        <v>46</v>
      </c>
      <c r="E18" s="9499"/>
      <c r="F18" s="36"/>
      <c r="G18" s="36"/>
      <c r="H18" s="36"/>
      <c r="I18" s="9493"/>
      <c r="J18" s="36"/>
      <c r="K18" s="9493"/>
    </row>
    <row r="19" spans="1:12">
      <c r="A19" s="48"/>
      <c r="B19" s="49"/>
      <c r="C19" s="13" t="s">
        <v>69</v>
      </c>
      <c r="D19" s="48"/>
      <c r="E19" s="49"/>
      <c r="F19" s="22"/>
      <c r="G19" s="22"/>
      <c r="H19" s="22"/>
      <c r="I19" s="22"/>
      <c r="J19" s="22">
        <v>1400</v>
      </c>
      <c r="K19" s="22">
        <f>K17+J19</f>
        <v>936503</v>
      </c>
    </row>
    <row r="20" spans="1:12">
      <c r="A20" s="9515">
        <v>5</v>
      </c>
      <c r="B20" s="9498" t="s">
        <v>67</v>
      </c>
      <c r="C20" s="9515" t="s">
        <v>5</v>
      </c>
      <c r="D20" s="37"/>
      <c r="E20" s="9498"/>
      <c r="F20" s="9492">
        <v>5000000</v>
      </c>
      <c r="G20" s="9492"/>
      <c r="H20" s="35"/>
      <c r="I20" s="9492"/>
      <c r="J20" s="35"/>
      <c r="K20" s="9492">
        <f>K19+F20</f>
        <v>5936503</v>
      </c>
    </row>
    <row r="21" spans="1:12">
      <c r="A21" s="9516"/>
      <c r="B21" s="9499"/>
      <c r="C21" s="9516"/>
      <c r="D21" s="38"/>
      <c r="E21" s="9499"/>
      <c r="F21" s="9493"/>
      <c r="G21" s="9493"/>
      <c r="H21" s="36"/>
      <c r="I21" s="9493"/>
      <c r="J21" s="36"/>
      <c r="K21" s="9493"/>
    </row>
    <row r="22" spans="1:12">
      <c r="A22" s="9515">
        <v>6</v>
      </c>
      <c r="B22" s="9498" t="s">
        <v>68</v>
      </c>
      <c r="C22" s="10" t="s">
        <v>85</v>
      </c>
      <c r="D22" s="23" t="s">
        <v>45</v>
      </c>
      <c r="E22" s="9524" t="s">
        <v>47</v>
      </c>
      <c r="F22" s="9492"/>
      <c r="G22" s="9492"/>
      <c r="H22" s="9492"/>
      <c r="I22" s="9492">
        <v>50000</v>
      </c>
      <c r="J22" s="9492"/>
      <c r="K22" s="9492">
        <f>K20-I22</f>
        <v>5886503</v>
      </c>
    </row>
    <row r="23" spans="1:12">
      <c r="A23" s="9516"/>
      <c r="B23" s="9499"/>
      <c r="C23" s="13" t="s">
        <v>86</v>
      </c>
      <c r="D23" s="24" t="s">
        <v>46</v>
      </c>
      <c r="E23" s="9525"/>
      <c r="F23" s="9493"/>
      <c r="G23" s="9493"/>
      <c r="H23" s="9493"/>
      <c r="I23" s="9493"/>
      <c r="J23" s="9493"/>
      <c r="K23" s="9493"/>
    </row>
    <row r="24" spans="1:12">
      <c r="A24" s="48"/>
      <c r="B24" s="49"/>
      <c r="C24" s="50" t="s">
        <v>21</v>
      </c>
      <c r="D24" s="26"/>
      <c r="E24" s="52"/>
      <c r="F24" s="22"/>
      <c r="G24" s="22"/>
      <c r="H24" s="22"/>
      <c r="I24" s="22"/>
      <c r="J24" s="22">
        <v>1400</v>
      </c>
      <c r="K24" s="22">
        <f>K22+J24</f>
        <v>5887903</v>
      </c>
    </row>
    <row r="25" spans="1:12">
      <c r="A25" s="9515">
        <v>7</v>
      </c>
      <c r="B25" s="9498" t="s">
        <v>68</v>
      </c>
      <c r="C25" s="10" t="s">
        <v>88</v>
      </c>
      <c r="D25" s="37" t="s">
        <v>78</v>
      </c>
      <c r="E25" s="9498" t="s">
        <v>79</v>
      </c>
      <c r="F25" s="9492"/>
      <c r="G25" s="9492"/>
      <c r="H25" s="9492"/>
      <c r="I25" s="9492">
        <v>10540</v>
      </c>
      <c r="J25" s="9492"/>
      <c r="K25" s="9492">
        <f>K24-I25</f>
        <v>5877363</v>
      </c>
    </row>
    <row r="26" spans="1:12">
      <c r="A26" s="9516"/>
      <c r="B26" s="9499"/>
      <c r="C26" s="25" t="s">
        <v>89</v>
      </c>
      <c r="D26" s="38" t="s">
        <v>46</v>
      </c>
      <c r="E26" s="9499"/>
      <c r="F26" s="9493"/>
      <c r="G26" s="9493"/>
      <c r="H26" s="9493"/>
      <c r="I26" s="9493"/>
      <c r="J26" s="9493"/>
      <c r="K26" s="9493"/>
    </row>
    <row r="27" spans="1:12">
      <c r="A27" s="48"/>
      <c r="B27" s="49"/>
      <c r="C27" s="53" t="s">
        <v>87</v>
      </c>
      <c r="D27" s="41"/>
      <c r="E27" s="49"/>
      <c r="F27" s="22"/>
      <c r="G27" s="22"/>
      <c r="H27" s="22"/>
      <c r="I27" s="22"/>
      <c r="J27" s="22">
        <v>1500</v>
      </c>
      <c r="K27" s="22">
        <f>K25+J27</f>
        <v>5878863</v>
      </c>
    </row>
    <row r="28" spans="1:12">
      <c r="A28" s="9515">
        <v>8</v>
      </c>
      <c r="B28" s="9498" t="s">
        <v>68</v>
      </c>
      <c r="C28" s="10" t="s">
        <v>85</v>
      </c>
      <c r="D28" s="26" t="s">
        <v>91</v>
      </c>
      <c r="E28" s="9524" t="s">
        <v>92</v>
      </c>
      <c r="F28" s="9492"/>
      <c r="G28" s="9529">
        <v>50000</v>
      </c>
      <c r="H28" s="9492"/>
      <c r="I28" s="9492"/>
      <c r="J28" s="9492"/>
      <c r="K28" s="9492">
        <f>K27-G28</f>
        <v>5828863</v>
      </c>
    </row>
    <row r="29" spans="1:12">
      <c r="A29" s="9516"/>
      <c r="B29" s="9499"/>
      <c r="C29" s="27" t="s">
        <v>90</v>
      </c>
      <c r="D29" s="24" t="s">
        <v>46</v>
      </c>
      <c r="E29" s="9525"/>
      <c r="F29" s="9493"/>
      <c r="G29" s="9530"/>
      <c r="H29" s="9493"/>
      <c r="I29" s="9493"/>
      <c r="J29" s="9493"/>
      <c r="K29" s="9493"/>
    </row>
    <row r="30" spans="1:12">
      <c r="A30" s="48"/>
      <c r="B30" s="49"/>
      <c r="C30" s="59" t="s">
        <v>93</v>
      </c>
      <c r="D30" s="26"/>
      <c r="E30" s="52"/>
      <c r="F30" s="22"/>
      <c r="G30" s="54"/>
      <c r="H30" s="39"/>
      <c r="I30" s="22"/>
      <c r="J30" s="22">
        <v>1400</v>
      </c>
      <c r="K30" s="22">
        <f>K28+J30</f>
        <v>5830263</v>
      </c>
    </row>
    <row r="31" spans="1:12">
      <c r="A31" s="9547">
        <v>9</v>
      </c>
      <c r="B31" s="9498" t="s">
        <v>68</v>
      </c>
      <c r="C31" s="10" t="s">
        <v>85</v>
      </c>
      <c r="D31" s="23" t="s">
        <v>45</v>
      </c>
      <c r="E31" s="9498" t="s">
        <v>47</v>
      </c>
      <c r="F31" s="9492"/>
      <c r="G31" s="9492"/>
      <c r="H31" s="9542">
        <v>50000</v>
      </c>
      <c r="I31" s="9492"/>
      <c r="J31" s="9492"/>
      <c r="K31" s="9492">
        <f>K30-H31</f>
        <v>5780263</v>
      </c>
      <c r="L31" t="s">
        <v>94</v>
      </c>
    </row>
    <row r="32" spans="1:12">
      <c r="A32" s="9548"/>
      <c r="B32" s="9499"/>
      <c r="C32" s="13" t="s">
        <v>86</v>
      </c>
      <c r="D32" s="24" t="s">
        <v>46</v>
      </c>
      <c r="E32" s="9499"/>
      <c r="F32" s="9493"/>
      <c r="G32" s="9493"/>
      <c r="H32" s="9543"/>
      <c r="I32" s="9493"/>
      <c r="J32" s="9493"/>
      <c r="K32" s="9493"/>
    </row>
    <row r="33" spans="1:11">
      <c r="A33" s="48"/>
      <c r="B33" s="49"/>
      <c r="C33" s="51" t="s">
        <v>61</v>
      </c>
      <c r="D33" s="48"/>
      <c r="E33" s="49"/>
      <c r="F33" s="22"/>
      <c r="G33" s="22"/>
      <c r="I33" s="22"/>
      <c r="J33" s="22">
        <v>1400</v>
      </c>
      <c r="K33" s="22">
        <f>K31+J33</f>
        <v>5781663</v>
      </c>
    </row>
    <row r="34" spans="1:11">
      <c r="A34" s="9515">
        <v>10</v>
      </c>
      <c r="B34" s="9498" t="s">
        <v>68</v>
      </c>
      <c r="C34" s="78" t="s">
        <v>96</v>
      </c>
      <c r="D34" s="67" t="s">
        <v>72</v>
      </c>
      <c r="E34" s="9498" t="s">
        <v>74</v>
      </c>
      <c r="F34" s="9492"/>
      <c r="G34" s="9492">
        <v>55540</v>
      </c>
      <c r="H34" s="9492"/>
      <c r="I34" s="9492"/>
      <c r="J34" s="9492"/>
      <c r="K34" s="9492">
        <f>K33-G34</f>
        <v>5726123</v>
      </c>
    </row>
    <row r="35" spans="1:11">
      <c r="A35" s="9516"/>
      <c r="B35" s="9499"/>
      <c r="C35" s="79" t="s">
        <v>97</v>
      </c>
      <c r="D35" s="68" t="s">
        <v>73</v>
      </c>
      <c r="E35" s="9499"/>
      <c r="F35" s="9493"/>
      <c r="G35" s="9493"/>
      <c r="H35" s="9493"/>
      <c r="I35" s="9493"/>
      <c r="J35" s="9493"/>
      <c r="K35" s="9493"/>
    </row>
    <row r="36" spans="1:11" ht="15.75">
      <c r="A36" s="48"/>
      <c r="B36" s="49"/>
      <c r="C36" s="57" t="s">
        <v>95</v>
      </c>
      <c r="D36" s="56"/>
      <c r="E36" s="52"/>
      <c r="F36" s="22"/>
      <c r="G36" s="22"/>
      <c r="H36" s="22"/>
      <c r="I36" s="22"/>
      <c r="J36" s="22">
        <v>1500</v>
      </c>
      <c r="K36" s="22">
        <f>K34+J36</f>
        <v>5727623</v>
      </c>
    </row>
    <row r="37" spans="1:11">
      <c r="A37" s="9515">
        <v>11</v>
      </c>
      <c r="B37" s="9498" t="s">
        <v>68</v>
      </c>
      <c r="C37" s="78" t="s">
        <v>98</v>
      </c>
      <c r="D37" s="67" t="s">
        <v>72</v>
      </c>
      <c r="E37" s="9498" t="s">
        <v>74</v>
      </c>
      <c r="F37" s="9492"/>
      <c r="G37" s="9492">
        <v>172540</v>
      </c>
      <c r="H37" s="9492"/>
      <c r="I37" s="9492"/>
      <c r="J37" s="9492"/>
      <c r="K37" s="9492">
        <f>K36-G37</f>
        <v>5555083</v>
      </c>
    </row>
    <row r="38" spans="1:11">
      <c r="A38" s="9516"/>
      <c r="B38" s="9499"/>
      <c r="C38" s="79" t="s">
        <v>99</v>
      </c>
      <c r="D38" s="68" t="s">
        <v>73</v>
      </c>
      <c r="E38" s="9499"/>
      <c r="F38" s="9493"/>
      <c r="G38" s="9493"/>
      <c r="H38" s="9493"/>
      <c r="I38" s="9493"/>
      <c r="J38" s="9493"/>
      <c r="K38" s="9493"/>
    </row>
    <row r="39" spans="1:11">
      <c r="A39" s="48"/>
      <c r="B39" s="49"/>
      <c r="C39" s="53" t="s">
        <v>95</v>
      </c>
      <c r="D39" s="48"/>
      <c r="E39" s="49"/>
      <c r="F39" s="22"/>
      <c r="G39" s="22"/>
      <c r="H39" s="22"/>
      <c r="I39" s="22"/>
      <c r="J39" s="22">
        <v>1500</v>
      </c>
      <c r="K39" s="22">
        <f>K37+J39</f>
        <v>5556583</v>
      </c>
    </row>
    <row r="40" spans="1:11">
      <c r="A40" s="9515">
        <v>12</v>
      </c>
      <c r="B40" s="9498" t="s">
        <v>100</v>
      </c>
      <c r="C40" s="10" t="s">
        <v>85</v>
      </c>
      <c r="D40" s="37"/>
      <c r="E40" s="9498"/>
      <c r="F40" s="9492"/>
      <c r="G40" s="9492"/>
      <c r="H40" s="9492"/>
      <c r="I40" s="9492">
        <v>100000</v>
      </c>
      <c r="J40" s="9492"/>
      <c r="K40" s="9492">
        <f>K39-I40</f>
        <v>5456583</v>
      </c>
    </row>
    <row r="41" spans="1:11">
      <c r="A41" s="9516"/>
      <c r="B41" s="9499"/>
      <c r="C41" s="27" t="s">
        <v>103</v>
      </c>
      <c r="D41" s="38"/>
      <c r="E41" s="9499"/>
      <c r="F41" s="9493"/>
      <c r="G41" s="9493"/>
      <c r="H41" s="9493"/>
      <c r="I41" s="9493"/>
      <c r="J41" s="9493"/>
      <c r="K41" s="9493"/>
    </row>
    <row r="42" spans="1:11">
      <c r="A42" s="48"/>
      <c r="B42" s="49"/>
      <c r="C42" s="51" t="s">
        <v>104</v>
      </c>
      <c r="D42" s="53"/>
      <c r="E42" s="49"/>
      <c r="F42" s="22"/>
      <c r="G42" s="22"/>
      <c r="H42" s="22"/>
      <c r="I42" s="22"/>
      <c r="J42" s="22">
        <v>1400</v>
      </c>
      <c r="K42" s="22">
        <f>K40+J42</f>
        <v>5457983</v>
      </c>
    </row>
    <row r="43" spans="1:11">
      <c r="A43" s="9515">
        <v>13</v>
      </c>
      <c r="B43" s="9498" t="s">
        <v>100</v>
      </c>
      <c r="C43" s="10" t="s">
        <v>88</v>
      </c>
      <c r="D43" s="67" t="s">
        <v>109</v>
      </c>
      <c r="E43" s="9498" t="s">
        <v>110</v>
      </c>
      <c r="F43" s="9492"/>
      <c r="G43" s="9492">
        <v>193080</v>
      </c>
      <c r="H43" s="9492"/>
      <c r="I43" s="9492"/>
      <c r="J43" s="9492"/>
      <c r="K43" s="9492">
        <f>K42-G43</f>
        <v>5264903</v>
      </c>
    </row>
    <row r="44" spans="1:11">
      <c r="A44" s="9516"/>
      <c r="B44" s="9499"/>
      <c r="C44" s="27" t="s">
        <v>108</v>
      </c>
      <c r="D44" s="68" t="s">
        <v>139</v>
      </c>
      <c r="E44" s="9499"/>
      <c r="F44" s="9493"/>
      <c r="G44" s="9493"/>
      <c r="H44" s="9493"/>
      <c r="I44" s="9493"/>
      <c r="J44" s="9493"/>
      <c r="K44" s="9493"/>
    </row>
    <row r="45" spans="1:11">
      <c r="A45" s="64"/>
      <c r="B45" s="65"/>
      <c r="C45" s="59" t="s">
        <v>95</v>
      </c>
      <c r="D45" s="64"/>
      <c r="E45" s="65"/>
      <c r="F45" s="63"/>
      <c r="G45" s="63"/>
      <c r="H45" s="63"/>
      <c r="I45" s="63"/>
      <c r="J45" s="63">
        <v>1500</v>
      </c>
      <c r="K45" s="63">
        <f>K43+J45</f>
        <v>5266403</v>
      </c>
    </row>
    <row r="46" spans="1:11">
      <c r="A46" s="9515">
        <v>14</v>
      </c>
      <c r="B46" s="9498" t="s">
        <v>101</v>
      </c>
      <c r="C46" s="80" t="s">
        <v>111</v>
      </c>
      <c r="D46" s="67" t="s">
        <v>113</v>
      </c>
      <c r="E46" s="9498" t="s">
        <v>114</v>
      </c>
      <c r="F46" s="61"/>
      <c r="G46" s="61"/>
      <c r="H46" s="61"/>
      <c r="I46" s="9492">
        <v>547205</v>
      </c>
      <c r="J46" s="61"/>
      <c r="K46" s="9492">
        <f>K45-I46</f>
        <v>4719198</v>
      </c>
    </row>
    <row r="47" spans="1:11">
      <c r="A47" s="9516"/>
      <c r="B47" s="9499"/>
      <c r="C47" s="27" t="s">
        <v>112</v>
      </c>
      <c r="D47" s="68" t="s">
        <v>46</v>
      </c>
      <c r="E47" s="9499"/>
      <c r="F47" s="62"/>
      <c r="G47" s="62"/>
      <c r="H47" s="62"/>
      <c r="I47" s="9493"/>
      <c r="J47" s="62"/>
      <c r="K47" s="9493"/>
    </row>
    <row r="48" spans="1:11">
      <c r="A48" s="64"/>
      <c r="B48" s="65"/>
      <c r="C48" s="59" t="s">
        <v>105</v>
      </c>
      <c r="D48" s="64"/>
      <c r="E48" s="65"/>
      <c r="F48" s="63"/>
      <c r="G48" s="63"/>
      <c r="H48" s="63"/>
      <c r="I48" s="63"/>
      <c r="J48" s="63">
        <v>1400</v>
      </c>
      <c r="K48" s="63">
        <f>K46+J48</f>
        <v>4720598</v>
      </c>
    </row>
    <row r="49" spans="1:11">
      <c r="A49" s="9515">
        <v>15</v>
      </c>
      <c r="B49" s="9498" t="s">
        <v>101</v>
      </c>
      <c r="C49" s="80" t="s">
        <v>88</v>
      </c>
      <c r="D49" s="67" t="s">
        <v>116</v>
      </c>
      <c r="E49" s="9498" t="s">
        <v>117</v>
      </c>
      <c r="F49" s="61"/>
      <c r="G49" s="61"/>
      <c r="H49" s="61"/>
      <c r="I49" s="9492">
        <v>105790</v>
      </c>
      <c r="J49" s="61"/>
      <c r="K49" s="9492">
        <f>K48-I49</f>
        <v>4614808</v>
      </c>
    </row>
    <row r="50" spans="1:11">
      <c r="A50" s="9516"/>
      <c r="B50" s="9499"/>
      <c r="C50" s="27" t="s">
        <v>115</v>
      </c>
      <c r="D50" s="68" t="s">
        <v>73</v>
      </c>
      <c r="E50" s="9499"/>
      <c r="F50" s="62"/>
      <c r="G50" s="62"/>
      <c r="H50" s="62"/>
      <c r="I50" s="9493"/>
      <c r="J50" s="62"/>
      <c r="K50" s="9493"/>
    </row>
    <row r="51" spans="1:11">
      <c r="A51" s="64"/>
      <c r="B51" s="65"/>
      <c r="C51" s="59" t="s">
        <v>95</v>
      </c>
      <c r="D51" s="64"/>
      <c r="E51" s="65"/>
      <c r="F51" s="63"/>
      <c r="G51" s="63"/>
      <c r="H51" s="63"/>
      <c r="I51" s="63"/>
      <c r="J51" s="63">
        <v>1500</v>
      </c>
      <c r="K51" s="63">
        <f>K49+J51</f>
        <v>4616308</v>
      </c>
    </row>
    <row r="52" spans="1:11">
      <c r="A52" s="9515">
        <v>16</v>
      </c>
      <c r="B52" s="9498" t="s">
        <v>101</v>
      </c>
      <c r="C52" s="80" t="s">
        <v>118</v>
      </c>
      <c r="D52" s="67" t="s">
        <v>116</v>
      </c>
      <c r="E52" s="9498" t="s">
        <v>117</v>
      </c>
      <c r="F52" s="61"/>
      <c r="G52" s="61"/>
      <c r="H52" s="61"/>
      <c r="I52" s="9492">
        <v>126594</v>
      </c>
      <c r="J52" s="61"/>
      <c r="K52" s="9492">
        <f>K51-I52</f>
        <v>4489714</v>
      </c>
    </row>
    <row r="53" spans="1:11">
      <c r="A53" s="9516"/>
      <c r="B53" s="9499"/>
      <c r="C53" s="27" t="s">
        <v>119</v>
      </c>
      <c r="D53" s="68" t="s">
        <v>73</v>
      </c>
      <c r="E53" s="9499"/>
      <c r="F53" s="62"/>
      <c r="G53" s="62"/>
      <c r="H53" s="62"/>
      <c r="I53" s="9493"/>
      <c r="J53" s="62"/>
      <c r="K53" s="9493"/>
    </row>
    <row r="54" spans="1:11">
      <c r="A54" s="64"/>
      <c r="B54" s="65"/>
      <c r="C54" s="59" t="s">
        <v>105</v>
      </c>
      <c r="D54" s="64"/>
      <c r="E54" s="65"/>
      <c r="F54" s="63"/>
      <c r="G54" s="63"/>
      <c r="H54" s="63"/>
      <c r="I54" s="63"/>
      <c r="J54" s="63">
        <v>1400</v>
      </c>
      <c r="K54" s="63">
        <f>K52+J54</f>
        <v>4491114</v>
      </c>
    </row>
    <row r="55" spans="1:11">
      <c r="A55" s="9515">
        <v>17</v>
      </c>
      <c r="B55" s="9498" t="s">
        <v>101</v>
      </c>
      <c r="C55" s="80" t="s">
        <v>88</v>
      </c>
      <c r="D55" s="67" t="s">
        <v>116</v>
      </c>
      <c r="E55" s="9498" t="s">
        <v>117</v>
      </c>
      <c r="F55" s="61"/>
      <c r="G55" s="61"/>
      <c r="H55" s="61"/>
      <c r="I55" s="9492">
        <v>20790</v>
      </c>
      <c r="J55" s="61"/>
      <c r="K55" s="9492">
        <f>K54-I55</f>
        <v>4470324</v>
      </c>
    </row>
    <row r="56" spans="1:11">
      <c r="A56" s="9516"/>
      <c r="B56" s="9499"/>
      <c r="C56" s="27" t="s">
        <v>120</v>
      </c>
      <c r="D56" s="68" t="s">
        <v>73</v>
      </c>
      <c r="E56" s="9499"/>
      <c r="F56" s="62"/>
      <c r="G56" s="62"/>
      <c r="H56" s="62"/>
      <c r="I56" s="9493"/>
      <c r="J56" s="62"/>
      <c r="K56" s="9493"/>
    </row>
    <row r="57" spans="1:11">
      <c r="A57" s="38"/>
      <c r="B57" s="49"/>
      <c r="C57" s="51" t="s">
        <v>95</v>
      </c>
      <c r="D57" s="48"/>
      <c r="E57" s="49"/>
      <c r="F57" s="22"/>
      <c r="G57" s="22"/>
      <c r="H57" s="22"/>
      <c r="I57" s="22"/>
      <c r="J57" s="22">
        <v>1500</v>
      </c>
      <c r="K57" s="22">
        <f>K55+J57</f>
        <v>4471824</v>
      </c>
    </row>
    <row r="58" spans="1:11">
      <c r="A58" s="9495">
        <v>18</v>
      </c>
      <c r="B58" s="9498" t="s">
        <v>102</v>
      </c>
      <c r="C58" s="10" t="s">
        <v>85</v>
      </c>
      <c r="D58" s="23" t="s">
        <v>45</v>
      </c>
      <c r="E58" s="9524" t="s">
        <v>47</v>
      </c>
      <c r="F58" s="9492"/>
      <c r="G58" s="9492">
        <v>50000</v>
      </c>
      <c r="H58" s="9492"/>
      <c r="I58" s="9529"/>
      <c r="J58" s="9492"/>
      <c r="K58" s="9492">
        <f>K57-G58</f>
        <v>4421824</v>
      </c>
    </row>
    <row r="59" spans="1:11">
      <c r="A59" s="9495"/>
      <c r="B59" s="9499"/>
      <c r="C59" s="13" t="s">
        <v>44</v>
      </c>
      <c r="D59" s="24" t="s">
        <v>46</v>
      </c>
      <c r="E59" s="9525"/>
      <c r="F59" s="9493"/>
      <c r="G59" s="9493"/>
      <c r="H59" s="9493"/>
      <c r="I59" s="9530"/>
      <c r="J59" s="9493"/>
      <c r="K59" s="9493"/>
    </row>
    <row r="60" spans="1:11">
      <c r="A60" s="64"/>
      <c r="B60" s="66"/>
      <c r="C60" s="13" t="s">
        <v>104</v>
      </c>
      <c r="D60" s="68"/>
      <c r="E60" s="66"/>
      <c r="F60" s="62"/>
      <c r="G60" s="62"/>
      <c r="H60" s="62"/>
      <c r="I60" s="62"/>
      <c r="J60" s="62">
        <v>1400</v>
      </c>
      <c r="K60" s="62">
        <f>K58+J60</f>
        <v>4423224</v>
      </c>
    </row>
    <row r="61" spans="1:11">
      <c r="A61" s="9515">
        <v>19</v>
      </c>
      <c r="B61" s="9498" t="s">
        <v>102</v>
      </c>
      <c r="C61" s="10" t="s">
        <v>121</v>
      </c>
      <c r="D61" s="9515" t="s">
        <v>123</v>
      </c>
      <c r="E61" s="9498"/>
      <c r="F61" s="9492"/>
      <c r="G61" s="9492"/>
      <c r="H61" s="9492"/>
      <c r="I61" s="9492">
        <v>643913</v>
      </c>
      <c r="J61" s="9492"/>
      <c r="K61" s="9492">
        <f>K60-I61</f>
        <v>3779311</v>
      </c>
    </row>
    <row r="62" spans="1:11">
      <c r="A62" s="9516"/>
      <c r="B62" s="9499"/>
      <c r="C62" s="13" t="s">
        <v>122</v>
      </c>
      <c r="D62" s="9516"/>
      <c r="E62" s="9499"/>
      <c r="F62" s="9493"/>
      <c r="G62" s="9493"/>
      <c r="H62" s="9493"/>
      <c r="I62" s="9493"/>
      <c r="J62" s="9493"/>
      <c r="K62" s="9493"/>
    </row>
    <row r="63" spans="1:11">
      <c r="A63" s="64"/>
      <c r="B63" s="66"/>
      <c r="C63" s="13" t="s">
        <v>106</v>
      </c>
      <c r="D63" s="68"/>
      <c r="E63" s="66"/>
      <c r="F63" s="62"/>
      <c r="G63" s="62"/>
      <c r="H63" s="62"/>
      <c r="I63" s="62"/>
      <c r="J63" s="62">
        <v>1650</v>
      </c>
      <c r="K63" s="62">
        <f>K61+J63</f>
        <v>3780961</v>
      </c>
    </row>
    <row r="64" spans="1:11">
      <c r="A64" s="9515">
        <v>20</v>
      </c>
      <c r="B64" s="9498" t="s">
        <v>102</v>
      </c>
      <c r="C64" s="10" t="s">
        <v>121</v>
      </c>
      <c r="D64" s="9515" t="s">
        <v>26</v>
      </c>
      <c r="E64" s="9498"/>
      <c r="F64" s="9492"/>
      <c r="G64" s="9492"/>
      <c r="H64" s="9492"/>
      <c r="I64" s="9492">
        <v>501028</v>
      </c>
      <c r="J64" s="9492"/>
      <c r="K64" s="9492">
        <f>K63-I64</f>
        <v>3279933</v>
      </c>
    </row>
    <row r="65" spans="1:11">
      <c r="A65" s="9516"/>
      <c r="B65" s="9499"/>
      <c r="C65" s="13" t="s">
        <v>128</v>
      </c>
      <c r="D65" s="9516"/>
      <c r="E65" s="9499"/>
      <c r="F65" s="9493"/>
      <c r="G65" s="9493"/>
      <c r="H65" s="9493"/>
      <c r="I65" s="9493"/>
      <c r="J65" s="9493"/>
      <c r="K65" s="9493"/>
    </row>
    <row r="66" spans="1:11">
      <c r="A66" s="64"/>
      <c r="B66" s="66"/>
      <c r="C66" s="13" t="s">
        <v>106</v>
      </c>
      <c r="D66" s="68"/>
      <c r="E66" s="66"/>
      <c r="F66" s="62"/>
      <c r="G66" s="62"/>
      <c r="H66" s="62"/>
      <c r="I66" s="62"/>
      <c r="J66" s="62">
        <v>1650</v>
      </c>
      <c r="K66" s="62">
        <f>K64+J66</f>
        <v>3281583</v>
      </c>
    </row>
    <row r="67" spans="1:11">
      <c r="A67" s="9515">
        <v>21</v>
      </c>
      <c r="B67" s="9498" t="s">
        <v>102</v>
      </c>
      <c r="C67" s="10" t="s">
        <v>121</v>
      </c>
      <c r="D67" s="9515" t="s">
        <v>26</v>
      </c>
      <c r="E67" s="9498"/>
      <c r="F67" s="9492"/>
      <c r="G67" s="9492"/>
      <c r="H67" s="9492"/>
      <c r="I67" s="9492">
        <v>120631</v>
      </c>
      <c r="J67" s="9492"/>
      <c r="K67" s="9492">
        <f>K66-I67</f>
        <v>3160952</v>
      </c>
    </row>
    <row r="68" spans="1:11">
      <c r="A68" s="9516"/>
      <c r="B68" s="9499"/>
      <c r="C68" s="13" t="s">
        <v>129</v>
      </c>
      <c r="D68" s="9516"/>
      <c r="E68" s="9499"/>
      <c r="F68" s="9493"/>
      <c r="G68" s="9493"/>
      <c r="H68" s="9493"/>
      <c r="I68" s="9493"/>
      <c r="J68" s="9493"/>
      <c r="K68" s="9493"/>
    </row>
    <row r="69" spans="1:11">
      <c r="A69" s="64"/>
      <c r="B69" s="66"/>
      <c r="C69" s="13" t="s">
        <v>106</v>
      </c>
      <c r="D69" s="68"/>
      <c r="E69" s="66"/>
      <c r="F69" s="62"/>
      <c r="G69" s="62"/>
      <c r="H69" s="62"/>
      <c r="I69" s="62"/>
      <c r="J69" s="62">
        <v>1650</v>
      </c>
      <c r="K69" s="62">
        <f>K67+J69</f>
        <v>3162602</v>
      </c>
    </row>
    <row r="70" spans="1:11">
      <c r="A70" s="9515">
        <v>22</v>
      </c>
      <c r="B70" s="9498" t="s">
        <v>102</v>
      </c>
      <c r="C70" s="10" t="s">
        <v>121</v>
      </c>
      <c r="D70" s="30" t="s">
        <v>26</v>
      </c>
      <c r="E70" s="9498"/>
      <c r="F70" s="9492"/>
      <c r="G70" s="9492"/>
      <c r="H70" s="9492"/>
      <c r="I70" s="9492">
        <v>390457</v>
      </c>
      <c r="J70" s="9492"/>
      <c r="K70" s="9492">
        <f>K69-I70</f>
        <v>2772145</v>
      </c>
    </row>
    <row r="71" spans="1:11">
      <c r="A71" s="9516"/>
      <c r="B71" s="9499"/>
      <c r="C71" s="13" t="s">
        <v>130</v>
      </c>
      <c r="D71" s="25" t="s">
        <v>124</v>
      </c>
      <c r="E71" s="9499"/>
      <c r="F71" s="9493"/>
      <c r="G71" s="9493"/>
      <c r="H71" s="9493"/>
      <c r="I71" s="9493"/>
      <c r="J71" s="9493"/>
      <c r="K71" s="9493"/>
    </row>
    <row r="72" spans="1:11">
      <c r="A72" s="64"/>
      <c r="B72" s="66"/>
      <c r="C72" s="13" t="s">
        <v>106</v>
      </c>
      <c r="D72" s="68"/>
      <c r="E72" s="66"/>
      <c r="F72" s="62"/>
      <c r="G72" s="62"/>
      <c r="H72" s="62"/>
      <c r="I72" s="62"/>
      <c r="J72" s="62">
        <v>1650</v>
      </c>
      <c r="K72" s="62">
        <f>K70+J72</f>
        <v>2773795</v>
      </c>
    </row>
    <row r="73" spans="1:11">
      <c r="A73" s="9515">
        <v>23</v>
      </c>
      <c r="B73" s="9498" t="s">
        <v>102</v>
      </c>
      <c r="C73" s="10" t="s">
        <v>88</v>
      </c>
      <c r="D73" s="9515" t="s">
        <v>26</v>
      </c>
      <c r="E73" s="9498"/>
      <c r="F73" s="9492"/>
      <c r="G73" s="9492"/>
      <c r="H73" s="9492"/>
      <c r="I73" s="9492">
        <v>198540</v>
      </c>
      <c r="J73" s="9492"/>
      <c r="K73" s="9492">
        <f>K72-I73</f>
        <v>2575255</v>
      </c>
    </row>
    <row r="74" spans="1:11">
      <c r="A74" s="9516"/>
      <c r="B74" s="9499"/>
      <c r="C74" s="13" t="s">
        <v>131</v>
      </c>
      <c r="D74" s="9516"/>
      <c r="E74" s="9499"/>
      <c r="F74" s="9493"/>
      <c r="G74" s="9493"/>
      <c r="H74" s="9493"/>
      <c r="I74" s="9493"/>
      <c r="J74" s="9493"/>
      <c r="K74" s="9493"/>
    </row>
    <row r="75" spans="1:11">
      <c r="A75" s="64"/>
      <c r="B75" s="66"/>
      <c r="C75" s="13" t="s">
        <v>95</v>
      </c>
      <c r="D75" s="68"/>
      <c r="E75" s="66"/>
      <c r="F75" s="62"/>
      <c r="G75" s="62"/>
      <c r="H75" s="62"/>
      <c r="I75" s="62"/>
      <c r="J75" s="62">
        <v>1500</v>
      </c>
      <c r="K75" s="62">
        <f>K73+J75</f>
        <v>2576755</v>
      </c>
    </row>
    <row r="76" spans="1:11">
      <c r="A76" s="9515">
        <v>24</v>
      </c>
      <c r="B76" s="9498" t="s">
        <v>102</v>
      </c>
      <c r="C76" s="10" t="s">
        <v>88</v>
      </c>
      <c r="D76" s="76" t="s">
        <v>133</v>
      </c>
      <c r="E76" s="9498" t="s">
        <v>135</v>
      </c>
      <c r="F76" s="9492"/>
      <c r="G76" s="9492"/>
      <c r="H76" s="9492"/>
      <c r="I76" s="9492">
        <v>314040</v>
      </c>
      <c r="J76" s="9492"/>
      <c r="K76" s="9492">
        <f>K75-I76</f>
        <v>2262715</v>
      </c>
    </row>
    <row r="77" spans="1:11">
      <c r="A77" s="9516"/>
      <c r="B77" s="9499"/>
      <c r="C77" s="13" t="s">
        <v>132</v>
      </c>
      <c r="D77" s="77" t="s">
        <v>134</v>
      </c>
      <c r="E77" s="9499"/>
      <c r="F77" s="9493"/>
      <c r="G77" s="9493"/>
      <c r="H77" s="9493"/>
      <c r="I77" s="9493"/>
      <c r="J77" s="9493"/>
      <c r="K77" s="9493"/>
    </row>
    <row r="78" spans="1:11">
      <c r="A78" s="64"/>
      <c r="B78" s="66"/>
      <c r="C78" s="13" t="s">
        <v>95</v>
      </c>
      <c r="D78" s="68"/>
      <c r="E78" s="66"/>
      <c r="F78" s="62"/>
      <c r="G78" s="62"/>
      <c r="H78" s="62"/>
      <c r="I78" s="62"/>
      <c r="J78" s="62">
        <v>1500</v>
      </c>
      <c r="K78" s="62">
        <f>K76+J78</f>
        <v>2264215</v>
      </c>
    </row>
    <row r="79" spans="1:11">
      <c r="A79" s="9515">
        <v>25</v>
      </c>
      <c r="B79" s="9498" t="s">
        <v>102</v>
      </c>
      <c r="C79" s="10" t="s">
        <v>136</v>
      </c>
      <c r="D79" s="76" t="s">
        <v>138</v>
      </c>
      <c r="E79" s="9498" t="s">
        <v>140</v>
      </c>
      <c r="F79" s="9492"/>
      <c r="G79" s="9492">
        <v>217493</v>
      </c>
      <c r="H79" s="9492"/>
      <c r="I79" s="9492"/>
      <c r="J79" s="9492"/>
      <c r="K79" s="9492">
        <f>K78-G79</f>
        <v>2046722</v>
      </c>
    </row>
    <row r="80" spans="1:11">
      <c r="A80" s="9516"/>
      <c r="B80" s="9499"/>
      <c r="C80" s="13" t="s">
        <v>137</v>
      </c>
      <c r="D80" s="77" t="s">
        <v>139</v>
      </c>
      <c r="E80" s="9499"/>
      <c r="F80" s="9493"/>
      <c r="G80" s="9493"/>
      <c r="H80" s="9493"/>
      <c r="I80" s="9493"/>
      <c r="J80" s="9493"/>
      <c r="K80" s="9493"/>
    </row>
    <row r="81" spans="1:11">
      <c r="A81" s="64"/>
      <c r="B81" s="66"/>
      <c r="C81" s="13" t="s">
        <v>107</v>
      </c>
      <c r="D81" s="68"/>
      <c r="E81" s="66"/>
      <c r="F81" s="62"/>
      <c r="G81" s="62"/>
      <c r="H81" s="62"/>
      <c r="I81" s="62"/>
      <c r="J81" s="62">
        <v>1400</v>
      </c>
      <c r="K81" s="62">
        <f>K79+J81</f>
        <v>2048122</v>
      </c>
    </row>
    <row r="82" spans="1:11">
      <c r="A82" s="9515">
        <v>26</v>
      </c>
      <c r="B82" s="9498" t="s">
        <v>102</v>
      </c>
      <c r="C82" s="10" t="s">
        <v>85</v>
      </c>
      <c r="D82" s="76" t="s">
        <v>142</v>
      </c>
      <c r="E82" s="9498" t="s">
        <v>143</v>
      </c>
      <c r="F82" s="9492"/>
      <c r="G82" s="9492"/>
      <c r="H82" s="9492"/>
      <c r="I82" s="9492">
        <v>100000</v>
      </c>
      <c r="J82" s="9492"/>
      <c r="K82" s="9492">
        <f>K81-I82</f>
        <v>1948122</v>
      </c>
    </row>
    <row r="83" spans="1:11">
      <c r="A83" s="9516"/>
      <c r="B83" s="9499"/>
      <c r="C83" s="13" t="s">
        <v>141</v>
      </c>
      <c r="D83" s="77" t="s">
        <v>46</v>
      </c>
      <c r="E83" s="9499"/>
      <c r="F83" s="9493"/>
      <c r="G83" s="9493"/>
      <c r="H83" s="9493"/>
      <c r="I83" s="9493"/>
      <c r="J83" s="9493"/>
      <c r="K83" s="9493"/>
    </row>
    <row r="84" spans="1:11">
      <c r="A84" s="64"/>
      <c r="B84" s="66"/>
      <c r="C84" s="13" t="s">
        <v>104</v>
      </c>
      <c r="D84" s="68"/>
      <c r="E84" s="66"/>
      <c r="F84" s="62"/>
      <c r="G84" s="62"/>
      <c r="H84" s="62"/>
      <c r="I84" s="62"/>
      <c r="J84" s="62">
        <v>1400</v>
      </c>
      <c r="K84" s="62">
        <f>K82+J84</f>
        <v>1949522</v>
      </c>
    </row>
    <row r="85" spans="1:11">
      <c r="A85" s="9515">
        <v>27</v>
      </c>
      <c r="B85" s="9498" t="s">
        <v>102</v>
      </c>
      <c r="C85" s="9515" t="s">
        <v>5</v>
      </c>
      <c r="D85" s="88"/>
      <c r="E85" s="86"/>
      <c r="F85" s="9492">
        <v>5000000</v>
      </c>
      <c r="G85" s="81"/>
      <c r="H85" s="81"/>
      <c r="I85" s="81"/>
      <c r="J85" s="81"/>
      <c r="K85" s="9492">
        <f>K84+F85</f>
        <v>6949522</v>
      </c>
    </row>
    <row r="86" spans="1:11">
      <c r="A86" s="9516"/>
      <c r="B86" s="9499"/>
      <c r="C86" s="9516"/>
      <c r="D86" s="89"/>
      <c r="E86" s="87"/>
      <c r="F86" s="9493"/>
      <c r="G86" s="82"/>
      <c r="H86" s="82"/>
      <c r="I86" s="82"/>
      <c r="J86" s="82"/>
      <c r="K86" s="9493"/>
    </row>
    <row r="87" spans="1:11">
      <c r="A87" s="9515">
        <v>28</v>
      </c>
      <c r="B87" s="9498" t="s">
        <v>144</v>
      </c>
      <c r="C87" s="30" t="s">
        <v>85</v>
      </c>
      <c r="D87" s="88" t="s">
        <v>149</v>
      </c>
      <c r="E87" s="86"/>
      <c r="F87" s="9492"/>
      <c r="G87" s="81"/>
      <c r="H87" s="81"/>
      <c r="I87" s="9492">
        <v>150000</v>
      </c>
      <c r="J87" s="81"/>
      <c r="K87" s="9492">
        <f>K85-I87</f>
        <v>6799522</v>
      </c>
    </row>
    <row r="88" spans="1:11">
      <c r="A88" s="9516"/>
      <c r="B88" s="9499"/>
      <c r="C88" s="25" t="s">
        <v>25</v>
      </c>
      <c r="D88" s="89" t="s">
        <v>46</v>
      </c>
      <c r="E88" s="87"/>
      <c r="F88" s="9493"/>
      <c r="G88" s="82"/>
      <c r="H88" s="82"/>
      <c r="I88" s="9493"/>
      <c r="J88" s="82"/>
      <c r="K88" s="9493"/>
    </row>
    <row r="89" spans="1:11">
      <c r="A89" s="84"/>
      <c r="B89" s="85"/>
      <c r="C89" s="84" t="s">
        <v>104</v>
      </c>
      <c r="D89" s="84"/>
      <c r="E89" s="85"/>
      <c r="F89" s="83"/>
      <c r="G89" s="83"/>
      <c r="H89" s="83"/>
      <c r="I89" s="83"/>
      <c r="J89" s="83">
        <v>1400</v>
      </c>
      <c r="K89" s="83">
        <f>K87+J89</f>
        <v>6800922</v>
      </c>
    </row>
    <row r="90" spans="1:11">
      <c r="A90" s="9515">
        <v>29</v>
      </c>
      <c r="B90" s="9498" t="s">
        <v>145</v>
      </c>
      <c r="C90" s="30" t="s">
        <v>85</v>
      </c>
      <c r="D90" s="88" t="s">
        <v>142</v>
      </c>
      <c r="E90" s="9498" t="s">
        <v>143</v>
      </c>
      <c r="F90" s="9492"/>
      <c r="G90" s="9492"/>
      <c r="H90" s="81"/>
      <c r="I90" s="9492">
        <v>100000</v>
      </c>
      <c r="J90" s="81"/>
      <c r="K90" s="9492">
        <f>K89-I90</f>
        <v>6700922</v>
      </c>
    </row>
    <row r="91" spans="1:11">
      <c r="A91" s="9516"/>
      <c r="B91" s="9499"/>
      <c r="C91" s="25" t="s">
        <v>210</v>
      </c>
      <c r="D91" s="89" t="s">
        <v>46</v>
      </c>
      <c r="E91" s="9499"/>
      <c r="F91" s="9493"/>
      <c r="G91" s="9493"/>
      <c r="H91" s="82"/>
      <c r="I91" s="9493"/>
      <c r="J91" s="82"/>
      <c r="K91" s="9493"/>
    </row>
    <row r="92" spans="1:11">
      <c r="A92" s="84"/>
      <c r="B92" s="85"/>
      <c r="C92" s="84" t="s">
        <v>104</v>
      </c>
      <c r="D92" s="84"/>
      <c r="E92" s="85"/>
      <c r="F92" s="83"/>
      <c r="G92" s="83"/>
      <c r="H92" s="83"/>
      <c r="I92" s="83"/>
      <c r="J92" s="83">
        <v>1400</v>
      </c>
      <c r="K92" s="83">
        <f>K90+J92</f>
        <v>6702322</v>
      </c>
    </row>
    <row r="93" spans="1:11">
      <c r="A93" s="9515">
        <v>30</v>
      </c>
      <c r="B93" s="9498" t="s">
        <v>145</v>
      </c>
      <c r="C93" s="30" t="s">
        <v>150</v>
      </c>
      <c r="D93" s="88"/>
      <c r="E93" s="86"/>
      <c r="F93" s="9492"/>
      <c r="G93" s="9492"/>
      <c r="H93" s="81"/>
      <c r="I93" s="9492">
        <v>69892</v>
      </c>
      <c r="J93" s="81"/>
      <c r="K93" s="9492">
        <f>K92-I93</f>
        <v>6632430</v>
      </c>
    </row>
    <row r="94" spans="1:11">
      <c r="A94" s="9516"/>
      <c r="B94" s="9499"/>
      <c r="C94" s="25" t="s">
        <v>151</v>
      </c>
      <c r="D94" s="89"/>
      <c r="E94" s="87"/>
      <c r="F94" s="9493"/>
      <c r="G94" s="9493"/>
      <c r="H94" s="82"/>
      <c r="I94" s="9493"/>
      <c r="J94" s="82"/>
      <c r="K94" s="9493"/>
    </row>
    <row r="95" spans="1:11">
      <c r="A95" s="84"/>
      <c r="B95" s="85"/>
      <c r="C95" s="84" t="s">
        <v>106</v>
      </c>
      <c r="D95" s="84"/>
      <c r="E95" s="85"/>
      <c r="F95" s="83"/>
      <c r="G95" s="83"/>
      <c r="H95" s="83"/>
      <c r="I95" s="83"/>
      <c r="J95" s="83">
        <v>1650</v>
      </c>
      <c r="K95" s="83">
        <f>K93+J95</f>
        <v>6634080</v>
      </c>
    </row>
    <row r="96" spans="1:11">
      <c r="A96" s="9515">
        <v>31</v>
      </c>
      <c r="B96" s="9498" t="s">
        <v>145</v>
      </c>
      <c r="C96" s="30" t="s">
        <v>152</v>
      </c>
      <c r="D96" s="23" t="s">
        <v>45</v>
      </c>
      <c r="E96" s="9524" t="s">
        <v>47</v>
      </c>
      <c r="F96" s="9492"/>
      <c r="G96" s="9492">
        <v>31790</v>
      </c>
      <c r="H96" s="81"/>
      <c r="I96" s="9492"/>
      <c r="J96" s="81"/>
      <c r="K96" s="9492">
        <f>K95-G96</f>
        <v>6602290</v>
      </c>
    </row>
    <row r="97" spans="1:11">
      <c r="A97" s="9516"/>
      <c r="B97" s="9499"/>
      <c r="C97" s="25" t="s">
        <v>153</v>
      </c>
      <c r="D97" s="24" t="s">
        <v>46</v>
      </c>
      <c r="E97" s="9525"/>
      <c r="F97" s="9493"/>
      <c r="G97" s="9493"/>
      <c r="H97" s="82"/>
      <c r="I97" s="9493"/>
      <c r="J97" s="82"/>
      <c r="K97" s="9493"/>
    </row>
    <row r="98" spans="1:11">
      <c r="A98" s="84"/>
      <c r="B98" s="85"/>
      <c r="C98" s="96" t="s">
        <v>95</v>
      </c>
      <c r="D98" s="84"/>
      <c r="E98" s="85"/>
      <c r="F98" s="83"/>
      <c r="G98" s="83"/>
      <c r="H98" s="83"/>
      <c r="I98" s="83"/>
      <c r="J98" s="83">
        <v>1500</v>
      </c>
      <c r="K98" s="83">
        <f>K96+J98</f>
        <v>6603790</v>
      </c>
    </row>
    <row r="99" spans="1:11">
      <c r="A99" s="9515">
        <v>32</v>
      </c>
      <c r="B99" s="9498" t="s">
        <v>145</v>
      </c>
      <c r="C99" s="30" t="s">
        <v>154</v>
      </c>
      <c r="D99" s="88" t="s">
        <v>157</v>
      </c>
      <c r="E99" s="9498" t="s">
        <v>156</v>
      </c>
      <c r="F99" s="9492"/>
      <c r="G99" s="9492">
        <v>584911</v>
      </c>
      <c r="H99" s="81"/>
      <c r="I99" s="9492"/>
      <c r="J99" s="81"/>
      <c r="K99" s="9492">
        <f>K98-G99</f>
        <v>6018879</v>
      </c>
    </row>
    <row r="100" spans="1:11">
      <c r="A100" s="9516"/>
      <c r="B100" s="9499"/>
      <c r="C100" s="25" t="s">
        <v>155</v>
      </c>
      <c r="D100" s="89" t="s">
        <v>38</v>
      </c>
      <c r="E100" s="9499"/>
      <c r="F100" s="9493"/>
      <c r="G100" s="9493"/>
      <c r="H100" s="82"/>
      <c r="I100" s="9493"/>
      <c r="J100" s="82"/>
      <c r="K100" s="9493"/>
    </row>
    <row r="101" spans="1:11">
      <c r="A101" s="84"/>
      <c r="B101" s="85"/>
      <c r="C101" s="96" t="s">
        <v>105</v>
      </c>
      <c r="D101" s="84"/>
      <c r="E101" s="85"/>
      <c r="F101" s="83"/>
      <c r="G101" s="83"/>
      <c r="H101" s="83"/>
      <c r="I101" s="83"/>
      <c r="J101" s="83">
        <v>1400</v>
      </c>
      <c r="K101" s="83">
        <f>K99+J101</f>
        <v>6020279</v>
      </c>
    </row>
    <row r="102" spans="1:11">
      <c r="A102" s="9515">
        <v>33</v>
      </c>
      <c r="B102" s="9498" t="s">
        <v>146</v>
      </c>
      <c r="C102" s="30" t="s">
        <v>158</v>
      </c>
      <c r="D102" s="88" t="s">
        <v>160</v>
      </c>
      <c r="E102" s="9498" t="s">
        <v>162</v>
      </c>
      <c r="F102" s="9492"/>
      <c r="G102" s="9492">
        <v>437244</v>
      </c>
      <c r="H102" s="81"/>
      <c r="I102" s="9492"/>
      <c r="J102" s="81"/>
      <c r="K102" s="9492">
        <f>K101-G102</f>
        <v>5583035</v>
      </c>
    </row>
    <row r="103" spans="1:11">
      <c r="A103" s="9516"/>
      <c r="B103" s="9499"/>
      <c r="C103" s="25" t="s">
        <v>159</v>
      </c>
      <c r="D103" s="89" t="s">
        <v>161</v>
      </c>
      <c r="E103" s="9499"/>
      <c r="F103" s="9493"/>
      <c r="G103" s="9493"/>
      <c r="H103" s="82"/>
      <c r="I103" s="9493"/>
      <c r="J103" s="82"/>
      <c r="K103" s="9493"/>
    </row>
    <row r="104" spans="1:11">
      <c r="A104" s="84"/>
      <c r="B104" s="85"/>
      <c r="C104" s="96" t="s">
        <v>105</v>
      </c>
      <c r="D104" s="84"/>
      <c r="E104" s="85"/>
      <c r="F104" s="83"/>
      <c r="G104" s="83"/>
      <c r="H104" s="83"/>
      <c r="I104" s="83"/>
      <c r="J104" s="83">
        <v>1400</v>
      </c>
      <c r="K104" s="83">
        <f>K102+J104</f>
        <v>5584435</v>
      </c>
    </row>
    <row r="105" spans="1:11">
      <c r="A105" s="9515">
        <v>34</v>
      </c>
      <c r="B105" s="9498" t="s">
        <v>146</v>
      </c>
      <c r="C105" s="30" t="s">
        <v>163</v>
      </c>
      <c r="D105" s="88" t="s">
        <v>160</v>
      </c>
      <c r="E105" s="9498" t="s">
        <v>162</v>
      </c>
      <c r="F105" s="9492"/>
      <c r="G105" s="9492">
        <v>53787</v>
      </c>
      <c r="H105" s="81"/>
      <c r="I105" s="9492"/>
      <c r="J105" s="81"/>
      <c r="K105" s="9492">
        <f>K104-G105</f>
        <v>5530648</v>
      </c>
    </row>
    <row r="106" spans="1:11">
      <c r="A106" s="9516"/>
      <c r="B106" s="9499"/>
      <c r="C106" s="25" t="s">
        <v>164</v>
      </c>
      <c r="D106" s="89" t="s">
        <v>161</v>
      </c>
      <c r="E106" s="9499"/>
      <c r="F106" s="9493"/>
      <c r="G106" s="9493"/>
      <c r="H106" s="82"/>
      <c r="I106" s="9493"/>
      <c r="J106" s="82"/>
      <c r="K106" s="9493"/>
    </row>
    <row r="107" spans="1:11">
      <c r="A107" s="84"/>
      <c r="B107" s="85"/>
      <c r="C107" s="96" t="s">
        <v>106</v>
      </c>
      <c r="D107" s="84"/>
      <c r="E107" s="85"/>
      <c r="F107" s="83"/>
      <c r="G107" s="83"/>
      <c r="H107" s="83"/>
      <c r="I107" s="83"/>
      <c r="J107" s="83">
        <v>1650</v>
      </c>
      <c r="K107" s="83">
        <f>K105+J107</f>
        <v>5532298</v>
      </c>
    </row>
    <row r="108" spans="1:11">
      <c r="A108" s="9515">
        <v>35</v>
      </c>
      <c r="B108" s="9498" t="s">
        <v>146</v>
      </c>
      <c r="C108" s="30" t="s">
        <v>165</v>
      </c>
      <c r="D108" s="88" t="s">
        <v>167</v>
      </c>
      <c r="E108" s="9498" t="s">
        <v>56</v>
      </c>
      <c r="F108" s="9492"/>
      <c r="G108" s="9492">
        <v>348188</v>
      </c>
      <c r="H108" s="81"/>
      <c r="I108" s="9492"/>
      <c r="J108" s="81"/>
      <c r="K108" s="9492">
        <f>K107-G108</f>
        <v>5184110</v>
      </c>
    </row>
    <row r="109" spans="1:11">
      <c r="A109" s="9516"/>
      <c r="B109" s="9499"/>
      <c r="C109" s="25" t="s">
        <v>166</v>
      </c>
      <c r="D109" s="89" t="s">
        <v>55</v>
      </c>
      <c r="E109" s="9499"/>
      <c r="F109" s="9493"/>
      <c r="G109" s="9493"/>
      <c r="H109" s="82"/>
      <c r="I109" s="9493"/>
      <c r="J109" s="82"/>
      <c r="K109" s="9493"/>
    </row>
    <row r="110" spans="1:11">
      <c r="A110" s="84"/>
      <c r="B110" s="85"/>
      <c r="C110" s="96" t="s">
        <v>105</v>
      </c>
      <c r="D110" s="84"/>
      <c r="E110" s="85"/>
      <c r="F110" s="83"/>
      <c r="G110" s="83"/>
      <c r="H110" s="83"/>
      <c r="I110" s="83"/>
      <c r="J110" s="83">
        <v>1400</v>
      </c>
      <c r="K110" s="83">
        <f>K108+J110</f>
        <v>5185510</v>
      </c>
    </row>
    <row r="111" spans="1:11">
      <c r="A111" s="9515">
        <v>36</v>
      </c>
      <c r="B111" s="9498" t="s">
        <v>146</v>
      </c>
      <c r="C111" s="30" t="s">
        <v>169</v>
      </c>
      <c r="D111" s="88" t="s">
        <v>167</v>
      </c>
      <c r="E111" s="9498" t="s">
        <v>56</v>
      </c>
      <c r="F111" s="9492"/>
      <c r="G111" s="9492">
        <v>176300</v>
      </c>
      <c r="H111" s="81"/>
      <c r="I111" s="9492"/>
      <c r="J111" s="81"/>
      <c r="K111" s="9492">
        <f>K110-G111</f>
        <v>5009210</v>
      </c>
    </row>
    <row r="112" spans="1:11">
      <c r="A112" s="9516"/>
      <c r="B112" s="9499"/>
      <c r="C112" s="25" t="s">
        <v>170</v>
      </c>
      <c r="D112" s="89" t="s">
        <v>55</v>
      </c>
      <c r="E112" s="9499"/>
      <c r="F112" s="9493"/>
      <c r="G112" s="9493"/>
      <c r="H112" s="82"/>
      <c r="I112" s="9493"/>
      <c r="J112" s="82"/>
      <c r="K112" s="9493"/>
    </row>
    <row r="113" spans="1:11">
      <c r="A113" s="84"/>
      <c r="B113" s="85"/>
      <c r="C113" s="96" t="s">
        <v>168</v>
      </c>
      <c r="D113" s="84"/>
      <c r="E113" s="85"/>
      <c r="F113" s="83"/>
      <c r="G113" s="83"/>
      <c r="H113" s="83"/>
      <c r="I113" s="83"/>
      <c r="J113" s="83">
        <v>750</v>
      </c>
      <c r="K113" s="83">
        <f>K111+J113</f>
        <v>5009960</v>
      </c>
    </row>
    <row r="114" spans="1:11">
      <c r="A114" s="9515">
        <v>37</v>
      </c>
      <c r="B114" s="9498" t="s">
        <v>146</v>
      </c>
      <c r="C114" s="30" t="s">
        <v>171</v>
      </c>
      <c r="D114" s="88"/>
      <c r="E114" s="9498"/>
      <c r="F114" s="9492"/>
      <c r="G114" s="9492"/>
      <c r="H114" s="81"/>
      <c r="I114" s="9492">
        <v>77927</v>
      </c>
      <c r="J114" s="81"/>
      <c r="K114" s="9492">
        <f>K113-I114</f>
        <v>4932033</v>
      </c>
    </row>
    <row r="115" spans="1:11">
      <c r="A115" s="9516"/>
      <c r="B115" s="9499"/>
      <c r="C115" s="25" t="s">
        <v>172</v>
      </c>
      <c r="D115" s="89"/>
      <c r="E115" s="9499"/>
      <c r="F115" s="9493"/>
      <c r="G115" s="9493"/>
      <c r="H115" s="82"/>
      <c r="I115" s="9493"/>
      <c r="J115" s="82"/>
      <c r="K115" s="9493"/>
    </row>
    <row r="116" spans="1:11">
      <c r="A116" s="84"/>
      <c r="B116" s="85"/>
      <c r="C116" s="96" t="s">
        <v>105</v>
      </c>
      <c r="D116" s="84"/>
      <c r="E116" s="85"/>
      <c r="F116" s="83"/>
      <c r="G116" s="83"/>
      <c r="H116" s="83"/>
      <c r="I116" s="83"/>
      <c r="J116" s="83">
        <v>1400</v>
      </c>
      <c r="K116" s="83">
        <f>K114+J116</f>
        <v>4933433</v>
      </c>
    </row>
    <row r="117" spans="1:11">
      <c r="A117" s="9515">
        <v>38</v>
      </c>
      <c r="B117" s="9498" t="s">
        <v>147</v>
      </c>
      <c r="C117" s="90" t="s">
        <v>85</v>
      </c>
      <c r="D117" s="88" t="s">
        <v>174</v>
      </c>
      <c r="E117" s="9498" t="s">
        <v>176</v>
      </c>
      <c r="F117" s="9492"/>
      <c r="G117" s="9492">
        <v>300000</v>
      </c>
      <c r="H117" s="81"/>
      <c r="I117" s="9492"/>
      <c r="J117" s="81"/>
      <c r="K117" s="9492">
        <f>K116-G117</f>
        <v>4633433</v>
      </c>
    </row>
    <row r="118" spans="1:11">
      <c r="A118" s="9516"/>
      <c r="B118" s="9499"/>
      <c r="C118" s="91" t="s">
        <v>173</v>
      </c>
      <c r="D118" s="89" t="s">
        <v>175</v>
      </c>
      <c r="E118" s="9499"/>
      <c r="F118" s="9493"/>
      <c r="G118" s="9493"/>
      <c r="H118" s="82"/>
      <c r="I118" s="9493"/>
      <c r="J118" s="82"/>
      <c r="K118" s="9493"/>
    </row>
    <row r="119" spans="1:11">
      <c r="A119" s="84"/>
      <c r="B119" s="85"/>
      <c r="C119" s="96" t="s">
        <v>104</v>
      </c>
      <c r="D119" s="84"/>
      <c r="E119" s="85"/>
      <c r="F119" s="83"/>
      <c r="G119" s="83"/>
      <c r="H119" s="83"/>
      <c r="I119" s="83"/>
      <c r="J119" s="83">
        <v>1400</v>
      </c>
      <c r="K119" s="83">
        <f>K117+J119</f>
        <v>4634833</v>
      </c>
    </row>
    <row r="120" spans="1:11">
      <c r="A120" s="9515">
        <v>39</v>
      </c>
      <c r="B120" s="9498" t="s">
        <v>147</v>
      </c>
      <c r="C120" s="80" t="s">
        <v>177</v>
      </c>
      <c r="D120" s="88" t="s">
        <v>179</v>
      </c>
      <c r="E120" s="9498" t="s">
        <v>180</v>
      </c>
      <c r="F120" s="9492"/>
      <c r="G120" s="9492"/>
      <c r="H120" s="9492"/>
      <c r="I120" s="9492">
        <v>53540</v>
      </c>
      <c r="J120" s="9492"/>
      <c r="K120" s="9492">
        <f>K119-I120</f>
        <v>4581293</v>
      </c>
    </row>
    <row r="121" spans="1:11">
      <c r="A121" s="9516"/>
      <c r="B121" s="9499"/>
      <c r="C121" s="27" t="s">
        <v>178</v>
      </c>
      <c r="D121" s="89" t="s">
        <v>46</v>
      </c>
      <c r="E121" s="9499"/>
      <c r="F121" s="9493"/>
      <c r="G121" s="9493"/>
      <c r="H121" s="9493"/>
      <c r="I121" s="9493"/>
      <c r="J121" s="9493"/>
      <c r="K121" s="9493"/>
    </row>
    <row r="122" spans="1:11">
      <c r="A122" s="84"/>
      <c r="B122" s="85"/>
      <c r="C122" s="59" t="s">
        <v>181</v>
      </c>
      <c r="D122" s="84"/>
      <c r="E122" s="85"/>
      <c r="F122" s="82"/>
      <c r="G122" s="82"/>
      <c r="H122" s="82"/>
      <c r="I122" s="82"/>
      <c r="J122" s="82">
        <v>1500</v>
      </c>
      <c r="K122" s="82">
        <f>K120+J122</f>
        <v>4582793</v>
      </c>
    </row>
    <row r="123" spans="1:11">
      <c r="A123" s="9515">
        <v>40</v>
      </c>
      <c r="B123" s="9498" t="s">
        <v>147</v>
      </c>
      <c r="C123" s="80" t="s">
        <v>182</v>
      </c>
      <c r="D123" s="88" t="s">
        <v>185</v>
      </c>
      <c r="E123" s="9498" t="s">
        <v>184</v>
      </c>
      <c r="F123" s="9492"/>
      <c r="G123" s="9492"/>
      <c r="H123" s="9492"/>
      <c r="I123" s="9492">
        <v>152540</v>
      </c>
      <c r="J123" s="9492"/>
      <c r="K123" s="9492">
        <f>K122-I123</f>
        <v>4430253</v>
      </c>
    </row>
    <row r="124" spans="1:11">
      <c r="A124" s="9516"/>
      <c r="B124" s="9499"/>
      <c r="C124" s="27" t="s">
        <v>183</v>
      </c>
      <c r="D124" s="89" t="s">
        <v>73</v>
      </c>
      <c r="E124" s="9499"/>
      <c r="F124" s="9493"/>
      <c r="G124" s="9493"/>
      <c r="H124" s="9493"/>
      <c r="I124" s="9493"/>
      <c r="J124" s="9493"/>
      <c r="K124" s="9493"/>
    </row>
    <row r="125" spans="1:11">
      <c r="A125" s="84"/>
      <c r="B125" s="85"/>
      <c r="C125" s="59" t="s">
        <v>186</v>
      </c>
      <c r="D125" s="84"/>
      <c r="E125" s="85"/>
      <c r="F125" s="82"/>
      <c r="G125" s="82"/>
      <c r="H125" s="82"/>
      <c r="I125" s="82"/>
      <c r="J125" s="82">
        <v>1500</v>
      </c>
      <c r="K125" s="82">
        <f>K123+J125</f>
        <v>4431753</v>
      </c>
    </row>
    <row r="126" spans="1:11">
      <c r="A126" s="9515">
        <v>41</v>
      </c>
      <c r="B126" s="9498" t="s">
        <v>148</v>
      </c>
      <c r="C126" s="80" t="s">
        <v>85</v>
      </c>
      <c r="D126" s="30" t="s">
        <v>189</v>
      </c>
      <c r="E126" s="9498" t="s">
        <v>188</v>
      </c>
      <c r="F126" s="9492"/>
      <c r="G126" s="9492"/>
      <c r="H126" s="9492"/>
      <c r="I126" s="9492">
        <v>200000</v>
      </c>
      <c r="J126" s="9492"/>
      <c r="K126" s="9492">
        <f>K125-I126</f>
        <v>4231753</v>
      </c>
    </row>
    <row r="127" spans="1:11">
      <c r="A127" s="9516"/>
      <c r="B127" s="9499"/>
      <c r="C127" s="27" t="s">
        <v>187</v>
      </c>
      <c r="D127" s="89" t="s">
        <v>38</v>
      </c>
      <c r="E127" s="9499"/>
      <c r="F127" s="9493"/>
      <c r="G127" s="9493"/>
      <c r="H127" s="9493"/>
      <c r="I127" s="9493"/>
      <c r="J127" s="9493"/>
      <c r="K127" s="9493"/>
    </row>
    <row r="128" spans="1:11">
      <c r="A128" s="88"/>
      <c r="B128" s="86"/>
      <c r="C128" s="90" t="s">
        <v>104</v>
      </c>
      <c r="D128" s="88"/>
      <c r="E128" s="86"/>
      <c r="F128" s="81"/>
      <c r="G128" s="81"/>
      <c r="H128" s="81"/>
      <c r="I128" s="81"/>
      <c r="J128" s="81">
        <v>1400</v>
      </c>
      <c r="K128" s="81">
        <f>K126+J128</f>
        <v>4233153</v>
      </c>
    </row>
    <row r="129" spans="1:11">
      <c r="A129" s="9515">
        <v>42</v>
      </c>
      <c r="B129" s="9498" t="s">
        <v>148</v>
      </c>
      <c r="C129" s="80" t="s">
        <v>85</v>
      </c>
      <c r="D129" s="23" t="s">
        <v>45</v>
      </c>
      <c r="E129" s="9524" t="s">
        <v>47</v>
      </c>
      <c r="F129" s="9492"/>
      <c r="G129" s="9492">
        <v>100000</v>
      </c>
      <c r="H129" s="9492"/>
      <c r="I129" s="9492"/>
      <c r="J129" s="9492"/>
      <c r="K129" s="9492">
        <f>K128-G129</f>
        <v>4133153</v>
      </c>
    </row>
    <row r="130" spans="1:11">
      <c r="A130" s="9516"/>
      <c r="B130" s="9499"/>
      <c r="C130" s="27" t="s">
        <v>44</v>
      </c>
      <c r="D130" s="24" t="s">
        <v>46</v>
      </c>
      <c r="E130" s="9525"/>
      <c r="F130" s="9493"/>
      <c r="G130" s="9493"/>
      <c r="H130" s="9493"/>
      <c r="I130" s="9493"/>
      <c r="J130" s="9493"/>
      <c r="K130" s="9493"/>
    </row>
    <row r="131" spans="1:11">
      <c r="A131" s="88"/>
      <c r="B131" s="86"/>
      <c r="C131" s="90" t="s">
        <v>104</v>
      </c>
      <c r="D131" s="88"/>
      <c r="E131" s="86"/>
      <c r="F131" s="81"/>
      <c r="G131" s="81"/>
      <c r="H131" s="81"/>
      <c r="I131" s="81"/>
      <c r="J131" s="81">
        <v>1400</v>
      </c>
      <c r="K131" s="81">
        <f>K129+J131</f>
        <v>4134553</v>
      </c>
    </row>
    <row r="132" spans="1:11">
      <c r="A132" s="9515">
        <v>43</v>
      </c>
      <c r="B132" s="9498" t="s">
        <v>148</v>
      </c>
      <c r="C132" s="80" t="s">
        <v>88</v>
      </c>
      <c r="D132" s="30"/>
      <c r="E132" s="9498"/>
      <c r="F132" s="9492"/>
      <c r="G132" s="9492"/>
      <c r="H132" s="9492"/>
      <c r="I132" s="9492">
        <v>80790</v>
      </c>
      <c r="J132" s="9492"/>
      <c r="K132" s="9492">
        <f>K131-I132</f>
        <v>4053763</v>
      </c>
    </row>
    <row r="133" spans="1:11">
      <c r="A133" s="9516"/>
      <c r="B133" s="9499"/>
      <c r="C133" s="27" t="s">
        <v>190</v>
      </c>
      <c r="D133" s="25"/>
      <c r="E133" s="9499"/>
      <c r="F133" s="9493"/>
      <c r="G133" s="9493"/>
      <c r="H133" s="9493"/>
      <c r="I133" s="9493"/>
      <c r="J133" s="9493"/>
      <c r="K133" s="9493"/>
    </row>
    <row r="134" spans="1:11">
      <c r="A134" s="88"/>
      <c r="B134" s="86"/>
      <c r="C134" s="90" t="s">
        <v>191</v>
      </c>
      <c r="D134" s="88"/>
      <c r="E134" s="86"/>
      <c r="F134" s="81"/>
      <c r="G134" s="81"/>
      <c r="H134" s="81"/>
      <c r="I134" s="81"/>
      <c r="J134" s="81">
        <v>1500</v>
      </c>
      <c r="K134" s="81">
        <f>K132+J134</f>
        <v>4055263</v>
      </c>
    </row>
    <row r="135" spans="1:11">
      <c r="A135" s="9515">
        <v>44</v>
      </c>
      <c r="B135" s="9498" t="s">
        <v>148</v>
      </c>
      <c r="C135" s="80" t="s">
        <v>88</v>
      </c>
      <c r="D135" s="30" t="s">
        <v>196</v>
      </c>
      <c r="E135" s="9498" t="s">
        <v>195</v>
      </c>
      <c r="F135" s="9492"/>
      <c r="G135" s="9492"/>
      <c r="H135" s="9492"/>
      <c r="I135" s="9492">
        <v>92540</v>
      </c>
      <c r="J135" s="9492"/>
      <c r="K135" s="9492">
        <f>K134-I135</f>
        <v>3962723</v>
      </c>
    </row>
    <row r="136" spans="1:11">
      <c r="A136" s="9516"/>
      <c r="B136" s="9499"/>
      <c r="C136" s="27" t="s">
        <v>192</v>
      </c>
      <c r="D136" s="89" t="s">
        <v>38</v>
      </c>
      <c r="E136" s="9499"/>
      <c r="F136" s="9493"/>
      <c r="G136" s="9493"/>
      <c r="H136" s="9493"/>
      <c r="I136" s="9493"/>
      <c r="J136" s="9493"/>
      <c r="K136" s="9493"/>
    </row>
    <row r="137" spans="1:11">
      <c r="A137" s="88"/>
      <c r="B137" s="86"/>
      <c r="C137" s="90" t="s">
        <v>191</v>
      </c>
      <c r="D137" s="88"/>
      <c r="E137" s="86"/>
      <c r="F137" s="81"/>
      <c r="G137" s="81"/>
      <c r="H137" s="81"/>
      <c r="I137" s="81"/>
      <c r="J137" s="81">
        <v>1500</v>
      </c>
      <c r="K137" s="81">
        <f>K135+J137</f>
        <v>3964223</v>
      </c>
    </row>
    <row r="138" spans="1:11">
      <c r="A138" s="9515">
        <v>45</v>
      </c>
      <c r="B138" s="9498" t="s">
        <v>148</v>
      </c>
      <c r="C138" s="80" t="s">
        <v>169</v>
      </c>
      <c r="D138" s="30" t="s">
        <v>196</v>
      </c>
      <c r="E138" s="9498" t="s">
        <v>195</v>
      </c>
      <c r="F138" s="9492"/>
      <c r="G138" s="9492"/>
      <c r="H138" s="9492"/>
      <c r="I138" s="9492">
        <v>162300</v>
      </c>
      <c r="J138" s="9492"/>
      <c r="K138" s="9492">
        <f>K137-I138</f>
        <v>3801923</v>
      </c>
    </row>
    <row r="139" spans="1:11">
      <c r="A139" s="9516"/>
      <c r="B139" s="9499"/>
      <c r="C139" s="27" t="s">
        <v>194</v>
      </c>
      <c r="D139" s="89" t="s">
        <v>38</v>
      </c>
      <c r="E139" s="9499"/>
      <c r="F139" s="9493"/>
      <c r="G139" s="9493"/>
      <c r="H139" s="9493"/>
      <c r="I139" s="9493"/>
      <c r="J139" s="9493"/>
      <c r="K139" s="9493"/>
    </row>
    <row r="140" spans="1:11">
      <c r="A140" s="88"/>
      <c r="B140" s="86"/>
      <c r="C140" s="90" t="s">
        <v>193</v>
      </c>
      <c r="D140" s="88"/>
      <c r="E140" s="86"/>
      <c r="F140" s="81"/>
      <c r="G140" s="81"/>
      <c r="H140" s="81"/>
      <c r="I140" s="81"/>
      <c r="J140" s="81">
        <v>750</v>
      </c>
      <c r="K140" s="81">
        <f>K138+J140</f>
        <v>3802673</v>
      </c>
    </row>
    <row r="141" spans="1:11">
      <c r="A141" s="9515">
        <v>46</v>
      </c>
      <c r="B141" s="9498" t="s">
        <v>197</v>
      </c>
      <c r="C141" s="10" t="s">
        <v>35</v>
      </c>
      <c r="D141" s="23" t="s">
        <v>37</v>
      </c>
      <c r="E141" s="9524">
        <v>885217</v>
      </c>
      <c r="F141" s="9492"/>
      <c r="G141" s="9492">
        <v>500000</v>
      </c>
      <c r="H141" s="9492"/>
      <c r="I141" s="9492"/>
      <c r="J141" s="9492"/>
      <c r="K141" s="9492">
        <f>K140-G141</f>
        <v>3302673</v>
      </c>
    </row>
    <row r="142" spans="1:11">
      <c r="A142" s="9516"/>
      <c r="B142" s="9499"/>
      <c r="C142" s="13" t="s">
        <v>36</v>
      </c>
      <c r="D142" s="24" t="s">
        <v>38</v>
      </c>
      <c r="E142" s="9525"/>
      <c r="F142" s="9493"/>
      <c r="G142" s="9493"/>
      <c r="H142" s="9493"/>
      <c r="I142" s="9493"/>
      <c r="J142" s="9493"/>
      <c r="K142" s="9493"/>
    </row>
    <row r="143" spans="1:11">
      <c r="A143" s="88"/>
      <c r="B143" s="86"/>
      <c r="C143" s="90" t="s">
        <v>104</v>
      </c>
      <c r="D143" s="88"/>
      <c r="E143" s="86"/>
      <c r="F143" s="81"/>
      <c r="G143" s="81"/>
      <c r="H143" s="81"/>
      <c r="I143" s="81"/>
      <c r="J143" s="81">
        <v>1400</v>
      </c>
      <c r="K143" s="81">
        <f>K141+J143</f>
        <v>3304073</v>
      </c>
    </row>
    <row r="144" spans="1:11">
      <c r="A144" s="9515">
        <v>47</v>
      </c>
      <c r="B144" s="9498" t="s">
        <v>198</v>
      </c>
      <c r="C144" s="80" t="s">
        <v>88</v>
      </c>
      <c r="D144" s="88" t="s">
        <v>199</v>
      </c>
      <c r="E144" s="9498" t="s">
        <v>201</v>
      </c>
      <c r="F144" s="9492"/>
      <c r="G144" s="9492">
        <v>68040</v>
      </c>
      <c r="H144" s="9492"/>
      <c r="I144" s="9492"/>
      <c r="J144" s="9492"/>
      <c r="K144" s="9492">
        <f>K143-G144</f>
        <v>3236033</v>
      </c>
    </row>
    <row r="145" spans="1:11">
      <c r="A145" s="9516"/>
      <c r="B145" s="9499"/>
      <c r="C145" s="27" t="s">
        <v>202</v>
      </c>
      <c r="D145" s="89" t="s">
        <v>200</v>
      </c>
      <c r="E145" s="9499"/>
      <c r="F145" s="9493"/>
      <c r="G145" s="9493"/>
      <c r="H145" s="9493"/>
      <c r="I145" s="9493"/>
      <c r="J145" s="9493"/>
      <c r="K145" s="9493"/>
    </row>
    <row r="146" spans="1:11">
      <c r="A146" s="88"/>
      <c r="B146" s="86"/>
      <c r="C146" s="90" t="s">
        <v>191</v>
      </c>
      <c r="D146" s="88"/>
      <c r="E146" s="86"/>
      <c r="F146" s="81"/>
      <c r="G146" s="81"/>
      <c r="H146" s="81"/>
      <c r="I146" s="81"/>
      <c r="J146" s="81">
        <v>1500</v>
      </c>
      <c r="K146" s="81">
        <f>K144+J146</f>
        <v>3237533</v>
      </c>
    </row>
    <row r="147" spans="1:11">
      <c r="A147" s="9515">
        <v>48</v>
      </c>
      <c r="B147" s="9498" t="s">
        <v>203</v>
      </c>
      <c r="C147" s="10" t="s">
        <v>32</v>
      </c>
      <c r="D147" s="30"/>
      <c r="E147" s="9498"/>
      <c r="F147" s="9492"/>
      <c r="G147" s="9492"/>
      <c r="H147" s="9492"/>
      <c r="I147" s="9492">
        <v>132300</v>
      </c>
      <c r="J147" s="9492"/>
      <c r="K147" s="9492">
        <f>K146-I147</f>
        <v>3105233</v>
      </c>
    </row>
    <row r="148" spans="1:11">
      <c r="A148" s="9516"/>
      <c r="B148" s="9499"/>
      <c r="C148" s="27" t="s">
        <v>204</v>
      </c>
      <c r="D148" s="25"/>
      <c r="E148" s="9499"/>
      <c r="F148" s="9493"/>
      <c r="G148" s="9493"/>
      <c r="H148" s="9493"/>
      <c r="I148" s="9493"/>
      <c r="J148" s="9493"/>
      <c r="K148" s="9493"/>
    </row>
    <row r="149" spans="1:11">
      <c r="A149" s="88"/>
      <c r="B149" s="86"/>
      <c r="C149" s="97" t="s">
        <v>193</v>
      </c>
      <c r="D149" s="88"/>
      <c r="E149" s="86"/>
      <c r="F149" s="81"/>
      <c r="G149" s="81"/>
      <c r="H149" s="81"/>
      <c r="I149" s="81"/>
      <c r="J149" s="81">
        <v>750</v>
      </c>
      <c r="K149" s="81">
        <f>K147+J149</f>
        <v>3105983</v>
      </c>
    </row>
    <row r="150" spans="1:11">
      <c r="A150" s="9515">
        <v>49</v>
      </c>
      <c r="B150" s="9498" t="s">
        <v>203</v>
      </c>
      <c r="C150" s="10" t="s">
        <v>32</v>
      </c>
      <c r="D150" s="30"/>
      <c r="E150" s="9498"/>
      <c r="F150" s="9492"/>
      <c r="G150" s="9492"/>
      <c r="H150" s="9492"/>
      <c r="I150" s="9492">
        <v>64800</v>
      </c>
      <c r="J150" s="9492"/>
      <c r="K150" s="9492">
        <f>K149-I150</f>
        <v>3041183</v>
      </c>
    </row>
    <row r="151" spans="1:11">
      <c r="A151" s="9516"/>
      <c r="B151" s="9499"/>
      <c r="C151" s="13" t="s">
        <v>33</v>
      </c>
      <c r="D151" s="25"/>
      <c r="E151" s="9499"/>
      <c r="F151" s="9493"/>
      <c r="G151" s="9493"/>
      <c r="H151" s="9493"/>
      <c r="I151" s="9493"/>
      <c r="J151" s="9493"/>
      <c r="K151" s="9493"/>
    </row>
    <row r="152" spans="1:11">
      <c r="A152" s="48"/>
      <c r="B152" s="49"/>
      <c r="C152" s="59" t="s">
        <v>193</v>
      </c>
      <c r="D152" s="53"/>
      <c r="E152" s="49"/>
      <c r="F152" s="22"/>
      <c r="G152" s="22"/>
      <c r="H152" s="22"/>
      <c r="I152" s="22"/>
      <c r="J152" s="22">
        <v>750</v>
      </c>
      <c r="K152" s="22">
        <f>K150+J152</f>
        <v>3041933</v>
      </c>
    </row>
    <row r="153" spans="1:11">
      <c r="A153" s="9515">
        <v>50</v>
      </c>
      <c r="B153" s="9498" t="s">
        <v>203</v>
      </c>
      <c r="C153" s="19" t="s">
        <v>30</v>
      </c>
      <c r="D153" s="30"/>
      <c r="E153" s="9498"/>
      <c r="F153" s="9492"/>
      <c r="G153" s="9492"/>
      <c r="H153" s="9492"/>
      <c r="I153" s="9492">
        <v>326000</v>
      </c>
      <c r="J153" s="9492"/>
      <c r="K153" s="9492">
        <f>K152-I153</f>
        <v>2715933</v>
      </c>
    </row>
    <row r="154" spans="1:11">
      <c r="A154" s="9516"/>
      <c r="B154" s="9499"/>
      <c r="C154" s="13" t="s">
        <v>31</v>
      </c>
      <c r="D154" s="25"/>
      <c r="E154" s="9499"/>
      <c r="F154" s="9493"/>
      <c r="G154" s="9493"/>
      <c r="H154" s="9493"/>
      <c r="I154" s="9493"/>
      <c r="J154" s="9493"/>
      <c r="K154" s="9493"/>
    </row>
    <row r="155" spans="1:11">
      <c r="A155" s="94"/>
      <c r="B155" s="95"/>
      <c r="C155" s="59" t="s">
        <v>105</v>
      </c>
      <c r="D155" s="94"/>
      <c r="E155" s="95"/>
      <c r="F155" s="93"/>
      <c r="G155" s="93"/>
      <c r="H155" s="93"/>
      <c r="I155" s="93"/>
      <c r="J155" s="93">
        <v>1400</v>
      </c>
      <c r="K155" s="93">
        <f>K153+J155</f>
        <v>2717333</v>
      </c>
    </row>
    <row r="156" spans="1:11">
      <c r="A156" s="9515">
        <v>51</v>
      </c>
      <c r="B156" s="9498" t="s">
        <v>205</v>
      </c>
      <c r="C156" s="19" t="s">
        <v>88</v>
      </c>
      <c r="D156" s="30"/>
      <c r="E156" s="9498"/>
      <c r="F156" s="9492"/>
      <c r="G156" s="9492"/>
      <c r="H156" s="9492"/>
      <c r="I156" s="9492">
        <v>19540</v>
      </c>
      <c r="J156" s="9492"/>
      <c r="K156" s="9492">
        <f>K155-I156</f>
        <v>2697793</v>
      </c>
    </row>
    <row r="157" spans="1:11">
      <c r="A157" s="9516"/>
      <c r="B157" s="9499"/>
      <c r="C157" s="13" t="s">
        <v>206</v>
      </c>
      <c r="D157" s="25"/>
      <c r="E157" s="9499"/>
      <c r="F157" s="9493"/>
      <c r="G157" s="9493"/>
      <c r="H157" s="9493"/>
      <c r="I157" s="9493"/>
      <c r="J157" s="9493"/>
      <c r="K157" s="9493"/>
    </row>
    <row r="158" spans="1:11">
      <c r="A158" s="99"/>
      <c r="B158" s="100"/>
      <c r="C158" s="59" t="s">
        <v>186</v>
      </c>
      <c r="D158" s="99"/>
      <c r="E158" s="100"/>
      <c r="F158" s="98"/>
      <c r="G158" s="98"/>
      <c r="H158" s="98"/>
      <c r="I158" s="98"/>
      <c r="J158" s="98">
        <v>1500</v>
      </c>
      <c r="K158" s="98">
        <f>K156+J158</f>
        <v>2699293</v>
      </c>
    </row>
    <row r="159" spans="1:11" ht="15.75">
      <c r="A159" s="9515">
        <v>52</v>
      </c>
      <c r="B159" s="9498" t="s">
        <v>208</v>
      </c>
      <c r="C159" s="29" t="s">
        <v>27</v>
      </c>
      <c r="D159" s="106" t="s">
        <v>50</v>
      </c>
      <c r="E159" s="9498" t="s">
        <v>52</v>
      </c>
      <c r="F159" s="101"/>
      <c r="G159" s="9492">
        <v>38290</v>
      </c>
      <c r="H159" s="101"/>
      <c r="I159" s="101"/>
      <c r="J159" s="101"/>
      <c r="K159" s="9492">
        <f>K158-G159</f>
        <v>2661003</v>
      </c>
    </row>
    <row r="160" spans="1:11" ht="15.75">
      <c r="A160" s="9516"/>
      <c r="B160" s="9499"/>
      <c r="C160" s="92">
        <v>4171746</v>
      </c>
      <c r="D160" s="107" t="s">
        <v>51</v>
      </c>
      <c r="E160" s="9499"/>
      <c r="F160" s="102"/>
      <c r="G160" s="9493"/>
      <c r="H160" s="102"/>
      <c r="I160" s="102"/>
      <c r="J160" s="102"/>
      <c r="K160" s="9493"/>
    </row>
    <row r="161" spans="1:11">
      <c r="A161" s="48"/>
      <c r="B161" s="105"/>
      <c r="C161" s="27" t="s">
        <v>207</v>
      </c>
      <c r="D161" s="25"/>
      <c r="E161" s="105"/>
      <c r="F161" s="102"/>
      <c r="G161" s="102"/>
      <c r="H161" s="102"/>
      <c r="I161" s="102"/>
      <c r="J161" s="102">
        <v>1500</v>
      </c>
      <c r="K161" s="102">
        <f>K159+J161</f>
        <v>2662503</v>
      </c>
    </row>
    <row r="162" spans="1:11">
      <c r="A162" s="9515">
        <v>53</v>
      </c>
      <c r="B162" s="9498" t="s">
        <v>208</v>
      </c>
      <c r="C162" s="19" t="s">
        <v>30</v>
      </c>
      <c r="D162" s="106" t="s">
        <v>50</v>
      </c>
      <c r="E162" s="9498" t="s">
        <v>52</v>
      </c>
      <c r="F162" s="9492"/>
      <c r="G162" s="9492">
        <v>353429</v>
      </c>
      <c r="H162" s="9492"/>
      <c r="I162" s="9492"/>
      <c r="J162" s="9492"/>
      <c r="K162" s="9492">
        <f>K161-G162</f>
        <v>2309074</v>
      </c>
    </row>
    <row r="163" spans="1:11">
      <c r="A163" s="9516"/>
      <c r="B163" s="9499"/>
      <c r="C163" s="13" t="s">
        <v>49</v>
      </c>
      <c r="D163" s="107" t="s">
        <v>51</v>
      </c>
      <c r="E163" s="9499"/>
      <c r="F163" s="9493"/>
      <c r="G163" s="9493"/>
      <c r="H163" s="9493"/>
      <c r="I163" s="9493"/>
      <c r="J163" s="9493"/>
      <c r="K163" s="9493"/>
    </row>
    <row r="164" spans="1:11">
      <c r="A164" s="64"/>
      <c r="B164" s="65"/>
      <c r="C164" s="59" t="s">
        <v>105</v>
      </c>
      <c r="D164" s="64"/>
      <c r="E164" s="65"/>
      <c r="F164" s="62"/>
      <c r="G164" s="62"/>
      <c r="H164" s="62"/>
      <c r="I164" s="62"/>
      <c r="J164" s="62">
        <v>1400</v>
      </c>
      <c r="K164" s="62">
        <f>K162+J164</f>
        <v>2310474</v>
      </c>
    </row>
    <row r="165" spans="1:11">
      <c r="A165" s="9515">
        <v>54</v>
      </c>
      <c r="B165" s="9498" t="s">
        <v>208</v>
      </c>
      <c r="C165" s="80" t="s">
        <v>85</v>
      </c>
      <c r="D165" s="23" t="s">
        <v>45</v>
      </c>
      <c r="E165" s="9524" t="s">
        <v>47</v>
      </c>
      <c r="F165" s="9492"/>
      <c r="G165" s="9492">
        <v>50000</v>
      </c>
      <c r="H165" s="9492"/>
      <c r="I165" s="9492"/>
      <c r="J165" s="9492"/>
      <c r="K165" s="9492">
        <f>K164-G165</f>
        <v>2260474</v>
      </c>
    </row>
    <row r="166" spans="1:11">
      <c r="A166" s="9516"/>
      <c r="B166" s="9499"/>
      <c r="C166" s="27" t="s">
        <v>44</v>
      </c>
      <c r="D166" s="24" t="s">
        <v>46</v>
      </c>
      <c r="E166" s="9525"/>
      <c r="F166" s="9493"/>
      <c r="G166" s="9493"/>
      <c r="H166" s="9493"/>
      <c r="I166" s="9493"/>
      <c r="J166" s="9493"/>
      <c r="K166" s="9493"/>
    </row>
    <row r="167" spans="1:11">
      <c r="A167" s="103"/>
      <c r="B167" s="104"/>
      <c r="C167" s="59" t="s">
        <v>105</v>
      </c>
      <c r="D167" s="103"/>
      <c r="E167" s="104"/>
      <c r="F167" s="102"/>
      <c r="G167" s="102"/>
      <c r="H167" s="102"/>
      <c r="I167" s="102"/>
      <c r="J167" s="102">
        <v>1400</v>
      </c>
      <c r="K167" s="102">
        <f>K165+J167</f>
        <v>2261874</v>
      </c>
    </row>
    <row r="168" spans="1:11">
      <c r="A168" s="9515">
        <v>55</v>
      </c>
      <c r="B168" s="9498" t="s">
        <v>209</v>
      </c>
      <c r="C168" s="16" t="s">
        <v>24</v>
      </c>
      <c r="D168" s="9522" t="s">
        <v>26</v>
      </c>
      <c r="E168" s="9524"/>
      <c r="F168" s="9492"/>
      <c r="G168" s="9492"/>
      <c r="H168" s="9492"/>
      <c r="I168" s="9492">
        <v>200000</v>
      </c>
      <c r="J168" s="9492"/>
      <c r="K168" s="9492">
        <f>K167-I168</f>
        <v>2061874</v>
      </c>
    </row>
    <row r="169" spans="1:11">
      <c r="A169" s="9516"/>
      <c r="B169" s="9499"/>
      <c r="C169" s="13" t="s">
        <v>25</v>
      </c>
      <c r="D169" s="9523"/>
      <c r="E169" s="9525"/>
      <c r="F169" s="9493"/>
      <c r="G169" s="9493"/>
      <c r="H169" s="9493"/>
      <c r="I169" s="9493"/>
      <c r="J169" s="9493"/>
      <c r="K169" s="9493"/>
    </row>
    <row r="170" spans="1:11">
      <c r="A170" s="103"/>
      <c r="B170" s="104"/>
      <c r="C170" s="59" t="s">
        <v>104</v>
      </c>
      <c r="D170" s="103"/>
      <c r="E170" s="104"/>
      <c r="F170" s="102"/>
      <c r="G170" s="102"/>
      <c r="H170" s="102"/>
      <c r="I170" s="102"/>
      <c r="J170" s="102">
        <v>1400</v>
      </c>
      <c r="K170" s="102">
        <f>K168+J170</f>
        <v>2063274</v>
      </c>
    </row>
    <row r="171" spans="1:11">
      <c r="A171" s="9515">
        <v>55</v>
      </c>
      <c r="B171" s="9498" t="s">
        <v>209</v>
      </c>
      <c r="C171" s="30" t="s">
        <v>85</v>
      </c>
      <c r="D171" s="108" t="s">
        <v>142</v>
      </c>
      <c r="E171" s="9498" t="s">
        <v>143</v>
      </c>
      <c r="F171" s="9492"/>
      <c r="G171" s="9492"/>
      <c r="H171" s="9492"/>
      <c r="I171" s="9529">
        <v>100000</v>
      </c>
      <c r="J171" s="9492"/>
      <c r="K171" s="9492">
        <f>K170-I171</f>
        <v>1963274</v>
      </c>
    </row>
    <row r="172" spans="1:11">
      <c r="A172" s="9516"/>
      <c r="B172" s="9499"/>
      <c r="C172" s="25" t="s">
        <v>210</v>
      </c>
      <c r="D172" s="109" t="s">
        <v>46</v>
      </c>
      <c r="E172" s="9499"/>
      <c r="F172" s="9493"/>
      <c r="G172" s="9493"/>
      <c r="H172" s="9493"/>
      <c r="I172" s="9530"/>
      <c r="J172" s="9493"/>
      <c r="K172" s="9493"/>
    </row>
    <row r="173" spans="1:11">
      <c r="A173" s="111"/>
      <c r="B173" s="112"/>
      <c r="C173" s="59" t="s">
        <v>104</v>
      </c>
      <c r="D173" s="111"/>
      <c r="E173" s="112"/>
      <c r="F173" s="110"/>
      <c r="G173" s="110"/>
      <c r="H173" s="110"/>
      <c r="I173" s="110"/>
      <c r="J173" s="110">
        <v>1400</v>
      </c>
      <c r="K173" s="110">
        <f>K171+J173</f>
        <v>1964674</v>
      </c>
    </row>
    <row r="174" spans="1:11">
      <c r="A174" s="9515">
        <v>56</v>
      </c>
      <c r="B174" s="9498" t="s">
        <v>209</v>
      </c>
      <c r="C174" s="78" t="s">
        <v>218</v>
      </c>
      <c r="D174" s="23" t="s">
        <v>219</v>
      </c>
      <c r="E174" s="9524" t="s">
        <v>220</v>
      </c>
      <c r="F174" s="9492"/>
      <c r="G174" s="9492">
        <v>200000</v>
      </c>
      <c r="H174" s="9492"/>
      <c r="I174" s="9529"/>
      <c r="J174" s="9492"/>
      <c r="K174" s="9492">
        <f>K173-G174</f>
        <v>1764674</v>
      </c>
    </row>
    <row r="175" spans="1:11">
      <c r="A175" s="9516"/>
      <c r="B175" s="9499"/>
      <c r="C175" s="79" t="s">
        <v>221</v>
      </c>
      <c r="D175" s="24" t="s">
        <v>222</v>
      </c>
      <c r="E175" s="9525"/>
      <c r="F175" s="9493"/>
      <c r="G175" s="9493"/>
      <c r="H175" s="9493"/>
      <c r="I175" s="9530"/>
      <c r="J175" s="9493"/>
      <c r="K175" s="9493"/>
    </row>
    <row r="176" spans="1:11">
      <c r="A176" s="122"/>
      <c r="B176" s="124"/>
      <c r="C176" s="59" t="s">
        <v>104</v>
      </c>
      <c r="D176" s="123"/>
      <c r="E176" s="124"/>
      <c r="F176" s="125"/>
      <c r="G176" s="125"/>
      <c r="H176" s="125"/>
      <c r="I176" s="126"/>
      <c r="J176" s="125">
        <v>1400</v>
      </c>
      <c r="K176" s="125">
        <f>K174+J176</f>
        <v>1766074</v>
      </c>
    </row>
    <row r="177" spans="1:11">
      <c r="A177" s="9515">
        <v>57</v>
      </c>
      <c r="B177" s="9498" t="s">
        <v>209</v>
      </c>
      <c r="C177" s="9515" t="s">
        <v>5</v>
      </c>
      <c r="D177" s="119"/>
      <c r="E177" s="117"/>
      <c r="F177" s="9492">
        <v>5000000</v>
      </c>
      <c r="G177" s="113"/>
      <c r="H177" s="113"/>
      <c r="I177" s="113"/>
      <c r="J177" s="113"/>
      <c r="K177" s="9492">
        <f>K176+F177</f>
        <v>6766074</v>
      </c>
    </row>
    <row r="178" spans="1:11">
      <c r="A178" s="9516"/>
      <c r="B178" s="9499"/>
      <c r="C178" s="9516"/>
      <c r="D178" s="120"/>
      <c r="E178" s="118"/>
      <c r="F178" s="9493"/>
      <c r="G178" s="114"/>
      <c r="H178" s="114"/>
      <c r="I178" s="114"/>
      <c r="J178" s="114"/>
      <c r="K178" s="9493"/>
    </row>
    <row r="179" spans="1:11">
      <c r="A179" s="9515">
        <v>58</v>
      </c>
      <c r="B179" s="9498" t="s">
        <v>211</v>
      </c>
      <c r="C179" s="78" t="s">
        <v>213</v>
      </c>
      <c r="D179" s="127" t="s">
        <v>214</v>
      </c>
      <c r="E179" s="9524" t="s">
        <v>215</v>
      </c>
      <c r="F179" s="9492"/>
      <c r="G179" s="9492">
        <v>2000000</v>
      </c>
      <c r="H179" s="9492"/>
      <c r="I179" s="9529"/>
      <c r="J179" s="9492"/>
      <c r="K179" s="9492">
        <f>K177-G179</f>
        <v>4766074</v>
      </c>
    </row>
    <row r="180" spans="1:11">
      <c r="A180" s="9516"/>
      <c r="B180" s="9499"/>
      <c r="C180" s="79" t="s">
        <v>216</v>
      </c>
      <c r="D180" s="128" t="s">
        <v>51</v>
      </c>
      <c r="E180" s="9525"/>
      <c r="F180" s="9493"/>
      <c r="G180" s="9493"/>
      <c r="H180" s="9493"/>
      <c r="I180" s="9530"/>
      <c r="J180" s="9493"/>
      <c r="K180" s="9493"/>
    </row>
    <row r="181" spans="1:11">
      <c r="A181" s="115"/>
      <c r="B181" s="116"/>
      <c r="C181" s="59" t="s">
        <v>104</v>
      </c>
      <c r="D181" s="115"/>
      <c r="E181" s="116"/>
      <c r="F181" s="114"/>
      <c r="G181" s="114"/>
      <c r="H181" s="114"/>
      <c r="I181" s="114"/>
      <c r="J181" s="114">
        <v>1400</v>
      </c>
      <c r="K181" s="114">
        <f>K179+J181</f>
        <v>4767474</v>
      </c>
    </row>
    <row r="182" spans="1:11">
      <c r="A182" s="9515">
        <v>59</v>
      </c>
      <c r="B182" s="9498" t="s">
        <v>211</v>
      </c>
      <c r="C182" s="10" t="s">
        <v>35</v>
      </c>
      <c r="D182" s="119" t="s">
        <v>41</v>
      </c>
      <c r="E182" s="9498" t="s">
        <v>43</v>
      </c>
      <c r="F182" s="9492"/>
      <c r="G182" s="9492">
        <v>100000</v>
      </c>
      <c r="H182" s="9492"/>
      <c r="I182" s="9529"/>
      <c r="J182" s="9492"/>
      <c r="K182" s="9492">
        <f>K181-G182</f>
        <v>4667474</v>
      </c>
    </row>
    <row r="183" spans="1:11">
      <c r="A183" s="9516"/>
      <c r="B183" s="9499"/>
      <c r="C183" s="25" t="s">
        <v>40</v>
      </c>
      <c r="D183" s="120" t="s">
        <v>42</v>
      </c>
      <c r="E183" s="9499"/>
      <c r="F183" s="9493"/>
      <c r="G183" s="9493"/>
      <c r="H183" s="9493"/>
      <c r="I183" s="9530"/>
      <c r="J183" s="9493"/>
      <c r="K183" s="9493"/>
    </row>
    <row r="184" spans="1:11">
      <c r="A184" s="115"/>
      <c r="B184" s="116"/>
      <c r="C184" s="59" t="s">
        <v>104</v>
      </c>
      <c r="D184" s="115"/>
      <c r="E184" s="116"/>
      <c r="F184" s="114"/>
      <c r="G184" s="114"/>
      <c r="H184" s="114"/>
      <c r="I184" s="114"/>
      <c r="J184" s="114">
        <v>1400</v>
      </c>
      <c r="K184" s="114">
        <f>K182+J184</f>
        <v>4668874</v>
      </c>
    </row>
    <row r="185" spans="1:11">
      <c r="A185" s="9515">
        <v>60</v>
      </c>
      <c r="B185" s="9498" t="s">
        <v>211</v>
      </c>
      <c r="C185" s="30" t="s">
        <v>30</v>
      </c>
      <c r="D185" s="119"/>
      <c r="E185" s="9498"/>
      <c r="F185" s="9492"/>
      <c r="G185" s="9492"/>
      <c r="H185" s="9492"/>
      <c r="I185" s="9529">
        <v>191831</v>
      </c>
      <c r="J185" s="9492"/>
      <c r="K185" s="9492">
        <f>K184-I185</f>
        <v>4477043</v>
      </c>
    </row>
    <row r="186" spans="1:11">
      <c r="A186" s="9516"/>
      <c r="B186" s="9499"/>
      <c r="C186" s="25" t="s">
        <v>217</v>
      </c>
      <c r="D186" s="120"/>
      <c r="E186" s="9499"/>
      <c r="F186" s="9493"/>
      <c r="G186" s="9493"/>
      <c r="H186" s="9493"/>
      <c r="I186" s="9530"/>
      <c r="J186" s="9493"/>
      <c r="K186" s="9493"/>
    </row>
    <row r="187" spans="1:11">
      <c r="A187" s="120"/>
      <c r="B187" s="118"/>
      <c r="C187" s="25" t="s">
        <v>105</v>
      </c>
      <c r="D187" s="120"/>
      <c r="E187" s="118"/>
      <c r="F187" s="114"/>
      <c r="G187" s="114"/>
      <c r="H187" s="114"/>
      <c r="I187" s="121"/>
      <c r="J187" s="114">
        <v>1400</v>
      </c>
      <c r="K187" s="114">
        <f>K185+J187</f>
        <v>4478443</v>
      </c>
    </row>
    <row r="188" spans="1:11" ht="15.75">
      <c r="A188" s="9515">
        <v>61</v>
      </c>
      <c r="B188" s="9498" t="s">
        <v>211</v>
      </c>
      <c r="C188" s="29" t="s">
        <v>27</v>
      </c>
      <c r="D188" s="119"/>
      <c r="E188" s="9498"/>
      <c r="F188" s="9492"/>
      <c r="G188" s="9492"/>
      <c r="H188" s="9492"/>
      <c r="I188" s="9529">
        <v>27540</v>
      </c>
      <c r="J188" s="9492"/>
      <c r="K188" s="9492">
        <f>K187-I188</f>
        <v>4450903</v>
      </c>
    </row>
    <row r="189" spans="1:11" ht="15.75">
      <c r="A189" s="9516"/>
      <c r="B189" s="9499"/>
      <c r="C189" s="92">
        <v>2121506</v>
      </c>
      <c r="D189" s="120"/>
      <c r="E189" s="9499"/>
      <c r="F189" s="9493"/>
      <c r="G189" s="9493"/>
      <c r="H189" s="9493"/>
      <c r="I189" s="9530"/>
      <c r="J189" s="9493"/>
      <c r="K189" s="9493"/>
    </row>
    <row r="190" spans="1:11">
      <c r="A190" s="120"/>
      <c r="B190" s="118"/>
      <c r="C190" s="25" t="s">
        <v>212</v>
      </c>
      <c r="D190" s="120"/>
      <c r="E190" s="118"/>
      <c r="F190" s="114"/>
      <c r="G190" s="114"/>
      <c r="H190" s="114"/>
      <c r="I190" s="121"/>
      <c r="J190" s="114">
        <v>1500</v>
      </c>
      <c r="K190" s="114">
        <f>K188+J190</f>
        <v>4452403</v>
      </c>
    </row>
    <row r="191" spans="1:11">
      <c r="A191" s="9515">
        <v>62</v>
      </c>
      <c r="B191" s="9498" t="s">
        <v>223</v>
      </c>
      <c r="C191" s="149" t="s">
        <v>229</v>
      </c>
      <c r="D191" s="23" t="s">
        <v>224</v>
      </c>
      <c r="E191" s="9524">
        <v>976579</v>
      </c>
      <c r="F191" s="9492"/>
      <c r="G191" s="9492">
        <v>300000</v>
      </c>
      <c r="H191" s="9492"/>
      <c r="I191" s="9529"/>
      <c r="J191" s="9492"/>
      <c r="K191" s="9492">
        <f>K190-G191</f>
        <v>4152403</v>
      </c>
    </row>
    <row r="192" spans="1:11">
      <c r="A192" s="9516"/>
      <c r="B192" s="9499"/>
      <c r="C192" s="150" t="s">
        <v>225</v>
      </c>
      <c r="D192" s="24" t="s">
        <v>226</v>
      </c>
      <c r="E192" s="9525"/>
      <c r="F192" s="9493"/>
      <c r="G192" s="9493"/>
      <c r="H192" s="9493"/>
      <c r="I192" s="9530"/>
      <c r="J192" s="9493"/>
      <c r="K192" s="9493"/>
    </row>
    <row r="193" spans="1:11">
      <c r="A193" s="120"/>
      <c r="B193" s="118"/>
      <c r="C193" s="25" t="s">
        <v>104</v>
      </c>
      <c r="D193" s="120"/>
      <c r="E193" s="118"/>
      <c r="F193" s="114"/>
      <c r="G193" s="114"/>
      <c r="H193" s="114"/>
      <c r="I193" s="121"/>
      <c r="J193" s="114">
        <v>1400</v>
      </c>
      <c r="K193" s="114">
        <f>K191+J193</f>
        <v>4153803</v>
      </c>
    </row>
    <row r="194" spans="1:11">
      <c r="A194" s="9515">
        <v>64</v>
      </c>
      <c r="B194" s="9498" t="s">
        <v>223</v>
      </c>
      <c r="C194" s="149" t="s">
        <v>230</v>
      </c>
      <c r="D194" s="23" t="s">
        <v>227</v>
      </c>
      <c r="E194" s="9524">
        <v>900257</v>
      </c>
      <c r="F194" s="9492"/>
      <c r="G194" s="9492">
        <v>100000</v>
      </c>
      <c r="H194" s="9492"/>
      <c r="I194" s="9529"/>
      <c r="J194" s="9492"/>
      <c r="K194" s="9492">
        <f>K193-G194</f>
        <v>4053803</v>
      </c>
    </row>
    <row r="195" spans="1:11">
      <c r="A195" s="9516"/>
      <c r="B195" s="9499"/>
      <c r="C195" s="150" t="s">
        <v>228</v>
      </c>
      <c r="D195" s="24" t="s">
        <v>226</v>
      </c>
      <c r="E195" s="9525"/>
      <c r="F195" s="9493"/>
      <c r="G195" s="9493"/>
      <c r="H195" s="9493"/>
      <c r="I195" s="9530"/>
      <c r="J195" s="9493"/>
      <c r="K195" s="9493"/>
    </row>
    <row r="196" spans="1:11">
      <c r="A196" s="138"/>
      <c r="B196" s="135"/>
      <c r="C196" s="25" t="s">
        <v>104</v>
      </c>
      <c r="D196" s="138"/>
      <c r="E196" s="135"/>
      <c r="F196" s="130"/>
      <c r="G196" s="130"/>
      <c r="H196" s="130"/>
      <c r="I196" s="142"/>
      <c r="J196" s="130">
        <v>1400</v>
      </c>
      <c r="K196" s="130">
        <f>K194+J196</f>
        <v>4055203</v>
      </c>
    </row>
    <row r="197" spans="1:11" ht="15.75">
      <c r="A197" s="9537" t="s">
        <v>66</v>
      </c>
      <c r="B197" s="9538"/>
      <c r="C197" s="9538"/>
      <c r="D197" s="9538"/>
      <c r="E197" s="9539"/>
      <c r="F197" s="159">
        <f>SUM(F8:F196)</f>
        <v>15000000</v>
      </c>
      <c r="G197" s="159">
        <f>SUM(G8:G196)</f>
        <v>6966469</v>
      </c>
      <c r="H197" s="159">
        <f>SUM(H8:H196)</f>
        <v>50000</v>
      </c>
      <c r="I197" s="159">
        <f>SUM(I8:I196)</f>
        <v>5862981</v>
      </c>
      <c r="J197" s="159">
        <f>SUM(J8:J196)</f>
        <v>86000</v>
      </c>
      <c r="K197" s="159">
        <f>K7+F197-G197-H197-I197+J197</f>
        <v>4055203</v>
      </c>
    </row>
    <row r="198" spans="1:11" ht="15.75">
      <c r="A198" s="9531" t="s">
        <v>242</v>
      </c>
      <c r="B198" s="9532"/>
      <c r="C198" s="9532"/>
      <c r="D198" s="9532"/>
      <c r="E198" s="9533"/>
      <c r="F198" s="160">
        <f>'mar''14'!F47</f>
        <v>5000000</v>
      </c>
      <c r="G198" s="160">
        <f>'mar''14'!G47</f>
        <v>2144108</v>
      </c>
      <c r="H198" s="160">
        <f>'mar''14'!H47</f>
        <v>50000</v>
      </c>
      <c r="I198" s="160">
        <f>'mar''14'!I47</f>
        <v>972939</v>
      </c>
      <c r="J198" s="160">
        <f>'mar''14'!J47</f>
        <v>15700</v>
      </c>
      <c r="K198" s="160">
        <f>'mar''14'!K47</f>
        <v>1848653</v>
      </c>
    </row>
    <row r="199" spans="1:11" ht="15.75">
      <c r="A199" s="9534" t="s">
        <v>243</v>
      </c>
      <c r="B199" s="9535"/>
      <c r="C199" s="9535"/>
      <c r="D199" s="9535"/>
      <c r="E199" s="9536"/>
      <c r="F199" s="161">
        <f>F197+F198</f>
        <v>20000000</v>
      </c>
      <c r="G199" s="161">
        <f>G197+G198</f>
        <v>9110577</v>
      </c>
      <c r="H199" s="161">
        <f>H197+H198</f>
        <v>100000</v>
      </c>
      <c r="I199" s="161">
        <f>I197+I198</f>
        <v>6835920</v>
      </c>
      <c r="J199" s="161">
        <f>J197+J198</f>
        <v>101700</v>
      </c>
      <c r="K199" s="161">
        <f>K9+F199-G199-H199-I199+J199</f>
        <v>4055203</v>
      </c>
    </row>
    <row r="202" spans="1:11">
      <c r="A202" s="19" t="s">
        <v>241</v>
      </c>
    </row>
    <row r="203" spans="1:11">
      <c r="A203" s="151" t="s">
        <v>232</v>
      </c>
      <c r="B203" s="19"/>
      <c r="C203" s="19"/>
      <c r="D203" s="152" t="s">
        <v>233</v>
      </c>
      <c r="E203" s="19"/>
      <c r="F203" s="152"/>
      <c r="G203" s="153"/>
      <c r="H203" s="152" t="s">
        <v>234</v>
      </c>
    </row>
    <row r="204" spans="1:11">
      <c r="A204" s="151"/>
      <c r="B204" s="19"/>
      <c r="C204" s="19"/>
      <c r="D204" s="152"/>
      <c r="E204" s="19"/>
      <c r="F204" s="152"/>
      <c r="G204" s="153"/>
      <c r="H204" s="152"/>
    </row>
    <row r="205" spans="1:11">
      <c r="A205" s="151"/>
      <c r="B205" s="19"/>
      <c r="C205" s="19"/>
      <c r="D205" s="152"/>
      <c r="E205" s="19"/>
      <c r="F205" s="152"/>
      <c r="G205" s="153"/>
      <c r="H205" s="152"/>
    </row>
    <row r="206" spans="1:11">
      <c r="A206" s="151"/>
      <c r="B206" s="19"/>
      <c r="C206" s="19"/>
      <c r="D206" s="152"/>
      <c r="E206" s="19"/>
      <c r="F206" s="152"/>
      <c r="G206" s="153"/>
      <c r="H206" s="152"/>
    </row>
    <row r="207" spans="1:11">
      <c r="A207" s="154" t="s">
        <v>235</v>
      </c>
      <c r="B207" s="19"/>
      <c r="C207" s="19"/>
      <c r="D207" s="155" t="s">
        <v>236</v>
      </c>
      <c r="E207" s="19"/>
      <c r="F207" s="152"/>
      <c r="G207" s="153"/>
      <c r="H207" s="155" t="s">
        <v>237</v>
      </c>
    </row>
    <row r="208" spans="1:11">
      <c r="A208" s="156" t="s">
        <v>238</v>
      </c>
      <c r="B208" s="19"/>
      <c r="C208" s="19"/>
      <c r="D208" s="157" t="s">
        <v>239</v>
      </c>
      <c r="E208" s="19"/>
      <c r="F208" s="152"/>
      <c r="G208" s="153"/>
      <c r="H208" s="157" t="s">
        <v>240</v>
      </c>
    </row>
    <row r="209" spans="1:8">
      <c r="A209" s="158"/>
      <c r="B209" s="19"/>
      <c r="C209" s="19"/>
      <c r="D209" s="19"/>
      <c r="E209" s="19"/>
      <c r="F209" s="19"/>
      <c r="G209" s="19"/>
      <c r="H209" s="19"/>
    </row>
  </sheetData>
  <mergeCells count="533">
    <mergeCell ref="B174:B175"/>
    <mergeCell ref="E174:E175"/>
    <mergeCell ref="F174:F175"/>
    <mergeCell ref="G174:G175"/>
    <mergeCell ref="H174:H175"/>
    <mergeCell ref="I174:I175"/>
    <mergeCell ref="J174:J175"/>
    <mergeCell ref="K174:K175"/>
    <mergeCell ref="A174:A175"/>
    <mergeCell ref="A171:A172"/>
    <mergeCell ref="B171:B172"/>
    <mergeCell ref="E171:E172"/>
    <mergeCell ref="F171:F172"/>
    <mergeCell ref="G171:G172"/>
    <mergeCell ref="H171:H172"/>
    <mergeCell ref="I171:I172"/>
    <mergeCell ref="J171:J172"/>
    <mergeCell ref="K171:K172"/>
    <mergeCell ref="A153:A154"/>
    <mergeCell ref="B153:B154"/>
    <mergeCell ref="E153:E154"/>
    <mergeCell ref="F153:F154"/>
    <mergeCell ref="G153:G154"/>
    <mergeCell ref="H153:H154"/>
    <mergeCell ref="I153:I154"/>
    <mergeCell ref="J153:J154"/>
    <mergeCell ref="K153:K154"/>
    <mergeCell ref="H40:H41"/>
    <mergeCell ref="A20:A21"/>
    <mergeCell ref="B20:B21"/>
    <mergeCell ref="E20:E21"/>
    <mergeCell ref="G20:G21"/>
    <mergeCell ref="D61:D62"/>
    <mergeCell ref="K85:K86"/>
    <mergeCell ref="K40:K41"/>
    <mergeCell ref="A43:A44"/>
    <mergeCell ref="B43:B44"/>
    <mergeCell ref="E43:E44"/>
    <mergeCell ref="F43:F44"/>
    <mergeCell ref="G43:G44"/>
    <mergeCell ref="H43:H44"/>
    <mergeCell ref="I43:I44"/>
    <mergeCell ref="J43:J44"/>
    <mergeCell ref="K43:K44"/>
    <mergeCell ref="I40:I41"/>
    <mergeCell ref="J40:J41"/>
    <mergeCell ref="E61:E62"/>
    <mergeCell ref="F61:F62"/>
    <mergeCell ref="G61:G62"/>
    <mergeCell ref="H61:H62"/>
    <mergeCell ref="I61:I62"/>
    <mergeCell ref="F85:F86"/>
    <mergeCell ref="A40:A41"/>
    <mergeCell ref="B40:B41"/>
    <mergeCell ref="E40:E41"/>
    <mergeCell ref="F40:F41"/>
    <mergeCell ref="G40:G41"/>
    <mergeCell ref="A46:A47"/>
    <mergeCell ref="A49:A50"/>
    <mergeCell ref="A52:A53"/>
    <mergeCell ref="A55:A56"/>
    <mergeCell ref="B46:B47"/>
    <mergeCell ref="B49:B50"/>
    <mergeCell ref="B52:B53"/>
    <mergeCell ref="B55:B56"/>
    <mergeCell ref="A61:A62"/>
    <mergeCell ref="B61:B62"/>
    <mergeCell ref="F64:F65"/>
    <mergeCell ref="G64:G65"/>
    <mergeCell ref="E82:E83"/>
    <mergeCell ref="E70:E71"/>
    <mergeCell ref="D73:D74"/>
    <mergeCell ref="E73:E74"/>
    <mergeCell ref="E76:E77"/>
    <mergeCell ref="D64:D65"/>
    <mergeCell ref="A7:C7"/>
    <mergeCell ref="J37:J38"/>
    <mergeCell ref="I34:I35"/>
    <mergeCell ref="J34:J35"/>
    <mergeCell ref="K34:K35"/>
    <mergeCell ref="A37:A38"/>
    <mergeCell ref="B37:B38"/>
    <mergeCell ref="E37:E38"/>
    <mergeCell ref="F37:F38"/>
    <mergeCell ref="G37:G38"/>
    <mergeCell ref="H37:H38"/>
    <mergeCell ref="I37:I38"/>
    <mergeCell ref="A34:A35"/>
    <mergeCell ref="B34:B35"/>
    <mergeCell ref="E34:E35"/>
    <mergeCell ref="F34:F35"/>
    <mergeCell ref="G34:G35"/>
    <mergeCell ref="H34:H35"/>
    <mergeCell ref="K37:K38"/>
    <mergeCell ref="A31:A32"/>
    <mergeCell ref="B31:B32"/>
    <mergeCell ref="E31:E32"/>
    <mergeCell ref="F31:F32"/>
    <mergeCell ref="G31:G32"/>
    <mergeCell ref="I31:I32"/>
    <mergeCell ref="J31:J32"/>
    <mergeCell ref="K31:K32"/>
    <mergeCell ref="H31:H32"/>
    <mergeCell ref="A28:A29"/>
    <mergeCell ref="B28:B29"/>
    <mergeCell ref="E28:E29"/>
    <mergeCell ref="F28:F29"/>
    <mergeCell ref="G28:G29"/>
    <mergeCell ref="H28:H29"/>
    <mergeCell ref="I28:I29"/>
    <mergeCell ref="J28:J29"/>
    <mergeCell ref="K28:K29"/>
    <mergeCell ref="I22:I23"/>
    <mergeCell ref="J22:J23"/>
    <mergeCell ref="K22:K23"/>
    <mergeCell ref="A25:A26"/>
    <mergeCell ref="B25:B26"/>
    <mergeCell ref="E25:E26"/>
    <mergeCell ref="F25:F26"/>
    <mergeCell ref="G25:G26"/>
    <mergeCell ref="H25:H26"/>
    <mergeCell ref="I25:I26"/>
    <mergeCell ref="A22:A23"/>
    <mergeCell ref="B22:B23"/>
    <mergeCell ref="E22:E23"/>
    <mergeCell ref="F22:F23"/>
    <mergeCell ref="G22:G23"/>
    <mergeCell ref="H22:H23"/>
    <mergeCell ref="J25:J26"/>
    <mergeCell ref="K25:K26"/>
    <mergeCell ref="I20:I21"/>
    <mergeCell ref="K20:K21"/>
    <mergeCell ref="A14:A15"/>
    <mergeCell ref="B14:B15"/>
    <mergeCell ref="E14:E15"/>
    <mergeCell ref="I14:I15"/>
    <mergeCell ref="K14:K15"/>
    <mergeCell ref="A17:A18"/>
    <mergeCell ref="B17:B18"/>
    <mergeCell ref="E17:E18"/>
    <mergeCell ref="I17:I18"/>
    <mergeCell ref="K17:K18"/>
    <mergeCell ref="C20:C21"/>
    <mergeCell ref="F20:F21"/>
    <mergeCell ref="H11:H12"/>
    <mergeCell ref="I11:I12"/>
    <mergeCell ref="J11:J12"/>
    <mergeCell ref="K11:K12"/>
    <mergeCell ref="H8:H9"/>
    <mergeCell ref="I8:I9"/>
    <mergeCell ref="J8:J9"/>
    <mergeCell ref="K8:K9"/>
    <mergeCell ref="A11:A12"/>
    <mergeCell ref="B11:B12"/>
    <mergeCell ref="E11:E12"/>
    <mergeCell ref="F11:F12"/>
    <mergeCell ref="G11:G12"/>
    <mergeCell ref="A8:A9"/>
    <mergeCell ref="B8:B9"/>
    <mergeCell ref="E8:E9"/>
    <mergeCell ref="F8:F9"/>
    <mergeCell ref="G8:G9"/>
    <mergeCell ref="A1:K1"/>
    <mergeCell ref="A2:K2"/>
    <mergeCell ref="A5:A6"/>
    <mergeCell ref="B5:B6"/>
    <mergeCell ref="C5:C6"/>
    <mergeCell ref="D5:E5"/>
    <mergeCell ref="F5:F6"/>
    <mergeCell ref="G5:I5"/>
    <mergeCell ref="J5:J6"/>
    <mergeCell ref="K5:K6"/>
    <mergeCell ref="I58:I59"/>
    <mergeCell ref="J58:J59"/>
    <mergeCell ref="K58:K59"/>
    <mergeCell ref="E46:E47"/>
    <mergeCell ref="E49:E50"/>
    <mergeCell ref="E52:E53"/>
    <mergeCell ref="E55:E56"/>
    <mergeCell ref="A58:A59"/>
    <mergeCell ref="B58:B59"/>
    <mergeCell ref="E58:E59"/>
    <mergeCell ref="F58:F59"/>
    <mergeCell ref="G58:G59"/>
    <mergeCell ref="H58:H59"/>
    <mergeCell ref="K46:K47"/>
    <mergeCell ref="K49:K50"/>
    <mergeCell ref="K52:K53"/>
    <mergeCell ref="K55:K56"/>
    <mergeCell ref="I46:I47"/>
    <mergeCell ref="I49:I50"/>
    <mergeCell ref="I52:I53"/>
    <mergeCell ref="I55:I56"/>
    <mergeCell ref="J61:J62"/>
    <mergeCell ref="K61:K62"/>
    <mergeCell ref="A79:A80"/>
    <mergeCell ref="A82:A83"/>
    <mergeCell ref="A162:A163"/>
    <mergeCell ref="B64:B65"/>
    <mergeCell ref="B67:B68"/>
    <mergeCell ref="B70:B71"/>
    <mergeCell ref="B73:B74"/>
    <mergeCell ref="B76:B77"/>
    <mergeCell ref="B79:B80"/>
    <mergeCell ref="B82:B83"/>
    <mergeCell ref="B162:B163"/>
    <mergeCell ref="A87:A88"/>
    <mergeCell ref="B87:B88"/>
    <mergeCell ref="A96:A97"/>
    <mergeCell ref="B96:B97"/>
    <mergeCell ref="A105:A106"/>
    <mergeCell ref="B105:B106"/>
    <mergeCell ref="A114:A115"/>
    <mergeCell ref="D67:D68"/>
    <mergeCell ref="A85:A86"/>
    <mergeCell ref="B85:B86"/>
    <mergeCell ref="C85:C86"/>
    <mergeCell ref="A64:A65"/>
    <mergeCell ref="A67:A68"/>
    <mergeCell ref="A70:A71"/>
    <mergeCell ref="A73:A74"/>
    <mergeCell ref="A76:A77"/>
    <mergeCell ref="H64:H65"/>
    <mergeCell ref="I64:I65"/>
    <mergeCell ref="E162:E163"/>
    <mergeCell ref="F73:F74"/>
    <mergeCell ref="G73:G74"/>
    <mergeCell ref="H73:H74"/>
    <mergeCell ref="I73:I74"/>
    <mergeCell ref="F79:F80"/>
    <mergeCell ref="F82:F83"/>
    <mergeCell ref="F162:F163"/>
    <mergeCell ref="G79:G80"/>
    <mergeCell ref="G162:G163"/>
    <mergeCell ref="H162:H163"/>
    <mergeCell ref="I162:I163"/>
    <mergeCell ref="E64:E65"/>
    <mergeCell ref="E67:E68"/>
    <mergeCell ref="E123:E124"/>
    <mergeCell ref="F123:F124"/>
    <mergeCell ref="G123:G124"/>
    <mergeCell ref="K73:K74"/>
    <mergeCell ref="F70:F71"/>
    <mergeCell ref="G70:G71"/>
    <mergeCell ref="H70:H71"/>
    <mergeCell ref="I70:I71"/>
    <mergeCell ref="J70:J71"/>
    <mergeCell ref="K70:K71"/>
    <mergeCell ref="F76:F77"/>
    <mergeCell ref="G76:G77"/>
    <mergeCell ref="H76:H77"/>
    <mergeCell ref="I76:I77"/>
    <mergeCell ref="J76:J77"/>
    <mergeCell ref="K76:K77"/>
    <mergeCell ref="J73:J74"/>
    <mergeCell ref="J64:J65"/>
    <mergeCell ref="K64:K65"/>
    <mergeCell ref="F87:F88"/>
    <mergeCell ref="K87:K88"/>
    <mergeCell ref="A90:A91"/>
    <mergeCell ref="B90:B91"/>
    <mergeCell ref="F90:F91"/>
    <mergeCell ref="K90:K91"/>
    <mergeCell ref="H67:H68"/>
    <mergeCell ref="I67:I68"/>
    <mergeCell ref="J67:J68"/>
    <mergeCell ref="K67:K68"/>
    <mergeCell ref="H79:H80"/>
    <mergeCell ref="I79:I80"/>
    <mergeCell ref="E79:E80"/>
    <mergeCell ref="F67:F68"/>
    <mergeCell ref="G67:G68"/>
    <mergeCell ref="J79:J80"/>
    <mergeCell ref="K79:K80"/>
    <mergeCell ref="G82:G83"/>
    <mergeCell ref="H82:H83"/>
    <mergeCell ref="I82:I83"/>
    <mergeCell ref="J82:J83"/>
    <mergeCell ref="K82:K83"/>
    <mergeCell ref="A93:A94"/>
    <mergeCell ref="B93:B94"/>
    <mergeCell ref="F93:F94"/>
    <mergeCell ref="K93:K94"/>
    <mergeCell ref="I87:I88"/>
    <mergeCell ref="I90:I91"/>
    <mergeCell ref="G90:G91"/>
    <mergeCell ref="G93:G94"/>
    <mergeCell ref="E90:E91"/>
    <mergeCell ref="I93:I94"/>
    <mergeCell ref="K96:K97"/>
    <mergeCell ref="A99:A100"/>
    <mergeCell ref="B99:B100"/>
    <mergeCell ref="F99:F100"/>
    <mergeCell ref="K99:K100"/>
    <mergeCell ref="A102:A103"/>
    <mergeCell ref="B102:B103"/>
    <mergeCell ref="F102:F103"/>
    <mergeCell ref="K102:K103"/>
    <mergeCell ref="G96:G97"/>
    <mergeCell ref="G99:G100"/>
    <mergeCell ref="G102:G103"/>
    <mergeCell ref="I96:I97"/>
    <mergeCell ref="I99:I100"/>
    <mergeCell ref="I102:I103"/>
    <mergeCell ref="E96:E97"/>
    <mergeCell ref="E99:E100"/>
    <mergeCell ref="E102:E103"/>
    <mergeCell ref="F96:F97"/>
    <mergeCell ref="F105:F106"/>
    <mergeCell ref="K105:K106"/>
    <mergeCell ref="A108:A109"/>
    <mergeCell ref="B108:B109"/>
    <mergeCell ref="F108:F109"/>
    <mergeCell ref="K108:K109"/>
    <mergeCell ref="A111:A112"/>
    <mergeCell ref="B111:B112"/>
    <mergeCell ref="F111:F112"/>
    <mergeCell ref="K111:K112"/>
    <mergeCell ref="I111:I112"/>
    <mergeCell ref="I108:I109"/>
    <mergeCell ref="G105:G106"/>
    <mergeCell ref="G108:G109"/>
    <mergeCell ref="G111:G112"/>
    <mergeCell ref="I105:I106"/>
    <mergeCell ref="E105:E106"/>
    <mergeCell ref="E108:E109"/>
    <mergeCell ref="E111:E112"/>
    <mergeCell ref="F114:F115"/>
    <mergeCell ref="K114:K115"/>
    <mergeCell ref="A117:A118"/>
    <mergeCell ref="B117:B118"/>
    <mergeCell ref="F117:F118"/>
    <mergeCell ref="K117:K118"/>
    <mergeCell ref="A120:A121"/>
    <mergeCell ref="B120:B121"/>
    <mergeCell ref="E120:E121"/>
    <mergeCell ref="F120:F121"/>
    <mergeCell ref="G120:G121"/>
    <mergeCell ref="H120:H121"/>
    <mergeCell ref="I120:I121"/>
    <mergeCell ref="J120:J121"/>
    <mergeCell ref="K120:K121"/>
    <mergeCell ref="I114:I115"/>
    <mergeCell ref="I117:I118"/>
    <mergeCell ref="G114:G115"/>
    <mergeCell ref="E114:E115"/>
    <mergeCell ref="E117:E118"/>
    <mergeCell ref="G117:G118"/>
    <mergeCell ref="B114:B115"/>
    <mergeCell ref="J123:J124"/>
    <mergeCell ref="K123:K124"/>
    <mergeCell ref="A126:A127"/>
    <mergeCell ref="B126:B127"/>
    <mergeCell ref="E126:E127"/>
    <mergeCell ref="F126:F127"/>
    <mergeCell ref="G126:G127"/>
    <mergeCell ref="H126:H127"/>
    <mergeCell ref="I126:I127"/>
    <mergeCell ref="J126:J127"/>
    <mergeCell ref="K126:K127"/>
    <mergeCell ref="A123:A124"/>
    <mergeCell ref="B123:B124"/>
    <mergeCell ref="H123:H124"/>
    <mergeCell ref="I123:I124"/>
    <mergeCell ref="F129:F130"/>
    <mergeCell ref="G129:G130"/>
    <mergeCell ref="H129:H130"/>
    <mergeCell ref="I129:I130"/>
    <mergeCell ref="J129:J130"/>
    <mergeCell ref="K129:K130"/>
    <mergeCell ref="A132:A133"/>
    <mergeCell ref="B132:B133"/>
    <mergeCell ref="E132:E133"/>
    <mergeCell ref="F132:F133"/>
    <mergeCell ref="G132:G133"/>
    <mergeCell ref="H132:H133"/>
    <mergeCell ref="I132:I133"/>
    <mergeCell ref="J132:J133"/>
    <mergeCell ref="K132:K133"/>
    <mergeCell ref="B129:B130"/>
    <mergeCell ref="A129:A130"/>
    <mergeCell ref="E129:E130"/>
    <mergeCell ref="F135:F136"/>
    <mergeCell ref="G135:G136"/>
    <mergeCell ref="H135:H136"/>
    <mergeCell ref="I135:I136"/>
    <mergeCell ref="J135:J136"/>
    <mergeCell ref="K135:K136"/>
    <mergeCell ref="A138:A139"/>
    <mergeCell ref="B138:B139"/>
    <mergeCell ref="E138:E139"/>
    <mergeCell ref="F138:F139"/>
    <mergeCell ref="G138:G139"/>
    <mergeCell ref="H138:H139"/>
    <mergeCell ref="I138:I139"/>
    <mergeCell ref="J138:J139"/>
    <mergeCell ref="K138:K139"/>
    <mergeCell ref="A135:A136"/>
    <mergeCell ref="B135:B136"/>
    <mergeCell ref="E135:E136"/>
    <mergeCell ref="A141:A142"/>
    <mergeCell ref="B141:B142"/>
    <mergeCell ref="E141:E142"/>
    <mergeCell ref="F141:F142"/>
    <mergeCell ref="G141:G142"/>
    <mergeCell ref="H141:H142"/>
    <mergeCell ref="I141:I142"/>
    <mergeCell ref="J141:J142"/>
    <mergeCell ref="K141:K142"/>
    <mergeCell ref="A144:A145"/>
    <mergeCell ref="B144:B145"/>
    <mergeCell ref="E144:E145"/>
    <mergeCell ref="F144:F145"/>
    <mergeCell ref="G144:G145"/>
    <mergeCell ref="H144:H145"/>
    <mergeCell ref="I144:I145"/>
    <mergeCell ref="J144:J145"/>
    <mergeCell ref="K144:K145"/>
    <mergeCell ref="A147:A148"/>
    <mergeCell ref="B147:B148"/>
    <mergeCell ref="E147:E148"/>
    <mergeCell ref="F147:F148"/>
    <mergeCell ref="G147:G148"/>
    <mergeCell ref="H147:H148"/>
    <mergeCell ref="I147:I148"/>
    <mergeCell ref="J147:J148"/>
    <mergeCell ref="K147:K148"/>
    <mergeCell ref="A150:A151"/>
    <mergeCell ref="B150:B151"/>
    <mergeCell ref="E150:E151"/>
    <mergeCell ref="F150:F151"/>
    <mergeCell ref="G150:G151"/>
    <mergeCell ref="H150:H151"/>
    <mergeCell ref="I150:I151"/>
    <mergeCell ref="J150:J151"/>
    <mergeCell ref="K150:K151"/>
    <mergeCell ref="A156:A157"/>
    <mergeCell ref="B156:B157"/>
    <mergeCell ref="E156:E157"/>
    <mergeCell ref="F156:F157"/>
    <mergeCell ref="G156:G157"/>
    <mergeCell ref="H156:H157"/>
    <mergeCell ref="I156:I157"/>
    <mergeCell ref="J156:J157"/>
    <mergeCell ref="K156:K157"/>
    <mergeCell ref="A159:A160"/>
    <mergeCell ref="K159:K160"/>
    <mergeCell ref="B159:B160"/>
    <mergeCell ref="E159:E160"/>
    <mergeCell ref="G159:G160"/>
    <mergeCell ref="A165:A166"/>
    <mergeCell ref="B165:B166"/>
    <mergeCell ref="E165:E166"/>
    <mergeCell ref="F165:F166"/>
    <mergeCell ref="G165:G166"/>
    <mergeCell ref="H165:H166"/>
    <mergeCell ref="I165:I166"/>
    <mergeCell ref="J165:J166"/>
    <mergeCell ref="K165:K166"/>
    <mergeCell ref="J162:J163"/>
    <mergeCell ref="K162:K163"/>
    <mergeCell ref="A168:A169"/>
    <mergeCell ref="B168:B169"/>
    <mergeCell ref="E168:E169"/>
    <mergeCell ref="F168:F169"/>
    <mergeCell ref="G168:G169"/>
    <mergeCell ref="H168:H169"/>
    <mergeCell ref="I168:I169"/>
    <mergeCell ref="J168:J169"/>
    <mergeCell ref="K168:K169"/>
    <mergeCell ref="D168:D169"/>
    <mergeCell ref="A179:A180"/>
    <mergeCell ref="B179:B180"/>
    <mergeCell ref="E179:E180"/>
    <mergeCell ref="F179:F180"/>
    <mergeCell ref="G179:G180"/>
    <mergeCell ref="H179:H180"/>
    <mergeCell ref="I179:I180"/>
    <mergeCell ref="J179:J180"/>
    <mergeCell ref="K179:K180"/>
    <mergeCell ref="A182:A183"/>
    <mergeCell ref="B182:B183"/>
    <mergeCell ref="E182:E183"/>
    <mergeCell ref="F182:F183"/>
    <mergeCell ref="G182:G183"/>
    <mergeCell ref="H182:H183"/>
    <mergeCell ref="I182:I183"/>
    <mergeCell ref="J182:J183"/>
    <mergeCell ref="K182:K183"/>
    <mergeCell ref="K188:K189"/>
    <mergeCell ref="A185:A186"/>
    <mergeCell ref="B185:B186"/>
    <mergeCell ref="E185:E186"/>
    <mergeCell ref="F185:F186"/>
    <mergeCell ref="G185:G186"/>
    <mergeCell ref="H185:H186"/>
    <mergeCell ref="I185:I186"/>
    <mergeCell ref="J185:J186"/>
    <mergeCell ref="K185:K186"/>
    <mergeCell ref="J194:J195"/>
    <mergeCell ref="K194:K195"/>
    <mergeCell ref="A177:A178"/>
    <mergeCell ref="B177:B178"/>
    <mergeCell ref="C177:C178"/>
    <mergeCell ref="F177:F178"/>
    <mergeCell ref="K177:K178"/>
    <mergeCell ref="A191:A192"/>
    <mergeCell ref="B191:B192"/>
    <mergeCell ref="E191:E192"/>
    <mergeCell ref="F191:F192"/>
    <mergeCell ref="G191:G192"/>
    <mergeCell ref="H191:H192"/>
    <mergeCell ref="I191:I192"/>
    <mergeCell ref="J191:J192"/>
    <mergeCell ref="K191:K192"/>
    <mergeCell ref="A188:A189"/>
    <mergeCell ref="B188:B189"/>
    <mergeCell ref="E188:E189"/>
    <mergeCell ref="F188:F189"/>
    <mergeCell ref="G188:G189"/>
    <mergeCell ref="H188:H189"/>
    <mergeCell ref="I188:I189"/>
    <mergeCell ref="J188:J189"/>
    <mergeCell ref="A198:E198"/>
    <mergeCell ref="A199:E199"/>
    <mergeCell ref="A194:A195"/>
    <mergeCell ref="B194:B195"/>
    <mergeCell ref="E194:E195"/>
    <mergeCell ref="F194:F195"/>
    <mergeCell ref="G194:G195"/>
    <mergeCell ref="H194:H195"/>
    <mergeCell ref="I194:I195"/>
    <mergeCell ref="A197:E197"/>
  </mergeCells>
  <pageMargins left="0.7" right="0.7" top="0.75" bottom="0.75" header="0.3" footer="0.3"/>
  <pageSetup scale="72" orientation="landscape" r:id="rId1"/>
  <rowBreaks count="4" manualBreakCount="4">
    <brk id="45" max="10" man="1"/>
    <brk id="92" max="10" man="1"/>
    <brk id="140" max="10" man="1"/>
    <brk id="187" max="10" man="1"/>
  </rowBreaks>
  <colBreaks count="1" manualBreakCount="1">
    <brk id="11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L277"/>
  <sheetViews>
    <sheetView topLeftCell="A253" workbookViewId="0">
      <selection activeCell="G365" sqref="G365"/>
    </sheetView>
  </sheetViews>
  <sheetFormatPr defaultRowHeight="15"/>
  <cols>
    <col min="1" max="1" width="3.42578125" customWidth="1"/>
    <col min="2" max="2" width="11.42578125" customWidth="1"/>
    <col min="3" max="3" width="35.5703125" customWidth="1"/>
    <col min="4" max="4" width="14.7109375" customWidth="1"/>
    <col min="5" max="5" width="8.7109375" customWidth="1"/>
    <col min="6" max="6" width="15.5703125" customWidth="1"/>
    <col min="7" max="7" width="15.140625" customWidth="1"/>
    <col min="8" max="8" width="12.28515625" customWidth="1"/>
    <col min="9" max="9" width="15.140625" customWidth="1"/>
    <col min="10" max="10" width="13.5703125" customWidth="1"/>
    <col min="11" max="11" width="14.140625" style="75" customWidth="1"/>
  </cols>
  <sheetData>
    <row r="1" spans="1:11" ht="18.75">
      <c r="A1" s="9500" t="s">
        <v>59</v>
      </c>
      <c r="B1" s="9500"/>
      <c r="C1" s="9500"/>
      <c r="D1" s="9500"/>
      <c r="E1" s="9500"/>
      <c r="F1" s="9500"/>
      <c r="G1" s="9500"/>
      <c r="H1" s="9500"/>
      <c r="I1" s="9500"/>
      <c r="J1" s="9500"/>
      <c r="K1" s="9500"/>
    </row>
    <row r="2" spans="1:11" ht="18.75">
      <c r="A2" s="9501" t="s">
        <v>383</v>
      </c>
      <c r="B2" s="9501"/>
      <c r="C2" s="9501"/>
      <c r="D2" s="9501"/>
      <c r="E2" s="9501"/>
      <c r="F2" s="9501"/>
      <c r="G2" s="9501"/>
      <c r="H2" s="9501"/>
      <c r="I2" s="9501"/>
      <c r="J2" s="9501"/>
      <c r="K2" s="9501"/>
    </row>
    <row r="3" spans="1:11">
      <c r="A3" s="1"/>
      <c r="B3" s="2"/>
      <c r="D3" s="1"/>
      <c r="E3" s="3"/>
      <c r="F3" s="1"/>
      <c r="G3" s="1"/>
      <c r="H3" s="4"/>
      <c r="I3" s="1"/>
      <c r="J3" s="1"/>
      <c r="K3" s="4"/>
    </row>
    <row r="4" spans="1:11">
      <c r="A4" s="1"/>
      <c r="B4" s="2"/>
      <c r="D4" s="1"/>
      <c r="E4" s="3"/>
      <c r="F4" s="1"/>
      <c r="G4" s="1"/>
      <c r="H4" s="4"/>
      <c r="I4" s="1"/>
      <c r="J4" s="1"/>
      <c r="K4" s="4"/>
    </row>
    <row r="5" spans="1:11">
      <c r="A5" s="9502" t="s">
        <v>1</v>
      </c>
      <c r="B5" s="9504" t="s">
        <v>2</v>
      </c>
      <c r="C5" s="9506" t="s">
        <v>3</v>
      </c>
      <c r="D5" s="9508" t="s">
        <v>4</v>
      </c>
      <c r="E5" s="9509"/>
      <c r="F5" s="9510" t="s">
        <v>5</v>
      </c>
      <c r="G5" s="9512" t="s">
        <v>6</v>
      </c>
      <c r="H5" s="9513"/>
      <c r="I5" s="9514"/>
      <c r="J5" s="9510" t="s">
        <v>7</v>
      </c>
      <c r="K5" s="9540" t="s">
        <v>8</v>
      </c>
    </row>
    <row r="6" spans="1:11">
      <c r="A6" s="9503"/>
      <c r="B6" s="9505"/>
      <c r="C6" s="9507"/>
      <c r="D6" s="5" t="s">
        <v>9</v>
      </c>
      <c r="E6" s="6" t="s">
        <v>10</v>
      </c>
      <c r="F6" s="9511"/>
      <c r="G6" s="136" t="s">
        <v>11</v>
      </c>
      <c r="H6" s="143" t="s">
        <v>12</v>
      </c>
      <c r="I6" s="136" t="s">
        <v>13</v>
      </c>
      <c r="J6" s="9511"/>
      <c r="K6" s="9541"/>
    </row>
    <row r="7" spans="1:11">
      <c r="A7" s="9544" t="s">
        <v>75</v>
      </c>
      <c r="B7" s="9545"/>
      <c r="C7" s="9546"/>
      <c r="D7" s="69"/>
      <c r="E7" s="70"/>
      <c r="F7" s="71"/>
      <c r="G7" s="71"/>
      <c r="H7" s="72"/>
      <c r="I7" s="73"/>
      <c r="J7" s="73"/>
      <c r="K7" s="74">
        <f>'apr''14'!K196</f>
        <v>4055203</v>
      </c>
    </row>
    <row r="8" spans="1:11">
      <c r="A8" s="9495">
        <v>1</v>
      </c>
      <c r="B8" s="9496" t="s">
        <v>244</v>
      </c>
      <c r="C8" s="16" t="s">
        <v>76</v>
      </c>
      <c r="D8" s="144" t="s">
        <v>78</v>
      </c>
      <c r="E8" s="9498" t="s">
        <v>79</v>
      </c>
      <c r="F8" s="9492"/>
      <c r="G8" s="9492"/>
      <c r="H8" s="9492"/>
      <c r="I8" s="9494">
        <v>305079</v>
      </c>
      <c r="J8" s="9494"/>
      <c r="K8" s="9494">
        <f>K7-I8</f>
        <v>3750124</v>
      </c>
    </row>
    <row r="9" spans="1:11">
      <c r="A9" s="9495"/>
      <c r="B9" s="9497"/>
      <c r="C9" s="13" t="s">
        <v>77</v>
      </c>
      <c r="D9" s="145" t="s">
        <v>46</v>
      </c>
      <c r="E9" s="9499"/>
      <c r="F9" s="9493"/>
      <c r="G9" s="9493"/>
      <c r="H9" s="9493"/>
      <c r="I9" s="9494"/>
      <c r="J9" s="9494"/>
      <c r="K9" s="9494"/>
    </row>
    <row r="10" spans="1:11">
      <c r="A10" s="138"/>
      <c r="B10" s="135"/>
      <c r="C10" s="13" t="s">
        <v>69</v>
      </c>
      <c r="D10" s="33"/>
      <c r="E10" s="146"/>
      <c r="F10" s="130"/>
      <c r="G10" s="130"/>
      <c r="H10" s="130"/>
      <c r="I10" s="142"/>
      <c r="J10" s="130">
        <v>1400</v>
      </c>
      <c r="K10" s="130">
        <f>K8+J10</f>
        <v>3751524</v>
      </c>
    </row>
    <row r="11" spans="1:11">
      <c r="A11" s="9515">
        <v>2</v>
      </c>
      <c r="B11" s="9521" t="s">
        <v>244</v>
      </c>
      <c r="C11" s="58" t="s">
        <v>76</v>
      </c>
      <c r="D11" s="144" t="s">
        <v>78</v>
      </c>
      <c r="E11" s="9498" t="s">
        <v>79</v>
      </c>
      <c r="F11" s="9492"/>
      <c r="G11" s="9492"/>
      <c r="H11" s="9492"/>
      <c r="I11" s="9492">
        <v>118040</v>
      </c>
      <c r="J11" s="9492"/>
      <c r="K11" s="9494">
        <f>K10-I11</f>
        <v>3633484</v>
      </c>
    </row>
    <row r="12" spans="1:11">
      <c r="A12" s="9516"/>
      <c r="B12" s="9499"/>
      <c r="C12" s="13" t="s">
        <v>80</v>
      </c>
      <c r="D12" s="145" t="s">
        <v>46</v>
      </c>
      <c r="E12" s="9499"/>
      <c r="F12" s="9493"/>
      <c r="G12" s="9493"/>
      <c r="H12" s="9493"/>
      <c r="I12" s="9493"/>
      <c r="J12" s="9493"/>
      <c r="K12" s="9494"/>
    </row>
    <row r="13" spans="1:11">
      <c r="A13" s="138"/>
      <c r="B13" s="135"/>
      <c r="C13" s="13" t="s">
        <v>69</v>
      </c>
      <c r="D13" s="48"/>
      <c r="E13" s="49"/>
      <c r="F13" s="139"/>
      <c r="G13" s="139"/>
      <c r="H13" s="139"/>
      <c r="I13" s="139"/>
      <c r="J13" s="130">
        <v>1400</v>
      </c>
      <c r="K13" s="130">
        <f>K11+J13</f>
        <v>3634884</v>
      </c>
    </row>
    <row r="14" spans="1:11">
      <c r="A14" s="9515">
        <v>3</v>
      </c>
      <c r="B14" s="9498" t="s">
        <v>244</v>
      </c>
      <c r="C14" s="10" t="s">
        <v>88</v>
      </c>
      <c r="D14" s="144" t="s">
        <v>78</v>
      </c>
      <c r="E14" s="9498" t="s">
        <v>79</v>
      </c>
      <c r="F14" s="22"/>
      <c r="G14" s="9492"/>
      <c r="H14" s="22"/>
      <c r="I14" s="9492">
        <v>15340</v>
      </c>
      <c r="J14" s="22"/>
      <c r="K14" s="9492">
        <f>K13-I14</f>
        <v>3619544</v>
      </c>
    </row>
    <row r="15" spans="1:11">
      <c r="A15" s="9516"/>
      <c r="B15" s="9499"/>
      <c r="C15" s="25" t="s">
        <v>89</v>
      </c>
      <c r="D15" s="145" t="s">
        <v>46</v>
      </c>
      <c r="E15" s="9499"/>
      <c r="F15" s="130"/>
      <c r="G15" s="9493"/>
      <c r="H15" s="130"/>
      <c r="I15" s="9493"/>
      <c r="J15" s="130"/>
      <c r="K15" s="9493"/>
    </row>
    <row r="16" spans="1:11">
      <c r="A16" s="48"/>
      <c r="B16" s="49"/>
      <c r="C16" s="53" t="s">
        <v>248</v>
      </c>
      <c r="D16" s="147"/>
      <c r="E16" s="49"/>
      <c r="F16" s="22"/>
      <c r="G16" s="22"/>
      <c r="H16" s="22"/>
      <c r="I16" s="22"/>
      <c r="J16" s="22">
        <v>1500</v>
      </c>
      <c r="K16" s="22">
        <f>K14+J16</f>
        <v>3621044</v>
      </c>
    </row>
    <row r="17" spans="1:11">
      <c r="A17" s="9515">
        <v>4</v>
      </c>
      <c r="B17" s="9498" t="s">
        <v>244</v>
      </c>
      <c r="C17" s="78" t="s">
        <v>98</v>
      </c>
      <c r="D17" s="144" t="s">
        <v>72</v>
      </c>
      <c r="E17" s="9498" t="s">
        <v>74</v>
      </c>
      <c r="F17" s="129"/>
      <c r="G17" s="9492">
        <v>155040</v>
      </c>
      <c r="H17" s="129"/>
      <c r="I17" s="9492"/>
      <c r="J17" s="129"/>
      <c r="K17" s="9492">
        <f>K16-G17</f>
        <v>3466004</v>
      </c>
    </row>
    <row r="18" spans="1:11">
      <c r="A18" s="9516"/>
      <c r="B18" s="9499"/>
      <c r="C18" s="79" t="s">
        <v>99</v>
      </c>
      <c r="D18" s="145" t="s">
        <v>73</v>
      </c>
      <c r="E18" s="9499"/>
      <c r="F18" s="130"/>
      <c r="G18" s="9493"/>
      <c r="H18" s="130"/>
      <c r="I18" s="9493"/>
      <c r="J18" s="130"/>
      <c r="K18" s="9493"/>
    </row>
    <row r="19" spans="1:11">
      <c r="A19" s="48"/>
      <c r="B19" s="49"/>
      <c r="C19" s="53" t="s">
        <v>248</v>
      </c>
      <c r="D19" s="48"/>
      <c r="E19" s="49"/>
      <c r="F19" s="22"/>
      <c r="G19" s="22"/>
      <c r="H19" s="22"/>
      <c r="I19" s="22"/>
      <c r="J19" s="22">
        <v>1500</v>
      </c>
      <c r="K19" s="22">
        <f>K17+J19</f>
        <v>3467504</v>
      </c>
    </row>
    <row r="20" spans="1:11">
      <c r="A20" s="9515">
        <v>5</v>
      </c>
      <c r="B20" s="9498" t="s">
        <v>244</v>
      </c>
      <c r="C20" s="78" t="s">
        <v>96</v>
      </c>
      <c r="D20" s="144" t="s">
        <v>72</v>
      </c>
      <c r="E20" s="9498" t="s">
        <v>74</v>
      </c>
      <c r="F20" s="9492"/>
      <c r="G20" s="9492">
        <v>75540</v>
      </c>
      <c r="H20" s="129"/>
      <c r="I20" s="9492"/>
      <c r="J20" s="129"/>
      <c r="K20" s="9492">
        <f>K19-G20</f>
        <v>3391964</v>
      </c>
    </row>
    <row r="21" spans="1:11">
      <c r="A21" s="9516"/>
      <c r="B21" s="9499"/>
      <c r="C21" s="79" t="s">
        <v>97</v>
      </c>
      <c r="D21" s="145" t="s">
        <v>73</v>
      </c>
      <c r="E21" s="9499"/>
      <c r="F21" s="9493"/>
      <c r="G21" s="9493"/>
      <c r="H21" s="130"/>
      <c r="I21" s="9493"/>
      <c r="J21" s="130"/>
      <c r="K21" s="9493"/>
    </row>
    <row r="22" spans="1:11" ht="15.75">
      <c r="A22" s="48"/>
      <c r="B22" s="49"/>
      <c r="C22" s="53" t="s">
        <v>248</v>
      </c>
      <c r="D22" s="56"/>
      <c r="E22" s="52"/>
      <c r="F22" s="22"/>
      <c r="G22" s="22"/>
      <c r="H22" s="22"/>
      <c r="I22" s="22"/>
      <c r="J22" s="22">
        <v>1500</v>
      </c>
      <c r="K22" s="22">
        <f>K20+J22</f>
        <v>3393464</v>
      </c>
    </row>
    <row r="23" spans="1:11">
      <c r="A23" s="9515">
        <v>6</v>
      </c>
      <c r="B23" s="9498" t="s">
        <v>244</v>
      </c>
      <c r="C23" s="10" t="s">
        <v>246</v>
      </c>
      <c r="D23" s="23" t="s">
        <v>249</v>
      </c>
      <c r="E23" s="9524" t="s">
        <v>251</v>
      </c>
      <c r="F23" s="9492"/>
      <c r="G23" s="9492">
        <v>458194</v>
      </c>
      <c r="H23" s="9492"/>
      <c r="I23" s="9492"/>
      <c r="J23" s="9492"/>
      <c r="K23" s="9492">
        <f>K22-G23</f>
        <v>2935270</v>
      </c>
    </row>
    <row r="24" spans="1:11">
      <c r="A24" s="9516"/>
      <c r="B24" s="9499"/>
      <c r="C24" s="13" t="s">
        <v>247</v>
      </c>
      <c r="D24" s="24" t="s">
        <v>250</v>
      </c>
      <c r="E24" s="9525"/>
      <c r="F24" s="9493"/>
      <c r="G24" s="9493"/>
      <c r="H24" s="9493"/>
      <c r="I24" s="9493"/>
      <c r="J24" s="9493"/>
      <c r="K24" s="9493"/>
    </row>
    <row r="25" spans="1:11">
      <c r="A25" s="48"/>
      <c r="B25" s="49"/>
      <c r="C25" s="13" t="s">
        <v>69</v>
      </c>
      <c r="D25" s="26"/>
      <c r="E25" s="52"/>
      <c r="F25" s="22"/>
      <c r="G25" s="22"/>
      <c r="H25" s="22"/>
      <c r="I25" s="22"/>
      <c r="J25" s="22">
        <v>1400</v>
      </c>
      <c r="K25" s="22">
        <f>K23+J25</f>
        <v>2936670</v>
      </c>
    </row>
    <row r="26" spans="1:11">
      <c r="A26" s="9515">
        <v>7</v>
      </c>
      <c r="B26" s="9498" t="s">
        <v>244</v>
      </c>
      <c r="C26" s="10" t="s">
        <v>252</v>
      </c>
      <c r="D26" s="23" t="s">
        <v>249</v>
      </c>
      <c r="E26" s="9524" t="s">
        <v>251</v>
      </c>
      <c r="F26" s="9492"/>
      <c r="G26" s="9492">
        <v>59700</v>
      </c>
      <c r="H26" s="9492"/>
      <c r="I26" s="9492"/>
      <c r="J26" s="9492"/>
      <c r="K26" s="9492">
        <f>K25-G26</f>
        <v>2876970</v>
      </c>
    </row>
    <row r="27" spans="1:11">
      <c r="A27" s="9516"/>
      <c r="B27" s="9499"/>
      <c r="C27" s="25" t="s">
        <v>253</v>
      </c>
      <c r="D27" s="24" t="s">
        <v>250</v>
      </c>
      <c r="E27" s="9525"/>
      <c r="F27" s="9493"/>
      <c r="G27" s="9493"/>
      <c r="H27" s="9493"/>
      <c r="I27" s="9493"/>
      <c r="J27" s="9493"/>
      <c r="K27" s="9493"/>
    </row>
    <row r="28" spans="1:11">
      <c r="A28" s="48"/>
      <c r="B28" s="49"/>
      <c r="C28" s="53" t="s">
        <v>254</v>
      </c>
      <c r="D28" s="132"/>
      <c r="E28" s="49"/>
      <c r="F28" s="22"/>
      <c r="G28" s="22"/>
      <c r="H28" s="22"/>
      <c r="I28" s="22"/>
      <c r="J28" s="22">
        <v>750</v>
      </c>
      <c r="K28" s="22">
        <f>K26+J28</f>
        <v>2877720</v>
      </c>
    </row>
    <row r="29" spans="1:11">
      <c r="A29" s="9515">
        <v>8</v>
      </c>
      <c r="B29" s="9498" t="s">
        <v>244</v>
      </c>
      <c r="C29" s="10" t="s">
        <v>255</v>
      </c>
      <c r="D29" s="26" t="s">
        <v>257</v>
      </c>
      <c r="E29" s="9524" t="s">
        <v>259</v>
      </c>
      <c r="F29" s="9492"/>
      <c r="G29" s="9529">
        <v>308926</v>
      </c>
      <c r="H29" s="9492"/>
      <c r="I29" s="9492"/>
      <c r="J29" s="9492"/>
      <c r="K29" s="9492">
        <f>K28-G29</f>
        <v>2568794</v>
      </c>
    </row>
    <row r="30" spans="1:11">
      <c r="A30" s="9516"/>
      <c r="B30" s="9499"/>
      <c r="C30" s="27" t="s">
        <v>256</v>
      </c>
      <c r="D30" s="24" t="s">
        <v>258</v>
      </c>
      <c r="E30" s="9525"/>
      <c r="F30" s="9493"/>
      <c r="G30" s="9530"/>
      <c r="H30" s="9493"/>
      <c r="I30" s="9493"/>
      <c r="J30" s="9493"/>
      <c r="K30" s="9493"/>
    </row>
    <row r="31" spans="1:11">
      <c r="A31" s="48"/>
      <c r="B31" s="49"/>
      <c r="C31" s="59" t="s">
        <v>69</v>
      </c>
      <c r="D31" s="26"/>
      <c r="E31" s="52"/>
      <c r="F31" s="22"/>
      <c r="G31" s="54"/>
      <c r="H31" s="131"/>
      <c r="I31" s="22"/>
      <c r="J31" s="22">
        <v>1400</v>
      </c>
      <c r="K31" s="22">
        <f>K29+J31</f>
        <v>2570194</v>
      </c>
    </row>
    <row r="32" spans="1:11">
      <c r="A32" s="9547">
        <v>9</v>
      </c>
      <c r="B32" s="9498" t="s">
        <v>244</v>
      </c>
      <c r="C32" s="30" t="s">
        <v>154</v>
      </c>
      <c r="D32" s="144" t="s">
        <v>157</v>
      </c>
      <c r="E32" s="9498" t="s">
        <v>156</v>
      </c>
      <c r="F32" s="9492"/>
      <c r="G32" s="9492">
        <v>680331</v>
      </c>
      <c r="H32" s="9542"/>
      <c r="I32" s="9492"/>
      <c r="J32" s="9492"/>
      <c r="K32" s="9492">
        <f>K31-G32</f>
        <v>1889863</v>
      </c>
    </row>
    <row r="33" spans="1:11">
      <c r="A33" s="9548"/>
      <c r="B33" s="9499"/>
      <c r="C33" s="25" t="s">
        <v>155</v>
      </c>
      <c r="D33" s="145" t="s">
        <v>38</v>
      </c>
      <c r="E33" s="9499"/>
      <c r="F33" s="9493"/>
      <c r="G33" s="9493"/>
      <c r="H33" s="9543"/>
      <c r="I33" s="9493"/>
      <c r="J33" s="9493"/>
      <c r="K33" s="9493"/>
    </row>
    <row r="34" spans="1:11">
      <c r="A34" s="48"/>
      <c r="B34" s="49"/>
      <c r="C34" s="59" t="s">
        <v>69</v>
      </c>
      <c r="D34" s="48"/>
      <c r="E34" s="49"/>
      <c r="F34" s="22"/>
      <c r="G34" s="22"/>
      <c r="I34" s="22"/>
      <c r="J34" s="22">
        <v>1400</v>
      </c>
      <c r="K34" s="22">
        <f>K32+J34</f>
        <v>1891263</v>
      </c>
    </row>
    <row r="35" spans="1:11">
      <c r="A35" s="9515">
        <v>10</v>
      </c>
      <c r="B35" s="9498" t="s">
        <v>244</v>
      </c>
      <c r="C35" s="149" t="s">
        <v>260</v>
      </c>
      <c r="D35" s="162" t="s">
        <v>261</v>
      </c>
      <c r="E35" s="9524" t="s">
        <v>262</v>
      </c>
      <c r="F35" s="9492"/>
      <c r="G35" s="9553">
        <v>100000</v>
      </c>
      <c r="H35" s="9492"/>
      <c r="I35" s="9492"/>
      <c r="J35" s="9492"/>
      <c r="K35" s="9492">
        <f>K34-G35</f>
        <v>1791263</v>
      </c>
    </row>
    <row r="36" spans="1:11">
      <c r="A36" s="9516"/>
      <c r="B36" s="9499"/>
      <c r="C36" s="150" t="s">
        <v>263</v>
      </c>
      <c r="D36" s="163" t="s">
        <v>73</v>
      </c>
      <c r="E36" s="9525"/>
      <c r="F36" s="9493"/>
      <c r="G36" s="9554"/>
      <c r="H36" s="9493"/>
      <c r="I36" s="9493"/>
      <c r="J36" s="9493"/>
      <c r="K36" s="9493"/>
    </row>
    <row r="37" spans="1:11" ht="15.75">
      <c r="A37" s="48"/>
      <c r="B37" s="49"/>
      <c r="C37" s="57" t="s">
        <v>93</v>
      </c>
      <c r="D37" s="56"/>
      <c r="E37" s="52"/>
      <c r="F37" s="22"/>
      <c r="G37" s="22"/>
      <c r="H37" s="22"/>
      <c r="I37" s="22"/>
      <c r="J37" s="22">
        <v>1400</v>
      </c>
      <c r="K37" s="22">
        <f>K35+J37</f>
        <v>1792663</v>
      </c>
    </row>
    <row r="38" spans="1:11">
      <c r="A38" s="9515">
        <v>11</v>
      </c>
      <c r="B38" s="9498" t="s">
        <v>244</v>
      </c>
      <c r="C38" s="9551" t="s">
        <v>5</v>
      </c>
      <c r="D38" s="137"/>
      <c r="E38" s="9498"/>
      <c r="F38" s="9492">
        <v>5000000</v>
      </c>
      <c r="G38" s="9492"/>
      <c r="H38" s="9492"/>
      <c r="I38" s="9492"/>
      <c r="J38" s="9492"/>
      <c r="K38" s="9492">
        <f>K37+F38</f>
        <v>6792663</v>
      </c>
    </row>
    <row r="39" spans="1:11">
      <c r="A39" s="9516"/>
      <c r="B39" s="9499"/>
      <c r="C39" s="9552"/>
      <c r="D39" s="138"/>
      <c r="E39" s="9499"/>
      <c r="F39" s="9493"/>
      <c r="G39" s="9493"/>
      <c r="H39" s="9493"/>
      <c r="I39" s="9493"/>
      <c r="J39" s="9493"/>
      <c r="K39" s="9493"/>
    </row>
    <row r="40" spans="1:11">
      <c r="A40" s="9515">
        <v>12</v>
      </c>
      <c r="B40" s="9498" t="s">
        <v>245</v>
      </c>
      <c r="C40" s="19" t="s">
        <v>81</v>
      </c>
      <c r="D40" s="144" t="s">
        <v>84</v>
      </c>
      <c r="E40" s="9498" t="s">
        <v>83</v>
      </c>
      <c r="F40" s="9492"/>
      <c r="G40" s="9492"/>
      <c r="H40" s="9492"/>
      <c r="I40" s="9492">
        <v>91437</v>
      </c>
      <c r="J40" s="9492"/>
      <c r="K40" s="9492">
        <f>K38-I40</f>
        <v>6701226</v>
      </c>
    </row>
    <row r="41" spans="1:11">
      <c r="A41" s="9516"/>
      <c r="B41" s="9499"/>
      <c r="C41" s="13" t="s">
        <v>82</v>
      </c>
      <c r="D41" s="145" t="s">
        <v>46</v>
      </c>
      <c r="E41" s="9499"/>
      <c r="F41" s="9493"/>
      <c r="G41" s="9493"/>
      <c r="H41" s="9493"/>
      <c r="I41" s="9493"/>
      <c r="J41" s="9493"/>
      <c r="K41" s="9493"/>
    </row>
    <row r="42" spans="1:11">
      <c r="A42" s="48"/>
      <c r="B42" s="49"/>
      <c r="C42" s="13" t="s">
        <v>69</v>
      </c>
      <c r="D42" s="48"/>
      <c r="E42" s="49"/>
      <c r="F42" s="22"/>
      <c r="G42" s="22"/>
      <c r="H42" s="22"/>
      <c r="I42" s="22"/>
      <c r="J42" s="22">
        <v>1400</v>
      </c>
      <c r="K42" s="22">
        <f>K40+J42</f>
        <v>6702626</v>
      </c>
    </row>
    <row r="43" spans="1:11">
      <c r="A43" s="9515">
        <v>13</v>
      </c>
      <c r="B43" s="9498" t="s">
        <v>245</v>
      </c>
      <c r="C43" s="30" t="s">
        <v>158</v>
      </c>
      <c r="D43" s="144" t="s">
        <v>160</v>
      </c>
      <c r="E43" s="9498" t="s">
        <v>162</v>
      </c>
      <c r="F43" s="9492"/>
      <c r="G43" s="9492">
        <v>455218</v>
      </c>
      <c r="H43" s="9492"/>
      <c r="I43" s="9492"/>
      <c r="J43" s="9492"/>
      <c r="K43" s="9492">
        <f>K42-G43</f>
        <v>6247408</v>
      </c>
    </row>
    <row r="44" spans="1:11">
      <c r="A44" s="9516"/>
      <c r="B44" s="9499"/>
      <c r="C44" s="25" t="s">
        <v>159</v>
      </c>
      <c r="D44" s="145" t="s">
        <v>161</v>
      </c>
      <c r="E44" s="9499"/>
      <c r="F44" s="9493"/>
      <c r="G44" s="9493"/>
      <c r="H44" s="9493"/>
      <c r="I44" s="9493"/>
      <c r="J44" s="9493"/>
      <c r="K44" s="9493"/>
    </row>
    <row r="45" spans="1:11">
      <c r="A45" s="132"/>
      <c r="B45" s="133"/>
      <c r="C45" s="96" t="s">
        <v>69</v>
      </c>
      <c r="D45" s="147"/>
      <c r="E45" s="148"/>
      <c r="F45" s="131"/>
      <c r="G45" s="131"/>
      <c r="H45" s="131"/>
      <c r="I45" s="131"/>
      <c r="J45" s="131">
        <v>1400</v>
      </c>
      <c r="K45" s="131">
        <f>K43+J45</f>
        <v>6248808</v>
      </c>
    </row>
    <row r="46" spans="1:11">
      <c r="A46" s="9515">
        <v>14</v>
      </c>
      <c r="B46" s="9498" t="s">
        <v>245</v>
      </c>
      <c r="C46" s="30" t="s">
        <v>163</v>
      </c>
      <c r="D46" s="144" t="s">
        <v>160</v>
      </c>
      <c r="E46" s="9498" t="s">
        <v>162</v>
      </c>
      <c r="F46" s="129"/>
      <c r="G46" s="9492">
        <v>50906</v>
      </c>
      <c r="H46" s="129"/>
      <c r="I46" s="9492"/>
      <c r="J46" s="129"/>
      <c r="K46" s="9492">
        <f>K45-G46</f>
        <v>6197902</v>
      </c>
    </row>
    <row r="47" spans="1:11">
      <c r="A47" s="9516"/>
      <c r="B47" s="9499"/>
      <c r="C47" s="25" t="s">
        <v>164</v>
      </c>
      <c r="D47" s="145" t="s">
        <v>161</v>
      </c>
      <c r="E47" s="9499"/>
      <c r="F47" s="130"/>
      <c r="G47" s="9493"/>
      <c r="H47" s="130"/>
      <c r="I47" s="9493"/>
      <c r="J47" s="130"/>
      <c r="K47" s="9493"/>
    </row>
    <row r="48" spans="1:11">
      <c r="A48" s="132"/>
      <c r="B48" s="133"/>
      <c r="C48" s="59" t="s">
        <v>265</v>
      </c>
      <c r="D48" s="132"/>
      <c r="E48" s="133"/>
      <c r="F48" s="131"/>
      <c r="G48" s="131"/>
      <c r="H48" s="131"/>
      <c r="I48" s="131"/>
      <c r="J48" s="131">
        <v>1650</v>
      </c>
      <c r="K48" s="131">
        <f>K46+J48</f>
        <v>6199552</v>
      </c>
    </row>
    <row r="49" spans="1:11">
      <c r="A49" s="9515">
        <v>15</v>
      </c>
      <c r="B49" s="9498" t="s">
        <v>245</v>
      </c>
      <c r="C49" s="30" t="s">
        <v>165</v>
      </c>
      <c r="D49" s="144" t="s">
        <v>167</v>
      </c>
      <c r="E49" s="9498" t="s">
        <v>56</v>
      </c>
      <c r="F49" s="129"/>
      <c r="G49" s="9492">
        <v>375705</v>
      </c>
      <c r="H49" s="129"/>
      <c r="I49" s="9492"/>
      <c r="J49" s="129"/>
      <c r="K49" s="9492">
        <f>K48-G49</f>
        <v>5823847</v>
      </c>
    </row>
    <row r="50" spans="1:11">
      <c r="A50" s="9516"/>
      <c r="B50" s="9499"/>
      <c r="C50" s="25" t="s">
        <v>166</v>
      </c>
      <c r="D50" s="145" t="s">
        <v>55</v>
      </c>
      <c r="E50" s="9499"/>
      <c r="F50" s="130"/>
      <c r="G50" s="9493"/>
      <c r="H50" s="130"/>
      <c r="I50" s="9493"/>
      <c r="J50" s="130"/>
      <c r="K50" s="9493"/>
    </row>
    <row r="51" spans="1:11">
      <c r="A51" s="132"/>
      <c r="B51" s="133"/>
      <c r="C51" s="13" t="s">
        <v>69</v>
      </c>
      <c r="D51" s="147"/>
      <c r="E51" s="148"/>
      <c r="F51" s="131"/>
      <c r="G51" s="131"/>
      <c r="H51" s="131"/>
      <c r="I51" s="131"/>
      <c r="J51" s="131">
        <v>1400</v>
      </c>
      <c r="K51" s="131">
        <f>K49+J51</f>
        <v>5825247</v>
      </c>
    </row>
    <row r="52" spans="1:11">
      <c r="A52" s="9515">
        <v>16</v>
      </c>
      <c r="B52" s="9498" t="s">
        <v>245</v>
      </c>
      <c r="C52" s="30" t="s">
        <v>169</v>
      </c>
      <c r="D52" s="144" t="s">
        <v>167</v>
      </c>
      <c r="E52" s="9498" t="s">
        <v>56</v>
      </c>
      <c r="F52" s="129"/>
      <c r="G52" s="9492">
        <v>208300</v>
      </c>
      <c r="H52" s="129"/>
      <c r="I52" s="9492"/>
      <c r="J52" s="129"/>
      <c r="K52" s="9492">
        <f>K51-G52</f>
        <v>5616947</v>
      </c>
    </row>
    <row r="53" spans="1:11">
      <c r="A53" s="9516"/>
      <c r="B53" s="9499"/>
      <c r="C53" s="25" t="s">
        <v>170</v>
      </c>
      <c r="D53" s="145" t="s">
        <v>55</v>
      </c>
      <c r="E53" s="9499"/>
      <c r="F53" s="130"/>
      <c r="G53" s="9493"/>
      <c r="H53" s="130"/>
      <c r="I53" s="9493"/>
      <c r="J53" s="130"/>
      <c r="K53" s="9493"/>
    </row>
    <row r="54" spans="1:11">
      <c r="A54" s="132"/>
      <c r="B54" s="133"/>
      <c r="C54" s="53" t="s">
        <v>254</v>
      </c>
      <c r="D54" s="147"/>
      <c r="E54" s="148"/>
      <c r="F54" s="131"/>
      <c r="G54" s="131"/>
      <c r="H54" s="131"/>
      <c r="I54" s="131"/>
      <c r="J54" s="131">
        <v>750</v>
      </c>
      <c r="K54" s="131">
        <f>K52+J54</f>
        <v>5617697</v>
      </c>
    </row>
    <row r="55" spans="1:11">
      <c r="A55" s="9515">
        <v>17</v>
      </c>
      <c r="B55" s="9498" t="s">
        <v>245</v>
      </c>
      <c r="C55" s="30" t="s">
        <v>152</v>
      </c>
      <c r="D55" s="23" t="s">
        <v>45</v>
      </c>
      <c r="E55" s="9524" t="s">
        <v>47</v>
      </c>
      <c r="F55" s="129"/>
      <c r="G55" s="9492">
        <v>31790</v>
      </c>
      <c r="H55" s="129"/>
      <c r="I55" s="9492"/>
      <c r="J55" s="129"/>
      <c r="K55" s="9492">
        <f>K54-G55</f>
        <v>5585907</v>
      </c>
    </row>
    <row r="56" spans="1:11">
      <c r="A56" s="9516"/>
      <c r="B56" s="9499"/>
      <c r="C56" s="25" t="s">
        <v>153</v>
      </c>
      <c r="D56" s="24" t="s">
        <v>46</v>
      </c>
      <c r="E56" s="9525"/>
      <c r="F56" s="130"/>
      <c r="G56" s="9493"/>
      <c r="H56" s="130"/>
      <c r="I56" s="9493"/>
      <c r="J56" s="130"/>
      <c r="K56" s="9493"/>
    </row>
    <row r="57" spans="1:11">
      <c r="A57" s="138"/>
      <c r="B57" s="49"/>
      <c r="C57" s="53" t="s">
        <v>248</v>
      </c>
      <c r="D57" s="48"/>
      <c r="E57" s="49"/>
      <c r="F57" s="22"/>
      <c r="G57" s="22"/>
      <c r="H57" s="22"/>
      <c r="I57" s="22"/>
      <c r="J57" s="22">
        <v>1500</v>
      </c>
      <c r="K57" s="22">
        <f>K55+J57</f>
        <v>5587407</v>
      </c>
    </row>
    <row r="58" spans="1:11">
      <c r="A58" s="9495">
        <v>18</v>
      </c>
      <c r="B58" s="9498" t="s">
        <v>245</v>
      </c>
      <c r="C58" s="10" t="s">
        <v>295</v>
      </c>
      <c r="D58" s="23" t="s">
        <v>267</v>
      </c>
      <c r="E58" s="9524" t="s">
        <v>271</v>
      </c>
      <c r="F58" s="9492"/>
      <c r="G58" s="9492">
        <v>221527</v>
      </c>
      <c r="H58" s="9492"/>
      <c r="I58" s="9529"/>
      <c r="J58" s="9492"/>
      <c r="K58" s="9492">
        <f>K57-G58</f>
        <v>5365880</v>
      </c>
    </row>
    <row r="59" spans="1:11">
      <c r="A59" s="9495"/>
      <c r="B59" s="9499"/>
      <c r="C59" s="13" t="s">
        <v>266</v>
      </c>
      <c r="D59" s="24" t="s">
        <v>304</v>
      </c>
      <c r="E59" s="9525"/>
      <c r="F59" s="9493"/>
      <c r="G59" s="9493"/>
      <c r="H59" s="9493"/>
      <c r="I59" s="9530"/>
      <c r="J59" s="9493"/>
      <c r="K59" s="9493"/>
    </row>
    <row r="60" spans="1:11">
      <c r="A60" s="132"/>
      <c r="B60" s="135"/>
      <c r="C60" s="13" t="s">
        <v>69</v>
      </c>
      <c r="D60" s="138"/>
      <c r="E60" s="135"/>
      <c r="F60" s="130"/>
      <c r="G60" s="130"/>
      <c r="H60" s="130"/>
      <c r="I60" s="130"/>
      <c r="J60" s="130">
        <v>1400</v>
      </c>
      <c r="K60" s="130">
        <f>K58+J60</f>
        <v>5367280</v>
      </c>
    </row>
    <row r="61" spans="1:11">
      <c r="A61" s="9515">
        <v>19</v>
      </c>
      <c r="B61" s="9498" t="s">
        <v>245</v>
      </c>
      <c r="C61" s="10" t="s">
        <v>35</v>
      </c>
      <c r="D61" s="23" t="s">
        <v>37</v>
      </c>
      <c r="E61" s="9524">
        <v>885217</v>
      </c>
      <c r="F61" s="9492"/>
      <c r="G61" s="9492">
        <v>500000</v>
      </c>
      <c r="H61" s="9492"/>
      <c r="I61" s="9492"/>
      <c r="J61" s="9492"/>
      <c r="K61" s="9492">
        <f>K60-G61</f>
        <v>4867280</v>
      </c>
    </row>
    <row r="62" spans="1:11">
      <c r="A62" s="9516"/>
      <c r="B62" s="9499"/>
      <c r="C62" s="13" t="s">
        <v>36</v>
      </c>
      <c r="D62" s="24" t="s">
        <v>38</v>
      </c>
      <c r="E62" s="9525"/>
      <c r="F62" s="9493"/>
      <c r="G62" s="9493"/>
      <c r="H62" s="9493"/>
      <c r="I62" s="9493"/>
      <c r="J62" s="9493"/>
      <c r="K62" s="9493"/>
    </row>
    <row r="63" spans="1:11">
      <c r="A63" s="132"/>
      <c r="B63" s="135"/>
      <c r="C63" s="13" t="s">
        <v>21</v>
      </c>
      <c r="D63" s="138"/>
      <c r="E63" s="135"/>
      <c r="F63" s="130"/>
      <c r="G63" s="130"/>
      <c r="H63" s="130"/>
      <c r="I63" s="130"/>
      <c r="J63" s="130">
        <v>1400</v>
      </c>
      <c r="K63" s="130">
        <f>K61+J63</f>
        <v>4868680</v>
      </c>
    </row>
    <row r="64" spans="1:11">
      <c r="A64" s="9515">
        <v>20</v>
      </c>
      <c r="B64" s="9498" t="s">
        <v>245</v>
      </c>
      <c r="C64" s="30" t="s">
        <v>85</v>
      </c>
      <c r="D64" s="144" t="s">
        <v>142</v>
      </c>
      <c r="E64" s="9498" t="s">
        <v>143</v>
      </c>
      <c r="F64" s="9492"/>
      <c r="G64" s="9492"/>
      <c r="H64" s="9492"/>
      <c r="I64" s="9529">
        <v>100000</v>
      </c>
      <c r="J64" s="9492"/>
      <c r="K64" s="9492">
        <f>K63-I64</f>
        <v>4768680</v>
      </c>
    </row>
    <row r="65" spans="1:11">
      <c r="A65" s="9516"/>
      <c r="B65" s="9499"/>
      <c r="C65" s="25" t="s">
        <v>210</v>
      </c>
      <c r="D65" s="145" t="s">
        <v>46</v>
      </c>
      <c r="E65" s="9499"/>
      <c r="F65" s="9493"/>
      <c r="G65" s="9493"/>
      <c r="H65" s="9493"/>
      <c r="I65" s="9530"/>
      <c r="J65" s="9493"/>
      <c r="K65" s="9493"/>
    </row>
    <row r="66" spans="1:11">
      <c r="A66" s="132"/>
      <c r="B66" s="135"/>
      <c r="C66" s="13" t="s">
        <v>21</v>
      </c>
      <c r="D66" s="138"/>
      <c r="E66" s="135"/>
      <c r="F66" s="130"/>
      <c r="G66" s="130"/>
      <c r="H66" s="130"/>
      <c r="I66" s="130"/>
      <c r="J66" s="130">
        <v>1400</v>
      </c>
      <c r="K66" s="130">
        <f>K64+J66</f>
        <v>4770080</v>
      </c>
    </row>
    <row r="67" spans="1:11">
      <c r="A67" s="9515">
        <v>21</v>
      </c>
      <c r="B67" s="9498" t="s">
        <v>264</v>
      </c>
      <c r="C67" s="149" t="s">
        <v>268</v>
      </c>
      <c r="D67" s="9551" t="s">
        <v>26</v>
      </c>
      <c r="E67" s="9498"/>
      <c r="F67" s="9492"/>
      <c r="G67" s="9492"/>
      <c r="H67" s="9492"/>
      <c r="I67" s="9492">
        <v>3639970</v>
      </c>
      <c r="J67" s="9492"/>
      <c r="K67" s="9492">
        <f>K66-I67</f>
        <v>1130110</v>
      </c>
    </row>
    <row r="68" spans="1:11">
      <c r="A68" s="9516"/>
      <c r="B68" s="9499"/>
      <c r="C68" s="150" t="s">
        <v>269</v>
      </c>
      <c r="D68" s="9552"/>
      <c r="E68" s="9499"/>
      <c r="F68" s="9493"/>
      <c r="G68" s="9493"/>
      <c r="H68" s="9493"/>
      <c r="I68" s="9493"/>
      <c r="J68" s="9493"/>
      <c r="K68" s="9493"/>
    </row>
    <row r="69" spans="1:11">
      <c r="A69" s="132"/>
      <c r="B69" s="135"/>
      <c r="C69" s="13" t="s">
        <v>69</v>
      </c>
      <c r="D69" s="138"/>
      <c r="E69" s="135"/>
      <c r="F69" s="130"/>
      <c r="G69" s="130"/>
      <c r="H69" s="130"/>
      <c r="I69" s="130"/>
      <c r="J69" s="130">
        <v>1400</v>
      </c>
      <c r="K69" s="130">
        <f>K67+J69</f>
        <v>1131510</v>
      </c>
    </row>
    <row r="70" spans="1:11">
      <c r="A70" s="9515">
        <v>22</v>
      </c>
      <c r="B70" s="9498" t="s">
        <v>264</v>
      </c>
      <c r="C70" s="10" t="s">
        <v>88</v>
      </c>
      <c r="D70" s="9515" t="s">
        <v>26</v>
      </c>
      <c r="E70" s="9498"/>
      <c r="F70" s="9492"/>
      <c r="G70" s="9492"/>
      <c r="H70" s="9492"/>
      <c r="I70" s="9492">
        <v>186540</v>
      </c>
      <c r="J70" s="9492"/>
      <c r="K70" s="9492">
        <f>K69-I70</f>
        <v>944970</v>
      </c>
    </row>
    <row r="71" spans="1:11">
      <c r="A71" s="9516"/>
      <c r="B71" s="9499"/>
      <c r="C71" s="13" t="s">
        <v>131</v>
      </c>
      <c r="D71" s="9516"/>
      <c r="E71" s="9499"/>
      <c r="F71" s="9493"/>
      <c r="G71" s="9493"/>
      <c r="H71" s="9493"/>
      <c r="I71" s="9493"/>
      <c r="J71" s="9493"/>
      <c r="K71" s="9493"/>
    </row>
    <row r="72" spans="1:11">
      <c r="A72" s="132"/>
      <c r="B72" s="135"/>
      <c r="C72" s="13" t="s">
        <v>270</v>
      </c>
      <c r="D72" s="138"/>
      <c r="E72" s="135"/>
      <c r="F72" s="130"/>
      <c r="G72" s="130"/>
      <c r="H72" s="130"/>
      <c r="I72" s="130"/>
      <c r="J72" s="130">
        <v>1500</v>
      </c>
      <c r="K72" s="130">
        <f>K70+J72</f>
        <v>946470</v>
      </c>
    </row>
    <row r="73" spans="1:11">
      <c r="A73" s="9515">
        <v>23</v>
      </c>
      <c r="B73" s="9498" t="s">
        <v>264</v>
      </c>
      <c r="C73" s="10" t="s">
        <v>121</v>
      </c>
      <c r="D73" s="9515" t="s">
        <v>123</v>
      </c>
      <c r="E73" s="9498"/>
      <c r="F73" s="9492"/>
      <c r="G73" s="9492"/>
      <c r="H73" s="9492"/>
      <c r="I73" s="9492">
        <v>929009</v>
      </c>
      <c r="J73" s="9492"/>
      <c r="K73" s="9492">
        <f>K72-I73</f>
        <v>17461</v>
      </c>
    </row>
    <row r="74" spans="1:11">
      <c r="A74" s="9516"/>
      <c r="B74" s="9499"/>
      <c r="C74" s="13" t="s">
        <v>122</v>
      </c>
      <c r="D74" s="9516"/>
      <c r="E74" s="9499"/>
      <c r="F74" s="9493"/>
      <c r="G74" s="9493"/>
      <c r="H74" s="9493"/>
      <c r="I74" s="9493"/>
      <c r="J74" s="9493"/>
      <c r="K74" s="9493"/>
    </row>
    <row r="75" spans="1:11">
      <c r="A75" s="132"/>
      <c r="B75" s="135"/>
      <c r="C75" s="13" t="s">
        <v>265</v>
      </c>
      <c r="D75" s="145"/>
      <c r="E75" s="135"/>
      <c r="F75" s="130"/>
      <c r="G75" s="130"/>
      <c r="H75" s="130"/>
      <c r="I75" s="130"/>
      <c r="J75" s="130">
        <v>1650</v>
      </c>
      <c r="K75" s="130">
        <f>K73+J75</f>
        <v>19111</v>
      </c>
    </row>
    <row r="76" spans="1:11">
      <c r="A76" s="9515">
        <v>24</v>
      </c>
      <c r="B76" s="9498" t="s">
        <v>272</v>
      </c>
      <c r="C76" s="9515" t="s">
        <v>5</v>
      </c>
      <c r="D76" s="137"/>
      <c r="E76" s="9498"/>
      <c r="F76" s="9492">
        <v>5000000</v>
      </c>
      <c r="G76" s="9492"/>
      <c r="H76" s="9492"/>
      <c r="I76" s="9492"/>
      <c r="J76" s="9492"/>
      <c r="K76" s="9492">
        <f>K75+F76</f>
        <v>5019111</v>
      </c>
    </row>
    <row r="77" spans="1:11">
      <c r="A77" s="9516"/>
      <c r="B77" s="9499"/>
      <c r="C77" s="9516"/>
      <c r="D77" s="138"/>
      <c r="E77" s="9499"/>
      <c r="F77" s="9493"/>
      <c r="G77" s="9493"/>
      <c r="H77" s="9493"/>
      <c r="I77" s="9493"/>
      <c r="J77" s="9493"/>
      <c r="K77" s="9493"/>
    </row>
    <row r="78" spans="1:11">
      <c r="A78" s="9515">
        <v>25</v>
      </c>
      <c r="B78" s="9498" t="s">
        <v>272</v>
      </c>
      <c r="C78" s="80" t="s">
        <v>111</v>
      </c>
      <c r="D78" s="164" t="s">
        <v>113</v>
      </c>
      <c r="E78" s="9498" t="s">
        <v>114</v>
      </c>
      <c r="F78" s="9492"/>
      <c r="G78" s="9492"/>
      <c r="H78" s="9492"/>
      <c r="I78" s="9492">
        <v>565180</v>
      </c>
      <c r="J78" s="9492"/>
      <c r="K78" s="9492">
        <f>K76-I78</f>
        <v>4453931</v>
      </c>
    </row>
    <row r="79" spans="1:11">
      <c r="A79" s="9516"/>
      <c r="B79" s="9499"/>
      <c r="C79" s="27" t="s">
        <v>112</v>
      </c>
      <c r="D79" s="165" t="s">
        <v>46</v>
      </c>
      <c r="E79" s="9499"/>
      <c r="F79" s="9493"/>
      <c r="G79" s="9493"/>
      <c r="H79" s="9493"/>
      <c r="I79" s="9493"/>
      <c r="J79" s="9493"/>
      <c r="K79" s="9493"/>
    </row>
    <row r="80" spans="1:11">
      <c r="A80" s="132"/>
      <c r="B80" s="135"/>
      <c r="C80" s="25" t="s">
        <v>69</v>
      </c>
      <c r="D80" s="138"/>
      <c r="E80" s="135"/>
      <c r="F80" s="130"/>
      <c r="G80" s="130"/>
      <c r="H80" s="130"/>
      <c r="I80" s="130"/>
      <c r="J80" s="130">
        <v>1400</v>
      </c>
      <c r="K80" s="130">
        <f>K78+J80</f>
        <v>4455331</v>
      </c>
    </row>
    <row r="81" spans="1:11">
      <c r="A81" s="9515">
        <v>26</v>
      </c>
      <c r="B81" s="9498" t="s">
        <v>272</v>
      </c>
      <c r="C81" s="30" t="s">
        <v>171</v>
      </c>
      <c r="D81" s="137" t="s">
        <v>275</v>
      </c>
      <c r="E81" s="9498" t="s">
        <v>276</v>
      </c>
      <c r="F81" s="9492"/>
      <c r="G81" s="9492"/>
      <c r="H81" s="9492"/>
      <c r="I81" s="9492">
        <v>94844</v>
      </c>
      <c r="J81" s="9492"/>
      <c r="K81" s="9492">
        <f>K80-I81</f>
        <v>4360487</v>
      </c>
    </row>
    <row r="82" spans="1:11">
      <c r="A82" s="9516"/>
      <c r="B82" s="9499"/>
      <c r="C82" s="25" t="s">
        <v>172</v>
      </c>
      <c r="D82" s="138" t="s">
        <v>38</v>
      </c>
      <c r="E82" s="9499"/>
      <c r="F82" s="9493"/>
      <c r="G82" s="9493"/>
      <c r="H82" s="9493"/>
      <c r="I82" s="9493"/>
      <c r="J82" s="9493"/>
      <c r="K82" s="9493"/>
    </row>
    <row r="83" spans="1:11">
      <c r="A83" s="132"/>
      <c r="B83" s="135"/>
      <c r="C83" s="13" t="s">
        <v>69</v>
      </c>
      <c r="D83" s="138"/>
      <c r="E83" s="135"/>
      <c r="F83" s="130"/>
      <c r="G83" s="130"/>
      <c r="H83" s="130"/>
      <c r="I83" s="130"/>
      <c r="J83" s="130">
        <v>1400</v>
      </c>
      <c r="K83" s="130">
        <f>K81+J83</f>
        <v>4361887</v>
      </c>
    </row>
    <row r="84" spans="1:11">
      <c r="A84" s="9515">
        <v>27</v>
      </c>
      <c r="B84" s="9498" t="s">
        <v>272</v>
      </c>
      <c r="C84" s="30" t="s">
        <v>88</v>
      </c>
      <c r="D84" s="137" t="s">
        <v>278</v>
      </c>
      <c r="E84" s="9498" t="s">
        <v>279</v>
      </c>
      <c r="F84" s="9492"/>
      <c r="G84" s="9529">
        <v>35840</v>
      </c>
      <c r="H84" s="129"/>
      <c r="I84" s="129"/>
      <c r="J84" s="129"/>
      <c r="K84" s="9492">
        <f>K83-G84</f>
        <v>4326047</v>
      </c>
    </row>
    <row r="85" spans="1:11">
      <c r="A85" s="9516"/>
      <c r="B85" s="9499"/>
      <c r="C85" s="25" t="s">
        <v>277</v>
      </c>
      <c r="D85" s="138" t="s">
        <v>38</v>
      </c>
      <c r="E85" s="9499"/>
      <c r="F85" s="9493"/>
      <c r="G85" s="9530"/>
      <c r="H85" s="130"/>
      <c r="I85" s="130"/>
      <c r="J85" s="130"/>
      <c r="K85" s="9493"/>
    </row>
    <row r="86" spans="1:11">
      <c r="A86" s="48"/>
      <c r="B86" s="49"/>
      <c r="C86" s="174" t="s">
        <v>273</v>
      </c>
      <c r="D86" s="48"/>
      <c r="E86" s="49"/>
      <c r="F86" s="22"/>
      <c r="G86" s="22"/>
      <c r="H86" s="22"/>
      <c r="I86" s="22"/>
      <c r="J86" s="22">
        <v>1500</v>
      </c>
      <c r="K86" s="22">
        <f>K84+J86</f>
        <v>4327547</v>
      </c>
    </row>
    <row r="87" spans="1:11">
      <c r="A87" s="9515">
        <v>28</v>
      </c>
      <c r="B87" s="9498" t="s">
        <v>272</v>
      </c>
      <c r="C87" s="30" t="s">
        <v>280</v>
      </c>
      <c r="D87" s="164" t="s">
        <v>179</v>
      </c>
      <c r="E87" s="9498" t="s">
        <v>180</v>
      </c>
      <c r="F87" s="9492"/>
      <c r="G87" s="9492">
        <v>238182</v>
      </c>
      <c r="H87" s="129"/>
      <c r="I87" s="9492"/>
      <c r="J87" s="129"/>
      <c r="K87" s="9492">
        <f>K86-G87</f>
        <v>4089365</v>
      </c>
    </row>
    <row r="88" spans="1:11">
      <c r="A88" s="9516"/>
      <c r="B88" s="9499"/>
      <c r="C88" s="25" t="s">
        <v>281</v>
      </c>
      <c r="D88" s="165" t="s">
        <v>46</v>
      </c>
      <c r="E88" s="9499"/>
      <c r="F88" s="9493"/>
      <c r="G88" s="9493"/>
      <c r="H88" s="130"/>
      <c r="I88" s="9493"/>
      <c r="J88" s="130"/>
      <c r="K88" s="9493"/>
    </row>
    <row r="89" spans="1:11">
      <c r="A89" s="132"/>
      <c r="B89" s="133"/>
      <c r="C89" s="96" t="s">
        <v>69</v>
      </c>
      <c r="D89" s="132"/>
      <c r="E89" s="133"/>
      <c r="F89" s="131"/>
      <c r="G89" s="131"/>
      <c r="H89" s="131"/>
      <c r="I89" s="131"/>
      <c r="J89" s="131">
        <v>1400</v>
      </c>
      <c r="K89" s="131">
        <f>K87+J89</f>
        <v>4090765</v>
      </c>
    </row>
    <row r="90" spans="1:11">
      <c r="A90" s="9515">
        <v>29</v>
      </c>
      <c r="B90" s="9498" t="s">
        <v>272</v>
      </c>
      <c r="C90" s="166" t="s">
        <v>282</v>
      </c>
      <c r="D90" s="164" t="s">
        <v>179</v>
      </c>
      <c r="E90" s="9498" t="s">
        <v>180</v>
      </c>
      <c r="F90" s="9492"/>
      <c r="G90" s="9492">
        <v>56471</v>
      </c>
      <c r="H90" s="129"/>
      <c r="I90" s="9492"/>
      <c r="J90" s="129"/>
      <c r="K90" s="9492">
        <f>K89-G90</f>
        <v>4034294</v>
      </c>
    </row>
    <row r="91" spans="1:11">
      <c r="A91" s="9516"/>
      <c r="B91" s="9499"/>
      <c r="C91" s="167" t="s">
        <v>296</v>
      </c>
      <c r="D91" s="165" t="s">
        <v>46</v>
      </c>
      <c r="E91" s="9499"/>
      <c r="F91" s="9493"/>
      <c r="G91" s="9493"/>
      <c r="H91" s="130"/>
      <c r="I91" s="9493"/>
      <c r="J91" s="130"/>
      <c r="K91" s="9493"/>
    </row>
    <row r="92" spans="1:11">
      <c r="A92" s="132"/>
      <c r="B92" s="133"/>
      <c r="C92" s="96" t="s">
        <v>265</v>
      </c>
      <c r="D92" s="132"/>
      <c r="E92" s="133"/>
      <c r="F92" s="131"/>
      <c r="G92" s="131"/>
      <c r="H92" s="131"/>
      <c r="I92" s="131"/>
      <c r="J92" s="131">
        <v>1650</v>
      </c>
      <c r="K92" s="131">
        <f>K90+J92</f>
        <v>4035944</v>
      </c>
    </row>
    <row r="93" spans="1:11">
      <c r="A93" s="9515">
        <v>30</v>
      </c>
      <c r="B93" s="9498" t="s">
        <v>272</v>
      </c>
      <c r="C93" s="80" t="s">
        <v>177</v>
      </c>
      <c r="D93" s="164" t="s">
        <v>179</v>
      </c>
      <c r="E93" s="9498" t="s">
        <v>180</v>
      </c>
      <c r="F93" s="9492"/>
      <c r="G93" s="9492">
        <v>49140</v>
      </c>
      <c r="H93" s="129"/>
      <c r="I93" s="9492"/>
      <c r="J93" s="129"/>
      <c r="K93" s="9492">
        <f>K92-G93</f>
        <v>3986804</v>
      </c>
    </row>
    <row r="94" spans="1:11">
      <c r="A94" s="9516"/>
      <c r="B94" s="9499"/>
      <c r="C94" s="27" t="s">
        <v>178</v>
      </c>
      <c r="D94" s="165" t="s">
        <v>46</v>
      </c>
      <c r="E94" s="9499"/>
      <c r="F94" s="9493"/>
      <c r="G94" s="9493"/>
      <c r="H94" s="130"/>
      <c r="I94" s="9493"/>
      <c r="J94" s="130"/>
      <c r="K94" s="9493"/>
    </row>
    <row r="95" spans="1:11">
      <c r="A95" s="132"/>
      <c r="B95" s="133"/>
      <c r="C95" s="96" t="s">
        <v>248</v>
      </c>
      <c r="D95" s="132"/>
      <c r="E95" s="133"/>
      <c r="F95" s="131"/>
      <c r="G95" s="131"/>
      <c r="H95" s="131"/>
      <c r="I95" s="131"/>
      <c r="J95" s="131">
        <v>1500</v>
      </c>
      <c r="K95" s="131">
        <f>K93+J95</f>
        <v>3988304</v>
      </c>
    </row>
    <row r="96" spans="1:11">
      <c r="A96" s="9515">
        <v>31</v>
      </c>
      <c r="B96" s="9498" t="s">
        <v>272</v>
      </c>
      <c r="C96" s="30" t="s">
        <v>283</v>
      </c>
      <c r="D96" s="23"/>
      <c r="E96" s="9524"/>
      <c r="F96" s="9492"/>
      <c r="G96" s="9492"/>
      <c r="H96" s="129"/>
      <c r="I96" s="9492">
        <v>11000</v>
      </c>
      <c r="J96" s="129"/>
      <c r="K96" s="9492">
        <f>K95-I96</f>
        <v>3977304</v>
      </c>
    </row>
    <row r="97" spans="1:11">
      <c r="A97" s="9516"/>
      <c r="B97" s="9499"/>
      <c r="C97" s="25" t="s">
        <v>284</v>
      </c>
      <c r="D97" s="24"/>
      <c r="E97" s="9525"/>
      <c r="F97" s="9493"/>
      <c r="G97" s="9493"/>
      <c r="H97" s="130"/>
      <c r="I97" s="9493"/>
      <c r="J97" s="130"/>
      <c r="K97" s="9493"/>
    </row>
    <row r="98" spans="1:11">
      <c r="A98" s="132"/>
      <c r="B98" s="133"/>
      <c r="C98" s="96" t="s">
        <v>274</v>
      </c>
      <c r="D98" s="132"/>
      <c r="E98" s="133"/>
      <c r="F98" s="131"/>
      <c r="G98" s="131"/>
      <c r="H98" s="131"/>
      <c r="I98" s="131"/>
      <c r="J98" s="131">
        <v>350</v>
      </c>
      <c r="K98" s="131">
        <f>K96+J98</f>
        <v>3977654</v>
      </c>
    </row>
    <row r="99" spans="1:11">
      <c r="A99" s="9515">
        <v>32</v>
      </c>
      <c r="B99" s="9498" t="s">
        <v>285</v>
      </c>
      <c r="C99" s="80" t="s">
        <v>85</v>
      </c>
      <c r="D99" s="23" t="s">
        <v>45</v>
      </c>
      <c r="E99" s="9524" t="s">
        <v>47</v>
      </c>
      <c r="F99" s="9492"/>
      <c r="G99" s="9492">
        <v>50000</v>
      </c>
      <c r="H99" s="129"/>
      <c r="I99" s="9492"/>
      <c r="J99" s="129"/>
      <c r="K99" s="9492">
        <f>K98-G99</f>
        <v>3927654</v>
      </c>
    </row>
    <row r="100" spans="1:11">
      <c r="A100" s="9516"/>
      <c r="B100" s="9499"/>
      <c r="C100" s="27" t="s">
        <v>44</v>
      </c>
      <c r="D100" s="24" t="s">
        <v>46</v>
      </c>
      <c r="E100" s="9525"/>
      <c r="F100" s="9493"/>
      <c r="G100" s="9493"/>
      <c r="H100" s="130"/>
      <c r="I100" s="9493"/>
      <c r="J100" s="130"/>
      <c r="K100" s="9493"/>
    </row>
    <row r="101" spans="1:11">
      <c r="A101" s="132"/>
      <c r="B101" s="133"/>
      <c r="C101" s="59" t="s">
        <v>93</v>
      </c>
      <c r="D101" s="172"/>
      <c r="E101" s="173"/>
      <c r="F101" s="131"/>
      <c r="G101" s="131"/>
      <c r="H101" s="131"/>
      <c r="I101" s="131"/>
      <c r="J101" s="131">
        <v>1400</v>
      </c>
      <c r="K101" s="131">
        <f>K99+J101</f>
        <v>3929054</v>
      </c>
    </row>
    <row r="102" spans="1:11">
      <c r="A102" s="9515">
        <v>33</v>
      </c>
      <c r="B102" s="9498" t="s">
        <v>286</v>
      </c>
      <c r="C102" s="30" t="s">
        <v>289</v>
      </c>
      <c r="D102" s="137" t="s">
        <v>288</v>
      </c>
      <c r="E102" s="9498" t="s">
        <v>287</v>
      </c>
      <c r="F102" s="9492"/>
      <c r="G102" s="9492">
        <v>127040</v>
      </c>
      <c r="H102" s="129"/>
      <c r="I102" s="9492"/>
      <c r="J102" s="129"/>
      <c r="K102" s="9492">
        <f>K101-G102</f>
        <v>3802014</v>
      </c>
    </row>
    <row r="103" spans="1:11">
      <c r="A103" s="9516"/>
      <c r="B103" s="9499"/>
      <c r="C103" s="25" t="s">
        <v>290</v>
      </c>
      <c r="D103" s="138" t="s">
        <v>38</v>
      </c>
      <c r="E103" s="9499"/>
      <c r="F103" s="9493"/>
      <c r="G103" s="9493"/>
      <c r="H103" s="130"/>
      <c r="I103" s="9493"/>
      <c r="J103" s="130"/>
      <c r="K103" s="9493"/>
    </row>
    <row r="104" spans="1:11">
      <c r="A104" s="132"/>
      <c r="B104" s="133"/>
      <c r="C104" s="174" t="s">
        <v>273</v>
      </c>
      <c r="D104" s="132"/>
      <c r="E104" s="133"/>
      <c r="F104" s="131"/>
      <c r="G104" s="131"/>
      <c r="H104" s="131"/>
      <c r="I104" s="131"/>
      <c r="J104" s="131">
        <v>1500</v>
      </c>
      <c r="K104" s="131">
        <f>K102+J104</f>
        <v>3803514</v>
      </c>
    </row>
    <row r="105" spans="1:11">
      <c r="A105" s="9515">
        <v>34</v>
      </c>
      <c r="B105" s="9498" t="s">
        <v>286</v>
      </c>
      <c r="C105" s="30" t="s">
        <v>291</v>
      </c>
      <c r="D105" s="23" t="s">
        <v>267</v>
      </c>
      <c r="E105" s="9524" t="s">
        <v>271</v>
      </c>
      <c r="F105" s="9492"/>
      <c r="G105" s="9492">
        <v>57780</v>
      </c>
      <c r="H105" s="129"/>
      <c r="I105" s="9492"/>
      <c r="J105" s="129"/>
      <c r="K105" s="9492">
        <f>K104-G105</f>
        <v>3745734</v>
      </c>
    </row>
    <row r="106" spans="1:11">
      <c r="A106" s="9516"/>
      <c r="B106" s="9499"/>
      <c r="C106" s="25" t="s">
        <v>292</v>
      </c>
      <c r="D106" s="24" t="s">
        <v>304</v>
      </c>
      <c r="E106" s="9525"/>
      <c r="F106" s="9493"/>
      <c r="G106" s="9493"/>
      <c r="H106" s="130"/>
      <c r="I106" s="9493"/>
      <c r="J106" s="130"/>
      <c r="K106" s="9493"/>
    </row>
    <row r="107" spans="1:11">
      <c r="A107" s="132"/>
      <c r="B107" s="133"/>
      <c r="C107" s="174" t="s">
        <v>273</v>
      </c>
      <c r="D107" s="132"/>
      <c r="E107" s="133"/>
      <c r="F107" s="131"/>
      <c r="G107" s="131"/>
      <c r="H107" s="131"/>
      <c r="I107" s="131"/>
      <c r="J107" s="131">
        <v>1500</v>
      </c>
      <c r="K107" s="131">
        <f>K105+J107</f>
        <v>3747234</v>
      </c>
    </row>
    <row r="108" spans="1:11">
      <c r="A108" s="9515">
        <v>35</v>
      </c>
      <c r="B108" s="9498" t="s">
        <v>286</v>
      </c>
      <c r="C108" s="30" t="s">
        <v>293</v>
      </c>
      <c r="D108" s="23" t="s">
        <v>267</v>
      </c>
      <c r="E108" s="9524" t="s">
        <v>271</v>
      </c>
      <c r="F108" s="9492"/>
      <c r="G108" s="9492">
        <v>112880</v>
      </c>
      <c r="H108" s="129"/>
      <c r="I108" s="9492"/>
      <c r="J108" s="129"/>
      <c r="K108" s="9492">
        <f>K107-G108</f>
        <v>3634354</v>
      </c>
    </row>
    <row r="109" spans="1:11">
      <c r="A109" s="9516"/>
      <c r="B109" s="9499"/>
      <c r="C109" s="25" t="s">
        <v>294</v>
      </c>
      <c r="D109" s="24" t="s">
        <v>304</v>
      </c>
      <c r="E109" s="9525"/>
      <c r="F109" s="9493"/>
      <c r="G109" s="9493"/>
      <c r="H109" s="130"/>
      <c r="I109" s="9493"/>
      <c r="J109" s="130"/>
      <c r="K109" s="9493"/>
    </row>
    <row r="110" spans="1:11">
      <c r="A110" s="132"/>
      <c r="B110" s="133"/>
      <c r="C110" s="174" t="s">
        <v>273</v>
      </c>
      <c r="D110" s="132"/>
      <c r="E110" s="133"/>
      <c r="F110" s="131"/>
      <c r="G110" s="131"/>
      <c r="H110" s="131"/>
      <c r="I110" s="131"/>
      <c r="J110" s="131">
        <v>1500</v>
      </c>
      <c r="K110" s="131">
        <f>K108+J110</f>
        <v>3635854</v>
      </c>
    </row>
    <row r="111" spans="1:11">
      <c r="A111" s="9515">
        <v>36</v>
      </c>
      <c r="B111" s="9498" t="s">
        <v>297</v>
      </c>
      <c r="C111" s="10" t="s">
        <v>299</v>
      </c>
      <c r="D111" s="168" t="s">
        <v>179</v>
      </c>
      <c r="E111" s="9498" t="s">
        <v>180</v>
      </c>
      <c r="F111" s="9492"/>
      <c r="G111" s="9492"/>
      <c r="H111" s="129"/>
      <c r="I111" s="9492">
        <v>50000</v>
      </c>
      <c r="J111" s="129"/>
      <c r="K111" s="9492">
        <f>K110-I111</f>
        <v>3585854</v>
      </c>
    </row>
    <row r="112" spans="1:11">
      <c r="A112" s="9516"/>
      <c r="B112" s="9499"/>
      <c r="C112" s="13" t="s">
        <v>298</v>
      </c>
      <c r="D112" s="169" t="s">
        <v>46</v>
      </c>
      <c r="E112" s="9499"/>
      <c r="F112" s="9493"/>
      <c r="G112" s="9493"/>
      <c r="H112" s="130"/>
      <c r="I112" s="9493"/>
      <c r="J112" s="130"/>
      <c r="K112" s="9493"/>
    </row>
    <row r="113" spans="1:11">
      <c r="A113" s="132"/>
      <c r="B113" s="133"/>
      <c r="C113" s="96" t="s">
        <v>300</v>
      </c>
      <c r="D113" s="132"/>
      <c r="E113" s="133"/>
      <c r="F113" s="131"/>
      <c r="G113" s="131"/>
      <c r="H113" s="131"/>
      <c r="I113" s="131"/>
      <c r="J113" s="131">
        <v>975</v>
      </c>
      <c r="K113" s="131">
        <f>K111+J113</f>
        <v>3586829</v>
      </c>
    </row>
    <row r="114" spans="1:11">
      <c r="A114" s="9515">
        <v>37</v>
      </c>
      <c r="B114" s="9498" t="s">
        <v>297</v>
      </c>
      <c r="C114" s="178" t="s">
        <v>301</v>
      </c>
      <c r="D114" s="137"/>
      <c r="E114" s="9498"/>
      <c r="F114" s="9492"/>
      <c r="G114" s="9492"/>
      <c r="H114" s="129"/>
      <c r="I114" s="9492">
        <v>62098</v>
      </c>
      <c r="J114" s="129"/>
      <c r="K114" s="9492">
        <f>K113-I114</f>
        <v>3524731</v>
      </c>
    </row>
    <row r="115" spans="1:11">
      <c r="A115" s="9516"/>
      <c r="B115" s="9499"/>
      <c r="C115" s="179" t="s">
        <v>302</v>
      </c>
      <c r="D115" s="138"/>
      <c r="E115" s="9499"/>
      <c r="F115" s="9493"/>
      <c r="G115" s="9493"/>
      <c r="H115" s="130"/>
      <c r="I115" s="9493"/>
      <c r="J115" s="130"/>
      <c r="K115" s="9493"/>
    </row>
    <row r="116" spans="1:11">
      <c r="A116" s="132"/>
      <c r="B116" s="133"/>
      <c r="C116" s="96" t="s">
        <v>265</v>
      </c>
      <c r="D116" s="132"/>
      <c r="E116" s="133"/>
      <c r="F116" s="131"/>
      <c r="G116" s="131"/>
      <c r="H116" s="131"/>
      <c r="I116" s="131"/>
      <c r="J116" s="131">
        <v>1650</v>
      </c>
      <c r="K116" s="131">
        <f>K114+J116</f>
        <v>3526381</v>
      </c>
    </row>
    <row r="117" spans="1:11">
      <c r="A117" s="9515">
        <v>38</v>
      </c>
      <c r="B117" s="9498" t="s">
        <v>297</v>
      </c>
      <c r="C117" s="140" t="s">
        <v>252</v>
      </c>
      <c r="D117" s="137"/>
      <c r="E117" s="9498"/>
      <c r="F117" s="9492"/>
      <c r="G117" s="9492"/>
      <c r="H117" s="129"/>
      <c r="I117" s="9492">
        <v>89400</v>
      </c>
      <c r="J117" s="129"/>
      <c r="K117" s="9492">
        <f>K116-I117</f>
        <v>3436981</v>
      </c>
    </row>
    <row r="118" spans="1:11">
      <c r="A118" s="9516"/>
      <c r="B118" s="9499"/>
      <c r="C118" s="141" t="s">
        <v>303</v>
      </c>
      <c r="D118" s="138"/>
      <c r="E118" s="9499"/>
      <c r="F118" s="9493"/>
      <c r="G118" s="9493"/>
      <c r="H118" s="130"/>
      <c r="I118" s="9493"/>
      <c r="J118" s="130"/>
      <c r="K118" s="9493"/>
    </row>
    <row r="119" spans="1:11">
      <c r="A119" s="132"/>
      <c r="B119" s="133"/>
      <c r="C119" s="96" t="s">
        <v>254</v>
      </c>
      <c r="D119" s="132"/>
      <c r="E119" s="133"/>
      <c r="F119" s="131"/>
      <c r="G119" s="131"/>
      <c r="H119" s="131"/>
      <c r="I119" s="131"/>
      <c r="J119" s="131">
        <v>750</v>
      </c>
      <c r="K119" s="131">
        <f>K117+J119</f>
        <v>3437731</v>
      </c>
    </row>
    <row r="120" spans="1:11">
      <c r="A120" s="9515">
        <v>39</v>
      </c>
      <c r="B120" s="9498" t="s">
        <v>297</v>
      </c>
      <c r="C120" s="170" t="s">
        <v>252</v>
      </c>
      <c r="D120" s="137"/>
      <c r="E120" s="9498"/>
      <c r="F120" s="9492"/>
      <c r="G120" s="9492"/>
      <c r="H120" s="9492"/>
      <c r="I120" s="9492">
        <v>106500</v>
      </c>
      <c r="J120" s="9492"/>
      <c r="K120" s="9492">
        <f>K119-I120</f>
        <v>3331231</v>
      </c>
    </row>
    <row r="121" spans="1:11">
      <c r="A121" s="9516"/>
      <c r="B121" s="9499"/>
      <c r="C121" s="171" t="s">
        <v>303</v>
      </c>
      <c r="D121" s="138"/>
      <c r="E121" s="9499"/>
      <c r="F121" s="9493"/>
      <c r="G121" s="9493"/>
      <c r="H121" s="9493"/>
      <c r="I121" s="9493"/>
      <c r="J121" s="9493"/>
      <c r="K121" s="9493"/>
    </row>
    <row r="122" spans="1:11">
      <c r="A122" s="132"/>
      <c r="B122" s="133"/>
      <c r="C122" s="96" t="s">
        <v>254</v>
      </c>
      <c r="D122" s="132"/>
      <c r="E122" s="133"/>
      <c r="F122" s="130"/>
      <c r="G122" s="130"/>
      <c r="H122" s="130"/>
      <c r="I122" s="130"/>
      <c r="J122" s="130">
        <v>750</v>
      </c>
      <c r="K122" s="130">
        <f>K120+J122</f>
        <v>3331981</v>
      </c>
    </row>
    <row r="123" spans="1:11">
      <c r="A123" s="9515">
        <v>40</v>
      </c>
      <c r="B123" s="9498" t="s">
        <v>297</v>
      </c>
      <c r="C123" s="10" t="s">
        <v>35</v>
      </c>
      <c r="D123" s="176" t="s">
        <v>41</v>
      </c>
      <c r="E123" s="9498" t="s">
        <v>43</v>
      </c>
      <c r="F123" s="9492"/>
      <c r="G123" s="9492">
        <v>100000</v>
      </c>
      <c r="H123" s="9492"/>
      <c r="I123" s="9492"/>
      <c r="J123" s="9492"/>
      <c r="K123" s="9492">
        <f>K122-G123</f>
        <v>3231981</v>
      </c>
    </row>
    <row r="124" spans="1:11">
      <c r="A124" s="9516"/>
      <c r="B124" s="9499"/>
      <c r="C124" s="25" t="s">
        <v>40</v>
      </c>
      <c r="D124" s="177" t="s">
        <v>42</v>
      </c>
      <c r="E124" s="9499"/>
      <c r="F124" s="9493"/>
      <c r="G124" s="9493"/>
      <c r="H124" s="9493"/>
      <c r="I124" s="9493"/>
      <c r="J124" s="9493"/>
      <c r="K124" s="9493"/>
    </row>
    <row r="125" spans="1:11">
      <c r="A125" s="132"/>
      <c r="B125" s="133"/>
      <c r="C125" s="59" t="s">
        <v>93</v>
      </c>
      <c r="D125" s="132"/>
      <c r="E125" s="133"/>
      <c r="F125" s="130"/>
      <c r="G125" s="226"/>
      <c r="H125" s="130"/>
      <c r="I125" s="130"/>
      <c r="J125" s="130">
        <v>1400</v>
      </c>
      <c r="K125" s="130">
        <f>K123+J125</f>
        <v>3233381</v>
      </c>
    </row>
    <row r="126" spans="1:11">
      <c r="A126" s="9515">
        <v>41</v>
      </c>
      <c r="B126" s="9498" t="s">
        <v>297</v>
      </c>
      <c r="C126" s="80" t="s">
        <v>307</v>
      </c>
      <c r="D126" s="176" t="s">
        <v>41</v>
      </c>
      <c r="E126" s="9498" t="s">
        <v>43</v>
      </c>
      <c r="F126" s="9492"/>
      <c r="G126" s="9529">
        <v>51000</v>
      </c>
      <c r="H126" s="9492"/>
      <c r="I126" s="9492"/>
      <c r="J126" s="9492"/>
      <c r="K126" s="9492">
        <f>K125-G126</f>
        <v>3182381</v>
      </c>
    </row>
    <row r="127" spans="1:11">
      <c r="A127" s="9516"/>
      <c r="B127" s="9499"/>
      <c r="C127" s="27" t="s">
        <v>306</v>
      </c>
      <c r="D127" s="177" t="s">
        <v>42</v>
      </c>
      <c r="E127" s="9499"/>
      <c r="F127" s="9493"/>
      <c r="G127" s="9530"/>
      <c r="H127" s="9493"/>
      <c r="I127" s="9493"/>
      <c r="J127" s="9493"/>
      <c r="K127" s="9493"/>
    </row>
    <row r="128" spans="1:11">
      <c r="A128" s="137"/>
      <c r="B128" s="134"/>
      <c r="C128" s="96" t="s">
        <v>274</v>
      </c>
      <c r="D128" s="137"/>
      <c r="E128" s="134"/>
      <c r="F128" s="129"/>
      <c r="G128" s="225"/>
      <c r="H128" s="129"/>
      <c r="I128" s="129"/>
      <c r="J128" s="129">
        <v>1300</v>
      </c>
      <c r="K128" s="129">
        <f>K126+J128</f>
        <v>3183681</v>
      </c>
    </row>
    <row r="129" spans="1:11">
      <c r="A129" s="9515">
        <v>42</v>
      </c>
      <c r="B129" s="9498" t="s">
        <v>305</v>
      </c>
      <c r="C129" s="80" t="s">
        <v>85</v>
      </c>
      <c r="D129" s="23" t="s">
        <v>45</v>
      </c>
      <c r="E129" s="9524" t="s">
        <v>47</v>
      </c>
      <c r="F129" s="9492"/>
      <c r="G129" s="9529">
        <v>50000</v>
      </c>
      <c r="H129" s="9492"/>
      <c r="I129" s="9492"/>
      <c r="J129" s="9492"/>
      <c r="K129" s="9492">
        <f>K128-G129</f>
        <v>3133681</v>
      </c>
    </row>
    <row r="130" spans="1:11">
      <c r="A130" s="9516"/>
      <c r="B130" s="9499"/>
      <c r="C130" s="27" t="s">
        <v>44</v>
      </c>
      <c r="D130" s="24" t="s">
        <v>46</v>
      </c>
      <c r="E130" s="9525"/>
      <c r="F130" s="9493"/>
      <c r="G130" s="9530"/>
      <c r="H130" s="9493"/>
      <c r="I130" s="9493"/>
      <c r="J130" s="9493"/>
      <c r="K130" s="9493"/>
    </row>
    <row r="131" spans="1:11">
      <c r="A131" s="137"/>
      <c r="B131" s="134"/>
      <c r="C131" s="59" t="s">
        <v>93</v>
      </c>
      <c r="D131" s="137"/>
      <c r="E131" s="134"/>
      <c r="F131" s="129"/>
      <c r="G131" s="225"/>
      <c r="H131" s="129"/>
      <c r="I131" s="129"/>
      <c r="J131" s="129">
        <v>1400</v>
      </c>
      <c r="K131" s="129">
        <f>K129+J131</f>
        <v>3135081</v>
      </c>
    </row>
    <row r="132" spans="1:11">
      <c r="A132" s="9515">
        <v>43</v>
      </c>
      <c r="B132" s="9498" t="s">
        <v>305</v>
      </c>
      <c r="C132" s="80" t="s">
        <v>88</v>
      </c>
      <c r="D132" s="30" t="s">
        <v>196</v>
      </c>
      <c r="E132" s="9498" t="s">
        <v>195</v>
      </c>
      <c r="F132" s="9492"/>
      <c r="G132" s="9529"/>
      <c r="H132" s="9492"/>
      <c r="I132" s="9492">
        <v>114540</v>
      </c>
      <c r="J132" s="9492"/>
      <c r="K132" s="9492">
        <f>K131-I132</f>
        <v>3020541</v>
      </c>
    </row>
    <row r="133" spans="1:11">
      <c r="A133" s="9516"/>
      <c r="B133" s="9499"/>
      <c r="C133" s="27" t="s">
        <v>308</v>
      </c>
      <c r="D133" s="177" t="s">
        <v>38</v>
      </c>
      <c r="E133" s="9499"/>
      <c r="F133" s="9493"/>
      <c r="G133" s="9530"/>
      <c r="H133" s="9493"/>
      <c r="I133" s="9493"/>
      <c r="J133" s="9493"/>
      <c r="K133" s="9493"/>
    </row>
    <row r="134" spans="1:11">
      <c r="A134" s="137"/>
      <c r="B134" s="134"/>
      <c r="C134" s="53" t="s">
        <v>248</v>
      </c>
      <c r="D134" s="176"/>
      <c r="E134" s="175"/>
      <c r="F134" s="129"/>
      <c r="G134" s="225"/>
      <c r="H134" s="129"/>
      <c r="I134" s="129"/>
      <c r="J134" s="129">
        <v>1500</v>
      </c>
      <c r="K134" s="129">
        <f>K132+J134</f>
        <v>3022041</v>
      </c>
    </row>
    <row r="135" spans="1:11">
      <c r="A135" s="9515">
        <v>44</v>
      </c>
      <c r="B135" s="9498" t="s">
        <v>305</v>
      </c>
      <c r="C135" s="80" t="s">
        <v>169</v>
      </c>
      <c r="D135" s="30" t="s">
        <v>196</v>
      </c>
      <c r="E135" s="9498" t="s">
        <v>195</v>
      </c>
      <c r="F135" s="9492"/>
      <c r="G135" s="9529"/>
      <c r="H135" s="9492"/>
      <c r="I135" s="9492">
        <v>162300</v>
      </c>
      <c r="J135" s="9492"/>
      <c r="K135" s="9492">
        <f>K134-I135</f>
        <v>2859741</v>
      </c>
    </row>
    <row r="136" spans="1:11">
      <c r="A136" s="9516"/>
      <c r="B136" s="9499"/>
      <c r="C136" s="27" t="s">
        <v>194</v>
      </c>
      <c r="D136" s="177" t="s">
        <v>38</v>
      </c>
      <c r="E136" s="9499"/>
      <c r="F136" s="9493"/>
      <c r="G136" s="9530"/>
      <c r="H136" s="9493"/>
      <c r="I136" s="9493"/>
      <c r="J136" s="9493"/>
      <c r="K136" s="9493"/>
    </row>
    <row r="137" spans="1:11">
      <c r="A137" s="137"/>
      <c r="B137" s="134"/>
      <c r="C137" s="96" t="s">
        <v>254</v>
      </c>
      <c r="D137" s="137"/>
      <c r="E137" s="134"/>
      <c r="F137" s="129"/>
      <c r="G137" s="225"/>
      <c r="H137" s="129"/>
      <c r="I137" s="129"/>
      <c r="J137" s="129">
        <v>750</v>
      </c>
      <c r="K137" s="129">
        <f>K135+J137</f>
        <v>2860491</v>
      </c>
    </row>
    <row r="138" spans="1:11">
      <c r="A138" s="9515">
        <v>45</v>
      </c>
      <c r="B138" s="9498" t="s">
        <v>309</v>
      </c>
      <c r="C138" s="10" t="s">
        <v>88</v>
      </c>
      <c r="D138" s="180" t="s">
        <v>109</v>
      </c>
      <c r="E138" s="9498" t="s">
        <v>110</v>
      </c>
      <c r="F138" s="9492"/>
      <c r="G138" s="9529">
        <v>200780</v>
      </c>
      <c r="H138" s="9492"/>
      <c r="I138" s="9492"/>
      <c r="J138" s="9492"/>
      <c r="K138" s="9492">
        <f>K137-G138</f>
        <v>2659711</v>
      </c>
    </row>
    <row r="139" spans="1:11">
      <c r="A139" s="9516"/>
      <c r="B139" s="9499"/>
      <c r="C139" s="27" t="s">
        <v>108</v>
      </c>
      <c r="D139" s="181" t="s">
        <v>139</v>
      </c>
      <c r="E139" s="9499"/>
      <c r="F139" s="9493"/>
      <c r="G139" s="9530"/>
      <c r="H139" s="9493"/>
      <c r="I139" s="9493"/>
      <c r="J139" s="9493"/>
      <c r="K139" s="9493"/>
    </row>
    <row r="140" spans="1:11">
      <c r="A140" s="137"/>
      <c r="B140" s="134"/>
      <c r="C140" s="185" t="s">
        <v>191</v>
      </c>
      <c r="D140" s="137"/>
      <c r="E140" s="134"/>
      <c r="F140" s="129"/>
      <c r="G140" s="225"/>
      <c r="H140" s="129"/>
      <c r="I140" s="129"/>
      <c r="J140" s="129">
        <v>1500</v>
      </c>
      <c r="K140" s="129">
        <f>K138+J140</f>
        <v>2661211</v>
      </c>
    </row>
    <row r="141" spans="1:11">
      <c r="A141" s="9515">
        <v>46</v>
      </c>
      <c r="B141" s="9498" t="s">
        <v>309</v>
      </c>
      <c r="C141" s="10" t="s">
        <v>88</v>
      </c>
      <c r="D141" s="23" t="s">
        <v>312</v>
      </c>
      <c r="E141" s="9498" t="s">
        <v>310</v>
      </c>
      <c r="F141" s="9492"/>
      <c r="G141" s="9529">
        <v>90080</v>
      </c>
      <c r="H141" s="9492"/>
      <c r="I141" s="9492"/>
      <c r="J141" s="9492"/>
      <c r="K141" s="9492">
        <f>K140-G141</f>
        <v>2571131</v>
      </c>
    </row>
    <row r="142" spans="1:11">
      <c r="A142" s="9516"/>
      <c r="B142" s="9499"/>
      <c r="C142" s="27" t="s">
        <v>311</v>
      </c>
      <c r="D142" s="24" t="s">
        <v>250</v>
      </c>
      <c r="E142" s="9499"/>
      <c r="F142" s="9493"/>
      <c r="G142" s="9530"/>
      <c r="H142" s="9493"/>
      <c r="I142" s="9493"/>
      <c r="J142" s="9493"/>
      <c r="K142" s="9493"/>
    </row>
    <row r="143" spans="1:11">
      <c r="A143" s="137"/>
      <c r="B143" s="134"/>
      <c r="C143" s="53" t="s">
        <v>248</v>
      </c>
      <c r="D143" s="137"/>
      <c r="E143" s="134"/>
      <c r="F143" s="129"/>
      <c r="G143" s="225"/>
      <c r="H143" s="129"/>
      <c r="I143" s="129"/>
      <c r="J143" s="129">
        <v>1500</v>
      </c>
      <c r="K143" s="129">
        <f>K141+J143</f>
        <v>2572631</v>
      </c>
    </row>
    <row r="144" spans="1:11">
      <c r="A144" s="9515">
        <v>47</v>
      </c>
      <c r="B144" s="9498" t="s">
        <v>309</v>
      </c>
      <c r="C144" s="80" t="s">
        <v>88</v>
      </c>
      <c r="D144" s="180" t="s">
        <v>199</v>
      </c>
      <c r="E144" s="9498" t="s">
        <v>201</v>
      </c>
      <c r="F144" s="9492"/>
      <c r="G144" s="9529">
        <v>68040</v>
      </c>
      <c r="H144" s="9492"/>
      <c r="I144" s="9492"/>
      <c r="J144" s="9492"/>
      <c r="K144" s="9492">
        <f>K143-G144</f>
        <v>2504591</v>
      </c>
    </row>
    <row r="145" spans="1:12">
      <c r="A145" s="9516"/>
      <c r="B145" s="9499"/>
      <c r="C145" s="27" t="s">
        <v>202</v>
      </c>
      <c r="D145" s="181" t="s">
        <v>200</v>
      </c>
      <c r="E145" s="9499"/>
      <c r="F145" s="9493"/>
      <c r="G145" s="9530"/>
      <c r="H145" s="9493"/>
      <c r="I145" s="9493"/>
      <c r="J145" s="9493"/>
      <c r="K145" s="9493"/>
    </row>
    <row r="146" spans="1:12">
      <c r="A146" s="137"/>
      <c r="B146" s="134"/>
      <c r="C146" s="53" t="s">
        <v>248</v>
      </c>
      <c r="D146" s="137"/>
      <c r="E146" s="134"/>
      <c r="F146" s="129"/>
      <c r="G146" s="225"/>
      <c r="H146" s="129"/>
      <c r="I146" s="129"/>
      <c r="J146" s="129">
        <v>1500</v>
      </c>
      <c r="K146" s="129">
        <f>K144+J146</f>
        <v>2506091</v>
      </c>
    </row>
    <row r="147" spans="1:12">
      <c r="A147" s="9515">
        <v>48</v>
      </c>
      <c r="B147" s="9498" t="s">
        <v>309</v>
      </c>
      <c r="C147" s="16" t="s">
        <v>24</v>
      </c>
      <c r="D147" s="9522" t="s">
        <v>26</v>
      </c>
      <c r="E147" s="9498"/>
      <c r="F147" s="9492"/>
      <c r="G147" s="9529"/>
      <c r="H147" s="9492"/>
      <c r="I147" s="9492">
        <v>150000</v>
      </c>
      <c r="J147" s="9492"/>
      <c r="K147" s="9492">
        <f>K146-I147</f>
        <v>2356091</v>
      </c>
    </row>
    <row r="148" spans="1:12">
      <c r="A148" s="9516"/>
      <c r="B148" s="9499"/>
      <c r="C148" s="13" t="s">
        <v>25</v>
      </c>
      <c r="D148" s="9523"/>
      <c r="E148" s="9499"/>
      <c r="F148" s="9493"/>
      <c r="G148" s="9530"/>
      <c r="H148" s="9493"/>
      <c r="I148" s="9493"/>
      <c r="J148" s="9493"/>
      <c r="K148" s="9493"/>
    </row>
    <row r="149" spans="1:12">
      <c r="A149" s="137"/>
      <c r="B149" s="134"/>
      <c r="C149" s="59" t="s">
        <v>93</v>
      </c>
      <c r="D149" s="137"/>
      <c r="E149" s="134"/>
      <c r="F149" s="129"/>
      <c r="G149" s="225"/>
      <c r="H149" s="129"/>
      <c r="I149" s="129"/>
      <c r="J149" s="129">
        <v>1400</v>
      </c>
      <c r="K149" s="129">
        <f>K147+J149</f>
        <v>2357491</v>
      </c>
    </row>
    <row r="150" spans="1:12">
      <c r="A150" s="9515">
        <v>49</v>
      </c>
      <c r="B150" s="9498" t="s">
        <v>309</v>
      </c>
      <c r="C150" s="30" t="s">
        <v>85</v>
      </c>
      <c r="D150" s="180" t="s">
        <v>142</v>
      </c>
      <c r="E150" s="9498" t="s">
        <v>143</v>
      </c>
      <c r="F150" s="9492"/>
      <c r="G150" s="9529"/>
      <c r="H150" s="9492"/>
      <c r="I150" s="9492">
        <v>100000</v>
      </c>
      <c r="J150" s="9492"/>
      <c r="K150" s="9492">
        <f>K149-I150</f>
        <v>2257491</v>
      </c>
    </row>
    <row r="151" spans="1:12">
      <c r="A151" s="9516"/>
      <c r="B151" s="9499"/>
      <c r="C151" s="25" t="s">
        <v>210</v>
      </c>
      <c r="D151" s="181" t="s">
        <v>46</v>
      </c>
      <c r="E151" s="9499"/>
      <c r="F151" s="9493"/>
      <c r="G151" s="9530"/>
      <c r="H151" s="9493"/>
      <c r="I151" s="9493"/>
      <c r="J151" s="9493"/>
      <c r="K151" s="9493"/>
    </row>
    <row r="152" spans="1:12">
      <c r="A152" s="48"/>
      <c r="B152" s="49"/>
      <c r="C152" s="59" t="s">
        <v>93</v>
      </c>
      <c r="D152" s="53"/>
      <c r="E152" s="49"/>
      <c r="F152" s="22"/>
      <c r="G152" s="54"/>
      <c r="H152" s="22"/>
      <c r="I152" s="22"/>
      <c r="J152" s="22">
        <v>1400</v>
      </c>
      <c r="K152" s="22">
        <f>K150+J152</f>
        <v>2258891</v>
      </c>
    </row>
    <row r="153" spans="1:12">
      <c r="A153" s="9515">
        <v>50</v>
      </c>
      <c r="B153" s="9498" t="s">
        <v>309</v>
      </c>
      <c r="C153" s="149" t="s">
        <v>35</v>
      </c>
      <c r="D153" s="23" t="s">
        <v>315</v>
      </c>
      <c r="E153" s="9524" t="s">
        <v>143</v>
      </c>
      <c r="F153" s="9492"/>
      <c r="G153" s="9529"/>
      <c r="H153" s="9492"/>
      <c r="I153" s="9492">
        <v>150000</v>
      </c>
      <c r="J153" s="9492"/>
      <c r="K153" s="9492">
        <f>K152-I153</f>
        <v>2108891</v>
      </c>
    </row>
    <row r="154" spans="1:12">
      <c r="A154" s="9516"/>
      <c r="B154" s="9499"/>
      <c r="C154" s="150" t="s">
        <v>141</v>
      </c>
      <c r="D154" s="24" t="s">
        <v>46</v>
      </c>
      <c r="E154" s="9525"/>
      <c r="F154" s="9493"/>
      <c r="G154" s="9530"/>
      <c r="H154" s="9493"/>
      <c r="I154" s="9493"/>
      <c r="J154" s="9493"/>
      <c r="K154" s="9493"/>
    </row>
    <row r="155" spans="1:12">
      <c r="A155" s="132"/>
      <c r="B155" s="133"/>
      <c r="C155" s="59" t="s">
        <v>93</v>
      </c>
      <c r="D155" s="132"/>
      <c r="E155" s="133"/>
      <c r="F155" s="130"/>
      <c r="G155" s="226"/>
      <c r="H155" s="130"/>
      <c r="I155" s="130"/>
      <c r="J155" s="130">
        <v>1400</v>
      </c>
      <c r="K155" s="130">
        <f>K153+J155</f>
        <v>2110291</v>
      </c>
    </row>
    <row r="156" spans="1:12">
      <c r="A156" s="9515">
        <v>51</v>
      </c>
      <c r="B156" s="9498" t="s">
        <v>314</v>
      </c>
      <c r="C156" s="10" t="s">
        <v>316</v>
      </c>
      <c r="D156" s="180" t="s">
        <v>91</v>
      </c>
      <c r="E156" s="9498" t="s">
        <v>92</v>
      </c>
      <c r="F156" s="9492"/>
      <c r="G156" s="9529"/>
      <c r="H156" s="9492"/>
      <c r="I156" s="9492">
        <v>6000</v>
      </c>
      <c r="J156" s="9492"/>
      <c r="K156" s="9492">
        <f>K155-I156</f>
        <v>2104291</v>
      </c>
    </row>
    <row r="157" spans="1:12">
      <c r="A157" s="9516"/>
      <c r="B157" s="9499"/>
      <c r="C157" s="13" t="s">
        <v>317</v>
      </c>
      <c r="D157" s="181" t="s">
        <v>46</v>
      </c>
      <c r="E157" s="9499"/>
      <c r="F157" s="9493"/>
      <c r="G157" s="9530"/>
      <c r="H157" s="9493"/>
      <c r="I157" s="9493"/>
      <c r="J157" s="9493"/>
      <c r="K157" s="9493"/>
    </row>
    <row r="158" spans="1:12">
      <c r="A158" s="132"/>
      <c r="B158" s="133"/>
      <c r="C158" s="96" t="s">
        <v>300</v>
      </c>
      <c r="D158" s="132"/>
      <c r="E158" s="133"/>
      <c r="F158" s="130"/>
      <c r="G158" s="226"/>
      <c r="H158" s="130"/>
      <c r="I158" s="130"/>
      <c r="J158" s="130">
        <v>200</v>
      </c>
      <c r="K158" s="130">
        <f>K156+J158</f>
        <v>2104491</v>
      </c>
    </row>
    <row r="159" spans="1:12">
      <c r="A159" s="9515">
        <v>52</v>
      </c>
      <c r="B159" s="9498" t="s">
        <v>314</v>
      </c>
      <c r="C159" s="149" t="s">
        <v>373</v>
      </c>
      <c r="D159" s="186" t="s">
        <v>261</v>
      </c>
      <c r="E159" s="9524" t="s">
        <v>262</v>
      </c>
      <c r="F159" s="129"/>
      <c r="G159" s="9529">
        <v>100000</v>
      </c>
      <c r="H159" s="129"/>
      <c r="I159" s="129"/>
      <c r="J159" s="129"/>
      <c r="K159" s="9492">
        <f>K158-G159</f>
        <v>2004491</v>
      </c>
      <c r="L159" t="s">
        <v>313</v>
      </c>
    </row>
    <row r="160" spans="1:12">
      <c r="A160" s="9516"/>
      <c r="B160" s="9499"/>
      <c r="C160" s="150" t="s">
        <v>374</v>
      </c>
      <c r="D160" s="187" t="s">
        <v>73</v>
      </c>
      <c r="E160" s="9525"/>
      <c r="F160" s="130"/>
      <c r="G160" s="9530"/>
      <c r="H160" s="130"/>
      <c r="I160" s="130"/>
      <c r="J160" s="130"/>
      <c r="K160" s="9493"/>
    </row>
    <row r="161" spans="1:11">
      <c r="A161" s="48"/>
      <c r="B161" s="135"/>
      <c r="C161" s="59" t="s">
        <v>93</v>
      </c>
      <c r="D161" s="25"/>
      <c r="E161" s="135"/>
      <c r="F161" s="130"/>
      <c r="G161" s="226"/>
      <c r="H161" s="130"/>
      <c r="I161" s="130"/>
      <c r="J161" s="130">
        <v>1400</v>
      </c>
      <c r="K161" s="130">
        <f>K159+J161:J161</f>
        <v>2005891</v>
      </c>
    </row>
    <row r="162" spans="1:11">
      <c r="A162" s="9515">
        <v>53</v>
      </c>
      <c r="B162" s="9498" t="s">
        <v>314</v>
      </c>
      <c r="C162" s="19" t="s">
        <v>332</v>
      </c>
      <c r="D162" s="186" t="s">
        <v>261</v>
      </c>
      <c r="E162" s="9524" t="s">
        <v>262</v>
      </c>
      <c r="F162" s="9492"/>
      <c r="G162" s="9529">
        <v>11000</v>
      </c>
      <c r="H162" s="9492"/>
      <c r="I162" s="9492"/>
      <c r="J162" s="9492"/>
      <c r="K162" s="9492">
        <f>K161-G162</f>
        <v>1994891</v>
      </c>
    </row>
    <row r="163" spans="1:11">
      <c r="A163" s="9516"/>
      <c r="B163" s="9499"/>
      <c r="C163" s="13" t="s">
        <v>357</v>
      </c>
      <c r="D163" s="187" t="s">
        <v>73</v>
      </c>
      <c r="E163" s="9525"/>
      <c r="F163" s="9493"/>
      <c r="G163" s="9530"/>
      <c r="H163" s="9493"/>
      <c r="I163" s="9493"/>
      <c r="J163" s="9493"/>
      <c r="K163" s="9493"/>
    </row>
    <row r="164" spans="1:11">
      <c r="A164" s="132"/>
      <c r="B164" s="133"/>
      <c r="C164" s="96" t="s">
        <v>300</v>
      </c>
      <c r="D164" s="132"/>
      <c r="E164" s="133"/>
      <c r="F164" s="130"/>
      <c r="G164" s="226"/>
      <c r="H164" s="130"/>
      <c r="I164" s="130"/>
      <c r="J164" s="130">
        <v>500</v>
      </c>
      <c r="K164" s="130">
        <f>K162+J164</f>
        <v>1995391</v>
      </c>
    </row>
    <row r="165" spans="1:11">
      <c r="A165" s="9515">
        <v>54</v>
      </c>
      <c r="B165" s="9498" t="s">
        <v>314</v>
      </c>
      <c r="C165" s="80" t="s">
        <v>333</v>
      </c>
      <c r="D165" s="217" t="s">
        <v>261</v>
      </c>
      <c r="E165" s="9524" t="s">
        <v>262</v>
      </c>
      <c r="F165" s="9492"/>
      <c r="G165" s="9529">
        <v>6000</v>
      </c>
      <c r="H165" s="9492"/>
      <c r="I165" s="9492"/>
      <c r="J165" s="9492"/>
      <c r="K165" s="9492">
        <f>K164-G165</f>
        <v>1989391</v>
      </c>
    </row>
    <row r="166" spans="1:11">
      <c r="A166" s="9516"/>
      <c r="B166" s="9499"/>
      <c r="C166" s="199" t="s">
        <v>334</v>
      </c>
      <c r="D166" s="218" t="s">
        <v>73</v>
      </c>
      <c r="E166" s="9525"/>
      <c r="F166" s="9493"/>
      <c r="G166" s="9530"/>
      <c r="H166" s="9493"/>
      <c r="I166" s="9493"/>
      <c r="J166" s="9493"/>
      <c r="K166" s="9493"/>
    </row>
    <row r="167" spans="1:11">
      <c r="A167" s="132"/>
      <c r="B167" s="133"/>
      <c r="C167" s="96" t="s">
        <v>300</v>
      </c>
      <c r="D167" s="211"/>
      <c r="E167" s="212"/>
      <c r="F167" s="130"/>
      <c r="G167" s="226"/>
      <c r="H167" s="130"/>
      <c r="I167" s="130"/>
      <c r="J167" s="130">
        <v>500</v>
      </c>
      <c r="K167" s="130">
        <f>K165+J167</f>
        <v>1989891</v>
      </c>
    </row>
    <row r="168" spans="1:11">
      <c r="A168" s="9515">
        <v>55</v>
      </c>
      <c r="B168" s="9498" t="s">
        <v>314</v>
      </c>
      <c r="C168" s="10" t="s">
        <v>319</v>
      </c>
      <c r="D168" s="180" t="s">
        <v>113</v>
      </c>
      <c r="E168" s="9498" t="s">
        <v>114</v>
      </c>
      <c r="F168" s="9492"/>
      <c r="G168" s="9529"/>
      <c r="H168" s="9492"/>
      <c r="I168" s="9492">
        <v>26000</v>
      </c>
      <c r="J168" s="9492"/>
      <c r="K168" s="9492">
        <f>K167-I168</f>
        <v>1963891</v>
      </c>
    </row>
    <row r="169" spans="1:11">
      <c r="A169" s="9516"/>
      <c r="B169" s="9499"/>
      <c r="C169" s="13" t="s">
        <v>318</v>
      </c>
      <c r="D169" s="181" t="s">
        <v>46</v>
      </c>
      <c r="E169" s="9499"/>
      <c r="F169" s="9493"/>
      <c r="G169" s="9530"/>
      <c r="H169" s="9493"/>
      <c r="I169" s="9493"/>
      <c r="J169" s="9493"/>
      <c r="K169" s="9493"/>
    </row>
    <row r="170" spans="1:11">
      <c r="A170" s="132"/>
      <c r="B170" s="133"/>
      <c r="C170" s="96" t="s">
        <v>300</v>
      </c>
      <c r="D170" s="132"/>
      <c r="E170" s="133"/>
      <c r="F170" s="130"/>
      <c r="G170" s="226"/>
      <c r="H170" s="130"/>
      <c r="I170" s="130"/>
      <c r="J170" s="130">
        <v>300</v>
      </c>
      <c r="K170" s="130">
        <f>K168+J170</f>
        <v>1964191</v>
      </c>
    </row>
    <row r="171" spans="1:11">
      <c r="A171" s="9515">
        <v>55</v>
      </c>
      <c r="B171" s="9498" t="s">
        <v>314</v>
      </c>
      <c r="C171" s="30" t="s">
        <v>335</v>
      </c>
      <c r="D171" s="180" t="s">
        <v>125</v>
      </c>
      <c r="E171" s="9498" t="s">
        <v>126</v>
      </c>
      <c r="F171" s="9492"/>
      <c r="G171" s="9529">
        <v>51000</v>
      </c>
      <c r="H171" s="9492"/>
      <c r="I171" s="9529"/>
      <c r="J171" s="9492"/>
      <c r="K171" s="9492">
        <f>K170-G171</f>
        <v>1913191</v>
      </c>
    </row>
    <row r="172" spans="1:11">
      <c r="A172" s="9516"/>
      <c r="B172" s="9499"/>
      <c r="C172" s="25" t="s">
        <v>336</v>
      </c>
      <c r="D172" s="181" t="s">
        <v>38</v>
      </c>
      <c r="E172" s="9499"/>
      <c r="F172" s="9493"/>
      <c r="G172" s="9530"/>
      <c r="H172" s="9493"/>
      <c r="I172" s="9530"/>
      <c r="J172" s="9493"/>
      <c r="K172" s="9493"/>
    </row>
    <row r="173" spans="1:11">
      <c r="A173" s="132"/>
      <c r="B173" s="133"/>
      <c r="C173" s="96" t="s">
        <v>300</v>
      </c>
      <c r="D173" s="132"/>
      <c r="E173" s="133"/>
      <c r="F173" s="130"/>
      <c r="G173" s="226"/>
      <c r="H173" s="130"/>
      <c r="I173" s="130"/>
      <c r="J173" s="130">
        <v>1750</v>
      </c>
      <c r="K173" s="130">
        <f>K171+J173</f>
        <v>1914941</v>
      </c>
    </row>
    <row r="174" spans="1:11">
      <c r="A174" s="9515">
        <v>56</v>
      </c>
      <c r="B174" s="9498" t="s">
        <v>314</v>
      </c>
      <c r="C174" s="19" t="s">
        <v>88</v>
      </c>
      <c r="D174" s="180" t="s">
        <v>275</v>
      </c>
      <c r="E174" s="9498" t="s">
        <v>276</v>
      </c>
      <c r="F174" s="9492"/>
      <c r="G174" s="9529">
        <v>19540</v>
      </c>
      <c r="H174" s="9492"/>
      <c r="I174" s="9529"/>
      <c r="J174" s="9492"/>
      <c r="K174" s="9492">
        <f>K173-G174</f>
        <v>1895401</v>
      </c>
    </row>
    <row r="175" spans="1:11">
      <c r="A175" s="9516"/>
      <c r="B175" s="9499"/>
      <c r="C175" s="13" t="s">
        <v>206</v>
      </c>
      <c r="D175" s="181" t="s">
        <v>38</v>
      </c>
      <c r="E175" s="9499"/>
      <c r="F175" s="9493"/>
      <c r="G175" s="9530"/>
      <c r="H175" s="9493"/>
      <c r="I175" s="9530"/>
      <c r="J175" s="9493"/>
      <c r="K175" s="9493"/>
    </row>
    <row r="176" spans="1:11">
      <c r="A176" s="137"/>
      <c r="B176" s="135"/>
      <c r="C176" s="53" t="s">
        <v>248</v>
      </c>
      <c r="D176" s="138"/>
      <c r="E176" s="135"/>
      <c r="F176" s="130"/>
      <c r="G176" s="226"/>
      <c r="H176" s="130"/>
      <c r="I176" s="142"/>
      <c r="J176" s="130">
        <v>1500</v>
      </c>
      <c r="K176" s="130">
        <f>K174+J176</f>
        <v>1896901</v>
      </c>
    </row>
    <row r="177" spans="1:11" ht="15.75">
      <c r="A177" s="9515">
        <v>57</v>
      </c>
      <c r="B177" s="9498" t="s">
        <v>314</v>
      </c>
      <c r="C177" s="191" t="s">
        <v>320</v>
      </c>
      <c r="D177" s="192" t="s">
        <v>321</v>
      </c>
      <c r="E177" s="9549" t="s">
        <v>322</v>
      </c>
      <c r="F177" s="9492"/>
      <c r="G177" s="225"/>
      <c r="H177" s="129"/>
      <c r="I177" s="9492">
        <v>100000</v>
      </c>
      <c r="J177" s="129"/>
      <c r="K177" s="9492">
        <f>K176-I177</f>
        <v>1796901</v>
      </c>
    </row>
    <row r="178" spans="1:11" ht="15.75">
      <c r="A178" s="9516"/>
      <c r="B178" s="9499"/>
      <c r="C178" s="193" t="s">
        <v>438</v>
      </c>
      <c r="D178" s="194" t="s">
        <v>46</v>
      </c>
      <c r="E178" s="9550"/>
      <c r="F178" s="9493"/>
      <c r="G178" s="226"/>
      <c r="H178" s="130"/>
      <c r="I178" s="9493"/>
      <c r="J178" s="130"/>
      <c r="K178" s="9493"/>
    </row>
    <row r="179" spans="1:11">
      <c r="A179" s="48"/>
      <c r="B179" s="49"/>
      <c r="C179" s="59" t="s">
        <v>93</v>
      </c>
      <c r="D179" s="190"/>
      <c r="E179" s="49"/>
      <c r="F179" s="22"/>
      <c r="G179" s="54"/>
      <c r="H179" s="22"/>
      <c r="I179" s="22"/>
      <c r="J179" s="22">
        <v>1400</v>
      </c>
      <c r="K179" s="22">
        <f>K177+J179</f>
        <v>1798301</v>
      </c>
    </row>
    <row r="180" spans="1:11" ht="15.75">
      <c r="A180" s="9515">
        <v>58</v>
      </c>
      <c r="B180" s="9498" t="s">
        <v>314</v>
      </c>
      <c r="C180" s="191" t="s">
        <v>339</v>
      </c>
      <c r="D180" s="192" t="s">
        <v>338</v>
      </c>
      <c r="E180" s="9549" t="s">
        <v>337</v>
      </c>
      <c r="F180" s="9492"/>
      <c r="G180" s="9529"/>
      <c r="H180" s="9492"/>
      <c r="I180" s="9529">
        <v>333040</v>
      </c>
      <c r="J180" s="9492"/>
      <c r="K180" s="9492">
        <f>K179-I180</f>
        <v>1465261</v>
      </c>
    </row>
    <row r="181" spans="1:11" ht="15.75">
      <c r="A181" s="9516"/>
      <c r="B181" s="9499"/>
      <c r="C181" s="193" t="s">
        <v>340</v>
      </c>
      <c r="D181" s="194" t="s">
        <v>51</v>
      </c>
      <c r="E181" s="9550"/>
      <c r="F181" s="9493"/>
      <c r="G181" s="9530"/>
      <c r="H181" s="9493"/>
      <c r="I181" s="9530"/>
      <c r="J181" s="9493"/>
      <c r="K181" s="9493"/>
    </row>
    <row r="182" spans="1:11">
      <c r="A182" s="132"/>
      <c r="B182" s="133"/>
      <c r="C182" s="53" t="s">
        <v>248</v>
      </c>
      <c r="D182" s="132"/>
      <c r="E182" s="133"/>
      <c r="F182" s="130"/>
      <c r="G182" s="226"/>
      <c r="H182" s="130"/>
      <c r="I182" s="130"/>
      <c r="J182" s="130">
        <v>1500</v>
      </c>
      <c r="K182" s="130">
        <f>K180+J182</f>
        <v>1466761</v>
      </c>
    </row>
    <row r="183" spans="1:11" ht="15.75">
      <c r="A183" s="9515">
        <v>59</v>
      </c>
      <c r="B183" s="9498" t="s">
        <v>314</v>
      </c>
      <c r="C183" s="10" t="s">
        <v>341</v>
      </c>
      <c r="D183" s="192" t="s">
        <v>338</v>
      </c>
      <c r="E183" s="9549" t="s">
        <v>337</v>
      </c>
      <c r="F183" s="9492"/>
      <c r="G183" s="9529"/>
      <c r="H183" s="9492"/>
      <c r="I183" s="9529">
        <v>314040</v>
      </c>
      <c r="J183" s="9492"/>
      <c r="K183" s="9492">
        <f>K182-I183</f>
        <v>1152721</v>
      </c>
    </row>
    <row r="184" spans="1:11" ht="15.75">
      <c r="A184" s="9516"/>
      <c r="B184" s="9499"/>
      <c r="C184" s="25" t="s">
        <v>342</v>
      </c>
      <c r="D184" s="194" t="s">
        <v>51</v>
      </c>
      <c r="E184" s="9550"/>
      <c r="F184" s="9493"/>
      <c r="G184" s="9530"/>
      <c r="H184" s="9493"/>
      <c r="I184" s="9530"/>
      <c r="J184" s="9493"/>
      <c r="K184" s="9493"/>
    </row>
    <row r="185" spans="1:11">
      <c r="A185" s="132"/>
      <c r="B185" s="133"/>
      <c r="C185" s="53" t="s">
        <v>248</v>
      </c>
      <c r="D185" s="132"/>
      <c r="E185" s="133"/>
      <c r="F185" s="130"/>
      <c r="G185" s="226"/>
      <c r="H185" s="130"/>
      <c r="I185" s="130"/>
      <c r="J185" s="130">
        <v>1500</v>
      </c>
      <c r="K185" s="130">
        <f>K183+J185</f>
        <v>1154221</v>
      </c>
    </row>
    <row r="186" spans="1:11" ht="15.75">
      <c r="A186" s="9515">
        <v>60</v>
      </c>
      <c r="B186" s="9498" t="s">
        <v>314</v>
      </c>
      <c r="C186" s="10" t="s">
        <v>343</v>
      </c>
      <c r="D186" s="192" t="s">
        <v>338</v>
      </c>
      <c r="E186" s="9549" t="s">
        <v>337</v>
      </c>
      <c r="F186" s="9492"/>
      <c r="G186" s="9529"/>
      <c r="H186" s="9492"/>
      <c r="I186" s="9529">
        <v>94700</v>
      </c>
      <c r="J186" s="9492"/>
      <c r="K186" s="9492">
        <f>K185-I186</f>
        <v>1059521</v>
      </c>
    </row>
    <row r="187" spans="1:11" ht="15.75">
      <c r="A187" s="9516"/>
      <c r="B187" s="9499"/>
      <c r="C187" s="25" t="s">
        <v>344</v>
      </c>
      <c r="D187" s="194" t="s">
        <v>51</v>
      </c>
      <c r="E187" s="9550"/>
      <c r="F187" s="9493"/>
      <c r="G187" s="9530"/>
      <c r="H187" s="9493"/>
      <c r="I187" s="9530"/>
      <c r="J187" s="9493"/>
      <c r="K187" s="9493"/>
    </row>
    <row r="188" spans="1:11">
      <c r="A188" s="138"/>
      <c r="B188" s="135"/>
      <c r="C188" s="53" t="s">
        <v>248</v>
      </c>
      <c r="D188" s="138"/>
      <c r="E188" s="135"/>
      <c r="F188" s="130"/>
      <c r="G188" s="226"/>
      <c r="H188" s="130"/>
      <c r="I188" s="142"/>
      <c r="J188" s="130">
        <v>1500</v>
      </c>
      <c r="K188" s="130">
        <f>K186+J188</f>
        <v>1061021</v>
      </c>
    </row>
    <row r="189" spans="1:11" ht="15.75">
      <c r="A189" s="9515">
        <v>61</v>
      </c>
      <c r="B189" s="9498" t="s">
        <v>314</v>
      </c>
      <c r="C189" s="10" t="s">
        <v>345</v>
      </c>
      <c r="D189" s="192" t="s">
        <v>338</v>
      </c>
      <c r="E189" s="9549" t="s">
        <v>337</v>
      </c>
      <c r="F189" s="9492"/>
      <c r="G189" s="9529"/>
      <c r="H189" s="9492"/>
      <c r="I189" s="9529">
        <v>352040</v>
      </c>
      <c r="J189" s="9492"/>
      <c r="K189" s="9492">
        <f>K188-I189</f>
        <v>708981</v>
      </c>
    </row>
    <row r="190" spans="1:11" ht="15.75">
      <c r="A190" s="9516"/>
      <c r="B190" s="9499"/>
      <c r="C190" s="92" t="s">
        <v>346</v>
      </c>
      <c r="D190" s="194" t="s">
        <v>51</v>
      </c>
      <c r="E190" s="9550"/>
      <c r="F190" s="9493"/>
      <c r="G190" s="9530"/>
      <c r="H190" s="9493"/>
      <c r="I190" s="9530"/>
      <c r="J190" s="9493"/>
      <c r="K190" s="9493"/>
    </row>
    <row r="191" spans="1:11">
      <c r="A191" s="138"/>
      <c r="B191" s="135"/>
      <c r="C191" s="53" t="s">
        <v>248</v>
      </c>
      <c r="D191" s="138"/>
      <c r="E191" s="135"/>
      <c r="F191" s="130"/>
      <c r="G191" s="226"/>
      <c r="H191" s="130"/>
      <c r="I191" s="142"/>
      <c r="J191" s="130">
        <v>1500</v>
      </c>
      <c r="K191" s="130">
        <f>K189+J191</f>
        <v>710481</v>
      </c>
    </row>
    <row r="192" spans="1:11" ht="15.75">
      <c r="A192" s="9515">
        <v>62</v>
      </c>
      <c r="B192" s="9498" t="s">
        <v>314</v>
      </c>
      <c r="C192" s="10" t="s">
        <v>347</v>
      </c>
      <c r="D192" s="192" t="s">
        <v>338</v>
      </c>
      <c r="E192" s="9549" t="s">
        <v>337</v>
      </c>
      <c r="F192" s="9492"/>
      <c r="G192" s="9529"/>
      <c r="H192" s="9492"/>
      <c r="I192" s="9529">
        <v>101300</v>
      </c>
      <c r="J192" s="9492"/>
      <c r="K192" s="9492">
        <f>K191-I192</f>
        <v>609181</v>
      </c>
    </row>
    <row r="193" spans="1:11" ht="15.75">
      <c r="A193" s="9516"/>
      <c r="B193" s="9499"/>
      <c r="C193" s="150" t="s">
        <v>348</v>
      </c>
      <c r="D193" s="194" t="s">
        <v>51</v>
      </c>
      <c r="E193" s="9550"/>
      <c r="F193" s="9493"/>
      <c r="G193" s="9530"/>
      <c r="H193" s="9493"/>
      <c r="I193" s="9530"/>
      <c r="J193" s="9493"/>
      <c r="K193" s="9493"/>
    </row>
    <row r="194" spans="1:11">
      <c r="A194" s="138"/>
      <c r="B194" s="135"/>
      <c r="C194" s="53" t="s">
        <v>248</v>
      </c>
      <c r="D194" s="138"/>
      <c r="E194" s="135"/>
      <c r="F194" s="130"/>
      <c r="G194" s="226"/>
      <c r="H194" s="130"/>
      <c r="I194" s="142"/>
      <c r="J194" s="130">
        <v>1500</v>
      </c>
      <c r="K194" s="130">
        <f>K192+J194</f>
        <v>610681</v>
      </c>
    </row>
    <row r="195" spans="1:11" ht="15.75">
      <c r="A195" s="9515">
        <v>64</v>
      </c>
      <c r="B195" s="9498" t="s">
        <v>314</v>
      </c>
      <c r="C195" s="10" t="s">
        <v>349</v>
      </c>
      <c r="D195" s="192" t="s">
        <v>338</v>
      </c>
      <c r="E195" s="9549" t="s">
        <v>337</v>
      </c>
      <c r="F195" s="9492"/>
      <c r="G195" s="9529"/>
      <c r="H195" s="9492"/>
      <c r="I195" s="9529">
        <v>88540</v>
      </c>
      <c r="J195" s="9492"/>
      <c r="K195" s="9492">
        <f>K194-I195</f>
        <v>522141</v>
      </c>
    </row>
    <row r="196" spans="1:11" ht="15.75">
      <c r="A196" s="9516"/>
      <c r="B196" s="9499"/>
      <c r="C196" s="150" t="s">
        <v>350</v>
      </c>
      <c r="D196" s="194" t="s">
        <v>51</v>
      </c>
      <c r="E196" s="9550"/>
      <c r="F196" s="9493"/>
      <c r="G196" s="9530"/>
      <c r="H196" s="9493"/>
      <c r="I196" s="9530"/>
      <c r="J196" s="9493"/>
      <c r="K196" s="9493"/>
    </row>
    <row r="197" spans="1:11">
      <c r="A197" s="138"/>
      <c r="B197" s="135"/>
      <c r="C197" s="53" t="s">
        <v>248</v>
      </c>
      <c r="D197" s="138"/>
      <c r="E197" s="135"/>
      <c r="F197" s="130"/>
      <c r="G197" s="226"/>
      <c r="H197" s="130"/>
      <c r="I197" s="142"/>
      <c r="J197" s="130">
        <v>1500</v>
      </c>
      <c r="K197" s="130">
        <f>K195+J197:J197</f>
        <v>523641</v>
      </c>
    </row>
    <row r="198" spans="1:11" ht="15.75">
      <c r="A198" s="9515">
        <v>65</v>
      </c>
      <c r="B198" s="9498" t="s">
        <v>314</v>
      </c>
      <c r="C198" s="10" t="s">
        <v>351</v>
      </c>
      <c r="D198" s="192" t="s">
        <v>353</v>
      </c>
      <c r="E198" s="9549" t="s">
        <v>354</v>
      </c>
      <c r="F198" s="9492"/>
      <c r="G198" s="9529"/>
      <c r="H198" s="9492"/>
      <c r="I198" s="9529">
        <v>39940</v>
      </c>
      <c r="J198" s="9492"/>
      <c r="K198" s="9492">
        <f>K197-I198</f>
        <v>483701</v>
      </c>
    </row>
    <row r="199" spans="1:11" ht="15.75">
      <c r="A199" s="9516"/>
      <c r="B199" s="9499"/>
      <c r="C199" s="150" t="s">
        <v>352</v>
      </c>
      <c r="D199" s="194" t="s">
        <v>51</v>
      </c>
      <c r="E199" s="9550"/>
      <c r="F199" s="9493"/>
      <c r="G199" s="9530"/>
      <c r="H199" s="9493"/>
      <c r="I199" s="9530"/>
      <c r="J199" s="9493"/>
      <c r="K199" s="9493"/>
    </row>
    <row r="200" spans="1:11">
      <c r="A200" s="181"/>
      <c r="B200" s="182"/>
      <c r="C200" s="53" t="s">
        <v>248</v>
      </c>
      <c r="D200" s="181"/>
      <c r="E200" s="182"/>
      <c r="F200" s="183"/>
      <c r="G200" s="226"/>
      <c r="H200" s="183"/>
      <c r="I200" s="184"/>
      <c r="J200" s="183">
        <v>1500</v>
      </c>
      <c r="K200" s="183">
        <f>K198+J200</f>
        <v>485201</v>
      </c>
    </row>
    <row r="201" spans="1:11">
      <c r="A201" s="9515">
        <v>66</v>
      </c>
      <c r="B201" s="9498" t="s">
        <v>314</v>
      </c>
      <c r="C201" s="10" t="s">
        <v>35</v>
      </c>
      <c r="D201" s="188" t="s">
        <v>125</v>
      </c>
      <c r="E201" s="9498" t="s">
        <v>126</v>
      </c>
      <c r="F201" s="9492"/>
      <c r="G201" s="9529">
        <v>450000</v>
      </c>
      <c r="H201" s="9492"/>
      <c r="I201" s="9529"/>
      <c r="J201" s="9492"/>
      <c r="K201" s="9492">
        <f>K200-G201</f>
        <v>35201</v>
      </c>
    </row>
    <row r="202" spans="1:11">
      <c r="A202" s="9516"/>
      <c r="B202" s="9499"/>
      <c r="C202" s="27" t="s">
        <v>127</v>
      </c>
      <c r="D202" s="189" t="s">
        <v>38</v>
      </c>
      <c r="E202" s="9499"/>
      <c r="F202" s="9493"/>
      <c r="G202" s="9530"/>
      <c r="H202" s="9493"/>
      <c r="I202" s="9530"/>
      <c r="J202" s="9493"/>
      <c r="K202" s="9493"/>
    </row>
    <row r="203" spans="1:11">
      <c r="A203" s="181"/>
      <c r="B203" s="182"/>
      <c r="C203" s="25" t="s">
        <v>21</v>
      </c>
      <c r="D203" s="181"/>
      <c r="E203" s="182"/>
      <c r="F203" s="183"/>
      <c r="G203" s="226"/>
      <c r="H203" s="183"/>
      <c r="I203" s="184"/>
      <c r="J203" s="183">
        <v>1400</v>
      </c>
      <c r="K203" s="183">
        <f>K201+J203</f>
        <v>36601</v>
      </c>
    </row>
    <row r="204" spans="1:11">
      <c r="A204" s="9515">
        <v>67</v>
      </c>
      <c r="B204" s="9498" t="s">
        <v>323</v>
      </c>
      <c r="C204" s="10" t="s">
        <v>330</v>
      </c>
      <c r="D204" s="188" t="s">
        <v>91</v>
      </c>
      <c r="E204" s="9498" t="s">
        <v>92</v>
      </c>
      <c r="F204" s="9492"/>
      <c r="G204" s="9529">
        <v>25500</v>
      </c>
      <c r="H204" s="9492"/>
      <c r="I204" s="9529"/>
      <c r="J204" s="9492"/>
      <c r="K204" s="9492">
        <f>K203-G204</f>
        <v>11101</v>
      </c>
    </row>
    <row r="205" spans="1:11">
      <c r="A205" s="9516"/>
      <c r="B205" s="9499"/>
      <c r="C205" s="13" t="s">
        <v>358</v>
      </c>
      <c r="D205" s="189" t="s">
        <v>46</v>
      </c>
      <c r="E205" s="9499"/>
      <c r="F205" s="9493"/>
      <c r="G205" s="9530"/>
      <c r="H205" s="9493"/>
      <c r="I205" s="9530"/>
      <c r="J205" s="9493"/>
      <c r="K205" s="9493"/>
    </row>
    <row r="206" spans="1:11">
      <c r="A206" s="181"/>
      <c r="B206" s="182"/>
      <c r="C206" s="25" t="s">
        <v>300</v>
      </c>
      <c r="D206" s="181"/>
      <c r="E206" s="182"/>
      <c r="F206" s="183"/>
      <c r="G206" s="226"/>
      <c r="H206" s="183"/>
      <c r="I206" s="184"/>
      <c r="J206" s="183">
        <v>450</v>
      </c>
      <c r="K206" s="183">
        <f>K204+J206</f>
        <v>11551</v>
      </c>
    </row>
    <row r="207" spans="1:11">
      <c r="A207" s="9515">
        <v>68</v>
      </c>
      <c r="B207" s="9498" t="s">
        <v>323</v>
      </c>
      <c r="C207" s="9551" t="s">
        <v>5</v>
      </c>
      <c r="D207" s="23"/>
      <c r="E207" s="9524" t="s">
        <v>355</v>
      </c>
      <c r="F207" s="9492">
        <v>7000000</v>
      </c>
      <c r="G207" s="9529"/>
      <c r="H207" s="9492"/>
      <c r="I207" s="9529"/>
      <c r="J207" s="9492"/>
      <c r="K207" s="9492">
        <f>K206+F207</f>
        <v>7011551</v>
      </c>
    </row>
    <row r="208" spans="1:11">
      <c r="A208" s="9516"/>
      <c r="B208" s="9499"/>
      <c r="C208" s="9552"/>
      <c r="D208" s="24"/>
      <c r="E208" s="9525"/>
      <c r="F208" s="9493"/>
      <c r="G208" s="9530"/>
      <c r="H208" s="9493"/>
      <c r="I208" s="9530"/>
      <c r="J208" s="9493"/>
      <c r="K208" s="9493"/>
    </row>
    <row r="209" spans="1:11">
      <c r="A209" s="9515">
        <v>69</v>
      </c>
      <c r="B209" s="9498" t="s">
        <v>324</v>
      </c>
      <c r="C209" s="149" t="s">
        <v>325</v>
      </c>
      <c r="D209" s="23" t="s">
        <v>327</v>
      </c>
      <c r="E209" s="9524" t="s">
        <v>329</v>
      </c>
      <c r="F209" s="9492" t="s">
        <v>356</v>
      </c>
      <c r="G209" s="9529"/>
      <c r="H209" s="9492"/>
      <c r="I209" s="9529">
        <v>50000</v>
      </c>
      <c r="J209" s="9492"/>
      <c r="K209" s="9492">
        <f>K207-I209</f>
        <v>6961551</v>
      </c>
    </row>
    <row r="210" spans="1:11">
      <c r="A210" s="9516"/>
      <c r="B210" s="9499"/>
      <c r="C210" s="150" t="s">
        <v>326</v>
      </c>
      <c r="D210" s="24" t="s">
        <v>328</v>
      </c>
      <c r="E210" s="9525"/>
      <c r="F210" s="9493"/>
      <c r="G210" s="9530"/>
      <c r="H210" s="9493"/>
      <c r="I210" s="9530"/>
      <c r="J210" s="9493"/>
      <c r="K210" s="9493"/>
    </row>
    <row r="211" spans="1:11">
      <c r="A211" s="181"/>
      <c r="B211" s="182"/>
      <c r="C211" s="25" t="s">
        <v>21</v>
      </c>
      <c r="D211" s="181"/>
      <c r="E211" s="182"/>
      <c r="F211" s="183"/>
      <c r="G211" s="226"/>
      <c r="H211" s="183"/>
      <c r="I211" s="184"/>
      <c r="J211" s="183">
        <v>1400</v>
      </c>
      <c r="K211" s="183">
        <f>K209+J211</f>
        <v>6962951</v>
      </c>
    </row>
    <row r="212" spans="1:11">
      <c r="A212" s="9515">
        <v>70</v>
      </c>
      <c r="B212" s="9498" t="s">
        <v>324</v>
      </c>
      <c r="C212" s="149" t="s">
        <v>152</v>
      </c>
      <c r="D212" s="23"/>
      <c r="E212" s="9524"/>
      <c r="F212" s="9492"/>
      <c r="G212" s="9529"/>
      <c r="H212" s="9492"/>
      <c r="I212" s="9529">
        <v>536290</v>
      </c>
      <c r="J212" s="9492"/>
      <c r="K212" s="9492">
        <f>K211-I212</f>
        <v>6426661</v>
      </c>
    </row>
    <row r="213" spans="1:11">
      <c r="A213" s="9516"/>
      <c r="B213" s="9499"/>
      <c r="C213" s="150" t="s">
        <v>363</v>
      </c>
      <c r="D213" s="24"/>
      <c r="E213" s="9525"/>
      <c r="F213" s="9493"/>
      <c r="G213" s="9530"/>
      <c r="H213" s="9493"/>
      <c r="I213" s="9530"/>
      <c r="J213" s="9493"/>
      <c r="K213" s="9493"/>
    </row>
    <row r="214" spans="1:11">
      <c r="A214" s="181"/>
      <c r="B214" s="182"/>
      <c r="C214" s="25" t="s">
        <v>270</v>
      </c>
      <c r="D214" s="181"/>
      <c r="E214" s="182"/>
      <c r="F214" s="183"/>
      <c r="G214" s="226"/>
      <c r="H214" s="183"/>
      <c r="I214" s="184"/>
      <c r="J214" s="183">
        <v>1500</v>
      </c>
      <c r="K214" s="183">
        <f>K212+J214</f>
        <v>6428161</v>
      </c>
    </row>
    <row r="215" spans="1:11">
      <c r="A215" s="9515">
        <v>71</v>
      </c>
      <c r="B215" s="9498" t="s">
        <v>324</v>
      </c>
      <c r="C215" s="149" t="s">
        <v>152</v>
      </c>
      <c r="D215" s="23"/>
      <c r="E215" s="9524"/>
      <c r="F215" s="9492"/>
      <c r="G215" s="9529"/>
      <c r="H215" s="9492"/>
      <c r="I215" s="9529">
        <v>66540</v>
      </c>
      <c r="J215" s="9492"/>
      <c r="K215" s="9492">
        <f>K214-I215</f>
        <v>6361621</v>
      </c>
    </row>
    <row r="216" spans="1:11">
      <c r="A216" s="9516"/>
      <c r="B216" s="9499"/>
      <c r="C216" s="150" t="s">
        <v>364</v>
      </c>
      <c r="D216" s="24"/>
      <c r="E216" s="9525"/>
      <c r="F216" s="9493"/>
      <c r="G216" s="9530"/>
      <c r="H216" s="9493"/>
      <c r="I216" s="9530"/>
      <c r="J216" s="9493"/>
      <c r="K216" s="9493"/>
    </row>
    <row r="217" spans="1:11">
      <c r="A217" s="197"/>
      <c r="B217" s="196"/>
      <c r="C217" s="25" t="s">
        <v>270</v>
      </c>
      <c r="D217" s="197"/>
      <c r="E217" s="196"/>
      <c r="F217" s="195"/>
      <c r="G217" s="226"/>
      <c r="H217" s="195"/>
      <c r="I217" s="198"/>
      <c r="J217" s="195">
        <v>1500</v>
      </c>
      <c r="K217" s="195">
        <f>K215+J217</f>
        <v>6363121</v>
      </c>
    </row>
    <row r="218" spans="1:11">
      <c r="A218" s="9515">
        <v>72</v>
      </c>
      <c r="B218" s="9498" t="s">
        <v>324</v>
      </c>
      <c r="C218" s="149" t="s">
        <v>365</v>
      </c>
      <c r="D218" s="23" t="s">
        <v>367</v>
      </c>
      <c r="E218" s="9524"/>
      <c r="F218" s="9492"/>
      <c r="G218" s="9529"/>
      <c r="H218" s="9492"/>
      <c r="I218" s="9529">
        <v>100000</v>
      </c>
      <c r="J218" s="9492"/>
      <c r="K218" s="9492">
        <f>K217-I218</f>
        <v>6263121</v>
      </c>
    </row>
    <row r="219" spans="1:11">
      <c r="A219" s="9516"/>
      <c r="B219" s="9499"/>
      <c r="C219" s="150" t="s">
        <v>366</v>
      </c>
      <c r="D219" s="24"/>
      <c r="E219" s="9525"/>
      <c r="F219" s="9493"/>
      <c r="G219" s="9530"/>
      <c r="H219" s="9493"/>
      <c r="I219" s="9530"/>
      <c r="J219" s="9493"/>
      <c r="K219" s="9493"/>
    </row>
    <row r="220" spans="1:11">
      <c r="A220" s="197"/>
      <c r="B220" s="196"/>
      <c r="C220" s="25" t="s">
        <v>61</v>
      </c>
      <c r="D220" s="197"/>
      <c r="E220" s="196"/>
      <c r="F220" s="195"/>
      <c r="G220" s="226"/>
      <c r="H220" s="195"/>
      <c r="I220" s="198"/>
      <c r="J220" s="195">
        <v>1400</v>
      </c>
      <c r="K220" s="195">
        <f>K218+J220</f>
        <v>6264521</v>
      </c>
    </row>
    <row r="221" spans="1:11">
      <c r="A221" s="9515">
        <v>73</v>
      </c>
      <c r="B221" s="9498" t="s">
        <v>324</v>
      </c>
      <c r="C221" s="149" t="s">
        <v>368</v>
      </c>
      <c r="D221" s="23" t="s">
        <v>367</v>
      </c>
      <c r="E221" s="9524"/>
      <c r="F221" s="9492"/>
      <c r="G221" s="9529"/>
      <c r="H221" s="9492"/>
      <c r="I221" s="9529">
        <v>200000</v>
      </c>
      <c r="J221" s="9492"/>
      <c r="K221" s="9492">
        <f>K220-I221</f>
        <v>6064521</v>
      </c>
    </row>
    <row r="222" spans="1:11">
      <c r="A222" s="9516"/>
      <c r="B222" s="9499"/>
      <c r="C222" s="150" t="s">
        <v>369</v>
      </c>
      <c r="D222" s="24"/>
      <c r="E222" s="9525"/>
      <c r="F222" s="9493"/>
      <c r="G222" s="9530"/>
      <c r="H222" s="9493"/>
      <c r="I222" s="9530"/>
      <c r="J222" s="9493"/>
      <c r="K222" s="9493"/>
    </row>
    <row r="223" spans="1:11">
      <c r="A223" s="197"/>
      <c r="B223" s="196"/>
      <c r="C223" s="25" t="s">
        <v>61</v>
      </c>
      <c r="D223" s="197"/>
      <c r="E223" s="196"/>
      <c r="F223" s="195"/>
      <c r="G223" s="226"/>
      <c r="H223" s="195"/>
      <c r="I223" s="198"/>
      <c r="J223" s="195">
        <v>1400</v>
      </c>
      <c r="K223" s="195">
        <f>K221+J223</f>
        <v>6065921</v>
      </c>
    </row>
    <row r="224" spans="1:11">
      <c r="A224" s="9515">
        <v>74</v>
      </c>
      <c r="B224" s="9498" t="s">
        <v>331</v>
      </c>
      <c r="C224" s="10" t="s">
        <v>35</v>
      </c>
      <c r="D224" s="23" t="s">
        <v>37</v>
      </c>
      <c r="E224" s="9524">
        <v>885217</v>
      </c>
      <c r="F224" s="9492"/>
      <c r="G224" s="9529">
        <v>500000</v>
      </c>
      <c r="H224" s="9492"/>
      <c r="I224" s="9529"/>
      <c r="J224" s="9492"/>
      <c r="K224" s="9492">
        <f>K223-G224</f>
        <v>5565921</v>
      </c>
    </row>
    <row r="225" spans="1:11">
      <c r="A225" s="9516"/>
      <c r="B225" s="9499"/>
      <c r="C225" s="13" t="s">
        <v>36</v>
      </c>
      <c r="D225" s="24" t="s">
        <v>38</v>
      </c>
      <c r="E225" s="9525"/>
      <c r="F225" s="9493"/>
      <c r="G225" s="9530"/>
      <c r="H225" s="9493"/>
      <c r="I225" s="9530"/>
      <c r="J225" s="9493"/>
      <c r="K225" s="9493"/>
    </row>
    <row r="226" spans="1:11">
      <c r="A226" s="197"/>
      <c r="B226" s="196"/>
      <c r="C226" s="50" t="s">
        <v>20</v>
      </c>
      <c r="D226" s="26"/>
      <c r="E226" s="52"/>
      <c r="F226" s="195"/>
      <c r="G226" s="195"/>
      <c r="H226" s="195"/>
      <c r="I226" s="198"/>
      <c r="J226" s="195">
        <v>1400</v>
      </c>
      <c r="K226" s="195">
        <f>K224+J226</f>
        <v>5567321</v>
      </c>
    </row>
    <row r="227" spans="1:11">
      <c r="A227" s="9515">
        <v>75</v>
      </c>
      <c r="B227" s="9498" t="s">
        <v>331</v>
      </c>
      <c r="C227" s="80" t="s">
        <v>85</v>
      </c>
      <c r="D227" s="23" t="s">
        <v>45</v>
      </c>
      <c r="E227" s="9524" t="s">
        <v>47</v>
      </c>
      <c r="F227" s="9492"/>
      <c r="G227" s="9492">
        <v>50000</v>
      </c>
      <c r="H227" s="9492"/>
      <c r="I227" s="9529"/>
      <c r="J227" s="9492"/>
      <c r="K227" s="9492">
        <f>K226-G227</f>
        <v>5517321</v>
      </c>
    </row>
    <row r="228" spans="1:11">
      <c r="A228" s="9516"/>
      <c r="B228" s="9499"/>
      <c r="C228" s="27" t="s">
        <v>44</v>
      </c>
      <c r="D228" s="24" t="s">
        <v>46</v>
      </c>
      <c r="E228" s="9525"/>
      <c r="F228" s="9493"/>
      <c r="G228" s="9493"/>
      <c r="H228" s="9493"/>
      <c r="I228" s="9530"/>
      <c r="J228" s="9493"/>
      <c r="K228" s="9493"/>
    </row>
    <row r="229" spans="1:11">
      <c r="A229" s="197"/>
      <c r="B229" s="196"/>
      <c r="C229" s="59" t="s">
        <v>61</v>
      </c>
      <c r="D229" s="211"/>
      <c r="E229" s="212"/>
      <c r="F229" s="195"/>
      <c r="G229" s="195"/>
      <c r="H229" s="195"/>
      <c r="I229" s="198"/>
      <c r="J229" s="195">
        <v>1400</v>
      </c>
      <c r="K229" s="195">
        <f>K227+J229</f>
        <v>5518721</v>
      </c>
    </row>
    <row r="230" spans="1:11">
      <c r="A230" s="9515">
        <v>76</v>
      </c>
      <c r="B230" s="9498" t="s">
        <v>331</v>
      </c>
      <c r="C230" s="80" t="s">
        <v>333</v>
      </c>
      <c r="D230" s="186" t="s">
        <v>261</v>
      </c>
      <c r="E230" s="9524" t="s">
        <v>262</v>
      </c>
      <c r="F230" s="9492"/>
      <c r="G230" s="9492">
        <v>6000</v>
      </c>
      <c r="H230" s="9492"/>
      <c r="I230" s="9529"/>
      <c r="J230" s="9492"/>
      <c r="K230" s="9492">
        <f>K229-G230</f>
        <v>5512721</v>
      </c>
    </row>
    <row r="231" spans="1:11">
      <c r="A231" s="9516"/>
      <c r="B231" s="9499"/>
      <c r="C231" s="199" t="s">
        <v>334</v>
      </c>
      <c r="D231" s="187" t="s">
        <v>73</v>
      </c>
      <c r="E231" s="9525"/>
      <c r="F231" s="9493"/>
      <c r="G231" s="9493"/>
      <c r="H231" s="9493"/>
      <c r="I231" s="9530"/>
      <c r="J231" s="9493"/>
      <c r="K231" s="9493"/>
    </row>
    <row r="232" spans="1:11">
      <c r="A232" s="197"/>
      <c r="B232" s="196"/>
      <c r="C232" s="96" t="s">
        <v>300</v>
      </c>
      <c r="D232" s="132"/>
      <c r="E232" s="133"/>
      <c r="F232" s="195"/>
      <c r="G232" s="195"/>
      <c r="H232" s="195"/>
      <c r="I232" s="198"/>
      <c r="J232" s="195">
        <v>400</v>
      </c>
      <c r="K232" s="195">
        <f>K230+J232</f>
        <v>5513121</v>
      </c>
    </row>
    <row r="233" spans="1:11">
      <c r="A233" s="9515">
        <v>77</v>
      </c>
      <c r="B233" s="9498" t="s">
        <v>359</v>
      </c>
      <c r="C233" s="10" t="s">
        <v>380</v>
      </c>
      <c r="D233" s="214" t="s">
        <v>377</v>
      </c>
      <c r="E233" s="9498" t="s">
        <v>379</v>
      </c>
      <c r="F233" s="9492"/>
      <c r="G233" s="9492">
        <v>6000</v>
      </c>
      <c r="H233" s="9492"/>
      <c r="I233" s="9529"/>
      <c r="J233" s="9492"/>
      <c r="K233" s="9492">
        <f>K232-G233</f>
        <v>5507121</v>
      </c>
    </row>
    <row r="234" spans="1:11">
      <c r="A234" s="9516"/>
      <c r="B234" s="9499"/>
      <c r="C234" s="13" t="s">
        <v>378</v>
      </c>
      <c r="D234" s="215" t="s">
        <v>46</v>
      </c>
      <c r="E234" s="9499"/>
      <c r="F234" s="9493"/>
      <c r="G234" s="9493"/>
      <c r="H234" s="9493"/>
      <c r="I234" s="9530"/>
      <c r="J234" s="9493"/>
      <c r="K234" s="9493"/>
    </row>
    <row r="235" spans="1:11">
      <c r="A235" s="202"/>
      <c r="B235" s="201"/>
      <c r="C235" s="150" t="s">
        <v>300</v>
      </c>
      <c r="D235" s="24"/>
      <c r="E235" s="203"/>
      <c r="F235" s="200"/>
      <c r="G235" s="200"/>
      <c r="H235" s="200"/>
      <c r="I235" s="204"/>
      <c r="J235" s="200">
        <v>300</v>
      </c>
      <c r="K235" s="200">
        <f>K233+J235</f>
        <v>5507421</v>
      </c>
    </row>
    <row r="236" spans="1:11">
      <c r="A236" s="9515">
        <v>78</v>
      </c>
      <c r="B236" s="9498" t="s">
        <v>359</v>
      </c>
      <c r="C236" s="19" t="s">
        <v>381</v>
      </c>
      <c r="D236" s="214" t="s">
        <v>377</v>
      </c>
      <c r="E236" s="9498" t="s">
        <v>379</v>
      </c>
      <c r="F236" s="9492"/>
      <c r="G236" s="9492">
        <v>11000</v>
      </c>
      <c r="H236" s="9492"/>
      <c r="I236" s="9529"/>
      <c r="J236" s="9492"/>
      <c r="K236" s="9492">
        <f>K235-G236</f>
        <v>5496421</v>
      </c>
    </row>
    <row r="237" spans="1:11">
      <c r="A237" s="9516"/>
      <c r="B237" s="9499"/>
      <c r="C237" s="150" t="s">
        <v>382</v>
      </c>
      <c r="D237" s="215" t="s">
        <v>46</v>
      </c>
      <c r="E237" s="9499"/>
      <c r="F237" s="9493"/>
      <c r="G237" s="9493"/>
      <c r="H237" s="9493"/>
      <c r="I237" s="9530"/>
      <c r="J237" s="9493"/>
      <c r="K237" s="9493"/>
    </row>
    <row r="238" spans="1:11">
      <c r="A238" s="202"/>
      <c r="B238" s="201"/>
      <c r="C238" s="150" t="s">
        <v>274</v>
      </c>
      <c r="D238" s="24"/>
      <c r="E238" s="203"/>
      <c r="F238" s="200"/>
      <c r="G238" s="200"/>
      <c r="H238" s="200"/>
      <c r="I238" s="204"/>
      <c r="J238" s="200">
        <v>500</v>
      </c>
      <c r="K238" s="200">
        <f>K236+J238</f>
        <v>5496921</v>
      </c>
    </row>
    <row r="239" spans="1:11">
      <c r="A239" s="9515" t="s">
        <v>389</v>
      </c>
      <c r="B239" s="9498" t="s">
        <v>360</v>
      </c>
      <c r="C239" s="30" t="s">
        <v>85</v>
      </c>
      <c r="D239" s="214" t="s">
        <v>142</v>
      </c>
      <c r="E239" s="9498" t="s">
        <v>143</v>
      </c>
      <c r="F239" s="9492"/>
      <c r="G239" s="9529"/>
      <c r="H239" s="9492"/>
      <c r="I239" s="9529">
        <v>100000</v>
      </c>
      <c r="J239" s="9492"/>
      <c r="K239" s="9492">
        <f>K238-I239</f>
        <v>5396921</v>
      </c>
    </row>
    <row r="240" spans="1:11">
      <c r="A240" s="9516"/>
      <c r="B240" s="9499"/>
      <c r="C240" s="25" t="s">
        <v>210</v>
      </c>
      <c r="D240" s="215" t="s">
        <v>46</v>
      </c>
      <c r="E240" s="9499"/>
      <c r="F240" s="9493"/>
      <c r="G240" s="9530"/>
      <c r="H240" s="9493"/>
      <c r="I240" s="9530"/>
      <c r="J240" s="9493"/>
      <c r="K240" s="9493"/>
    </row>
    <row r="241" spans="1:11">
      <c r="A241" s="202"/>
      <c r="B241" s="201"/>
      <c r="C241" s="59" t="s">
        <v>93</v>
      </c>
      <c r="D241" s="53"/>
      <c r="E241" s="49"/>
      <c r="F241" s="200"/>
      <c r="G241" s="200"/>
      <c r="H241" s="200"/>
      <c r="I241" s="204"/>
      <c r="J241" s="200">
        <v>1400</v>
      </c>
      <c r="K241" s="200">
        <f>K239+J241</f>
        <v>5398321</v>
      </c>
    </row>
    <row r="242" spans="1:11">
      <c r="A242" s="9515">
        <v>80</v>
      </c>
      <c r="B242" s="9498" t="s">
        <v>360</v>
      </c>
      <c r="C242" s="19" t="s">
        <v>30</v>
      </c>
      <c r="D242" s="219" t="s">
        <v>50</v>
      </c>
      <c r="E242" s="9498" t="s">
        <v>52</v>
      </c>
      <c r="F242" s="9492"/>
      <c r="G242" s="9492">
        <v>430613</v>
      </c>
      <c r="H242" s="9492"/>
      <c r="I242" s="9529"/>
      <c r="J242" s="9492"/>
      <c r="K242" s="9492">
        <f>K241-G242</f>
        <v>4967708</v>
      </c>
    </row>
    <row r="243" spans="1:11">
      <c r="A243" s="9516"/>
      <c r="B243" s="9499"/>
      <c r="C243" s="13" t="s">
        <v>49</v>
      </c>
      <c r="D243" s="220" t="s">
        <v>51</v>
      </c>
      <c r="E243" s="9499"/>
      <c r="F243" s="9493"/>
      <c r="G243" s="9493"/>
      <c r="H243" s="9493"/>
      <c r="I243" s="9530"/>
      <c r="J243" s="9493"/>
      <c r="K243" s="9493"/>
    </row>
    <row r="244" spans="1:11">
      <c r="A244" s="202"/>
      <c r="B244" s="201"/>
      <c r="C244" s="59" t="s">
        <v>105</v>
      </c>
      <c r="D244" s="222"/>
      <c r="E244" s="223"/>
      <c r="F244" s="200"/>
      <c r="G244" s="200"/>
      <c r="H244" s="200"/>
      <c r="I244" s="204"/>
      <c r="J244" s="200">
        <v>1400</v>
      </c>
      <c r="K244" s="200">
        <f>K242+J244</f>
        <v>4969108</v>
      </c>
    </row>
    <row r="245" spans="1:11" ht="15.75">
      <c r="A245" s="9515">
        <v>81</v>
      </c>
      <c r="B245" s="9498" t="s">
        <v>360</v>
      </c>
      <c r="C245" s="29" t="s">
        <v>27</v>
      </c>
      <c r="D245" s="219" t="s">
        <v>50</v>
      </c>
      <c r="E245" s="9498" t="s">
        <v>52</v>
      </c>
      <c r="F245" s="9492"/>
      <c r="G245" s="9492">
        <v>43290</v>
      </c>
      <c r="H245" s="9492"/>
      <c r="I245" s="9529"/>
      <c r="J245" s="9492"/>
      <c r="K245" s="9492">
        <f>K244-G245</f>
        <v>4925818</v>
      </c>
    </row>
    <row r="246" spans="1:11" ht="15.75">
      <c r="A246" s="9516"/>
      <c r="B246" s="9499"/>
      <c r="C246" s="92">
        <v>4171746</v>
      </c>
      <c r="D246" s="220" t="s">
        <v>51</v>
      </c>
      <c r="E246" s="9499"/>
      <c r="F246" s="9493"/>
      <c r="G246" s="9493"/>
      <c r="H246" s="9493"/>
      <c r="I246" s="9530"/>
      <c r="J246" s="9493"/>
      <c r="K246" s="9493"/>
    </row>
    <row r="247" spans="1:11">
      <c r="A247" s="202"/>
      <c r="B247" s="201"/>
      <c r="C247" s="27" t="s">
        <v>207</v>
      </c>
      <c r="D247" s="25"/>
      <c r="E247" s="221"/>
      <c r="F247" s="200"/>
      <c r="G247" s="200"/>
      <c r="H247" s="200"/>
      <c r="I247" s="204"/>
      <c r="J247" s="200">
        <v>1500</v>
      </c>
      <c r="K247" s="200">
        <f>K245+J247</f>
        <v>4927318</v>
      </c>
    </row>
    <row r="248" spans="1:11">
      <c r="A248" s="9515">
        <v>82</v>
      </c>
      <c r="B248" s="9498" t="s">
        <v>360</v>
      </c>
      <c r="C248" s="80" t="s">
        <v>85</v>
      </c>
      <c r="D248" s="23" t="s">
        <v>45</v>
      </c>
      <c r="E248" s="9524" t="s">
        <v>47</v>
      </c>
      <c r="F248" s="9492"/>
      <c r="G248" s="9492">
        <v>50000</v>
      </c>
      <c r="H248" s="9492"/>
      <c r="I248" s="9529"/>
      <c r="J248" s="9492"/>
      <c r="K248" s="9492">
        <f>K247-G248</f>
        <v>4877318</v>
      </c>
    </row>
    <row r="249" spans="1:11">
      <c r="A249" s="9516"/>
      <c r="B249" s="9499"/>
      <c r="C249" s="27" t="s">
        <v>44</v>
      </c>
      <c r="D249" s="24" t="s">
        <v>46</v>
      </c>
      <c r="E249" s="9525"/>
      <c r="F249" s="9493"/>
      <c r="G249" s="9493"/>
      <c r="H249" s="9493"/>
      <c r="I249" s="9530"/>
      <c r="J249" s="9493"/>
      <c r="K249" s="9493"/>
    </row>
    <row r="250" spans="1:11">
      <c r="A250" s="202"/>
      <c r="B250" s="201"/>
      <c r="C250" s="59" t="s">
        <v>61</v>
      </c>
      <c r="D250" s="211"/>
      <c r="E250" s="212"/>
      <c r="F250" s="200"/>
      <c r="G250" s="200"/>
      <c r="H250" s="200"/>
      <c r="I250" s="204"/>
      <c r="J250" s="200">
        <v>1400</v>
      </c>
      <c r="K250" s="200">
        <f>K248+J250</f>
        <v>4878718</v>
      </c>
    </row>
    <row r="251" spans="1:11" ht="15.75">
      <c r="A251" s="9515">
        <v>83</v>
      </c>
      <c r="B251" s="9498" t="s">
        <v>360</v>
      </c>
      <c r="C251" s="29" t="s">
        <v>27</v>
      </c>
      <c r="D251" s="219" t="s">
        <v>157</v>
      </c>
      <c r="E251" s="9498" t="s">
        <v>156</v>
      </c>
      <c r="F251" s="9492"/>
      <c r="G251" s="9492">
        <v>139940</v>
      </c>
      <c r="H251" s="9492"/>
      <c r="I251" s="9529"/>
      <c r="J251" s="9492"/>
      <c r="K251" s="9492">
        <f>K250-G251</f>
        <v>4738778</v>
      </c>
    </row>
    <row r="252" spans="1:11">
      <c r="A252" s="9516"/>
      <c r="B252" s="9499"/>
      <c r="C252" s="224" t="s">
        <v>386</v>
      </c>
      <c r="D252" s="220" t="s">
        <v>38</v>
      </c>
      <c r="E252" s="9499"/>
      <c r="F252" s="9493"/>
      <c r="G252" s="9493"/>
      <c r="H252" s="9493"/>
      <c r="I252" s="9530"/>
      <c r="J252" s="9493"/>
      <c r="K252" s="9493"/>
    </row>
    <row r="253" spans="1:11">
      <c r="A253" s="202"/>
      <c r="B253" s="201"/>
      <c r="C253" s="27" t="s">
        <v>207</v>
      </c>
      <c r="D253" s="24"/>
      <c r="E253" s="203"/>
      <c r="F253" s="200"/>
      <c r="G253" s="200"/>
      <c r="H253" s="200"/>
      <c r="I253" s="204"/>
      <c r="J253" s="200">
        <v>1500</v>
      </c>
      <c r="K253" s="200">
        <f>K251+J253</f>
        <v>4740278</v>
      </c>
    </row>
    <row r="254" spans="1:11">
      <c r="A254" s="9515">
        <v>84</v>
      </c>
      <c r="B254" s="9498" t="s">
        <v>361</v>
      </c>
      <c r="C254" s="149" t="s">
        <v>375</v>
      </c>
      <c r="D254" s="23"/>
      <c r="E254" s="9524"/>
      <c r="F254" s="9492"/>
      <c r="G254" s="9492"/>
      <c r="H254" s="9492"/>
      <c r="I254" s="9529">
        <v>217207</v>
      </c>
      <c r="J254" s="9492"/>
      <c r="K254" s="9492">
        <f>K253-I254</f>
        <v>4523071</v>
      </c>
    </row>
    <row r="255" spans="1:11">
      <c r="A255" s="9516"/>
      <c r="B255" s="9499"/>
      <c r="C255" s="150" t="s">
        <v>376</v>
      </c>
      <c r="D255" s="24"/>
      <c r="E255" s="9525"/>
      <c r="F255" s="9493"/>
      <c r="G255" s="9493"/>
      <c r="H255" s="9493"/>
      <c r="I255" s="9530"/>
      <c r="J255" s="9493"/>
      <c r="K255" s="9493"/>
    </row>
    <row r="256" spans="1:11">
      <c r="A256" s="202"/>
      <c r="B256" s="201"/>
      <c r="C256" s="150" t="s">
        <v>372</v>
      </c>
      <c r="D256" s="24"/>
      <c r="E256" s="203"/>
      <c r="F256" s="200"/>
      <c r="G256" s="200"/>
      <c r="H256" s="200"/>
      <c r="I256" s="204"/>
      <c r="J256" s="200">
        <v>1400</v>
      </c>
      <c r="K256" s="200">
        <f>K254+J256</f>
        <v>4524471</v>
      </c>
    </row>
    <row r="257" spans="1:11">
      <c r="A257" s="9515">
        <v>85</v>
      </c>
      <c r="B257" s="9498" t="s">
        <v>361</v>
      </c>
      <c r="C257" s="149" t="s">
        <v>370</v>
      </c>
      <c r="D257" s="23"/>
      <c r="E257" s="9524"/>
      <c r="F257" s="9492"/>
      <c r="G257" s="9492"/>
      <c r="H257" s="9492"/>
      <c r="I257" s="9529">
        <v>38040</v>
      </c>
      <c r="J257" s="9492"/>
      <c r="K257" s="9492">
        <f>K256-I257</f>
        <v>4486431</v>
      </c>
    </row>
    <row r="258" spans="1:11">
      <c r="A258" s="9516"/>
      <c r="B258" s="9499"/>
      <c r="C258" s="150" t="s">
        <v>371</v>
      </c>
      <c r="D258" s="24"/>
      <c r="E258" s="9525"/>
      <c r="F258" s="9493"/>
      <c r="G258" s="9493"/>
      <c r="H258" s="9493"/>
      <c r="I258" s="9530"/>
      <c r="J258" s="9493"/>
      <c r="K258" s="9493"/>
    </row>
    <row r="259" spans="1:11">
      <c r="A259" s="202"/>
      <c r="B259" s="201"/>
      <c r="C259" s="150" t="s">
        <v>270</v>
      </c>
      <c r="D259" s="24"/>
      <c r="E259" s="203"/>
      <c r="F259" s="200"/>
      <c r="G259" s="200"/>
      <c r="H259" s="200"/>
      <c r="I259" s="204"/>
      <c r="J259" s="200">
        <v>1500</v>
      </c>
      <c r="K259" s="200">
        <f>K257+J259</f>
        <v>4487931</v>
      </c>
    </row>
    <row r="260" spans="1:11">
      <c r="A260" s="9515">
        <v>86</v>
      </c>
      <c r="B260" s="9498" t="s">
        <v>361</v>
      </c>
      <c r="C260" s="16" t="s">
        <v>24</v>
      </c>
      <c r="D260" s="9515" t="s">
        <v>26</v>
      </c>
      <c r="E260" s="9524"/>
      <c r="F260" s="9492"/>
      <c r="G260" s="9492"/>
      <c r="H260" s="9492"/>
      <c r="I260" s="9529">
        <v>200000</v>
      </c>
      <c r="J260" s="9492"/>
      <c r="K260" s="9492">
        <f>K259-I260</f>
        <v>4287931</v>
      </c>
    </row>
    <row r="261" spans="1:11">
      <c r="A261" s="9516"/>
      <c r="B261" s="9499"/>
      <c r="C261" s="13" t="s">
        <v>25</v>
      </c>
      <c r="D261" s="9516"/>
      <c r="E261" s="9525"/>
      <c r="F261" s="9493"/>
      <c r="G261" s="9493"/>
      <c r="H261" s="9493"/>
      <c r="I261" s="9530"/>
      <c r="J261" s="9493"/>
      <c r="K261" s="9493"/>
    </row>
    <row r="262" spans="1:11">
      <c r="A262" s="205"/>
      <c r="B262" s="206"/>
      <c r="C262" s="150" t="s">
        <v>61</v>
      </c>
      <c r="D262" s="24"/>
      <c r="E262" s="208"/>
      <c r="F262" s="207"/>
      <c r="G262" s="207"/>
      <c r="H262" s="207"/>
      <c r="I262" s="209"/>
      <c r="J262" s="207">
        <v>1400</v>
      </c>
      <c r="K262" s="207">
        <f>K260+J262</f>
        <v>4289331</v>
      </c>
    </row>
    <row r="263" spans="1:11">
      <c r="A263" s="9515">
        <v>87</v>
      </c>
      <c r="B263" s="9498" t="s">
        <v>362</v>
      </c>
      <c r="C263" s="80" t="s">
        <v>85</v>
      </c>
      <c r="D263" s="23" t="s">
        <v>45</v>
      </c>
      <c r="E263" s="9524" t="s">
        <v>47</v>
      </c>
      <c r="F263" s="9492"/>
      <c r="G263" s="9492">
        <v>50000</v>
      </c>
      <c r="H263" s="9492"/>
      <c r="I263" s="9529"/>
      <c r="J263" s="9492"/>
      <c r="K263" s="9492">
        <f>K262-G263</f>
        <v>4239331</v>
      </c>
    </row>
    <row r="264" spans="1:11">
      <c r="A264" s="9516"/>
      <c r="B264" s="9499"/>
      <c r="C264" s="27" t="s">
        <v>44</v>
      </c>
      <c r="D264" s="24" t="s">
        <v>46</v>
      </c>
      <c r="E264" s="9525"/>
      <c r="F264" s="9493"/>
      <c r="G264" s="9493"/>
      <c r="H264" s="9493"/>
      <c r="I264" s="9530"/>
      <c r="J264" s="9493"/>
      <c r="K264" s="9493"/>
    </row>
    <row r="265" spans="1:11">
      <c r="A265" s="215"/>
      <c r="B265" s="213"/>
      <c r="C265" s="59" t="s">
        <v>61</v>
      </c>
      <c r="D265" s="211"/>
      <c r="E265" s="212"/>
      <c r="F265" s="210"/>
      <c r="G265" s="210"/>
      <c r="H265" s="210"/>
      <c r="I265" s="216"/>
      <c r="J265" s="210">
        <v>1400</v>
      </c>
      <c r="K265" s="210">
        <f>K263+J265</f>
        <v>4240731</v>
      </c>
    </row>
    <row r="266" spans="1:11" ht="15.75">
      <c r="A266" s="9537" t="s">
        <v>385</v>
      </c>
      <c r="B266" s="9538"/>
      <c r="C266" s="9538"/>
      <c r="D266" s="9538"/>
      <c r="E266" s="9539"/>
      <c r="F266" s="159">
        <f>SUM(F8:F265)</f>
        <v>17000000</v>
      </c>
      <c r="G266" s="159">
        <f>SUM(G8:G265)</f>
        <v>6918293</v>
      </c>
      <c r="H266" s="159">
        <f>SUM(H8:H265)</f>
        <v>0</v>
      </c>
      <c r="I266" s="159">
        <f>SUM(I8:I265)</f>
        <v>10004954</v>
      </c>
      <c r="J266" s="159">
        <f>SUM(J8:J265)</f>
        <v>108775</v>
      </c>
      <c r="K266" s="159">
        <f>K7+F266-G266-H266-I266+J266</f>
        <v>4240731</v>
      </c>
    </row>
    <row r="267" spans="1:11" ht="15.75">
      <c r="A267" s="9531" t="s">
        <v>242</v>
      </c>
      <c r="B267" s="9532"/>
      <c r="C267" s="9532"/>
      <c r="D267" s="9532"/>
      <c r="E267" s="9533"/>
      <c r="F267" s="160">
        <f>'apr''14'!F199</f>
        <v>20000000</v>
      </c>
      <c r="G267" s="160">
        <f>'apr''14'!G199</f>
        <v>9110577</v>
      </c>
      <c r="H267" s="160">
        <f>'apr''14'!H199</f>
        <v>100000</v>
      </c>
      <c r="I267" s="160">
        <f>'apr''14'!I199</f>
        <v>6835920</v>
      </c>
      <c r="J267" s="160">
        <f>'apr''14'!J199</f>
        <v>101700</v>
      </c>
      <c r="K267" s="160">
        <f>'apr''14'!K199</f>
        <v>4055203</v>
      </c>
    </row>
    <row r="268" spans="1:11" ht="15.75">
      <c r="A268" s="9534" t="s">
        <v>243</v>
      </c>
      <c r="B268" s="9535"/>
      <c r="C268" s="9535"/>
      <c r="D268" s="9535"/>
      <c r="E268" s="9536"/>
      <c r="F268" s="161">
        <f>F266+F267</f>
        <v>37000000</v>
      </c>
      <c r="G268" s="161">
        <f>G266+G267</f>
        <v>16028870</v>
      </c>
      <c r="H268" s="161">
        <f>H266+H267</f>
        <v>100000</v>
      </c>
      <c r="I268" s="161">
        <f>I266+I267</f>
        <v>16840874</v>
      </c>
      <c r="J268" s="161">
        <f>J266+J267</f>
        <v>210475</v>
      </c>
      <c r="K268" s="161">
        <f>F268-G268-H268-I268-I26+J268</f>
        <v>4240731</v>
      </c>
    </row>
    <row r="271" spans="1:11">
      <c r="A271" s="227" t="s">
        <v>391</v>
      </c>
      <c r="B271" s="19"/>
      <c r="C271" s="19"/>
      <c r="D271" s="19"/>
      <c r="E271" s="19"/>
      <c r="F271" s="19"/>
      <c r="G271" s="19"/>
      <c r="H271" s="19"/>
      <c r="I271" s="19"/>
    </row>
    <row r="272" spans="1:11">
      <c r="A272" s="151" t="s">
        <v>232</v>
      </c>
      <c r="B272" s="19"/>
      <c r="C272" s="19"/>
      <c r="D272" s="152" t="s">
        <v>233</v>
      </c>
      <c r="E272" s="19"/>
      <c r="F272" s="152"/>
      <c r="G272" s="153"/>
      <c r="H272" s="152" t="s">
        <v>234</v>
      </c>
      <c r="I272" s="19"/>
    </row>
    <row r="273" spans="1:12">
      <c r="A273" s="151"/>
      <c r="B273" s="19"/>
      <c r="C273" s="19"/>
      <c r="D273" s="152"/>
      <c r="E273" s="19"/>
      <c r="F273" s="152"/>
      <c r="G273" s="153"/>
      <c r="H273" s="152"/>
      <c r="I273" s="19"/>
      <c r="K273"/>
    </row>
    <row r="274" spans="1:12">
      <c r="A274" s="151"/>
      <c r="B274" s="19"/>
      <c r="C274" s="19"/>
      <c r="D274" s="152"/>
      <c r="E274" s="19"/>
      <c r="F274" s="152"/>
      <c r="G274" s="153"/>
      <c r="H274" s="152"/>
      <c r="I274" s="19"/>
    </row>
    <row r="275" spans="1:12">
      <c r="A275" s="151"/>
      <c r="B275" s="19"/>
      <c r="C275" s="19"/>
      <c r="D275" s="152"/>
      <c r="E275" s="19"/>
      <c r="F275" s="152"/>
      <c r="G275" s="153"/>
      <c r="H275" s="152"/>
      <c r="I275" s="19"/>
    </row>
    <row r="276" spans="1:12">
      <c r="A276" s="154" t="s">
        <v>235</v>
      </c>
      <c r="B276" s="19"/>
      <c r="C276" s="19"/>
      <c r="D276" s="155" t="s">
        <v>236</v>
      </c>
      <c r="E276" s="19"/>
      <c r="F276" s="152"/>
      <c r="G276" s="153"/>
      <c r="H276" s="155" t="s">
        <v>237</v>
      </c>
      <c r="I276" s="19"/>
      <c r="L276" t="s">
        <v>390</v>
      </c>
    </row>
    <row r="277" spans="1:12">
      <c r="A277" s="156" t="s">
        <v>238</v>
      </c>
      <c r="B277" s="19"/>
      <c r="C277" s="19"/>
      <c r="D277" s="157" t="s">
        <v>239</v>
      </c>
      <c r="E277" s="19"/>
      <c r="F277" s="152"/>
      <c r="G277" s="153"/>
      <c r="H277" s="157" t="s">
        <v>240</v>
      </c>
      <c r="I277" s="19"/>
    </row>
  </sheetData>
  <mergeCells count="753">
    <mergeCell ref="A233:A234"/>
    <mergeCell ref="B233:B234"/>
    <mergeCell ref="E233:E234"/>
    <mergeCell ref="F233:F234"/>
    <mergeCell ref="G233:G234"/>
    <mergeCell ref="H233:H234"/>
    <mergeCell ref="I233:I234"/>
    <mergeCell ref="J233:J234"/>
    <mergeCell ref="K233:K234"/>
    <mergeCell ref="A212:A213"/>
    <mergeCell ref="B212:B213"/>
    <mergeCell ref="E212:E213"/>
    <mergeCell ref="F212:F213"/>
    <mergeCell ref="G212:G213"/>
    <mergeCell ref="H212:H213"/>
    <mergeCell ref="I212:I213"/>
    <mergeCell ref="J212:J213"/>
    <mergeCell ref="K212:K213"/>
    <mergeCell ref="A209:A210"/>
    <mergeCell ref="B209:B210"/>
    <mergeCell ref="E209:E210"/>
    <mergeCell ref="F209:F210"/>
    <mergeCell ref="G209:G210"/>
    <mergeCell ref="H209:H210"/>
    <mergeCell ref="I209:I210"/>
    <mergeCell ref="J209:J210"/>
    <mergeCell ref="K209:K210"/>
    <mergeCell ref="B204:B205"/>
    <mergeCell ref="E204:E205"/>
    <mergeCell ref="F204:F205"/>
    <mergeCell ref="G204:G205"/>
    <mergeCell ref="H204:H205"/>
    <mergeCell ref="I204:I205"/>
    <mergeCell ref="J204:J205"/>
    <mergeCell ref="K204:K205"/>
    <mergeCell ref="A207:A208"/>
    <mergeCell ref="B207:B208"/>
    <mergeCell ref="E207:E208"/>
    <mergeCell ref="F207:F208"/>
    <mergeCell ref="G207:G208"/>
    <mergeCell ref="H207:H208"/>
    <mergeCell ref="I207:I208"/>
    <mergeCell ref="J207:J208"/>
    <mergeCell ref="K207:K208"/>
    <mergeCell ref="C207:C208"/>
    <mergeCell ref="A7:C7"/>
    <mergeCell ref="A8:A9"/>
    <mergeCell ref="B8:B9"/>
    <mergeCell ref="E8:E9"/>
    <mergeCell ref="F8:F9"/>
    <mergeCell ref="G8:G9"/>
    <mergeCell ref="A1:K1"/>
    <mergeCell ref="A2:K2"/>
    <mergeCell ref="A5:A6"/>
    <mergeCell ref="B5:B6"/>
    <mergeCell ref="C5:C6"/>
    <mergeCell ref="D5:E5"/>
    <mergeCell ref="F5:F6"/>
    <mergeCell ref="G5:I5"/>
    <mergeCell ref="J5:J6"/>
    <mergeCell ref="K5:K6"/>
    <mergeCell ref="I11:I12"/>
    <mergeCell ref="J11:J12"/>
    <mergeCell ref="K11:K12"/>
    <mergeCell ref="A14:A15"/>
    <mergeCell ref="B14:B15"/>
    <mergeCell ref="E14:E15"/>
    <mergeCell ref="I14:I15"/>
    <mergeCell ref="K14:K15"/>
    <mergeCell ref="H8:H9"/>
    <mergeCell ref="I8:I9"/>
    <mergeCell ref="J8:J9"/>
    <mergeCell ref="K8:K9"/>
    <mergeCell ref="A11:A12"/>
    <mergeCell ref="B11:B12"/>
    <mergeCell ref="E11:E12"/>
    <mergeCell ref="F11:F12"/>
    <mergeCell ref="G11:G12"/>
    <mergeCell ref="H11:H12"/>
    <mergeCell ref="G14:G15"/>
    <mergeCell ref="A17:A18"/>
    <mergeCell ref="B17:B18"/>
    <mergeCell ref="E17:E18"/>
    <mergeCell ref="I17:I18"/>
    <mergeCell ref="K17:K18"/>
    <mergeCell ref="A20:A21"/>
    <mergeCell ref="B20:B21"/>
    <mergeCell ref="E20:E21"/>
    <mergeCell ref="F20:F21"/>
    <mergeCell ref="G17:G18"/>
    <mergeCell ref="G20:G21"/>
    <mergeCell ref="I20:I21"/>
    <mergeCell ref="K20:K21"/>
    <mergeCell ref="A23:A24"/>
    <mergeCell ref="B23:B24"/>
    <mergeCell ref="E23:E24"/>
    <mergeCell ref="F23:F24"/>
    <mergeCell ref="G23:G24"/>
    <mergeCell ref="H23:H24"/>
    <mergeCell ref="I23:I24"/>
    <mergeCell ref="J23:J24"/>
    <mergeCell ref="K23:K24"/>
    <mergeCell ref="A26:A27"/>
    <mergeCell ref="B26:B27"/>
    <mergeCell ref="E26:E27"/>
    <mergeCell ref="F26:F27"/>
    <mergeCell ref="G26:G27"/>
    <mergeCell ref="H26:H27"/>
    <mergeCell ref="I26:I27"/>
    <mergeCell ref="J26:J27"/>
    <mergeCell ref="K26:K27"/>
    <mergeCell ref="A29:A30"/>
    <mergeCell ref="B29:B30"/>
    <mergeCell ref="E29:E30"/>
    <mergeCell ref="F29:F30"/>
    <mergeCell ref="G29:G30"/>
    <mergeCell ref="H29:H30"/>
    <mergeCell ref="I29:I30"/>
    <mergeCell ref="J29:J30"/>
    <mergeCell ref="K29:K30"/>
    <mergeCell ref="I32:I33"/>
    <mergeCell ref="J32:J33"/>
    <mergeCell ref="K32:K33"/>
    <mergeCell ref="A35:A36"/>
    <mergeCell ref="B35:B36"/>
    <mergeCell ref="E35:E36"/>
    <mergeCell ref="F35:F36"/>
    <mergeCell ref="G35:G36"/>
    <mergeCell ref="H35:H36"/>
    <mergeCell ref="I35:I36"/>
    <mergeCell ref="A32:A33"/>
    <mergeCell ref="B32:B33"/>
    <mergeCell ref="E32:E33"/>
    <mergeCell ref="F32:F33"/>
    <mergeCell ref="G32:G33"/>
    <mergeCell ref="H32:H33"/>
    <mergeCell ref="J35:J36"/>
    <mergeCell ref="K35:K36"/>
    <mergeCell ref="K38:K39"/>
    <mergeCell ref="A40:A41"/>
    <mergeCell ref="B40:B41"/>
    <mergeCell ref="E40:E41"/>
    <mergeCell ref="F40:F41"/>
    <mergeCell ref="G40:G41"/>
    <mergeCell ref="H40:H41"/>
    <mergeCell ref="I40:I41"/>
    <mergeCell ref="J40:J41"/>
    <mergeCell ref="K40:K41"/>
    <mergeCell ref="A38:A39"/>
    <mergeCell ref="B38:B39"/>
    <mergeCell ref="E38:E39"/>
    <mergeCell ref="F38:F39"/>
    <mergeCell ref="G38:G39"/>
    <mergeCell ref="H38:H39"/>
    <mergeCell ref="I38:I39"/>
    <mergeCell ref="J38:J39"/>
    <mergeCell ref="C38:C39"/>
    <mergeCell ref="I43:I44"/>
    <mergeCell ref="J43:J44"/>
    <mergeCell ref="K43:K44"/>
    <mergeCell ref="A46:A47"/>
    <mergeCell ref="B46:B47"/>
    <mergeCell ref="E46:E47"/>
    <mergeCell ref="I46:I47"/>
    <mergeCell ref="K46:K47"/>
    <mergeCell ref="A43:A44"/>
    <mergeCell ref="B43:B44"/>
    <mergeCell ref="E43:E44"/>
    <mergeCell ref="F43:F44"/>
    <mergeCell ref="G43:G44"/>
    <mergeCell ref="H43:H44"/>
    <mergeCell ref="G46:G47"/>
    <mergeCell ref="A49:A50"/>
    <mergeCell ref="B49:B50"/>
    <mergeCell ref="E49:E50"/>
    <mergeCell ref="I49:I50"/>
    <mergeCell ref="K49:K50"/>
    <mergeCell ref="A52:A53"/>
    <mergeCell ref="B52:B53"/>
    <mergeCell ref="E52:E53"/>
    <mergeCell ref="I52:I53"/>
    <mergeCell ref="K52:K53"/>
    <mergeCell ref="G49:G50"/>
    <mergeCell ref="G52:G53"/>
    <mergeCell ref="A55:A56"/>
    <mergeCell ref="B55:B56"/>
    <mergeCell ref="E55:E56"/>
    <mergeCell ref="I55:I56"/>
    <mergeCell ref="K55:K56"/>
    <mergeCell ref="A58:A59"/>
    <mergeCell ref="B58:B59"/>
    <mergeCell ref="E58:E59"/>
    <mergeCell ref="F58:F59"/>
    <mergeCell ref="G58:G59"/>
    <mergeCell ref="G55:G56"/>
    <mergeCell ref="H58:H59"/>
    <mergeCell ref="I58:I59"/>
    <mergeCell ref="J58:J59"/>
    <mergeCell ref="K58:K59"/>
    <mergeCell ref="A61:A62"/>
    <mergeCell ref="B61:B62"/>
    <mergeCell ref="E61:E62"/>
    <mergeCell ref="F61:F62"/>
    <mergeCell ref="G61:G62"/>
    <mergeCell ref="H61:H62"/>
    <mergeCell ref="I61:I62"/>
    <mergeCell ref="J61:J62"/>
    <mergeCell ref="K61:K62"/>
    <mergeCell ref="A64:A65"/>
    <mergeCell ref="B64:B65"/>
    <mergeCell ref="E64:E65"/>
    <mergeCell ref="F64:F65"/>
    <mergeCell ref="G64:G65"/>
    <mergeCell ref="H64:H65"/>
    <mergeCell ref="I64:I65"/>
    <mergeCell ref="J64:J65"/>
    <mergeCell ref="K64:K65"/>
    <mergeCell ref="K67:K68"/>
    <mergeCell ref="A70:A71"/>
    <mergeCell ref="B70:B71"/>
    <mergeCell ref="E70:E71"/>
    <mergeCell ref="F70:F71"/>
    <mergeCell ref="G70:G71"/>
    <mergeCell ref="H70:H71"/>
    <mergeCell ref="D70:D71"/>
    <mergeCell ref="I70:I71"/>
    <mergeCell ref="J70:J71"/>
    <mergeCell ref="K70:K71"/>
    <mergeCell ref="A67:A68"/>
    <mergeCell ref="B67:B68"/>
    <mergeCell ref="D67:D68"/>
    <mergeCell ref="E67:E68"/>
    <mergeCell ref="F67:F68"/>
    <mergeCell ref="G67:G68"/>
    <mergeCell ref="H67:H68"/>
    <mergeCell ref="I67:I68"/>
    <mergeCell ref="J67:J68"/>
    <mergeCell ref="K73:K74"/>
    <mergeCell ref="A76:A77"/>
    <mergeCell ref="B76:B77"/>
    <mergeCell ref="E76:E77"/>
    <mergeCell ref="F76:F77"/>
    <mergeCell ref="G76:G77"/>
    <mergeCell ref="H76:H77"/>
    <mergeCell ref="I76:I77"/>
    <mergeCell ref="J76:J77"/>
    <mergeCell ref="K76:K77"/>
    <mergeCell ref="A73:A74"/>
    <mergeCell ref="B73:B74"/>
    <mergeCell ref="D73:D74"/>
    <mergeCell ref="E73:E74"/>
    <mergeCell ref="F73:F74"/>
    <mergeCell ref="G73:G74"/>
    <mergeCell ref="H73:H74"/>
    <mergeCell ref="I73:I74"/>
    <mergeCell ref="J73:J74"/>
    <mergeCell ref="C76:C77"/>
    <mergeCell ref="A78:A79"/>
    <mergeCell ref="B78:B79"/>
    <mergeCell ref="E78:E79"/>
    <mergeCell ref="F78:F79"/>
    <mergeCell ref="G78:G79"/>
    <mergeCell ref="H78:H79"/>
    <mergeCell ref="I78:I79"/>
    <mergeCell ref="J78:J79"/>
    <mergeCell ref="K78:K79"/>
    <mergeCell ref="A81:A82"/>
    <mergeCell ref="B81:B82"/>
    <mergeCell ref="E81:E82"/>
    <mergeCell ref="F81:F82"/>
    <mergeCell ref="G81:G82"/>
    <mergeCell ref="H81:H82"/>
    <mergeCell ref="I81:I82"/>
    <mergeCell ref="J81:J82"/>
    <mergeCell ref="K81:K82"/>
    <mergeCell ref="A84:A85"/>
    <mergeCell ref="B84:B85"/>
    <mergeCell ref="F84:F85"/>
    <mergeCell ref="K84:K85"/>
    <mergeCell ref="A87:A88"/>
    <mergeCell ref="B87:B88"/>
    <mergeCell ref="F87:F88"/>
    <mergeCell ref="I87:I88"/>
    <mergeCell ref="K87:K88"/>
    <mergeCell ref="E87:E88"/>
    <mergeCell ref="E84:E85"/>
    <mergeCell ref="G84:G85"/>
    <mergeCell ref="G87:G88"/>
    <mergeCell ref="K90:K91"/>
    <mergeCell ref="A93:A94"/>
    <mergeCell ref="B93:B94"/>
    <mergeCell ref="F93:F94"/>
    <mergeCell ref="G93:G94"/>
    <mergeCell ref="I93:I94"/>
    <mergeCell ref="K93:K94"/>
    <mergeCell ref="A90:A91"/>
    <mergeCell ref="B90:B91"/>
    <mergeCell ref="E90:E91"/>
    <mergeCell ref="F90:F91"/>
    <mergeCell ref="G90:G91"/>
    <mergeCell ref="I90:I91"/>
    <mergeCell ref="E93:E94"/>
    <mergeCell ref="K96:K97"/>
    <mergeCell ref="A99:A100"/>
    <mergeCell ref="B99:B100"/>
    <mergeCell ref="E99:E100"/>
    <mergeCell ref="F99:F100"/>
    <mergeCell ref="G99:G100"/>
    <mergeCell ref="I99:I100"/>
    <mergeCell ref="K99:K100"/>
    <mergeCell ref="A96:A97"/>
    <mergeCell ref="B96:B97"/>
    <mergeCell ref="E96:E97"/>
    <mergeCell ref="F96:F97"/>
    <mergeCell ref="G96:G97"/>
    <mergeCell ref="I96:I97"/>
    <mergeCell ref="K102:K103"/>
    <mergeCell ref="A105:A106"/>
    <mergeCell ref="B105:B106"/>
    <mergeCell ref="E105:E106"/>
    <mergeCell ref="F105:F106"/>
    <mergeCell ref="G105:G106"/>
    <mergeCell ref="I105:I106"/>
    <mergeCell ref="K105:K106"/>
    <mergeCell ref="A102:A103"/>
    <mergeCell ref="B102:B103"/>
    <mergeCell ref="E102:E103"/>
    <mergeCell ref="F102:F103"/>
    <mergeCell ref="G102:G103"/>
    <mergeCell ref="I102:I103"/>
    <mergeCell ref="K108:K109"/>
    <mergeCell ref="A111:A112"/>
    <mergeCell ref="B111:B112"/>
    <mergeCell ref="E111:E112"/>
    <mergeCell ref="F111:F112"/>
    <mergeCell ref="G111:G112"/>
    <mergeCell ref="I111:I112"/>
    <mergeCell ref="K111:K112"/>
    <mergeCell ref="A108:A109"/>
    <mergeCell ref="B108:B109"/>
    <mergeCell ref="E108:E109"/>
    <mergeCell ref="F108:F109"/>
    <mergeCell ref="G108:G109"/>
    <mergeCell ref="I108:I109"/>
    <mergeCell ref="K114:K115"/>
    <mergeCell ref="A117:A118"/>
    <mergeCell ref="B117:B118"/>
    <mergeCell ref="E117:E118"/>
    <mergeCell ref="F117:F118"/>
    <mergeCell ref="G117:G118"/>
    <mergeCell ref="I117:I118"/>
    <mergeCell ref="K117:K118"/>
    <mergeCell ref="A114:A115"/>
    <mergeCell ref="B114:B115"/>
    <mergeCell ref="E114:E115"/>
    <mergeCell ref="F114:F115"/>
    <mergeCell ref="G114:G115"/>
    <mergeCell ref="I114:I115"/>
    <mergeCell ref="I120:I121"/>
    <mergeCell ref="J120:J121"/>
    <mergeCell ref="K120:K121"/>
    <mergeCell ref="A123:A124"/>
    <mergeCell ref="B123:B124"/>
    <mergeCell ref="E123:E124"/>
    <mergeCell ref="F123:F124"/>
    <mergeCell ref="G123:G124"/>
    <mergeCell ref="H123:H124"/>
    <mergeCell ref="I123:I124"/>
    <mergeCell ref="A120:A121"/>
    <mergeCell ref="B120:B121"/>
    <mergeCell ref="E120:E121"/>
    <mergeCell ref="F120:F121"/>
    <mergeCell ref="G120:G121"/>
    <mergeCell ref="H120:H121"/>
    <mergeCell ref="J123:J124"/>
    <mergeCell ref="K123:K124"/>
    <mergeCell ref="A126:A127"/>
    <mergeCell ref="B126:B127"/>
    <mergeCell ref="E126:E127"/>
    <mergeCell ref="F126:F127"/>
    <mergeCell ref="G126:G127"/>
    <mergeCell ref="H126:H127"/>
    <mergeCell ref="I126:I127"/>
    <mergeCell ref="J126:J127"/>
    <mergeCell ref="K126:K127"/>
    <mergeCell ref="A129:A130"/>
    <mergeCell ref="B129:B130"/>
    <mergeCell ref="E129:E130"/>
    <mergeCell ref="F129:F130"/>
    <mergeCell ref="G129:G130"/>
    <mergeCell ref="H129:H130"/>
    <mergeCell ref="I129:I130"/>
    <mergeCell ref="J129:J130"/>
    <mergeCell ref="K129:K130"/>
    <mergeCell ref="I132:I133"/>
    <mergeCell ref="J132:J133"/>
    <mergeCell ref="K132:K133"/>
    <mergeCell ref="A135:A136"/>
    <mergeCell ref="B135:B136"/>
    <mergeCell ref="E135:E136"/>
    <mergeCell ref="F135:F136"/>
    <mergeCell ref="G135:G136"/>
    <mergeCell ref="H135:H136"/>
    <mergeCell ref="I135:I136"/>
    <mergeCell ref="A132:A133"/>
    <mergeCell ref="B132:B133"/>
    <mergeCell ref="E132:E133"/>
    <mergeCell ref="F132:F133"/>
    <mergeCell ref="G132:G133"/>
    <mergeCell ref="H132:H133"/>
    <mergeCell ref="J135:J136"/>
    <mergeCell ref="K135:K136"/>
    <mergeCell ref="A138:A139"/>
    <mergeCell ref="B138:B139"/>
    <mergeCell ref="E138:E139"/>
    <mergeCell ref="F138:F139"/>
    <mergeCell ref="G138:G139"/>
    <mergeCell ref="H138:H139"/>
    <mergeCell ref="I138:I139"/>
    <mergeCell ref="J138:J139"/>
    <mergeCell ref="K138:K139"/>
    <mergeCell ref="A141:A142"/>
    <mergeCell ref="B141:B142"/>
    <mergeCell ref="E141:E142"/>
    <mergeCell ref="F141:F142"/>
    <mergeCell ref="G141:G142"/>
    <mergeCell ref="H141:H142"/>
    <mergeCell ref="I141:I142"/>
    <mergeCell ref="J141:J142"/>
    <mergeCell ref="K141:K142"/>
    <mergeCell ref="I144:I145"/>
    <mergeCell ref="J144:J145"/>
    <mergeCell ref="K144:K145"/>
    <mergeCell ref="A147:A148"/>
    <mergeCell ref="B147:B148"/>
    <mergeCell ref="E147:E148"/>
    <mergeCell ref="F147:F148"/>
    <mergeCell ref="G147:G148"/>
    <mergeCell ref="H147:H148"/>
    <mergeCell ref="I147:I148"/>
    <mergeCell ref="A144:A145"/>
    <mergeCell ref="B144:B145"/>
    <mergeCell ref="E144:E145"/>
    <mergeCell ref="F144:F145"/>
    <mergeCell ref="G144:G145"/>
    <mergeCell ref="H144:H145"/>
    <mergeCell ref="J147:J148"/>
    <mergeCell ref="K147:K148"/>
    <mergeCell ref="D147:D148"/>
    <mergeCell ref="A150:A151"/>
    <mergeCell ref="B150:B151"/>
    <mergeCell ref="E150:E151"/>
    <mergeCell ref="F150:F151"/>
    <mergeCell ref="G150:G151"/>
    <mergeCell ref="H150:H151"/>
    <mergeCell ref="I150:I151"/>
    <mergeCell ref="J150:J151"/>
    <mergeCell ref="K150:K151"/>
    <mergeCell ref="A153:A154"/>
    <mergeCell ref="B153:B154"/>
    <mergeCell ref="E153:E154"/>
    <mergeCell ref="F153:F154"/>
    <mergeCell ref="G153:G154"/>
    <mergeCell ref="H153:H154"/>
    <mergeCell ref="I153:I154"/>
    <mergeCell ref="J153:J154"/>
    <mergeCell ref="K153:K154"/>
    <mergeCell ref="I156:I157"/>
    <mergeCell ref="J156:J157"/>
    <mergeCell ref="K156:K157"/>
    <mergeCell ref="A159:A160"/>
    <mergeCell ref="B159:B160"/>
    <mergeCell ref="E159:E160"/>
    <mergeCell ref="G159:G160"/>
    <mergeCell ref="K159:K160"/>
    <mergeCell ref="A156:A157"/>
    <mergeCell ref="B156:B157"/>
    <mergeCell ref="E156:E157"/>
    <mergeCell ref="F156:F157"/>
    <mergeCell ref="G156:G157"/>
    <mergeCell ref="H156:H157"/>
    <mergeCell ref="I162:I163"/>
    <mergeCell ref="J162:J163"/>
    <mergeCell ref="K162:K163"/>
    <mergeCell ref="A165:A166"/>
    <mergeCell ref="B165:B166"/>
    <mergeCell ref="E230:E231"/>
    <mergeCell ref="F165:F166"/>
    <mergeCell ref="G165:G166"/>
    <mergeCell ref="H165:H166"/>
    <mergeCell ref="I165:I166"/>
    <mergeCell ref="A162:A163"/>
    <mergeCell ref="B162:B163"/>
    <mergeCell ref="E162:E163"/>
    <mergeCell ref="F162:F163"/>
    <mergeCell ref="G162:G163"/>
    <mergeCell ref="H162:H163"/>
    <mergeCell ref="J165:J166"/>
    <mergeCell ref="K165:K166"/>
    <mergeCell ref="E165:E166"/>
    <mergeCell ref="H201:H202"/>
    <mergeCell ref="I201:I202"/>
    <mergeCell ref="J201:J202"/>
    <mergeCell ref="K201:K202"/>
    <mergeCell ref="A204:A205"/>
    <mergeCell ref="K168:K169"/>
    <mergeCell ref="A171:A172"/>
    <mergeCell ref="B171:B172"/>
    <mergeCell ref="E171:E172"/>
    <mergeCell ref="F171:F172"/>
    <mergeCell ref="G171:G172"/>
    <mergeCell ref="H171:H172"/>
    <mergeCell ref="I171:I172"/>
    <mergeCell ref="J171:J172"/>
    <mergeCell ref="K171:K172"/>
    <mergeCell ref="A168:A169"/>
    <mergeCell ref="B168:B169"/>
    <mergeCell ref="E168:E169"/>
    <mergeCell ref="F168:F169"/>
    <mergeCell ref="G168:G169"/>
    <mergeCell ref="H168:H169"/>
    <mergeCell ref="I168:I169"/>
    <mergeCell ref="J168:J169"/>
    <mergeCell ref="A174:A175"/>
    <mergeCell ref="B174:B175"/>
    <mergeCell ref="E174:E175"/>
    <mergeCell ref="F174:F175"/>
    <mergeCell ref="G174:G175"/>
    <mergeCell ref="H174:H175"/>
    <mergeCell ref="I174:I175"/>
    <mergeCell ref="J174:J175"/>
    <mergeCell ref="K174:K175"/>
    <mergeCell ref="A177:A178"/>
    <mergeCell ref="B177:B178"/>
    <mergeCell ref="F177:F178"/>
    <mergeCell ref="K177:K178"/>
    <mergeCell ref="A180:A181"/>
    <mergeCell ref="B180:B181"/>
    <mergeCell ref="E180:E181"/>
    <mergeCell ref="F180:F181"/>
    <mergeCell ref="G180:G181"/>
    <mergeCell ref="H180:H181"/>
    <mergeCell ref="I180:I181"/>
    <mergeCell ref="J180:J181"/>
    <mergeCell ref="K180:K181"/>
    <mergeCell ref="I177:I178"/>
    <mergeCell ref="E177:E178"/>
    <mergeCell ref="A183:A184"/>
    <mergeCell ref="B183:B184"/>
    <mergeCell ref="E183:E184"/>
    <mergeCell ref="F183:F184"/>
    <mergeCell ref="G183:G184"/>
    <mergeCell ref="H183:H184"/>
    <mergeCell ref="I183:I184"/>
    <mergeCell ref="J183:J184"/>
    <mergeCell ref="K183:K184"/>
    <mergeCell ref="A186:A187"/>
    <mergeCell ref="B186:B187"/>
    <mergeCell ref="E186:E187"/>
    <mergeCell ref="F186:F187"/>
    <mergeCell ref="G186:G187"/>
    <mergeCell ref="H186:H187"/>
    <mergeCell ref="I186:I187"/>
    <mergeCell ref="J186:J187"/>
    <mergeCell ref="K186:K187"/>
    <mergeCell ref="A189:A190"/>
    <mergeCell ref="B189:B190"/>
    <mergeCell ref="E189:E190"/>
    <mergeCell ref="F189:F190"/>
    <mergeCell ref="G189:G190"/>
    <mergeCell ref="H189:H190"/>
    <mergeCell ref="I189:I190"/>
    <mergeCell ref="J189:J190"/>
    <mergeCell ref="K189:K190"/>
    <mergeCell ref="A192:A193"/>
    <mergeCell ref="B192:B193"/>
    <mergeCell ref="E192:E193"/>
    <mergeCell ref="F192:F193"/>
    <mergeCell ref="G192:G193"/>
    <mergeCell ref="H192:H193"/>
    <mergeCell ref="I192:I193"/>
    <mergeCell ref="J192:J193"/>
    <mergeCell ref="K192:K193"/>
    <mergeCell ref="I195:I196"/>
    <mergeCell ref="J195:J196"/>
    <mergeCell ref="K195:K196"/>
    <mergeCell ref="A266:E266"/>
    <mergeCell ref="A195:A196"/>
    <mergeCell ref="B195:B196"/>
    <mergeCell ref="E195:E196"/>
    <mergeCell ref="F195:F196"/>
    <mergeCell ref="G195:G196"/>
    <mergeCell ref="H195:H196"/>
    <mergeCell ref="A198:A199"/>
    <mergeCell ref="B198:B199"/>
    <mergeCell ref="E198:E199"/>
    <mergeCell ref="F198:F199"/>
    <mergeCell ref="G198:G199"/>
    <mergeCell ref="H198:H199"/>
    <mergeCell ref="I198:I199"/>
    <mergeCell ref="J198:J199"/>
    <mergeCell ref="K198:K199"/>
    <mergeCell ref="A201:A202"/>
    <mergeCell ref="B201:B202"/>
    <mergeCell ref="E201:E202"/>
    <mergeCell ref="F201:F202"/>
    <mergeCell ref="G201:G202"/>
    <mergeCell ref="A215:A216"/>
    <mergeCell ref="B215:B216"/>
    <mergeCell ref="E215:E216"/>
    <mergeCell ref="F215:F216"/>
    <mergeCell ref="G215:G216"/>
    <mergeCell ref="H215:H216"/>
    <mergeCell ref="I215:I216"/>
    <mergeCell ref="J215:J216"/>
    <mergeCell ref="K215:K216"/>
    <mergeCell ref="A218:A219"/>
    <mergeCell ref="B218:B219"/>
    <mergeCell ref="E218:E219"/>
    <mergeCell ref="F218:F219"/>
    <mergeCell ref="G218:G219"/>
    <mergeCell ref="H218:H219"/>
    <mergeCell ref="I218:I219"/>
    <mergeCell ref="J218:J219"/>
    <mergeCell ref="K218:K219"/>
    <mergeCell ref="A221:A222"/>
    <mergeCell ref="B221:B222"/>
    <mergeCell ref="E221:E222"/>
    <mergeCell ref="F221:F222"/>
    <mergeCell ref="G221:G222"/>
    <mergeCell ref="H221:H222"/>
    <mergeCell ref="I221:I222"/>
    <mergeCell ref="J221:J222"/>
    <mergeCell ref="K221:K222"/>
    <mergeCell ref="A224:A225"/>
    <mergeCell ref="B224:B225"/>
    <mergeCell ref="E224:E225"/>
    <mergeCell ref="F224:F225"/>
    <mergeCell ref="G224:G225"/>
    <mergeCell ref="H224:H225"/>
    <mergeCell ref="I224:I225"/>
    <mergeCell ref="J224:J225"/>
    <mergeCell ref="K224:K225"/>
    <mergeCell ref="A230:A231"/>
    <mergeCell ref="B230:B231"/>
    <mergeCell ref="F230:F231"/>
    <mergeCell ref="G230:G231"/>
    <mergeCell ref="H230:H231"/>
    <mergeCell ref="I230:I231"/>
    <mergeCell ref="J230:J231"/>
    <mergeCell ref="K230:K231"/>
    <mergeCell ref="A227:A228"/>
    <mergeCell ref="B227:B228"/>
    <mergeCell ref="E227:E228"/>
    <mergeCell ref="F227:F228"/>
    <mergeCell ref="G227:G228"/>
    <mergeCell ref="H227:H228"/>
    <mergeCell ref="I227:I228"/>
    <mergeCell ref="J227:J228"/>
    <mergeCell ref="K227:K228"/>
    <mergeCell ref="A236:A237"/>
    <mergeCell ref="B236:B237"/>
    <mergeCell ref="E236:E237"/>
    <mergeCell ref="F236:F237"/>
    <mergeCell ref="G236:G237"/>
    <mergeCell ref="H236:H237"/>
    <mergeCell ref="I236:I237"/>
    <mergeCell ref="J236:J237"/>
    <mergeCell ref="K236:K237"/>
    <mergeCell ref="A239:A240"/>
    <mergeCell ref="B239:B240"/>
    <mergeCell ref="E239:E240"/>
    <mergeCell ref="F239:F240"/>
    <mergeCell ref="G239:G240"/>
    <mergeCell ref="H239:H240"/>
    <mergeCell ref="I239:I240"/>
    <mergeCell ref="J239:J240"/>
    <mergeCell ref="K239:K240"/>
    <mergeCell ref="A242:A243"/>
    <mergeCell ref="B242:B243"/>
    <mergeCell ref="E242:E243"/>
    <mergeCell ref="F242:F243"/>
    <mergeCell ref="G242:G243"/>
    <mergeCell ref="H242:H243"/>
    <mergeCell ref="I242:I243"/>
    <mergeCell ref="J242:J243"/>
    <mergeCell ref="K242:K243"/>
    <mergeCell ref="A245:A246"/>
    <mergeCell ref="B245:B246"/>
    <mergeCell ref="E245:E246"/>
    <mergeCell ref="F245:F246"/>
    <mergeCell ref="G245:G246"/>
    <mergeCell ref="H245:H246"/>
    <mergeCell ref="I245:I246"/>
    <mergeCell ref="J245:J246"/>
    <mergeCell ref="K245:K246"/>
    <mergeCell ref="A248:A249"/>
    <mergeCell ref="B248:B249"/>
    <mergeCell ref="E248:E249"/>
    <mergeCell ref="F248:F249"/>
    <mergeCell ref="G248:G249"/>
    <mergeCell ref="H248:H249"/>
    <mergeCell ref="I248:I249"/>
    <mergeCell ref="J248:J249"/>
    <mergeCell ref="K248:K249"/>
    <mergeCell ref="A251:A252"/>
    <mergeCell ref="B251:B252"/>
    <mergeCell ref="E251:E252"/>
    <mergeCell ref="F251:F252"/>
    <mergeCell ref="G251:G252"/>
    <mergeCell ref="H251:H252"/>
    <mergeCell ref="I251:I252"/>
    <mergeCell ref="J251:J252"/>
    <mergeCell ref="K251:K252"/>
    <mergeCell ref="A254:A255"/>
    <mergeCell ref="B254:B255"/>
    <mergeCell ref="E254:E255"/>
    <mergeCell ref="F254:F255"/>
    <mergeCell ref="G254:G255"/>
    <mergeCell ref="H254:H255"/>
    <mergeCell ref="I254:I255"/>
    <mergeCell ref="J254:J255"/>
    <mergeCell ref="K254:K255"/>
    <mergeCell ref="J263:J264"/>
    <mergeCell ref="K263:K264"/>
    <mergeCell ref="A257:A258"/>
    <mergeCell ref="B257:B258"/>
    <mergeCell ref="E257:E258"/>
    <mergeCell ref="F257:F258"/>
    <mergeCell ref="G257:G258"/>
    <mergeCell ref="H257:H258"/>
    <mergeCell ref="I257:I258"/>
    <mergeCell ref="J257:J258"/>
    <mergeCell ref="K257:K258"/>
    <mergeCell ref="A260:A261"/>
    <mergeCell ref="B260:B261"/>
    <mergeCell ref="E260:E261"/>
    <mergeCell ref="F260:F261"/>
    <mergeCell ref="G260:G261"/>
    <mergeCell ref="H260:H261"/>
    <mergeCell ref="I260:I261"/>
    <mergeCell ref="J260:J261"/>
    <mergeCell ref="K260:K261"/>
    <mergeCell ref="D260:D261"/>
    <mergeCell ref="A267:E267"/>
    <mergeCell ref="A268:E268"/>
    <mergeCell ref="A263:A264"/>
    <mergeCell ref="B263:B264"/>
    <mergeCell ref="E263:E264"/>
    <mergeCell ref="F263:F264"/>
    <mergeCell ref="G263:G264"/>
    <mergeCell ref="H263:H264"/>
    <mergeCell ref="I263:I264"/>
  </mergeCells>
  <pageMargins left="0.7" right="0.7" top="0.75" bottom="0.75" header="0.3" footer="0.3"/>
  <pageSetup scale="64" orientation="landscape" r:id="rId1"/>
  <rowBreaks count="5" manualBreakCount="5">
    <brk id="48" max="10" man="1"/>
    <brk id="98" max="10" man="1"/>
    <brk id="149" max="10" man="1"/>
    <brk id="200" max="10" man="1"/>
    <brk id="253" max="10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O306"/>
  <sheetViews>
    <sheetView topLeftCell="A270" zoomScale="69" zoomScaleNormal="69" zoomScaleSheetLayoutView="62" workbookViewId="0">
      <selection activeCell="G365" sqref="G365"/>
    </sheetView>
  </sheetViews>
  <sheetFormatPr defaultRowHeight="15"/>
  <cols>
    <col min="1" max="1" width="4.5703125" customWidth="1"/>
    <col min="2" max="2" width="12.28515625" customWidth="1"/>
    <col min="3" max="3" width="47.28515625" customWidth="1"/>
    <col min="4" max="4" width="19" customWidth="1"/>
    <col min="5" max="5" width="8.7109375" customWidth="1"/>
    <col min="6" max="6" width="18.85546875" customWidth="1"/>
    <col min="7" max="7" width="18.7109375" customWidth="1"/>
    <col min="8" max="8" width="14.85546875" customWidth="1"/>
    <col min="9" max="9" width="18.28515625" customWidth="1"/>
    <col min="10" max="10" width="15.85546875" customWidth="1"/>
    <col min="11" max="11" width="17.5703125" style="75" customWidth="1"/>
    <col min="12" max="12" width="31.5703125" customWidth="1"/>
  </cols>
  <sheetData>
    <row r="1" spans="1:11" ht="18.75">
      <c r="A1" s="9500" t="s">
        <v>59</v>
      </c>
      <c r="B1" s="9500"/>
      <c r="C1" s="9500"/>
      <c r="D1" s="9500"/>
      <c r="E1" s="9500"/>
      <c r="F1" s="9500"/>
      <c r="G1" s="9500"/>
      <c r="H1" s="9500"/>
      <c r="I1" s="9500"/>
      <c r="J1" s="9500"/>
      <c r="K1" s="9500"/>
    </row>
    <row r="2" spans="1:11" ht="18.75">
      <c r="A2" s="9501" t="s">
        <v>384</v>
      </c>
      <c r="B2" s="9501"/>
      <c r="C2" s="9501"/>
      <c r="D2" s="9501"/>
      <c r="E2" s="9501"/>
      <c r="F2" s="9501"/>
      <c r="G2" s="9501"/>
      <c r="H2" s="9501"/>
      <c r="I2" s="9501"/>
      <c r="J2" s="9501"/>
      <c r="K2" s="9501"/>
    </row>
    <row r="3" spans="1:11" ht="18.75">
      <c r="A3" s="250"/>
      <c r="B3" s="251"/>
      <c r="C3" s="252"/>
      <c r="D3" s="250"/>
      <c r="E3" s="253"/>
      <c r="F3" s="250"/>
      <c r="G3" s="250"/>
      <c r="H3" s="254"/>
      <c r="I3" s="250"/>
      <c r="J3" s="250"/>
      <c r="K3" s="254"/>
    </row>
    <row r="4" spans="1:11" ht="18.75">
      <c r="A4" s="250"/>
      <c r="B4" s="251"/>
      <c r="C4" s="252"/>
      <c r="D4" s="250"/>
      <c r="E4" s="253"/>
      <c r="F4" s="250"/>
      <c r="G4" s="250"/>
      <c r="H4" s="254"/>
      <c r="I4" s="250"/>
      <c r="J4" s="250"/>
      <c r="K4" s="254"/>
    </row>
    <row r="5" spans="1:11" ht="18.75">
      <c r="A5" s="9581" t="s">
        <v>1</v>
      </c>
      <c r="B5" s="9583" t="s">
        <v>2</v>
      </c>
      <c r="C5" s="9585" t="s">
        <v>3</v>
      </c>
      <c r="D5" s="9587" t="s">
        <v>4</v>
      </c>
      <c r="E5" s="9588"/>
      <c r="F5" s="9589" t="s">
        <v>5</v>
      </c>
      <c r="G5" s="9591" t="s">
        <v>6</v>
      </c>
      <c r="H5" s="9592"/>
      <c r="I5" s="9593"/>
      <c r="J5" s="9589" t="s">
        <v>7</v>
      </c>
      <c r="K5" s="9594" t="s">
        <v>8</v>
      </c>
    </row>
    <row r="6" spans="1:11" ht="18.75">
      <c r="A6" s="9582"/>
      <c r="B6" s="9584"/>
      <c r="C6" s="9586"/>
      <c r="D6" s="255" t="s">
        <v>9</v>
      </c>
      <c r="E6" s="256" t="s">
        <v>10</v>
      </c>
      <c r="F6" s="9590"/>
      <c r="G6" s="257" t="s">
        <v>11</v>
      </c>
      <c r="H6" s="258" t="s">
        <v>492</v>
      </c>
      <c r="I6" s="257" t="s">
        <v>13</v>
      </c>
      <c r="J6" s="9590"/>
      <c r="K6" s="9595"/>
    </row>
    <row r="7" spans="1:11" ht="18.75">
      <c r="A7" s="9574" t="s">
        <v>75</v>
      </c>
      <c r="B7" s="9575"/>
      <c r="C7" s="9576"/>
      <c r="D7" s="259"/>
      <c r="E7" s="260"/>
      <c r="F7" s="261"/>
      <c r="G7" s="261"/>
      <c r="H7" s="262"/>
      <c r="I7" s="263"/>
      <c r="J7" s="263"/>
      <c r="K7" s="264">
        <f>'mei''14'!K266</f>
        <v>4240731</v>
      </c>
    </row>
    <row r="8" spans="1:11" ht="18.75">
      <c r="A8" s="9577">
        <v>1</v>
      </c>
      <c r="B8" s="9578" t="s">
        <v>387</v>
      </c>
      <c r="C8" s="265" t="s">
        <v>76</v>
      </c>
      <c r="D8" s="266" t="s">
        <v>78</v>
      </c>
      <c r="E8" s="9558" t="s">
        <v>79</v>
      </c>
      <c r="F8" s="9562"/>
      <c r="G8" s="9562"/>
      <c r="H8" s="9562"/>
      <c r="I8" s="9580">
        <v>296620</v>
      </c>
      <c r="J8" s="9580"/>
      <c r="K8" s="9580">
        <f>K7-I8</f>
        <v>3944111</v>
      </c>
    </row>
    <row r="9" spans="1:11" ht="18.75">
      <c r="A9" s="9577"/>
      <c r="B9" s="9579"/>
      <c r="C9" s="267" t="s">
        <v>77</v>
      </c>
      <c r="D9" s="268" t="s">
        <v>46</v>
      </c>
      <c r="E9" s="9559"/>
      <c r="F9" s="9563"/>
      <c r="G9" s="9563"/>
      <c r="H9" s="9563"/>
      <c r="I9" s="9580"/>
      <c r="J9" s="9580"/>
      <c r="K9" s="9580"/>
    </row>
    <row r="10" spans="1:11" ht="18.75">
      <c r="A10" s="268"/>
      <c r="B10" s="269"/>
      <c r="C10" s="267" t="s">
        <v>69</v>
      </c>
      <c r="D10" s="270"/>
      <c r="E10" s="271"/>
      <c r="F10" s="272"/>
      <c r="G10" s="272"/>
      <c r="H10" s="272"/>
      <c r="I10" s="273"/>
      <c r="J10" s="272">
        <v>1400</v>
      </c>
      <c r="K10" s="272">
        <f>K8+J10</f>
        <v>3945511</v>
      </c>
    </row>
    <row r="11" spans="1:11" ht="18.75">
      <c r="A11" s="9556">
        <v>2</v>
      </c>
      <c r="B11" s="9578" t="s">
        <v>387</v>
      </c>
      <c r="C11" s="274" t="s">
        <v>76</v>
      </c>
      <c r="D11" s="266" t="s">
        <v>78</v>
      </c>
      <c r="E11" s="9558" t="s">
        <v>79</v>
      </c>
      <c r="F11" s="9562"/>
      <c r="G11" s="9562"/>
      <c r="H11" s="9562"/>
      <c r="I11" s="9562">
        <v>154393</v>
      </c>
      <c r="J11" s="9562"/>
      <c r="K11" s="9580">
        <f>K10-I11</f>
        <v>3791118</v>
      </c>
    </row>
    <row r="12" spans="1:11" ht="18.75">
      <c r="A12" s="9557"/>
      <c r="B12" s="9579"/>
      <c r="C12" s="267" t="s">
        <v>80</v>
      </c>
      <c r="D12" s="268" t="s">
        <v>46</v>
      </c>
      <c r="E12" s="9559"/>
      <c r="F12" s="9563"/>
      <c r="G12" s="9563"/>
      <c r="H12" s="9563"/>
      <c r="I12" s="9563"/>
      <c r="J12" s="9563"/>
      <c r="K12" s="9580"/>
    </row>
    <row r="13" spans="1:11" ht="18.75">
      <c r="A13" s="268"/>
      <c r="B13" s="269"/>
      <c r="C13" s="267" t="s">
        <v>69</v>
      </c>
      <c r="D13" s="275"/>
      <c r="E13" s="276"/>
      <c r="F13" s="277"/>
      <c r="G13" s="277"/>
      <c r="H13" s="277"/>
      <c r="I13" s="277"/>
      <c r="J13" s="272">
        <v>1400</v>
      </c>
      <c r="K13" s="272">
        <f>K11+J13</f>
        <v>3792518</v>
      </c>
    </row>
    <row r="14" spans="1:11" ht="18.75">
      <c r="A14" s="9556">
        <v>3</v>
      </c>
      <c r="B14" s="9578" t="s">
        <v>387</v>
      </c>
      <c r="C14" s="278" t="s">
        <v>88</v>
      </c>
      <c r="D14" s="266" t="s">
        <v>78</v>
      </c>
      <c r="E14" s="9558" t="s">
        <v>79</v>
      </c>
      <c r="F14" s="279"/>
      <c r="G14" s="9562"/>
      <c r="H14" s="279"/>
      <c r="I14" s="9562">
        <v>22540</v>
      </c>
      <c r="J14" s="279"/>
      <c r="K14" s="9562">
        <f>K13-I14</f>
        <v>3769978</v>
      </c>
    </row>
    <row r="15" spans="1:11" ht="18.75">
      <c r="A15" s="9557"/>
      <c r="B15" s="9579"/>
      <c r="C15" s="280" t="s">
        <v>89</v>
      </c>
      <c r="D15" s="268" t="s">
        <v>46</v>
      </c>
      <c r="E15" s="9559"/>
      <c r="F15" s="272"/>
      <c r="G15" s="9563"/>
      <c r="H15" s="272"/>
      <c r="I15" s="9563"/>
      <c r="J15" s="272"/>
      <c r="K15" s="9563"/>
    </row>
    <row r="16" spans="1:11" ht="18.75">
      <c r="A16" s="275"/>
      <c r="B16" s="276"/>
      <c r="C16" s="281" t="s">
        <v>248</v>
      </c>
      <c r="D16" s="282"/>
      <c r="E16" s="276"/>
      <c r="F16" s="279"/>
      <c r="G16" s="279"/>
      <c r="H16" s="279"/>
      <c r="I16" s="279"/>
      <c r="J16" s="279">
        <v>1500</v>
      </c>
      <c r="K16" s="279">
        <f>K14+J16</f>
        <v>3771478</v>
      </c>
    </row>
    <row r="17" spans="1:11" ht="18.75">
      <c r="A17" s="9556">
        <v>4</v>
      </c>
      <c r="B17" s="9579" t="s">
        <v>387</v>
      </c>
      <c r="C17" s="283" t="s">
        <v>392</v>
      </c>
      <c r="D17" s="266" t="s">
        <v>388</v>
      </c>
      <c r="E17" s="9558"/>
      <c r="F17" s="284"/>
      <c r="G17" s="9562"/>
      <c r="H17" s="284"/>
      <c r="I17" s="9562">
        <v>244984</v>
      </c>
      <c r="J17" s="284"/>
      <c r="K17" s="9562">
        <f>K16-I17</f>
        <v>3526494</v>
      </c>
    </row>
    <row r="18" spans="1:11" ht="18.75">
      <c r="A18" s="9557"/>
      <c r="B18" s="9579"/>
      <c r="C18" s="285" t="s">
        <v>393</v>
      </c>
      <c r="D18" s="268"/>
      <c r="E18" s="9559"/>
      <c r="F18" s="272"/>
      <c r="G18" s="9563"/>
      <c r="H18" s="272"/>
      <c r="I18" s="9563"/>
      <c r="J18" s="272"/>
      <c r="K18" s="9563"/>
    </row>
    <row r="19" spans="1:11" ht="18.75">
      <c r="A19" s="275"/>
      <c r="B19" s="276"/>
      <c r="C19" s="267" t="s">
        <v>69</v>
      </c>
      <c r="D19" s="275"/>
      <c r="E19" s="276"/>
      <c r="F19" s="279"/>
      <c r="G19" s="279"/>
      <c r="H19" s="279"/>
      <c r="I19" s="279"/>
      <c r="J19" s="279">
        <v>1400</v>
      </c>
      <c r="K19" s="279">
        <f>K17+J19</f>
        <v>3527894</v>
      </c>
    </row>
    <row r="20" spans="1:11" ht="18.75">
      <c r="A20" s="9556">
        <v>5</v>
      </c>
      <c r="B20" s="9579" t="s">
        <v>387</v>
      </c>
      <c r="C20" s="283" t="s">
        <v>392</v>
      </c>
      <c r="D20" s="266" t="s">
        <v>388</v>
      </c>
      <c r="E20" s="9558"/>
      <c r="F20" s="9562"/>
      <c r="G20" s="9562"/>
      <c r="H20" s="284"/>
      <c r="I20" s="9562">
        <v>82343</v>
      </c>
      <c r="J20" s="284"/>
      <c r="K20" s="9562">
        <f>K19-I20</f>
        <v>3445551</v>
      </c>
    </row>
    <row r="21" spans="1:11" ht="18.75">
      <c r="A21" s="9557"/>
      <c r="B21" s="9579"/>
      <c r="C21" s="285" t="s">
        <v>394</v>
      </c>
      <c r="D21" s="268"/>
      <c r="E21" s="9559"/>
      <c r="F21" s="9563"/>
      <c r="G21" s="9563"/>
      <c r="H21" s="272"/>
      <c r="I21" s="9563"/>
      <c r="J21" s="272"/>
      <c r="K21" s="9563"/>
    </row>
    <row r="22" spans="1:11" ht="18.75">
      <c r="A22" s="275"/>
      <c r="B22" s="276"/>
      <c r="C22" s="267" t="s">
        <v>69</v>
      </c>
      <c r="D22" s="275"/>
      <c r="E22" s="286"/>
      <c r="F22" s="279"/>
      <c r="G22" s="279"/>
      <c r="H22" s="279"/>
      <c r="I22" s="279"/>
      <c r="J22" s="279">
        <v>1400</v>
      </c>
      <c r="K22" s="279">
        <f>K20+J22</f>
        <v>3446951</v>
      </c>
    </row>
    <row r="23" spans="1:11" ht="18.75">
      <c r="A23" s="9556">
        <v>6</v>
      </c>
      <c r="B23" s="9579" t="s">
        <v>387</v>
      </c>
      <c r="C23" s="287" t="s">
        <v>81</v>
      </c>
      <c r="D23" s="266" t="s">
        <v>84</v>
      </c>
      <c r="E23" s="9558" t="s">
        <v>83</v>
      </c>
      <c r="F23" s="9562"/>
      <c r="G23" s="9562"/>
      <c r="H23" s="9562"/>
      <c r="I23" s="9562">
        <v>87169</v>
      </c>
      <c r="J23" s="9562"/>
      <c r="K23" s="9562">
        <f>K22-I23</f>
        <v>3359782</v>
      </c>
    </row>
    <row r="24" spans="1:11" ht="18.75">
      <c r="A24" s="9557"/>
      <c r="B24" s="9579"/>
      <c r="C24" s="267" t="s">
        <v>82</v>
      </c>
      <c r="D24" s="268" t="s">
        <v>46</v>
      </c>
      <c r="E24" s="9559"/>
      <c r="F24" s="9563"/>
      <c r="G24" s="9563"/>
      <c r="H24" s="9563"/>
      <c r="I24" s="9563"/>
      <c r="J24" s="9563"/>
      <c r="K24" s="9563"/>
    </row>
    <row r="25" spans="1:11" ht="18.75">
      <c r="A25" s="275"/>
      <c r="B25" s="276"/>
      <c r="C25" s="267" t="s">
        <v>69</v>
      </c>
      <c r="D25" s="275"/>
      <c r="E25" s="276"/>
      <c r="F25" s="279"/>
      <c r="G25" s="279"/>
      <c r="H25" s="279"/>
      <c r="I25" s="279"/>
      <c r="J25" s="279">
        <v>1400</v>
      </c>
      <c r="K25" s="279">
        <f>K23+J25</f>
        <v>3361182</v>
      </c>
    </row>
    <row r="26" spans="1:11" ht="18.75">
      <c r="A26" s="9556">
        <v>7</v>
      </c>
      <c r="B26" s="9579" t="s">
        <v>387</v>
      </c>
      <c r="C26" s="283" t="s">
        <v>98</v>
      </c>
      <c r="D26" s="266" t="s">
        <v>72</v>
      </c>
      <c r="E26" s="9558" t="s">
        <v>74</v>
      </c>
      <c r="F26" s="9562"/>
      <c r="G26" s="9562">
        <v>193540</v>
      </c>
      <c r="H26" s="9562"/>
      <c r="I26" s="9562"/>
      <c r="J26" s="9562"/>
      <c r="K26" s="9562">
        <f>K25-G26</f>
        <v>3167642</v>
      </c>
    </row>
    <row r="27" spans="1:11" ht="18.75">
      <c r="A27" s="9557"/>
      <c r="B27" s="9579"/>
      <c r="C27" s="285" t="s">
        <v>99</v>
      </c>
      <c r="D27" s="268" t="s">
        <v>73</v>
      </c>
      <c r="E27" s="9559"/>
      <c r="F27" s="9563"/>
      <c r="G27" s="9563"/>
      <c r="H27" s="9563"/>
      <c r="I27" s="9563"/>
      <c r="J27" s="9563"/>
      <c r="K27" s="9563"/>
    </row>
    <row r="28" spans="1:11" ht="18.75">
      <c r="A28" s="275"/>
      <c r="B28" s="276"/>
      <c r="C28" s="281" t="s">
        <v>248</v>
      </c>
      <c r="D28" s="275"/>
      <c r="E28" s="276"/>
      <c r="F28" s="279"/>
      <c r="G28" s="279"/>
      <c r="H28" s="279"/>
      <c r="I28" s="279"/>
      <c r="J28" s="279">
        <v>1500</v>
      </c>
      <c r="K28" s="279">
        <f>K26+J28</f>
        <v>3169142</v>
      </c>
    </row>
    <row r="29" spans="1:11" ht="18.75">
      <c r="A29" s="9556">
        <v>8</v>
      </c>
      <c r="B29" s="9579" t="s">
        <v>387</v>
      </c>
      <c r="C29" s="283" t="s">
        <v>96</v>
      </c>
      <c r="D29" s="266" t="s">
        <v>72</v>
      </c>
      <c r="E29" s="9558" t="s">
        <v>74</v>
      </c>
      <c r="F29" s="9562"/>
      <c r="G29" s="9564">
        <v>71540</v>
      </c>
      <c r="H29" s="9562"/>
      <c r="I29" s="9562"/>
      <c r="J29" s="9562"/>
      <c r="K29" s="9562">
        <f>K28-G29</f>
        <v>3097602</v>
      </c>
    </row>
    <row r="30" spans="1:11" ht="18.75">
      <c r="A30" s="9557"/>
      <c r="B30" s="9579"/>
      <c r="C30" s="285" t="s">
        <v>97</v>
      </c>
      <c r="D30" s="268" t="s">
        <v>73</v>
      </c>
      <c r="E30" s="9559"/>
      <c r="F30" s="9563"/>
      <c r="G30" s="9565"/>
      <c r="H30" s="9563"/>
      <c r="I30" s="9563"/>
      <c r="J30" s="9563"/>
      <c r="K30" s="9563"/>
    </row>
    <row r="31" spans="1:11" ht="18.75">
      <c r="A31" s="275"/>
      <c r="B31" s="276"/>
      <c r="C31" s="281" t="s">
        <v>248</v>
      </c>
      <c r="D31" s="275"/>
      <c r="E31" s="286"/>
      <c r="F31" s="279"/>
      <c r="G31" s="288"/>
      <c r="H31" s="289"/>
      <c r="I31" s="279"/>
      <c r="J31" s="279">
        <v>1500</v>
      </c>
      <c r="K31" s="279">
        <f>K29+J31</f>
        <v>3099102</v>
      </c>
    </row>
    <row r="32" spans="1:11" ht="18.75">
      <c r="A32" s="9596">
        <v>9</v>
      </c>
      <c r="B32" s="9579" t="s">
        <v>387</v>
      </c>
      <c r="C32" s="290" t="s">
        <v>111</v>
      </c>
      <c r="D32" s="266" t="s">
        <v>113</v>
      </c>
      <c r="E32" s="9558" t="s">
        <v>114</v>
      </c>
      <c r="F32" s="9562"/>
      <c r="G32" s="9562"/>
      <c r="H32" s="9598"/>
      <c r="I32" s="9562">
        <v>606415</v>
      </c>
      <c r="J32" s="9562"/>
      <c r="K32" s="9562">
        <f>K31-I32</f>
        <v>2492687</v>
      </c>
    </row>
    <row r="33" spans="1:11" ht="18.75">
      <c r="A33" s="9597"/>
      <c r="B33" s="9579"/>
      <c r="C33" s="291" t="s">
        <v>112</v>
      </c>
      <c r="D33" s="268" t="s">
        <v>46</v>
      </c>
      <c r="E33" s="9559"/>
      <c r="F33" s="9563"/>
      <c r="G33" s="9563"/>
      <c r="H33" s="9599"/>
      <c r="I33" s="9563"/>
      <c r="J33" s="9563"/>
      <c r="K33" s="9563"/>
    </row>
    <row r="34" spans="1:11" ht="18.75">
      <c r="A34" s="275"/>
      <c r="B34" s="276"/>
      <c r="C34" s="267" t="s">
        <v>69</v>
      </c>
      <c r="D34" s="275"/>
      <c r="E34" s="276"/>
      <c r="F34" s="279"/>
      <c r="G34" s="279"/>
      <c r="H34" s="252"/>
      <c r="I34" s="279"/>
      <c r="J34" s="279">
        <v>1400</v>
      </c>
      <c r="K34" s="279">
        <f>K32+J34</f>
        <v>2494087</v>
      </c>
    </row>
    <row r="35" spans="1:11" ht="18.75">
      <c r="A35" s="9556">
        <v>10</v>
      </c>
      <c r="B35" s="9579" t="s">
        <v>387</v>
      </c>
      <c r="C35" s="278" t="s">
        <v>246</v>
      </c>
      <c r="D35" s="292" t="s">
        <v>249</v>
      </c>
      <c r="E35" s="9560" t="s">
        <v>251</v>
      </c>
      <c r="F35" s="9562"/>
      <c r="G35" s="9600">
        <v>528233</v>
      </c>
      <c r="H35" s="9562"/>
      <c r="I35" s="9562"/>
      <c r="J35" s="9562"/>
      <c r="K35" s="9562">
        <f>K34-G35</f>
        <v>1965854</v>
      </c>
    </row>
    <row r="36" spans="1:11" ht="18.75">
      <c r="A36" s="9557"/>
      <c r="B36" s="9579"/>
      <c r="C36" s="267" t="s">
        <v>247</v>
      </c>
      <c r="D36" s="293" t="s">
        <v>250</v>
      </c>
      <c r="E36" s="9561"/>
      <c r="F36" s="9563"/>
      <c r="G36" s="9601"/>
      <c r="H36" s="9563"/>
      <c r="I36" s="9563"/>
      <c r="J36" s="9563"/>
      <c r="K36" s="9563"/>
    </row>
    <row r="37" spans="1:11" ht="18.75">
      <c r="A37" s="275"/>
      <c r="B37" s="276"/>
      <c r="C37" s="267" t="s">
        <v>69</v>
      </c>
      <c r="D37" s="294"/>
      <c r="E37" s="286"/>
      <c r="F37" s="279"/>
      <c r="G37" s="279"/>
      <c r="H37" s="279"/>
      <c r="I37" s="279"/>
      <c r="J37" s="279">
        <v>1400</v>
      </c>
      <c r="K37" s="279">
        <f>K35+J37</f>
        <v>1967254</v>
      </c>
    </row>
    <row r="38" spans="1:11" ht="18.75">
      <c r="A38" s="9556">
        <v>11</v>
      </c>
      <c r="B38" s="9579" t="s">
        <v>387</v>
      </c>
      <c r="C38" s="278" t="s">
        <v>252</v>
      </c>
      <c r="D38" s="292" t="s">
        <v>249</v>
      </c>
      <c r="E38" s="9560" t="s">
        <v>251</v>
      </c>
      <c r="F38" s="9562"/>
      <c r="G38" s="9562">
        <v>85200</v>
      </c>
      <c r="H38" s="9562"/>
      <c r="I38" s="9562"/>
      <c r="J38" s="9562"/>
      <c r="K38" s="9562">
        <f>K37-G38</f>
        <v>1882054</v>
      </c>
    </row>
    <row r="39" spans="1:11" ht="18.75">
      <c r="A39" s="9557"/>
      <c r="B39" s="9579"/>
      <c r="C39" s="280" t="s">
        <v>253</v>
      </c>
      <c r="D39" s="293" t="s">
        <v>250</v>
      </c>
      <c r="E39" s="9561"/>
      <c r="F39" s="9563"/>
      <c r="G39" s="9563"/>
      <c r="H39" s="9563"/>
      <c r="I39" s="9563"/>
      <c r="J39" s="9563"/>
      <c r="K39" s="9563"/>
    </row>
    <row r="40" spans="1:11" ht="18.75">
      <c r="A40" s="275"/>
      <c r="B40" s="276"/>
      <c r="C40" s="281" t="s">
        <v>254</v>
      </c>
      <c r="D40" s="282"/>
      <c r="E40" s="276"/>
      <c r="F40" s="279"/>
      <c r="G40" s="279"/>
      <c r="H40" s="279"/>
      <c r="I40" s="279"/>
      <c r="J40" s="279">
        <v>750</v>
      </c>
      <c r="K40" s="279">
        <f>K38+J40</f>
        <v>1882804</v>
      </c>
    </row>
    <row r="41" spans="1:11" ht="18.75">
      <c r="A41" s="9556">
        <v>12</v>
      </c>
      <c r="B41" s="9579" t="s">
        <v>387</v>
      </c>
      <c r="C41" s="278" t="s">
        <v>255</v>
      </c>
      <c r="D41" s="294" t="s">
        <v>257</v>
      </c>
      <c r="E41" s="9560" t="s">
        <v>259</v>
      </c>
      <c r="F41" s="9562"/>
      <c r="G41" s="9562">
        <v>360148</v>
      </c>
      <c r="H41" s="9562"/>
      <c r="I41" s="9562"/>
      <c r="J41" s="9562"/>
      <c r="K41" s="9562">
        <f>K40-G41</f>
        <v>1522656</v>
      </c>
    </row>
    <row r="42" spans="1:11" ht="18.75">
      <c r="A42" s="9557"/>
      <c r="B42" s="9579"/>
      <c r="C42" s="291" t="s">
        <v>256</v>
      </c>
      <c r="D42" s="293" t="s">
        <v>258</v>
      </c>
      <c r="E42" s="9561"/>
      <c r="F42" s="9563"/>
      <c r="G42" s="9563"/>
      <c r="H42" s="9563"/>
      <c r="I42" s="9563"/>
      <c r="J42" s="9563"/>
      <c r="K42" s="9563"/>
    </row>
    <row r="43" spans="1:11" ht="18.75">
      <c r="A43" s="275"/>
      <c r="B43" s="276"/>
      <c r="C43" s="295" t="s">
        <v>69</v>
      </c>
      <c r="D43" s="294"/>
      <c r="E43" s="286"/>
      <c r="F43" s="279"/>
      <c r="G43" s="279"/>
      <c r="H43" s="279"/>
      <c r="I43" s="279"/>
      <c r="J43" s="279">
        <v>1400</v>
      </c>
      <c r="K43" s="279">
        <f>K41+J43</f>
        <v>1524056</v>
      </c>
    </row>
    <row r="44" spans="1:11" ht="18.75">
      <c r="A44" s="9556">
        <v>13</v>
      </c>
      <c r="B44" s="9579" t="s">
        <v>387</v>
      </c>
      <c r="C44" s="296" t="s">
        <v>229</v>
      </c>
      <c r="D44" s="292" t="s">
        <v>224</v>
      </c>
      <c r="E44" s="9560">
        <v>976579</v>
      </c>
      <c r="F44" s="9562"/>
      <c r="G44" s="9562">
        <v>300000</v>
      </c>
      <c r="H44" s="9562"/>
      <c r="I44" s="9562"/>
      <c r="J44" s="9562"/>
      <c r="K44" s="9562">
        <f>K43-G44</f>
        <v>1224056</v>
      </c>
    </row>
    <row r="45" spans="1:11" ht="18.75">
      <c r="A45" s="9557"/>
      <c r="B45" s="9579"/>
      <c r="C45" s="297" t="s">
        <v>225</v>
      </c>
      <c r="D45" s="293" t="s">
        <v>226</v>
      </c>
      <c r="E45" s="9561"/>
      <c r="F45" s="9563"/>
      <c r="G45" s="9563"/>
      <c r="H45" s="9563"/>
      <c r="I45" s="9563"/>
      <c r="J45" s="9563"/>
      <c r="K45" s="9563"/>
    </row>
    <row r="46" spans="1:11" ht="18.75">
      <c r="A46" s="282"/>
      <c r="B46" s="298"/>
      <c r="C46" s="280" t="s">
        <v>104</v>
      </c>
      <c r="D46" s="268"/>
      <c r="E46" s="269"/>
      <c r="F46" s="289"/>
      <c r="G46" s="289"/>
      <c r="H46" s="289"/>
      <c r="I46" s="289"/>
      <c r="J46" s="289">
        <v>1400</v>
      </c>
      <c r="K46" s="289">
        <f>K44+J46</f>
        <v>1225456</v>
      </c>
    </row>
    <row r="47" spans="1:11" ht="18.75">
      <c r="A47" s="9556"/>
      <c r="B47" s="9558" t="s">
        <v>395</v>
      </c>
      <c r="C47" s="9556" t="s">
        <v>5</v>
      </c>
      <c r="D47" s="266"/>
      <c r="E47" s="9558"/>
      <c r="F47" s="9562">
        <v>7000000</v>
      </c>
      <c r="G47" s="9562"/>
      <c r="H47" s="284"/>
      <c r="I47" s="9562"/>
      <c r="J47" s="284"/>
      <c r="K47" s="9562">
        <f>K46+F47</f>
        <v>8225456</v>
      </c>
    </row>
    <row r="48" spans="1:11" ht="18.75">
      <c r="A48" s="9557"/>
      <c r="B48" s="9559"/>
      <c r="C48" s="9557"/>
      <c r="D48" s="268"/>
      <c r="E48" s="9559"/>
      <c r="F48" s="9563"/>
      <c r="G48" s="9563"/>
      <c r="H48" s="272"/>
      <c r="I48" s="9563"/>
      <c r="J48" s="272"/>
      <c r="K48" s="9563"/>
    </row>
    <row r="49" spans="1:12" ht="18.75">
      <c r="A49" s="9556">
        <v>14</v>
      </c>
      <c r="B49" s="9558" t="s">
        <v>395</v>
      </c>
      <c r="C49" s="283" t="s">
        <v>218</v>
      </c>
      <c r="D49" s="292" t="s">
        <v>219</v>
      </c>
      <c r="E49" s="9560" t="s">
        <v>220</v>
      </c>
      <c r="F49" s="284"/>
      <c r="G49" s="9562">
        <v>200000</v>
      </c>
      <c r="H49" s="284"/>
      <c r="I49" s="9562"/>
      <c r="J49" s="284"/>
      <c r="K49" s="9562">
        <f>K47-G49</f>
        <v>8025456</v>
      </c>
      <c r="L49" t="s">
        <v>911</v>
      </c>
    </row>
    <row r="50" spans="1:12" ht="18.75">
      <c r="A50" s="9557"/>
      <c r="B50" s="9559"/>
      <c r="C50" s="285" t="s">
        <v>221</v>
      </c>
      <c r="D50" s="293" t="s">
        <v>222</v>
      </c>
      <c r="E50" s="9561"/>
      <c r="F50" s="272"/>
      <c r="G50" s="9563"/>
      <c r="H50" s="272"/>
      <c r="I50" s="9563"/>
      <c r="J50" s="272"/>
      <c r="K50" s="9563"/>
    </row>
    <row r="51" spans="1:12" ht="18.75">
      <c r="A51" s="282"/>
      <c r="B51" s="298"/>
      <c r="C51" s="295" t="s">
        <v>104</v>
      </c>
      <c r="D51" s="268"/>
      <c r="E51" s="269"/>
      <c r="F51" s="289"/>
      <c r="G51" s="289"/>
      <c r="H51" s="289"/>
      <c r="I51" s="289"/>
      <c r="J51" s="289">
        <v>1400</v>
      </c>
      <c r="K51" s="289">
        <f>K49+J51</f>
        <v>8026856</v>
      </c>
    </row>
    <row r="52" spans="1:12" ht="18.75">
      <c r="A52" s="9556">
        <v>15</v>
      </c>
      <c r="B52" s="9558" t="s">
        <v>395</v>
      </c>
      <c r="C52" s="299" t="s">
        <v>27</v>
      </c>
      <c r="D52" s="266" t="s">
        <v>157</v>
      </c>
      <c r="E52" s="9558" t="s">
        <v>156</v>
      </c>
      <c r="F52" s="284"/>
      <c r="G52" s="9562">
        <v>186540</v>
      </c>
      <c r="H52" s="284"/>
      <c r="I52" s="9562"/>
      <c r="J52" s="284"/>
      <c r="K52" s="9562">
        <f>K51-G52</f>
        <v>7840316</v>
      </c>
    </row>
    <row r="53" spans="1:12" ht="18.75">
      <c r="A53" s="9557"/>
      <c r="B53" s="9559"/>
      <c r="C53" s="300" t="s">
        <v>386</v>
      </c>
      <c r="D53" s="268" t="s">
        <v>38</v>
      </c>
      <c r="E53" s="9559"/>
      <c r="F53" s="272"/>
      <c r="G53" s="9563"/>
      <c r="H53" s="272"/>
      <c r="I53" s="9563"/>
      <c r="J53" s="272"/>
      <c r="K53" s="9563"/>
    </row>
    <row r="54" spans="1:12" ht="18.75">
      <c r="A54" s="282"/>
      <c r="B54" s="298"/>
      <c r="C54" s="291" t="s">
        <v>207</v>
      </c>
      <c r="D54" s="293"/>
      <c r="E54" s="301"/>
      <c r="F54" s="289"/>
      <c r="G54" s="289"/>
      <c r="H54" s="289"/>
      <c r="I54" s="289"/>
      <c r="J54" s="289">
        <v>1500</v>
      </c>
      <c r="K54" s="289">
        <f>K52+J54</f>
        <v>7841816</v>
      </c>
    </row>
    <row r="55" spans="1:12" ht="18.75">
      <c r="A55" s="9556">
        <v>16</v>
      </c>
      <c r="B55" s="9558" t="s">
        <v>395</v>
      </c>
      <c r="C55" s="299" t="s">
        <v>154</v>
      </c>
      <c r="D55" s="266" t="s">
        <v>157</v>
      </c>
      <c r="E55" s="9558" t="s">
        <v>156</v>
      </c>
      <c r="F55" s="284"/>
      <c r="G55" s="9562">
        <v>696596</v>
      </c>
      <c r="H55" s="284"/>
      <c r="I55" s="9562"/>
      <c r="J55" s="284"/>
      <c r="K55" s="9562">
        <f>K54-G55</f>
        <v>7145220</v>
      </c>
    </row>
    <row r="56" spans="1:12" ht="18.75">
      <c r="A56" s="9557"/>
      <c r="B56" s="9559"/>
      <c r="C56" s="280" t="s">
        <v>155</v>
      </c>
      <c r="D56" s="268" t="s">
        <v>38</v>
      </c>
      <c r="E56" s="9559"/>
      <c r="F56" s="272"/>
      <c r="G56" s="9563"/>
      <c r="H56" s="272"/>
      <c r="I56" s="9563"/>
      <c r="J56" s="272"/>
      <c r="K56" s="9563"/>
    </row>
    <row r="57" spans="1:12" ht="18.75">
      <c r="A57" s="268"/>
      <c r="B57" s="276"/>
      <c r="C57" s="295" t="s">
        <v>69</v>
      </c>
      <c r="D57" s="275"/>
      <c r="E57" s="276"/>
      <c r="F57" s="279"/>
      <c r="G57" s="279"/>
      <c r="H57" s="279"/>
      <c r="I57" s="279"/>
      <c r="J57" s="279">
        <v>1400</v>
      </c>
      <c r="K57" s="279">
        <f>K55+J57</f>
        <v>7146620</v>
      </c>
    </row>
    <row r="58" spans="1:12" ht="18.75">
      <c r="A58" s="9577">
        <v>17</v>
      </c>
      <c r="B58" s="9558" t="s">
        <v>395</v>
      </c>
      <c r="C58" s="278" t="s">
        <v>35</v>
      </c>
      <c r="D58" s="266" t="s">
        <v>41</v>
      </c>
      <c r="E58" s="9558" t="s">
        <v>43</v>
      </c>
      <c r="F58" s="9562"/>
      <c r="G58" s="9562">
        <v>200000</v>
      </c>
      <c r="H58" s="9562"/>
      <c r="I58" s="9564"/>
      <c r="J58" s="9562"/>
      <c r="K58" s="9562">
        <f>K57-G58</f>
        <v>6946620</v>
      </c>
    </row>
    <row r="59" spans="1:12" ht="18.75">
      <c r="A59" s="9577"/>
      <c r="B59" s="9559"/>
      <c r="C59" s="280" t="s">
        <v>40</v>
      </c>
      <c r="D59" s="268" t="s">
        <v>42</v>
      </c>
      <c r="E59" s="9559"/>
      <c r="F59" s="9563"/>
      <c r="G59" s="9563"/>
      <c r="H59" s="9563"/>
      <c r="I59" s="9565"/>
      <c r="J59" s="9563"/>
      <c r="K59" s="9563"/>
    </row>
    <row r="60" spans="1:12" ht="18.75">
      <c r="A60" s="282"/>
      <c r="B60" s="269"/>
      <c r="C60" s="281" t="s">
        <v>21</v>
      </c>
      <c r="D60" s="282"/>
      <c r="E60" s="276"/>
      <c r="F60" s="272"/>
      <c r="G60" s="272"/>
      <c r="H60" s="272"/>
      <c r="I60" s="272"/>
      <c r="J60" s="272">
        <v>1400</v>
      </c>
      <c r="K60" s="272">
        <f>K58+J60</f>
        <v>6948020</v>
      </c>
    </row>
    <row r="61" spans="1:12" ht="18.75">
      <c r="A61" s="9556">
        <v>18</v>
      </c>
      <c r="B61" s="9558" t="s">
        <v>395</v>
      </c>
      <c r="C61" s="296" t="s">
        <v>268</v>
      </c>
      <c r="D61" s="9602" t="s">
        <v>26</v>
      </c>
      <c r="E61" s="9560"/>
      <c r="F61" s="9562"/>
      <c r="G61" s="9562"/>
      <c r="H61" s="9562"/>
      <c r="I61" s="9562">
        <v>3781705</v>
      </c>
      <c r="J61" s="9562"/>
      <c r="K61" s="9562">
        <f>K60-I61</f>
        <v>3166315</v>
      </c>
    </row>
    <row r="62" spans="1:12" ht="18.75">
      <c r="A62" s="9557"/>
      <c r="B62" s="9559"/>
      <c r="C62" s="297" t="s">
        <v>269</v>
      </c>
      <c r="D62" s="9603"/>
      <c r="E62" s="9561"/>
      <c r="F62" s="9563"/>
      <c r="G62" s="9563"/>
      <c r="H62" s="9563"/>
      <c r="I62" s="9563"/>
      <c r="J62" s="9563"/>
      <c r="K62" s="9563"/>
    </row>
    <row r="63" spans="1:12" ht="18.75">
      <c r="A63" s="282"/>
      <c r="B63" s="269"/>
      <c r="C63" s="267" t="s">
        <v>69</v>
      </c>
      <c r="D63" s="268"/>
      <c r="E63" s="269"/>
      <c r="F63" s="272"/>
      <c r="G63" s="272"/>
      <c r="H63" s="272"/>
      <c r="I63" s="272"/>
      <c r="J63" s="272">
        <v>1400</v>
      </c>
      <c r="K63" s="272">
        <f>K61+J63</f>
        <v>3167715</v>
      </c>
    </row>
    <row r="64" spans="1:12" ht="18.75">
      <c r="A64" s="9556">
        <v>19</v>
      </c>
      <c r="B64" s="9558" t="s">
        <v>395</v>
      </c>
      <c r="C64" s="278" t="s">
        <v>88</v>
      </c>
      <c r="D64" s="9556" t="s">
        <v>26</v>
      </c>
      <c r="E64" s="9558"/>
      <c r="F64" s="9562"/>
      <c r="G64" s="9562"/>
      <c r="H64" s="9562"/>
      <c r="I64" s="9564">
        <v>168540</v>
      </c>
      <c r="J64" s="9562"/>
      <c r="K64" s="9562">
        <f>K63-I64</f>
        <v>2999175</v>
      </c>
    </row>
    <row r="65" spans="1:12" ht="18.75">
      <c r="A65" s="9557"/>
      <c r="B65" s="9559"/>
      <c r="C65" s="267" t="s">
        <v>131</v>
      </c>
      <c r="D65" s="9557"/>
      <c r="E65" s="9559"/>
      <c r="F65" s="9563"/>
      <c r="G65" s="9563"/>
      <c r="H65" s="9563"/>
      <c r="I65" s="9565"/>
      <c r="J65" s="9563"/>
      <c r="K65" s="9563"/>
    </row>
    <row r="66" spans="1:12" ht="18.75">
      <c r="A66" s="282"/>
      <c r="B66" s="269"/>
      <c r="C66" s="267" t="s">
        <v>270</v>
      </c>
      <c r="D66" s="268"/>
      <c r="E66" s="269"/>
      <c r="F66" s="272"/>
      <c r="G66" s="272"/>
      <c r="H66" s="272"/>
      <c r="I66" s="272"/>
      <c r="J66" s="272">
        <v>1500</v>
      </c>
      <c r="K66" s="272">
        <f>K64+J66</f>
        <v>3000675</v>
      </c>
    </row>
    <row r="67" spans="1:12" ht="18.75">
      <c r="A67" s="9556">
        <v>20</v>
      </c>
      <c r="B67" s="9558" t="s">
        <v>396</v>
      </c>
      <c r="C67" s="296" t="s">
        <v>397</v>
      </c>
      <c r="D67" s="266" t="s">
        <v>399</v>
      </c>
      <c r="E67" s="9558" t="s">
        <v>401</v>
      </c>
      <c r="F67" s="9562"/>
      <c r="G67" s="9562">
        <v>232040</v>
      </c>
      <c r="H67" s="9562"/>
      <c r="I67" s="9562"/>
      <c r="J67" s="9562"/>
      <c r="K67" s="9562">
        <f>K66-G67</f>
        <v>2768635</v>
      </c>
    </row>
    <row r="68" spans="1:12" ht="18.75">
      <c r="A68" s="9557"/>
      <c r="B68" s="9559"/>
      <c r="C68" s="297" t="s">
        <v>398</v>
      </c>
      <c r="D68" s="268" t="s">
        <v>400</v>
      </c>
      <c r="E68" s="9559"/>
      <c r="F68" s="9563"/>
      <c r="G68" s="9563"/>
      <c r="H68" s="9563"/>
      <c r="I68" s="9563"/>
      <c r="J68" s="9563"/>
      <c r="K68" s="9563"/>
      <c r="L68" t="s">
        <v>423</v>
      </c>
    </row>
    <row r="69" spans="1:12" ht="18.75">
      <c r="A69" s="282"/>
      <c r="B69" s="269"/>
      <c r="C69" s="267" t="s">
        <v>270</v>
      </c>
      <c r="D69" s="268"/>
      <c r="E69" s="269"/>
      <c r="F69" s="272"/>
      <c r="G69" s="272"/>
      <c r="H69" s="272"/>
      <c r="I69" s="272"/>
      <c r="J69" s="272">
        <v>1500</v>
      </c>
      <c r="K69" s="272">
        <f>K67+J69</f>
        <v>2770135</v>
      </c>
    </row>
    <row r="70" spans="1:12" ht="18.75">
      <c r="A70" s="9556">
        <v>21</v>
      </c>
      <c r="B70" s="9558" t="s">
        <v>396</v>
      </c>
      <c r="C70" s="299" t="s">
        <v>152</v>
      </c>
      <c r="D70" s="292" t="s">
        <v>45</v>
      </c>
      <c r="E70" s="9560" t="s">
        <v>47</v>
      </c>
      <c r="F70" s="9562"/>
      <c r="G70" s="9562">
        <v>31790</v>
      </c>
      <c r="H70" s="9562"/>
      <c r="I70" s="9562"/>
      <c r="J70" s="9562"/>
      <c r="K70" s="9562">
        <f>K69-G70</f>
        <v>2738345</v>
      </c>
    </row>
    <row r="71" spans="1:12" ht="18.75">
      <c r="A71" s="9557"/>
      <c r="B71" s="9559"/>
      <c r="C71" s="280" t="s">
        <v>153</v>
      </c>
      <c r="D71" s="293" t="s">
        <v>46</v>
      </c>
      <c r="E71" s="9561"/>
      <c r="F71" s="9563"/>
      <c r="G71" s="9563"/>
      <c r="H71" s="9563"/>
      <c r="I71" s="9563"/>
      <c r="J71" s="9563"/>
      <c r="K71" s="9563"/>
    </row>
    <row r="72" spans="1:12" ht="18.75">
      <c r="A72" s="282"/>
      <c r="B72" s="269"/>
      <c r="C72" s="281" t="s">
        <v>248</v>
      </c>
      <c r="D72" s="275"/>
      <c r="E72" s="276"/>
      <c r="F72" s="272"/>
      <c r="G72" s="272"/>
      <c r="H72" s="272"/>
      <c r="I72" s="272"/>
      <c r="J72" s="272">
        <v>1500</v>
      </c>
      <c r="K72" s="272">
        <f>K70+J72</f>
        <v>2739845</v>
      </c>
    </row>
    <row r="73" spans="1:12" ht="18.75">
      <c r="A73" s="9556">
        <v>22</v>
      </c>
      <c r="B73" s="9558" t="s">
        <v>396</v>
      </c>
      <c r="C73" s="299" t="s">
        <v>169</v>
      </c>
      <c r="D73" s="266" t="s">
        <v>167</v>
      </c>
      <c r="E73" s="9558" t="s">
        <v>56</v>
      </c>
      <c r="F73" s="9562"/>
      <c r="G73" s="9562">
        <v>192300</v>
      </c>
      <c r="H73" s="9562"/>
      <c r="I73" s="9562"/>
      <c r="J73" s="9562"/>
      <c r="K73" s="9562">
        <f>K72-G73</f>
        <v>2547545</v>
      </c>
    </row>
    <row r="74" spans="1:12" ht="18.75">
      <c r="A74" s="9557"/>
      <c r="B74" s="9559"/>
      <c r="C74" s="280" t="s">
        <v>170</v>
      </c>
      <c r="D74" s="268" t="s">
        <v>55</v>
      </c>
      <c r="E74" s="9559"/>
      <c r="F74" s="9563"/>
      <c r="G74" s="9563"/>
      <c r="H74" s="9563"/>
      <c r="I74" s="9563"/>
      <c r="J74" s="9563"/>
      <c r="K74" s="9563"/>
    </row>
    <row r="75" spans="1:12" ht="18.75">
      <c r="A75" s="282"/>
      <c r="B75" s="269"/>
      <c r="C75" s="281" t="s">
        <v>254</v>
      </c>
      <c r="D75" s="282"/>
      <c r="E75" s="298"/>
      <c r="F75" s="272"/>
      <c r="G75" s="272"/>
      <c r="H75" s="272"/>
      <c r="I75" s="272"/>
      <c r="J75" s="272">
        <v>750</v>
      </c>
      <c r="K75" s="272">
        <f>K73+J75</f>
        <v>2548295</v>
      </c>
    </row>
    <row r="76" spans="1:12" ht="18.75">
      <c r="A76" s="9556">
        <v>23</v>
      </c>
      <c r="B76" s="9558" t="s">
        <v>396</v>
      </c>
      <c r="C76" s="299" t="s">
        <v>165</v>
      </c>
      <c r="D76" s="266" t="s">
        <v>167</v>
      </c>
      <c r="E76" s="9558" t="s">
        <v>56</v>
      </c>
      <c r="F76" s="9562"/>
      <c r="G76" s="9562">
        <v>379482</v>
      </c>
      <c r="H76" s="9562"/>
      <c r="I76" s="9562"/>
      <c r="J76" s="9562"/>
      <c r="K76" s="9562">
        <f>K75-G76</f>
        <v>2168813</v>
      </c>
    </row>
    <row r="77" spans="1:12" ht="18.75">
      <c r="A77" s="9557"/>
      <c r="B77" s="9559"/>
      <c r="C77" s="280" t="s">
        <v>166</v>
      </c>
      <c r="D77" s="268" t="s">
        <v>55</v>
      </c>
      <c r="E77" s="9559"/>
      <c r="F77" s="9563"/>
      <c r="G77" s="9563"/>
      <c r="H77" s="9563"/>
      <c r="I77" s="9563"/>
      <c r="J77" s="9563"/>
      <c r="K77" s="9563"/>
    </row>
    <row r="78" spans="1:12" ht="18.75">
      <c r="A78" s="275"/>
      <c r="B78" s="276"/>
      <c r="C78" s="267" t="s">
        <v>69</v>
      </c>
      <c r="D78" s="282"/>
      <c r="E78" s="298"/>
      <c r="F78" s="279"/>
      <c r="G78" s="279"/>
      <c r="H78" s="279"/>
      <c r="I78" s="279"/>
      <c r="J78" s="279">
        <v>1400</v>
      </c>
      <c r="K78" s="279">
        <f>K76+J78</f>
        <v>2170213</v>
      </c>
    </row>
    <row r="79" spans="1:12" ht="18.75">
      <c r="A79" s="9556">
        <v>24</v>
      </c>
      <c r="B79" s="9558" t="s">
        <v>396</v>
      </c>
      <c r="C79" s="302" t="s">
        <v>252</v>
      </c>
      <c r="D79" s="266"/>
      <c r="E79" s="9558"/>
      <c r="F79" s="9562"/>
      <c r="G79" s="9562"/>
      <c r="H79" s="9562"/>
      <c r="I79" s="9562">
        <v>99400</v>
      </c>
      <c r="J79" s="9562"/>
      <c r="K79" s="9562">
        <f>K78-I79</f>
        <v>2070813</v>
      </c>
    </row>
    <row r="80" spans="1:12" ht="18.75">
      <c r="A80" s="9557"/>
      <c r="B80" s="9559"/>
      <c r="C80" s="303" t="s">
        <v>303</v>
      </c>
      <c r="D80" s="268"/>
      <c r="E80" s="9559"/>
      <c r="F80" s="9563"/>
      <c r="G80" s="9563"/>
      <c r="H80" s="9563"/>
      <c r="I80" s="9563"/>
      <c r="J80" s="9563"/>
      <c r="K80" s="9563"/>
    </row>
    <row r="81" spans="1:12" ht="18.75">
      <c r="A81" s="282"/>
      <c r="B81" s="269"/>
      <c r="C81" s="304" t="s">
        <v>254</v>
      </c>
      <c r="D81" s="268"/>
      <c r="E81" s="269"/>
      <c r="F81" s="272"/>
      <c r="G81" s="272"/>
      <c r="H81" s="272"/>
      <c r="I81" s="272"/>
      <c r="J81" s="272">
        <v>750</v>
      </c>
      <c r="K81" s="272">
        <f>K79+J81</f>
        <v>2071563</v>
      </c>
    </row>
    <row r="82" spans="1:12" ht="18.75">
      <c r="A82" s="9556">
        <v>25</v>
      </c>
      <c r="B82" s="9558" t="s">
        <v>396</v>
      </c>
      <c r="C82" s="296" t="s">
        <v>35</v>
      </c>
      <c r="D82" s="292" t="s">
        <v>315</v>
      </c>
      <c r="E82" s="9560" t="s">
        <v>143</v>
      </c>
      <c r="F82" s="9562"/>
      <c r="G82" s="9564">
        <v>150000</v>
      </c>
      <c r="H82" s="9562"/>
      <c r="I82" s="9562"/>
      <c r="J82" s="9562"/>
      <c r="K82" s="9562">
        <f>K81-G82</f>
        <v>1921563</v>
      </c>
      <c r="L82" t="s">
        <v>481</v>
      </c>
    </row>
    <row r="83" spans="1:12" ht="18.75">
      <c r="A83" s="9557"/>
      <c r="B83" s="9559"/>
      <c r="C83" s="297" t="s">
        <v>141</v>
      </c>
      <c r="D83" s="293" t="s">
        <v>46</v>
      </c>
      <c r="E83" s="9561"/>
      <c r="F83" s="9563"/>
      <c r="G83" s="9565"/>
      <c r="H83" s="9563"/>
      <c r="I83" s="9563"/>
      <c r="J83" s="9563"/>
      <c r="K83" s="9563"/>
    </row>
    <row r="84" spans="1:12" ht="18.75">
      <c r="A84" s="282"/>
      <c r="B84" s="269"/>
      <c r="C84" s="295" t="s">
        <v>93</v>
      </c>
      <c r="D84" s="282"/>
      <c r="E84" s="298"/>
      <c r="F84" s="272"/>
      <c r="G84" s="272"/>
      <c r="H84" s="272"/>
      <c r="I84" s="272"/>
      <c r="J84" s="272">
        <v>1400</v>
      </c>
      <c r="K84" s="272">
        <f>K82+J84</f>
        <v>1922963</v>
      </c>
    </row>
    <row r="85" spans="1:12" ht="18.75">
      <c r="A85" s="9556">
        <v>26</v>
      </c>
      <c r="B85" s="9558" t="s">
        <v>396</v>
      </c>
      <c r="C85" s="296" t="s">
        <v>373</v>
      </c>
      <c r="D85" s="305" t="s">
        <v>261</v>
      </c>
      <c r="E85" s="9560" t="s">
        <v>262</v>
      </c>
      <c r="F85" s="9562"/>
      <c r="G85" s="9564">
        <v>100000</v>
      </c>
      <c r="H85" s="284"/>
      <c r="I85" s="284"/>
      <c r="J85" s="284"/>
      <c r="K85" s="9562">
        <f>K84-G85</f>
        <v>1822963</v>
      </c>
    </row>
    <row r="86" spans="1:12" ht="18.75">
      <c r="A86" s="9557"/>
      <c r="B86" s="9559"/>
      <c r="C86" s="297" t="s">
        <v>374</v>
      </c>
      <c r="D86" s="306" t="s">
        <v>73</v>
      </c>
      <c r="E86" s="9561"/>
      <c r="F86" s="9563"/>
      <c r="G86" s="9565"/>
      <c r="H86" s="272"/>
      <c r="I86" s="272"/>
      <c r="J86" s="272"/>
      <c r="K86" s="9563"/>
    </row>
    <row r="87" spans="1:12" ht="18.75">
      <c r="A87" s="275"/>
      <c r="B87" s="276"/>
      <c r="C87" s="295" t="s">
        <v>93</v>
      </c>
      <c r="D87" s="280"/>
      <c r="E87" s="269"/>
      <c r="F87" s="279"/>
      <c r="G87" s="279"/>
      <c r="H87" s="279"/>
      <c r="I87" s="279"/>
      <c r="J87" s="279">
        <v>1400</v>
      </c>
      <c r="K87" s="279">
        <f>K85+J87</f>
        <v>1824363</v>
      </c>
    </row>
    <row r="88" spans="1:12" ht="18.75">
      <c r="A88" s="9556"/>
      <c r="B88" s="9558" t="s">
        <v>402</v>
      </c>
      <c r="C88" s="9556" t="s">
        <v>5</v>
      </c>
      <c r="D88" s="266"/>
      <c r="E88" s="9558"/>
      <c r="F88" s="9562">
        <v>7000000</v>
      </c>
      <c r="G88" s="9562"/>
      <c r="H88" s="284"/>
      <c r="I88" s="9562"/>
      <c r="J88" s="284"/>
      <c r="K88" s="9562">
        <f>K87+F88</f>
        <v>8824363</v>
      </c>
    </row>
    <row r="89" spans="1:12" ht="18.75">
      <c r="A89" s="9557"/>
      <c r="B89" s="9559"/>
      <c r="C89" s="9557"/>
      <c r="D89" s="268"/>
      <c r="E89" s="9559"/>
      <c r="F89" s="9563"/>
      <c r="G89" s="9563"/>
      <c r="H89" s="272"/>
      <c r="I89" s="9563"/>
      <c r="J89" s="272"/>
      <c r="K89" s="9563"/>
    </row>
    <row r="90" spans="1:12" ht="18.75">
      <c r="A90" s="9556">
        <v>27</v>
      </c>
      <c r="B90" s="9558" t="s">
        <v>402</v>
      </c>
      <c r="C90" s="290" t="s">
        <v>85</v>
      </c>
      <c r="D90" s="292" t="s">
        <v>45</v>
      </c>
      <c r="E90" s="9560" t="s">
        <v>47</v>
      </c>
      <c r="F90" s="9562"/>
      <c r="G90" s="9562">
        <v>50000</v>
      </c>
      <c r="H90" s="284"/>
      <c r="I90" s="9562"/>
      <c r="J90" s="284"/>
      <c r="K90" s="9562">
        <f>K88-G90</f>
        <v>8774363</v>
      </c>
    </row>
    <row r="91" spans="1:12" ht="18.75">
      <c r="A91" s="9557"/>
      <c r="B91" s="9559"/>
      <c r="C91" s="291" t="s">
        <v>44</v>
      </c>
      <c r="D91" s="293" t="s">
        <v>46</v>
      </c>
      <c r="E91" s="9561"/>
      <c r="F91" s="9563"/>
      <c r="G91" s="9563"/>
      <c r="H91" s="272"/>
      <c r="I91" s="9563"/>
      <c r="J91" s="272"/>
      <c r="K91" s="9563"/>
    </row>
    <row r="92" spans="1:12" ht="18.75">
      <c r="A92" s="282"/>
      <c r="B92" s="298"/>
      <c r="C92" s="295" t="s">
        <v>61</v>
      </c>
      <c r="D92" s="282"/>
      <c r="E92" s="298"/>
      <c r="F92" s="289"/>
      <c r="G92" s="289"/>
      <c r="H92" s="289"/>
      <c r="I92" s="289"/>
      <c r="J92" s="289">
        <v>1400</v>
      </c>
      <c r="K92" s="289">
        <f>K90+J92</f>
        <v>8775763</v>
      </c>
    </row>
    <row r="93" spans="1:12" ht="18.75">
      <c r="A93" s="9556">
        <v>28</v>
      </c>
      <c r="B93" s="9558" t="s">
        <v>402</v>
      </c>
      <c r="C93" s="278" t="s">
        <v>121</v>
      </c>
      <c r="D93" s="9556" t="s">
        <v>123</v>
      </c>
      <c r="E93" s="9558"/>
      <c r="F93" s="9562"/>
      <c r="G93" s="9562"/>
      <c r="H93" s="284"/>
      <c r="I93" s="9562">
        <v>682533</v>
      </c>
      <c r="J93" s="284"/>
      <c r="K93" s="9562">
        <f>K92-I93</f>
        <v>8093230</v>
      </c>
    </row>
    <row r="94" spans="1:12" ht="18.75">
      <c r="A94" s="9557"/>
      <c r="B94" s="9559"/>
      <c r="C94" s="267" t="s">
        <v>122</v>
      </c>
      <c r="D94" s="9557"/>
      <c r="E94" s="9559"/>
      <c r="F94" s="9563"/>
      <c r="G94" s="9563"/>
      <c r="H94" s="272"/>
      <c r="I94" s="9563"/>
      <c r="J94" s="272"/>
      <c r="K94" s="9563"/>
    </row>
    <row r="95" spans="1:12" ht="18.75">
      <c r="A95" s="282"/>
      <c r="B95" s="298"/>
      <c r="C95" s="267" t="s">
        <v>106</v>
      </c>
      <c r="D95" s="268"/>
      <c r="E95" s="298"/>
      <c r="F95" s="289"/>
      <c r="G95" s="289"/>
      <c r="H95" s="289"/>
      <c r="I95" s="289"/>
      <c r="J95" s="289">
        <v>1650</v>
      </c>
      <c r="K95" s="289">
        <f>K93+J95</f>
        <v>8094880</v>
      </c>
    </row>
    <row r="96" spans="1:12" ht="18.75">
      <c r="A96" s="9556">
        <v>29</v>
      </c>
      <c r="B96" s="9558" t="s">
        <v>402</v>
      </c>
      <c r="C96" s="278" t="s">
        <v>121</v>
      </c>
      <c r="D96" s="9556" t="s">
        <v>26</v>
      </c>
      <c r="E96" s="9560"/>
      <c r="F96" s="9562"/>
      <c r="G96" s="9562"/>
      <c r="H96" s="284"/>
      <c r="I96" s="9562">
        <v>435767</v>
      </c>
      <c r="J96" s="284"/>
      <c r="K96" s="9562">
        <f>K95-I96</f>
        <v>7659113</v>
      </c>
    </row>
    <row r="97" spans="1:11" ht="18.75">
      <c r="A97" s="9557"/>
      <c r="B97" s="9559"/>
      <c r="C97" s="267" t="s">
        <v>128</v>
      </c>
      <c r="D97" s="9557"/>
      <c r="E97" s="9561"/>
      <c r="F97" s="9563"/>
      <c r="G97" s="9563"/>
      <c r="H97" s="272"/>
      <c r="I97" s="9563"/>
      <c r="J97" s="272"/>
      <c r="K97" s="9563"/>
    </row>
    <row r="98" spans="1:11" ht="18.75">
      <c r="A98" s="282"/>
      <c r="B98" s="298"/>
      <c r="C98" s="267" t="s">
        <v>106</v>
      </c>
      <c r="D98" s="268"/>
      <c r="E98" s="298"/>
      <c r="F98" s="289"/>
      <c r="G98" s="289"/>
      <c r="H98" s="289"/>
      <c r="I98" s="289"/>
      <c r="J98" s="289">
        <v>1650</v>
      </c>
      <c r="K98" s="289">
        <f>K96+J98</f>
        <v>7660763</v>
      </c>
    </row>
    <row r="99" spans="1:11" ht="18.75">
      <c r="A99" s="9556">
        <v>30</v>
      </c>
      <c r="B99" s="9558" t="s">
        <v>402</v>
      </c>
      <c r="C99" s="278" t="s">
        <v>121</v>
      </c>
      <c r="D99" s="9556" t="s">
        <v>26</v>
      </c>
      <c r="E99" s="9560"/>
      <c r="F99" s="9562"/>
      <c r="G99" s="9562"/>
      <c r="H99" s="284"/>
      <c r="I99" s="9562">
        <v>119533</v>
      </c>
      <c r="J99" s="284"/>
      <c r="K99" s="9562">
        <f>K98-I99</f>
        <v>7541230</v>
      </c>
    </row>
    <row r="100" spans="1:11" ht="18.75">
      <c r="A100" s="9557"/>
      <c r="B100" s="9559"/>
      <c r="C100" s="267" t="s">
        <v>129</v>
      </c>
      <c r="D100" s="9557"/>
      <c r="E100" s="9561"/>
      <c r="F100" s="9563"/>
      <c r="G100" s="9563"/>
      <c r="H100" s="272"/>
      <c r="I100" s="9563"/>
      <c r="J100" s="272"/>
      <c r="K100" s="9563"/>
    </row>
    <row r="101" spans="1:11" ht="18.75">
      <c r="A101" s="282"/>
      <c r="B101" s="298"/>
      <c r="C101" s="267" t="s">
        <v>106</v>
      </c>
      <c r="D101" s="268"/>
      <c r="E101" s="298"/>
      <c r="F101" s="289"/>
      <c r="G101" s="289"/>
      <c r="H101" s="289"/>
      <c r="I101" s="289"/>
      <c r="J101" s="289">
        <v>1650</v>
      </c>
      <c r="K101" s="289">
        <f>K99+J101</f>
        <v>7542880</v>
      </c>
    </row>
    <row r="102" spans="1:11" ht="18.75">
      <c r="A102" s="9556">
        <v>31</v>
      </c>
      <c r="B102" s="9558" t="s">
        <v>402</v>
      </c>
      <c r="C102" s="278" t="s">
        <v>121</v>
      </c>
      <c r="D102" s="266" t="s">
        <v>26</v>
      </c>
      <c r="E102" s="9558"/>
      <c r="F102" s="9562"/>
      <c r="G102" s="9562"/>
      <c r="H102" s="284"/>
      <c r="I102" s="9562">
        <v>396058</v>
      </c>
      <c r="J102" s="284"/>
      <c r="K102" s="9562">
        <f>K101-I102</f>
        <v>7146822</v>
      </c>
    </row>
    <row r="103" spans="1:11" ht="18.75">
      <c r="A103" s="9557"/>
      <c r="B103" s="9559"/>
      <c r="C103" s="267" t="s">
        <v>130</v>
      </c>
      <c r="D103" s="268" t="s">
        <v>124</v>
      </c>
      <c r="E103" s="9559"/>
      <c r="F103" s="9563"/>
      <c r="G103" s="9563"/>
      <c r="H103" s="272"/>
      <c r="I103" s="9563"/>
      <c r="J103" s="272"/>
      <c r="K103" s="9563"/>
    </row>
    <row r="104" spans="1:11" ht="18.75">
      <c r="A104" s="282"/>
      <c r="B104" s="298"/>
      <c r="C104" s="267" t="s">
        <v>106</v>
      </c>
      <c r="D104" s="268"/>
      <c r="E104" s="298"/>
      <c r="F104" s="289"/>
      <c r="G104" s="289"/>
      <c r="H104" s="289"/>
      <c r="I104" s="289"/>
      <c r="J104" s="289">
        <v>1650</v>
      </c>
      <c r="K104" s="289">
        <f>K102+J104</f>
        <v>7148472</v>
      </c>
    </row>
    <row r="105" spans="1:11" ht="18.75">
      <c r="A105" s="9556">
        <v>32</v>
      </c>
      <c r="B105" s="9558" t="s">
        <v>402</v>
      </c>
      <c r="C105" s="278" t="s">
        <v>88</v>
      </c>
      <c r="D105" s="266" t="s">
        <v>133</v>
      </c>
      <c r="E105" s="9558" t="s">
        <v>135</v>
      </c>
      <c r="F105" s="9562"/>
      <c r="G105" s="9562"/>
      <c r="H105" s="284"/>
      <c r="I105" s="9562">
        <v>323540</v>
      </c>
      <c r="J105" s="284"/>
      <c r="K105" s="9562">
        <f>K104-I105</f>
        <v>6824932</v>
      </c>
    </row>
    <row r="106" spans="1:11" ht="18.75">
      <c r="A106" s="9557"/>
      <c r="B106" s="9559"/>
      <c r="C106" s="267" t="s">
        <v>132</v>
      </c>
      <c r="D106" s="268" t="s">
        <v>134</v>
      </c>
      <c r="E106" s="9559"/>
      <c r="F106" s="9563"/>
      <c r="G106" s="9563"/>
      <c r="H106" s="272"/>
      <c r="I106" s="9563"/>
      <c r="J106" s="272"/>
      <c r="K106" s="9563"/>
    </row>
    <row r="107" spans="1:11" ht="18.75">
      <c r="A107" s="282"/>
      <c r="B107" s="298"/>
      <c r="C107" s="267" t="s">
        <v>95</v>
      </c>
      <c r="D107" s="268"/>
      <c r="E107" s="269"/>
      <c r="F107" s="289"/>
      <c r="G107" s="289"/>
      <c r="H107" s="289"/>
      <c r="I107" s="289"/>
      <c r="J107" s="289">
        <v>1500</v>
      </c>
      <c r="K107" s="289">
        <f>K105+J107</f>
        <v>6826432</v>
      </c>
    </row>
    <row r="108" spans="1:11" ht="18.75">
      <c r="A108" s="9556">
        <v>33</v>
      </c>
      <c r="B108" s="9558" t="s">
        <v>402</v>
      </c>
      <c r="C108" s="299" t="s">
        <v>88</v>
      </c>
      <c r="D108" s="292" t="s">
        <v>267</v>
      </c>
      <c r="E108" s="9560"/>
      <c r="F108" s="9562"/>
      <c r="G108" s="9562">
        <v>30140</v>
      </c>
      <c r="H108" s="284"/>
      <c r="I108" s="9562"/>
      <c r="J108" s="284"/>
      <c r="K108" s="9562">
        <f>K107-G108</f>
        <v>6796292</v>
      </c>
    </row>
    <row r="109" spans="1:11" ht="18.75">
      <c r="A109" s="9557"/>
      <c r="B109" s="9559"/>
      <c r="C109" s="280" t="s">
        <v>403</v>
      </c>
      <c r="D109" s="293" t="s">
        <v>304</v>
      </c>
      <c r="E109" s="9561"/>
      <c r="F109" s="9563"/>
      <c r="G109" s="9563"/>
      <c r="H109" s="272"/>
      <c r="I109" s="9563"/>
      <c r="J109" s="272"/>
      <c r="K109" s="9563"/>
    </row>
    <row r="110" spans="1:11" ht="18.75">
      <c r="A110" s="282"/>
      <c r="B110" s="298"/>
      <c r="C110" s="267" t="s">
        <v>95</v>
      </c>
      <c r="D110" s="282"/>
      <c r="E110" s="298"/>
      <c r="F110" s="289"/>
      <c r="G110" s="289"/>
      <c r="H110" s="289"/>
      <c r="I110" s="289"/>
      <c r="J110" s="289">
        <v>1500</v>
      </c>
      <c r="K110" s="289">
        <f>K108+J110</f>
        <v>6797792</v>
      </c>
    </row>
    <row r="111" spans="1:11" ht="18.75">
      <c r="A111" s="9556">
        <v>34</v>
      </c>
      <c r="B111" s="9558" t="s">
        <v>402</v>
      </c>
      <c r="C111" s="278" t="s">
        <v>295</v>
      </c>
      <c r="D111" s="292" t="s">
        <v>267</v>
      </c>
      <c r="E111" s="9560" t="s">
        <v>271</v>
      </c>
      <c r="F111" s="9562"/>
      <c r="G111" s="9562">
        <v>226813</v>
      </c>
      <c r="H111" s="284"/>
      <c r="I111" s="9562"/>
      <c r="J111" s="284"/>
      <c r="K111" s="9562">
        <f>K110-G111</f>
        <v>6570979</v>
      </c>
    </row>
    <row r="112" spans="1:11" ht="18.75">
      <c r="A112" s="9557"/>
      <c r="B112" s="9559"/>
      <c r="C112" s="267" t="s">
        <v>266</v>
      </c>
      <c r="D112" s="293" t="s">
        <v>304</v>
      </c>
      <c r="E112" s="9561"/>
      <c r="F112" s="9563"/>
      <c r="G112" s="9563"/>
      <c r="H112" s="272"/>
      <c r="I112" s="9563"/>
      <c r="J112" s="272"/>
      <c r="K112" s="9563"/>
    </row>
    <row r="113" spans="1:11" ht="18.75">
      <c r="A113" s="282"/>
      <c r="B113" s="298"/>
      <c r="C113" s="267" t="s">
        <v>69</v>
      </c>
      <c r="D113" s="268"/>
      <c r="E113" s="269"/>
      <c r="F113" s="289"/>
      <c r="G113" s="289"/>
      <c r="H113" s="289"/>
      <c r="I113" s="289"/>
      <c r="J113" s="289">
        <v>1400</v>
      </c>
      <c r="K113" s="289">
        <f>K111+J113</f>
        <v>6572379</v>
      </c>
    </row>
    <row r="114" spans="1:11" ht="18.75">
      <c r="A114" s="9556">
        <v>35</v>
      </c>
      <c r="B114" s="9558" t="s">
        <v>402</v>
      </c>
      <c r="C114" s="307" t="s">
        <v>407</v>
      </c>
      <c r="D114" s="266"/>
      <c r="E114" s="9558"/>
      <c r="F114" s="9562"/>
      <c r="G114" s="9562"/>
      <c r="H114" s="284"/>
      <c r="I114" s="9562">
        <v>24540</v>
      </c>
      <c r="J114" s="284"/>
      <c r="K114" s="9562">
        <f>K113-I114</f>
        <v>6547839</v>
      </c>
    </row>
    <row r="115" spans="1:11" ht="18.75">
      <c r="A115" s="9557"/>
      <c r="B115" s="9559"/>
      <c r="C115" s="308" t="s">
        <v>409</v>
      </c>
      <c r="D115" s="268"/>
      <c r="E115" s="9559"/>
      <c r="F115" s="9563"/>
      <c r="G115" s="9563"/>
      <c r="H115" s="272"/>
      <c r="I115" s="9563"/>
      <c r="J115" s="272"/>
      <c r="K115" s="9563"/>
    </row>
    <row r="116" spans="1:11" ht="18.75">
      <c r="A116" s="282"/>
      <c r="B116" s="298"/>
      <c r="C116" s="267" t="s">
        <v>95</v>
      </c>
      <c r="D116" s="282"/>
      <c r="E116" s="298"/>
      <c r="F116" s="289"/>
      <c r="G116" s="289"/>
      <c r="H116" s="289"/>
      <c r="I116" s="289"/>
      <c r="J116" s="289">
        <v>1500</v>
      </c>
      <c r="K116" s="289">
        <f>K114+J116</f>
        <v>6549339</v>
      </c>
    </row>
    <row r="117" spans="1:11" ht="18.75">
      <c r="A117" s="9556">
        <v>36</v>
      </c>
      <c r="B117" s="9558" t="s">
        <v>402</v>
      </c>
      <c r="C117" s="302" t="s">
        <v>169</v>
      </c>
      <c r="D117" s="266" t="s">
        <v>405</v>
      </c>
      <c r="E117" s="9558" t="s">
        <v>406</v>
      </c>
      <c r="F117" s="9562"/>
      <c r="G117" s="9562">
        <v>122700</v>
      </c>
      <c r="H117" s="284"/>
      <c r="I117" s="9562"/>
      <c r="J117" s="284"/>
      <c r="K117" s="9562">
        <f>K116-G117</f>
        <v>6426639</v>
      </c>
    </row>
    <row r="118" spans="1:11" ht="18.75">
      <c r="A118" s="9557"/>
      <c r="B118" s="9559"/>
      <c r="C118" s="303" t="s">
        <v>404</v>
      </c>
      <c r="D118" s="268"/>
      <c r="E118" s="9559"/>
      <c r="F118" s="9563"/>
      <c r="G118" s="9563"/>
      <c r="H118" s="272"/>
      <c r="I118" s="9563"/>
      <c r="J118" s="272"/>
      <c r="K118" s="9563"/>
    </row>
    <row r="119" spans="1:11" ht="18.75">
      <c r="A119" s="282"/>
      <c r="B119" s="298"/>
      <c r="C119" s="267" t="s">
        <v>95</v>
      </c>
      <c r="D119" s="282"/>
      <c r="E119" s="298"/>
      <c r="F119" s="289"/>
      <c r="G119" s="289"/>
      <c r="H119" s="289"/>
      <c r="I119" s="289"/>
      <c r="J119" s="289">
        <v>750</v>
      </c>
      <c r="K119" s="289">
        <f>K117+J119</f>
        <v>6427389</v>
      </c>
    </row>
    <row r="120" spans="1:11" ht="18.75">
      <c r="A120" s="9556">
        <v>37</v>
      </c>
      <c r="B120" s="9558" t="s">
        <v>402</v>
      </c>
      <c r="C120" s="299" t="s">
        <v>158</v>
      </c>
      <c r="D120" s="266" t="s">
        <v>160</v>
      </c>
      <c r="E120" s="9558" t="s">
        <v>162</v>
      </c>
      <c r="F120" s="9562"/>
      <c r="G120" s="9562">
        <v>439359</v>
      </c>
      <c r="H120" s="9562"/>
      <c r="I120" s="9562"/>
      <c r="J120" s="9562"/>
      <c r="K120" s="9562">
        <f>K119-G120</f>
        <v>5988030</v>
      </c>
    </row>
    <row r="121" spans="1:11" ht="18.75">
      <c r="A121" s="9557"/>
      <c r="B121" s="9559"/>
      <c r="C121" s="280" t="s">
        <v>159</v>
      </c>
      <c r="D121" s="268" t="s">
        <v>161</v>
      </c>
      <c r="E121" s="9559"/>
      <c r="F121" s="9563"/>
      <c r="G121" s="9563"/>
      <c r="H121" s="9563"/>
      <c r="I121" s="9563"/>
      <c r="J121" s="9563"/>
      <c r="K121" s="9563"/>
    </row>
    <row r="122" spans="1:11" ht="18.75">
      <c r="A122" s="282"/>
      <c r="B122" s="298"/>
      <c r="C122" s="304" t="s">
        <v>69</v>
      </c>
      <c r="D122" s="282"/>
      <c r="E122" s="298"/>
      <c r="F122" s="272"/>
      <c r="G122" s="272"/>
      <c r="H122" s="272"/>
      <c r="I122" s="272"/>
      <c r="J122" s="272">
        <v>1400</v>
      </c>
      <c r="K122" s="272">
        <f>K120+J122</f>
        <v>5989430</v>
      </c>
    </row>
    <row r="123" spans="1:11" ht="18.75">
      <c r="A123" s="9556">
        <v>38</v>
      </c>
      <c r="B123" s="9558" t="s">
        <v>402</v>
      </c>
      <c r="C123" s="299" t="s">
        <v>408</v>
      </c>
      <c r="D123" s="266" t="s">
        <v>160</v>
      </c>
      <c r="E123" s="9558" t="s">
        <v>162</v>
      </c>
      <c r="F123" s="9562"/>
      <c r="G123" s="9562">
        <v>50135</v>
      </c>
      <c r="H123" s="9562"/>
      <c r="I123" s="9562"/>
      <c r="J123" s="9562"/>
      <c r="K123" s="9562">
        <f>K122-G123</f>
        <v>5939295</v>
      </c>
    </row>
    <row r="124" spans="1:11" ht="18.75">
      <c r="A124" s="9557"/>
      <c r="B124" s="9559"/>
      <c r="C124" s="280" t="s">
        <v>164</v>
      </c>
      <c r="D124" s="268" t="s">
        <v>161</v>
      </c>
      <c r="E124" s="9559"/>
      <c r="F124" s="9563"/>
      <c r="G124" s="9563"/>
      <c r="H124" s="9563"/>
      <c r="I124" s="9563"/>
      <c r="J124" s="9563"/>
      <c r="K124" s="9563"/>
    </row>
    <row r="125" spans="1:11" ht="18.75">
      <c r="A125" s="282"/>
      <c r="B125" s="298"/>
      <c r="C125" s="295" t="s">
        <v>265</v>
      </c>
      <c r="D125" s="282"/>
      <c r="E125" s="298"/>
      <c r="F125" s="272"/>
      <c r="G125" s="272"/>
      <c r="H125" s="272"/>
      <c r="I125" s="272"/>
      <c r="J125" s="272">
        <v>1650</v>
      </c>
      <c r="K125" s="272">
        <f>K123+J125</f>
        <v>5940945</v>
      </c>
    </row>
    <row r="126" spans="1:11" ht="18.75">
      <c r="A126" s="9556">
        <v>39</v>
      </c>
      <c r="B126" s="9558" t="s">
        <v>402</v>
      </c>
      <c r="C126" s="309" t="s">
        <v>424</v>
      </c>
      <c r="D126" s="310" t="s">
        <v>425</v>
      </c>
      <c r="E126" s="9558" t="s">
        <v>92</v>
      </c>
      <c r="F126" s="9562"/>
      <c r="G126" s="9562">
        <v>50000</v>
      </c>
      <c r="H126" s="9562"/>
      <c r="I126" s="9562"/>
      <c r="J126" s="9562"/>
      <c r="K126" s="9562">
        <f>K125-G126</f>
        <v>5890945</v>
      </c>
    </row>
    <row r="127" spans="1:11" ht="18.75">
      <c r="A127" s="9557"/>
      <c r="B127" s="9559"/>
      <c r="C127" s="297" t="s">
        <v>426</v>
      </c>
      <c r="D127" s="311" t="s">
        <v>46</v>
      </c>
      <c r="E127" s="9559"/>
      <c r="F127" s="9563"/>
      <c r="G127" s="9563"/>
      <c r="H127" s="9563"/>
      <c r="I127" s="9563"/>
      <c r="J127" s="9563"/>
      <c r="K127" s="9563"/>
    </row>
    <row r="128" spans="1:11" ht="18.75">
      <c r="A128" s="266"/>
      <c r="B128" s="312"/>
      <c r="C128" s="295" t="s">
        <v>61</v>
      </c>
      <c r="D128" s="266"/>
      <c r="E128" s="312"/>
      <c r="F128" s="279"/>
      <c r="G128" s="279"/>
      <c r="H128" s="279"/>
      <c r="I128" s="279"/>
      <c r="J128" s="279">
        <v>1400</v>
      </c>
      <c r="K128" s="279">
        <f>K126+J128</f>
        <v>5892345</v>
      </c>
    </row>
    <row r="129" spans="1:14" ht="18.75">
      <c r="A129" s="9556">
        <v>40</v>
      </c>
      <c r="B129" s="9558" t="s">
        <v>410</v>
      </c>
      <c r="C129" s="290" t="s">
        <v>85</v>
      </c>
      <c r="D129" s="292" t="s">
        <v>45</v>
      </c>
      <c r="E129" s="9560" t="s">
        <v>47</v>
      </c>
      <c r="F129" s="9562"/>
      <c r="G129" s="9562"/>
      <c r="H129" s="9562"/>
      <c r="I129" s="9562">
        <v>50000</v>
      </c>
      <c r="J129" s="9562"/>
      <c r="K129" s="9562">
        <f>K128-I129</f>
        <v>5842345</v>
      </c>
    </row>
    <row r="130" spans="1:14" ht="18.75">
      <c r="A130" s="9557"/>
      <c r="B130" s="9559"/>
      <c r="C130" s="291" t="s">
        <v>44</v>
      </c>
      <c r="D130" s="293" t="s">
        <v>46</v>
      </c>
      <c r="E130" s="9561"/>
      <c r="F130" s="9563"/>
      <c r="G130" s="9563"/>
      <c r="H130" s="9563"/>
      <c r="I130" s="9563"/>
      <c r="J130" s="9563"/>
      <c r="K130" s="9563"/>
    </row>
    <row r="131" spans="1:14" ht="18.75">
      <c r="A131" s="266"/>
      <c r="B131" s="312"/>
      <c r="C131" s="295" t="s">
        <v>61</v>
      </c>
      <c r="D131" s="282"/>
      <c r="E131" s="298"/>
      <c r="F131" s="284"/>
      <c r="G131" s="284"/>
      <c r="H131" s="284"/>
      <c r="I131" s="284"/>
      <c r="J131" s="284">
        <v>1400</v>
      </c>
      <c r="K131" s="284">
        <f>K129+J131</f>
        <v>5843745</v>
      </c>
    </row>
    <row r="132" spans="1:14" ht="18.75">
      <c r="A132" s="9556">
        <v>41</v>
      </c>
      <c r="B132" s="9558" t="s">
        <v>410</v>
      </c>
      <c r="C132" s="290" t="s">
        <v>252</v>
      </c>
      <c r="D132" s="266" t="s">
        <v>412</v>
      </c>
      <c r="E132" s="9558" t="s">
        <v>414</v>
      </c>
      <c r="F132" s="9562"/>
      <c r="G132" s="9562">
        <v>40300</v>
      </c>
      <c r="H132" s="9562"/>
      <c r="I132" s="9562"/>
      <c r="J132" s="9562"/>
      <c r="K132" s="9562">
        <f>K131-G132</f>
        <v>5803445</v>
      </c>
    </row>
    <row r="133" spans="1:14" ht="18.75">
      <c r="A133" s="9557"/>
      <c r="B133" s="9559"/>
      <c r="C133" s="291" t="s">
        <v>420</v>
      </c>
      <c r="D133" s="268" t="s">
        <v>413</v>
      </c>
      <c r="E133" s="9559"/>
      <c r="F133" s="9563"/>
      <c r="G133" s="9563"/>
      <c r="H133" s="9563"/>
      <c r="I133" s="9563"/>
      <c r="J133" s="9563"/>
      <c r="K133" s="9563"/>
    </row>
    <row r="134" spans="1:14" ht="18.75">
      <c r="A134" s="266"/>
      <c r="B134" s="312"/>
      <c r="C134" s="295" t="s">
        <v>422</v>
      </c>
      <c r="D134" s="282"/>
      <c r="E134" s="298"/>
      <c r="F134" s="284"/>
      <c r="G134" s="284"/>
      <c r="H134" s="284"/>
      <c r="I134" s="284"/>
      <c r="J134" s="284">
        <v>750</v>
      </c>
      <c r="K134" s="284">
        <f>K132+J134</f>
        <v>5804195</v>
      </c>
    </row>
    <row r="135" spans="1:14" ht="18.75">
      <c r="A135" s="9556">
        <v>42</v>
      </c>
      <c r="B135" s="9558" t="s">
        <v>410</v>
      </c>
      <c r="C135" s="290" t="s">
        <v>416</v>
      </c>
      <c r="D135" s="266" t="s">
        <v>412</v>
      </c>
      <c r="E135" s="9558" t="s">
        <v>414</v>
      </c>
      <c r="F135" s="9562"/>
      <c r="G135" s="9562">
        <v>111540</v>
      </c>
      <c r="H135" s="9562"/>
      <c r="I135" s="9562"/>
      <c r="J135" s="9562"/>
      <c r="K135" s="9562">
        <f>K134-G135</f>
        <v>5692655</v>
      </c>
    </row>
    <row r="136" spans="1:14" ht="18.75">
      <c r="A136" s="9557"/>
      <c r="B136" s="9559"/>
      <c r="C136" s="291" t="s">
        <v>411</v>
      </c>
      <c r="D136" s="268" t="s">
        <v>413</v>
      </c>
      <c r="E136" s="9559"/>
      <c r="F136" s="9563"/>
      <c r="G136" s="9563"/>
      <c r="H136" s="9563"/>
      <c r="I136" s="9563"/>
      <c r="J136" s="9563"/>
      <c r="K136" s="9563"/>
    </row>
    <row r="137" spans="1:14" ht="18.75">
      <c r="A137" s="266"/>
      <c r="B137" s="312"/>
      <c r="C137" s="304" t="s">
        <v>415</v>
      </c>
      <c r="D137" s="266"/>
      <c r="E137" s="312"/>
      <c r="F137" s="284"/>
      <c r="G137" s="284"/>
      <c r="H137" s="284"/>
      <c r="I137" s="284"/>
      <c r="J137" s="284">
        <v>1500</v>
      </c>
      <c r="K137" s="284">
        <f>K135+J137</f>
        <v>5694155</v>
      </c>
    </row>
    <row r="138" spans="1:14" ht="18.75">
      <c r="A138" s="9556">
        <v>43</v>
      </c>
      <c r="B138" s="9558" t="s">
        <v>410</v>
      </c>
      <c r="C138" s="290" t="s">
        <v>252</v>
      </c>
      <c r="D138" s="292" t="s">
        <v>418</v>
      </c>
      <c r="E138" s="9560" t="s">
        <v>419</v>
      </c>
      <c r="F138" s="9562"/>
      <c r="G138" s="9562">
        <v>92300</v>
      </c>
      <c r="H138" s="9562"/>
      <c r="I138" s="9562"/>
      <c r="J138" s="9562"/>
      <c r="K138" s="9562">
        <f>K137-G138</f>
        <v>5601855</v>
      </c>
    </row>
    <row r="139" spans="1:14" ht="18.75">
      <c r="A139" s="9557"/>
      <c r="B139" s="9559"/>
      <c r="C139" s="291" t="s">
        <v>421</v>
      </c>
      <c r="D139" s="293" t="s">
        <v>46</v>
      </c>
      <c r="E139" s="9561"/>
      <c r="F139" s="9563"/>
      <c r="G139" s="9563"/>
      <c r="H139" s="9563"/>
      <c r="I139" s="9563"/>
      <c r="J139" s="9563"/>
      <c r="K139" s="9563"/>
    </row>
    <row r="140" spans="1:14" ht="18.75">
      <c r="A140" s="266"/>
      <c r="B140" s="312"/>
      <c r="C140" s="295" t="s">
        <v>422</v>
      </c>
      <c r="D140" s="266"/>
      <c r="E140" s="312"/>
      <c r="F140" s="284"/>
      <c r="G140" s="284"/>
      <c r="H140" s="284"/>
      <c r="I140" s="284"/>
      <c r="J140" s="284">
        <v>750</v>
      </c>
      <c r="K140" s="284">
        <f>K138+J140</f>
        <v>5602605</v>
      </c>
    </row>
    <row r="141" spans="1:14" ht="18.75">
      <c r="A141" s="9556">
        <v>44</v>
      </c>
      <c r="B141" s="9558" t="s">
        <v>410</v>
      </c>
      <c r="C141" s="287" t="s">
        <v>431</v>
      </c>
      <c r="D141" s="305" t="s">
        <v>430</v>
      </c>
      <c r="E141" s="9558"/>
      <c r="F141" s="9562"/>
      <c r="G141" s="9562"/>
      <c r="H141" s="9562"/>
      <c r="I141" s="9562">
        <v>522432</v>
      </c>
      <c r="J141" s="9562"/>
      <c r="K141" s="9562">
        <f>K140-I141</f>
        <v>5080173</v>
      </c>
    </row>
    <row r="142" spans="1:14" ht="18.75">
      <c r="A142" s="9557"/>
      <c r="B142" s="9559"/>
      <c r="C142" s="267" t="s">
        <v>432</v>
      </c>
      <c r="D142" s="306" t="s">
        <v>436</v>
      </c>
      <c r="E142" s="9559"/>
      <c r="F142" s="9563"/>
      <c r="G142" s="9563"/>
      <c r="H142" s="9563"/>
      <c r="I142" s="9563"/>
      <c r="J142" s="9563"/>
      <c r="K142" s="9563"/>
    </row>
    <row r="143" spans="1:14" ht="18.75">
      <c r="A143" s="266"/>
      <c r="B143" s="312"/>
      <c r="C143" s="313" t="s">
        <v>433</v>
      </c>
      <c r="D143" s="266"/>
      <c r="E143" s="312"/>
      <c r="F143" s="284"/>
      <c r="G143" s="284"/>
      <c r="H143" s="284"/>
      <c r="I143" s="284"/>
      <c r="J143" s="284">
        <v>1400</v>
      </c>
      <c r="K143" s="284">
        <f>K141+J143</f>
        <v>5081573</v>
      </c>
    </row>
    <row r="144" spans="1:14" ht="18.75">
      <c r="A144" s="9556">
        <v>45</v>
      </c>
      <c r="B144" s="9558" t="s">
        <v>410</v>
      </c>
      <c r="C144" s="296" t="s">
        <v>434</v>
      </c>
      <c r="D144" s="305" t="s">
        <v>430</v>
      </c>
      <c r="E144" s="9558"/>
      <c r="F144" s="9562"/>
      <c r="G144" s="9562"/>
      <c r="H144" s="9562"/>
      <c r="I144" s="9562">
        <v>56787</v>
      </c>
      <c r="J144" s="9562"/>
      <c r="K144" s="9562">
        <f>K143-I144</f>
        <v>5024786</v>
      </c>
      <c r="N144">
        <v>4873886</v>
      </c>
    </row>
    <row r="145" spans="1:11" ht="18.75">
      <c r="A145" s="9557"/>
      <c r="B145" s="9559"/>
      <c r="C145" s="297" t="s">
        <v>435</v>
      </c>
      <c r="D145" s="306" t="s">
        <v>436</v>
      </c>
      <c r="E145" s="9559"/>
      <c r="F145" s="9563"/>
      <c r="G145" s="9563"/>
      <c r="H145" s="9563"/>
      <c r="I145" s="9563"/>
      <c r="J145" s="9563"/>
      <c r="K145" s="9563"/>
    </row>
    <row r="146" spans="1:11" ht="18.75">
      <c r="A146" s="266"/>
      <c r="B146" s="312"/>
      <c r="C146" s="281" t="s">
        <v>437</v>
      </c>
      <c r="D146" s="266"/>
      <c r="E146" s="312"/>
      <c r="F146" s="284"/>
      <c r="G146" s="284"/>
      <c r="H146" s="284"/>
      <c r="I146" s="284"/>
      <c r="J146" s="284">
        <v>1650</v>
      </c>
      <c r="K146" s="284">
        <f>K144+J146</f>
        <v>5026436</v>
      </c>
    </row>
    <row r="147" spans="1:11" ht="18.75">
      <c r="A147" s="9556">
        <v>46</v>
      </c>
      <c r="B147" s="9558" t="s">
        <v>410</v>
      </c>
      <c r="C147" s="278" t="s">
        <v>32</v>
      </c>
      <c r="D147" s="305" t="s">
        <v>430</v>
      </c>
      <c r="E147" s="9558"/>
      <c r="F147" s="9562"/>
      <c r="G147" s="9562"/>
      <c r="H147" s="9562"/>
      <c r="I147" s="9562">
        <v>153300</v>
      </c>
      <c r="J147" s="9562"/>
      <c r="K147" s="9562">
        <f>K146-I147</f>
        <v>4873136</v>
      </c>
    </row>
    <row r="148" spans="1:11" ht="18.75">
      <c r="A148" s="9557"/>
      <c r="B148" s="9559"/>
      <c r="C148" s="291" t="s">
        <v>204</v>
      </c>
      <c r="D148" s="306" t="s">
        <v>436</v>
      </c>
      <c r="E148" s="9559"/>
      <c r="F148" s="9563"/>
      <c r="G148" s="9563"/>
      <c r="H148" s="9563"/>
      <c r="I148" s="9563"/>
      <c r="J148" s="9563"/>
      <c r="K148" s="9563"/>
    </row>
    <row r="149" spans="1:11" ht="18.75">
      <c r="A149" s="266"/>
      <c r="B149" s="312"/>
      <c r="C149" s="314" t="s">
        <v>193</v>
      </c>
      <c r="D149" s="266"/>
      <c r="E149" s="312"/>
      <c r="F149" s="284"/>
      <c r="G149" s="284"/>
      <c r="H149" s="284"/>
      <c r="I149" s="284"/>
      <c r="J149" s="284">
        <v>750</v>
      </c>
      <c r="K149" s="284">
        <f>K147+J149</f>
        <v>4873886</v>
      </c>
    </row>
    <row r="150" spans="1:11" ht="18.75">
      <c r="A150" s="9556">
        <v>47</v>
      </c>
      <c r="B150" s="9558" t="s">
        <v>410</v>
      </c>
      <c r="C150" s="290" t="s">
        <v>182</v>
      </c>
      <c r="D150" s="266" t="s">
        <v>185</v>
      </c>
      <c r="E150" s="9558" t="s">
        <v>184</v>
      </c>
      <c r="F150" s="9562"/>
      <c r="G150" s="9562"/>
      <c r="H150" s="9562"/>
      <c r="I150" s="9562">
        <v>235040</v>
      </c>
      <c r="J150" s="9562"/>
      <c r="K150" s="9562">
        <f>K149-I150</f>
        <v>4638846</v>
      </c>
    </row>
    <row r="151" spans="1:11" ht="18.75">
      <c r="A151" s="9557"/>
      <c r="B151" s="9559"/>
      <c r="C151" s="291" t="s">
        <v>183</v>
      </c>
      <c r="D151" s="268" t="s">
        <v>73</v>
      </c>
      <c r="E151" s="9559"/>
      <c r="F151" s="9563"/>
      <c r="G151" s="9563"/>
      <c r="H151" s="9563"/>
      <c r="I151" s="9563"/>
      <c r="J151" s="9563"/>
      <c r="K151" s="9563"/>
    </row>
    <row r="152" spans="1:11" ht="18.75">
      <c r="A152" s="266"/>
      <c r="B152" s="312"/>
      <c r="C152" s="295" t="s">
        <v>186</v>
      </c>
      <c r="D152" s="282"/>
      <c r="E152" s="298"/>
      <c r="F152" s="284"/>
      <c r="G152" s="284"/>
      <c r="H152" s="284"/>
      <c r="I152" s="284"/>
      <c r="J152" s="284">
        <v>1500</v>
      </c>
      <c r="K152" s="284">
        <f>K150+J152</f>
        <v>4640346</v>
      </c>
    </row>
    <row r="153" spans="1:11" ht="18.75">
      <c r="A153" s="9556">
        <v>48</v>
      </c>
      <c r="B153" s="9558" t="s">
        <v>417</v>
      </c>
      <c r="C153" s="299" t="s">
        <v>85</v>
      </c>
      <c r="D153" s="266" t="s">
        <v>142</v>
      </c>
      <c r="E153" s="9558" t="s">
        <v>143</v>
      </c>
      <c r="F153" s="9562"/>
      <c r="G153" s="9604"/>
      <c r="H153" s="9562"/>
      <c r="I153" s="9562">
        <v>100000</v>
      </c>
      <c r="J153" s="9562"/>
      <c r="K153" s="9562">
        <f>K152-I153</f>
        <v>4540346</v>
      </c>
    </row>
    <row r="154" spans="1:11" ht="18.75">
      <c r="A154" s="9557"/>
      <c r="B154" s="9559"/>
      <c r="C154" s="280" t="s">
        <v>210</v>
      </c>
      <c r="D154" s="268" t="s">
        <v>46</v>
      </c>
      <c r="E154" s="9559"/>
      <c r="F154" s="9563"/>
      <c r="G154" s="9605"/>
      <c r="H154" s="9563"/>
      <c r="I154" s="9563"/>
      <c r="J154" s="9563"/>
      <c r="K154" s="9563"/>
    </row>
    <row r="155" spans="1:11" ht="18.75">
      <c r="A155" s="275"/>
      <c r="B155" s="276"/>
      <c r="C155" s="267" t="s">
        <v>21</v>
      </c>
      <c r="D155" s="268"/>
      <c r="E155" s="269"/>
      <c r="F155" s="279"/>
      <c r="G155" s="279"/>
      <c r="H155" s="279"/>
      <c r="I155" s="279"/>
      <c r="J155" s="279">
        <v>1400</v>
      </c>
      <c r="K155" s="279">
        <f>K153+J155</f>
        <v>4541746</v>
      </c>
    </row>
    <row r="156" spans="1:11" ht="18.75">
      <c r="A156" s="9556">
        <v>49</v>
      </c>
      <c r="B156" s="9558" t="s">
        <v>417</v>
      </c>
      <c r="C156" s="290" t="s">
        <v>88</v>
      </c>
      <c r="D156" s="299" t="s">
        <v>196</v>
      </c>
      <c r="E156" s="9558" t="s">
        <v>195</v>
      </c>
      <c r="F156" s="9562"/>
      <c r="G156" s="9562"/>
      <c r="H156" s="9562"/>
      <c r="I156" s="9562">
        <v>60290</v>
      </c>
      <c r="J156" s="9562"/>
      <c r="K156" s="9562">
        <f>K155-I156</f>
        <v>4481456</v>
      </c>
    </row>
    <row r="157" spans="1:11" ht="18.75">
      <c r="A157" s="9557"/>
      <c r="B157" s="9559"/>
      <c r="C157" s="297" t="s">
        <v>440</v>
      </c>
      <c r="D157" s="268" t="s">
        <v>38</v>
      </c>
      <c r="E157" s="9559"/>
      <c r="F157" s="9563"/>
      <c r="G157" s="9563"/>
      <c r="H157" s="9563"/>
      <c r="I157" s="9563"/>
      <c r="J157" s="9563"/>
      <c r="K157" s="9563"/>
    </row>
    <row r="158" spans="1:11" ht="18.75">
      <c r="A158" s="282"/>
      <c r="B158" s="298"/>
      <c r="C158" s="281" t="s">
        <v>248</v>
      </c>
      <c r="D158" s="282"/>
      <c r="E158" s="298"/>
      <c r="F158" s="272"/>
      <c r="G158" s="272"/>
      <c r="H158" s="272"/>
      <c r="I158" s="272"/>
      <c r="J158" s="272">
        <v>1500</v>
      </c>
      <c r="K158" s="272">
        <f>K156+J158</f>
        <v>4482956</v>
      </c>
    </row>
    <row r="159" spans="1:11" ht="18.75">
      <c r="A159" s="9556">
        <v>50</v>
      </c>
      <c r="B159" s="9558" t="s">
        <v>417</v>
      </c>
      <c r="C159" s="290" t="s">
        <v>88</v>
      </c>
      <c r="D159" s="299" t="s">
        <v>196</v>
      </c>
      <c r="E159" s="9558" t="s">
        <v>195</v>
      </c>
      <c r="F159" s="9562"/>
      <c r="G159" s="9562"/>
      <c r="H159" s="9562"/>
      <c r="I159" s="9562">
        <v>114540</v>
      </c>
      <c r="J159" s="9562"/>
      <c r="K159" s="9562">
        <f>K158-I159</f>
        <v>4368416</v>
      </c>
    </row>
    <row r="160" spans="1:11" ht="18.75">
      <c r="A160" s="9557"/>
      <c r="B160" s="9559"/>
      <c r="C160" s="291" t="s">
        <v>308</v>
      </c>
      <c r="D160" s="268" t="s">
        <v>38</v>
      </c>
      <c r="E160" s="9559"/>
      <c r="F160" s="9563"/>
      <c r="G160" s="9563"/>
      <c r="H160" s="9563"/>
      <c r="I160" s="9563"/>
      <c r="J160" s="9563"/>
      <c r="K160" s="9563"/>
    </row>
    <row r="161" spans="1:11" ht="18.75">
      <c r="A161" s="282"/>
      <c r="B161" s="298"/>
      <c r="C161" s="281" t="s">
        <v>248</v>
      </c>
      <c r="D161" s="266"/>
      <c r="E161" s="312"/>
      <c r="F161" s="272"/>
      <c r="G161" s="272"/>
      <c r="H161" s="272"/>
      <c r="I161" s="272"/>
      <c r="J161" s="272">
        <v>1500</v>
      </c>
      <c r="K161" s="272">
        <f>K159+J161</f>
        <v>4369916</v>
      </c>
    </row>
    <row r="162" spans="1:11" ht="18.75">
      <c r="A162" s="9556">
        <v>51</v>
      </c>
      <c r="B162" s="9558" t="s">
        <v>417</v>
      </c>
      <c r="C162" s="290" t="s">
        <v>169</v>
      </c>
      <c r="D162" s="299" t="s">
        <v>196</v>
      </c>
      <c r="E162" s="9558" t="s">
        <v>195</v>
      </c>
      <c r="F162" s="284"/>
      <c r="G162" s="9604"/>
      <c r="H162" s="284"/>
      <c r="I162" s="9562">
        <v>162300</v>
      </c>
      <c r="J162" s="284"/>
      <c r="K162" s="9562">
        <f>K161-I162</f>
        <v>4207616</v>
      </c>
    </row>
    <row r="163" spans="1:11" ht="18.75">
      <c r="A163" s="9557"/>
      <c r="B163" s="9559"/>
      <c r="C163" s="291" t="s">
        <v>194</v>
      </c>
      <c r="D163" s="268" t="s">
        <v>38</v>
      </c>
      <c r="E163" s="9559"/>
      <c r="F163" s="272"/>
      <c r="G163" s="9605"/>
      <c r="H163" s="272"/>
      <c r="I163" s="9563"/>
      <c r="J163" s="272"/>
      <c r="K163" s="9563"/>
    </row>
    <row r="164" spans="1:11" ht="18.75">
      <c r="A164" s="275"/>
      <c r="B164" s="269"/>
      <c r="C164" s="304" t="s">
        <v>254</v>
      </c>
      <c r="D164" s="266"/>
      <c r="E164" s="312"/>
      <c r="F164" s="272"/>
      <c r="G164" s="272"/>
      <c r="H164" s="272"/>
      <c r="I164" s="272"/>
      <c r="J164" s="272">
        <v>750</v>
      </c>
      <c r="K164" s="272">
        <f>K162+J164</f>
        <v>4208366</v>
      </c>
    </row>
    <row r="165" spans="1:11" ht="18.75">
      <c r="A165" s="9556">
        <v>52</v>
      </c>
      <c r="B165" s="9558" t="s">
        <v>417</v>
      </c>
      <c r="C165" s="278" t="s">
        <v>439</v>
      </c>
      <c r="D165" s="310" t="s">
        <v>321</v>
      </c>
      <c r="E165" s="9558" t="s">
        <v>322</v>
      </c>
      <c r="F165" s="9562"/>
      <c r="G165" s="9562"/>
      <c r="H165" s="9562"/>
      <c r="I165" s="9562">
        <v>50000</v>
      </c>
      <c r="J165" s="9562"/>
      <c r="K165" s="9562">
        <f>K164-I165</f>
        <v>4158366</v>
      </c>
    </row>
    <row r="166" spans="1:11" ht="18.75">
      <c r="A166" s="9557"/>
      <c r="B166" s="9559"/>
      <c r="C166" s="267" t="s">
        <v>438</v>
      </c>
      <c r="D166" s="311" t="s">
        <v>46</v>
      </c>
      <c r="E166" s="9559"/>
      <c r="F166" s="9563"/>
      <c r="G166" s="9563"/>
      <c r="H166" s="9563"/>
      <c r="I166" s="9563"/>
      <c r="J166" s="9563"/>
      <c r="K166" s="9563"/>
    </row>
    <row r="167" spans="1:11" ht="18.75">
      <c r="A167" s="282"/>
      <c r="B167" s="298"/>
      <c r="C167" s="295" t="s">
        <v>93</v>
      </c>
      <c r="D167" s="315"/>
      <c r="E167" s="276"/>
      <c r="F167" s="272"/>
      <c r="G167" s="272"/>
      <c r="H167" s="272"/>
      <c r="I167" s="272"/>
      <c r="J167" s="272">
        <v>1400</v>
      </c>
      <c r="K167" s="272">
        <f>K165+J167</f>
        <v>4159766</v>
      </c>
    </row>
    <row r="168" spans="1:11" ht="18.75">
      <c r="A168" s="9556">
        <v>53</v>
      </c>
      <c r="B168" s="9558" t="s">
        <v>427</v>
      </c>
      <c r="C168" s="290" t="s">
        <v>441</v>
      </c>
      <c r="D168" s="305"/>
      <c r="E168" s="9560"/>
      <c r="F168" s="9562"/>
      <c r="G168" s="9562"/>
      <c r="H168" s="9562"/>
      <c r="I168" s="9562">
        <v>128732</v>
      </c>
      <c r="J168" s="9562"/>
      <c r="K168" s="9562">
        <f>K167-I168</f>
        <v>4031034</v>
      </c>
    </row>
    <row r="169" spans="1:11" ht="18.75">
      <c r="A169" s="9557"/>
      <c r="B169" s="9559"/>
      <c r="C169" s="316" t="s">
        <v>442</v>
      </c>
      <c r="D169" s="306"/>
      <c r="E169" s="9561"/>
      <c r="F169" s="9563"/>
      <c r="G169" s="9563"/>
      <c r="H169" s="9563"/>
      <c r="I169" s="9563"/>
      <c r="J169" s="9563"/>
      <c r="K169" s="9563"/>
    </row>
    <row r="170" spans="1:11" ht="18.75">
      <c r="A170" s="282"/>
      <c r="B170" s="298"/>
      <c r="C170" s="304" t="s">
        <v>437</v>
      </c>
      <c r="D170" s="282"/>
      <c r="E170" s="298"/>
      <c r="F170" s="272"/>
      <c r="G170" s="272"/>
      <c r="H170" s="272"/>
      <c r="I170" s="272"/>
      <c r="J170" s="272">
        <v>1400</v>
      </c>
      <c r="K170" s="272">
        <f>K168+J170</f>
        <v>4032434</v>
      </c>
    </row>
    <row r="171" spans="1:11" ht="18.75">
      <c r="A171" s="9556">
        <v>54</v>
      </c>
      <c r="B171" s="9558" t="s">
        <v>427</v>
      </c>
      <c r="C171" s="278" t="s">
        <v>443</v>
      </c>
      <c r="D171" s="266"/>
      <c r="E171" s="9558"/>
      <c r="F171" s="9562"/>
      <c r="G171" s="9562"/>
      <c r="H171" s="9562"/>
      <c r="I171" s="9562">
        <v>61210</v>
      </c>
      <c r="J171" s="9562"/>
      <c r="K171" s="9562">
        <f>K170-I171</f>
        <v>3971224</v>
      </c>
    </row>
    <row r="172" spans="1:11" ht="18.75">
      <c r="A172" s="9557"/>
      <c r="B172" s="9559"/>
      <c r="C172" s="267" t="s">
        <v>444</v>
      </c>
      <c r="D172" s="268"/>
      <c r="E172" s="9559"/>
      <c r="F172" s="9563"/>
      <c r="G172" s="9563"/>
      <c r="H172" s="9563"/>
      <c r="I172" s="9563"/>
      <c r="J172" s="9563"/>
      <c r="K172" s="9563"/>
    </row>
    <row r="173" spans="1:11" ht="18.75">
      <c r="A173" s="282"/>
      <c r="B173" s="298"/>
      <c r="C173" s="304" t="s">
        <v>445</v>
      </c>
      <c r="D173" s="282"/>
      <c r="E173" s="298"/>
      <c r="F173" s="272"/>
      <c r="G173" s="272"/>
      <c r="H173" s="272"/>
      <c r="I173" s="272"/>
      <c r="J173" s="272">
        <v>1650</v>
      </c>
      <c r="K173" s="272">
        <f>K171+J173</f>
        <v>3972874</v>
      </c>
    </row>
    <row r="174" spans="1:11" ht="18.75">
      <c r="A174" s="9556">
        <v>55</v>
      </c>
      <c r="B174" s="9558" t="s">
        <v>427</v>
      </c>
      <c r="C174" s="299" t="s">
        <v>152</v>
      </c>
      <c r="D174" s="266"/>
      <c r="E174" s="9558"/>
      <c r="F174" s="9562"/>
      <c r="G174" s="9562"/>
      <c r="H174" s="9562"/>
      <c r="I174" s="9564">
        <v>108290</v>
      </c>
      <c r="J174" s="9562"/>
      <c r="K174" s="9562">
        <f>K173-I174</f>
        <v>3864584</v>
      </c>
    </row>
    <row r="175" spans="1:11" ht="18.75">
      <c r="A175" s="9557"/>
      <c r="B175" s="9559"/>
      <c r="C175" s="280" t="s">
        <v>190</v>
      </c>
      <c r="D175" s="268"/>
      <c r="E175" s="9559"/>
      <c r="F175" s="9563"/>
      <c r="G175" s="9563"/>
      <c r="H175" s="9563"/>
      <c r="I175" s="9565"/>
      <c r="J175" s="9563"/>
      <c r="K175" s="9563"/>
    </row>
    <row r="176" spans="1:11" ht="18.75">
      <c r="A176" s="282"/>
      <c r="B176" s="298"/>
      <c r="C176" s="267" t="s">
        <v>270</v>
      </c>
      <c r="D176" s="282"/>
      <c r="E176" s="298"/>
      <c r="F176" s="272"/>
      <c r="G176" s="272"/>
      <c r="H176" s="272"/>
      <c r="I176" s="272"/>
      <c r="J176" s="272">
        <v>1500</v>
      </c>
      <c r="K176" s="272">
        <f>K174+J176</f>
        <v>3866084</v>
      </c>
    </row>
    <row r="177" spans="1:12" ht="18.75">
      <c r="A177" s="9556">
        <v>56</v>
      </c>
      <c r="B177" s="9558" t="s">
        <v>429</v>
      </c>
      <c r="C177" s="299" t="s">
        <v>85</v>
      </c>
      <c r="D177" s="266" t="s">
        <v>142</v>
      </c>
      <c r="E177" s="9558" t="s">
        <v>143</v>
      </c>
      <c r="F177" s="9562"/>
      <c r="G177" s="9564">
        <v>100000</v>
      </c>
      <c r="H177" s="9562"/>
      <c r="I177" s="9564"/>
      <c r="J177" s="9562"/>
      <c r="K177" s="9562">
        <f>K176-G177</f>
        <v>3766084</v>
      </c>
      <c r="L177" t="s">
        <v>481</v>
      </c>
    </row>
    <row r="178" spans="1:12" ht="18.75">
      <c r="A178" s="9557"/>
      <c r="B178" s="9559"/>
      <c r="C178" s="280" t="s">
        <v>210</v>
      </c>
      <c r="D178" s="268" t="s">
        <v>46</v>
      </c>
      <c r="E178" s="9559"/>
      <c r="F178" s="9563"/>
      <c r="G178" s="9565"/>
      <c r="H178" s="9563"/>
      <c r="I178" s="9565"/>
      <c r="J178" s="9563"/>
      <c r="K178" s="9563"/>
    </row>
    <row r="179" spans="1:12" ht="18.75">
      <c r="A179" s="266"/>
      <c r="B179" s="269"/>
      <c r="C179" s="267" t="s">
        <v>21</v>
      </c>
      <c r="D179" s="268"/>
      <c r="E179" s="269"/>
      <c r="F179" s="272"/>
      <c r="G179" s="272"/>
      <c r="H179" s="272"/>
      <c r="I179" s="273"/>
      <c r="J179" s="272">
        <v>1400</v>
      </c>
      <c r="K179" s="272">
        <f>K177+J179</f>
        <v>3767484</v>
      </c>
    </row>
    <row r="180" spans="1:12" ht="18.75">
      <c r="A180" s="9556">
        <v>57</v>
      </c>
      <c r="B180" s="9558" t="s">
        <v>429</v>
      </c>
      <c r="C180" s="9556" t="s">
        <v>5</v>
      </c>
      <c r="D180" s="310"/>
      <c r="E180" s="9558"/>
      <c r="F180" s="9562">
        <v>5000000</v>
      </c>
      <c r="G180" s="284"/>
      <c r="H180" s="284"/>
      <c r="I180" s="9562"/>
      <c r="J180" s="284"/>
      <c r="K180" s="9562">
        <f>K179+F180</f>
        <v>8767484</v>
      </c>
    </row>
    <row r="181" spans="1:12" ht="18.75">
      <c r="A181" s="9557"/>
      <c r="B181" s="9559"/>
      <c r="C181" s="9557"/>
      <c r="D181" s="311"/>
      <c r="E181" s="9559"/>
      <c r="F181" s="9563"/>
      <c r="G181" s="272"/>
      <c r="H181" s="272"/>
      <c r="I181" s="9563"/>
      <c r="J181" s="272"/>
      <c r="K181" s="9563"/>
    </row>
    <row r="182" spans="1:12" ht="18.75">
      <c r="A182" s="9556">
        <v>58</v>
      </c>
      <c r="B182" s="9558" t="s">
        <v>428</v>
      </c>
      <c r="C182" s="290" t="s">
        <v>118</v>
      </c>
      <c r="D182" s="266" t="s">
        <v>116</v>
      </c>
      <c r="E182" s="9558" t="s">
        <v>117</v>
      </c>
      <c r="F182" s="9562"/>
      <c r="G182" s="9562"/>
      <c r="H182" s="9562"/>
      <c r="I182" s="9564">
        <v>135148</v>
      </c>
      <c r="J182" s="9562"/>
      <c r="K182" s="9562">
        <f>K180-I182</f>
        <v>8632336</v>
      </c>
    </row>
    <row r="183" spans="1:12" ht="18.75">
      <c r="A183" s="9557"/>
      <c r="B183" s="9559"/>
      <c r="C183" s="291" t="s">
        <v>119</v>
      </c>
      <c r="D183" s="268" t="s">
        <v>73</v>
      </c>
      <c r="E183" s="9559"/>
      <c r="F183" s="9563"/>
      <c r="G183" s="9563"/>
      <c r="H183" s="9563"/>
      <c r="I183" s="9565"/>
      <c r="J183" s="9563"/>
      <c r="K183" s="9563"/>
    </row>
    <row r="184" spans="1:12" ht="18.75">
      <c r="A184" s="282"/>
      <c r="B184" s="298"/>
      <c r="C184" s="295" t="s">
        <v>105</v>
      </c>
      <c r="D184" s="282"/>
      <c r="E184" s="298"/>
      <c r="F184" s="272"/>
      <c r="G184" s="272"/>
      <c r="H184" s="272"/>
      <c r="I184" s="272"/>
      <c r="J184" s="272">
        <v>1400</v>
      </c>
      <c r="K184" s="272">
        <f>K182+J184</f>
        <v>8633736</v>
      </c>
    </row>
    <row r="185" spans="1:12" ht="18.75">
      <c r="A185" s="9556">
        <v>59</v>
      </c>
      <c r="B185" s="9558" t="s">
        <v>428</v>
      </c>
      <c r="C185" s="290" t="s">
        <v>88</v>
      </c>
      <c r="D185" s="266" t="s">
        <v>116</v>
      </c>
      <c r="E185" s="9558" t="s">
        <v>117</v>
      </c>
      <c r="F185" s="9562"/>
      <c r="G185" s="9562"/>
      <c r="H185" s="9562"/>
      <c r="I185" s="9564">
        <v>105790</v>
      </c>
      <c r="J185" s="9562"/>
      <c r="K185" s="9562">
        <f>K184-I185</f>
        <v>8527946</v>
      </c>
    </row>
    <row r="186" spans="1:12" ht="18.75">
      <c r="A186" s="9557"/>
      <c r="B186" s="9559"/>
      <c r="C186" s="291" t="s">
        <v>115</v>
      </c>
      <c r="D186" s="268" t="s">
        <v>73</v>
      </c>
      <c r="E186" s="9559"/>
      <c r="F186" s="9563"/>
      <c r="G186" s="9563"/>
      <c r="H186" s="9563"/>
      <c r="I186" s="9565"/>
      <c r="J186" s="9563"/>
      <c r="K186" s="9563"/>
    </row>
    <row r="187" spans="1:12" ht="18.75">
      <c r="A187" s="282"/>
      <c r="B187" s="298"/>
      <c r="C187" s="295" t="s">
        <v>191</v>
      </c>
      <c r="D187" s="282"/>
      <c r="E187" s="298"/>
      <c r="F187" s="272"/>
      <c r="G187" s="272"/>
      <c r="H187" s="272"/>
      <c r="I187" s="272"/>
      <c r="J187" s="272">
        <v>1500</v>
      </c>
      <c r="K187" s="272">
        <f>K185+J187</f>
        <v>8529446</v>
      </c>
    </row>
    <row r="188" spans="1:12" ht="18.75">
      <c r="A188" s="9556">
        <v>60</v>
      </c>
      <c r="B188" s="9558" t="s">
        <v>428</v>
      </c>
      <c r="C188" s="290" t="s">
        <v>88</v>
      </c>
      <c r="D188" s="266" t="s">
        <v>116</v>
      </c>
      <c r="E188" s="9558" t="s">
        <v>117</v>
      </c>
      <c r="F188" s="9562"/>
      <c r="G188" s="9562"/>
      <c r="H188" s="9562"/>
      <c r="I188" s="9564">
        <v>36190</v>
      </c>
      <c r="J188" s="9562"/>
      <c r="K188" s="9562">
        <f>K187-I188</f>
        <v>8493256</v>
      </c>
    </row>
    <row r="189" spans="1:12" ht="18.75">
      <c r="A189" s="9557"/>
      <c r="B189" s="9559"/>
      <c r="C189" s="291" t="s">
        <v>120</v>
      </c>
      <c r="D189" s="268" t="s">
        <v>73</v>
      </c>
      <c r="E189" s="9559"/>
      <c r="F189" s="9563"/>
      <c r="G189" s="9563"/>
      <c r="H189" s="9563"/>
      <c r="I189" s="9565"/>
      <c r="J189" s="9563"/>
      <c r="K189" s="9563"/>
    </row>
    <row r="190" spans="1:12" ht="18.75">
      <c r="A190" s="268"/>
      <c r="B190" s="269"/>
      <c r="C190" s="295" t="s">
        <v>191</v>
      </c>
      <c r="D190" s="275"/>
      <c r="E190" s="276"/>
      <c r="F190" s="272"/>
      <c r="G190" s="272"/>
      <c r="H190" s="272"/>
      <c r="I190" s="273"/>
      <c r="J190" s="272">
        <v>1500</v>
      </c>
      <c r="K190" s="272">
        <f>K188+J190</f>
        <v>8494756</v>
      </c>
    </row>
    <row r="191" spans="1:12" ht="18.75">
      <c r="A191" s="9556">
        <v>61</v>
      </c>
      <c r="B191" s="9558" t="s">
        <v>428</v>
      </c>
      <c r="C191" s="290" t="s">
        <v>88</v>
      </c>
      <c r="D191" s="266" t="s">
        <v>116</v>
      </c>
      <c r="E191" s="9558" t="s">
        <v>117</v>
      </c>
      <c r="F191" s="9562"/>
      <c r="G191" s="9562"/>
      <c r="H191" s="9562"/>
      <c r="I191" s="9564">
        <v>81540</v>
      </c>
      <c r="J191" s="9562"/>
      <c r="K191" s="9562">
        <f>K190-I191</f>
        <v>8413216</v>
      </c>
    </row>
    <row r="192" spans="1:12" ht="18.75">
      <c r="A192" s="9557"/>
      <c r="B192" s="9559"/>
      <c r="C192" s="303" t="s">
        <v>446</v>
      </c>
      <c r="D192" s="268" t="s">
        <v>73</v>
      </c>
      <c r="E192" s="9559"/>
      <c r="F192" s="9563"/>
      <c r="G192" s="9563"/>
      <c r="H192" s="9563"/>
      <c r="I192" s="9565"/>
      <c r="J192" s="9563"/>
      <c r="K192" s="9563"/>
    </row>
    <row r="193" spans="1:11" ht="18.75">
      <c r="A193" s="268"/>
      <c r="B193" s="269"/>
      <c r="C193" s="295" t="s">
        <v>191</v>
      </c>
      <c r="D193" s="268"/>
      <c r="E193" s="269"/>
      <c r="F193" s="272"/>
      <c r="G193" s="272"/>
      <c r="H193" s="272"/>
      <c r="I193" s="273"/>
      <c r="J193" s="272">
        <v>1500</v>
      </c>
      <c r="K193" s="272">
        <f>K191+J193</f>
        <v>8414716</v>
      </c>
    </row>
    <row r="194" spans="1:11" ht="18.75">
      <c r="A194" s="9556">
        <v>62</v>
      </c>
      <c r="B194" s="9558" t="s">
        <v>428</v>
      </c>
      <c r="C194" s="290" t="s">
        <v>85</v>
      </c>
      <c r="D194" s="292" t="s">
        <v>45</v>
      </c>
      <c r="E194" s="9560" t="s">
        <v>47</v>
      </c>
      <c r="F194" s="9562"/>
      <c r="G194" s="9562"/>
      <c r="H194" s="9562"/>
      <c r="I194" s="9564">
        <v>50000</v>
      </c>
      <c r="J194" s="9562"/>
      <c r="K194" s="9562">
        <f>K193-I194</f>
        <v>8364716</v>
      </c>
    </row>
    <row r="195" spans="1:11" ht="18.75">
      <c r="A195" s="9557"/>
      <c r="B195" s="9559"/>
      <c r="C195" s="291" t="s">
        <v>44</v>
      </c>
      <c r="D195" s="293" t="s">
        <v>46</v>
      </c>
      <c r="E195" s="9561"/>
      <c r="F195" s="9563"/>
      <c r="G195" s="9563"/>
      <c r="H195" s="9563"/>
      <c r="I195" s="9565"/>
      <c r="J195" s="9563"/>
      <c r="K195" s="9563"/>
    </row>
    <row r="196" spans="1:11" ht="18.75">
      <c r="A196" s="268"/>
      <c r="B196" s="269"/>
      <c r="C196" s="295" t="s">
        <v>61</v>
      </c>
      <c r="D196" s="282"/>
      <c r="E196" s="298"/>
      <c r="F196" s="272"/>
      <c r="G196" s="272"/>
      <c r="H196" s="272"/>
      <c r="I196" s="273"/>
      <c r="J196" s="272">
        <v>1400</v>
      </c>
      <c r="K196" s="272">
        <f>K194+J196</f>
        <v>8366116</v>
      </c>
    </row>
    <row r="197" spans="1:11" ht="18.75">
      <c r="A197" s="9556">
        <v>63</v>
      </c>
      <c r="B197" s="9558" t="s">
        <v>448</v>
      </c>
      <c r="C197" s="302" t="s">
        <v>282</v>
      </c>
      <c r="D197" s="266" t="s">
        <v>179</v>
      </c>
      <c r="E197" s="9558" t="s">
        <v>180</v>
      </c>
      <c r="F197" s="9562"/>
      <c r="G197" s="9562">
        <v>43511</v>
      </c>
      <c r="H197" s="9562"/>
      <c r="I197" s="9564"/>
      <c r="J197" s="9562"/>
      <c r="K197" s="9562">
        <f>K196-G197</f>
        <v>8322605</v>
      </c>
    </row>
    <row r="198" spans="1:11" ht="18.75">
      <c r="A198" s="9557"/>
      <c r="B198" s="9559"/>
      <c r="C198" s="303" t="s">
        <v>296</v>
      </c>
      <c r="D198" s="268" t="s">
        <v>46</v>
      </c>
      <c r="E198" s="9559"/>
      <c r="F198" s="9563"/>
      <c r="G198" s="9563"/>
      <c r="H198" s="9563"/>
      <c r="I198" s="9565"/>
      <c r="J198" s="9563"/>
      <c r="K198" s="9563"/>
    </row>
    <row r="199" spans="1:11" ht="18.75">
      <c r="A199" s="268"/>
      <c r="B199" s="269"/>
      <c r="C199" s="304" t="s">
        <v>265</v>
      </c>
      <c r="D199" s="282"/>
      <c r="E199" s="298"/>
      <c r="F199" s="272"/>
      <c r="G199" s="272"/>
      <c r="H199" s="272"/>
      <c r="I199" s="273"/>
      <c r="J199" s="272">
        <v>1650</v>
      </c>
      <c r="K199" s="272">
        <f>K197+J199</f>
        <v>8324255</v>
      </c>
    </row>
    <row r="200" spans="1:11" ht="18.75">
      <c r="A200" s="9556">
        <v>64</v>
      </c>
      <c r="B200" s="9558" t="s">
        <v>448</v>
      </c>
      <c r="C200" s="299" t="s">
        <v>280</v>
      </c>
      <c r="D200" s="266" t="s">
        <v>179</v>
      </c>
      <c r="E200" s="9558" t="s">
        <v>180</v>
      </c>
      <c r="F200" s="9562"/>
      <c r="G200" s="9562">
        <v>275880</v>
      </c>
      <c r="H200" s="9562"/>
      <c r="I200" s="9564"/>
      <c r="J200" s="9562"/>
      <c r="K200" s="9562">
        <f>K199-G200</f>
        <v>8048375</v>
      </c>
    </row>
    <row r="201" spans="1:11" ht="18.75">
      <c r="A201" s="9557"/>
      <c r="B201" s="9559"/>
      <c r="C201" s="280" t="s">
        <v>281</v>
      </c>
      <c r="D201" s="268" t="s">
        <v>46</v>
      </c>
      <c r="E201" s="9559"/>
      <c r="F201" s="9563"/>
      <c r="G201" s="9563"/>
      <c r="H201" s="9563"/>
      <c r="I201" s="9565"/>
      <c r="J201" s="9563"/>
      <c r="K201" s="9563"/>
    </row>
    <row r="202" spans="1:11" ht="18.75">
      <c r="A202" s="268"/>
      <c r="B202" s="269"/>
      <c r="C202" s="304" t="s">
        <v>69</v>
      </c>
      <c r="D202" s="282"/>
      <c r="E202" s="298"/>
      <c r="F202" s="272"/>
      <c r="G202" s="272"/>
      <c r="H202" s="272"/>
      <c r="I202" s="273"/>
      <c r="J202" s="272">
        <v>1400</v>
      </c>
      <c r="K202" s="272">
        <f>K200+J202</f>
        <v>8049775</v>
      </c>
    </row>
    <row r="203" spans="1:11" ht="18.75">
      <c r="A203" s="9556">
        <v>65</v>
      </c>
      <c r="B203" s="9558" t="s">
        <v>448</v>
      </c>
      <c r="C203" s="278" t="s">
        <v>88</v>
      </c>
      <c r="D203" s="266" t="s">
        <v>109</v>
      </c>
      <c r="E203" s="9558" t="s">
        <v>110</v>
      </c>
      <c r="F203" s="9562"/>
      <c r="G203" s="9562">
        <v>99040</v>
      </c>
      <c r="H203" s="9562"/>
      <c r="I203" s="9564"/>
      <c r="J203" s="9562"/>
      <c r="K203" s="9562">
        <f>K202-G203</f>
        <v>7950735</v>
      </c>
    </row>
    <row r="204" spans="1:11" ht="18.75">
      <c r="A204" s="9557"/>
      <c r="B204" s="9559"/>
      <c r="C204" s="291" t="s">
        <v>108</v>
      </c>
      <c r="D204" s="268" t="s">
        <v>139</v>
      </c>
      <c r="E204" s="9559"/>
      <c r="F204" s="9563"/>
      <c r="G204" s="9563"/>
      <c r="H204" s="9563"/>
      <c r="I204" s="9565"/>
      <c r="J204" s="9563"/>
      <c r="K204" s="9563"/>
    </row>
    <row r="205" spans="1:11" ht="18.75">
      <c r="A205" s="268"/>
      <c r="B205" s="269"/>
      <c r="C205" s="302" t="s">
        <v>191</v>
      </c>
      <c r="D205" s="266"/>
      <c r="E205" s="312"/>
      <c r="F205" s="272"/>
      <c r="G205" s="272"/>
      <c r="H205" s="272"/>
      <c r="I205" s="273"/>
      <c r="J205" s="272">
        <v>1500</v>
      </c>
      <c r="K205" s="272">
        <f>K203+J205</f>
        <v>7952235</v>
      </c>
    </row>
    <row r="206" spans="1:11" ht="18.75">
      <c r="A206" s="9556">
        <v>66</v>
      </c>
      <c r="B206" s="9558" t="s">
        <v>448</v>
      </c>
      <c r="C206" s="290" t="s">
        <v>88</v>
      </c>
      <c r="D206" s="266" t="s">
        <v>199</v>
      </c>
      <c r="E206" s="9558" t="s">
        <v>201</v>
      </c>
      <c r="F206" s="9562"/>
      <c r="G206" s="9564">
        <v>75540</v>
      </c>
      <c r="H206" s="9562"/>
      <c r="I206" s="9564"/>
      <c r="J206" s="9562"/>
      <c r="K206" s="9562">
        <f>K205-G206</f>
        <v>7876695</v>
      </c>
    </row>
    <row r="207" spans="1:11" ht="18.75">
      <c r="A207" s="9557"/>
      <c r="B207" s="9559"/>
      <c r="C207" s="291" t="s">
        <v>202</v>
      </c>
      <c r="D207" s="268" t="s">
        <v>200</v>
      </c>
      <c r="E207" s="9559"/>
      <c r="F207" s="9563"/>
      <c r="G207" s="9565"/>
      <c r="H207" s="9563"/>
      <c r="I207" s="9565"/>
      <c r="J207" s="9563"/>
      <c r="K207" s="9563"/>
    </row>
    <row r="208" spans="1:11" ht="18.75">
      <c r="A208" s="268"/>
      <c r="B208" s="269"/>
      <c r="C208" s="302" t="s">
        <v>191</v>
      </c>
      <c r="D208" s="268"/>
      <c r="E208" s="269"/>
      <c r="F208" s="272"/>
      <c r="G208" s="273"/>
      <c r="H208" s="272"/>
      <c r="I208" s="273"/>
      <c r="J208" s="272">
        <v>1500</v>
      </c>
      <c r="K208" s="272">
        <f>K206+J208</f>
        <v>7878195</v>
      </c>
    </row>
    <row r="209" spans="1:12" ht="18.75">
      <c r="A209" s="9556">
        <v>67</v>
      </c>
      <c r="B209" s="9558" t="s">
        <v>198</v>
      </c>
      <c r="C209" s="278" t="s">
        <v>88</v>
      </c>
      <c r="D209" s="292" t="s">
        <v>312</v>
      </c>
      <c r="E209" s="9558" t="s">
        <v>310</v>
      </c>
      <c r="F209" s="9562"/>
      <c r="G209" s="9564">
        <v>51040</v>
      </c>
      <c r="H209" s="9562"/>
      <c r="I209" s="9564"/>
      <c r="J209" s="9562"/>
      <c r="K209" s="9562">
        <f>K208-G209</f>
        <v>7827155</v>
      </c>
    </row>
    <row r="210" spans="1:12" ht="18.75">
      <c r="A210" s="9557"/>
      <c r="B210" s="9559"/>
      <c r="C210" s="291" t="s">
        <v>311</v>
      </c>
      <c r="D210" s="293" t="s">
        <v>250</v>
      </c>
      <c r="E210" s="9559"/>
      <c r="F210" s="9563"/>
      <c r="G210" s="9565"/>
      <c r="H210" s="9563"/>
      <c r="I210" s="9565"/>
      <c r="J210" s="9563"/>
      <c r="K210" s="9563"/>
    </row>
    <row r="211" spans="1:12" ht="18.75">
      <c r="A211" s="317"/>
      <c r="B211" s="269"/>
      <c r="C211" s="317" t="s">
        <v>248</v>
      </c>
      <c r="D211" s="282"/>
      <c r="E211" s="298"/>
      <c r="F211" s="289"/>
      <c r="G211" s="273"/>
      <c r="H211" s="272"/>
      <c r="I211" s="273"/>
      <c r="J211" s="272">
        <v>1500</v>
      </c>
      <c r="K211" s="318">
        <f>K209+J211</f>
        <v>7828655</v>
      </c>
    </row>
    <row r="212" spans="1:12" ht="18.75">
      <c r="A212" s="9556">
        <v>68</v>
      </c>
      <c r="B212" s="9558" t="s">
        <v>198</v>
      </c>
      <c r="C212" s="265" t="s">
        <v>24</v>
      </c>
      <c r="D212" s="9556" t="s">
        <v>26</v>
      </c>
      <c r="E212" s="9560"/>
      <c r="F212" s="9562"/>
      <c r="G212" s="9562"/>
      <c r="H212" s="9562"/>
      <c r="I212" s="9564">
        <v>150000</v>
      </c>
      <c r="J212" s="9562"/>
      <c r="K212" s="9562">
        <f>K211-I212</f>
        <v>7678655</v>
      </c>
    </row>
    <row r="213" spans="1:12" ht="18.75">
      <c r="A213" s="9557"/>
      <c r="B213" s="9559"/>
      <c r="C213" s="267" t="s">
        <v>25</v>
      </c>
      <c r="D213" s="9557"/>
      <c r="E213" s="9561"/>
      <c r="F213" s="9563"/>
      <c r="G213" s="9563"/>
      <c r="H213" s="9563"/>
      <c r="I213" s="9565"/>
      <c r="J213" s="9563"/>
      <c r="K213" s="9563"/>
    </row>
    <row r="214" spans="1:12" ht="18.75">
      <c r="A214" s="280"/>
      <c r="B214" s="269"/>
      <c r="C214" s="313" t="s">
        <v>16</v>
      </c>
      <c r="D214" s="319"/>
      <c r="E214" s="301"/>
      <c r="F214" s="272"/>
      <c r="G214" s="272"/>
      <c r="H214" s="272"/>
      <c r="I214" s="273"/>
      <c r="J214" s="272">
        <v>1400</v>
      </c>
      <c r="K214" s="320">
        <f>K212+J214</f>
        <v>7680055</v>
      </c>
    </row>
    <row r="215" spans="1:12" ht="18.75">
      <c r="A215" s="9556">
        <v>69</v>
      </c>
      <c r="B215" s="9558" t="s">
        <v>449</v>
      </c>
      <c r="C215" s="290" t="s">
        <v>177</v>
      </c>
      <c r="D215" s="266" t="s">
        <v>179</v>
      </c>
      <c r="E215" s="9558" t="s">
        <v>180</v>
      </c>
      <c r="F215" s="9562"/>
      <c r="G215" s="9562"/>
      <c r="H215" s="9562"/>
      <c r="I215" s="9564">
        <v>52240</v>
      </c>
      <c r="J215" s="9562"/>
      <c r="K215" s="9562">
        <f>K214-I215</f>
        <v>7627815</v>
      </c>
    </row>
    <row r="216" spans="1:12" ht="18.75">
      <c r="A216" s="9557"/>
      <c r="B216" s="9559"/>
      <c r="C216" s="291" t="s">
        <v>178</v>
      </c>
      <c r="D216" s="268" t="s">
        <v>46</v>
      </c>
      <c r="E216" s="9559"/>
      <c r="F216" s="9563"/>
      <c r="G216" s="9563"/>
      <c r="H216" s="9563"/>
      <c r="I216" s="9565"/>
      <c r="J216" s="9563"/>
      <c r="K216" s="9563"/>
    </row>
    <row r="217" spans="1:12" ht="18.75">
      <c r="A217" s="268"/>
      <c r="B217" s="269"/>
      <c r="C217" s="304" t="s">
        <v>248</v>
      </c>
      <c r="D217" s="282"/>
      <c r="E217" s="298"/>
      <c r="F217" s="272"/>
      <c r="G217" s="272"/>
      <c r="H217" s="272"/>
      <c r="I217" s="273"/>
      <c r="J217" s="272">
        <v>1500</v>
      </c>
      <c r="K217" s="272">
        <f>K215+J217</f>
        <v>7629315</v>
      </c>
    </row>
    <row r="218" spans="1:12" ht="18.75">
      <c r="A218" s="9556">
        <v>70</v>
      </c>
      <c r="B218" s="9558" t="s">
        <v>449</v>
      </c>
      <c r="C218" s="290" t="s">
        <v>85</v>
      </c>
      <c r="D218" s="292" t="s">
        <v>45</v>
      </c>
      <c r="E218" s="9560" t="s">
        <v>47</v>
      </c>
      <c r="F218" s="9562"/>
      <c r="G218" s="9562"/>
      <c r="H218" s="9562"/>
      <c r="I218" s="9564">
        <v>50000</v>
      </c>
      <c r="J218" s="9562"/>
      <c r="K218" s="9562">
        <f>K217-I218</f>
        <v>7579315</v>
      </c>
    </row>
    <row r="219" spans="1:12" ht="18.75">
      <c r="A219" s="9557"/>
      <c r="B219" s="9559"/>
      <c r="C219" s="291" t="s">
        <v>44</v>
      </c>
      <c r="D219" s="293" t="s">
        <v>46</v>
      </c>
      <c r="E219" s="9561"/>
      <c r="F219" s="9563"/>
      <c r="G219" s="9563"/>
      <c r="H219" s="9563"/>
      <c r="I219" s="9565"/>
      <c r="J219" s="9563"/>
      <c r="K219" s="9563"/>
    </row>
    <row r="220" spans="1:12" ht="18.75">
      <c r="A220" s="268" t="s">
        <v>356</v>
      </c>
      <c r="B220" s="269"/>
      <c r="C220" s="295" t="s">
        <v>61</v>
      </c>
      <c r="D220" s="282"/>
      <c r="E220" s="298"/>
      <c r="F220" s="272"/>
      <c r="G220" s="272"/>
      <c r="H220" s="272"/>
      <c r="I220" s="273"/>
      <c r="J220" s="272">
        <v>1400</v>
      </c>
      <c r="K220" s="272">
        <f>K218+J220</f>
        <v>7580715</v>
      </c>
    </row>
    <row r="221" spans="1:12" ht="18.75">
      <c r="A221" s="9556">
        <v>71</v>
      </c>
      <c r="B221" s="9558" t="s">
        <v>449</v>
      </c>
      <c r="C221" s="296" t="s">
        <v>35</v>
      </c>
      <c r="D221" s="292" t="s">
        <v>315</v>
      </c>
      <c r="E221" s="9560" t="s">
        <v>143</v>
      </c>
      <c r="F221" s="9562"/>
      <c r="G221" s="9564">
        <v>50000</v>
      </c>
      <c r="H221" s="9562"/>
      <c r="I221" s="9564"/>
      <c r="J221" s="9562"/>
      <c r="K221" s="9562">
        <f>K220-G221</f>
        <v>7530715</v>
      </c>
      <c r="L221" t="s">
        <v>481</v>
      </c>
    </row>
    <row r="222" spans="1:12" ht="18.75">
      <c r="A222" s="9557"/>
      <c r="B222" s="9559"/>
      <c r="C222" s="297" t="s">
        <v>141</v>
      </c>
      <c r="D222" s="293" t="s">
        <v>46</v>
      </c>
      <c r="E222" s="9561"/>
      <c r="F222" s="9563"/>
      <c r="G222" s="9565"/>
      <c r="H222" s="9563"/>
      <c r="I222" s="9565"/>
      <c r="J222" s="9563"/>
      <c r="K222" s="9563"/>
    </row>
    <row r="223" spans="1:12" ht="18.75">
      <c r="A223" s="268"/>
      <c r="B223" s="269"/>
      <c r="C223" s="295" t="s">
        <v>93</v>
      </c>
      <c r="D223" s="282"/>
      <c r="E223" s="298"/>
      <c r="F223" s="272"/>
      <c r="G223" s="272"/>
      <c r="H223" s="272"/>
      <c r="I223" s="273"/>
      <c r="J223" s="272">
        <v>1400</v>
      </c>
      <c r="K223" s="272">
        <f>K221+J223</f>
        <v>7532115</v>
      </c>
    </row>
    <row r="224" spans="1:12" ht="18.75">
      <c r="A224" s="9556">
        <v>72</v>
      </c>
      <c r="B224" s="9558" t="s">
        <v>449</v>
      </c>
      <c r="C224" s="278" t="s">
        <v>35</v>
      </c>
      <c r="D224" s="266" t="s">
        <v>125</v>
      </c>
      <c r="E224" s="9558" t="s">
        <v>126</v>
      </c>
      <c r="F224" s="9562"/>
      <c r="G224" s="9562">
        <v>450000</v>
      </c>
      <c r="H224" s="9562"/>
      <c r="I224" s="9564"/>
      <c r="J224" s="9562"/>
      <c r="K224" s="9562">
        <f>K223-G224</f>
        <v>7082115</v>
      </c>
      <c r="L224" t="s">
        <v>482</v>
      </c>
    </row>
    <row r="225" spans="1:12" ht="18.75">
      <c r="A225" s="9557"/>
      <c r="B225" s="9559"/>
      <c r="C225" s="291" t="s">
        <v>127</v>
      </c>
      <c r="D225" s="268" t="s">
        <v>38</v>
      </c>
      <c r="E225" s="9559"/>
      <c r="F225" s="9563"/>
      <c r="G225" s="9563"/>
      <c r="H225" s="9563"/>
      <c r="I225" s="9565"/>
      <c r="J225" s="9563"/>
      <c r="K225" s="9563"/>
    </row>
    <row r="226" spans="1:12" ht="18.75">
      <c r="A226" s="268"/>
      <c r="B226" s="269"/>
      <c r="C226" s="321" t="s">
        <v>61</v>
      </c>
      <c r="D226" s="275"/>
      <c r="E226" s="276"/>
      <c r="F226" s="272"/>
      <c r="G226" s="272"/>
      <c r="H226" s="272"/>
      <c r="I226" s="273"/>
      <c r="J226" s="272">
        <v>1400</v>
      </c>
      <c r="K226" s="272">
        <f>K224+J226</f>
        <v>7083515</v>
      </c>
    </row>
    <row r="227" spans="1:12" ht="18.75">
      <c r="A227" s="9556">
        <v>73</v>
      </c>
      <c r="B227" s="9558" t="s">
        <v>449</v>
      </c>
      <c r="C227" s="290" t="s">
        <v>451</v>
      </c>
      <c r="D227" s="266" t="s">
        <v>453</v>
      </c>
      <c r="E227" s="9558" t="s">
        <v>454</v>
      </c>
      <c r="F227" s="9562"/>
      <c r="G227" s="9564">
        <v>158940</v>
      </c>
      <c r="H227" s="9562"/>
      <c r="I227" s="9564"/>
      <c r="J227" s="9562"/>
      <c r="K227" s="9562">
        <f>K226-G227</f>
        <v>6924575</v>
      </c>
      <c r="L227" t="s">
        <v>482</v>
      </c>
    </row>
    <row r="228" spans="1:12" ht="18.75">
      <c r="A228" s="9557"/>
      <c r="B228" s="9559"/>
      <c r="C228" s="267" t="s">
        <v>452</v>
      </c>
      <c r="D228" s="268" t="s">
        <v>38</v>
      </c>
      <c r="E228" s="9559"/>
      <c r="F228" s="9563"/>
      <c r="G228" s="9565"/>
      <c r="H228" s="9563"/>
      <c r="I228" s="9565"/>
      <c r="J228" s="9563"/>
      <c r="K228" s="9563"/>
    </row>
    <row r="229" spans="1:12" ht="18.75">
      <c r="A229" s="268"/>
      <c r="B229" s="269"/>
      <c r="C229" s="304" t="s">
        <v>248</v>
      </c>
      <c r="D229" s="294"/>
      <c r="E229" s="286"/>
      <c r="F229" s="272"/>
      <c r="G229" s="273"/>
      <c r="H229" s="272"/>
      <c r="I229" s="273"/>
      <c r="J229" s="272">
        <v>1500</v>
      </c>
      <c r="K229" s="272">
        <f>K227+J229</f>
        <v>6926075</v>
      </c>
    </row>
    <row r="230" spans="1:12" ht="18.75">
      <c r="A230" s="9556">
        <v>74</v>
      </c>
      <c r="B230" s="9558" t="s">
        <v>450</v>
      </c>
      <c r="C230" s="290" t="s">
        <v>455</v>
      </c>
      <c r="D230" s="292" t="s">
        <v>457</v>
      </c>
      <c r="E230" s="9560" t="s">
        <v>459</v>
      </c>
      <c r="F230" s="9562"/>
      <c r="G230" s="9564"/>
      <c r="H230" s="9562"/>
      <c r="I230" s="9564">
        <v>36680</v>
      </c>
      <c r="J230" s="9562"/>
      <c r="K230" s="9562">
        <f>K229-I230</f>
        <v>6889395</v>
      </c>
    </row>
    <row r="231" spans="1:12" ht="18.75">
      <c r="A231" s="9557"/>
      <c r="B231" s="9559"/>
      <c r="C231" s="291" t="s">
        <v>456</v>
      </c>
      <c r="D231" s="293" t="s">
        <v>458</v>
      </c>
      <c r="E231" s="9561"/>
      <c r="F231" s="9563"/>
      <c r="G231" s="9565"/>
      <c r="H231" s="9563"/>
      <c r="I231" s="9565"/>
      <c r="J231" s="9563"/>
      <c r="K231" s="9563"/>
    </row>
    <row r="232" spans="1:12" ht="18.75">
      <c r="A232" s="268"/>
      <c r="B232" s="269"/>
      <c r="C232" s="304" t="s">
        <v>248</v>
      </c>
      <c r="D232" s="282"/>
      <c r="E232" s="298"/>
      <c r="F232" s="272"/>
      <c r="G232" s="273"/>
      <c r="H232" s="272"/>
      <c r="I232" s="273"/>
      <c r="J232" s="272">
        <v>1500</v>
      </c>
      <c r="K232" s="272">
        <f>K230+J232</f>
        <v>6890895</v>
      </c>
    </row>
    <row r="233" spans="1:12" ht="18.75">
      <c r="A233" s="9556">
        <v>75</v>
      </c>
      <c r="B233" s="9558" t="s">
        <v>450</v>
      </c>
      <c r="C233" s="299" t="s">
        <v>171</v>
      </c>
      <c r="D233" s="266" t="s">
        <v>275</v>
      </c>
      <c r="E233" s="9558" t="s">
        <v>276</v>
      </c>
      <c r="F233" s="9562"/>
      <c r="G233" s="9564">
        <v>89558</v>
      </c>
      <c r="H233" s="9562"/>
      <c r="I233" s="9564"/>
      <c r="J233" s="9562"/>
      <c r="K233" s="9562">
        <f>K232-G233</f>
        <v>6801337</v>
      </c>
      <c r="L233" t="s">
        <v>470</v>
      </c>
    </row>
    <row r="234" spans="1:12" ht="18.75">
      <c r="A234" s="9557"/>
      <c r="B234" s="9559"/>
      <c r="C234" s="280" t="s">
        <v>172</v>
      </c>
      <c r="D234" s="268" t="s">
        <v>38</v>
      </c>
      <c r="E234" s="9559"/>
      <c r="F234" s="9563"/>
      <c r="G234" s="9565"/>
      <c r="H234" s="9563"/>
      <c r="I234" s="9565"/>
      <c r="J234" s="9563"/>
      <c r="K234" s="9563"/>
    </row>
    <row r="235" spans="1:12" ht="18.75">
      <c r="A235" s="268"/>
      <c r="B235" s="269"/>
      <c r="C235" s="267" t="s">
        <v>69</v>
      </c>
      <c r="D235" s="268"/>
      <c r="E235" s="269"/>
      <c r="F235" s="272"/>
      <c r="G235" s="273"/>
      <c r="H235" s="272"/>
      <c r="I235" s="273"/>
      <c r="J235" s="272">
        <v>1400</v>
      </c>
      <c r="K235" s="272">
        <f>K233+J235</f>
        <v>6802737</v>
      </c>
    </row>
    <row r="236" spans="1:12" ht="18.75">
      <c r="A236" s="9556">
        <v>76</v>
      </c>
      <c r="B236" s="9558" t="s">
        <v>450</v>
      </c>
      <c r="C236" s="287" t="s">
        <v>88</v>
      </c>
      <c r="D236" s="266" t="s">
        <v>275</v>
      </c>
      <c r="E236" s="9558" t="s">
        <v>276</v>
      </c>
      <c r="F236" s="9562"/>
      <c r="G236" s="9564">
        <v>24040</v>
      </c>
      <c r="H236" s="9562"/>
      <c r="I236" s="9564"/>
      <c r="J236" s="9562"/>
      <c r="K236" s="9562">
        <f>K235-G236</f>
        <v>6778697</v>
      </c>
      <c r="L236" t="s">
        <v>470</v>
      </c>
    </row>
    <row r="237" spans="1:12" ht="18.75">
      <c r="A237" s="9557"/>
      <c r="B237" s="9559"/>
      <c r="C237" s="267" t="s">
        <v>206</v>
      </c>
      <c r="D237" s="268" t="s">
        <v>38</v>
      </c>
      <c r="E237" s="9559"/>
      <c r="F237" s="9563"/>
      <c r="G237" s="9565"/>
      <c r="H237" s="9563"/>
      <c r="I237" s="9565"/>
      <c r="J237" s="9563"/>
      <c r="K237" s="9563"/>
    </row>
    <row r="238" spans="1:12" ht="18.75">
      <c r="A238" s="268"/>
      <c r="B238" s="269"/>
      <c r="C238" s="317" t="s">
        <v>248</v>
      </c>
      <c r="D238" s="268"/>
      <c r="E238" s="269"/>
      <c r="F238" s="272"/>
      <c r="G238" s="273"/>
      <c r="H238" s="272"/>
      <c r="I238" s="273"/>
      <c r="J238" s="272">
        <v>1500</v>
      </c>
      <c r="K238" s="272">
        <f>K236+J238</f>
        <v>6780197</v>
      </c>
    </row>
    <row r="239" spans="1:12" ht="18.75">
      <c r="A239" s="9556">
        <v>77</v>
      </c>
      <c r="B239" s="9558" t="s">
        <v>460</v>
      </c>
      <c r="C239" s="287" t="s">
        <v>461</v>
      </c>
      <c r="D239" s="266"/>
      <c r="E239" s="9558"/>
      <c r="F239" s="9562"/>
      <c r="G239" s="9564"/>
      <c r="H239" s="9562"/>
      <c r="I239" s="9564">
        <v>189387</v>
      </c>
      <c r="J239" s="9562"/>
      <c r="K239" s="9562">
        <f>K238-I239</f>
        <v>6590810</v>
      </c>
    </row>
    <row r="240" spans="1:12" ht="18.75">
      <c r="A240" s="9557"/>
      <c r="B240" s="9559"/>
      <c r="C240" s="297" t="s">
        <v>462</v>
      </c>
      <c r="D240" s="268"/>
      <c r="E240" s="9559"/>
      <c r="F240" s="9563"/>
      <c r="G240" s="9565"/>
      <c r="H240" s="9563"/>
      <c r="I240" s="9565"/>
      <c r="J240" s="9563"/>
      <c r="K240" s="9563"/>
    </row>
    <row r="241" spans="1:12" ht="18.75">
      <c r="A241" s="268"/>
      <c r="B241" s="269"/>
      <c r="C241" s="297" t="s">
        <v>463</v>
      </c>
      <c r="D241" s="293"/>
      <c r="E241" s="301"/>
      <c r="F241" s="272"/>
      <c r="G241" s="273"/>
      <c r="H241" s="272"/>
      <c r="I241" s="273"/>
      <c r="J241" s="272">
        <v>1400</v>
      </c>
      <c r="K241" s="272">
        <f>K239+J241</f>
        <v>6592210</v>
      </c>
    </row>
    <row r="242" spans="1:12" ht="18.75">
      <c r="A242" s="9556">
        <v>78</v>
      </c>
      <c r="B242" s="9558" t="s">
        <v>460</v>
      </c>
      <c r="C242" s="299" t="s">
        <v>464</v>
      </c>
      <c r="D242" s="266"/>
      <c r="E242" s="9558"/>
      <c r="F242" s="9562"/>
      <c r="G242" s="9564"/>
      <c r="H242" s="9562"/>
      <c r="I242" s="9564">
        <v>604028</v>
      </c>
      <c r="J242" s="9562"/>
      <c r="K242" s="9562">
        <f>K241-I242</f>
        <v>5988182</v>
      </c>
    </row>
    <row r="243" spans="1:12" ht="18.75">
      <c r="A243" s="9557"/>
      <c r="B243" s="9559"/>
      <c r="C243" s="280" t="s">
        <v>465</v>
      </c>
      <c r="D243" s="268"/>
      <c r="E243" s="9559"/>
      <c r="F243" s="9563"/>
      <c r="G243" s="9565"/>
      <c r="H243" s="9563"/>
      <c r="I243" s="9565"/>
      <c r="J243" s="9563"/>
      <c r="K243" s="9563"/>
    </row>
    <row r="244" spans="1:12" ht="18.75">
      <c r="A244" s="268"/>
      <c r="B244" s="269"/>
      <c r="C244" s="297" t="s">
        <v>463</v>
      </c>
      <c r="D244" s="281"/>
      <c r="E244" s="276"/>
      <c r="F244" s="272"/>
      <c r="G244" s="272"/>
      <c r="H244" s="272"/>
      <c r="I244" s="273"/>
      <c r="J244" s="272">
        <v>1400</v>
      </c>
      <c r="K244" s="272">
        <f>K242+J244</f>
        <v>5989582</v>
      </c>
    </row>
    <row r="245" spans="1:12" ht="18.75">
      <c r="A245" s="9556">
        <v>79</v>
      </c>
      <c r="B245" s="9558" t="s">
        <v>460</v>
      </c>
      <c r="C245" s="296" t="s">
        <v>466</v>
      </c>
      <c r="D245" s="292"/>
      <c r="E245" s="9560"/>
      <c r="F245" s="9562"/>
      <c r="G245" s="9562"/>
      <c r="H245" s="9562"/>
      <c r="I245" s="9564">
        <v>338595</v>
      </c>
      <c r="J245" s="9562"/>
      <c r="K245" s="9562">
        <f>K244-I245</f>
        <v>5650987</v>
      </c>
    </row>
    <row r="246" spans="1:12" ht="18.75">
      <c r="A246" s="9557"/>
      <c r="B246" s="9559"/>
      <c r="C246" s="297" t="s">
        <v>467</v>
      </c>
      <c r="D246" s="293"/>
      <c r="E246" s="9561"/>
      <c r="F246" s="9563"/>
      <c r="G246" s="9563"/>
      <c r="H246" s="9563"/>
      <c r="I246" s="9565"/>
      <c r="J246" s="9563"/>
      <c r="K246" s="9563"/>
    </row>
    <row r="247" spans="1:12" ht="18.75">
      <c r="A247" s="268"/>
      <c r="B247" s="269"/>
      <c r="C247" s="297" t="s">
        <v>463</v>
      </c>
      <c r="D247" s="293"/>
      <c r="E247" s="301"/>
      <c r="F247" s="272"/>
      <c r="G247" s="272"/>
      <c r="H247" s="272"/>
      <c r="I247" s="273"/>
      <c r="J247" s="272">
        <v>1400</v>
      </c>
      <c r="K247" s="272">
        <f>K245+J247</f>
        <v>5652387</v>
      </c>
    </row>
    <row r="248" spans="1:12" ht="18.75">
      <c r="A248" s="9556">
        <v>80</v>
      </c>
      <c r="B248" s="9558" t="s">
        <v>460</v>
      </c>
      <c r="C248" s="296" t="s">
        <v>468</v>
      </c>
      <c r="D248" s="292" t="s">
        <v>227</v>
      </c>
      <c r="E248" s="9560">
        <v>900257</v>
      </c>
      <c r="F248" s="9562"/>
      <c r="G248" s="9562">
        <v>150000</v>
      </c>
      <c r="H248" s="9562"/>
      <c r="I248" s="9564"/>
      <c r="J248" s="9562"/>
      <c r="K248" s="9562">
        <f>K247-G248</f>
        <v>5502387</v>
      </c>
      <c r="L248" t="s">
        <v>471</v>
      </c>
    </row>
    <row r="249" spans="1:12" ht="18.75">
      <c r="A249" s="9557"/>
      <c r="B249" s="9559"/>
      <c r="C249" s="297" t="s">
        <v>469</v>
      </c>
      <c r="D249" s="293" t="s">
        <v>226</v>
      </c>
      <c r="E249" s="9561"/>
      <c r="F249" s="9563"/>
      <c r="G249" s="9563"/>
      <c r="H249" s="9563"/>
      <c r="I249" s="9565"/>
      <c r="J249" s="9563"/>
      <c r="K249" s="9563"/>
    </row>
    <row r="250" spans="1:12" ht="18.75">
      <c r="A250" s="268"/>
      <c r="B250" s="269"/>
      <c r="C250" s="280" t="s">
        <v>104</v>
      </c>
      <c r="D250" s="268"/>
      <c r="E250" s="269"/>
      <c r="F250" s="272"/>
      <c r="G250" s="272"/>
      <c r="H250" s="272"/>
      <c r="I250" s="273"/>
      <c r="J250" s="272">
        <v>1400</v>
      </c>
      <c r="K250" s="272">
        <f>K248+J250</f>
        <v>5503787</v>
      </c>
    </row>
    <row r="251" spans="1:12" ht="18.75">
      <c r="A251" s="9556">
        <v>81</v>
      </c>
      <c r="B251" s="9558" t="s">
        <v>460</v>
      </c>
      <c r="C251" s="278" t="s">
        <v>35</v>
      </c>
      <c r="D251" s="292" t="s">
        <v>37</v>
      </c>
      <c r="E251" s="9560">
        <v>885217</v>
      </c>
      <c r="F251" s="9562"/>
      <c r="G251" s="9562">
        <v>500000</v>
      </c>
      <c r="H251" s="9562"/>
      <c r="I251" s="9564"/>
      <c r="J251" s="9562"/>
      <c r="K251" s="9562">
        <f>K250-G251</f>
        <v>5003787</v>
      </c>
      <c r="L251" t="s">
        <v>471</v>
      </c>
    </row>
    <row r="252" spans="1:12" ht="18.75">
      <c r="A252" s="9557"/>
      <c r="B252" s="9559"/>
      <c r="C252" s="267" t="s">
        <v>36</v>
      </c>
      <c r="D252" s="293" t="s">
        <v>38</v>
      </c>
      <c r="E252" s="9561"/>
      <c r="F252" s="9563"/>
      <c r="G252" s="9563"/>
      <c r="H252" s="9563"/>
      <c r="I252" s="9565"/>
      <c r="J252" s="9563"/>
      <c r="K252" s="9563"/>
    </row>
    <row r="253" spans="1:12" ht="18.75">
      <c r="A253" s="268"/>
      <c r="B253" s="269"/>
      <c r="C253" s="322" t="s">
        <v>20</v>
      </c>
      <c r="D253" s="294"/>
      <c r="E253" s="286"/>
      <c r="F253" s="272"/>
      <c r="G253" s="272"/>
      <c r="H253" s="272"/>
      <c r="I253" s="273"/>
      <c r="J253" s="272">
        <v>1400</v>
      </c>
      <c r="K253" s="272">
        <f>K251+J253</f>
        <v>5005187</v>
      </c>
    </row>
    <row r="254" spans="1:12" ht="18.75">
      <c r="A254" s="9556">
        <v>82</v>
      </c>
      <c r="B254" s="9558" t="s">
        <v>472</v>
      </c>
      <c r="C254" s="290" t="s">
        <v>85</v>
      </c>
      <c r="D254" s="292" t="s">
        <v>45</v>
      </c>
      <c r="E254" s="9560" t="s">
        <v>47</v>
      </c>
      <c r="F254" s="9562"/>
      <c r="G254" s="9562">
        <v>30000</v>
      </c>
      <c r="H254" s="9562"/>
      <c r="I254" s="9564"/>
      <c r="J254" s="9562"/>
      <c r="K254" s="9562">
        <f>K253-G254</f>
        <v>4975187</v>
      </c>
      <c r="L254" t="s">
        <v>471</v>
      </c>
    </row>
    <row r="255" spans="1:12" ht="18.75">
      <c r="A255" s="9557"/>
      <c r="B255" s="9559"/>
      <c r="C255" s="291" t="s">
        <v>44</v>
      </c>
      <c r="D255" s="293" t="s">
        <v>46</v>
      </c>
      <c r="E255" s="9561"/>
      <c r="F255" s="9563"/>
      <c r="G255" s="9563"/>
      <c r="H255" s="9563"/>
      <c r="I255" s="9565"/>
      <c r="J255" s="9563"/>
      <c r="K255" s="9563"/>
    </row>
    <row r="256" spans="1:12" ht="18.75">
      <c r="A256" s="268"/>
      <c r="B256" s="269"/>
      <c r="C256" s="295" t="s">
        <v>61</v>
      </c>
      <c r="D256" s="282"/>
      <c r="E256" s="298"/>
      <c r="F256" s="272"/>
      <c r="G256" s="272"/>
      <c r="H256" s="272"/>
      <c r="I256" s="273"/>
      <c r="J256" s="272">
        <v>1400</v>
      </c>
      <c r="K256" s="272">
        <f>K254+J256</f>
        <v>4976587</v>
      </c>
    </row>
    <row r="257" spans="1:13" ht="18.75">
      <c r="A257" s="9556">
        <v>83</v>
      </c>
      <c r="B257" s="9558" t="s">
        <v>472</v>
      </c>
      <c r="C257" s="296" t="s">
        <v>373</v>
      </c>
      <c r="D257" s="305" t="s">
        <v>261</v>
      </c>
      <c r="E257" s="9560" t="s">
        <v>262</v>
      </c>
      <c r="F257" s="9562"/>
      <c r="G257" s="9562">
        <v>50000</v>
      </c>
      <c r="H257" s="9562"/>
      <c r="I257" s="9564"/>
      <c r="J257" s="9562"/>
      <c r="K257" s="9562">
        <f>K256-G257</f>
        <v>4926587</v>
      </c>
      <c r="L257" t="s">
        <v>471</v>
      </c>
      <c r="M257" t="s">
        <v>911</v>
      </c>
    </row>
    <row r="258" spans="1:13" ht="18.75">
      <c r="A258" s="9557"/>
      <c r="B258" s="9559"/>
      <c r="C258" s="297" t="s">
        <v>374</v>
      </c>
      <c r="D258" s="306" t="s">
        <v>73</v>
      </c>
      <c r="E258" s="9561"/>
      <c r="F258" s="9563"/>
      <c r="G258" s="9563"/>
      <c r="H258" s="9563"/>
      <c r="I258" s="9565"/>
      <c r="J258" s="9563"/>
      <c r="K258" s="9563"/>
    </row>
    <row r="259" spans="1:13" ht="18.75">
      <c r="A259" s="268"/>
      <c r="B259" s="269"/>
      <c r="C259" s="295" t="s">
        <v>93</v>
      </c>
      <c r="D259" s="280"/>
      <c r="E259" s="269"/>
      <c r="F259" s="272"/>
      <c r="G259" s="272"/>
      <c r="H259" s="272"/>
      <c r="I259" s="273"/>
      <c r="J259" s="272">
        <v>1400</v>
      </c>
      <c r="K259" s="272">
        <f>K257+J259</f>
        <v>4927987</v>
      </c>
    </row>
    <row r="260" spans="1:13" ht="18.75">
      <c r="A260" s="9556">
        <v>84</v>
      </c>
      <c r="B260" s="9558" t="s">
        <v>473</v>
      </c>
      <c r="C260" s="290" t="s">
        <v>85</v>
      </c>
      <c r="D260" s="292" t="s">
        <v>45</v>
      </c>
      <c r="E260" s="9560" t="s">
        <v>47</v>
      </c>
      <c r="F260" s="9562"/>
      <c r="G260" s="9562">
        <v>50000</v>
      </c>
      <c r="H260" s="9562"/>
      <c r="I260" s="9564"/>
      <c r="J260" s="9562"/>
      <c r="K260" s="9562">
        <f>K259-G260</f>
        <v>4877987</v>
      </c>
      <c r="L260" s="9555" t="s">
        <v>946</v>
      </c>
    </row>
    <row r="261" spans="1:13" ht="18.75">
      <c r="A261" s="9557"/>
      <c r="B261" s="9559"/>
      <c r="C261" s="291" t="s">
        <v>44</v>
      </c>
      <c r="D261" s="293" t="s">
        <v>46</v>
      </c>
      <c r="E261" s="9561"/>
      <c r="F261" s="9563"/>
      <c r="G261" s="9563"/>
      <c r="H261" s="9563"/>
      <c r="I261" s="9565"/>
      <c r="J261" s="9563"/>
      <c r="K261" s="9563"/>
      <c r="L261" s="9555"/>
    </row>
    <row r="262" spans="1:13" ht="18.75">
      <c r="A262" s="268"/>
      <c r="B262" s="269"/>
      <c r="C262" s="295" t="s">
        <v>61</v>
      </c>
      <c r="D262" s="282"/>
      <c r="E262" s="298"/>
      <c r="F262" s="272"/>
      <c r="G262" s="272"/>
      <c r="H262" s="272"/>
      <c r="I262" s="273"/>
      <c r="J262" s="272">
        <v>1400</v>
      </c>
      <c r="K262" s="272">
        <f>K260+J262</f>
        <v>4879387</v>
      </c>
    </row>
    <row r="263" spans="1:13" ht="18.75">
      <c r="A263" s="9556">
        <v>85</v>
      </c>
      <c r="B263" s="9558" t="s">
        <v>478</v>
      </c>
      <c r="C263" s="309" t="s">
        <v>474</v>
      </c>
      <c r="D263" s="9556"/>
      <c r="E263" s="9560"/>
      <c r="F263" s="9562"/>
      <c r="G263" s="9562"/>
      <c r="H263" s="9562"/>
      <c r="I263" s="9564">
        <v>374752</v>
      </c>
      <c r="J263" s="9562"/>
      <c r="K263" s="9562">
        <f>K262-I263</f>
        <v>4504635</v>
      </c>
    </row>
    <row r="264" spans="1:13" ht="18.75">
      <c r="A264" s="9557"/>
      <c r="B264" s="9559"/>
      <c r="C264" s="297" t="s">
        <v>475</v>
      </c>
      <c r="D264" s="9557"/>
      <c r="E264" s="9561"/>
      <c r="F264" s="9563"/>
      <c r="G264" s="9563"/>
      <c r="H264" s="9563"/>
      <c r="I264" s="9565"/>
      <c r="J264" s="9563"/>
      <c r="K264" s="9563"/>
    </row>
    <row r="265" spans="1:13" ht="18.75">
      <c r="A265" s="268"/>
      <c r="B265" s="269"/>
      <c r="C265" s="297" t="s">
        <v>437</v>
      </c>
      <c r="D265" s="293"/>
      <c r="E265" s="301"/>
      <c r="F265" s="272"/>
      <c r="G265" s="272"/>
      <c r="H265" s="272"/>
      <c r="I265" s="273"/>
      <c r="J265" s="272">
        <v>1400</v>
      </c>
      <c r="K265" s="272">
        <f>K263+J265</f>
        <v>4506035</v>
      </c>
    </row>
    <row r="266" spans="1:13" ht="18.75">
      <c r="A266" s="9556">
        <v>86</v>
      </c>
      <c r="B266" s="9558" t="s">
        <v>478</v>
      </c>
      <c r="C266" s="296" t="s">
        <v>476</v>
      </c>
      <c r="D266" s="292"/>
      <c r="E266" s="9560"/>
      <c r="F266" s="9562"/>
      <c r="G266" s="9562"/>
      <c r="H266" s="9562"/>
      <c r="I266" s="9564">
        <v>62100</v>
      </c>
      <c r="J266" s="9562"/>
      <c r="K266" s="9562">
        <f>K265-I266</f>
        <v>4443935</v>
      </c>
    </row>
    <row r="267" spans="1:13" ht="18.75">
      <c r="A267" s="9557"/>
      <c r="B267" s="9559"/>
      <c r="C267" s="297" t="s">
        <v>477</v>
      </c>
      <c r="D267" s="293"/>
      <c r="E267" s="9561"/>
      <c r="F267" s="9563"/>
      <c r="G267" s="9563"/>
      <c r="H267" s="9563"/>
      <c r="I267" s="9565"/>
      <c r="J267" s="9563"/>
      <c r="K267" s="9563"/>
    </row>
    <row r="268" spans="1:13" ht="18.75">
      <c r="A268" s="268"/>
      <c r="B268" s="269"/>
      <c r="C268" s="295" t="s">
        <v>479</v>
      </c>
      <c r="D268" s="282"/>
      <c r="E268" s="298"/>
      <c r="F268" s="272"/>
      <c r="G268" s="272"/>
      <c r="H268" s="272"/>
      <c r="I268" s="273"/>
      <c r="J268" s="272">
        <v>750</v>
      </c>
      <c r="K268" s="272">
        <f>K266+J268</f>
        <v>4444685</v>
      </c>
    </row>
    <row r="269" spans="1:13" ht="18.75">
      <c r="A269" s="9556">
        <v>87</v>
      </c>
      <c r="B269" s="9558" t="s">
        <v>478</v>
      </c>
      <c r="C269" s="265" t="s">
        <v>483</v>
      </c>
      <c r="D269" s="266" t="s">
        <v>125</v>
      </c>
      <c r="E269" s="9558" t="s">
        <v>126</v>
      </c>
      <c r="F269" s="9562"/>
      <c r="G269" s="9562">
        <v>51000</v>
      </c>
      <c r="H269" s="9562"/>
      <c r="I269" s="9564"/>
      <c r="J269" s="9562"/>
      <c r="K269" s="9562">
        <f>K268-G269</f>
        <v>4393685</v>
      </c>
      <c r="L269" t="s">
        <v>481</v>
      </c>
    </row>
    <row r="270" spans="1:13" ht="18.75">
      <c r="A270" s="9557"/>
      <c r="B270" s="9559"/>
      <c r="C270" s="267" t="s">
        <v>336</v>
      </c>
      <c r="D270" s="268" t="s">
        <v>38</v>
      </c>
      <c r="E270" s="9559"/>
      <c r="F270" s="9563"/>
      <c r="G270" s="9563"/>
      <c r="H270" s="9563"/>
      <c r="I270" s="9565"/>
      <c r="J270" s="9563"/>
      <c r="K270" s="9563"/>
    </row>
    <row r="271" spans="1:13" ht="18.75">
      <c r="A271" s="268"/>
      <c r="B271" s="269"/>
      <c r="C271" s="267" t="s">
        <v>300</v>
      </c>
      <c r="D271" s="268"/>
      <c r="E271" s="269"/>
      <c r="F271" s="272"/>
      <c r="G271" s="272"/>
      <c r="H271" s="272"/>
      <c r="I271" s="273"/>
      <c r="J271" s="272">
        <v>1750</v>
      </c>
      <c r="K271" s="272">
        <f>K269+J271</f>
        <v>4395435</v>
      </c>
    </row>
    <row r="272" spans="1:13" ht="18.75">
      <c r="A272" s="9556">
        <v>88</v>
      </c>
      <c r="B272" s="9558" t="s">
        <v>484</v>
      </c>
      <c r="C272" s="287" t="s">
        <v>30</v>
      </c>
      <c r="D272" s="266" t="s">
        <v>50</v>
      </c>
      <c r="E272" s="9558" t="s">
        <v>52</v>
      </c>
      <c r="F272" s="9562"/>
      <c r="G272" s="9562">
        <v>455989</v>
      </c>
      <c r="H272" s="9562"/>
      <c r="I272" s="9564"/>
      <c r="J272" s="9562"/>
      <c r="K272" s="9562">
        <f>K271-G272</f>
        <v>3939446</v>
      </c>
    </row>
    <row r="273" spans="1:12" ht="18.75">
      <c r="A273" s="9557"/>
      <c r="B273" s="9559"/>
      <c r="C273" s="267" t="s">
        <v>49</v>
      </c>
      <c r="D273" s="268" t="s">
        <v>51</v>
      </c>
      <c r="E273" s="9559"/>
      <c r="F273" s="9563"/>
      <c r="G273" s="9563"/>
      <c r="H273" s="9563"/>
      <c r="I273" s="9565"/>
      <c r="J273" s="9563"/>
      <c r="K273" s="9563"/>
    </row>
    <row r="274" spans="1:12" ht="18.75">
      <c r="A274" s="268"/>
      <c r="B274" s="269"/>
      <c r="C274" s="321" t="s">
        <v>18</v>
      </c>
      <c r="D274" s="275"/>
      <c r="E274" s="276"/>
      <c r="F274" s="272"/>
      <c r="G274" s="272"/>
      <c r="H274" s="272"/>
      <c r="I274" s="273"/>
      <c r="J274" s="272">
        <v>1400</v>
      </c>
      <c r="K274" s="272">
        <f>K272+J274</f>
        <v>3940846</v>
      </c>
    </row>
    <row r="275" spans="1:12" ht="18.75">
      <c r="A275" s="9556">
        <v>89</v>
      </c>
      <c r="B275" s="9558" t="s">
        <v>484</v>
      </c>
      <c r="C275" s="283" t="s">
        <v>218</v>
      </c>
      <c r="D275" s="292" t="s">
        <v>219</v>
      </c>
      <c r="E275" s="9560" t="s">
        <v>220</v>
      </c>
      <c r="F275" s="9562"/>
      <c r="G275" s="9562">
        <v>200000</v>
      </c>
      <c r="H275" s="9562"/>
      <c r="I275" s="9564"/>
      <c r="J275" s="9562"/>
      <c r="K275" s="9562">
        <f>K274-G275</f>
        <v>3740846</v>
      </c>
      <c r="L275" t="s">
        <v>356</v>
      </c>
    </row>
    <row r="276" spans="1:12" ht="18.75">
      <c r="A276" s="9557"/>
      <c r="B276" s="9559"/>
      <c r="C276" s="285" t="s">
        <v>221</v>
      </c>
      <c r="D276" s="293" t="s">
        <v>222</v>
      </c>
      <c r="E276" s="9561"/>
      <c r="F276" s="9563"/>
      <c r="G276" s="9563"/>
      <c r="H276" s="9563"/>
      <c r="I276" s="9565"/>
      <c r="J276" s="9563"/>
      <c r="K276" s="9563"/>
    </row>
    <row r="277" spans="1:12" ht="18.75">
      <c r="A277" s="268"/>
      <c r="B277" s="269"/>
      <c r="C277" s="295" t="s">
        <v>104</v>
      </c>
      <c r="D277" s="268"/>
      <c r="E277" s="269"/>
      <c r="F277" s="272"/>
      <c r="G277" s="272"/>
      <c r="H277" s="272"/>
      <c r="I277" s="273"/>
      <c r="J277" s="272">
        <v>1400</v>
      </c>
      <c r="K277" s="272">
        <f>K275+J277</f>
        <v>3742246</v>
      </c>
    </row>
    <row r="278" spans="1:12" ht="18.75">
      <c r="A278" s="9556">
        <v>90</v>
      </c>
      <c r="B278" s="9558" t="s">
        <v>485</v>
      </c>
      <c r="C278" s="296" t="s">
        <v>486</v>
      </c>
      <c r="D278" s="305"/>
      <c r="E278" s="9560"/>
      <c r="F278" s="9562"/>
      <c r="G278" s="9562"/>
      <c r="H278" s="9562"/>
      <c r="I278" s="9564">
        <v>229564</v>
      </c>
      <c r="J278" s="9562"/>
      <c r="K278" s="9562">
        <f>K277-I278</f>
        <v>3512682</v>
      </c>
    </row>
    <row r="279" spans="1:12" ht="18.75">
      <c r="A279" s="9557"/>
      <c r="B279" s="9559"/>
      <c r="C279" s="297" t="s">
        <v>487</v>
      </c>
      <c r="D279" s="306"/>
      <c r="E279" s="9561"/>
      <c r="F279" s="9563"/>
      <c r="G279" s="9563"/>
      <c r="H279" s="9563"/>
      <c r="I279" s="9565"/>
      <c r="J279" s="9563"/>
      <c r="K279" s="9563"/>
    </row>
    <row r="280" spans="1:12" ht="18.75">
      <c r="A280" s="268"/>
      <c r="B280" s="269"/>
      <c r="C280" s="295" t="s">
        <v>437</v>
      </c>
      <c r="D280" s="280"/>
      <c r="E280" s="269"/>
      <c r="F280" s="272"/>
      <c r="G280" s="272"/>
      <c r="H280" s="272"/>
      <c r="I280" s="273"/>
      <c r="J280" s="272">
        <v>1400</v>
      </c>
      <c r="K280" s="272">
        <f>K278+J280</f>
        <v>3514082</v>
      </c>
    </row>
    <row r="281" spans="1:12" ht="18.75">
      <c r="A281" s="9556">
        <v>91</v>
      </c>
      <c r="B281" s="9558" t="s">
        <v>485</v>
      </c>
      <c r="C281" s="296" t="s">
        <v>88</v>
      </c>
      <c r="D281" s="292"/>
      <c r="E281" s="9560"/>
      <c r="F281" s="9562"/>
      <c r="G281" s="9562"/>
      <c r="H281" s="9562"/>
      <c r="I281" s="9564">
        <v>136540</v>
      </c>
      <c r="J281" s="9562"/>
      <c r="K281" s="9562">
        <f>K280-I281</f>
        <v>3377542</v>
      </c>
    </row>
    <row r="282" spans="1:12" ht="18.75">
      <c r="A282" s="9557"/>
      <c r="B282" s="9559"/>
      <c r="C282" s="297" t="s">
        <v>488</v>
      </c>
      <c r="D282" s="293"/>
      <c r="E282" s="9561"/>
      <c r="F282" s="9563"/>
      <c r="G282" s="9563"/>
      <c r="H282" s="9563"/>
      <c r="I282" s="9565"/>
      <c r="J282" s="9563"/>
      <c r="K282" s="9563"/>
    </row>
    <row r="283" spans="1:12" ht="18.75">
      <c r="A283" s="268"/>
      <c r="B283" s="269"/>
      <c r="C283" s="295" t="s">
        <v>489</v>
      </c>
      <c r="D283" s="282"/>
      <c r="E283" s="298"/>
      <c r="F283" s="272"/>
      <c r="G283" s="272"/>
      <c r="H283" s="272"/>
      <c r="I283" s="273"/>
      <c r="J283" s="272">
        <v>1500</v>
      </c>
      <c r="K283" s="272">
        <f>K281+J283</f>
        <v>3379042</v>
      </c>
    </row>
    <row r="284" spans="1:12" ht="18.75">
      <c r="A284" s="9556">
        <v>92</v>
      </c>
      <c r="B284" s="9558" t="s">
        <v>485</v>
      </c>
      <c r="C284" s="265" t="s">
        <v>24</v>
      </c>
      <c r="D284" s="9566" t="s">
        <v>26</v>
      </c>
      <c r="E284" s="9560"/>
      <c r="F284" s="9562"/>
      <c r="G284" s="9562"/>
      <c r="H284" s="9562"/>
      <c r="I284" s="9564">
        <v>150000</v>
      </c>
      <c r="J284" s="9562"/>
      <c r="K284" s="9562">
        <f>K283-I284</f>
        <v>3229042</v>
      </c>
    </row>
    <row r="285" spans="1:12" ht="18.75">
      <c r="A285" s="9557"/>
      <c r="B285" s="9559"/>
      <c r="C285" s="267" t="s">
        <v>25</v>
      </c>
      <c r="D285" s="9567"/>
      <c r="E285" s="9561"/>
      <c r="F285" s="9563"/>
      <c r="G285" s="9563"/>
      <c r="H285" s="9563"/>
      <c r="I285" s="9565"/>
      <c r="J285" s="9563"/>
      <c r="K285" s="9563"/>
    </row>
    <row r="286" spans="1:12" ht="18.75">
      <c r="A286" s="268"/>
      <c r="B286" s="269"/>
      <c r="C286" s="313" t="s">
        <v>16</v>
      </c>
      <c r="D286" s="319"/>
      <c r="E286" s="298"/>
      <c r="F286" s="272"/>
      <c r="G286" s="272"/>
      <c r="H286" s="272"/>
      <c r="I286" s="273"/>
      <c r="J286" s="272">
        <v>1400</v>
      </c>
      <c r="K286" s="272">
        <f>K284+J286</f>
        <v>3230442</v>
      </c>
    </row>
    <row r="287" spans="1:12" ht="18.75">
      <c r="A287" s="9556">
        <v>93</v>
      </c>
      <c r="B287" s="9558" t="s">
        <v>485</v>
      </c>
      <c r="C287" s="296" t="s">
        <v>373</v>
      </c>
      <c r="D287" s="305" t="s">
        <v>261</v>
      </c>
      <c r="E287" s="9560" t="s">
        <v>262</v>
      </c>
      <c r="F287" s="9562"/>
      <c r="G287" s="9562">
        <v>100000</v>
      </c>
      <c r="H287" s="9562"/>
      <c r="I287" s="9564"/>
      <c r="J287" s="9562"/>
      <c r="K287" s="9562">
        <f>K286-G287</f>
        <v>3130442</v>
      </c>
      <c r="L287" t="s">
        <v>911</v>
      </c>
    </row>
    <row r="288" spans="1:12" ht="18.75">
      <c r="A288" s="9557"/>
      <c r="B288" s="9559"/>
      <c r="C288" s="297" t="s">
        <v>374</v>
      </c>
      <c r="D288" s="306" t="s">
        <v>73</v>
      </c>
      <c r="E288" s="9561"/>
      <c r="F288" s="9563"/>
      <c r="G288" s="9563"/>
      <c r="H288" s="9563"/>
      <c r="I288" s="9565"/>
      <c r="J288" s="9563"/>
      <c r="K288" s="9563"/>
      <c r="L288" t="s">
        <v>493</v>
      </c>
    </row>
    <row r="289" spans="1:15" ht="18.75">
      <c r="A289" s="268"/>
      <c r="B289" s="269"/>
      <c r="C289" s="295" t="s">
        <v>93</v>
      </c>
      <c r="D289" s="280"/>
      <c r="E289" s="269"/>
      <c r="F289" s="272"/>
      <c r="G289" s="272"/>
      <c r="H289" s="272"/>
      <c r="I289" s="273"/>
      <c r="J289" s="272">
        <v>1400</v>
      </c>
      <c r="K289" s="272">
        <f>K287+J289</f>
        <v>3131842</v>
      </c>
    </row>
    <row r="290" spans="1:15" ht="18.75">
      <c r="A290" s="9606" t="s">
        <v>447</v>
      </c>
      <c r="B290" s="9607"/>
      <c r="C290" s="9607"/>
      <c r="D290" s="9607"/>
      <c r="E290" s="9608"/>
      <c r="F290" s="323">
        <f>SUM(F8:F289)</f>
        <v>19000000</v>
      </c>
      <c r="G290" s="323">
        <f>SUM(G8:G289)</f>
        <v>8125234</v>
      </c>
      <c r="H290" s="323">
        <f>SUM(H8:H289)</f>
        <v>0</v>
      </c>
      <c r="I290" s="323">
        <f>SUM(I8:I289)</f>
        <v>12111555</v>
      </c>
      <c r="J290" s="323">
        <f>SUM(J8:J289)</f>
        <v>127900</v>
      </c>
      <c r="K290" s="323">
        <f>K7+F290-G290-H290-I290+J290</f>
        <v>3131842</v>
      </c>
      <c r="O290" t="s">
        <v>517</v>
      </c>
    </row>
    <row r="291" spans="1:15" ht="18.75">
      <c r="A291" s="9568" t="s">
        <v>242</v>
      </c>
      <c r="B291" s="9569"/>
      <c r="C291" s="9569"/>
      <c r="D291" s="9569"/>
      <c r="E291" s="9570"/>
      <c r="F291" s="324">
        <f>'mei''14'!F268</f>
        <v>37000000</v>
      </c>
      <c r="G291" s="324">
        <f>'mei''14'!G268</f>
        <v>16028870</v>
      </c>
      <c r="H291" s="324">
        <f>'mei''14'!H268</f>
        <v>100000</v>
      </c>
      <c r="I291" s="324">
        <f>'mei''14'!I268</f>
        <v>16840874</v>
      </c>
      <c r="J291" s="324">
        <f>'mei''14'!J268</f>
        <v>210475</v>
      </c>
      <c r="K291" s="324">
        <f>'mei''14'!K268</f>
        <v>4240731</v>
      </c>
    </row>
    <row r="292" spans="1:15" ht="18.75">
      <c r="A292" s="9571" t="s">
        <v>243</v>
      </c>
      <c r="B292" s="9572"/>
      <c r="C292" s="9572"/>
      <c r="D292" s="9572"/>
      <c r="E292" s="9573"/>
      <c r="F292" s="325">
        <f>F290+F291</f>
        <v>56000000</v>
      </c>
      <c r="G292" s="325">
        <f>G290+G291</f>
        <v>24154104</v>
      </c>
      <c r="H292" s="325">
        <f>H290+H291</f>
        <v>100000</v>
      </c>
      <c r="I292" s="325">
        <f>I290+I291</f>
        <v>28952429</v>
      </c>
      <c r="J292" s="325">
        <f>J290+J291</f>
        <v>338375</v>
      </c>
      <c r="K292" s="325">
        <f>F292-G292-H292-I292-I28+J292</f>
        <v>3131842</v>
      </c>
    </row>
    <row r="293" spans="1:15" s="249" customFormat="1" ht="18.75">
      <c r="A293" s="326"/>
      <c r="B293" s="326"/>
      <c r="C293" s="326"/>
      <c r="D293" s="326"/>
      <c r="E293" s="326"/>
      <c r="F293" s="327"/>
      <c r="G293" s="327"/>
      <c r="H293" s="327"/>
      <c r="I293" s="327"/>
      <c r="J293" s="327"/>
      <c r="K293" s="327"/>
    </row>
    <row r="294" spans="1:15" ht="18.75">
      <c r="A294" s="326"/>
      <c r="B294" s="326"/>
      <c r="C294" s="326"/>
      <c r="D294" s="326"/>
      <c r="E294" s="326"/>
      <c r="F294" s="327"/>
      <c r="G294" s="327"/>
      <c r="H294" s="327"/>
      <c r="I294" s="327"/>
      <c r="J294" s="327"/>
      <c r="K294" s="327"/>
      <c r="L294" s="249"/>
    </row>
    <row r="295" spans="1:15" ht="18.75">
      <c r="A295" s="326"/>
      <c r="B295" s="326"/>
      <c r="C295" s="326"/>
      <c r="D295" s="326"/>
      <c r="E295" s="326"/>
      <c r="F295" s="327"/>
      <c r="G295" s="327"/>
      <c r="H295" s="327"/>
      <c r="I295" s="327"/>
      <c r="J295" s="327"/>
      <c r="K295" s="327"/>
      <c r="L295" s="249"/>
    </row>
    <row r="296" spans="1:15" ht="18.75">
      <c r="A296" s="326"/>
      <c r="B296" s="326"/>
      <c r="C296" s="326"/>
      <c r="D296" s="326"/>
      <c r="E296" s="326"/>
      <c r="F296" s="327"/>
      <c r="G296" s="327"/>
      <c r="H296" s="327"/>
      <c r="I296" s="327"/>
      <c r="J296" s="327"/>
      <c r="K296" s="327"/>
      <c r="L296" s="249"/>
    </row>
    <row r="297" spans="1:15" ht="18.75">
      <c r="A297" s="328" t="s">
        <v>391</v>
      </c>
      <c r="B297" s="287"/>
      <c r="C297" s="287"/>
      <c r="D297" s="287"/>
      <c r="E297" s="287"/>
      <c r="F297" s="287"/>
      <c r="G297" s="287"/>
      <c r="H297" s="287"/>
      <c r="I297" s="252"/>
      <c r="J297" s="252"/>
      <c r="K297" s="329"/>
    </row>
    <row r="298" spans="1:15" ht="18.75">
      <c r="A298" s="330" t="s">
        <v>232</v>
      </c>
      <c r="B298" s="287"/>
      <c r="C298" s="287"/>
      <c r="D298" s="331" t="s">
        <v>233</v>
      </c>
      <c r="E298" s="287"/>
      <c r="F298" s="331"/>
      <c r="G298" s="332"/>
      <c r="H298" s="331" t="s">
        <v>234</v>
      </c>
      <c r="I298" s="252"/>
      <c r="J298" s="252"/>
      <c r="K298" s="329"/>
    </row>
    <row r="299" spans="1:15" ht="18.75">
      <c r="A299" s="330"/>
      <c r="B299" s="287"/>
      <c r="C299" s="287"/>
      <c r="D299" s="331"/>
      <c r="E299" s="287"/>
      <c r="F299" s="331"/>
      <c r="G299" s="332"/>
      <c r="H299" s="331"/>
      <c r="I299" s="252"/>
      <c r="J299" s="252"/>
      <c r="K299" s="329"/>
    </row>
    <row r="300" spans="1:15" ht="18.75">
      <c r="A300" s="330"/>
      <c r="B300" s="287"/>
      <c r="C300" s="287"/>
      <c r="D300" s="331"/>
      <c r="E300" s="287"/>
      <c r="F300" s="331"/>
      <c r="G300" s="332"/>
      <c r="H300" s="331" t="s">
        <v>356</v>
      </c>
      <c r="I300" s="252"/>
      <c r="J300" s="252"/>
      <c r="K300" s="329"/>
    </row>
    <row r="301" spans="1:15" ht="18.75">
      <c r="A301" s="330"/>
      <c r="B301" s="287"/>
      <c r="C301" s="287"/>
      <c r="D301" s="331"/>
      <c r="E301" s="287"/>
      <c r="F301" s="331"/>
      <c r="G301" s="332"/>
      <c r="H301" s="331"/>
      <c r="I301" s="252"/>
      <c r="J301" s="252"/>
      <c r="K301" s="252"/>
    </row>
    <row r="302" spans="1:15" ht="18.75">
      <c r="A302" s="333" t="s">
        <v>235</v>
      </c>
      <c r="B302" s="287"/>
      <c r="C302" s="287"/>
      <c r="D302" s="334" t="s">
        <v>236</v>
      </c>
      <c r="E302" s="287"/>
      <c r="F302" s="331"/>
      <c r="G302" s="332"/>
      <c r="H302" s="334" t="s">
        <v>237</v>
      </c>
      <c r="I302" s="252"/>
      <c r="J302" s="252"/>
      <c r="K302" s="329"/>
    </row>
    <row r="303" spans="1:15" ht="19.5">
      <c r="A303" s="335" t="s">
        <v>238</v>
      </c>
      <c r="B303" s="287"/>
      <c r="C303" s="287"/>
      <c r="D303" s="336" t="s">
        <v>239</v>
      </c>
      <c r="E303" s="287"/>
      <c r="F303" s="331"/>
      <c r="G303" s="332"/>
      <c r="H303" s="336" t="s">
        <v>240</v>
      </c>
      <c r="I303" s="252"/>
      <c r="J303" s="252"/>
      <c r="K303" s="329"/>
    </row>
    <row r="304" spans="1:15">
      <c r="A304" s="245"/>
      <c r="B304" s="246"/>
      <c r="C304" s="247"/>
      <c r="D304" s="248"/>
      <c r="E304" s="248"/>
      <c r="F304" s="248"/>
      <c r="G304" s="248"/>
      <c r="H304" s="248"/>
      <c r="I304" s="248"/>
      <c r="J304" s="248"/>
    </row>
    <row r="305" spans="1:10">
      <c r="A305" s="248"/>
      <c r="B305" s="248"/>
      <c r="C305" s="248"/>
      <c r="D305" s="248"/>
      <c r="E305" s="248"/>
      <c r="F305" s="248"/>
      <c r="G305" s="248"/>
      <c r="H305" s="248"/>
      <c r="I305" s="248"/>
      <c r="J305" s="248"/>
    </row>
    <row r="306" spans="1:10">
      <c r="A306" s="248"/>
      <c r="B306" s="248"/>
      <c r="C306" s="248"/>
      <c r="D306" s="248"/>
      <c r="E306" s="248"/>
      <c r="F306" s="248"/>
      <c r="G306" s="248"/>
      <c r="H306" s="248"/>
      <c r="I306" s="248"/>
      <c r="J306" s="248"/>
    </row>
  </sheetData>
  <mergeCells count="831">
    <mergeCell ref="E126:E127"/>
    <mergeCell ref="A126:A127"/>
    <mergeCell ref="B126:B127"/>
    <mergeCell ref="F126:F127"/>
    <mergeCell ref="G126:G127"/>
    <mergeCell ref="H126:H127"/>
    <mergeCell ref="I126:I127"/>
    <mergeCell ref="A254:A255"/>
    <mergeCell ref="B254:B255"/>
    <mergeCell ref="E254:E255"/>
    <mergeCell ref="F254:F255"/>
    <mergeCell ref="G254:G255"/>
    <mergeCell ref="H254:H255"/>
    <mergeCell ref="I254:I255"/>
    <mergeCell ref="I245:I246"/>
    <mergeCell ref="A242:A243"/>
    <mergeCell ref="B242:B243"/>
    <mergeCell ref="E242:E243"/>
    <mergeCell ref="F242:F243"/>
    <mergeCell ref="G242:G243"/>
    <mergeCell ref="H242:H243"/>
    <mergeCell ref="I242:I243"/>
    <mergeCell ref="I233:I234"/>
    <mergeCell ref="A230:A231"/>
    <mergeCell ref="J126:J127"/>
    <mergeCell ref="K126:K127"/>
    <mergeCell ref="A290:E290"/>
    <mergeCell ref="J263:J264"/>
    <mergeCell ref="K263:K264"/>
    <mergeCell ref="A266:A267"/>
    <mergeCell ref="B266:B267"/>
    <mergeCell ref="E266:E267"/>
    <mergeCell ref="F266:F267"/>
    <mergeCell ref="G266:G267"/>
    <mergeCell ref="H266:H267"/>
    <mergeCell ref="I266:I267"/>
    <mergeCell ref="J266:J267"/>
    <mergeCell ref="A263:A264"/>
    <mergeCell ref="B263:B264"/>
    <mergeCell ref="D263:D264"/>
    <mergeCell ref="E263:E264"/>
    <mergeCell ref="F263:F264"/>
    <mergeCell ref="G263:G264"/>
    <mergeCell ref="H263:H264"/>
    <mergeCell ref="I263:I264"/>
    <mergeCell ref="K266:K267"/>
    <mergeCell ref="I257:I258"/>
    <mergeCell ref="J257:J258"/>
    <mergeCell ref="K257:K258"/>
    <mergeCell ref="A260:A261"/>
    <mergeCell ref="B260:B261"/>
    <mergeCell ref="E260:E261"/>
    <mergeCell ref="F260:F261"/>
    <mergeCell ref="G260:G261"/>
    <mergeCell ref="H260:H261"/>
    <mergeCell ref="I260:I261"/>
    <mergeCell ref="A257:A258"/>
    <mergeCell ref="B257:B258"/>
    <mergeCell ref="E257:E258"/>
    <mergeCell ref="F257:F258"/>
    <mergeCell ref="G257:G258"/>
    <mergeCell ref="H257:H258"/>
    <mergeCell ref="J260:J261"/>
    <mergeCell ref="K260:K261"/>
    <mergeCell ref="J254:J255"/>
    <mergeCell ref="K254:K255"/>
    <mergeCell ref="A251:A252"/>
    <mergeCell ref="B251:B252"/>
    <mergeCell ref="E251:E252"/>
    <mergeCell ref="F251:F252"/>
    <mergeCell ref="G251:G252"/>
    <mergeCell ref="H251:H252"/>
    <mergeCell ref="I251:I252"/>
    <mergeCell ref="J251:J252"/>
    <mergeCell ref="K251:K252"/>
    <mergeCell ref="J245:J246"/>
    <mergeCell ref="K245:K246"/>
    <mergeCell ref="A248:A249"/>
    <mergeCell ref="B248:B249"/>
    <mergeCell ref="E248:E249"/>
    <mergeCell ref="F248:F249"/>
    <mergeCell ref="G248:G249"/>
    <mergeCell ref="H248:H249"/>
    <mergeCell ref="I248:I249"/>
    <mergeCell ref="A245:A246"/>
    <mergeCell ref="B245:B246"/>
    <mergeCell ref="E245:E246"/>
    <mergeCell ref="F245:F246"/>
    <mergeCell ref="G245:G246"/>
    <mergeCell ref="H245:H246"/>
    <mergeCell ref="J248:J249"/>
    <mergeCell ref="K248:K249"/>
    <mergeCell ref="J242:J243"/>
    <mergeCell ref="K242:K243"/>
    <mergeCell ref="A239:A240"/>
    <mergeCell ref="B239:B240"/>
    <mergeCell ref="E239:E240"/>
    <mergeCell ref="F239:F240"/>
    <mergeCell ref="G239:G240"/>
    <mergeCell ref="H239:H240"/>
    <mergeCell ref="I239:I240"/>
    <mergeCell ref="J239:J240"/>
    <mergeCell ref="K239:K240"/>
    <mergeCell ref="J233:J234"/>
    <mergeCell ref="K233:K234"/>
    <mergeCell ref="A236:A237"/>
    <mergeCell ref="B236:B237"/>
    <mergeCell ref="E236:E237"/>
    <mergeCell ref="F236:F237"/>
    <mergeCell ref="G236:G237"/>
    <mergeCell ref="H236:H237"/>
    <mergeCell ref="I236:I237"/>
    <mergeCell ref="A233:A234"/>
    <mergeCell ref="B233:B234"/>
    <mergeCell ref="E233:E234"/>
    <mergeCell ref="F233:F234"/>
    <mergeCell ref="G233:G234"/>
    <mergeCell ref="H233:H234"/>
    <mergeCell ref="J236:J237"/>
    <mergeCell ref="K236:K237"/>
    <mergeCell ref="B230:B231"/>
    <mergeCell ref="E230:E231"/>
    <mergeCell ref="F230:F231"/>
    <mergeCell ref="G230:G231"/>
    <mergeCell ref="H230:H231"/>
    <mergeCell ref="I230:I231"/>
    <mergeCell ref="J230:J231"/>
    <mergeCell ref="K230:K231"/>
    <mergeCell ref="A227:A228"/>
    <mergeCell ref="B227:B228"/>
    <mergeCell ref="E227:E228"/>
    <mergeCell ref="F227:F228"/>
    <mergeCell ref="G227:G228"/>
    <mergeCell ref="H227:H228"/>
    <mergeCell ref="I227:I228"/>
    <mergeCell ref="J227:J228"/>
    <mergeCell ref="K227:K228"/>
    <mergeCell ref="I221:I222"/>
    <mergeCell ref="J221:J222"/>
    <mergeCell ref="K221:K222"/>
    <mergeCell ref="A224:A225"/>
    <mergeCell ref="B224:B225"/>
    <mergeCell ref="E224:E225"/>
    <mergeCell ref="F224:F225"/>
    <mergeCell ref="G224:G225"/>
    <mergeCell ref="H224:H225"/>
    <mergeCell ref="I224:I225"/>
    <mergeCell ref="A221:A222"/>
    <mergeCell ref="B221:B222"/>
    <mergeCell ref="E221:E222"/>
    <mergeCell ref="F221:F222"/>
    <mergeCell ref="G221:G222"/>
    <mergeCell ref="H221:H222"/>
    <mergeCell ref="J224:J225"/>
    <mergeCell ref="K224:K225"/>
    <mergeCell ref="A218:A219"/>
    <mergeCell ref="B218:B219"/>
    <mergeCell ref="E218:E219"/>
    <mergeCell ref="F218:F219"/>
    <mergeCell ref="G218:G219"/>
    <mergeCell ref="H218:H219"/>
    <mergeCell ref="I218:I219"/>
    <mergeCell ref="J218:J219"/>
    <mergeCell ref="K218:K219"/>
    <mergeCell ref="A215:A216"/>
    <mergeCell ref="B215:B216"/>
    <mergeCell ref="E215:E216"/>
    <mergeCell ref="F215:F216"/>
    <mergeCell ref="G215:G216"/>
    <mergeCell ref="H215:H216"/>
    <mergeCell ref="I215:I216"/>
    <mergeCell ref="J215:J216"/>
    <mergeCell ref="K215:K216"/>
    <mergeCell ref="A212:A213"/>
    <mergeCell ref="B212:B213"/>
    <mergeCell ref="E212:E213"/>
    <mergeCell ref="F212:F213"/>
    <mergeCell ref="G212:G213"/>
    <mergeCell ref="H212:H213"/>
    <mergeCell ref="I212:I213"/>
    <mergeCell ref="J212:J213"/>
    <mergeCell ref="B206:B207"/>
    <mergeCell ref="E206:E207"/>
    <mergeCell ref="F206:F207"/>
    <mergeCell ref="G206:G207"/>
    <mergeCell ref="H206:H207"/>
    <mergeCell ref="I206:I207"/>
    <mergeCell ref="J206:J207"/>
    <mergeCell ref="K203:K204"/>
    <mergeCell ref="I209:I210"/>
    <mergeCell ref="J209:J210"/>
    <mergeCell ref="K206:K207"/>
    <mergeCell ref="A200:A201"/>
    <mergeCell ref="B203:B204"/>
    <mergeCell ref="E203:E204"/>
    <mergeCell ref="F203:F204"/>
    <mergeCell ref="G203:G204"/>
    <mergeCell ref="H203:H204"/>
    <mergeCell ref="I203:I204"/>
    <mergeCell ref="J203:J204"/>
    <mergeCell ref="K200:K201"/>
    <mergeCell ref="A203:A204"/>
    <mergeCell ref="A209:A210"/>
    <mergeCell ref="A206:A207"/>
    <mergeCell ref="B209:B210"/>
    <mergeCell ref="E209:E210"/>
    <mergeCell ref="F209:F210"/>
    <mergeCell ref="G209:G210"/>
    <mergeCell ref="H209:H210"/>
    <mergeCell ref="K209:K210"/>
    <mergeCell ref="I197:I198"/>
    <mergeCell ref="J197:J198"/>
    <mergeCell ref="K194:K195"/>
    <mergeCell ref="A197:A198"/>
    <mergeCell ref="B200:B201"/>
    <mergeCell ref="E200:E201"/>
    <mergeCell ref="F200:F201"/>
    <mergeCell ref="G200:G201"/>
    <mergeCell ref="H200:H201"/>
    <mergeCell ref="I200:I201"/>
    <mergeCell ref="A194:A195"/>
    <mergeCell ref="B197:B198"/>
    <mergeCell ref="E197:E198"/>
    <mergeCell ref="F197:F198"/>
    <mergeCell ref="G197:G198"/>
    <mergeCell ref="H197:H198"/>
    <mergeCell ref="J200:J201"/>
    <mergeCell ref="K197:K198"/>
    <mergeCell ref="B194:B195"/>
    <mergeCell ref="E194:E195"/>
    <mergeCell ref="F194:F195"/>
    <mergeCell ref="G194:G195"/>
    <mergeCell ref="H194:H195"/>
    <mergeCell ref="I194:I195"/>
    <mergeCell ref="A191:A192"/>
    <mergeCell ref="B191:B192"/>
    <mergeCell ref="E191:E192"/>
    <mergeCell ref="F191:F192"/>
    <mergeCell ref="G191:G192"/>
    <mergeCell ref="H191:H192"/>
    <mergeCell ref="I191:I192"/>
    <mergeCell ref="J191:J192"/>
    <mergeCell ref="K191:K192"/>
    <mergeCell ref="A188:A189"/>
    <mergeCell ref="B188:B189"/>
    <mergeCell ref="E188:E189"/>
    <mergeCell ref="F188:F189"/>
    <mergeCell ref="G188:G189"/>
    <mergeCell ref="H188:H189"/>
    <mergeCell ref="I188:I189"/>
    <mergeCell ref="J188:J189"/>
    <mergeCell ref="K188:K189"/>
    <mergeCell ref="I182:I183"/>
    <mergeCell ref="J182:J183"/>
    <mergeCell ref="K182:K183"/>
    <mergeCell ref="A185:A186"/>
    <mergeCell ref="B185:B186"/>
    <mergeCell ref="E185:E186"/>
    <mergeCell ref="F185:F186"/>
    <mergeCell ref="G185:G186"/>
    <mergeCell ref="H185:H186"/>
    <mergeCell ref="I185:I186"/>
    <mergeCell ref="A182:A183"/>
    <mergeCell ref="B182:B183"/>
    <mergeCell ref="E182:E183"/>
    <mergeCell ref="F182:F183"/>
    <mergeCell ref="G182:G183"/>
    <mergeCell ref="H182:H183"/>
    <mergeCell ref="J185:J186"/>
    <mergeCell ref="K185:K186"/>
    <mergeCell ref="I177:I178"/>
    <mergeCell ref="J177:J178"/>
    <mergeCell ref="K177:K178"/>
    <mergeCell ref="A180:A181"/>
    <mergeCell ref="B180:B181"/>
    <mergeCell ref="E180:E181"/>
    <mergeCell ref="F180:F181"/>
    <mergeCell ref="I180:I181"/>
    <mergeCell ref="K180:K181"/>
    <mergeCell ref="A177:A178"/>
    <mergeCell ref="B177:B178"/>
    <mergeCell ref="E177:E178"/>
    <mergeCell ref="F177:F178"/>
    <mergeCell ref="G177:G178"/>
    <mergeCell ref="H177:H178"/>
    <mergeCell ref="C180:C181"/>
    <mergeCell ref="A174:A175"/>
    <mergeCell ref="B174:B175"/>
    <mergeCell ref="E174:E175"/>
    <mergeCell ref="F174:F175"/>
    <mergeCell ref="G174:G175"/>
    <mergeCell ref="H174:H175"/>
    <mergeCell ref="I174:I175"/>
    <mergeCell ref="J174:J175"/>
    <mergeCell ref="K174:K175"/>
    <mergeCell ref="A171:A172"/>
    <mergeCell ref="B171:B172"/>
    <mergeCell ref="E171:E172"/>
    <mergeCell ref="F171:F172"/>
    <mergeCell ref="G171:G172"/>
    <mergeCell ref="H171:H172"/>
    <mergeCell ref="I171:I172"/>
    <mergeCell ref="J171:J172"/>
    <mergeCell ref="K171:K172"/>
    <mergeCell ref="I165:I166"/>
    <mergeCell ref="J165:J166"/>
    <mergeCell ref="K165:K166"/>
    <mergeCell ref="A168:A169"/>
    <mergeCell ref="B168:B169"/>
    <mergeCell ref="E168:E169"/>
    <mergeCell ref="F168:F169"/>
    <mergeCell ref="G168:G169"/>
    <mergeCell ref="H168:H169"/>
    <mergeCell ref="I168:I169"/>
    <mergeCell ref="A165:A166"/>
    <mergeCell ref="B165:B166"/>
    <mergeCell ref="E165:E166"/>
    <mergeCell ref="F165:F166"/>
    <mergeCell ref="G165:G166"/>
    <mergeCell ref="H165:H166"/>
    <mergeCell ref="J168:J169"/>
    <mergeCell ref="K168:K169"/>
    <mergeCell ref="A156:A157"/>
    <mergeCell ref="B156:B157"/>
    <mergeCell ref="E156:E157"/>
    <mergeCell ref="F156:F157"/>
    <mergeCell ref="G156:G157"/>
    <mergeCell ref="H156:H157"/>
    <mergeCell ref="I156:I157"/>
    <mergeCell ref="K159:K160"/>
    <mergeCell ref="A162:A163"/>
    <mergeCell ref="B162:B163"/>
    <mergeCell ref="E162:E163"/>
    <mergeCell ref="G162:G163"/>
    <mergeCell ref="K162:K163"/>
    <mergeCell ref="J156:J157"/>
    <mergeCell ref="K156:K157"/>
    <mergeCell ref="A159:A160"/>
    <mergeCell ref="B159:B160"/>
    <mergeCell ref="E159:E160"/>
    <mergeCell ref="F159:F160"/>
    <mergeCell ref="G159:G160"/>
    <mergeCell ref="H159:H160"/>
    <mergeCell ref="I159:I160"/>
    <mergeCell ref="J159:J160"/>
    <mergeCell ref="I162:I163"/>
    <mergeCell ref="H150:H151"/>
    <mergeCell ref="I150:I151"/>
    <mergeCell ref="J150:J151"/>
    <mergeCell ref="K150:K151"/>
    <mergeCell ref="A153:A154"/>
    <mergeCell ref="B153:B154"/>
    <mergeCell ref="E153:E154"/>
    <mergeCell ref="F153:F154"/>
    <mergeCell ref="G153:G154"/>
    <mergeCell ref="H153:H154"/>
    <mergeCell ref="A150:A151"/>
    <mergeCell ref="B150:B151"/>
    <mergeCell ref="E150:E151"/>
    <mergeCell ref="F150:F151"/>
    <mergeCell ref="G150:G151"/>
    <mergeCell ref="I153:I154"/>
    <mergeCell ref="J153:J154"/>
    <mergeCell ref="K153:K154"/>
    <mergeCell ref="A147:A148"/>
    <mergeCell ref="B147:B148"/>
    <mergeCell ref="E147:E148"/>
    <mergeCell ref="F147:F148"/>
    <mergeCell ref="G147:G148"/>
    <mergeCell ref="H147:H148"/>
    <mergeCell ref="I147:I148"/>
    <mergeCell ref="J147:J148"/>
    <mergeCell ref="K147:K148"/>
    <mergeCell ref="A144:A145"/>
    <mergeCell ref="B144:B145"/>
    <mergeCell ref="E144:E145"/>
    <mergeCell ref="F144:F145"/>
    <mergeCell ref="G144:G145"/>
    <mergeCell ref="H144:H145"/>
    <mergeCell ref="I144:I145"/>
    <mergeCell ref="J144:J145"/>
    <mergeCell ref="K144:K145"/>
    <mergeCell ref="I138:I139"/>
    <mergeCell ref="J138:J139"/>
    <mergeCell ref="K138:K139"/>
    <mergeCell ref="A141:A142"/>
    <mergeCell ref="B141:B142"/>
    <mergeCell ref="E141:E142"/>
    <mergeCell ref="F141:F142"/>
    <mergeCell ref="G141:G142"/>
    <mergeCell ref="H141:H142"/>
    <mergeCell ref="I141:I142"/>
    <mergeCell ref="A138:A139"/>
    <mergeCell ref="B138:B139"/>
    <mergeCell ref="E138:E139"/>
    <mergeCell ref="F138:F139"/>
    <mergeCell ref="G138:G139"/>
    <mergeCell ref="H138:H139"/>
    <mergeCell ref="J141:J142"/>
    <mergeCell ref="K141:K142"/>
    <mergeCell ref="I135:I136"/>
    <mergeCell ref="J135:J136"/>
    <mergeCell ref="K135:K136"/>
    <mergeCell ref="A132:A133"/>
    <mergeCell ref="B132:B133"/>
    <mergeCell ref="E132:E133"/>
    <mergeCell ref="F132:F133"/>
    <mergeCell ref="G132:G133"/>
    <mergeCell ref="H132:H133"/>
    <mergeCell ref="I132:I133"/>
    <mergeCell ref="J132:J133"/>
    <mergeCell ref="K132:K133"/>
    <mergeCell ref="I123:I124"/>
    <mergeCell ref="J123:J124"/>
    <mergeCell ref="K123:K124"/>
    <mergeCell ref="A129:A130"/>
    <mergeCell ref="B129:B130"/>
    <mergeCell ref="E135:E136"/>
    <mergeCell ref="F129:F130"/>
    <mergeCell ref="G129:G130"/>
    <mergeCell ref="H129:H130"/>
    <mergeCell ref="I129:I130"/>
    <mergeCell ref="A123:A124"/>
    <mergeCell ref="B123:B124"/>
    <mergeCell ref="E123:E124"/>
    <mergeCell ref="F123:F124"/>
    <mergeCell ref="G123:G124"/>
    <mergeCell ref="H123:H124"/>
    <mergeCell ref="J129:J130"/>
    <mergeCell ref="K129:K130"/>
    <mergeCell ref="E129:E130"/>
    <mergeCell ref="A135:A136"/>
    <mergeCell ref="B135:B136"/>
    <mergeCell ref="F135:F136"/>
    <mergeCell ref="G135:G136"/>
    <mergeCell ref="H135:H136"/>
    <mergeCell ref="K117:K118"/>
    <mergeCell ref="A120:A121"/>
    <mergeCell ref="B120:B121"/>
    <mergeCell ref="E120:E121"/>
    <mergeCell ref="F120:F121"/>
    <mergeCell ref="G120:G121"/>
    <mergeCell ref="H120:H121"/>
    <mergeCell ref="I120:I121"/>
    <mergeCell ref="J120:J121"/>
    <mergeCell ref="K120:K121"/>
    <mergeCell ref="A117:A118"/>
    <mergeCell ref="B117:B118"/>
    <mergeCell ref="E117:E118"/>
    <mergeCell ref="F117:F118"/>
    <mergeCell ref="G117:G118"/>
    <mergeCell ref="I117:I118"/>
    <mergeCell ref="K111:K112"/>
    <mergeCell ref="A114:A115"/>
    <mergeCell ref="B114:B115"/>
    <mergeCell ref="E114:E115"/>
    <mergeCell ref="F114:F115"/>
    <mergeCell ref="G114:G115"/>
    <mergeCell ref="I114:I115"/>
    <mergeCell ref="K114:K115"/>
    <mergeCell ref="A111:A112"/>
    <mergeCell ref="B111:B112"/>
    <mergeCell ref="E111:E112"/>
    <mergeCell ref="F111:F112"/>
    <mergeCell ref="G111:G112"/>
    <mergeCell ref="I111:I112"/>
    <mergeCell ref="K105:K106"/>
    <mergeCell ref="A108:A109"/>
    <mergeCell ref="B108:B109"/>
    <mergeCell ref="E108:E109"/>
    <mergeCell ref="F108:F109"/>
    <mergeCell ref="G108:G109"/>
    <mergeCell ref="I108:I109"/>
    <mergeCell ref="K108:K109"/>
    <mergeCell ref="A105:A106"/>
    <mergeCell ref="B105:B106"/>
    <mergeCell ref="E105:E106"/>
    <mergeCell ref="F105:F106"/>
    <mergeCell ref="G105:G106"/>
    <mergeCell ref="I105:I106"/>
    <mergeCell ref="K99:K100"/>
    <mergeCell ref="A102:A103"/>
    <mergeCell ref="B102:B103"/>
    <mergeCell ref="E102:E103"/>
    <mergeCell ref="F102:F103"/>
    <mergeCell ref="G102:G103"/>
    <mergeCell ref="I102:I103"/>
    <mergeCell ref="K102:K103"/>
    <mergeCell ref="A99:A100"/>
    <mergeCell ref="B99:B100"/>
    <mergeCell ref="E99:E100"/>
    <mergeCell ref="F99:F100"/>
    <mergeCell ref="G99:G100"/>
    <mergeCell ref="I99:I100"/>
    <mergeCell ref="D99:D100"/>
    <mergeCell ref="K93:K94"/>
    <mergeCell ref="A96:A97"/>
    <mergeCell ref="B96:B97"/>
    <mergeCell ref="E96:E97"/>
    <mergeCell ref="F96:F97"/>
    <mergeCell ref="G96:G97"/>
    <mergeCell ref="I96:I97"/>
    <mergeCell ref="K96:K97"/>
    <mergeCell ref="A93:A94"/>
    <mergeCell ref="B93:B94"/>
    <mergeCell ref="E93:E94"/>
    <mergeCell ref="F93:F94"/>
    <mergeCell ref="G93:G94"/>
    <mergeCell ref="I93:I94"/>
    <mergeCell ref="D93:D94"/>
    <mergeCell ref="D96:D97"/>
    <mergeCell ref="K88:K89"/>
    <mergeCell ref="A90:A91"/>
    <mergeCell ref="B90:B91"/>
    <mergeCell ref="E90:E91"/>
    <mergeCell ref="F90:F91"/>
    <mergeCell ref="G90:G91"/>
    <mergeCell ref="I90:I91"/>
    <mergeCell ref="K90:K91"/>
    <mergeCell ref="A88:A89"/>
    <mergeCell ref="B88:B89"/>
    <mergeCell ref="E88:E89"/>
    <mergeCell ref="F88:F89"/>
    <mergeCell ref="G88:G89"/>
    <mergeCell ref="I88:I89"/>
    <mergeCell ref="C88:C89"/>
    <mergeCell ref="I82:I83"/>
    <mergeCell ref="J82:J83"/>
    <mergeCell ref="K82:K83"/>
    <mergeCell ref="A85:A86"/>
    <mergeCell ref="B85:B86"/>
    <mergeCell ref="E85:E86"/>
    <mergeCell ref="F85:F86"/>
    <mergeCell ref="G85:G86"/>
    <mergeCell ref="K85:K86"/>
    <mergeCell ref="A82:A83"/>
    <mergeCell ref="B82:B83"/>
    <mergeCell ref="E82:E83"/>
    <mergeCell ref="F82:F83"/>
    <mergeCell ref="G82:G83"/>
    <mergeCell ref="H82:H83"/>
    <mergeCell ref="A79:A80"/>
    <mergeCell ref="B79:B80"/>
    <mergeCell ref="E79:E80"/>
    <mergeCell ref="F79:F80"/>
    <mergeCell ref="G79:G80"/>
    <mergeCell ref="H79:H80"/>
    <mergeCell ref="I79:I80"/>
    <mergeCell ref="J79:J80"/>
    <mergeCell ref="K79:K80"/>
    <mergeCell ref="K73:K74"/>
    <mergeCell ref="A76:A77"/>
    <mergeCell ref="B76:B77"/>
    <mergeCell ref="E76:E77"/>
    <mergeCell ref="F76:F77"/>
    <mergeCell ref="G76:G77"/>
    <mergeCell ref="H76:H77"/>
    <mergeCell ref="I76:I77"/>
    <mergeCell ref="J76:J77"/>
    <mergeCell ref="K76:K77"/>
    <mergeCell ref="A73:A74"/>
    <mergeCell ref="B73:B74"/>
    <mergeCell ref="E73:E74"/>
    <mergeCell ref="F73:F74"/>
    <mergeCell ref="G73:G74"/>
    <mergeCell ref="H73:H74"/>
    <mergeCell ref="I73:I74"/>
    <mergeCell ref="J73:J74"/>
    <mergeCell ref="K67:K68"/>
    <mergeCell ref="A70:A71"/>
    <mergeCell ref="B70:B71"/>
    <mergeCell ref="E70:E71"/>
    <mergeCell ref="F70:F71"/>
    <mergeCell ref="G70:G71"/>
    <mergeCell ref="H70:H71"/>
    <mergeCell ref="I70:I71"/>
    <mergeCell ref="J70:J71"/>
    <mergeCell ref="K70:K71"/>
    <mergeCell ref="A67:A68"/>
    <mergeCell ref="B67:B68"/>
    <mergeCell ref="E67:E68"/>
    <mergeCell ref="F67:F68"/>
    <mergeCell ref="G67:G68"/>
    <mergeCell ref="H67:H68"/>
    <mergeCell ref="I67:I68"/>
    <mergeCell ref="J67:J68"/>
    <mergeCell ref="A64:A65"/>
    <mergeCell ref="B64:B65"/>
    <mergeCell ref="E64:E65"/>
    <mergeCell ref="F64:F65"/>
    <mergeCell ref="G64:G65"/>
    <mergeCell ref="H64:H65"/>
    <mergeCell ref="I64:I65"/>
    <mergeCell ref="J64:J65"/>
    <mergeCell ref="K64:K65"/>
    <mergeCell ref="D64:D65"/>
    <mergeCell ref="I58:I59"/>
    <mergeCell ref="J58:J59"/>
    <mergeCell ref="K58:K59"/>
    <mergeCell ref="A61:A62"/>
    <mergeCell ref="B61:B62"/>
    <mergeCell ref="E61:E62"/>
    <mergeCell ref="F61:F62"/>
    <mergeCell ref="G61:G62"/>
    <mergeCell ref="H61:H62"/>
    <mergeCell ref="I61:I62"/>
    <mergeCell ref="A58:A59"/>
    <mergeCell ref="B58:B59"/>
    <mergeCell ref="E58:E59"/>
    <mergeCell ref="F58:F59"/>
    <mergeCell ref="G58:G59"/>
    <mergeCell ref="H58:H59"/>
    <mergeCell ref="J61:J62"/>
    <mergeCell ref="K61:K62"/>
    <mergeCell ref="D61:D62"/>
    <mergeCell ref="A55:A56"/>
    <mergeCell ref="B55:B56"/>
    <mergeCell ref="E55:E56"/>
    <mergeCell ref="G55:G56"/>
    <mergeCell ref="I55:I56"/>
    <mergeCell ref="K55:K56"/>
    <mergeCell ref="A52:A53"/>
    <mergeCell ref="B52:B53"/>
    <mergeCell ref="E52:E53"/>
    <mergeCell ref="G52:G53"/>
    <mergeCell ref="I52:I53"/>
    <mergeCell ref="K52:K53"/>
    <mergeCell ref="K49:K50"/>
    <mergeCell ref="J44:J45"/>
    <mergeCell ref="K44:K45"/>
    <mergeCell ref="A47:A48"/>
    <mergeCell ref="B47:B48"/>
    <mergeCell ref="E47:E48"/>
    <mergeCell ref="G47:G48"/>
    <mergeCell ref="I47:I48"/>
    <mergeCell ref="K47:K48"/>
    <mergeCell ref="A44:A45"/>
    <mergeCell ref="B44:B45"/>
    <mergeCell ref="E44:E45"/>
    <mergeCell ref="F44:F45"/>
    <mergeCell ref="G44:G45"/>
    <mergeCell ref="H44:H45"/>
    <mergeCell ref="I44:I45"/>
    <mergeCell ref="A49:A50"/>
    <mergeCell ref="B49:B50"/>
    <mergeCell ref="E49:E50"/>
    <mergeCell ref="G49:G50"/>
    <mergeCell ref="I49:I50"/>
    <mergeCell ref="C47:C48"/>
    <mergeCell ref="F47:F48"/>
    <mergeCell ref="H38:H39"/>
    <mergeCell ref="I38:I39"/>
    <mergeCell ref="J38:J39"/>
    <mergeCell ref="K38:K39"/>
    <mergeCell ref="A41:A42"/>
    <mergeCell ref="B41:B42"/>
    <mergeCell ref="E41:E42"/>
    <mergeCell ref="F41:F42"/>
    <mergeCell ref="G41:G42"/>
    <mergeCell ref="H41:H42"/>
    <mergeCell ref="A38:A39"/>
    <mergeCell ref="B38:B39"/>
    <mergeCell ref="E38:E39"/>
    <mergeCell ref="F38:F39"/>
    <mergeCell ref="G38:G39"/>
    <mergeCell ref="I41:I42"/>
    <mergeCell ref="J41:J42"/>
    <mergeCell ref="K41:K42"/>
    <mergeCell ref="A35:A36"/>
    <mergeCell ref="B35:B36"/>
    <mergeCell ref="E35:E36"/>
    <mergeCell ref="F35:F36"/>
    <mergeCell ref="G35:G36"/>
    <mergeCell ref="H35:H36"/>
    <mergeCell ref="I35:I36"/>
    <mergeCell ref="J35:J36"/>
    <mergeCell ref="K35:K36"/>
    <mergeCell ref="A32:A33"/>
    <mergeCell ref="B32:B33"/>
    <mergeCell ref="E32:E33"/>
    <mergeCell ref="F32:F33"/>
    <mergeCell ref="G32:G33"/>
    <mergeCell ref="H32:H33"/>
    <mergeCell ref="I32:I33"/>
    <mergeCell ref="J32:J33"/>
    <mergeCell ref="K32:K33"/>
    <mergeCell ref="I26:I27"/>
    <mergeCell ref="J26:J27"/>
    <mergeCell ref="K26:K27"/>
    <mergeCell ref="A29:A30"/>
    <mergeCell ref="B29:B30"/>
    <mergeCell ref="E29:E30"/>
    <mergeCell ref="F29:F30"/>
    <mergeCell ref="G29:G30"/>
    <mergeCell ref="H29:H30"/>
    <mergeCell ref="I29:I30"/>
    <mergeCell ref="A26:A27"/>
    <mergeCell ref="B26:B27"/>
    <mergeCell ref="E26:E27"/>
    <mergeCell ref="F26:F27"/>
    <mergeCell ref="G26:G27"/>
    <mergeCell ref="H26:H27"/>
    <mergeCell ref="J29:J30"/>
    <mergeCell ref="K29:K30"/>
    <mergeCell ref="A17:A18"/>
    <mergeCell ref="B17:B18"/>
    <mergeCell ref="E17:E18"/>
    <mergeCell ref="G17:G18"/>
    <mergeCell ref="K20:K21"/>
    <mergeCell ref="A23:A24"/>
    <mergeCell ref="B23:B24"/>
    <mergeCell ref="E23:E24"/>
    <mergeCell ref="F23:F24"/>
    <mergeCell ref="G23:G24"/>
    <mergeCell ref="H23:H24"/>
    <mergeCell ref="I23:I24"/>
    <mergeCell ref="J23:J24"/>
    <mergeCell ref="K23:K24"/>
    <mergeCell ref="A20:A21"/>
    <mergeCell ref="B20:B21"/>
    <mergeCell ref="E20:E21"/>
    <mergeCell ref="F20:F21"/>
    <mergeCell ref="G20:G21"/>
    <mergeCell ref="I20:I21"/>
    <mergeCell ref="G14:G15"/>
    <mergeCell ref="I14:I15"/>
    <mergeCell ref="K14:K15"/>
    <mergeCell ref="A1:K1"/>
    <mergeCell ref="A2:K2"/>
    <mergeCell ref="A5:A6"/>
    <mergeCell ref="B5:B6"/>
    <mergeCell ref="C5:C6"/>
    <mergeCell ref="D5:E5"/>
    <mergeCell ref="F5:F6"/>
    <mergeCell ref="G5:I5"/>
    <mergeCell ref="J5:J6"/>
    <mergeCell ref="K5:K6"/>
    <mergeCell ref="A11:A12"/>
    <mergeCell ref="B11:B12"/>
    <mergeCell ref="E11:E12"/>
    <mergeCell ref="F11:F12"/>
    <mergeCell ref="G11:G12"/>
    <mergeCell ref="H11:H12"/>
    <mergeCell ref="H275:H276"/>
    <mergeCell ref="I275:I276"/>
    <mergeCell ref="J275:J276"/>
    <mergeCell ref="J194:J195"/>
    <mergeCell ref="K212:K213"/>
    <mergeCell ref="D212:D213"/>
    <mergeCell ref="A7:C7"/>
    <mergeCell ref="A8:A9"/>
    <mergeCell ref="B8:B9"/>
    <mergeCell ref="E8:E9"/>
    <mergeCell ref="F8:F9"/>
    <mergeCell ref="G8:G9"/>
    <mergeCell ref="H8:H9"/>
    <mergeCell ref="I8:I9"/>
    <mergeCell ref="J8:J9"/>
    <mergeCell ref="K8:K9"/>
    <mergeCell ref="I17:I18"/>
    <mergeCell ref="K17:K18"/>
    <mergeCell ref="I11:I12"/>
    <mergeCell ref="J11:J12"/>
    <mergeCell ref="K11:K12"/>
    <mergeCell ref="A14:A15"/>
    <mergeCell ref="B14:B15"/>
    <mergeCell ref="E14:E15"/>
    <mergeCell ref="K275:K276"/>
    <mergeCell ref="K269:K270"/>
    <mergeCell ref="A272:A273"/>
    <mergeCell ref="B272:B273"/>
    <mergeCell ref="E272:E273"/>
    <mergeCell ref="F272:F273"/>
    <mergeCell ref="G272:G273"/>
    <mergeCell ref="H272:H273"/>
    <mergeCell ref="I272:I273"/>
    <mergeCell ref="J272:J273"/>
    <mergeCell ref="K272:K273"/>
    <mergeCell ref="A269:A270"/>
    <mergeCell ref="B269:B270"/>
    <mergeCell ref="E269:E270"/>
    <mergeCell ref="F269:F270"/>
    <mergeCell ref="G269:G270"/>
    <mergeCell ref="H269:H270"/>
    <mergeCell ref="I269:I270"/>
    <mergeCell ref="J269:J270"/>
    <mergeCell ref="A275:A276"/>
    <mergeCell ref="B275:B276"/>
    <mergeCell ref="E275:E276"/>
    <mergeCell ref="F275:F276"/>
    <mergeCell ref="G275:G276"/>
    <mergeCell ref="J284:J285"/>
    <mergeCell ref="K284:K285"/>
    <mergeCell ref="D284:D285"/>
    <mergeCell ref="A291:E291"/>
    <mergeCell ref="A292:E292"/>
    <mergeCell ref="A278:A279"/>
    <mergeCell ref="B278:B279"/>
    <mergeCell ref="E278:E279"/>
    <mergeCell ref="F278:F279"/>
    <mergeCell ref="G278:G279"/>
    <mergeCell ref="H278:H279"/>
    <mergeCell ref="I278:I279"/>
    <mergeCell ref="J278:J279"/>
    <mergeCell ref="K278:K279"/>
    <mergeCell ref="A281:A282"/>
    <mergeCell ref="B281:B282"/>
    <mergeCell ref="L260:L261"/>
    <mergeCell ref="A287:A288"/>
    <mergeCell ref="B287:B288"/>
    <mergeCell ref="E287:E288"/>
    <mergeCell ref="F287:F288"/>
    <mergeCell ref="G287:G288"/>
    <mergeCell ref="H287:H288"/>
    <mergeCell ref="I287:I288"/>
    <mergeCell ref="J287:J288"/>
    <mergeCell ref="K287:K288"/>
    <mergeCell ref="E281:E282"/>
    <mergeCell ref="F281:F282"/>
    <mergeCell ref="G281:G282"/>
    <mergeCell ref="H281:H282"/>
    <mergeCell ref="I281:I282"/>
    <mergeCell ref="J281:J282"/>
    <mergeCell ref="K281:K282"/>
    <mergeCell ref="A284:A285"/>
    <mergeCell ref="B284:B285"/>
    <mergeCell ref="E284:E285"/>
    <mergeCell ref="F284:F285"/>
    <mergeCell ref="G284:G285"/>
    <mergeCell ref="H284:H285"/>
    <mergeCell ref="I284:I285"/>
  </mergeCells>
  <pageMargins left="0.7" right="0.7" top="0.75" bottom="0.75" header="0.3" footer="0.3"/>
  <pageSetup scale="50" orientation="portrait" r:id="rId1"/>
  <rowBreaks count="3" manualBreakCount="3">
    <brk id="81" max="10" man="1"/>
    <brk id="161" max="10" man="1"/>
    <brk id="241" max="10" man="1"/>
  </rowBreaks>
  <colBreaks count="1" manualBreakCount="1">
    <brk id="11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N306"/>
  <sheetViews>
    <sheetView topLeftCell="B104" zoomScale="86" zoomScaleNormal="86" zoomScaleSheetLayoutView="78" workbookViewId="0">
      <selection activeCell="G365" sqref="G365"/>
    </sheetView>
  </sheetViews>
  <sheetFormatPr defaultRowHeight="15"/>
  <cols>
    <col min="1" max="1" width="3.42578125" customWidth="1"/>
    <col min="2" max="2" width="13.28515625" customWidth="1"/>
    <col min="3" max="3" width="42.85546875" style="19" customWidth="1"/>
    <col min="4" max="4" width="15.7109375" style="19" customWidth="1"/>
    <col min="5" max="5" width="8.7109375" style="19" customWidth="1"/>
    <col min="6" max="6" width="17.5703125" customWidth="1"/>
    <col min="7" max="7" width="16.28515625" customWidth="1"/>
    <col min="8" max="8" width="15.5703125" customWidth="1"/>
    <col min="9" max="9" width="16.7109375" customWidth="1"/>
    <col min="10" max="10" width="13.5703125" customWidth="1"/>
    <col min="11" max="11" width="18.28515625" style="75" customWidth="1"/>
    <col min="12" max="12" width="15.28515625" customWidth="1"/>
  </cols>
  <sheetData>
    <row r="1" spans="1:12" ht="18.75">
      <c r="A1" s="9500" t="s">
        <v>59</v>
      </c>
      <c r="B1" s="9500"/>
      <c r="C1" s="9500"/>
      <c r="D1" s="9500"/>
      <c r="E1" s="9500"/>
      <c r="F1" s="9500"/>
      <c r="G1" s="9500"/>
      <c r="H1" s="9500"/>
      <c r="I1" s="9500"/>
      <c r="J1" s="9500"/>
      <c r="K1" s="9500"/>
    </row>
    <row r="2" spans="1:12" ht="18.75">
      <c r="A2" s="9501" t="s">
        <v>490</v>
      </c>
      <c r="B2" s="9501"/>
      <c r="C2" s="9501"/>
      <c r="D2" s="9501"/>
      <c r="E2" s="9501"/>
      <c r="F2" s="9501"/>
      <c r="G2" s="9501"/>
      <c r="H2" s="9501"/>
      <c r="I2" s="9501"/>
      <c r="J2" s="9501"/>
      <c r="K2" s="9501"/>
    </row>
    <row r="3" spans="1:12">
      <c r="A3" s="1"/>
      <c r="B3" s="2"/>
      <c r="D3" s="158"/>
      <c r="E3" s="353"/>
      <c r="F3" s="1"/>
      <c r="G3" s="1"/>
      <c r="H3" s="4"/>
      <c r="I3" s="1"/>
      <c r="J3" s="1"/>
      <c r="K3" s="4"/>
    </row>
    <row r="4" spans="1:12">
      <c r="A4" s="1"/>
      <c r="B4" s="2"/>
      <c r="D4" s="158"/>
      <c r="E4" s="353"/>
      <c r="F4" s="1"/>
      <c r="G4" s="1"/>
      <c r="H4" s="4"/>
      <c r="I4" s="1"/>
      <c r="J4" s="1"/>
      <c r="K4" s="4"/>
    </row>
    <row r="5" spans="1:12">
      <c r="A5" s="9502" t="s">
        <v>1</v>
      </c>
      <c r="B5" s="9504" t="s">
        <v>2</v>
      </c>
      <c r="C5" s="9506" t="s">
        <v>3</v>
      </c>
      <c r="D5" s="9508" t="s">
        <v>4</v>
      </c>
      <c r="E5" s="9509"/>
      <c r="F5" s="9510" t="s">
        <v>5</v>
      </c>
      <c r="G5" s="9512" t="s">
        <v>6</v>
      </c>
      <c r="H5" s="9513"/>
      <c r="I5" s="9514"/>
      <c r="J5" s="9510" t="s">
        <v>7</v>
      </c>
      <c r="K5" s="9540" t="s">
        <v>8</v>
      </c>
    </row>
    <row r="6" spans="1:12">
      <c r="A6" s="9503"/>
      <c r="B6" s="9505"/>
      <c r="C6" s="9507"/>
      <c r="D6" s="5" t="s">
        <v>9</v>
      </c>
      <c r="E6" s="6" t="s">
        <v>10</v>
      </c>
      <c r="F6" s="9511"/>
      <c r="G6" s="237" t="s">
        <v>11</v>
      </c>
      <c r="H6" s="239" t="s">
        <v>537</v>
      </c>
      <c r="I6" s="237" t="s">
        <v>13</v>
      </c>
      <c r="J6" s="9511"/>
      <c r="K6" s="9541"/>
    </row>
    <row r="7" spans="1:12">
      <c r="A7" s="9544" t="s">
        <v>75</v>
      </c>
      <c r="B7" s="9545"/>
      <c r="C7" s="9546"/>
      <c r="D7" s="69"/>
      <c r="E7" s="70"/>
      <c r="F7" s="71"/>
      <c r="G7" s="71"/>
      <c r="H7" s="72"/>
      <c r="I7" s="73"/>
      <c r="J7" s="73"/>
      <c r="K7" s="74">
        <f>'jun''14'!K289</f>
        <v>3131842</v>
      </c>
    </row>
    <row r="8" spans="1:12">
      <c r="A8" s="9495">
        <v>1</v>
      </c>
      <c r="B8" s="9496" t="s">
        <v>491</v>
      </c>
      <c r="C8" s="10" t="s">
        <v>88</v>
      </c>
      <c r="D8" s="337" t="s">
        <v>78</v>
      </c>
      <c r="E8" s="9498" t="s">
        <v>79</v>
      </c>
      <c r="F8" s="9492"/>
      <c r="G8" s="9492"/>
      <c r="H8" s="9492"/>
      <c r="I8" s="9494">
        <v>13940</v>
      </c>
      <c r="J8" s="9494"/>
      <c r="K8" s="9494">
        <f>K7-I8</f>
        <v>3117902</v>
      </c>
    </row>
    <row r="9" spans="1:12">
      <c r="A9" s="9495"/>
      <c r="B9" s="9497"/>
      <c r="C9" s="25" t="s">
        <v>89</v>
      </c>
      <c r="D9" s="338" t="s">
        <v>46</v>
      </c>
      <c r="E9" s="9499"/>
      <c r="F9" s="9493"/>
      <c r="G9" s="9493"/>
      <c r="H9" s="9493"/>
      <c r="I9" s="9494"/>
      <c r="J9" s="9494"/>
      <c r="K9" s="9494"/>
    </row>
    <row r="10" spans="1:12">
      <c r="A10" s="232"/>
      <c r="B10" s="340"/>
      <c r="C10" s="228" t="s">
        <v>248</v>
      </c>
      <c r="D10" s="349"/>
      <c r="E10" s="49"/>
      <c r="F10" s="342"/>
      <c r="G10" s="342"/>
      <c r="H10" s="342"/>
      <c r="I10" s="343"/>
      <c r="J10" s="342">
        <v>1500</v>
      </c>
      <c r="K10" s="342">
        <f>K8+J10</f>
        <v>3119402</v>
      </c>
    </row>
    <row r="11" spans="1:12">
      <c r="A11" s="9515">
        <v>2</v>
      </c>
      <c r="B11" s="9496" t="s">
        <v>491</v>
      </c>
      <c r="C11" s="80" t="s">
        <v>85</v>
      </c>
      <c r="D11" s="351" t="s">
        <v>45</v>
      </c>
      <c r="E11" s="9498" t="s">
        <v>47</v>
      </c>
      <c r="F11" s="9492"/>
      <c r="G11" s="9492"/>
      <c r="H11" s="9492"/>
      <c r="I11" s="9492">
        <v>50000</v>
      </c>
      <c r="J11" s="9492"/>
      <c r="K11" s="9494">
        <f>K10-I11</f>
        <v>3069402</v>
      </c>
    </row>
    <row r="12" spans="1:12">
      <c r="A12" s="9516"/>
      <c r="B12" s="9497"/>
      <c r="C12" s="27" t="s">
        <v>44</v>
      </c>
      <c r="D12" s="352" t="s">
        <v>46</v>
      </c>
      <c r="E12" s="9499"/>
      <c r="F12" s="9493"/>
      <c r="G12" s="9493"/>
      <c r="H12" s="9493"/>
      <c r="I12" s="9493"/>
      <c r="J12" s="9493"/>
      <c r="K12" s="9494"/>
    </row>
    <row r="13" spans="1:12">
      <c r="A13" s="232"/>
      <c r="B13" s="340"/>
      <c r="C13" s="59" t="s">
        <v>61</v>
      </c>
      <c r="D13" s="349"/>
      <c r="E13" s="350"/>
      <c r="F13" s="345"/>
      <c r="G13" s="345"/>
      <c r="H13" s="345"/>
      <c r="I13" s="345"/>
      <c r="J13" s="342">
        <v>1400</v>
      </c>
      <c r="K13" s="342">
        <f>K11+J13</f>
        <v>3070802</v>
      </c>
    </row>
    <row r="14" spans="1:12">
      <c r="A14" s="9498" t="s">
        <v>506</v>
      </c>
      <c r="B14" s="9498" t="s">
        <v>505</v>
      </c>
      <c r="C14" s="354" t="s">
        <v>98</v>
      </c>
      <c r="D14" s="337" t="s">
        <v>72</v>
      </c>
      <c r="E14" s="9498" t="s">
        <v>74</v>
      </c>
      <c r="F14" s="9492"/>
      <c r="G14" s="9492">
        <v>168840</v>
      </c>
      <c r="H14" s="9492"/>
      <c r="I14" s="341"/>
      <c r="J14" s="9492"/>
      <c r="K14" s="9492">
        <f>K13-G14</f>
        <v>2901962</v>
      </c>
      <c r="L14" t="s">
        <v>481</v>
      </c>
    </row>
    <row r="15" spans="1:12">
      <c r="A15" s="9499"/>
      <c r="B15" s="9499"/>
      <c r="C15" s="355" t="s">
        <v>99</v>
      </c>
      <c r="D15" s="338" t="s">
        <v>73</v>
      </c>
      <c r="E15" s="9499"/>
      <c r="F15" s="9493"/>
      <c r="G15" s="9493"/>
      <c r="H15" s="9493"/>
      <c r="I15" s="342"/>
      <c r="J15" s="9493"/>
      <c r="K15" s="9493"/>
    </row>
    <row r="16" spans="1:12">
      <c r="A16" s="241"/>
      <c r="B16" s="13"/>
      <c r="C16" s="53" t="s">
        <v>248</v>
      </c>
      <c r="D16" s="48"/>
      <c r="E16" s="49"/>
      <c r="F16" s="348"/>
      <c r="G16" s="348"/>
      <c r="H16" s="348"/>
      <c r="I16" s="348"/>
      <c r="J16" s="348">
        <v>1500</v>
      </c>
      <c r="K16" s="22">
        <f>K14+J16</f>
        <v>2903462</v>
      </c>
    </row>
    <row r="17" spans="1:12">
      <c r="A17" s="9498" t="s">
        <v>507</v>
      </c>
      <c r="B17" s="9498" t="s">
        <v>491</v>
      </c>
      <c r="C17" s="354" t="s">
        <v>96</v>
      </c>
      <c r="D17" s="337" t="s">
        <v>72</v>
      </c>
      <c r="E17" s="9498" t="s">
        <v>74</v>
      </c>
      <c r="F17" s="9492"/>
      <c r="G17" s="9492">
        <v>84840</v>
      </c>
      <c r="H17" s="9492"/>
      <c r="I17" s="341"/>
      <c r="J17" s="9492"/>
      <c r="K17" s="9492">
        <f>K16-G17</f>
        <v>2818622</v>
      </c>
      <c r="L17" t="s">
        <v>481</v>
      </c>
    </row>
    <row r="18" spans="1:12">
      <c r="A18" s="9499"/>
      <c r="B18" s="9499"/>
      <c r="C18" s="355" t="s">
        <v>97</v>
      </c>
      <c r="D18" s="338" t="s">
        <v>73</v>
      </c>
      <c r="E18" s="9499"/>
      <c r="F18" s="9493"/>
      <c r="G18" s="9493"/>
      <c r="H18" s="9493"/>
      <c r="I18" s="342"/>
      <c r="J18" s="9493"/>
      <c r="K18" s="9493"/>
    </row>
    <row r="19" spans="1:12">
      <c r="A19" s="241"/>
      <c r="B19" s="13"/>
      <c r="C19" s="53" t="s">
        <v>248</v>
      </c>
      <c r="D19" s="48"/>
      <c r="E19" s="49"/>
      <c r="F19" s="348"/>
      <c r="G19" s="348"/>
      <c r="H19" s="348"/>
      <c r="I19" s="348"/>
      <c r="J19" s="348">
        <v>1500</v>
      </c>
      <c r="K19" s="22">
        <f>K17+J19</f>
        <v>2820122</v>
      </c>
    </row>
    <row r="20" spans="1:12">
      <c r="A20" s="9498" t="s">
        <v>508</v>
      </c>
      <c r="B20" s="9498" t="s">
        <v>491</v>
      </c>
      <c r="C20" s="10" t="s">
        <v>35</v>
      </c>
      <c r="D20" s="337" t="s">
        <v>41</v>
      </c>
      <c r="E20" s="9498" t="s">
        <v>43</v>
      </c>
      <c r="F20" s="9492"/>
      <c r="G20" s="9492">
        <v>100000</v>
      </c>
      <c r="H20" s="9492"/>
      <c r="I20" s="341"/>
      <c r="J20" s="9492"/>
      <c r="K20" s="9492">
        <f>K19-G20</f>
        <v>2720122</v>
      </c>
      <c r="L20" t="s">
        <v>481</v>
      </c>
    </row>
    <row r="21" spans="1:12">
      <c r="A21" s="9499"/>
      <c r="B21" s="9499"/>
      <c r="C21" s="25" t="s">
        <v>40</v>
      </c>
      <c r="D21" s="338" t="s">
        <v>42</v>
      </c>
      <c r="E21" s="9499"/>
      <c r="F21" s="9493"/>
      <c r="G21" s="9493"/>
      <c r="H21" s="9493"/>
      <c r="I21" s="342"/>
      <c r="J21" s="9493"/>
      <c r="K21" s="9493"/>
    </row>
    <row r="22" spans="1:12">
      <c r="A22" s="241"/>
      <c r="B22" s="13"/>
      <c r="C22" s="53" t="s">
        <v>21</v>
      </c>
      <c r="D22" s="349"/>
      <c r="E22" s="49"/>
      <c r="F22" s="348"/>
      <c r="G22" s="348"/>
      <c r="H22" s="348"/>
      <c r="I22" s="348"/>
      <c r="J22" s="348">
        <v>1400</v>
      </c>
      <c r="K22" s="22">
        <f>K20+J22</f>
        <v>2721522</v>
      </c>
    </row>
    <row r="23" spans="1:12">
      <c r="A23" s="9498" t="s">
        <v>509</v>
      </c>
      <c r="B23" s="9498" t="s">
        <v>494</v>
      </c>
      <c r="C23" s="9515" t="s">
        <v>5</v>
      </c>
      <c r="D23" s="337"/>
      <c r="E23" s="9498"/>
      <c r="F23" s="9492">
        <v>7500000</v>
      </c>
      <c r="G23" s="9492"/>
      <c r="H23" s="9492"/>
      <c r="I23" s="9492"/>
      <c r="J23" s="9492"/>
      <c r="K23" s="9492">
        <f>K22+F23</f>
        <v>10221522</v>
      </c>
    </row>
    <row r="24" spans="1:12">
      <c r="A24" s="9499"/>
      <c r="B24" s="9499"/>
      <c r="C24" s="9516"/>
      <c r="D24" s="338"/>
      <c r="E24" s="9499"/>
      <c r="F24" s="9493"/>
      <c r="G24" s="9493"/>
      <c r="H24" s="9493"/>
      <c r="I24" s="9493"/>
      <c r="J24" s="9493"/>
      <c r="K24" s="9493"/>
    </row>
    <row r="25" spans="1:12">
      <c r="A25" s="9515">
        <v>6</v>
      </c>
      <c r="B25" s="9496" t="s">
        <v>494</v>
      </c>
      <c r="C25" s="16" t="s">
        <v>81</v>
      </c>
      <c r="D25" s="337" t="s">
        <v>84</v>
      </c>
      <c r="E25" s="9498" t="s">
        <v>83</v>
      </c>
      <c r="F25" s="22"/>
      <c r="G25" s="9492"/>
      <c r="H25" s="22"/>
      <c r="I25" s="9492">
        <v>93571</v>
      </c>
      <c r="J25" s="22"/>
      <c r="K25" s="9492">
        <f>K23-I25</f>
        <v>10127951</v>
      </c>
    </row>
    <row r="26" spans="1:12">
      <c r="A26" s="9516"/>
      <c r="B26" s="9497"/>
      <c r="C26" s="13" t="s">
        <v>82</v>
      </c>
      <c r="D26" s="338" t="s">
        <v>46</v>
      </c>
      <c r="E26" s="9499"/>
      <c r="F26" s="342"/>
      <c r="G26" s="9493"/>
      <c r="H26" s="342"/>
      <c r="I26" s="9493"/>
      <c r="J26" s="342"/>
      <c r="K26" s="9493"/>
    </row>
    <row r="27" spans="1:12">
      <c r="A27" s="48"/>
      <c r="B27" s="49"/>
      <c r="C27" s="13" t="s">
        <v>69</v>
      </c>
      <c r="D27" s="349"/>
      <c r="E27" s="49"/>
      <c r="F27" s="22"/>
      <c r="G27" s="22"/>
      <c r="H27" s="22"/>
      <c r="I27" s="22"/>
      <c r="J27" s="22">
        <v>1400</v>
      </c>
      <c r="K27" s="22">
        <f>K25+J27</f>
        <v>10129351</v>
      </c>
    </row>
    <row r="28" spans="1:12">
      <c r="A28" s="9515">
        <v>4</v>
      </c>
      <c r="B28" s="9497" t="s">
        <v>494</v>
      </c>
      <c r="C28" s="10" t="s">
        <v>255</v>
      </c>
      <c r="D28" s="356" t="s">
        <v>257</v>
      </c>
      <c r="E28" s="9498" t="s">
        <v>259</v>
      </c>
      <c r="F28" s="341"/>
      <c r="G28" s="9492">
        <v>489268</v>
      </c>
      <c r="H28" s="341"/>
      <c r="I28" s="9492"/>
      <c r="J28" s="341"/>
      <c r="K28" s="9492">
        <f>K27-G28</f>
        <v>9640083</v>
      </c>
      <c r="L28" t="s">
        <v>481</v>
      </c>
    </row>
    <row r="29" spans="1:12">
      <c r="A29" s="9516"/>
      <c r="B29" s="9497"/>
      <c r="C29" s="27" t="s">
        <v>256</v>
      </c>
      <c r="D29" s="352" t="s">
        <v>258</v>
      </c>
      <c r="E29" s="9499"/>
      <c r="F29" s="342"/>
      <c r="G29" s="9493"/>
      <c r="H29" s="342"/>
      <c r="I29" s="9493"/>
      <c r="J29" s="342"/>
      <c r="K29" s="9493"/>
    </row>
    <row r="30" spans="1:12">
      <c r="A30" s="48"/>
      <c r="B30" s="49"/>
      <c r="C30" s="59" t="s">
        <v>69</v>
      </c>
      <c r="D30" s="356"/>
      <c r="E30" s="49"/>
      <c r="F30" s="22"/>
      <c r="G30" s="22"/>
      <c r="H30" s="22"/>
      <c r="I30" s="22"/>
      <c r="J30" s="22">
        <v>1400</v>
      </c>
      <c r="K30" s="22">
        <f>K28+J30</f>
        <v>9641483</v>
      </c>
    </row>
    <row r="31" spans="1:12">
      <c r="A31" s="9515">
        <v>5</v>
      </c>
      <c r="B31" s="9497" t="s">
        <v>494</v>
      </c>
      <c r="C31" s="10" t="s">
        <v>246</v>
      </c>
      <c r="D31" s="351" t="s">
        <v>249</v>
      </c>
      <c r="E31" s="9498" t="s">
        <v>251</v>
      </c>
      <c r="F31" s="9492"/>
      <c r="G31" s="9492">
        <v>582951</v>
      </c>
      <c r="H31" s="341"/>
      <c r="I31" s="9492"/>
      <c r="J31" s="341"/>
      <c r="K31" s="9492">
        <f>K30-G31</f>
        <v>9058532</v>
      </c>
      <c r="L31" t="s">
        <v>481</v>
      </c>
    </row>
    <row r="32" spans="1:12">
      <c r="A32" s="9516"/>
      <c r="B32" s="9497"/>
      <c r="C32" s="13" t="s">
        <v>247</v>
      </c>
      <c r="D32" s="352" t="s">
        <v>250</v>
      </c>
      <c r="E32" s="9499"/>
      <c r="F32" s="9493"/>
      <c r="G32" s="9493"/>
      <c r="H32" s="342"/>
      <c r="I32" s="9493"/>
      <c r="J32" s="342"/>
      <c r="K32" s="9493"/>
    </row>
    <row r="33" spans="1:12">
      <c r="A33" s="48"/>
      <c r="B33" s="49"/>
      <c r="C33" s="59" t="s">
        <v>69</v>
      </c>
      <c r="D33" s="48"/>
      <c r="E33" s="49"/>
      <c r="F33" s="22"/>
      <c r="G33" s="22"/>
      <c r="H33" s="22"/>
      <c r="I33" s="22"/>
      <c r="J33" s="22">
        <v>1400</v>
      </c>
      <c r="K33" s="22">
        <f>K31+J33</f>
        <v>9059932</v>
      </c>
    </row>
    <row r="34" spans="1:12">
      <c r="A34" s="9515">
        <v>6</v>
      </c>
      <c r="B34" s="9497" t="s">
        <v>494</v>
      </c>
      <c r="C34" s="10" t="s">
        <v>252</v>
      </c>
      <c r="D34" s="351" t="s">
        <v>249</v>
      </c>
      <c r="E34" s="9498" t="s">
        <v>251</v>
      </c>
      <c r="F34" s="9492"/>
      <c r="G34" s="9492">
        <v>90300</v>
      </c>
      <c r="H34" s="9492"/>
      <c r="I34" s="9492"/>
      <c r="J34" s="9492"/>
      <c r="K34" s="9492">
        <f>K33-G34</f>
        <v>8969632</v>
      </c>
      <c r="L34" t="s">
        <v>481</v>
      </c>
    </row>
    <row r="35" spans="1:12">
      <c r="A35" s="9516"/>
      <c r="B35" s="9497"/>
      <c r="C35" s="25" t="s">
        <v>253</v>
      </c>
      <c r="D35" s="352" t="s">
        <v>250</v>
      </c>
      <c r="E35" s="9499"/>
      <c r="F35" s="9493"/>
      <c r="G35" s="9493"/>
      <c r="H35" s="9493"/>
      <c r="I35" s="9493"/>
      <c r="J35" s="9493"/>
      <c r="K35" s="9493"/>
    </row>
    <row r="36" spans="1:12">
      <c r="A36" s="48"/>
      <c r="B36" s="49"/>
      <c r="C36" s="53" t="s">
        <v>254</v>
      </c>
      <c r="D36" s="349"/>
      <c r="E36" s="49"/>
      <c r="F36" s="22"/>
      <c r="G36" s="22"/>
      <c r="H36" s="22"/>
      <c r="I36" s="22"/>
      <c r="J36" s="22">
        <v>750</v>
      </c>
      <c r="K36" s="22">
        <f>K34+J36</f>
        <v>8970382</v>
      </c>
    </row>
    <row r="37" spans="1:12">
      <c r="A37" s="9515">
        <v>7</v>
      </c>
      <c r="B37" s="9497" t="s">
        <v>494</v>
      </c>
      <c r="C37" s="16" t="s">
        <v>76</v>
      </c>
      <c r="D37" s="337" t="s">
        <v>78</v>
      </c>
      <c r="E37" s="9498" t="s">
        <v>79</v>
      </c>
      <c r="F37" s="9492"/>
      <c r="G37" s="9492"/>
      <c r="H37" s="9492"/>
      <c r="I37" s="9492">
        <v>318824</v>
      </c>
      <c r="J37" s="9492"/>
      <c r="K37" s="9492">
        <f>K36-I37</f>
        <v>8651558</v>
      </c>
    </row>
    <row r="38" spans="1:12">
      <c r="A38" s="9516"/>
      <c r="B38" s="9497"/>
      <c r="C38" s="13" t="s">
        <v>77</v>
      </c>
      <c r="D38" s="338" t="s">
        <v>46</v>
      </c>
      <c r="E38" s="9499"/>
      <c r="F38" s="9493"/>
      <c r="G38" s="9493"/>
      <c r="H38" s="9493"/>
      <c r="I38" s="9493"/>
      <c r="J38" s="9493"/>
      <c r="K38" s="9493"/>
    </row>
    <row r="39" spans="1:12">
      <c r="A39" s="48"/>
      <c r="B39" s="49"/>
      <c r="C39" s="13" t="s">
        <v>69</v>
      </c>
      <c r="D39" s="33"/>
      <c r="E39" s="344"/>
      <c r="F39" s="22"/>
      <c r="G39" s="22"/>
      <c r="H39" s="22"/>
      <c r="I39" s="22"/>
      <c r="J39" s="22">
        <v>1400</v>
      </c>
      <c r="K39" s="22">
        <f>K37+J39</f>
        <v>8652958</v>
      </c>
    </row>
    <row r="40" spans="1:12">
      <c r="A40" s="9515">
        <v>8</v>
      </c>
      <c r="B40" s="9497" t="s">
        <v>494</v>
      </c>
      <c r="C40" s="58" t="s">
        <v>76</v>
      </c>
      <c r="D40" s="337" t="s">
        <v>78</v>
      </c>
      <c r="E40" s="9498" t="s">
        <v>79</v>
      </c>
      <c r="F40" s="9492"/>
      <c r="G40" s="9529"/>
      <c r="H40" s="9492"/>
      <c r="I40" s="9492">
        <v>155462</v>
      </c>
      <c r="J40" s="9492"/>
      <c r="K40" s="9492">
        <f>K39-I40</f>
        <v>8497496</v>
      </c>
    </row>
    <row r="41" spans="1:12">
      <c r="A41" s="9516"/>
      <c r="B41" s="9497"/>
      <c r="C41" s="13" t="s">
        <v>80</v>
      </c>
      <c r="D41" s="338" t="s">
        <v>46</v>
      </c>
      <c r="E41" s="9499"/>
      <c r="F41" s="9493"/>
      <c r="G41" s="9530"/>
      <c r="H41" s="9493"/>
      <c r="I41" s="9493"/>
      <c r="J41" s="9493"/>
      <c r="K41" s="9493"/>
    </row>
    <row r="42" spans="1:12">
      <c r="A42" s="48"/>
      <c r="B42" s="49"/>
      <c r="C42" s="13" t="s">
        <v>69</v>
      </c>
      <c r="D42" s="48"/>
      <c r="E42" s="49"/>
      <c r="F42" s="22"/>
      <c r="G42" s="54"/>
      <c r="H42" s="348"/>
      <c r="I42" s="22"/>
      <c r="J42" s="22">
        <v>1400</v>
      </c>
      <c r="K42" s="22">
        <f>K40+J42</f>
        <v>8498896</v>
      </c>
    </row>
    <row r="43" spans="1:12">
      <c r="A43" s="9547">
        <v>9</v>
      </c>
      <c r="B43" s="9497" t="s">
        <v>494</v>
      </c>
      <c r="C43" s="80" t="s">
        <v>111</v>
      </c>
      <c r="D43" s="337" t="s">
        <v>113</v>
      </c>
      <c r="E43" s="9498" t="s">
        <v>114</v>
      </c>
      <c r="F43" s="9492"/>
      <c r="G43" s="9492"/>
      <c r="H43" s="9542"/>
      <c r="I43" s="9492">
        <v>560950</v>
      </c>
      <c r="J43" s="9492"/>
      <c r="K43" s="9492">
        <f>K42-I43</f>
        <v>7937946</v>
      </c>
    </row>
    <row r="44" spans="1:12">
      <c r="A44" s="9548"/>
      <c r="B44" s="9497"/>
      <c r="C44" s="27" t="s">
        <v>112</v>
      </c>
      <c r="D44" s="338" t="s">
        <v>46</v>
      </c>
      <c r="E44" s="9499"/>
      <c r="F44" s="9493"/>
      <c r="G44" s="9493"/>
      <c r="H44" s="9543"/>
      <c r="I44" s="9493"/>
      <c r="J44" s="9493"/>
      <c r="K44" s="9493"/>
    </row>
    <row r="45" spans="1:12">
      <c r="A45" s="48"/>
      <c r="B45" s="49"/>
      <c r="C45" s="13" t="s">
        <v>69</v>
      </c>
      <c r="D45" s="48"/>
      <c r="E45" s="49"/>
      <c r="F45" s="22"/>
      <c r="G45" s="22"/>
      <c r="H45" s="19"/>
      <c r="I45" s="22"/>
      <c r="J45" s="22">
        <v>1400</v>
      </c>
      <c r="K45" s="22">
        <f>K43+J45</f>
        <v>7939346</v>
      </c>
    </row>
    <row r="46" spans="1:12">
      <c r="A46" s="9515">
        <v>10</v>
      </c>
      <c r="B46" s="9497" t="s">
        <v>494</v>
      </c>
      <c r="C46" s="354" t="s">
        <v>392</v>
      </c>
      <c r="D46" s="337" t="s">
        <v>388</v>
      </c>
      <c r="E46" s="9498"/>
      <c r="F46" s="9492"/>
      <c r="G46" s="9553"/>
      <c r="H46" s="9492"/>
      <c r="I46" s="9492">
        <v>243926</v>
      </c>
      <c r="J46" s="9492"/>
      <c r="K46" s="9492">
        <f>K45-I46</f>
        <v>7695420</v>
      </c>
    </row>
    <row r="47" spans="1:12">
      <c r="A47" s="9516"/>
      <c r="B47" s="9497"/>
      <c r="C47" s="355" t="s">
        <v>393</v>
      </c>
      <c r="D47" s="338"/>
      <c r="E47" s="9499"/>
      <c r="F47" s="9493"/>
      <c r="G47" s="9554"/>
      <c r="H47" s="9493"/>
      <c r="I47" s="9493"/>
      <c r="J47" s="9493"/>
      <c r="K47" s="9493"/>
    </row>
    <row r="48" spans="1:12">
      <c r="A48" s="48"/>
      <c r="B48" s="49"/>
      <c r="C48" s="13" t="s">
        <v>69</v>
      </c>
      <c r="D48" s="48"/>
      <c r="E48" s="49"/>
      <c r="F48" s="22"/>
      <c r="G48" s="22"/>
      <c r="H48" s="22"/>
      <c r="I48" s="22"/>
      <c r="J48" s="22">
        <v>1400</v>
      </c>
      <c r="K48" s="22">
        <f>K46+J48</f>
        <v>7696820</v>
      </c>
    </row>
    <row r="49" spans="1:12">
      <c r="A49" s="9515">
        <v>11</v>
      </c>
      <c r="B49" s="9497" t="s">
        <v>494</v>
      </c>
      <c r="C49" s="354" t="s">
        <v>392</v>
      </c>
      <c r="D49" s="337" t="s">
        <v>388</v>
      </c>
      <c r="E49" s="9498"/>
      <c r="F49" s="9492"/>
      <c r="G49" s="9492"/>
      <c r="H49" s="9492"/>
      <c r="I49" s="9492">
        <v>80205</v>
      </c>
      <c r="J49" s="9492"/>
      <c r="K49" s="9492">
        <f>K48-I49</f>
        <v>7616615</v>
      </c>
    </row>
    <row r="50" spans="1:12">
      <c r="A50" s="9516"/>
      <c r="B50" s="9497"/>
      <c r="C50" s="355" t="s">
        <v>394</v>
      </c>
      <c r="D50" s="338"/>
      <c r="E50" s="9499"/>
      <c r="F50" s="9493"/>
      <c r="G50" s="9493"/>
      <c r="H50" s="9493"/>
      <c r="I50" s="9493"/>
      <c r="J50" s="9493"/>
      <c r="K50" s="9493"/>
    </row>
    <row r="51" spans="1:12">
      <c r="A51" s="48"/>
      <c r="B51" s="49"/>
      <c r="C51" s="13" t="s">
        <v>69</v>
      </c>
      <c r="D51" s="349"/>
      <c r="E51" s="49"/>
      <c r="F51" s="22"/>
      <c r="G51" s="22"/>
      <c r="H51" s="22"/>
      <c r="I51" s="22"/>
      <c r="J51" s="22">
        <v>1400</v>
      </c>
      <c r="K51" s="22">
        <f>K49+J51</f>
        <v>7618015</v>
      </c>
    </row>
    <row r="52" spans="1:12">
      <c r="A52" s="9515">
        <v>12</v>
      </c>
      <c r="B52" s="9497" t="s">
        <v>494</v>
      </c>
      <c r="C52" s="354" t="s">
        <v>944</v>
      </c>
      <c r="D52" s="358" t="s">
        <v>214</v>
      </c>
      <c r="E52" s="9498" t="s">
        <v>215</v>
      </c>
      <c r="F52" s="9492"/>
      <c r="G52" s="9492">
        <v>3000000</v>
      </c>
      <c r="H52" s="9492"/>
      <c r="I52" s="9492"/>
      <c r="J52" s="9492"/>
      <c r="K52" s="9492">
        <f>K51-G52</f>
        <v>4618015</v>
      </c>
      <c r="L52" t="s">
        <v>481</v>
      </c>
    </row>
    <row r="53" spans="1:12">
      <c r="A53" s="9516"/>
      <c r="B53" s="9497"/>
      <c r="C53" s="355" t="s">
        <v>216</v>
      </c>
      <c r="D53" s="359" t="s">
        <v>51</v>
      </c>
      <c r="E53" s="9499"/>
      <c r="F53" s="9493"/>
      <c r="G53" s="9493"/>
      <c r="H53" s="9493"/>
      <c r="I53" s="9493"/>
      <c r="J53" s="9493"/>
      <c r="K53" s="9493"/>
    </row>
    <row r="54" spans="1:12">
      <c r="A54" s="48"/>
      <c r="B54" s="49"/>
      <c r="C54" s="59" t="s">
        <v>104</v>
      </c>
      <c r="D54" s="349"/>
      <c r="E54" s="350"/>
      <c r="F54" s="22"/>
      <c r="G54" s="22"/>
      <c r="H54" s="22"/>
      <c r="I54" s="22"/>
      <c r="J54" s="22">
        <v>1400</v>
      </c>
      <c r="K54" s="22">
        <f>K52+J54</f>
        <v>4619415</v>
      </c>
    </row>
    <row r="55" spans="1:12">
      <c r="A55" s="9515">
        <v>13</v>
      </c>
      <c r="B55" s="9497" t="s">
        <v>494</v>
      </c>
      <c r="C55" s="30" t="s">
        <v>27</v>
      </c>
      <c r="D55" s="337" t="s">
        <v>157</v>
      </c>
      <c r="E55" s="9498" t="s">
        <v>156</v>
      </c>
      <c r="F55" s="9492"/>
      <c r="G55" s="9492">
        <v>172340</v>
      </c>
      <c r="H55" s="9492"/>
      <c r="I55" s="9492"/>
      <c r="J55" s="9492"/>
      <c r="K55" s="9492">
        <f>K54-G55</f>
        <v>4447075</v>
      </c>
      <c r="L55" t="s">
        <v>481</v>
      </c>
    </row>
    <row r="56" spans="1:12">
      <c r="A56" s="9516"/>
      <c r="B56" s="9497"/>
      <c r="C56" s="224" t="s">
        <v>386</v>
      </c>
      <c r="D56" s="338" t="s">
        <v>38</v>
      </c>
      <c r="E56" s="9499"/>
      <c r="F56" s="9493"/>
      <c r="G56" s="9493"/>
      <c r="H56" s="9493"/>
      <c r="I56" s="9493"/>
      <c r="J56" s="9493"/>
      <c r="K56" s="9493"/>
    </row>
    <row r="57" spans="1:12">
      <c r="A57" s="238"/>
      <c r="B57" s="350"/>
      <c r="C57" s="27" t="s">
        <v>207</v>
      </c>
      <c r="D57" s="352"/>
      <c r="E57" s="340"/>
      <c r="F57" s="348"/>
      <c r="G57" s="348"/>
      <c r="H57" s="348"/>
      <c r="I57" s="348"/>
      <c r="J57" s="348">
        <v>1500</v>
      </c>
      <c r="K57" s="348">
        <f>K55+J57</f>
        <v>4448575</v>
      </c>
    </row>
    <row r="58" spans="1:12">
      <c r="A58" s="9515">
        <v>14</v>
      </c>
      <c r="B58" s="9497" t="s">
        <v>494</v>
      </c>
      <c r="C58" s="30" t="s">
        <v>154</v>
      </c>
      <c r="D58" s="337" t="s">
        <v>157</v>
      </c>
      <c r="E58" s="9498" t="s">
        <v>156</v>
      </c>
      <c r="F58" s="341"/>
      <c r="G58" s="9492">
        <v>618525</v>
      </c>
      <c r="H58" s="341"/>
      <c r="I58" s="9492"/>
      <c r="J58" s="341"/>
      <c r="K58" s="9492">
        <f>K57-G58</f>
        <v>3830050</v>
      </c>
      <c r="L58" t="s">
        <v>481</v>
      </c>
    </row>
    <row r="59" spans="1:12">
      <c r="A59" s="9516"/>
      <c r="B59" s="9497"/>
      <c r="C59" s="25" t="s">
        <v>155</v>
      </c>
      <c r="D59" s="338" t="s">
        <v>38</v>
      </c>
      <c r="E59" s="9499"/>
      <c r="F59" s="342"/>
      <c r="G59" s="9493"/>
      <c r="H59" s="342"/>
      <c r="I59" s="9493"/>
      <c r="J59" s="342"/>
      <c r="K59" s="9493"/>
    </row>
    <row r="60" spans="1:12">
      <c r="A60" s="238"/>
      <c r="B60" s="350"/>
      <c r="C60" s="59" t="s">
        <v>69</v>
      </c>
      <c r="D60" s="48"/>
      <c r="E60" s="49"/>
      <c r="F60" s="348"/>
      <c r="G60" s="348"/>
      <c r="H60" s="348"/>
      <c r="I60" s="348"/>
      <c r="J60" s="348">
        <v>1400</v>
      </c>
      <c r="K60" s="348">
        <f>K58+J60</f>
        <v>3831450</v>
      </c>
    </row>
    <row r="61" spans="1:12">
      <c r="A61" s="9515">
        <v>15</v>
      </c>
      <c r="B61" s="9497" t="s">
        <v>494</v>
      </c>
      <c r="C61" s="30" t="s">
        <v>165</v>
      </c>
      <c r="D61" s="337" t="s">
        <v>167</v>
      </c>
      <c r="E61" s="9498" t="s">
        <v>56</v>
      </c>
      <c r="F61" s="341"/>
      <c r="G61" s="9492">
        <v>386496</v>
      </c>
      <c r="H61" s="341"/>
      <c r="I61" s="9492"/>
      <c r="J61" s="341"/>
      <c r="K61" s="9492">
        <f>K60-G61</f>
        <v>3444954</v>
      </c>
      <c r="L61" t="s">
        <v>481</v>
      </c>
    </row>
    <row r="62" spans="1:12">
      <c r="A62" s="9516"/>
      <c r="B62" s="9497"/>
      <c r="C62" s="25" t="s">
        <v>166</v>
      </c>
      <c r="D62" s="338" t="s">
        <v>55</v>
      </c>
      <c r="E62" s="9499"/>
      <c r="F62" s="342"/>
      <c r="G62" s="9493"/>
      <c r="H62" s="342"/>
      <c r="I62" s="9493"/>
      <c r="J62" s="342"/>
      <c r="K62" s="9493"/>
    </row>
    <row r="63" spans="1:12">
      <c r="A63" s="238"/>
      <c r="B63" s="350"/>
      <c r="C63" s="13" t="s">
        <v>69</v>
      </c>
      <c r="D63" s="349"/>
      <c r="E63" s="350"/>
      <c r="F63" s="348"/>
      <c r="G63" s="348"/>
      <c r="H63" s="348"/>
      <c r="I63" s="348"/>
      <c r="J63" s="348">
        <v>1400</v>
      </c>
      <c r="K63" s="348">
        <f>K61+J63</f>
        <v>3446354</v>
      </c>
    </row>
    <row r="64" spans="1:12">
      <c r="A64" s="9515">
        <v>16</v>
      </c>
      <c r="B64" s="9497" t="s">
        <v>494</v>
      </c>
      <c r="C64" s="30" t="s">
        <v>169</v>
      </c>
      <c r="D64" s="337" t="s">
        <v>167</v>
      </c>
      <c r="E64" s="9498" t="s">
        <v>56</v>
      </c>
      <c r="F64" s="341"/>
      <c r="G64" s="9492">
        <v>208300</v>
      </c>
      <c r="H64" s="341"/>
      <c r="I64" s="9492"/>
      <c r="J64" s="341"/>
      <c r="K64" s="9492">
        <f>K63-G64</f>
        <v>3238054</v>
      </c>
      <c r="L64" t="s">
        <v>481</v>
      </c>
    </row>
    <row r="65" spans="1:12">
      <c r="A65" s="9516"/>
      <c r="B65" s="9497"/>
      <c r="C65" s="25" t="s">
        <v>170</v>
      </c>
      <c r="D65" s="338" t="s">
        <v>55</v>
      </c>
      <c r="E65" s="9499"/>
      <c r="F65" s="342"/>
      <c r="G65" s="9493"/>
      <c r="H65" s="342"/>
      <c r="I65" s="9493"/>
      <c r="J65" s="342"/>
      <c r="K65" s="9493"/>
    </row>
    <row r="66" spans="1:12">
      <c r="A66" s="232"/>
      <c r="B66" s="49"/>
      <c r="C66" s="53" t="s">
        <v>254</v>
      </c>
      <c r="D66" s="349"/>
      <c r="E66" s="350"/>
      <c r="F66" s="22"/>
      <c r="G66" s="22"/>
      <c r="H66" s="22"/>
      <c r="I66" s="22"/>
      <c r="J66" s="22">
        <v>750</v>
      </c>
      <c r="K66" s="22">
        <f>K64+J66</f>
        <v>3238804</v>
      </c>
    </row>
    <row r="67" spans="1:12">
      <c r="A67" s="9495">
        <v>17</v>
      </c>
      <c r="B67" s="9497" t="s">
        <v>494</v>
      </c>
      <c r="C67" s="30" t="s">
        <v>152</v>
      </c>
      <c r="D67" s="351" t="s">
        <v>45</v>
      </c>
      <c r="E67" s="9498" t="s">
        <v>47</v>
      </c>
      <c r="F67" s="9492"/>
      <c r="G67" s="9492">
        <v>31590</v>
      </c>
      <c r="H67" s="9492"/>
      <c r="I67" s="9529"/>
      <c r="J67" s="9492"/>
      <c r="K67" s="9492">
        <f>K66-G67</f>
        <v>3207214</v>
      </c>
      <c r="L67" t="s">
        <v>481</v>
      </c>
    </row>
    <row r="68" spans="1:12">
      <c r="A68" s="9495"/>
      <c r="B68" s="9497"/>
      <c r="C68" s="25" t="s">
        <v>153</v>
      </c>
      <c r="D68" s="352" t="s">
        <v>46</v>
      </c>
      <c r="E68" s="9499"/>
      <c r="F68" s="9493"/>
      <c r="G68" s="9493"/>
      <c r="H68" s="9493"/>
      <c r="I68" s="9530"/>
      <c r="J68" s="9493"/>
      <c r="K68" s="9493"/>
    </row>
    <row r="69" spans="1:12">
      <c r="A69" s="238"/>
      <c r="B69" s="340"/>
      <c r="C69" s="53" t="s">
        <v>248</v>
      </c>
      <c r="D69" s="48"/>
      <c r="E69" s="49"/>
      <c r="F69" s="342"/>
      <c r="G69" s="342"/>
      <c r="H69" s="342"/>
      <c r="I69" s="342"/>
      <c r="J69" s="342">
        <v>1500</v>
      </c>
      <c r="K69" s="342">
        <f>K67+J69</f>
        <v>3208714</v>
      </c>
    </row>
    <row r="70" spans="1:12">
      <c r="A70" s="9515">
        <v>18</v>
      </c>
      <c r="B70" s="9497" t="s">
        <v>494</v>
      </c>
      <c r="C70" s="10" t="s">
        <v>397</v>
      </c>
      <c r="D70" s="337" t="s">
        <v>399</v>
      </c>
      <c r="E70" s="9498" t="s">
        <v>401</v>
      </c>
      <c r="F70" s="9492"/>
      <c r="G70" s="9492">
        <v>46340</v>
      </c>
      <c r="H70" s="9492"/>
      <c r="I70" s="9492"/>
      <c r="J70" s="9492"/>
      <c r="K70" s="9492">
        <f>K69-G70</f>
        <v>3162374</v>
      </c>
      <c r="L70" t="s">
        <v>481</v>
      </c>
    </row>
    <row r="71" spans="1:12">
      <c r="A71" s="9516"/>
      <c r="B71" s="9497"/>
      <c r="C71" s="13" t="s">
        <v>398</v>
      </c>
      <c r="D71" s="338" t="s">
        <v>400</v>
      </c>
      <c r="E71" s="9499"/>
      <c r="F71" s="9493"/>
      <c r="G71" s="9493"/>
      <c r="H71" s="9493"/>
      <c r="I71" s="9493"/>
      <c r="J71" s="9493"/>
      <c r="K71" s="9493"/>
    </row>
    <row r="72" spans="1:12">
      <c r="A72" s="238"/>
      <c r="B72" s="340"/>
      <c r="C72" s="13" t="s">
        <v>270</v>
      </c>
      <c r="D72" s="338"/>
      <c r="E72" s="340"/>
      <c r="F72" s="342"/>
      <c r="G72" s="342"/>
      <c r="H72" s="342"/>
      <c r="I72" s="342"/>
      <c r="J72" s="342">
        <v>1500</v>
      </c>
      <c r="K72" s="342">
        <f>K70+J72</f>
        <v>3163874</v>
      </c>
    </row>
    <row r="73" spans="1:12">
      <c r="A73" s="9515">
        <v>19</v>
      </c>
      <c r="B73" s="9497" t="s">
        <v>494</v>
      </c>
      <c r="C73" s="10" t="s">
        <v>295</v>
      </c>
      <c r="D73" s="351" t="s">
        <v>267</v>
      </c>
      <c r="E73" s="9498" t="s">
        <v>271</v>
      </c>
      <c r="F73" s="9492"/>
      <c r="G73" s="9492">
        <v>228928</v>
      </c>
      <c r="H73" s="9492"/>
      <c r="I73" s="9529"/>
      <c r="J73" s="9492"/>
      <c r="K73" s="9492">
        <f>K72-G73</f>
        <v>2934946</v>
      </c>
      <c r="L73" t="s">
        <v>481</v>
      </c>
    </row>
    <row r="74" spans="1:12">
      <c r="A74" s="9516"/>
      <c r="B74" s="9497"/>
      <c r="C74" s="13" t="s">
        <v>266</v>
      </c>
      <c r="D74" s="352" t="s">
        <v>304</v>
      </c>
      <c r="E74" s="9499"/>
      <c r="F74" s="9493"/>
      <c r="G74" s="9493"/>
      <c r="H74" s="9493"/>
      <c r="I74" s="9530"/>
      <c r="J74" s="9493"/>
      <c r="K74" s="9493"/>
    </row>
    <row r="75" spans="1:12">
      <c r="A75" s="238"/>
      <c r="B75" s="340"/>
      <c r="C75" s="13" t="s">
        <v>69</v>
      </c>
      <c r="D75" s="338"/>
      <c r="E75" s="340"/>
      <c r="F75" s="342"/>
      <c r="G75" s="342"/>
      <c r="H75" s="342"/>
      <c r="I75" s="342"/>
      <c r="J75" s="342">
        <v>1400</v>
      </c>
      <c r="K75" s="342">
        <f>K73+J75</f>
        <v>2936346</v>
      </c>
    </row>
    <row r="76" spans="1:12">
      <c r="A76" s="9515">
        <v>20</v>
      </c>
      <c r="B76" s="9497" t="s">
        <v>494</v>
      </c>
      <c r="C76" s="30" t="s">
        <v>88</v>
      </c>
      <c r="D76" s="351" t="s">
        <v>267</v>
      </c>
      <c r="E76" s="9498"/>
      <c r="F76" s="9492"/>
      <c r="G76" s="9492">
        <v>35640</v>
      </c>
      <c r="H76" s="9492"/>
      <c r="I76" s="9492"/>
      <c r="J76" s="9492"/>
      <c r="K76" s="9492">
        <f>K75-G76</f>
        <v>2900706</v>
      </c>
    </row>
    <row r="77" spans="1:12">
      <c r="A77" s="9516"/>
      <c r="B77" s="9497"/>
      <c r="C77" s="25" t="s">
        <v>403</v>
      </c>
      <c r="D77" s="352" t="s">
        <v>304</v>
      </c>
      <c r="E77" s="9499"/>
      <c r="F77" s="9493"/>
      <c r="G77" s="9493"/>
      <c r="H77" s="9493"/>
      <c r="I77" s="9493"/>
      <c r="J77" s="9493"/>
      <c r="K77" s="9493"/>
      <c r="L77" t="s">
        <v>481</v>
      </c>
    </row>
    <row r="78" spans="1:12">
      <c r="A78" s="238"/>
      <c r="B78" s="340"/>
      <c r="C78" s="13" t="s">
        <v>95</v>
      </c>
      <c r="D78" s="349"/>
      <c r="E78" s="350"/>
      <c r="F78" s="342"/>
      <c r="G78" s="342"/>
      <c r="H78" s="342"/>
      <c r="I78" s="342"/>
      <c r="J78" s="342">
        <v>1500</v>
      </c>
      <c r="K78" s="342">
        <f>K76+J78</f>
        <v>2902206</v>
      </c>
    </row>
    <row r="79" spans="1:12">
      <c r="A79" s="9515">
        <v>21</v>
      </c>
      <c r="B79" s="9497" t="s">
        <v>494</v>
      </c>
      <c r="C79" s="346" t="s">
        <v>169</v>
      </c>
      <c r="D79" s="337" t="s">
        <v>405</v>
      </c>
      <c r="E79" s="9498" t="s">
        <v>406</v>
      </c>
      <c r="F79" s="9492"/>
      <c r="G79" s="9492">
        <v>129800</v>
      </c>
      <c r="H79" s="9492"/>
      <c r="I79" s="9492"/>
      <c r="J79" s="9492"/>
      <c r="K79" s="9492">
        <f>K78-G79</f>
        <v>2772406</v>
      </c>
      <c r="L79" t="s">
        <v>481</v>
      </c>
    </row>
    <row r="80" spans="1:12">
      <c r="A80" s="9516"/>
      <c r="B80" s="9497"/>
      <c r="C80" s="347" t="s">
        <v>404</v>
      </c>
      <c r="D80" s="338"/>
      <c r="E80" s="9499"/>
      <c r="F80" s="9493"/>
      <c r="G80" s="9493"/>
      <c r="H80" s="9493"/>
      <c r="I80" s="9493"/>
      <c r="J80" s="9493"/>
      <c r="K80" s="9493"/>
    </row>
    <row r="81" spans="1:12">
      <c r="A81" s="238"/>
      <c r="B81" s="340"/>
      <c r="C81" s="13" t="s">
        <v>95</v>
      </c>
      <c r="D81" s="349"/>
      <c r="E81" s="350"/>
      <c r="F81" s="342"/>
      <c r="G81" s="342"/>
      <c r="H81" s="342"/>
      <c r="I81" s="342"/>
      <c r="J81" s="342">
        <v>750</v>
      </c>
      <c r="K81" s="342">
        <f>K79+J81</f>
        <v>2773156</v>
      </c>
    </row>
    <row r="82" spans="1:12">
      <c r="A82" s="9515">
        <v>22</v>
      </c>
      <c r="B82" s="9497" t="s">
        <v>494</v>
      </c>
      <c r="C82" s="80" t="s">
        <v>252</v>
      </c>
      <c r="D82" s="337" t="s">
        <v>412</v>
      </c>
      <c r="E82" s="9498" t="s">
        <v>414</v>
      </c>
      <c r="F82" s="9492"/>
      <c r="G82" s="9492">
        <v>40300</v>
      </c>
      <c r="H82" s="9492"/>
      <c r="I82" s="9492"/>
      <c r="J82" s="9492"/>
      <c r="K82" s="9492">
        <f>K81-G82</f>
        <v>2732856</v>
      </c>
      <c r="L82" t="s">
        <v>481</v>
      </c>
    </row>
    <row r="83" spans="1:12">
      <c r="A83" s="9516"/>
      <c r="B83" s="9497"/>
      <c r="C83" s="27" t="s">
        <v>420</v>
      </c>
      <c r="D83" s="338" t="s">
        <v>413</v>
      </c>
      <c r="E83" s="9499"/>
      <c r="F83" s="9493"/>
      <c r="G83" s="9493"/>
      <c r="H83" s="9493"/>
      <c r="I83" s="9493"/>
      <c r="J83" s="9493"/>
      <c r="K83" s="9493"/>
    </row>
    <row r="84" spans="1:12">
      <c r="A84" s="238"/>
      <c r="B84" s="340"/>
      <c r="C84" s="59" t="s">
        <v>422</v>
      </c>
      <c r="D84" s="349"/>
      <c r="E84" s="350"/>
      <c r="F84" s="342"/>
      <c r="G84" s="342"/>
      <c r="H84" s="342"/>
      <c r="I84" s="342"/>
      <c r="J84" s="342">
        <v>750</v>
      </c>
      <c r="K84" s="342">
        <f>K82+J84</f>
        <v>2733606</v>
      </c>
    </row>
    <row r="85" spans="1:12">
      <c r="A85" s="9515">
        <v>23</v>
      </c>
      <c r="B85" s="9497" t="s">
        <v>494</v>
      </c>
      <c r="C85" s="80" t="s">
        <v>416</v>
      </c>
      <c r="D85" s="337" t="s">
        <v>412</v>
      </c>
      <c r="E85" s="9498" t="s">
        <v>414</v>
      </c>
      <c r="F85" s="9492"/>
      <c r="G85" s="9492">
        <v>121340</v>
      </c>
      <c r="H85" s="9492"/>
      <c r="I85" s="9492"/>
      <c r="J85" s="9492"/>
      <c r="K85" s="9492">
        <f>K84-G85</f>
        <v>2612266</v>
      </c>
      <c r="L85" t="s">
        <v>481</v>
      </c>
    </row>
    <row r="86" spans="1:12">
      <c r="A86" s="9516"/>
      <c r="B86" s="9497"/>
      <c r="C86" s="27" t="s">
        <v>411</v>
      </c>
      <c r="D86" s="338" t="s">
        <v>413</v>
      </c>
      <c r="E86" s="9499"/>
      <c r="F86" s="9493"/>
      <c r="G86" s="9493"/>
      <c r="H86" s="9493"/>
      <c r="I86" s="9493"/>
      <c r="J86" s="9493"/>
      <c r="K86" s="9493"/>
    </row>
    <row r="87" spans="1:12">
      <c r="A87" s="48"/>
      <c r="B87" s="49"/>
      <c r="C87" s="96" t="s">
        <v>415</v>
      </c>
      <c r="D87" s="337"/>
      <c r="E87" s="339"/>
      <c r="F87" s="22"/>
      <c r="G87" s="22"/>
      <c r="H87" s="22"/>
      <c r="I87" s="22"/>
      <c r="J87" s="22">
        <v>1500</v>
      </c>
      <c r="K87" s="22">
        <f>K85+J87</f>
        <v>2613766</v>
      </c>
    </row>
    <row r="88" spans="1:12">
      <c r="A88" s="9515">
        <v>24</v>
      </c>
      <c r="B88" s="9497" t="s">
        <v>494</v>
      </c>
      <c r="C88" s="346" t="s">
        <v>495</v>
      </c>
      <c r="D88" s="337" t="s">
        <v>496</v>
      </c>
      <c r="E88" s="9498" t="s">
        <v>497</v>
      </c>
      <c r="F88" s="9492"/>
      <c r="G88" s="9492">
        <v>160662</v>
      </c>
      <c r="H88" s="9492"/>
      <c r="I88" s="9492"/>
      <c r="J88" s="9492"/>
      <c r="K88" s="9492">
        <f>K87-G88</f>
        <v>2453104</v>
      </c>
      <c r="L88" t="s">
        <v>481</v>
      </c>
    </row>
    <row r="89" spans="1:12">
      <c r="A89" s="9516"/>
      <c r="B89" s="9497"/>
      <c r="C89" s="347" t="s">
        <v>498</v>
      </c>
      <c r="D89" s="338" t="s">
        <v>413</v>
      </c>
      <c r="E89" s="9499"/>
      <c r="F89" s="9493"/>
      <c r="G89" s="9493"/>
      <c r="H89" s="9493"/>
      <c r="I89" s="9493"/>
      <c r="J89" s="9493"/>
      <c r="K89" s="9493"/>
    </row>
    <row r="90" spans="1:12">
      <c r="A90" s="238"/>
      <c r="B90" s="340"/>
      <c r="C90" s="96" t="s">
        <v>437</v>
      </c>
      <c r="D90" s="338"/>
      <c r="E90" s="340"/>
      <c r="F90" s="342"/>
      <c r="G90" s="342"/>
      <c r="H90" s="342"/>
      <c r="I90" s="342"/>
      <c r="J90" s="342">
        <v>1400</v>
      </c>
      <c r="K90" s="342">
        <f>K88+J90</f>
        <v>2454504</v>
      </c>
    </row>
    <row r="91" spans="1:12">
      <c r="A91" s="9515">
        <v>25</v>
      </c>
      <c r="B91" s="9497" t="s">
        <v>494</v>
      </c>
      <c r="C91" s="80" t="s">
        <v>451</v>
      </c>
      <c r="D91" s="337" t="s">
        <v>453</v>
      </c>
      <c r="E91" s="9498" t="s">
        <v>454</v>
      </c>
      <c r="F91" s="9492"/>
      <c r="G91" s="9529">
        <v>200340</v>
      </c>
      <c r="H91" s="9492"/>
      <c r="I91" s="9492"/>
      <c r="J91" s="9492"/>
      <c r="K91" s="9492">
        <f>K90-G91</f>
        <v>2254164</v>
      </c>
      <c r="L91" t="s">
        <v>481</v>
      </c>
    </row>
    <row r="92" spans="1:12">
      <c r="A92" s="9516"/>
      <c r="B92" s="9497"/>
      <c r="C92" s="13" t="s">
        <v>452</v>
      </c>
      <c r="D92" s="338" t="s">
        <v>38</v>
      </c>
      <c r="E92" s="9499"/>
      <c r="F92" s="9493"/>
      <c r="G92" s="9530"/>
      <c r="H92" s="9493"/>
      <c r="I92" s="9493"/>
      <c r="J92" s="9493"/>
      <c r="K92" s="9493"/>
    </row>
    <row r="93" spans="1:12">
      <c r="A93" s="238"/>
      <c r="B93" s="340"/>
      <c r="C93" s="96" t="s">
        <v>248</v>
      </c>
      <c r="D93" s="356"/>
      <c r="E93" s="49"/>
      <c r="F93" s="342"/>
      <c r="G93" s="342"/>
      <c r="H93" s="342"/>
      <c r="I93" s="342"/>
      <c r="J93" s="342">
        <v>1500</v>
      </c>
      <c r="K93" s="342">
        <f>K91+J93</f>
        <v>2255664</v>
      </c>
    </row>
    <row r="94" spans="1:12">
      <c r="A94" s="9515">
        <v>26</v>
      </c>
      <c r="B94" s="9497" t="s">
        <v>494</v>
      </c>
      <c r="C94" s="10" t="s">
        <v>252</v>
      </c>
      <c r="D94" s="337" t="s">
        <v>500</v>
      </c>
      <c r="E94" s="9498" t="s">
        <v>499</v>
      </c>
      <c r="F94" s="9492"/>
      <c r="G94" s="9529">
        <v>54600</v>
      </c>
      <c r="H94" s="341"/>
      <c r="I94" s="341"/>
      <c r="J94" s="341"/>
      <c r="K94" s="9492">
        <f>K93-G94</f>
        <v>2201064</v>
      </c>
      <c r="L94" t="s">
        <v>481</v>
      </c>
    </row>
    <row r="95" spans="1:12">
      <c r="A95" s="9516"/>
      <c r="B95" s="9497"/>
      <c r="C95" s="13" t="s">
        <v>501</v>
      </c>
      <c r="D95" s="338" t="s">
        <v>200</v>
      </c>
      <c r="E95" s="9499"/>
      <c r="F95" s="9493"/>
      <c r="G95" s="9530"/>
      <c r="H95" s="342"/>
      <c r="I95" s="342"/>
      <c r="J95" s="342"/>
      <c r="K95" s="9493"/>
    </row>
    <row r="96" spans="1:12" ht="18.75" customHeight="1">
      <c r="A96" s="48"/>
      <c r="B96" s="49"/>
      <c r="C96" s="59" t="s">
        <v>23</v>
      </c>
      <c r="D96" s="25"/>
      <c r="E96" s="340"/>
      <c r="F96" s="22"/>
      <c r="G96" s="22"/>
      <c r="H96" s="22"/>
      <c r="I96" s="22"/>
      <c r="J96" s="22">
        <v>750</v>
      </c>
      <c r="K96" s="22">
        <f>K94+J96</f>
        <v>2201814</v>
      </c>
    </row>
    <row r="97" spans="1:12">
      <c r="A97" s="9515">
        <v>27</v>
      </c>
      <c r="B97" s="9497" t="s">
        <v>494</v>
      </c>
      <c r="C97" s="80" t="s">
        <v>502</v>
      </c>
      <c r="D97" s="351"/>
      <c r="E97" s="9498"/>
      <c r="F97" s="9492"/>
      <c r="G97" s="9492"/>
      <c r="H97" s="341"/>
      <c r="I97" s="9492">
        <v>81240</v>
      </c>
      <c r="J97" s="341"/>
      <c r="K97" s="9492">
        <f>K96-I97</f>
        <v>2120574</v>
      </c>
    </row>
    <row r="98" spans="1:12">
      <c r="A98" s="9516"/>
      <c r="B98" s="9497"/>
      <c r="C98" s="27" t="s">
        <v>503</v>
      </c>
      <c r="D98" s="352"/>
      <c r="E98" s="9499"/>
      <c r="F98" s="9493"/>
      <c r="G98" s="9493"/>
      <c r="H98" s="342"/>
      <c r="I98" s="9493"/>
      <c r="J98" s="342"/>
      <c r="K98" s="9493"/>
    </row>
    <row r="99" spans="1:12">
      <c r="A99" s="238"/>
      <c r="B99" s="350"/>
      <c r="C99" s="59" t="s">
        <v>270</v>
      </c>
      <c r="D99" s="349"/>
      <c r="E99" s="350"/>
      <c r="F99" s="348"/>
      <c r="G99" s="348"/>
      <c r="H99" s="348"/>
      <c r="I99" s="348"/>
      <c r="J99" s="348">
        <v>1500</v>
      </c>
      <c r="K99" s="348">
        <f>K97+J99</f>
        <v>2122074</v>
      </c>
    </row>
    <row r="100" spans="1:12">
      <c r="A100" s="9515" t="s">
        <v>509</v>
      </c>
      <c r="B100" s="9497" t="s">
        <v>510</v>
      </c>
      <c r="C100" s="9515" t="s">
        <v>5</v>
      </c>
      <c r="D100" s="9515"/>
      <c r="E100" s="9498"/>
      <c r="F100" s="9492">
        <v>7500000</v>
      </c>
      <c r="G100" s="9492"/>
      <c r="H100" s="341"/>
      <c r="I100" s="9492"/>
      <c r="J100" s="341"/>
      <c r="K100" s="9492">
        <f>K99+F100</f>
        <v>9622074</v>
      </c>
    </row>
    <row r="101" spans="1:12">
      <c r="A101" s="9516"/>
      <c r="B101" s="9497"/>
      <c r="C101" s="9516"/>
      <c r="D101" s="9516"/>
      <c r="E101" s="9499"/>
      <c r="F101" s="9493"/>
      <c r="G101" s="9493"/>
      <c r="H101" s="342"/>
      <c r="I101" s="9493"/>
      <c r="J101" s="342"/>
      <c r="K101" s="9493"/>
    </row>
    <row r="102" spans="1:12">
      <c r="A102" s="9515">
        <v>29</v>
      </c>
      <c r="B102" s="9498" t="s">
        <v>504</v>
      </c>
      <c r="C102" s="80" t="s">
        <v>118</v>
      </c>
      <c r="D102" s="337" t="s">
        <v>116</v>
      </c>
      <c r="E102" s="9498" t="s">
        <v>117</v>
      </c>
      <c r="F102" s="9492"/>
      <c r="G102" s="9492"/>
      <c r="H102" s="341"/>
      <c r="I102" s="9492">
        <v>137286</v>
      </c>
      <c r="J102" s="341"/>
      <c r="K102" s="9492">
        <f>K100-I102</f>
        <v>9484788</v>
      </c>
    </row>
    <row r="103" spans="1:12">
      <c r="A103" s="9516"/>
      <c r="B103" s="9499"/>
      <c r="C103" s="27" t="s">
        <v>119</v>
      </c>
      <c r="D103" s="338" t="s">
        <v>73</v>
      </c>
      <c r="E103" s="9499"/>
      <c r="F103" s="9493"/>
      <c r="G103" s="9493"/>
      <c r="H103" s="342"/>
      <c r="I103" s="9493"/>
      <c r="J103" s="342"/>
      <c r="K103" s="9493"/>
    </row>
    <row r="104" spans="1:12">
      <c r="A104" s="238"/>
      <c r="B104" s="350"/>
      <c r="C104" s="59" t="s">
        <v>105</v>
      </c>
      <c r="D104" s="349"/>
      <c r="E104" s="350"/>
      <c r="F104" s="348"/>
      <c r="G104" s="348"/>
      <c r="H104" s="348"/>
      <c r="I104" s="348"/>
      <c r="J104" s="348">
        <v>1400</v>
      </c>
      <c r="K104" s="348">
        <f>K102+J104</f>
        <v>9486188</v>
      </c>
    </row>
    <row r="105" spans="1:12">
      <c r="A105" s="9515">
        <v>30</v>
      </c>
      <c r="B105" s="9498" t="s">
        <v>504</v>
      </c>
      <c r="C105" s="80" t="s">
        <v>88</v>
      </c>
      <c r="D105" s="337" t="s">
        <v>116</v>
      </c>
      <c r="E105" s="9498" t="s">
        <v>117</v>
      </c>
      <c r="F105" s="9492"/>
      <c r="G105" s="9492"/>
      <c r="H105" s="341"/>
      <c r="I105" s="9492">
        <v>105590</v>
      </c>
      <c r="J105" s="341"/>
      <c r="K105" s="9492">
        <f>K104-I105</f>
        <v>9380598</v>
      </c>
    </row>
    <row r="106" spans="1:12">
      <c r="A106" s="9516"/>
      <c r="B106" s="9499"/>
      <c r="C106" s="27" t="s">
        <v>115</v>
      </c>
      <c r="D106" s="338" t="s">
        <v>73</v>
      </c>
      <c r="E106" s="9499"/>
      <c r="F106" s="9493"/>
      <c r="G106" s="9493"/>
      <c r="H106" s="342"/>
      <c r="I106" s="9493"/>
      <c r="J106" s="342"/>
      <c r="K106" s="9493"/>
    </row>
    <row r="107" spans="1:12">
      <c r="A107" s="238"/>
      <c r="B107" s="350"/>
      <c r="C107" s="59" t="s">
        <v>191</v>
      </c>
      <c r="D107" s="349"/>
      <c r="E107" s="350"/>
      <c r="F107" s="348"/>
      <c r="G107" s="348"/>
      <c r="H107" s="348"/>
      <c r="I107" s="348"/>
      <c r="J107" s="348">
        <v>1500</v>
      </c>
      <c r="K107" s="348">
        <f>K105+J107</f>
        <v>9382098</v>
      </c>
    </row>
    <row r="108" spans="1:12">
      <c r="A108" s="9515">
        <v>31</v>
      </c>
      <c r="B108" s="9498" t="s">
        <v>504</v>
      </c>
      <c r="C108" s="80" t="s">
        <v>88</v>
      </c>
      <c r="D108" s="337" t="s">
        <v>116</v>
      </c>
      <c r="E108" s="9498" t="s">
        <v>117</v>
      </c>
      <c r="F108" s="9492"/>
      <c r="G108" s="9492"/>
      <c r="H108" s="341"/>
      <c r="I108" s="9492">
        <v>29390</v>
      </c>
      <c r="J108" s="341"/>
      <c r="K108" s="9492">
        <f>K107-I108</f>
        <v>9352708</v>
      </c>
    </row>
    <row r="109" spans="1:12">
      <c r="A109" s="9516"/>
      <c r="B109" s="9499"/>
      <c r="C109" s="27" t="s">
        <v>120</v>
      </c>
      <c r="D109" s="338" t="s">
        <v>73</v>
      </c>
      <c r="E109" s="9499"/>
      <c r="F109" s="9493"/>
      <c r="G109" s="9493"/>
      <c r="H109" s="342"/>
      <c r="I109" s="9493"/>
      <c r="J109" s="342"/>
      <c r="K109" s="9493"/>
    </row>
    <row r="110" spans="1:12">
      <c r="A110" s="238"/>
      <c r="B110" s="350"/>
      <c r="C110" s="59" t="s">
        <v>191</v>
      </c>
      <c r="D110" s="48"/>
      <c r="E110" s="49"/>
      <c r="F110" s="348"/>
      <c r="G110" s="348"/>
      <c r="H110" s="348"/>
      <c r="I110" s="348"/>
      <c r="J110" s="348">
        <v>1500</v>
      </c>
      <c r="K110" s="348">
        <f>K108+J110</f>
        <v>9354208</v>
      </c>
    </row>
    <row r="111" spans="1:12">
      <c r="A111" s="9515">
        <v>32</v>
      </c>
      <c r="B111" s="9498" t="s">
        <v>511</v>
      </c>
      <c r="C111" s="80" t="s">
        <v>85</v>
      </c>
      <c r="D111" s="351" t="s">
        <v>45</v>
      </c>
      <c r="E111" s="9498" t="s">
        <v>47</v>
      </c>
      <c r="F111" s="9492"/>
      <c r="G111" s="9492">
        <v>50000</v>
      </c>
      <c r="H111" s="341"/>
      <c r="I111" s="9492"/>
      <c r="J111" s="341"/>
      <c r="K111" s="9492">
        <f>K110-G111</f>
        <v>9304208</v>
      </c>
      <c r="L111" t="s">
        <v>481</v>
      </c>
    </row>
    <row r="112" spans="1:12">
      <c r="A112" s="9516"/>
      <c r="B112" s="9499"/>
      <c r="C112" s="27" t="s">
        <v>44</v>
      </c>
      <c r="D112" s="352" t="s">
        <v>46</v>
      </c>
      <c r="E112" s="9499"/>
      <c r="F112" s="9493"/>
      <c r="G112" s="9493"/>
      <c r="H112" s="342"/>
      <c r="I112" s="9493"/>
      <c r="J112" s="342"/>
      <c r="K112" s="9493"/>
      <c r="L112" t="s">
        <v>947</v>
      </c>
    </row>
    <row r="113" spans="1:12">
      <c r="A113" s="238"/>
      <c r="B113" s="350"/>
      <c r="C113" s="59" t="s">
        <v>61</v>
      </c>
      <c r="D113" s="349"/>
      <c r="E113" s="350"/>
      <c r="F113" s="348"/>
      <c r="G113" s="348"/>
      <c r="H113" s="348"/>
      <c r="I113" s="348"/>
      <c r="J113" s="348">
        <v>1400</v>
      </c>
      <c r="K113" s="348">
        <f>K111+J113</f>
        <v>9305608</v>
      </c>
    </row>
    <row r="114" spans="1:12">
      <c r="A114" s="9515">
        <v>33</v>
      </c>
      <c r="B114" s="9498" t="s">
        <v>511</v>
      </c>
      <c r="C114" s="10" t="s">
        <v>229</v>
      </c>
      <c r="D114" s="351" t="s">
        <v>224</v>
      </c>
      <c r="E114" s="9498">
        <v>976579</v>
      </c>
      <c r="F114" s="9492"/>
      <c r="G114" s="9492">
        <v>300000</v>
      </c>
      <c r="H114" s="341"/>
      <c r="I114" s="9492"/>
      <c r="J114" s="341"/>
      <c r="K114" s="9492">
        <f>K113-G114</f>
        <v>9005608</v>
      </c>
      <c r="L114" t="s">
        <v>481</v>
      </c>
    </row>
    <row r="115" spans="1:12">
      <c r="A115" s="9516"/>
      <c r="B115" s="9499"/>
      <c r="C115" s="13" t="s">
        <v>225</v>
      </c>
      <c r="D115" s="352" t="s">
        <v>226</v>
      </c>
      <c r="E115" s="9499"/>
      <c r="F115" s="9493"/>
      <c r="G115" s="9493"/>
      <c r="H115" s="342"/>
      <c r="I115" s="9493"/>
      <c r="J115" s="342"/>
      <c r="K115" s="9493"/>
    </row>
    <row r="116" spans="1:12">
      <c r="A116" s="238"/>
      <c r="B116" s="350"/>
      <c r="C116" s="25" t="s">
        <v>104</v>
      </c>
      <c r="D116" s="338"/>
      <c r="E116" s="340"/>
      <c r="F116" s="348"/>
      <c r="G116" s="348"/>
      <c r="H116" s="348"/>
      <c r="I116" s="348"/>
      <c r="J116" s="348">
        <v>1400</v>
      </c>
      <c r="K116" s="348">
        <f>K114+J116</f>
        <v>9007008</v>
      </c>
    </row>
    <row r="117" spans="1:12">
      <c r="A117" s="9515">
        <v>34</v>
      </c>
      <c r="B117" s="9498" t="s">
        <v>511</v>
      </c>
      <c r="C117" s="346" t="s">
        <v>252</v>
      </c>
      <c r="D117" s="351"/>
      <c r="E117" s="9498"/>
      <c r="F117" s="9492"/>
      <c r="G117" s="9492"/>
      <c r="H117" s="341"/>
      <c r="I117" s="9492">
        <v>127800</v>
      </c>
      <c r="J117" s="341"/>
      <c r="K117" s="9492">
        <f>K116-I117</f>
        <v>8879208</v>
      </c>
    </row>
    <row r="118" spans="1:12">
      <c r="A118" s="9516"/>
      <c r="B118" s="9499"/>
      <c r="C118" s="347" t="s">
        <v>303</v>
      </c>
      <c r="D118" s="352"/>
      <c r="E118" s="9499"/>
      <c r="F118" s="9493"/>
      <c r="G118" s="9493"/>
      <c r="H118" s="342"/>
      <c r="I118" s="9493"/>
      <c r="J118" s="342"/>
      <c r="K118" s="9493"/>
    </row>
    <row r="119" spans="1:12">
      <c r="A119" s="238"/>
      <c r="B119" s="350"/>
      <c r="C119" s="96" t="s">
        <v>254</v>
      </c>
      <c r="D119" s="338"/>
      <c r="E119" s="340"/>
      <c r="F119" s="348"/>
      <c r="G119" s="348"/>
      <c r="H119" s="348"/>
      <c r="I119" s="348"/>
      <c r="J119" s="348">
        <v>750</v>
      </c>
      <c r="K119" s="348">
        <f>K117+J119:J119</f>
        <v>8879958</v>
      </c>
    </row>
    <row r="120" spans="1:12">
      <c r="A120" s="9515">
        <v>35</v>
      </c>
      <c r="B120" s="9498" t="s">
        <v>512</v>
      </c>
      <c r="C120" s="30" t="s">
        <v>158</v>
      </c>
      <c r="D120" s="337" t="s">
        <v>160</v>
      </c>
      <c r="E120" s="9498" t="s">
        <v>162</v>
      </c>
      <c r="F120" s="9492"/>
      <c r="G120" s="9492">
        <v>438301</v>
      </c>
      <c r="H120" s="341"/>
      <c r="I120" s="9492"/>
      <c r="J120" s="341"/>
      <c r="K120" s="9492">
        <f>K119-G120</f>
        <v>8441657</v>
      </c>
      <c r="L120" t="s">
        <v>481</v>
      </c>
    </row>
    <row r="121" spans="1:12">
      <c r="A121" s="9516"/>
      <c r="B121" s="9499"/>
      <c r="C121" s="25" t="s">
        <v>159</v>
      </c>
      <c r="D121" s="338" t="s">
        <v>161</v>
      </c>
      <c r="E121" s="9499"/>
      <c r="F121" s="9493"/>
      <c r="G121" s="9493"/>
      <c r="H121" s="342"/>
      <c r="I121" s="9493"/>
      <c r="J121" s="342"/>
      <c r="K121" s="9493"/>
    </row>
    <row r="122" spans="1:12">
      <c r="A122" s="238"/>
      <c r="B122" s="350"/>
      <c r="C122" s="96" t="s">
        <v>69</v>
      </c>
      <c r="D122" s="349"/>
      <c r="E122" s="350"/>
      <c r="F122" s="348"/>
      <c r="G122" s="348"/>
      <c r="H122" s="348"/>
      <c r="I122" s="348"/>
      <c r="J122" s="348">
        <v>1400</v>
      </c>
      <c r="K122" s="348">
        <f>K120+J122</f>
        <v>8443057</v>
      </c>
    </row>
    <row r="123" spans="1:12">
      <c r="A123" s="9515">
        <v>36</v>
      </c>
      <c r="B123" s="9498" t="s">
        <v>512</v>
      </c>
      <c r="C123" s="30" t="s">
        <v>408</v>
      </c>
      <c r="D123" s="337" t="s">
        <v>160</v>
      </c>
      <c r="E123" s="9498" t="s">
        <v>162</v>
      </c>
      <c r="F123" s="9492"/>
      <c r="G123" s="9492">
        <v>46285</v>
      </c>
      <c r="H123" s="341"/>
      <c r="I123" s="9492"/>
      <c r="J123" s="341"/>
      <c r="K123" s="9492">
        <f>K122-G123</f>
        <v>8396772</v>
      </c>
      <c r="L123" t="s">
        <v>481</v>
      </c>
    </row>
    <row r="124" spans="1:12">
      <c r="A124" s="9516"/>
      <c r="B124" s="9499"/>
      <c r="C124" s="25" t="s">
        <v>164</v>
      </c>
      <c r="D124" s="338" t="s">
        <v>161</v>
      </c>
      <c r="E124" s="9499"/>
      <c r="F124" s="9493"/>
      <c r="G124" s="9493"/>
      <c r="H124" s="342"/>
      <c r="I124" s="9493"/>
      <c r="J124" s="342"/>
      <c r="K124" s="9493"/>
    </row>
    <row r="125" spans="1:12">
      <c r="A125" s="238"/>
      <c r="B125" s="350"/>
      <c r="C125" s="59" t="s">
        <v>265</v>
      </c>
      <c r="D125" s="349"/>
      <c r="E125" s="350"/>
      <c r="F125" s="348"/>
      <c r="G125" s="348"/>
      <c r="H125" s="348"/>
      <c r="I125" s="348"/>
      <c r="J125" s="348">
        <v>1650</v>
      </c>
      <c r="K125" s="348">
        <f>K123+J125</f>
        <v>8398422</v>
      </c>
    </row>
    <row r="126" spans="1:12">
      <c r="A126" s="9515">
        <v>37</v>
      </c>
      <c r="B126" s="9498" t="s">
        <v>512</v>
      </c>
      <c r="C126" s="10" t="s">
        <v>439</v>
      </c>
      <c r="D126" s="351" t="s">
        <v>321</v>
      </c>
      <c r="E126" s="9498" t="s">
        <v>322</v>
      </c>
      <c r="F126" s="9492"/>
      <c r="G126" s="9492"/>
      <c r="H126" s="9492"/>
      <c r="I126" s="9492">
        <v>100000</v>
      </c>
      <c r="J126" s="9492"/>
      <c r="K126" s="9492">
        <f>K125-I126</f>
        <v>8298422</v>
      </c>
    </row>
    <row r="127" spans="1:12">
      <c r="A127" s="9516"/>
      <c r="B127" s="9499"/>
      <c r="C127" s="13" t="s">
        <v>438</v>
      </c>
      <c r="D127" s="352" t="s">
        <v>46</v>
      </c>
      <c r="E127" s="9499"/>
      <c r="F127" s="9493"/>
      <c r="G127" s="9493"/>
      <c r="H127" s="9493"/>
      <c r="I127" s="9493"/>
      <c r="J127" s="9493"/>
      <c r="K127" s="9493"/>
    </row>
    <row r="128" spans="1:12">
      <c r="A128" s="238"/>
      <c r="B128" s="350"/>
      <c r="C128" s="59" t="s">
        <v>93</v>
      </c>
      <c r="D128" s="190"/>
      <c r="E128" s="49"/>
      <c r="F128" s="342"/>
      <c r="G128" s="342"/>
      <c r="H128" s="342"/>
      <c r="I128" s="342"/>
      <c r="J128" s="342">
        <v>1400</v>
      </c>
      <c r="K128" s="342">
        <f>K126+J128:J128</f>
        <v>8299822</v>
      </c>
    </row>
    <row r="129" spans="1:11">
      <c r="A129" s="9515">
        <v>38</v>
      </c>
      <c r="B129" s="9498" t="s">
        <v>512</v>
      </c>
      <c r="C129" s="10" t="s">
        <v>268</v>
      </c>
      <c r="D129" s="9515" t="s">
        <v>26</v>
      </c>
      <c r="E129" s="9498"/>
      <c r="F129" s="9492"/>
      <c r="G129" s="9492"/>
      <c r="H129" s="9492"/>
      <c r="I129" s="9492">
        <v>4137424</v>
      </c>
      <c r="J129" s="9492"/>
      <c r="K129" s="9492">
        <f>K128-I129</f>
        <v>4162398</v>
      </c>
    </row>
    <row r="130" spans="1:11">
      <c r="A130" s="9516"/>
      <c r="B130" s="9499"/>
      <c r="C130" s="13" t="s">
        <v>269</v>
      </c>
      <c r="D130" s="9516"/>
      <c r="E130" s="9499"/>
      <c r="F130" s="9493"/>
      <c r="G130" s="9493"/>
      <c r="H130" s="9493"/>
      <c r="I130" s="9493"/>
      <c r="J130" s="9493"/>
      <c r="K130" s="9493"/>
    </row>
    <row r="131" spans="1:11">
      <c r="A131" s="238"/>
      <c r="B131" s="350"/>
      <c r="C131" s="13" t="s">
        <v>69</v>
      </c>
      <c r="D131" s="338"/>
      <c r="E131" s="350"/>
      <c r="F131" s="342"/>
      <c r="G131" s="342"/>
      <c r="H131" s="342"/>
      <c r="I131" s="342"/>
      <c r="J131" s="342">
        <v>1400</v>
      </c>
      <c r="K131" s="342">
        <f>K129+J131</f>
        <v>4163798</v>
      </c>
    </row>
    <row r="132" spans="1:11">
      <c r="A132" s="9515">
        <v>39</v>
      </c>
      <c r="B132" s="9498" t="s">
        <v>512</v>
      </c>
      <c r="C132" s="10" t="s">
        <v>88</v>
      </c>
      <c r="D132" s="9515" t="s">
        <v>26</v>
      </c>
      <c r="E132" s="9498"/>
      <c r="F132" s="9492"/>
      <c r="G132" s="9492"/>
      <c r="H132" s="9492"/>
      <c r="I132" s="9492">
        <v>144340</v>
      </c>
      <c r="J132" s="9492"/>
      <c r="K132" s="9492">
        <f>K131-I132</f>
        <v>4019458</v>
      </c>
    </row>
    <row r="133" spans="1:11">
      <c r="A133" s="9516"/>
      <c r="B133" s="9499"/>
      <c r="C133" s="13" t="s">
        <v>131</v>
      </c>
      <c r="D133" s="9516"/>
      <c r="E133" s="9499"/>
      <c r="F133" s="9493"/>
      <c r="G133" s="9493"/>
      <c r="H133" s="9493"/>
      <c r="I133" s="9493"/>
      <c r="J133" s="9493"/>
      <c r="K133" s="9493"/>
    </row>
    <row r="134" spans="1:11">
      <c r="A134" s="231"/>
      <c r="B134" s="339"/>
      <c r="C134" s="13" t="s">
        <v>270</v>
      </c>
      <c r="D134" s="338"/>
      <c r="E134" s="339"/>
      <c r="F134" s="22"/>
      <c r="G134" s="22"/>
      <c r="H134" s="22"/>
      <c r="I134" s="22"/>
      <c r="J134" s="22">
        <v>1500</v>
      </c>
      <c r="K134" s="22">
        <f>K132+J134</f>
        <v>4020958</v>
      </c>
    </row>
    <row r="135" spans="1:11">
      <c r="A135" s="9515">
        <v>40</v>
      </c>
      <c r="B135" s="9498" t="s">
        <v>512</v>
      </c>
      <c r="C135" s="10" t="s">
        <v>121</v>
      </c>
      <c r="D135" s="9515" t="s">
        <v>123</v>
      </c>
      <c r="E135" s="9498"/>
      <c r="F135" s="9492"/>
      <c r="G135" s="9492"/>
      <c r="H135" s="9492"/>
      <c r="I135" s="9492">
        <v>559103</v>
      </c>
      <c r="J135" s="9492"/>
      <c r="K135" s="9492">
        <f>K134-I135</f>
        <v>3461855</v>
      </c>
    </row>
    <row r="136" spans="1:11">
      <c r="A136" s="9516"/>
      <c r="B136" s="9499"/>
      <c r="C136" s="13" t="s">
        <v>122</v>
      </c>
      <c r="D136" s="9516"/>
      <c r="E136" s="9499"/>
      <c r="F136" s="9493"/>
      <c r="G136" s="9493"/>
      <c r="H136" s="9493"/>
      <c r="I136" s="9493"/>
      <c r="J136" s="9493"/>
      <c r="K136" s="9493"/>
    </row>
    <row r="137" spans="1:11">
      <c r="A137" s="231"/>
      <c r="B137" s="339"/>
      <c r="C137" s="13" t="s">
        <v>106</v>
      </c>
      <c r="D137" s="338"/>
      <c r="E137" s="350"/>
      <c r="F137" s="341"/>
      <c r="G137" s="341"/>
      <c r="H137" s="341"/>
      <c r="I137" s="341"/>
      <c r="J137" s="341">
        <v>1650</v>
      </c>
      <c r="K137" s="341">
        <f>K135+J137</f>
        <v>3463505</v>
      </c>
    </row>
    <row r="138" spans="1:11">
      <c r="A138" s="9515">
        <v>41</v>
      </c>
      <c r="B138" s="9498" t="s">
        <v>512</v>
      </c>
      <c r="C138" s="10" t="s">
        <v>121</v>
      </c>
      <c r="D138" s="9515" t="s">
        <v>26</v>
      </c>
      <c r="E138" s="9498"/>
      <c r="F138" s="9492"/>
      <c r="G138" s="9492"/>
      <c r="H138" s="9492"/>
      <c r="I138" s="9492">
        <v>447529</v>
      </c>
      <c r="J138" s="9492"/>
      <c r="K138" s="9492">
        <f>K137-I138</f>
        <v>3015976</v>
      </c>
    </row>
    <row r="139" spans="1:11">
      <c r="A139" s="9516"/>
      <c r="B139" s="9499"/>
      <c r="C139" s="13" t="s">
        <v>128</v>
      </c>
      <c r="D139" s="9516"/>
      <c r="E139" s="9499"/>
      <c r="F139" s="9493"/>
      <c r="G139" s="9493"/>
      <c r="H139" s="9493"/>
      <c r="I139" s="9493"/>
      <c r="J139" s="9493"/>
      <c r="K139" s="9493"/>
    </row>
    <row r="140" spans="1:11">
      <c r="A140" s="231"/>
      <c r="B140" s="339"/>
      <c r="C140" s="13" t="s">
        <v>106</v>
      </c>
      <c r="D140" s="338"/>
      <c r="E140" s="350"/>
      <c r="F140" s="341"/>
      <c r="G140" s="341"/>
      <c r="H140" s="341"/>
      <c r="I140" s="341"/>
      <c r="J140" s="341">
        <v>1650</v>
      </c>
      <c r="K140" s="341">
        <f>K138+J140</f>
        <v>3017626</v>
      </c>
    </row>
    <row r="141" spans="1:11">
      <c r="A141" s="9515">
        <v>42</v>
      </c>
      <c r="B141" s="9498" t="s">
        <v>512</v>
      </c>
      <c r="C141" s="10" t="s">
        <v>121</v>
      </c>
      <c r="D141" s="9515" t="s">
        <v>26</v>
      </c>
      <c r="E141" s="9498"/>
      <c r="F141" s="9492"/>
      <c r="G141" s="9492"/>
      <c r="H141" s="9492"/>
      <c r="I141" s="9492">
        <v>106971</v>
      </c>
      <c r="J141" s="9492"/>
      <c r="K141" s="9492">
        <f>K140-I141</f>
        <v>2910655</v>
      </c>
    </row>
    <row r="142" spans="1:11">
      <c r="A142" s="9516"/>
      <c r="B142" s="9499"/>
      <c r="C142" s="13" t="s">
        <v>129</v>
      </c>
      <c r="D142" s="9516"/>
      <c r="E142" s="9499"/>
      <c r="F142" s="9493"/>
      <c r="G142" s="9493"/>
      <c r="H142" s="9493"/>
      <c r="I142" s="9493"/>
      <c r="J142" s="9493"/>
      <c r="K142" s="9493"/>
    </row>
    <row r="143" spans="1:11">
      <c r="A143" s="231"/>
      <c r="B143" s="339"/>
      <c r="C143" s="13" t="s">
        <v>106</v>
      </c>
      <c r="D143" s="338"/>
      <c r="E143" s="339"/>
      <c r="F143" s="341"/>
      <c r="G143" s="341"/>
      <c r="H143" s="341"/>
      <c r="I143" s="341"/>
      <c r="J143" s="341">
        <v>1650</v>
      </c>
      <c r="K143" s="341">
        <f>K141+J143</f>
        <v>2912305</v>
      </c>
    </row>
    <row r="144" spans="1:11">
      <c r="A144" s="9515">
        <v>43</v>
      </c>
      <c r="B144" s="9498" t="s">
        <v>512</v>
      </c>
      <c r="C144" s="10" t="s">
        <v>121</v>
      </c>
      <c r="D144" s="337" t="s">
        <v>26</v>
      </c>
      <c r="E144" s="9498"/>
      <c r="F144" s="9492"/>
      <c r="G144" s="9492"/>
      <c r="H144" s="9492"/>
      <c r="I144" s="9492">
        <v>387350</v>
      </c>
      <c r="J144" s="9492"/>
      <c r="K144" s="9492">
        <f>K143-I144</f>
        <v>2524955</v>
      </c>
    </row>
    <row r="145" spans="1:14">
      <c r="A145" s="9516"/>
      <c r="B145" s="9499"/>
      <c r="C145" s="13" t="s">
        <v>130</v>
      </c>
      <c r="D145" s="338" t="s">
        <v>124</v>
      </c>
      <c r="E145" s="9499"/>
      <c r="F145" s="9493"/>
      <c r="G145" s="9493"/>
      <c r="H145" s="9493"/>
      <c r="I145" s="9493"/>
      <c r="J145" s="9493"/>
      <c r="K145" s="9493"/>
    </row>
    <row r="146" spans="1:14">
      <c r="A146" s="231"/>
      <c r="B146" s="339"/>
      <c r="C146" s="13" t="s">
        <v>106</v>
      </c>
      <c r="D146" s="338"/>
      <c r="E146" s="339"/>
      <c r="F146" s="341"/>
      <c r="G146" s="341"/>
      <c r="H146" s="341"/>
      <c r="I146" s="341"/>
      <c r="J146" s="341">
        <v>1650</v>
      </c>
      <c r="K146" s="341">
        <f>K144+J146</f>
        <v>2526605</v>
      </c>
    </row>
    <row r="147" spans="1:14">
      <c r="A147" s="9515">
        <v>44</v>
      </c>
      <c r="B147" s="9498" t="s">
        <v>512</v>
      </c>
      <c r="C147" s="19" t="s">
        <v>514</v>
      </c>
      <c r="D147" s="337"/>
      <c r="E147" s="9498"/>
      <c r="F147" s="9492"/>
      <c r="G147" s="9492"/>
      <c r="H147" s="9492"/>
      <c r="I147" s="9492">
        <v>141028</v>
      </c>
      <c r="J147" s="9492"/>
      <c r="K147" s="9492">
        <f>K146-I147</f>
        <v>2385577</v>
      </c>
    </row>
    <row r="148" spans="1:14">
      <c r="A148" s="9516"/>
      <c r="B148" s="9499"/>
      <c r="C148" s="13" t="s">
        <v>444</v>
      </c>
      <c r="D148" s="338"/>
      <c r="E148" s="9499"/>
      <c r="F148" s="9493"/>
      <c r="G148" s="9493"/>
      <c r="H148" s="9493"/>
      <c r="I148" s="9493"/>
      <c r="J148" s="9493"/>
      <c r="K148" s="9493"/>
    </row>
    <row r="149" spans="1:14">
      <c r="A149" s="231"/>
      <c r="B149" s="339"/>
      <c r="C149" s="47" t="s">
        <v>69</v>
      </c>
      <c r="D149" s="337"/>
      <c r="E149" s="339"/>
      <c r="F149" s="341"/>
      <c r="G149" s="341"/>
      <c r="H149" s="341"/>
      <c r="I149" s="341"/>
      <c r="J149" s="341">
        <v>1400</v>
      </c>
      <c r="K149" s="341">
        <f>K147+J149</f>
        <v>2386977</v>
      </c>
    </row>
    <row r="150" spans="1:14">
      <c r="A150" s="9515">
        <v>45</v>
      </c>
      <c r="B150" s="9498" t="s">
        <v>512</v>
      </c>
      <c r="C150" s="30" t="s">
        <v>152</v>
      </c>
      <c r="D150" s="337"/>
      <c r="E150" s="9498"/>
      <c r="F150" s="9492"/>
      <c r="G150" s="9492"/>
      <c r="H150" s="9492"/>
      <c r="I150" s="9492">
        <v>160590</v>
      </c>
      <c r="J150" s="9492"/>
      <c r="K150" s="9492">
        <f>K149-I150</f>
        <v>2226387</v>
      </c>
      <c r="N150">
        <v>4873886</v>
      </c>
    </row>
    <row r="151" spans="1:14">
      <c r="A151" s="9516"/>
      <c r="B151" s="9499"/>
      <c r="C151" s="25" t="s">
        <v>190</v>
      </c>
      <c r="D151" s="338"/>
      <c r="E151" s="9499"/>
      <c r="F151" s="9493"/>
      <c r="G151" s="9493"/>
      <c r="H151" s="9493"/>
      <c r="I151" s="9493"/>
      <c r="J151" s="9493"/>
      <c r="K151" s="9493"/>
    </row>
    <row r="152" spans="1:14">
      <c r="A152" s="231"/>
      <c r="B152" s="339"/>
      <c r="C152" s="13" t="s">
        <v>270</v>
      </c>
      <c r="D152" s="337"/>
      <c r="E152" s="339"/>
      <c r="F152" s="341"/>
      <c r="G152" s="341"/>
      <c r="H152" s="341"/>
      <c r="I152" s="341"/>
      <c r="J152" s="341">
        <v>1500</v>
      </c>
      <c r="K152" s="341">
        <f>K150+J152</f>
        <v>2227887</v>
      </c>
    </row>
    <row r="153" spans="1:14">
      <c r="A153" s="9515">
        <v>46</v>
      </c>
      <c r="B153" s="9498" t="s">
        <v>512</v>
      </c>
      <c r="C153" s="10" t="s">
        <v>443</v>
      </c>
      <c r="D153" s="337"/>
      <c r="E153" s="9498"/>
      <c r="F153" s="9492"/>
      <c r="G153" s="9492"/>
      <c r="H153" s="9492"/>
      <c r="I153" s="9492">
        <v>58605</v>
      </c>
      <c r="J153" s="9492"/>
      <c r="K153" s="9492">
        <f>K152-I153</f>
        <v>2169282</v>
      </c>
    </row>
    <row r="154" spans="1:14">
      <c r="A154" s="9516"/>
      <c r="B154" s="9499"/>
      <c r="C154" s="13" t="s">
        <v>444</v>
      </c>
      <c r="D154" s="338"/>
      <c r="E154" s="9499"/>
      <c r="F154" s="9493"/>
      <c r="G154" s="9493"/>
      <c r="H154" s="9493"/>
      <c r="I154" s="9493"/>
      <c r="J154" s="9493"/>
      <c r="K154" s="9493"/>
    </row>
    <row r="155" spans="1:14">
      <c r="A155" s="231"/>
      <c r="B155" s="339"/>
      <c r="C155" s="96" t="s">
        <v>445</v>
      </c>
      <c r="D155" s="337"/>
      <c r="E155" s="339"/>
      <c r="F155" s="341"/>
      <c r="G155" s="341"/>
      <c r="H155" s="341"/>
      <c r="I155" s="341"/>
      <c r="J155" s="341">
        <v>1650</v>
      </c>
      <c r="K155" s="341">
        <f>K153+J155</f>
        <v>2170932</v>
      </c>
    </row>
    <row r="156" spans="1:14">
      <c r="A156" s="9515">
        <v>47</v>
      </c>
      <c r="B156" s="9498" t="s">
        <v>512</v>
      </c>
      <c r="C156" s="80" t="s">
        <v>515</v>
      </c>
      <c r="D156" s="360" t="s">
        <v>399</v>
      </c>
      <c r="E156" s="9498" t="s">
        <v>401</v>
      </c>
      <c r="F156" s="9492"/>
      <c r="G156" s="9492">
        <v>349373</v>
      </c>
      <c r="H156" s="9492"/>
      <c r="I156" s="9492"/>
      <c r="J156" s="9492"/>
      <c r="K156" s="9492">
        <f>K155-G156</f>
        <v>1821559</v>
      </c>
      <c r="L156" t="s">
        <v>481</v>
      </c>
    </row>
    <row r="157" spans="1:14">
      <c r="A157" s="9516"/>
      <c r="B157" s="9499"/>
      <c r="C157" s="27" t="s">
        <v>516</v>
      </c>
      <c r="D157" s="361" t="s">
        <v>400</v>
      </c>
      <c r="E157" s="9499"/>
      <c r="F157" s="9493"/>
      <c r="G157" s="9493"/>
      <c r="H157" s="9493"/>
      <c r="I157" s="9493"/>
      <c r="J157" s="9493"/>
      <c r="K157" s="9493"/>
    </row>
    <row r="158" spans="1:14">
      <c r="A158" s="231"/>
      <c r="B158" s="339"/>
      <c r="C158" s="59" t="s">
        <v>437</v>
      </c>
      <c r="D158" s="349"/>
      <c r="E158" s="350"/>
      <c r="F158" s="341"/>
      <c r="G158" s="341"/>
      <c r="H158" s="341"/>
      <c r="I158" s="341"/>
      <c r="J158" s="341">
        <v>1400</v>
      </c>
      <c r="K158" s="341">
        <f>K156+J158</f>
        <v>1822959</v>
      </c>
    </row>
    <row r="159" spans="1:14">
      <c r="A159" s="9515">
        <v>48</v>
      </c>
      <c r="B159" s="9498" t="s">
        <v>513</v>
      </c>
      <c r="C159" s="80" t="s">
        <v>182</v>
      </c>
      <c r="D159" s="360" t="s">
        <v>185</v>
      </c>
      <c r="E159" s="9498" t="s">
        <v>184</v>
      </c>
      <c r="F159" s="9492"/>
      <c r="G159" s="9609"/>
      <c r="H159" s="9492"/>
      <c r="I159" s="9492">
        <v>187340</v>
      </c>
      <c r="J159" s="9492"/>
      <c r="K159" s="9492">
        <f>K158-I159</f>
        <v>1635619</v>
      </c>
    </row>
    <row r="160" spans="1:14">
      <c r="A160" s="9516"/>
      <c r="B160" s="9499"/>
      <c r="C160" s="27" t="s">
        <v>183</v>
      </c>
      <c r="D160" s="361" t="s">
        <v>73</v>
      </c>
      <c r="E160" s="9499"/>
      <c r="F160" s="9493"/>
      <c r="G160" s="9610"/>
      <c r="H160" s="9493"/>
      <c r="I160" s="9493"/>
      <c r="J160" s="9493"/>
      <c r="K160" s="9493"/>
    </row>
    <row r="161" spans="1:12">
      <c r="A161" s="48"/>
      <c r="B161" s="49"/>
      <c r="C161" s="59" t="s">
        <v>186</v>
      </c>
      <c r="D161" s="363"/>
      <c r="E161" s="364"/>
      <c r="F161" s="22"/>
      <c r="G161" s="22"/>
      <c r="H161" s="22"/>
      <c r="I161" s="22"/>
      <c r="J161" s="22">
        <v>1500</v>
      </c>
      <c r="K161" s="22">
        <f>K159+J161</f>
        <v>1637119</v>
      </c>
    </row>
    <row r="162" spans="1:12" s="429" customFormat="1">
      <c r="A162" s="9611">
        <v>49</v>
      </c>
      <c r="B162" s="9613" t="s">
        <v>513</v>
      </c>
      <c r="C162" s="427" t="s">
        <v>85</v>
      </c>
      <c r="D162" s="428" t="s">
        <v>45</v>
      </c>
      <c r="E162" s="9613" t="s">
        <v>47</v>
      </c>
      <c r="F162" s="9615"/>
      <c r="G162" s="9615"/>
      <c r="H162" s="9615">
        <v>50000</v>
      </c>
      <c r="I162" s="9615"/>
      <c r="J162" s="9615"/>
      <c r="K162" s="9615">
        <f>K161-H162</f>
        <v>1587119</v>
      </c>
      <c r="L162" s="429" t="s">
        <v>532</v>
      </c>
    </row>
    <row r="163" spans="1:12" s="429" customFormat="1">
      <c r="A163" s="9612"/>
      <c r="B163" s="9614"/>
      <c r="C163" s="430" t="s">
        <v>44</v>
      </c>
      <c r="D163" s="431" t="s">
        <v>46</v>
      </c>
      <c r="E163" s="9614"/>
      <c r="F163" s="9616"/>
      <c r="G163" s="9616"/>
      <c r="H163" s="9616"/>
      <c r="I163" s="9616"/>
      <c r="J163" s="9616"/>
      <c r="K163" s="9616"/>
    </row>
    <row r="164" spans="1:12">
      <c r="A164" s="238"/>
      <c r="B164" s="350"/>
      <c r="C164" s="59" t="s">
        <v>61</v>
      </c>
      <c r="D164" s="363"/>
      <c r="E164" s="364"/>
      <c r="F164" s="342"/>
      <c r="G164" s="342"/>
      <c r="H164" s="342"/>
      <c r="I164" s="342"/>
      <c r="J164" s="342">
        <v>1400</v>
      </c>
      <c r="K164" s="342">
        <f>K162+J164</f>
        <v>1588519</v>
      </c>
    </row>
    <row r="165" spans="1:12">
      <c r="A165" s="9515">
        <v>50</v>
      </c>
      <c r="B165" s="9498" t="s">
        <v>531</v>
      </c>
      <c r="C165" s="149" t="s">
        <v>434</v>
      </c>
      <c r="D165" s="365" t="s">
        <v>430</v>
      </c>
      <c r="E165" s="9498"/>
      <c r="F165" s="9492"/>
      <c r="G165" s="9492"/>
      <c r="H165" s="9492"/>
      <c r="I165" s="9492">
        <v>479752</v>
      </c>
      <c r="J165" s="9492"/>
      <c r="K165" s="9492">
        <f>K164-I165</f>
        <v>1108767</v>
      </c>
    </row>
    <row r="166" spans="1:12">
      <c r="A166" s="9516"/>
      <c r="B166" s="9499"/>
      <c r="C166" s="150" t="s">
        <v>435</v>
      </c>
      <c r="D166" s="366" t="s">
        <v>436</v>
      </c>
      <c r="E166" s="9499"/>
      <c r="F166" s="9493"/>
      <c r="G166" s="9493"/>
      <c r="H166" s="9493"/>
      <c r="I166" s="9493"/>
      <c r="J166" s="9493"/>
      <c r="K166" s="9493"/>
    </row>
    <row r="167" spans="1:12">
      <c r="A167" s="238"/>
      <c r="B167" s="350"/>
      <c r="C167" s="53" t="s">
        <v>437</v>
      </c>
      <c r="D167" s="360"/>
      <c r="E167" s="339"/>
      <c r="F167" s="342"/>
      <c r="G167" s="342"/>
      <c r="H167" s="342"/>
      <c r="I167" s="342"/>
      <c r="J167" s="342">
        <v>1400</v>
      </c>
      <c r="K167" s="342">
        <f>K165+J167</f>
        <v>1110167</v>
      </c>
    </row>
    <row r="168" spans="1:12">
      <c r="A168" s="9515">
        <v>51</v>
      </c>
      <c r="B168" s="9498" t="s">
        <v>518</v>
      </c>
      <c r="C168" s="80" t="s">
        <v>88</v>
      </c>
      <c r="D168" s="30" t="s">
        <v>196</v>
      </c>
      <c r="E168" s="9498" t="s">
        <v>195</v>
      </c>
      <c r="F168" s="341"/>
      <c r="G168" s="9609"/>
      <c r="H168" s="341"/>
      <c r="I168" s="9492">
        <v>22790</v>
      </c>
      <c r="J168" s="341"/>
      <c r="K168" s="9492">
        <f>K167-I168</f>
        <v>1087377</v>
      </c>
    </row>
    <row r="169" spans="1:12">
      <c r="A169" s="9516"/>
      <c r="B169" s="9499"/>
      <c r="C169" s="150" t="s">
        <v>440</v>
      </c>
      <c r="D169" s="371" t="s">
        <v>38</v>
      </c>
      <c r="E169" s="9499"/>
      <c r="F169" s="342"/>
      <c r="G169" s="9610"/>
      <c r="H169" s="342"/>
      <c r="I169" s="9493"/>
      <c r="J169" s="342"/>
      <c r="K169" s="9493"/>
    </row>
    <row r="170" spans="1:12">
      <c r="A170" s="48"/>
      <c r="B170" s="340"/>
      <c r="C170" s="53" t="s">
        <v>248</v>
      </c>
      <c r="D170" s="367"/>
      <c r="E170" s="368"/>
      <c r="F170" s="342"/>
      <c r="G170" s="342"/>
      <c r="H170" s="342"/>
      <c r="I170" s="342"/>
      <c r="J170" s="342">
        <v>1500</v>
      </c>
      <c r="K170" s="342">
        <f>K168+J170</f>
        <v>1088877</v>
      </c>
    </row>
    <row r="171" spans="1:12">
      <c r="A171" s="9515">
        <v>52</v>
      </c>
      <c r="B171" s="9498" t="s">
        <v>518</v>
      </c>
      <c r="C171" s="10" t="s">
        <v>519</v>
      </c>
      <c r="D171" s="30" t="s">
        <v>196</v>
      </c>
      <c r="E171" s="9498" t="s">
        <v>195</v>
      </c>
      <c r="F171" s="9492"/>
      <c r="G171" s="9492"/>
      <c r="H171" s="9492"/>
      <c r="I171" s="9492">
        <v>144340</v>
      </c>
      <c r="J171" s="9492"/>
      <c r="K171" s="9492">
        <f>K170-I171</f>
        <v>944537</v>
      </c>
    </row>
    <row r="172" spans="1:12">
      <c r="A172" s="9516"/>
      <c r="B172" s="9499"/>
      <c r="C172" s="13" t="s">
        <v>520</v>
      </c>
      <c r="D172" s="371" t="s">
        <v>38</v>
      </c>
      <c r="E172" s="9499"/>
      <c r="F172" s="9493"/>
      <c r="G172" s="9493"/>
      <c r="H172" s="9493"/>
      <c r="I172" s="9493"/>
      <c r="J172" s="9493"/>
      <c r="K172" s="9493"/>
    </row>
    <row r="173" spans="1:12">
      <c r="A173" s="238"/>
      <c r="B173" s="350"/>
      <c r="C173" s="53" t="s">
        <v>248</v>
      </c>
      <c r="D173" s="190"/>
      <c r="E173" s="49"/>
      <c r="F173" s="342"/>
      <c r="G173" s="342"/>
      <c r="H173" s="342"/>
      <c r="I173" s="342"/>
      <c r="J173" s="342">
        <v>1500</v>
      </c>
      <c r="K173" s="342">
        <f>K171+J173</f>
        <v>946037</v>
      </c>
    </row>
    <row r="174" spans="1:12">
      <c r="A174" s="9515">
        <v>53</v>
      </c>
      <c r="B174" s="9498" t="s">
        <v>518</v>
      </c>
      <c r="C174" s="80" t="s">
        <v>88</v>
      </c>
      <c r="D174" s="30" t="s">
        <v>196</v>
      </c>
      <c r="E174" s="9498" t="s">
        <v>195</v>
      </c>
      <c r="F174" s="9492"/>
      <c r="G174" s="9492"/>
      <c r="H174" s="9492"/>
      <c r="I174" s="9492">
        <v>125340</v>
      </c>
      <c r="J174" s="9492"/>
      <c r="K174" s="9492">
        <f>K173-I174</f>
        <v>820697</v>
      </c>
    </row>
    <row r="175" spans="1:12">
      <c r="A175" s="9516"/>
      <c r="B175" s="9499"/>
      <c r="C175" s="27" t="s">
        <v>308</v>
      </c>
      <c r="D175" s="371" t="s">
        <v>38</v>
      </c>
      <c r="E175" s="9499"/>
      <c r="F175" s="9493"/>
      <c r="G175" s="9493"/>
      <c r="H175" s="9493"/>
      <c r="I175" s="9493"/>
      <c r="J175" s="9493"/>
      <c r="K175" s="9493"/>
    </row>
    <row r="176" spans="1:12">
      <c r="A176" s="238"/>
      <c r="B176" s="350"/>
      <c r="C176" s="53" t="s">
        <v>248</v>
      </c>
      <c r="D176" s="370"/>
      <c r="E176" s="369"/>
      <c r="F176" s="342"/>
      <c r="G176" s="342"/>
      <c r="H176" s="342"/>
      <c r="I176" s="342"/>
      <c r="J176" s="342">
        <v>1500</v>
      </c>
      <c r="K176" s="342">
        <f>K174+J176</f>
        <v>822197</v>
      </c>
    </row>
    <row r="177" spans="1:12">
      <c r="A177" s="9515">
        <v>54</v>
      </c>
      <c r="B177" s="9498" t="s">
        <v>518</v>
      </c>
      <c r="C177" s="80" t="s">
        <v>169</v>
      </c>
      <c r="D177" s="30" t="s">
        <v>196</v>
      </c>
      <c r="E177" s="9498" t="s">
        <v>195</v>
      </c>
      <c r="F177" s="9492"/>
      <c r="G177" s="9492"/>
      <c r="H177" s="9492"/>
      <c r="I177" s="9492">
        <v>250300</v>
      </c>
      <c r="J177" s="9492"/>
      <c r="K177" s="9492">
        <f>K176-I177</f>
        <v>571897</v>
      </c>
    </row>
    <row r="178" spans="1:12">
      <c r="A178" s="9516"/>
      <c r="B178" s="9499"/>
      <c r="C178" s="27" t="s">
        <v>194</v>
      </c>
      <c r="D178" s="371" t="s">
        <v>38</v>
      </c>
      <c r="E178" s="9499"/>
      <c r="F178" s="9493"/>
      <c r="G178" s="9493"/>
      <c r="H178" s="9493"/>
      <c r="I178" s="9493"/>
      <c r="J178" s="9493"/>
      <c r="K178" s="9493"/>
    </row>
    <row r="179" spans="1:12">
      <c r="A179" s="238"/>
      <c r="B179" s="350"/>
      <c r="C179" s="96" t="s">
        <v>254</v>
      </c>
      <c r="D179" s="370"/>
      <c r="E179" s="369"/>
      <c r="F179" s="342"/>
      <c r="G179" s="342"/>
      <c r="H179" s="342"/>
      <c r="I179" s="342"/>
      <c r="J179" s="342">
        <v>750</v>
      </c>
      <c r="K179" s="342">
        <f>K177+J179</f>
        <v>572647</v>
      </c>
    </row>
    <row r="180" spans="1:12" s="429" customFormat="1">
      <c r="A180" s="9611">
        <v>55</v>
      </c>
      <c r="B180" s="9613" t="s">
        <v>518</v>
      </c>
      <c r="C180" s="427" t="s">
        <v>85</v>
      </c>
      <c r="D180" s="428" t="s">
        <v>45</v>
      </c>
      <c r="E180" s="9613" t="s">
        <v>47</v>
      </c>
      <c r="F180" s="9615"/>
      <c r="G180" s="9615"/>
      <c r="H180" s="9615">
        <v>50000</v>
      </c>
      <c r="I180" s="9615"/>
      <c r="J180" s="9615"/>
      <c r="K180" s="9615">
        <f>K179-H180</f>
        <v>522647</v>
      </c>
      <c r="L180" s="429" t="s">
        <v>539</v>
      </c>
    </row>
    <row r="181" spans="1:12" s="429" customFormat="1">
      <c r="A181" s="9612"/>
      <c r="B181" s="9614"/>
      <c r="C181" s="430" t="s">
        <v>44</v>
      </c>
      <c r="D181" s="431" t="s">
        <v>46</v>
      </c>
      <c r="E181" s="9614"/>
      <c r="F181" s="9616"/>
      <c r="G181" s="9616"/>
      <c r="H181" s="9616"/>
      <c r="I181" s="9616"/>
      <c r="J181" s="9616"/>
      <c r="K181" s="9616"/>
    </row>
    <row r="182" spans="1:12">
      <c r="A182" s="238"/>
      <c r="B182" s="350"/>
      <c r="C182" s="59" t="s">
        <v>61</v>
      </c>
      <c r="D182" s="363"/>
      <c r="E182" s="364"/>
      <c r="F182" s="362"/>
      <c r="G182" s="362"/>
      <c r="H182" s="342"/>
      <c r="I182" s="342"/>
      <c r="J182" s="342">
        <v>1400</v>
      </c>
      <c r="K182" s="342">
        <f>K180+J182</f>
        <v>524047</v>
      </c>
    </row>
    <row r="183" spans="1:12">
      <c r="A183" s="9515">
        <v>56</v>
      </c>
      <c r="B183" s="9498" t="s">
        <v>522</v>
      </c>
      <c r="C183" s="16" t="s">
        <v>24</v>
      </c>
      <c r="D183" s="9522"/>
      <c r="E183" s="9498"/>
      <c r="F183" s="9492"/>
      <c r="G183" s="9529"/>
      <c r="H183" s="9492"/>
      <c r="I183" s="9529">
        <v>150000</v>
      </c>
      <c r="J183" s="9492"/>
      <c r="K183" s="9492">
        <f>K182-I183</f>
        <v>374047</v>
      </c>
    </row>
    <row r="184" spans="1:12">
      <c r="A184" s="9516"/>
      <c r="B184" s="9499"/>
      <c r="C184" s="13" t="s">
        <v>25</v>
      </c>
      <c r="D184" s="9523"/>
      <c r="E184" s="9499"/>
      <c r="F184" s="9493"/>
      <c r="G184" s="9530"/>
      <c r="H184" s="9493"/>
      <c r="I184" s="9530"/>
      <c r="J184" s="9493"/>
      <c r="K184" s="9493"/>
    </row>
    <row r="185" spans="1:12">
      <c r="A185" s="231"/>
      <c r="B185" s="340"/>
      <c r="C185" s="47" t="s">
        <v>16</v>
      </c>
      <c r="D185" s="31"/>
      <c r="E185" s="340"/>
      <c r="F185" s="342"/>
      <c r="G185" s="342"/>
      <c r="H185" s="342"/>
      <c r="I185" s="343"/>
      <c r="J185" s="342">
        <v>1400</v>
      </c>
      <c r="K185" s="342">
        <f>K183+J185</f>
        <v>375447</v>
      </c>
    </row>
    <row r="186" spans="1:12">
      <c r="A186" s="9515">
        <v>57</v>
      </c>
      <c r="B186" s="9498" t="s">
        <v>522</v>
      </c>
      <c r="C186" s="149" t="s">
        <v>373</v>
      </c>
      <c r="D186" s="375" t="s">
        <v>261</v>
      </c>
      <c r="E186" s="9524" t="s">
        <v>262</v>
      </c>
      <c r="F186" s="9492"/>
      <c r="G186" s="9492">
        <v>150000</v>
      </c>
      <c r="H186" s="341"/>
      <c r="I186" s="9492"/>
      <c r="J186" s="341"/>
      <c r="K186" s="9492">
        <f>K185-G186</f>
        <v>225447</v>
      </c>
      <c r="L186" t="s">
        <v>912</v>
      </c>
    </row>
    <row r="187" spans="1:12">
      <c r="A187" s="9516"/>
      <c r="B187" s="9499"/>
      <c r="C187" s="150" t="s">
        <v>374</v>
      </c>
      <c r="D187" s="376" t="s">
        <v>73</v>
      </c>
      <c r="E187" s="9525"/>
      <c r="F187" s="9493"/>
      <c r="G187" s="9493"/>
      <c r="H187" s="342"/>
      <c r="I187" s="9493"/>
      <c r="J187" s="342"/>
      <c r="K187" s="9493"/>
    </row>
    <row r="188" spans="1:12">
      <c r="A188" s="48"/>
      <c r="B188" s="49"/>
      <c r="C188" s="59" t="s">
        <v>93</v>
      </c>
      <c r="D188" s="25"/>
      <c r="E188" s="374"/>
      <c r="F188" s="22"/>
      <c r="G188" s="22"/>
      <c r="H188" s="22"/>
      <c r="I188" s="22"/>
      <c r="J188" s="22">
        <v>1400</v>
      </c>
      <c r="K188" s="22">
        <f>K186+J188</f>
        <v>226847</v>
      </c>
    </row>
    <row r="189" spans="1:12">
      <c r="A189" s="9515">
        <v>58</v>
      </c>
      <c r="B189" s="9498" t="s">
        <v>522</v>
      </c>
      <c r="C189" s="149" t="s">
        <v>35</v>
      </c>
      <c r="D189" s="23" t="s">
        <v>315</v>
      </c>
      <c r="E189" s="9524" t="s">
        <v>143</v>
      </c>
      <c r="F189" s="9492"/>
      <c r="G189" s="9492"/>
      <c r="H189" s="9492"/>
      <c r="I189" s="9529">
        <v>150000</v>
      </c>
      <c r="J189" s="9492"/>
      <c r="K189" s="9492">
        <f>K188-G189</f>
        <v>226847</v>
      </c>
      <c r="L189" t="s">
        <v>722</v>
      </c>
    </row>
    <row r="190" spans="1:12">
      <c r="A190" s="9516"/>
      <c r="B190" s="9499"/>
      <c r="C190" s="150" t="s">
        <v>141</v>
      </c>
      <c r="D190" s="24" t="s">
        <v>46</v>
      </c>
      <c r="E190" s="9525"/>
      <c r="F190" s="9493"/>
      <c r="G190" s="9493"/>
      <c r="H190" s="9493"/>
      <c r="I190" s="9530"/>
      <c r="J190" s="9493"/>
      <c r="K190" s="9493"/>
    </row>
    <row r="191" spans="1:12">
      <c r="A191" s="238"/>
      <c r="B191" s="350"/>
      <c r="C191" s="59" t="s">
        <v>524</v>
      </c>
      <c r="D191" s="349"/>
      <c r="E191" s="350"/>
      <c r="F191" s="342"/>
      <c r="G191" s="342"/>
      <c r="H191" s="342"/>
      <c r="I191" s="342"/>
      <c r="J191" s="342">
        <v>1400</v>
      </c>
      <c r="K191" s="342">
        <f>K189+J191</f>
        <v>228247</v>
      </c>
    </row>
    <row r="192" spans="1:12">
      <c r="A192" s="9515">
        <v>59</v>
      </c>
      <c r="B192" s="9498" t="s">
        <v>523</v>
      </c>
      <c r="C192" s="9515" t="s">
        <v>5</v>
      </c>
      <c r="D192" s="337"/>
      <c r="E192" s="9498"/>
      <c r="F192" s="9492">
        <v>7500000</v>
      </c>
      <c r="G192" s="9492"/>
      <c r="H192" s="9492"/>
      <c r="I192" s="9529"/>
      <c r="J192" s="9492"/>
      <c r="K192" s="9492">
        <f>K191+F192</f>
        <v>7728247</v>
      </c>
    </row>
    <row r="193" spans="1:12">
      <c r="A193" s="9516"/>
      <c r="B193" s="9499"/>
      <c r="C193" s="9516"/>
      <c r="D193" s="338"/>
      <c r="E193" s="9499"/>
      <c r="F193" s="9493"/>
      <c r="G193" s="9493"/>
      <c r="H193" s="9493"/>
      <c r="I193" s="9530"/>
      <c r="J193" s="9493"/>
      <c r="K193" s="9493"/>
    </row>
    <row r="194" spans="1:12">
      <c r="A194" s="9515">
        <v>60</v>
      </c>
      <c r="B194" s="9498" t="s">
        <v>523</v>
      </c>
      <c r="C194" s="30" t="s">
        <v>85</v>
      </c>
      <c r="D194" s="372" t="s">
        <v>142</v>
      </c>
      <c r="E194" s="9498" t="s">
        <v>143</v>
      </c>
      <c r="F194" s="9492"/>
      <c r="G194" s="9492"/>
      <c r="H194" s="9492"/>
      <c r="I194" s="9529">
        <v>100000</v>
      </c>
      <c r="J194" s="9492"/>
      <c r="K194" s="9492">
        <f>K192-I194</f>
        <v>7628247</v>
      </c>
    </row>
    <row r="195" spans="1:12">
      <c r="A195" s="9516"/>
      <c r="B195" s="9499"/>
      <c r="C195" s="25" t="s">
        <v>210</v>
      </c>
      <c r="D195" s="373" t="s">
        <v>46</v>
      </c>
      <c r="E195" s="9499"/>
      <c r="F195" s="9493"/>
      <c r="G195" s="9493"/>
      <c r="H195" s="9493"/>
      <c r="I195" s="9530"/>
      <c r="J195" s="9493"/>
      <c r="K195" s="9493"/>
      <c r="L195" t="s">
        <v>356</v>
      </c>
    </row>
    <row r="196" spans="1:12">
      <c r="A196" s="232"/>
      <c r="B196" s="340"/>
      <c r="C196" s="13" t="s">
        <v>21</v>
      </c>
      <c r="D196" s="373"/>
      <c r="E196" s="374"/>
      <c r="F196" s="342"/>
      <c r="G196" s="342"/>
      <c r="H196" s="342"/>
      <c r="I196" s="343"/>
      <c r="J196" s="342">
        <v>1400</v>
      </c>
      <c r="K196" s="342">
        <f>K194+J196</f>
        <v>7629647</v>
      </c>
    </row>
    <row r="197" spans="1:12">
      <c r="A197" s="9515">
        <v>61</v>
      </c>
      <c r="B197" s="9498" t="s">
        <v>523</v>
      </c>
      <c r="C197" s="377" t="s">
        <v>474</v>
      </c>
      <c r="D197" s="372"/>
      <c r="E197" s="9498"/>
      <c r="F197" s="9492"/>
      <c r="G197" s="9492"/>
      <c r="H197" s="9492"/>
      <c r="I197" s="9529">
        <v>383624</v>
      </c>
      <c r="J197" s="9492"/>
      <c r="K197" s="9492">
        <f>K196-I197</f>
        <v>7246023</v>
      </c>
    </row>
    <row r="198" spans="1:12">
      <c r="A198" s="9516"/>
      <c r="B198" s="9499"/>
      <c r="C198" s="150" t="s">
        <v>475</v>
      </c>
      <c r="D198" s="373"/>
      <c r="E198" s="9499"/>
      <c r="F198" s="9493"/>
      <c r="G198" s="9493"/>
      <c r="H198" s="9493"/>
      <c r="I198" s="9530"/>
      <c r="J198" s="9493"/>
      <c r="K198" s="9493"/>
    </row>
    <row r="199" spans="1:12">
      <c r="A199" s="232"/>
      <c r="B199" s="340"/>
      <c r="C199" s="150" t="s">
        <v>437</v>
      </c>
      <c r="D199" s="373"/>
      <c r="E199" s="374"/>
      <c r="F199" s="342"/>
      <c r="G199" s="342"/>
      <c r="H199" s="342"/>
      <c r="I199" s="343"/>
      <c r="J199" s="342">
        <v>1400</v>
      </c>
      <c r="K199" s="342">
        <f>K197+J199</f>
        <v>7247423</v>
      </c>
    </row>
    <row r="200" spans="1:12">
      <c r="A200" s="9515">
        <v>62</v>
      </c>
      <c r="B200" s="9498" t="s">
        <v>523</v>
      </c>
      <c r="C200" s="149" t="s">
        <v>476</v>
      </c>
      <c r="D200" s="351"/>
      <c r="E200" s="9498"/>
      <c r="F200" s="9492"/>
      <c r="G200" s="9492"/>
      <c r="H200" s="9492"/>
      <c r="I200" s="9529">
        <v>80100</v>
      </c>
      <c r="J200" s="9492"/>
      <c r="K200" s="9492">
        <f>K199-I200</f>
        <v>7167323</v>
      </c>
    </row>
    <row r="201" spans="1:12">
      <c r="A201" s="9516"/>
      <c r="B201" s="9499"/>
      <c r="C201" s="150" t="s">
        <v>477</v>
      </c>
      <c r="D201" s="352"/>
      <c r="E201" s="9499"/>
      <c r="F201" s="9493"/>
      <c r="G201" s="9493"/>
      <c r="H201" s="9493"/>
      <c r="I201" s="9530"/>
      <c r="J201" s="9493"/>
      <c r="K201" s="9493"/>
    </row>
    <row r="202" spans="1:12" ht="18.75">
      <c r="A202" s="232"/>
      <c r="B202" s="340"/>
      <c r="C202" s="295" t="s">
        <v>479</v>
      </c>
      <c r="D202" s="349"/>
      <c r="E202" s="350"/>
      <c r="F202" s="342"/>
      <c r="G202" s="342"/>
      <c r="H202" s="342"/>
      <c r="I202" s="343"/>
      <c r="J202" s="342">
        <v>750</v>
      </c>
      <c r="K202" s="342">
        <f>K200+J202</f>
        <v>7168073</v>
      </c>
    </row>
    <row r="203" spans="1:12">
      <c r="A203" s="9515">
        <v>63</v>
      </c>
      <c r="B203" s="9498" t="s">
        <v>523</v>
      </c>
      <c r="C203" s="10" t="s">
        <v>35</v>
      </c>
      <c r="D203" s="23" t="s">
        <v>37</v>
      </c>
      <c r="E203" s="9524">
        <v>885217</v>
      </c>
      <c r="F203" s="9492"/>
      <c r="G203" s="9492">
        <v>500000</v>
      </c>
      <c r="H203" s="9492"/>
      <c r="I203" s="9529"/>
      <c r="J203" s="9492"/>
      <c r="K203" s="9492">
        <f>K202-G203</f>
        <v>6668073</v>
      </c>
      <c r="L203" t="s">
        <v>912</v>
      </c>
    </row>
    <row r="204" spans="1:12">
      <c r="A204" s="9516"/>
      <c r="B204" s="9499"/>
      <c r="C204" s="13" t="s">
        <v>36</v>
      </c>
      <c r="D204" s="24" t="s">
        <v>38</v>
      </c>
      <c r="E204" s="9525"/>
      <c r="F204" s="9493"/>
      <c r="G204" s="9493"/>
      <c r="H204" s="9493"/>
      <c r="I204" s="9530"/>
      <c r="J204" s="9493"/>
      <c r="K204" s="9493"/>
    </row>
    <row r="205" spans="1:12">
      <c r="A205" s="232"/>
      <c r="B205" s="340"/>
      <c r="C205" s="50" t="s">
        <v>20</v>
      </c>
      <c r="D205" s="26"/>
      <c r="E205" s="52"/>
      <c r="F205" s="342"/>
      <c r="G205" s="342"/>
      <c r="H205" s="342"/>
      <c r="I205" s="343"/>
      <c r="J205" s="342">
        <v>1400</v>
      </c>
      <c r="K205" s="342">
        <f>K203+J205</f>
        <v>6669473</v>
      </c>
    </row>
    <row r="206" spans="1:12">
      <c r="A206" s="9515">
        <v>64</v>
      </c>
      <c r="B206" s="9498" t="s">
        <v>525</v>
      </c>
      <c r="C206" s="30" t="s">
        <v>526</v>
      </c>
      <c r="D206" s="337"/>
      <c r="E206" s="9498"/>
      <c r="F206" s="9492"/>
      <c r="G206" s="9492"/>
      <c r="H206" s="9492"/>
      <c r="I206" s="9529">
        <v>50000</v>
      </c>
      <c r="J206" s="9492"/>
      <c r="K206" s="9492">
        <f>K205-I206</f>
        <v>6619473</v>
      </c>
    </row>
    <row r="207" spans="1:12">
      <c r="A207" s="9516"/>
      <c r="B207" s="9499"/>
      <c r="C207" s="25" t="s">
        <v>527</v>
      </c>
      <c r="D207" s="338"/>
      <c r="E207" s="9499"/>
      <c r="F207" s="9493"/>
      <c r="G207" s="9493"/>
      <c r="H207" s="9493"/>
      <c r="I207" s="9530"/>
      <c r="J207" s="9493"/>
      <c r="K207" s="9493"/>
    </row>
    <row r="208" spans="1:12">
      <c r="A208" s="232"/>
      <c r="B208" s="340"/>
      <c r="C208" s="96" t="s">
        <v>61</v>
      </c>
      <c r="D208" s="349"/>
      <c r="E208" s="350"/>
      <c r="F208" s="342"/>
      <c r="G208" s="342"/>
      <c r="H208" s="342"/>
      <c r="I208" s="343"/>
      <c r="J208" s="342">
        <v>1400</v>
      </c>
      <c r="K208" s="342">
        <f>K206+J208</f>
        <v>6620873</v>
      </c>
    </row>
    <row r="209" spans="1:12">
      <c r="A209" s="9515">
        <v>65</v>
      </c>
      <c r="B209" s="9498" t="s">
        <v>525</v>
      </c>
      <c r="C209" s="80" t="s">
        <v>455</v>
      </c>
      <c r="D209" s="23" t="s">
        <v>457</v>
      </c>
      <c r="E209" s="9524" t="s">
        <v>459</v>
      </c>
      <c r="F209" s="9492"/>
      <c r="G209" s="9492"/>
      <c r="H209" s="9492"/>
      <c r="I209" s="9529">
        <v>15590</v>
      </c>
      <c r="J209" s="9492"/>
      <c r="K209" s="9492">
        <f>K208-I209</f>
        <v>6605283</v>
      </c>
    </row>
    <row r="210" spans="1:12">
      <c r="A210" s="9516"/>
      <c r="B210" s="9499"/>
      <c r="C210" s="27" t="s">
        <v>456</v>
      </c>
      <c r="D210" s="24" t="s">
        <v>458</v>
      </c>
      <c r="E210" s="9525"/>
      <c r="F210" s="9493"/>
      <c r="G210" s="9493"/>
      <c r="H210" s="9493"/>
      <c r="I210" s="9530"/>
      <c r="J210" s="9493"/>
      <c r="K210" s="9493"/>
    </row>
    <row r="211" spans="1:12">
      <c r="A211" s="232"/>
      <c r="B211" s="340"/>
      <c r="C211" s="96" t="s">
        <v>248</v>
      </c>
      <c r="D211" s="383"/>
      <c r="E211" s="384"/>
      <c r="F211" s="342"/>
      <c r="G211" s="342"/>
      <c r="H211" s="342"/>
      <c r="I211" s="343"/>
      <c r="J211" s="342">
        <v>1500</v>
      </c>
      <c r="K211" s="342">
        <f>K209+J211</f>
        <v>6606783</v>
      </c>
    </row>
    <row r="212" spans="1:12">
      <c r="A212" s="9515">
        <v>66</v>
      </c>
      <c r="B212" s="9498" t="s">
        <v>525</v>
      </c>
      <c r="C212" s="10" t="s">
        <v>88</v>
      </c>
      <c r="D212" s="378" t="s">
        <v>109</v>
      </c>
      <c r="E212" s="9498" t="s">
        <v>110</v>
      </c>
      <c r="F212" s="9492"/>
      <c r="G212" s="9529">
        <v>119840</v>
      </c>
      <c r="H212" s="9492"/>
      <c r="I212" s="9529"/>
      <c r="J212" s="9492"/>
      <c r="K212" s="9492">
        <f>K211-G212</f>
        <v>6486943</v>
      </c>
      <c r="L212" t="s">
        <v>912</v>
      </c>
    </row>
    <row r="213" spans="1:12">
      <c r="A213" s="9516"/>
      <c r="B213" s="9499"/>
      <c r="C213" s="27" t="s">
        <v>108</v>
      </c>
      <c r="D213" s="379" t="s">
        <v>139</v>
      </c>
      <c r="E213" s="9499"/>
      <c r="F213" s="9493"/>
      <c r="G213" s="9530"/>
      <c r="H213" s="9493"/>
      <c r="I213" s="9530"/>
      <c r="J213" s="9493"/>
      <c r="K213" s="9493"/>
    </row>
    <row r="214" spans="1:12">
      <c r="A214" s="232"/>
      <c r="B214" s="233"/>
      <c r="C214" s="382" t="s">
        <v>191</v>
      </c>
      <c r="D214" s="378"/>
      <c r="E214" s="380"/>
      <c r="F214" s="234"/>
      <c r="G214" s="235"/>
      <c r="H214" s="234"/>
      <c r="I214" s="235"/>
      <c r="J214" s="234">
        <v>1500</v>
      </c>
      <c r="K214" s="234">
        <f>K212+J214</f>
        <v>6488443</v>
      </c>
    </row>
    <row r="215" spans="1:12">
      <c r="A215" s="9515">
        <v>67</v>
      </c>
      <c r="B215" s="9498" t="s">
        <v>525</v>
      </c>
      <c r="C215" s="80" t="s">
        <v>88</v>
      </c>
      <c r="D215" s="378" t="s">
        <v>199</v>
      </c>
      <c r="E215" s="9498" t="s">
        <v>201</v>
      </c>
      <c r="F215" s="9492"/>
      <c r="G215" s="9529">
        <v>60340</v>
      </c>
      <c r="H215" s="9492"/>
      <c r="I215" s="9529"/>
      <c r="J215" s="9492"/>
      <c r="K215" s="9492">
        <f>K214-G215</f>
        <v>6428103</v>
      </c>
      <c r="L215" t="s">
        <v>912</v>
      </c>
    </row>
    <row r="216" spans="1:12">
      <c r="A216" s="9516"/>
      <c r="B216" s="9499"/>
      <c r="C216" s="27" t="s">
        <v>202</v>
      </c>
      <c r="D216" s="379" t="s">
        <v>200</v>
      </c>
      <c r="E216" s="9499"/>
      <c r="F216" s="9493"/>
      <c r="G216" s="9530"/>
      <c r="H216" s="9493"/>
      <c r="I216" s="9530"/>
      <c r="J216" s="9493"/>
      <c r="K216" s="9493"/>
    </row>
    <row r="217" spans="1:12">
      <c r="A217" s="228"/>
      <c r="B217" s="233"/>
      <c r="C217" s="382" t="s">
        <v>191</v>
      </c>
      <c r="D217" s="379"/>
      <c r="E217" s="381"/>
      <c r="F217" s="236"/>
      <c r="G217" s="235"/>
      <c r="H217" s="234"/>
      <c r="I217" s="235"/>
      <c r="J217" s="234">
        <v>1500</v>
      </c>
      <c r="K217" s="230">
        <f>K215+J217</f>
        <v>6429603</v>
      </c>
    </row>
    <row r="218" spans="1:12">
      <c r="A218" s="9515">
        <v>68</v>
      </c>
      <c r="B218" s="9498" t="s">
        <v>525</v>
      </c>
      <c r="C218" s="10" t="s">
        <v>88</v>
      </c>
      <c r="D218" s="23" t="s">
        <v>312</v>
      </c>
      <c r="E218" s="9498" t="s">
        <v>310</v>
      </c>
      <c r="F218" s="9492"/>
      <c r="G218" s="9492">
        <v>29940</v>
      </c>
      <c r="H218" s="9492"/>
      <c r="I218" s="9529"/>
      <c r="J218" s="9492"/>
      <c r="K218" s="9492">
        <f>K217-G218</f>
        <v>6399663</v>
      </c>
      <c r="L218" t="s">
        <v>912</v>
      </c>
    </row>
    <row r="219" spans="1:12">
      <c r="A219" s="9516"/>
      <c r="B219" s="9499"/>
      <c r="C219" s="27" t="s">
        <v>311</v>
      </c>
      <c r="D219" s="24" t="s">
        <v>250</v>
      </c>
      <c r="E219" s="9499"/>
      <c r="F219" s="9493"/>
      <c r="G219" s="9493"/>
      <c r="H219" s="9493"/>
      <c r="I219" s="9530"/>
      <c r="J219" s="9493"/>
      <c r="K219" s="9493"/>
    </row>
    <row r="220" spans="1:12">
      <c r="A220" s="25"/>
      <c r="B220" s="233"/>
      <c r="C220" s="228" t="s">
        <v>248</v>
      </c>
      <c r="D220" s="383"/>
      <c r="E220" s="384"/>
      <c r="F220" s="234"/>
      <c r="G220" s="234"/>
      <c r="H220" s="234"/>
      <c r="I220" s="235"/>
      <c r="J220" s="234">
        <v>1500</v>
      </c>
      <c r="K220" s="229">
        <f>K218+J220</f>
        <v>6401163</v>
      </c>
    </row>
    <row r="221" spans="1:12">
      <c r="A221" s="9515">
        <v>69</v>
      </c>
      <c r="B221" s="9498" t="s">
        <v>525</v>
      </c>
      <c r="C221" s="30" t="s">
        <v>171</v>
      </c>
      <c r="D221" s="378" t="s">
        <v>275</v>
      </c>
      <c r="E221" s="9498" t="s">
        <v>276</v>
      </c>
      <c r="F221" s="9492"/>
      <c r="G221" s="9492">
        <v>71583</v>
      </c>
      <c r="H221" s="9492"/>
      <c r="I221" s="9529"/>
      <c r="J221" s="9492"/>
      <c r="K221" s="9492">
        <f>K220-G221</f>
        <v>6329580</v>
      </c>
      <c r="L221" t="s">
        <v>533</v>
      </c>
    </row>
    <row r="222" spans="1:12">
      <c r="A222" s="9516"/>
      <c r="B222" s="9499"/>
      <c r="C222" s="25" t="s">
        <v>172</v>
      </c>
      <c r="D222" s="379" t="s">
        <v>38</v>
      </c>
      <c r="E222" s="9499"/>
      <c r="F222" s="9493"/>
      <c r="G222" s="9493"/>
      <c r="H222" s="9493"/>
      <c r="I222" s="9530"/>
      <c r="J222" s="9493"/>
      <c r="K222" s="9493"/>
    </row>
    <row r="223" spans="1:12">
      <c r="A223" s="232"/>
      <c r="B223" s="233"/>
      <c r="C223" s="13" t="s">
        <v>69</v>
      </c>
      <c r="D223" s="379"/>
      <c r="E223" s="381"/>
      <c r="F223" s="234"/>
      <c r="G223" s="234"/>
      <c r="H223" s="234"/>
      <c r="I223" s="235"/>
      <c r="J223" s="234">
        <v>1400</v>
      </c>
      <c r="K223" s="234">
        <f>K221+J223</f>
        <v>6330980</v>
      </c>
    </row>
    <row r="224" spans="1:12">
      <c r="A224" s="9515">
        <v>70</v>
      </c>
      <c r="B224" s="9498" t="s">
        <v>525</v>
      </c>
      <c r="C224" s="19" t="s">
        <v>88</v>
      </c>
      <c r="D224" s="378" t="s">
        <v>275</v>
      </c>
      <c r="E224" s="9498" t="s">
        <v>276</v>
      </c>
      <c r="F224" s="9492"/>
      <c r="G224" s="9492">
        <v>19340</v>
      </c>
      <c r="H224" s="9492"/>
      <c r="I224" s="9529"/>
      <c r="J224" s="9492"/>
      <c r="K224" s="9492">
        <f>K223-G224</f>
        <v>6311640</v>
      </c>
      <c r="L224" t="s">
        <v>533</v>
      </c>
    </row>
    <row r="225" spans="1:12">
      <c r="A225" s="9516"/>
      <c r="B225" s="9499"/>
      <c r="C225" s="13" t="s">
        <v>206</v>
      </c>
      <c r="D225" s="379" t="s">
        <v>38</v>
      </c>
      <c r="E225" s="9499"/>
      <c r="F225" s="9493"/>
      <c r="G225" s="9493"/>
      <c r="H225" s="9493"/>
      <c r="I225" s="9530"/>
      <c r="J225" s="9493"/>
      <c r="K225" s="9493"/>
    </row>
    <row r="226" spans="1:12">
      <c r="A226" s="232" t="s">
        <v>356</v>
      </c>
      <c r="B226" s="233"/>
      <c r="C226" s="228" t="s">
        <v>248</v>
      </c>
      <c r="D226" s="379"/>
      <c r="E226" s="381"/>
      <c r="F226" s="234"/>
      <c r="G226" s="234"/>
      <c r="H226" s="234"/>
      <c r="I226" s="235"/>
      <c r="J226" s="234">
        <v>1500</v>
      </c>
      <c r="K226" s="234">
        <f>K224+J226</f>
        <v>6313140</v>
      </c>
    </row>
    <row r="227" spans="1:12">
      <c r="A227" s="9515">
        <v>71</v>
      </c>
      <c r="B227" s="9498" t="s">
        <v>525</v>
      </c>
      <c r="C227" s="377" t="s">
        <v>424</v>
      </c>
      <c r="D227" s="351" t="s">
        <v>425</v>
      </c>
      <c r="E227" s="9498" t="s">
        <v>92</v>
      </c>
      <c r="F227" s="9492"/>
      <c r="G227" s="9529">
        <v>50000</v>
      </c>
      <c r="H227" s="9492"/>
      <c r="I227" s="9529"/>
      <c r="J227" s="9492"/>
      <c r="K227" s="9492">
        <f>K226-G227</f>
        <v>6263140</v>
      </c>
      <c r="L227" t="s">
        <v>912</v>
      </c>
    </row>
    <row r="228" spans="1:12">
      <c r="A228" s="9516"/>
      <c r="B228" s="9499"/>
      <c r="C228" s="150" t="s">
        <v>426</v>
      </c>
      <c r="D228" s="352" t="s">
        <v>46</v>
      </c>
      <c r="E228" s="9499"/>
      <c r="F228" s="9493"/>
      <c r="G228" s="9530"/>
      <c r="H228" s="9493"/>
      <c r="I228" s="9530"/>
      <c r="J228" s="9493"/>
      <c r="K228" s="9493"/>
    </row>
    <row r="229" spans="1:12">
      <c r="A229" s="232"/>
      <c r="B229" s="233"/>
      <c r="C229" s="59" t="s">
        <v>61</v>
      </c>
      <c r="D229" s="378"/>
      <c r="E229" s="380"/>
      <c r="F229" s="234"/>
      <c r="G229" s="234"/>
      <c r="H229" s="234"/>
      <c r="I229" s="235"/>
      <c r="J229" s="234">
        <v>1400</v>
      </c>
      <c r="K229" s="234">
        <f>K227+J229</f>
        <v>6264540</v>
      </c>
    </row>
    <row r="230" spans="1:12">
      <c r="A230" s="9515">
        <v>72</v>
      </c>
      <c r="B230" s="9498" t="s">
        <v>528</v>
      </c>
      <c r="C230" s="10" t="s">
        <v>35</v>
      </c>
      <c r="D230" s="378" t="s">
        <v>125</v>
      </c>
      <c r="E230" s="9498" t="s">
        <v>126</v>
      </c>
      <c r="F230" s="9492"/>
      <c r="G230" s="9492">
        <v>450000</v>
      </c>
      <c r="H230" s="9492"/>
      <c r="I230" s="9529"/>
      <c r="J230" s="9492"/>
      <c r="K230" s="9492">
        <f>K229-G230</f>
        <v>5814540</v>
      </c>
      <c r="L230" t="s">
        <v>912</v>
      </c>
    </row>
    <row r="231" spans="1:12">
      <c r="A231" s="9516"/>
      <c r="B231" s="9499"/>
      <c r="C231" s="27" t="s">
        <v>127</v>
      </c>
      <c r="D231" s="379" t="s">
        <v>38</v>
      </c>
      <c r="E231" s="9499"/>
      <c r="F231" s="9493"/>
      <c r="G231" s="9493"/>
      <c r="H231" s="9493"/>
      <c r="I231" s="9530"/>
      <c r="J231" s="9493"/>
      <c r="K231" s="9493"/>
    </row>
    <row r="232" spans="1:12">
      <c r="A232" s="232"/>
      <c r="B232" s="233"/>
      <c r="C232" s="51" t="s">
        <v>61</v>
      </c>
      <c r="D232" s="48"/>
      <c r="E232" s="49"/>
      <c r="F232" s="234"/>
      <c r="G232" s="234"/>
      <c r="H232" s="234"/>
      <c r="I232" s="235"/>
      <c r="J232" s="234">
        <v>1400</v>
      </c>
      <c r="K232" s="234">
        <f>K230+J232</f>
        <v>5815940</v>
      </c>
    </row>
    <row r="233" spans="1:12">
      <c r="A233" s="9515">
        <v>73</v>
      </c>
      <c r="B233" s="9498" t="s">
        <v>528</v>
      </c>
      <c r="C233" s="80" t="s">
        <v>85</v>
      </c>
      <c r="D233" s="351" t="s">
        <v>45</v>
      </c>
      <c r="E233" s="9498" t="s">
        <v>47</v>
      </c>
      <c r="F233" s="9492"/>
      <c r="G233" s="9529">
        <v>50000</v>
      </c>
      <c r="H233" s="9492"/>
      <c r="I233" s="9529"/>
      <c r="J233" s="9492"/>
      <c r="K233" s="9492">
        <f>K232-G233</f>
        <v>5765940</v>
      </c>
      <c r="L233" t="s">
        <v>912</v>
      </c>
    </row>
    <row r="234" spans="1:12">
      <c r="A234" s="9516"/>
      <c r="B234" s="9499"/>
      <c r="C234" s="27" t="s">
        <v>44</v>
      </c>
      <c r="D234" s="352" t="s">
        <v>46</v>
      </c>
      <c r="E234" s="9499"/>
      <c r="F234" s="9493"/>
      <c r="G234" s="9530"/>
      <c r="H234" s="9493"/>
      <c r="I234" s="9530"/>
      <c r="J234" s="9493"/>
      <c r="K234" s="9493"/>
    </row>
    <row r="235" spans="1:12">
      <c r="A235" s="232"/>
      <c r="B235" s="233"/>
      <c r="C235" s="59" t="s">
        <v>61</v>
      </c>
      <c r="D235" s="383"/>
      <c r="E235" s="384"/>
      <c r="F235" s="234"/>
      <c r="G235" s="235"/>
      <c r="H235" s="234"/>
      <c r="I235" s="235"/>
      <c r="J235" s="234">
        <v>1400</v>
      </c>
      <c r="K235" s="234">
        <f>K233+J235</f>
        <v>5767340</v>
      </c>
    </row>
    <row r="236" spans="1:12">
      <c r="A236" s="9515">
        <v>74</v>
      </c>
      <c r="B236" s="9498" t="s">
        <v>528</v>
      </c>
      <c r="C236" s="80" t="s">
        <v>534</v>
      </c>
      <c r="D236" s="351" t="s">
        <v>418</v>
      </c>
      <c r="E236" s="9498" t="s">
        <v>419</v>
      </c>
      <c r="F236" s="9492"/>
      <c r="G236" s="9529">
        <v>18090</v>
      </c>
      <c r="H236" s="9492"/>
      <c r="I236" s="9529"/>
      <c r="J236" s="9492"/>
      <c r="K236" s="9492">
        <f>K235-G236</f>
        <v>5749250</v>
      </c>
      <c r="L236" t="s">
        <v>529</v>
      </c>
    </row>
    <row r="237" spans="1:12">
      <c r="A237" s="9516"/>
      <c r="B237" s="9499"/>
      <c r="C237" s="27" t="s">
        <v>535</v>
      </c>
      <c r="D237" s="352" t="s">
        <v>46</v>
      </c>
      <c r="E237" s="9499"/>
      <c r="F237" s="9493"/>
      <c r="G237" s="9530"/>
      <c r="H237" s="9493"/>
      <c r="I237" s="9530"/>
      <c r="J237" s="9493"/>
      <c r="K237" s="9493"/>
    </row>
    <row r="238" spans="1:12">
      <c r="A238" s="232"/>
      <c r="B238" s="233"/>
      <c r="C238" s="96" t="s">
        <v>270</v>
      </c>
      <c r="D238" s="240"/>
      <c r="E238" s="241"/>
      <c r="F238" s="234"/>
      <c r="G238" s="235"/>
      <c r="H238" s="234"/>
      <c r="I238" s="235"/>
      <c r="J238" s="234">
        <v>1500</v>
      </c>
      <c r="K238" s="234">
        <f>K236+J238</f>
        <v>5750750</v>
      </c>
    </row>
    <row r="239" spans="1:12" s="429" customFormat="1">
      <c r="A239" s="9611">
        <v>75</v>
      </c>
      <c r="B239" s="9613" t="s">
        <v>530</v>
      </c>
      <c r="C239" s="427" t="s">
        <v>85</v>
      </c>
      <c r="D239" s="428" t="s">
        <v>45</v>
      </c>
      <c r="E239" s="9613" t="s">
        <v>47</v>
      </c>
      <c r="F239" s="9615"/>
      <c r="G239" s="9615"/>
      <c r="H239" s="9615">
        <v>50000</v>
      </c>
      <c r="I239" s="9615"/>
      <c r="J239" s="9615"/>
      <c r="K239" s="9615">
        <f>K238-H239</f>
        <v>5700750</v>
      </c>
    </row>
    <row r="240" spans="1:12" s="429" customFormat="1">
      <c r="A240" s="9612"/>
      <c r="B240" s="9614"/>
      <c r="C240" s="430" t="s">
        <v>44</v>
      </c>
      <c r="D240" s="431" t="s">
        <v>46</v>
      </c>
      <c r="E240" s="9614"/>
      <c r="F240" s="9616"/>
      <c r="G240" s="9616"/>
      <c r="H240" s="9616"/>
      <c r="I240" s="9616"/>
      <c r="J240" s="9616"/>
      <c r="K240" s="9616"/>
    </row>
    <row r="241" spans="1:12">
      <c r="A241" s="232"/>
      <c r="B241" s="233"/>
      <c r="C241" s="59" t="s">
        <v>61</v>
      </c>
      <c r="D241" s="383"/>
      <c r="E241" s="384"/>
      <c r="F241" s="234"/>
      <c r="G241" s="235"/>
      <c r="H241" s="234"/>
      <c r="I241" s="235"/>
      <c r="J241" s="234">
        <v>1400</v>
      </c>
      <c r="K241" s="234">
        <f>K239+J241:J241</f>
        <v>5702150</v>
      </c>
    </row>
    <row r="242" spans="1:12">
      <c r="A242" s="9515">
        <v>76</v>
      </c>
      <c r="B242" s="9498" t="s">
        <v>530</v>
      </c>
      <c r="C242" s="19" t="s">
        <v>30</v>
      </c>
      <c r="D242" s="389" t="s">
        <v>50</v>
      </c>
      <c r="E242" s="9498" t="s">
        <v>52</v>
      </c>
      <c r="F242" s="9492"/>
      <c r="G242" s="9492">
        <v>438015</v>
      </c>
      <c r="H242" s="9492"/>
      <c r="I242" s="9529"/>
      <c r="J242" s="9492"/>
      <c r="K242" s="9492">
        <f>K241-G242</f>
        <v>5264135</v>
      </c>
      <c r="L242" t="s">
        <v>912</v>
      </c>
    </row>
    <row r="243" spans="1:12">
      <c r="A243" s="9516"/>
      <c r="B243" s="9499"/>
      <c r="C243" s="13" t="s">
        <v>49</v>
      </c>
      <c r="D243" s="390" t="s">
        <v>51</v>
      </c>
      <c r="E243" s="9499"/>
      <c r="F243" s="9493"/>
      <c r="G243" s="9493"/>
      <c r="H243" s="9493"/>
      <c r="I243" s="9530"/>
      <c r="J243" s="9493"/>
      <c r="K243" s="9493"/>
    </row>
    <row r="244" spans="1:12">
      <c r="A244" s="232"/>
      <c r="B244" s="233"/>
      <c r="C244" s="59" t="s">
        <v>105</v>
      </c>
      <c r="D244" s="386"/>
      <c r="E244" s="387"/>
      <c r="F244" s="385"/>
      <c r="G244" s="385"/>
      <c r="H244" s="385"/>
      <c r="I244" s="391"/>
      <c r="J244" s="385">
        <v>1400</v>
      </c>
      <c r="K244" s="234">
        <f>K242+J244</f>
        <v>5265535</v>
      </c>
    </row>
    <row r="245" spans="1:12" ht="15.75">
      <c r="A245" s="9515">
        <v>77</v>
      </c>
      <c r="B245" s="9498" t="s">
        <v>530</v>
      </c>
      <c r="C245" s="29" t="s">
        <v>27</v>
      </c>
      <c r="D245" s="389" t="s">
        <v>50</v>
      </c>
      <c r="E245" s="9498" t="s">
        <v>52</v>
      </c>
      <c r="F245" s="9492"/>
      <c r="G245" s="9492">
        <v>83980</v>
      </c>
      <c r="H245" s="9492"/>
      <c r="I245" s="9529"/>
      <c r="J245" s="9492"/>
      <c r="K245" s="9492">
        <f>K244-G245</f>
        <v>5181555</v>
      </c>
      <c r="L245" t="s">
        <v>912</v>
      </c>
    </row>
    <row r="246" spans="1:12" ht="15.75">
      <c r="A246" s="9516"/>
      <c r="B246" s="9499"/>
      <c r="C246" s="92">
        <v>4171746</v>
      </c>
      <c r="D246" s="390" t="s">
        <v>51</v>
      </c>
      <c r="E246" s="9499"/>
      <c r="F246" s="9493"/>
      <c r="G246" s="9493"/>
      <c r="H246" s="9493"/>
      <c r="I246" s="9530"/>
      <c r="J246" s="9493"/>
      <c r="K246" s="9493"/>
    </row>
    <row r="247" spans="1:12">
      <c r="A247" s="232"/>
      <c r="B247" s="233"/>
      <c r="C247" s="27" t="s">
        <v>207</v>
      </c>
      <c r="D247" s="25"/>
      <c r="E247" s="388"/>
      <c r="F247" s="385"/>
      <c r="G247" s="385" t="s">
        <v>356</v>
      </c>
      <c r="H247" s="385"/>
      <c r="I247" s="391"/>
      <c r="J247" s="385">
        <v>1500</v>
      </c>
      <c r="K247" s="234">
        <f>K245+J247</f>
        <v>5183055</v>
      </c>
    </row>
    <row r="248" spans="1:12">
      <c r="A248" s="9515">
        <v>78</v>
      </c>
      <c r="B248" s="9498" t="s">
        <v>536</v>
      </c>
      <c r="C248" s="10" t="s">
        <v>439</v>
      </c>
      <c r="D248" s="351" t="s">
        <v>321</v>
      </c>
      <c r="E248" s="9498" t="s">
        <v>322</v>
      </c>
      <c r="F248" s="9492"/>
      <c r="G248" s="9529"/>
      <c r="H248" s="9492"/>
      <c r="I248" s="9529">
        <v>100000</v>
      </c>
      <c r="J248" s="9492"/>
      <c r="K248" s="9492">
        <f>K247-I248</f>
        <v>5083055</v>
      </c>
    </row>
    <row r="249" spans="1:12">
      <c r="A249" s="9516"/>
      <c r="B249" s="9499"/>
      <c r="C249" s="13" t="s">
        <v>438</v>
      </c>
      <c r="D249" s="352" t="s">
        <v>46</v>
      </c>
      <c r="E249" s="9499"/>
      <c r="F249" s="9493"/>
      <c r="G249" s="9530"/>
      <c r="H249" s="9493"/>
      <c r="I249" s="9530"/>
      <c r="J249" s="9493"/>
      <c r="K249" s="9493"/>
    </row>
    <row r="250" spans="1:12">
      <c r="A250" s="232"/>
      <c r="B250" s="233"/>
      <c r="C250" s="59" t="s">
        <v>93</v>
      </c>
      <c r="D250" s="190"/>
      <c r="E250" s="49"/>
      <c r="F250" s="234"/>
      <c r="G250" s="234"/>
      <c r="H250" s="234"/>
      <c r="I250" s="235"/>
      <c r="J250" s="234">
        <v>1400</v>
      </c>
      <c r="K250" s="234">
        <f>K248+J250</f>
        <v>5084455</v>
      </c>
    </row>
    <row r="251" spans="1:12">
      <c r="A251" s="9515">
        <v>79</v>
      </c>
      <c r="B251" s="9498" t="s">
        <v>538</v>
      </c>
      <c r="C251" s="149" t="s">
        <v>35</v>
      </c>
      <c r="D251" s="23" t="s">
        <v>315</v>
      </c>
      <c r="E251" s="9524" t="s">
        <v>143</v>
      </c>
      <c r="F251" s="9492"/>
      <c r="G251" s="9492"/>
      <c r="H251" s="9492"/>
      <c r="I251" s="9529">
        <v>100000</v>
      </c>
      <c r="J251" s="9492"/>
      <c r="K251" s="9492">
        <f>K250-I251</f>
        <v>4984455</v>
      </c>
    </row>
    <row r="252" spans="1:12">
      <c r="A252" s="9516"/>
      <c r="B252" s="9499"/>
      <c r="C252" s="150" t="s">
        <v>141</v>
      </c>
      <c r="D252" s="24" t="s">
        <v>46</v>
      </c>
      <c r="E252" s="9525"/>
      <c r="F252" s="9493"/>
      <c r="G252" s="9493"/>
      <c r="H252" s="9493"/>
      <c r="I252" s="9530"/>
      <c r="J252" s="9493"/>
      <c r="K252" s="9493"/>
    </row>
    <row r="253" spans="1:12">
      <c r="A253" s="232"/>
      <c r="B253" s="233"/>
      <c r="C253" s="13" t="s">
        <v>61</v>
      </c>
      <c r="D253" s="352"/>
      <c r="E253" s="242"/>
      <c r="F253" s="234"/>
      <c r="G253" s="234"/>
      <c r="H253" s="234"/>
      <c r="I253" s="235"/>
      <c r="J253" s="234">
        <v>1400</v>
      </c>
      <c r="K253" s="234">
        <f>K251+J253</f>
        <v>4985855</v>
      </c>
    </row>
    <row r="254" spans="1:12">
      <c r="A254" s="9515">
        <v>80</v>
      </c>
      <c r="B254" s="9498" t="s">
        <v>538</v>
      </c>
      <c r="C254" s="16" t="s">
        <v>24</v>
      </c>
      <c r="D254" s="351" t="s">
        <v>149</v>
      </c>
      <c r="E254" s="9498"/>
      <c r="F254" s="9492"/>
      <c r="G254" s="9492"/>
      <c r="H254" s="9492"/>
      <c r="I254" s="9529">
        <v>150000</v>
      </c>
      <c r="J254" s="9492"/>
      <c r="K254" s="9492">
        <f>K253-I254</f>
        <v>4835855</v>
      </c>
    </row>
    <row r="255" spans="1:12">
      <c r="A255" s="9516"/>
      <c r="B255" s="9499"/>
      <c r="C255" s="13" t="s">
        <v>25</v>
      </c>
      <c r="D255" s="352"/>
      <c r="E255" s="9499"/>
      <c r="F255" s="9493"/>
      <c r="G255" s="9493"/>
      <c r="H255" s="9493"/>
      <c r="I255" s="9530"/>
      <c r="J255" s="9493"/>
      <c r="K255" s="9493"/>
    </row>
    <row r="256" spans="1:12">
      <c r="A256" s="232"/>
      <c r="B256" s="233"/>
      <c r="C256" s="25" t="s">
        <v>61</v>
      </c>
      <c r="D256" s="244"/>
      <c r="E256" s="242"/>
      <c r="F256" s="234"/>
      <c r="G256" s="234"/>
      <c r="H256" s="234"/>
      <c r="I256" s="235"/>
      <c r="J256" s="234">
        <v>1400</v>
      </c>
      <c r="K256" s="234">
        <f>K254+J256</f>
        <v>4837255</v>
      </c>
    </row>
    <row r="257" spans="1:11" s="429" customFormat="1">
      <c r="A257" s="9611">
        <v>81</v>
      </c>
      <c r="B257" s="9613" t="s">
        <v>538</v>
      </c>
      <c r="C257" s="427" t="s">
        <v>85</v>
      </c>
      <c r="D257" s="428" t="s">
        <v>45</v>
      </c>
      <c r="E257" s="9613" t="s">
        <v>47</v>
      </c>
      <c r="F257" s="9615"/>
      <c r="G257" s="9615"/>
      <c r="H257" s="9615">
        <v>50000</v>
      </c>
      <c r="I257" s="9615"/>
      <c r="J257" s="9615"/>
      <c r="K257" s="9615">
        <f>K256-H257</f>
        <v>4787255</v>
      </c>
    </row>
    <row r="258" spans="1:11" s="429" customFormat="1">
      <c r="A258" s="9612"/>
      <c r="B258" s="9614"/>
      <c r="C258" s="430" t="s">
        <v>44</v>
      </c>
      <c r="D258" s="431" t="s">
        <v>46</v>
      </c>
      <c r="E258" s="9614"/>
      <c r="F258" s="9616"/>
      <c r="G258" s="9616"/>
      <c r="H258" s="9616"/>
      <c r="I258" s="9616"/>
      <c r="J258" s="9616"/>
      <c r="K258" s="9616"/>
    </row>
    <row r="259" spans="1:11">
      <c r="A259" s="232"/>
      <c r="B259" s="233"/>
      <c r="C259" s="50" t="s">
        <v>61</v>
      </c>
      <c r="D259" s="356"/>
      <c r="E259" s="49"/>
      <c r="F259" s="234"/>
      <c r="G259" s="234"/>
      <c r="H259" s="234"/>
      <c r="I259" s="235"/>
      <c r="J259" s="234">
        <v>1400</v>
      </c>
      <c r="K259" s="234">
        <f>K257+J259</f>
        <v>4788655</v>
      </c>
    </row>
    <row r="260" spans="1:11">
      <c r="A260" s="9515">
        <v>82</v>
      </c>
      <c r="B260" s="9498" t="s">
        <v>540</v>
      </c>
      <c r="C260" s="80" t="s">
        <v>542</v>
      </c>
      <c r="D260" s="351"/>
      <c r="E260" s="9498"/>
      <c r="F260" s="9492"/>
      <c r="G260" s="9492"/>
      <c r="H260" s="9492"/>
      <c r="I260" s="9529">
        <v>24340</v>
      </c>
      <c r="J260" s="9492"/>
      <c r="K260" s="9492">
        <f>K259-I260</f>
        <v>4764315</v>
      </c>
    </row>
    <row r="261" spans="1:11">
      <c r="A261" s="9516"/>
      <c r="B261" s="9499"/>
      <c r="C261" s="27" t="s">
        <v>543</v>
      </c>
      <c r="D261" s="352"/>
      <c r="E261" s="9499"/>
      <c r="F261" s="9493"/>
      <c r="G261" s="9493"/>
      <c r="H261" s="9493"/>
      <c r="I261" s="9530"/>
      <c r="J261" s="9493"/>
      <c r="K261" s="9493"/>
    </row>
    <row r="262" spans="1:11">
      <c r="A262" s="232"/>
      <c r="B262" s="233" t="s">
        <v>541</v>
      </c>
      <c r="C262" s="59" t="s">
        <v>544</v>
      </c>
      <c r="D262" s="240"/>
      <c r="E262" s="241"/>
      <c r="F262" s="234"/>
      <c r="G262" s="234"/>
      <c r="H262" s="234"/>
      <c r="I262" s="235"/>
      <c r="J262" s="234">
        <v>1500</v>
      </c>
      <c r="K262" s="234">
        <f>K260+J262</f>
        <v>4765815</v>
      </c>
    </row>
    <row r="263" spans="1:11">
      <c r="A263" s="9515">
        <v>83</v>
      </c>
      <c r="B263" s="9498" t="s">
        <v>540</v>
      </c>
      <c r="C263" s="10" t="s">
        <v>545</v>
      </c>
      <c r="D263" s="243" t="s">
        <v>315</v>
      </c>
      <c r="E263" s="9498" t="s">
        <v>143</v>
      </c>
      <c r="F263" s="9492"/>
      <c r="G263" s="9492">
        <v>150000</v>
      </c>
      <c r="H263" s="9492"/>
      <c r="I263" s="9529"/>
      <c r="J263" s="9492"/>
      <c r="K263" s="9492">
        <f>K262-G263</f>
        <v>4615815</v>
      </c>
    </row>
    <row r="264" spans="1:11">
      <c r="A264" s="9516"/>
      <c r="B264" s="9499"/>
      <c r="C264" s="13" t="s">
        <v>546</v>
      </c>
      <c r="D264" s="244" t="s">
        <v>46</v>
      </c>
      <c r="E264" s="9499"/>
      <c r="F264" s="9493"/>
      <c r="G264" s="9493"/>
      <c r="H264" s="9493"/>
      <c r="I264" s="9530"/>
      <c r="J264" s="9493"/>
      <c r="K264" s="9493"/>
    </row>
    <row r="265" spans="1:11">
      <c r="A265" s="232"/>
      <c r="B265" s="233"/>
      <c r="C265" s="59"/>
      <c r="D265" s="25"/>
      <c r="E265" s="242"/>
      <c r="F265" s="234"/>
      <c r="G265" s="234"/>
      <c r="H265" s="234"/>
      <c r="I265" s="235"/>
      <c r="J265" s="234">
        <v>1400</v>
      </c>
      <c r="K265" s="234">
        <f>K263+J265</f>
        <v>4617215</v>
      </c>
    </row>
    <row r="266" spans="1:11">
      <c r="A266" s="9515">
        <v>84</v>
      </c>
      <c r="B266" s="9498"/>
      <c r="C266" s="80"/>
      <c r="D266" s="351"/>
      <c r="E266" s="9498"/>
      <c r="F266" s="9492"/>
      <c r="G266" s="9492"/>
      <c r="H266" s="9492"/>
      <c r="I266" s="9529"/>
      <c r="J266" s="9492"/>
      <c r="K266" s="9492"/>
    </row>
    <row r="267" spans="1:11">
      <c r="A267" s="9516"/>
      <c r="B267" s="9499"/>
      <c r="C267" s="27"/>
      <c r="D267" s="352"/>
      <c r="E267" s="9499"/>
      <c r="F267" s="9493"/>
      <c r="G267" s="9493"/>
      <c r="H267" s="9493"/>
      <c r="I267" s="9530"/>
      <c r="J267" s="9493"/>
      <c r="K267" s="9493"/>
    </row>
    <row r="268" spans="1:11">
      <c r="A268" s="232"/>
      <c r="B268" s="233"/>
      <c r="C268" s="59"/>
      <c r="D268" s="240"/>
      <c r="E268" s="241"/>
      <c r="F268" s="234"/>
      <c r="G268" s="234"/>
      <c r="H268" s="234"/>
      <c r="I268" s="235"/>
      <c r="J268" s="234"/>
      <c r="K268" s="234"/>
    </row>
    <row r="269" spans="1:11">
      <c r="A269" s="9515">
        <v>85</v>
      </c>
      <c r="B269" s="9498"/>
      <c r="C269" s="357"/>
      <c r="D269" s="9515"/>
      <c r="E269" s="9498"/>
      <c r="F269" s="9492"/>
      <c r="G269" s="9492"/>
      <c r="H269" s="9492"/>
      <c r="I269" s="9529"/>
      <c r="J269" s="9492"/>
      <c r="K269" s="9492"/>
    </row>
    <row r="270" spans="1:11">
      <c r="A270" s="9516"/>
      <c r="B270" s="9499"/>
      <c r="C270" s="13"/>
      <c r="D270" s="9516"/>
      <c r="E270" s="9499"/>
      <c r="F270" s="9493"/>
      <c r="G270" s="9493"/>
      <c r="H270" s="9493"/>
      <c r="I270" s="9530"/>
      <c r="J270" s="9493"/>
      <c r="K270" s="9493"/>
    </row>
    <row r="271" spans="1:11">
      <c r="A271" s="232"/>
      <c r="B271" s="233"/>
      <c r="C271" s="13"/>
      <c r="D271" s="352"/>
      <c r="E271" s="242"/>
      <c r="F271" s="234"/>
      <c r="G271" s="234"/>
      <c r="H271" s="234"/>
      <c r="I271" s="235"/>
      <c r="J271" s="234"/>
      <c r="K271" s="234"/>
    </row>
    <row r="272" spans="1:11">
      <c r="A272" s="9515">
        <v>86</v>
      </c>
      <c r="B272" s="9498"/>
      <c r="C272" s="10"/>
      <c r="D272" s="351"/>
      <c r="E272" s="9498"/>
      <c r="F272" s="9492"/>
      <c r="G272" s="9492"/>
      <c r="H272" s="9492"/>
      <c r="I272" s="9529"/>
      <c r="J272" s="9492"/>
      <c r="K272" s="9492"/>
    </row>
    <row r="273" spans="1:11">
      <c r="A273" s="9516"/>
      <c r="B273" s="9499"/>
      <c r="C273" s="13"/>
      <c r="D273" s="352"/>
      <c r="E273" s="9499"/>
      <c r="F273" s="9493"/>
      <c r="G273" s="9493"/>
      <c r="H273" s="9493"/>
      <c r="I273" s="9530"/>
      <c r="J273" s="9493"/>
      <c r="K273" s="9493"/>
    </row>
    <row r="274" spans="1:11">
      <c r="A274" s="232"/>
      <c r="B274" s="233"/>
      <c r="C274" s="59"/>
      <c r="D274" s="240"/>
      <c r="E274" s="241"/>
      <c r="F274" s="234"/>
      <c r="G274" s="234"/>
      <c r="H274" s="234"/>
      <c r="I274" s="235"/>
      <c r="J274" s="234"/>
      <c r="K274" s="234"/>
    </row>
    <row r="275" spans="1:11">
      <c r="A275" s="9515">
        <v>87</v>
      </c>
      <c r="B275" s="9498"/>
      <c r="C275" s="16"/>
      <c r="D275" s="243"/>
      <c r="E275" s="9498"/>
      <c r="F275" s="9492"/>
      <c r="G275" s="9492"/>
      <c r="H275" s="9492"/>
      <c r="I275" s="9529"/>
      <c r="J275" s="9492"/>
      <c r="K275" s="9492"/>
    </row>
    <row r="276" spans="1:11">
      <c r="A276" s="9516"/>
      <c r="B276" s="9499"/>
      <c r="C276" s="13"/>
      <c r="D276" s="244"/>
      <c r="E276" s="9499"/>
      <c r="F276" s="9493"/>
      <c r="G276" s="9493"/>
      <c r="H276" s="9493"/>
      <c r="I276" s="9530"/>
      <c r="J276" s="9493"/>
      <c r="K276" s="9493"/>
    </row>
    <row r="277" spans="1:11">
      <c r="A277" s="232"/>
      <c r="B277" s="233"/>
      <c r="C277" s="13"/>
      <c r="D277" s="244"/>
      <c r="E277" s="242"/>
      <c r="F277" s="234"/>
      <c r="G277" s="234"/>
      <c r="H277" s="234"/>
      <c r="I277" s="235"/>
      <c r="J277" s="234"/>
      <c r="K277" s="234"/>
    </row>
    <row r="278" spans="1:11">
      <c r="A278" s="9515">
        <v>88</v>
      </c>
      <c r="B278" s="9498"/>
      <c r="D278" s="243"/>
      <c r="E278" s="9498"/>
      <c r="F278" s="9492"/>
      <c r="G278" s="9492"/>
      <c r="H278" s="9492"/>
      <c r="I278" s="9529"/>
      <c r="J278" s="9492"/>
      <c r="K278" s="9492"/>
    </row>
    <row r="279" spans="1:11">
      <c r="A279" s="9516"/>
      <c r="B279" s="9499"/>
      <c r="C279" s="13"/>
      <c r="D279" s="244"/>
      <c r="E279" s="9499"/>
      <c r="F279" s="9493"/>
      <c r="G279" s="9493"/>
      <c r="H279" s="9493"/>
      <c r="I279" s="9530"/>
      <c r="J279" s="9493"/>
      <c r="K279" s="9493"/>
    </row>
    <row r="280" spans="1:11">
      <c r="A280" s="232"/>
      <c r="B280" s="233"/>
      <c r="C280" s="51"/>
      <c r="D280" s="48"/>
      <c r="E280" s="49"/>
      <c r="F280" s="234"/>
      <c r="G280" s="234"/>
      <c r="H280" s="234"/>
      <c r="I280" s="235"/>
      <c r="J280" s="234"/>
      <c r="K280" s="234"/>
    </row>
    <row r="281" spans="1:11">
      <c r="A281" s="9515">
        <v>89</v>
      </c>
      <c r="B281" s="9498"/>
      <c r="C281" s="354"/>
      <c r="D281" s="351"/>
      <c r="E281" s="9498"/>
      <c r="F281" s="9492"/>
      <c r="G281" s="9492"/>
      <c r="H281" s="9492"/>
      <c r="I281" s="9529"/>
      <c r="J281" s="9492"/>
      <c r="K281" s="9492"/>
    </row>
    <row r="282" spans="1:11">
      <c r="A282" s="9516"/>
      <c r="B282" s="9499"/>
      <c r="C282" s="355"/>
      <c r="D282" s="352"/>
      <c r="E282" s="9499"/>
      <c r="F282" s="9493"/>
      <c r="G282" s="9493"/>
      <c r="H282" s="9493"/>
      <c r="I282" s="9530"/>
      <c r="J282" s="9493"/>
      <c r="K282" s="9493"/>
    </row>
    <row r="283" spans="1:11">
      <c r="A283" s="232"/>
      <c r="B283" s="233"/>
      <c r="C283" s="59"/>
      <c r="D283" s="244"/>
      <c r="E283" s="242"/>
      <c r="F283" s="234"/>
      <c r="G283" s="234"/>
      <c r="H283" s="234"/>
      <c r="I283" s="235"/>
      <c r="J283" s="234"/>
      <c r="K283" s="234"/>
    </row>
    <row r="284" spans="1:11">
      <c r="A284" s="9515">
        <v>90</v>
      </c>
      <c r="B284" s="9498"/>
      <c r="C284" s="10"/>
      <c r="D284" s="243"/>
      <c r="E284" s="9498"/>
      <c r="F284" s="9492"/>
      <c r="G284" s="9492"/>
      <c r="H284" s="9492"/>
      <c r="I284" s="9529"/>
      <c r="J284" s="9492"/>
      <c r="K284" s="9492"/>
    </row>
    <row r="285" spans="1:11">
      <c r="A285" s="9516"/>
      <c r="B285" s="9499"/>
      <c r="C285" s="13"/>
      <c r="D285" s="244"/>
      <c r="E285" s="9499"/>
      <c r="F285" s="9493"/>
      <c r="G285" s="9493"/>
      <c r="H285" s="9493"/>
      <c r="I285" s="9530"/>
      <c r="J285" s="9493"/>
      <c r="K285" s="9493"/>
    </row>
    <row r="286" spans="1:11">
      <c r="A286" s="232"/>
      <c r="B286" s="233"/>
      <c r="C286" s="59"/>
      <c r="D286" s="25"/>
      <c r="E286" s="242"/>
      <c r="F286" s="234"/>
      <c r="G286" s="234"/>
      <c r="H286" s="234"/>
      <c r="I286" s="235"/>
      <c r="J286" s="234"/>
      <c r="K286" s="234"/>
    </row>
    <row r="287" spans="1:11">
      <c r="A287" s="9515">
        <v>91</v>
      </c>
      <c r="B287" s="9498"/>
      <c r="C287" s="10"/>
      <c r="D287" s="351"/>
      <c r="E287" s="9498"/>
      <c r="F287" s="9492"/>
      <c r="G287" s="9492"/>
      <c r="H287" s="9492"/>
      <c r="I287" s="9529"/>
      <c r="J287" s="9492"/>
      <c r="K287" s="9492"/>
    </row>
    <row r="288" spans="1:11">
      <c r="A288" s="9516"/>
      <c r="B288" s="9499"/>
      <c r="C288" s="13"/>
      <c r="D288" s="352"/>
      <c r="E288" s="9499"/>
      <c r="F288" s="9493"/>
      <c r="G288" s="9493"/>
      <c r="H288" s="9493"/>
      <c r="I288" s="9530"/>
      <c r="J288" s="9493"/>
      <c r="K288" s="9493"/>
    </row>
    <row r="289" spans="1:11">
      <c r="A289" s="232"/>
      <c r="B289" s="233"/>
      <c r="C289" s="59"/>
      <c r="D289" s="240"/>
      <c r="E289" s="241"/>
      <c r="F289" s="234"/>
      <c r="G289" s="234"/>
      <c r="H289" s="234"/>
      <c r="I289" s="235"/>
      <c r="J289" s="234"/>
      <c r="K289" s="234"/>
    </row>
    <row r="290" spans="1:11">
      <c r="A290" s="9515">
        <v>92</v>
      </c>
      <c r="B290" s="9498"/>
      <c r="C290" s="16"/>
      <c r="D290" s="9522"/>
      <c r="E290" s="9498"/>
      <c r="F290" s="9492"/>
      <c r="G290" s="9492"/>
      <c r="H290" s="9492"/>
      <c r="I290" s="9529"/>
      <c r="J290" s="9492"/>
      <c r="K290" s="9492"/>
    </row>
    <row r="291" spans="1:11">
      <c r="A291" s="9516"/>
      <c r="B291" s="9499"/>
      <c r="C291" s="13"/>
      <c r="D291" s="9523"/>
      <c r="E291" s="9499"/>
      <c r="F291" s="9493"/>
      <c r="G291" s="9493"/>
      <c r="H291" s="9493"/>
      <c r="I291" s="9530"/>
      <c r="J291" s="9493"/>
      <c r="K291" s="9493"/>
    </row>
    <row r="292" spans="1:11">
      <c r="A292" s="232"/>
      <c r="B292" s="233"/>
      <c r="C292" s="47"/>
      <c r="D292" s="31"/>
      <c r="E292" s="241"/>
      <c r="F292" s="234"/>
      <c r="G292" s="234"/>
      <c r="H292" s="234"/>
      <c r="I292" s="235"/>
      <c r="J292" s="234"/>
      <c r="K292" s="234"/>
    </row>
    <row r="293" spans="1:11">
      <c r="A293" s="9515">
        <v>93</v>
      </c>
      <c r="B293" s="9498"/>
      <c r="C293" s="10"/>
      <c r="D293" s="243"/>
      <c r="E293" s="9498"/>
      <c r="F293" s="9492"/>
      <c r="G293" s="9492"/>
      <c r="H293" s="9492"/>
      <c r="I293" s="9529"/>
      <c r="J293" s="9492"/>
      <c r="K293" s="9492"/>
    </row>
    <row r="294" spans="1:11">
      <c r="A294" s="9516"/>
      <c r="B294" s="9499"/>
      <c r="C294" s="13"/>
      <c r="D294" s="244"/>
      <c r="E294" s="9499"/>
      <c r="F294" s="9493"/>
      <c r="G294" s="9493"/>
      <c r="H294" s="9493"/>
      <c r="I294" s="9530"/>
      <c r="J294" s="9493"/>
      <c r="K294" s="9493"/>
    </row>
    <row r="295" spans="1:11">
      <c r="A295" s="232"/>
      <c r="B295" s="233"/>
      <c r="C295" s="59"/>
      <c r="D295" s="25"/>
      <c r="E295" s="242"/>
      <c r="F295" s="234"/>
      <c r="G295" s="234"/>
      <c r="H295" s="234"/>
      <c r="I295" s="235"/>
      <c r="J295" s="234"/>
      <c r="K295" s="234"/>
    </row>
    <row r="296" spans="1:11" ht="15.75">
      <c r="A296" s="9537" t="s">
        <v>521</v>
      </c>
      <c r="B296" s="9538"/>
      <c r="C296" s="9538"/>
      <c r="D296" s="9538"/>
      <c r="E296" s="9539"/>
      <c r="F296" s="159">
        <f>SUM(F8:F295)</f>
        <v>22500000</v>
      </c>
      <c r="G296" s="159">
        <f>SUM(G8:G295)</f>
        <v>10326487</v>
      </c>
      <c r="H296" s="159">
        <f>SUM(H8:H295)</f>
        <v>200000</v>
      </c>
      <c r="I296" s="159">
        <f>SUM(I8:I295)</f>
        <v>10754640</v>
      </c>
      <c r="J296" s="159">
        <f>SUM(J8:J295)</f>
        <v>116500</v>
      </c>
      <c r="K296" s="159">
        <f>K7+F296-G296-H296-I296+J296</f>
        <v>4467215</v>
      </c>
    </row>
    <row r="297" spans="1:11" ht="15.75">
      <c r="A297" s="9531" t="s">
        <v>242</v>
      </c>
      <c r="B297" s="9532"/>
      <c r="C297" s="9532"/>
      <c r="D297" s="9532"/>
      <c r="E297" s="9533"/>
      <c r="F297" s="160">
        <f>'jun''14'!F292</f>
        <v>56000000</v>
      </c>
      <c r="G297" s="160">
        <f>'jun''14'!G292</f>
        <v>24154104</v>
      </c>
      <c r="H297" s="160">
        <f>'jun''14'!H292</f>
        <v>100000</v>
      </c>
      <c r="I297" s="160">
        <f>'jun''14'!I292</f>
        <v>28952429</v>
      </c>
      <c r="J297" s="160">
        <f>'jun''14'!J292</f>
        <v>338375</v>
      </c>
      <c r="K297" s="160">
        <f>'jun''14'!K292</f>
        <v>3131842</v>
      </c>
    </row>
    <row r="298" spans="1:11" ht="15.75">
      <c r="A298" s="9534" t="s">
        <v>243</v>
      </c>
      <c r="B298" s="9535"/>
      <c r="C298" s="9535"/>
      <c r="D298" s="9535"/>
      <c r="E298" s="9536"/>
      <c r="F298" s="161">
        <f>F296+F297</f>
        <v>78500000</v>
      </c>
      <c r="G298" s="161">
        <f>G296+G297</f>
        <v>34480591</v>
      </c>
      <c r="H298" s="161">
        <f>H296+H297</f>
        <v>300000</v>
      </c>
      <c r="I298" s="161">
        <f>I296+I297</f>
        <v>39707069</v>
      </c>
      <c r="J298" s="161">
        <f>J296+J297</f>
        <v>454875</v>
      </c>
      <c r="K298" s="161">
        <f>F298-G298-H298-I298-I39+J298</f>
        <v>4467215</v>
      </c>
    </row>
    <row r="303" spans="1:11">
      <c r="K303"/>
    </row>
    <row r="304" spans="1:11">
      <c r="A304" s="16" t="s">
        <v>480</v>
      </c>
      <c r="B304" s="231" t="s">
        <v>125</v>
      </c>
      <c r="C304" s="9498" t="s">
        <v>126</v>
      </c>
    </row>
    <row r="305" spans="1:10">
      <c r="A305" s="13" t="s">
        <v>336</v>
      </c>
      <c r="B305" s="232" t="s">
        <v>38</v>
      </c>
      <c r="C305" s="9499"/>
    </row>
    <row r="306" spans="1:10">
      <c r="A306" s="13" t="s">
        <v>300</v>
      </c>
      <c r="B306" s="232"/>
      <c r="C306" s="242"/>
      <c r="J306">
        <v>3131842</v>
      </c>
    </row>
  </sheetData>
  <mergeCells count="852">
    <mergeCell ref="C304:C305"/>
    <mergeCell ref="I293:I294"/>
    <mergeCell ref="J293:J294"/>
    <mergeCell ref="K293:K294"/>
    <mergeCell ref="A296:E296"/>
    <mergeCell ref="A297:E297"/>
    <mergeCell ref="A298:E298"/>
    <mergeCell ref="H290:H291"/>
    <mergeCell ref="I290:I291"/>
    <mergeCell ref="J290:J291"/>
    <mergeCell ref="K290:K291"/>
    <mergeCell ref="A293:A294"/>
    <mergeCell ref="B293:B294"/>
    <mergeCell ref="E293:E294"/>
    <mergeCell ref="F293:F294"/>
    <mergeCell ref="G293:G294"/>
    <mergeCell ref="H293:H294"/>
    <mergeCell ref="A290:A291"/>
    <mergeCell ref="B290:B291"/>
    <mergeCell ref="D290:D291"/>
    <mergeCell ref="E290:E291"/>
    <mergeCell ref="F290:F291"/>
    <mergeCell ref="G290:G291"/>
    <mergeCell ref="A287:A288"/>
    <mergeCell ref="B287:B288"/>
    <mergeCell ref="E287:E288"/>
    <mergeCell ref="F287:F288"/>
    <mergeCell ref="G287:G288"/>
    <mergeCell ref="H287:H288"/>
    <mergeCell ref="I287:I288"/>
    <mergeCell ref="J287:J288"/>
    <mergeCell ref="K287:K288"/>
    <mergeCell ref="A284:A285"/>
    <mergeCell ref="B284:B285"/>
    <mergeCell ref="E284:E285"/>
    <mergeCell ref="F284:F285"/>
    <mergeCell ref="G284:G285"/>
    <mergeCell ref="H284:H285"/>
    <mergeCell ref="I284:I285"/>
    <mergeCell ref="J284:J285"/>
    <mergeCell ref="K284:K285"/>
    <mergeCell ref="I278:I279"/>
    <mergeCell ref="J278:J279"/>
    <mergeCell ref="K278:K279"/>
    <mergeCell ref="A281:A282"/>
    <mergeCell ref="B281:B282"/>
    <mergeCell ref="E281:E282"/>
    <mergeCell ref="F281:F282"/>
    <mergeCell ref="G281:G282"/>
    <mergeCell ref="H281:H282"/>
    <mergeCell ref="I281:I282"/>
    <mergeCell ref="A278:A279"/>
    <mergeCell ref="B278:B279"/>
    <mergeCell ref="E278:E279"/>
    <mergeCell ref="F278:F279"/>
    <mergeCell ref="G278:G279"/>
    <mergeCell ref="H278:H279"/>
    <mergeCell ref="J281:J282"/>
    <mergeCell ref="K281:K282"/>
    <mergeCell ref="A275:A276"/>
    <mergeCell ref="B275:B276"/>
    <mergeCell ref="E275:E276"/>
    <mergeCell ref="F275:F276"/>
    <mergeCell ref="G275:G276"/>
    <mergeCell ref="H275:H276"/>
    <mergeCell ref="I275:I276"/>
    <mergeCell ref="J275:J276"/>
    <mergeCell ref="K275:K276"/>
    <mergeCell ref="K269:K270"/>
    <mergeCell ref="A272:A273"/>
    <mergeCell ref="B272:B273"/>
    <mergeCell ref="E272:E273"/>
    <mergeCell ref="F272:F273"/>
    <mergeCell ref="G272:G273"/>
    <mergeCell ref="H272:H273"/>
    <mergeCell ref="I272:I273"/>
    <mergeCell ref="J272:J273"/>
    <mergeCell ref="K272:K273"/>
    <mergeCell ref="A269:A270"/>
    <mergeCell ref="B269:B270"/>
    <mergeCell ref="D269:D270"/>
    <mergeCell ref="E269:E270"/>
    <mergeCell ref="F269:F270"/>
    <mergeCell ref="G269:G270"/>
    <mergeCell ref="H269:H270"/>
    <mergeCell ref="I269:I270"/>
    <mergeCell ref="J269:J270"/>
    <mergeCell ref="I263:I264"/>
    <mergeCell ref="J263:J264"/>
    <mergeCell ref="K263:K264"/>
    <mergeCell ref="A266:A267"/>
    <mergeCell ref="B266:B267"/>
    <mergeCell ref="E266:E267"/>
    <mergeCell ref="F266:F267"/>
    <mergeCell ref="G266:G267"/>
    <mergeCell ref="H266:H267"/>
    <mergeCell ref="I266:I267"/>
    <mergeCell ref="A263:A264"/>
    <mergeCell ref="B263:B264"/>
    <mergeCell ref="E263:E264"/>
    <mergeCell ref="F263:F264"/>
    <mergeCell ref="G263:G264"/>
    <mergeCell ref="H263:H264"/>
    <mergeCell ref="J266:J267"/>
    <mergeCell ref="K266:K267"/>
    <mergeCell ref="A260:A261"/>
    <mergeCell ref="B260:B261"/>
    <mergeCell ref="E260:E261"/>
    <mergeCell ref="F260:F261"/>
    <mergeCell ref="G260:G261"/>
    <mergeCell ref="H260:H261"/>
    <mergeCell ref="I260:I261"/>
    <mergeCell ref="J260:J261"/>
    <mergeCell ref="K260:K261"/>
    <mergeCell ref="A257:A258"/>
    <mergeCell ref="B257:B258"/>
    <mergeCell ref="E257:E258"/>
    <mergeCell ref="F257:F258"/>
    <mergeCell ref="G257:G258"/>
    <mergeCell ref="H257:H258"/>
    <mergeCell ref="I257:I258"/>
    <mergeCell ref="J257:J258"/>
    <mergeCell ref="K257:K258"/>
    <mergeCell ref="I251:I252"/>
    <mergeCell ref="J251:J252"/>
    <mergeCell ref="K251:K252"/>
    <mergeCell ref="A254:A255"/>
    <mergeCell ref="B254:B255"/>
    <mergeCell ref="E254:E255"/>
    <mergeCell ref="F254:F255"/>
    <mergeCell ref="G254:G255"/>
    <mergeCell ref="H254:H255"/>
    <mergeCell ref="I254:I255"/>
    <mergeCell ref="A251:A252"/>
    <mergeCell ref="B251:B252"/>
    <mergeCell ref="E251:E252"/>
    <mergeCell ref="F251:F252"/>
    <mergeCell ref="G251:G252"/>
    <mergeCell ref="H251:H252"/>
    <mergeCell ref="J254:J255"/>
    <mergeCell ref="K254:K255"/>
    <mergeCell ref="A248:A249"/>
    <mergeCell ref="B248:B249"/>
    <mergeCell ref="E248:E249"/>
    <mergeCell ref="F248:F249"/>
    <mergeCell ref="G248:G249"/>
    <mergeCell ref="H248:H249"/>
    <mergeCell ref="I248:I249"/>
    <mergeCell ref="J248:J249"/>
    <mergeCell ref="K248:K249"/>
    <mergeCell ref="A245:A246"/>
    <mergeCell ref="B245:B246"/>
    <mergeCell ref="E245:E246"/>
    <mergeCell ref="F245:F246"/>
    <mergeCell ref="G245:G246"/>
    <mergeCell ref="H245:H246"/>
    <mergeCell ref="I245:I246"/>
    <mergeCell ref="J245:J246"/>
    <mergeCell ref="K245:K246"/>
    <mergeCell ref="I239:I240"/>
    <mergeCell ref="J239:J240"/>
    <mergeCell ref="K239:K240"/>
    <mergeCell ref="A242:A243"/>
    <mergeCell ref="B242:B243"/>
    <mergeCell ref="E242:E243"/>
    <mergeCell ref="F242:F243"/>
    <mergeCell ref="G242:G243"/>
    <mergeCell ref="H242:H243"/>
    <mergeCell ref="I242:I243"/>
    <mergeCell ref="A239:A240"/>
    <mergeCell ref="B239:B240"/>
    <mergeCell ref="E239:E240"/>
    <mergeCell ref="F239:F240"/>
    <mergeCell ref="G239:G240"/>
    <mergeCell ref="H239:H240"/>
    <mergeCell ref="J242:J243"/>
    <mergeCell ref="K242:K243"/>
    <mergeCell ref="A236:A237"/>
    <mergeCell ref="B236:B237"/>
    <mergeCell ref="E236:E237"/>
    <mergeCell ref="F236:F237"/>
    <mergeCell ref="G236:G237"/>
    <mergeCell ref="H236:H237"/>
    <mergeCell ref="I236:I237"/>
    <mergeCell ref="J236:J237"/>
    <mergeCell ref="K236:K237"/>
    <mergeCell ref="A233:A234"/>
    <mergeCell ref="B233:B234"/>
    <mergeCell ref="E233:E234"/>
    <mergeCell ref="F233:F234"/>
    <mergeCell ref="G233:G234"/>
    <mergeCell ref="H233:H234"/>
    <mergeCell ref="I233:I234"/>
    <mergeCell ref="J233:J234"/>
    <mergeCell ref="K233:K234"/>
    <mergeCell ref="I227:I228"/>
    <mergeCell ref="J227:J228"/>
    <mergeCell ref="K227:K228"/>
    <mergeCell ref="A230:A231"/>
    <mergeCell ref="B230:B231"/>
    <mergeCell ref="E230:E231"/>
    <mergeCell ref="F230:F231"/>
    <mergeCell ref="G230:G231"/>
    <mergeCell ref="H230:H231"/>
    <mergeCell ref="I230:I231"/>
    <mergeCell ref="A227:A228"/>
    <mergeCell ref="B227:B228"/>
    <mergeCell ref="E227:E228"/>
    <mergeCell ref="F227:F228"/>
    <mergeCell ref="G227:G228"/>
    <mergeCell ref="H227:H228"/>
    <mergeCell ref="J230:J231"/>
    <mergeCell ref="K230:K231"/>
    <mergeCell ref="A224:A225"/>
    <mergeCell ref="B224:B225"/>
    <mergeCell ref="E224:E225"/>
    <mergeCell ref="F224:F225"/>
    <mergeCell ref="G224:G225"/>
    <mergeCell ref="H224:H225"/>
    <mergeCell ref="I224:I225"/>
    <mergeCell ref="J224:J225"/>
    <mergeCell ref="K224:K225"/>
    <mergeCell ref="K218:K219"/>
    <mergeCell ref="A221:A222"/>
    <mergeCell ref="B221:B222"/>
    <mergeCell ref="E221:E222"/>
    <mergeCell ref="F221:F222"/>
    <mergeCell ref="G221:G222"/>
    <mergeCell ref="H221:H222"/>
    <mergeCell ref="I221:I222"/>
    <mergeCell ref="J221:J222"/>
    <mergeCell ref="K221:K222"/>
    <mergeCell ref="A218:A219"/>
    <mergeCell ref="B218:B219"/>
    <mergeCell ref="E218:E219"/>
    <mergeCell ref="F218:F219"/>
    <mergeCell ref="G218:G219"/>
    <mergeCell ref="H218:H219"/>
    <mergeCell ref="I218:I219"/>
    <mergeCell ref="J218:J219"/>
    <mergeCell ref="I212:I213"/>
    <mergeCell ref="J212:J213"/>
    <mergeCell ref="K212:K213"/>
    <mergeCell ref="A215:A216"/>
    <mergeCell ref="B215:B216"/>
    <mergeCell ref="E215:E216"/>
    <mergeCell ref="F215:F216"/>
    <mergeCell ref="G215:G216"/>
    <mergeCell ref="H215:H216"/>
    <mergeCell ref="I215:I216"/>
    <mergeCell ref="A212:A213"/>
    <mergeCell ref="B212:B213"/>
    <mergeCell ref="E212:E213"/>
    <mergeCell ref="F212:F213"/>
    <mergeCell ref="G212:G213"/>
    <mergeCell ref="H212:H213"/>
    <mergeCell ref="J215:J216"/>
    <mergeCell ref="K215:K216"/>
    <mergeCell ref="A209:A210"/>
    <mergeCell ref="B209:B210"/>
    <mergeCell ref="E209:E210"/>
    <mergeCell ref="F209:F210"/>
    <mergeCell ref="G209:G210"/>
    <mergeCell ref="H209:H210"/>
    <mergeCell ref="I209:I210"/>
    <mergeCell ref="J209:J210"/>
    <mergeCell ref="K209:K210"/>
    <mergeCell ref="A206:A207"/>
    <mergeCell ref="B206:B207"/>
    <mergeCell ref="E206:E207"/>
    <mergeCell ref="F206:F207"/>
    <mergeCell ref="G206:G207"/>
    <mergeCell ref="H206:H207"/>
    <mergeCell ref="I206:I207"/>
    <mergeCell ref="J206:J207"/>
    <mergeCell ref="K206:K207"/>
    <mergeCell ref="I200:I201"/>
    <mergeCell ref="J200:J201"/>
    <mergeCell ref="K200:K201"/>
    <mergeCell ref="A203:A204"/>
    <mergeCell ref="B203:B204"/>
    <mergeCell ref="E203:E204"/>
    <mergeCell ref="F203:F204"/>
    <mergeCell ref="G203:G204"/>
    <mergeCell ref="H203:H204"/>
    <mergeCell ref="I203:I204"/>
    <mergeCell ref="A200:A201"/>
    <mergeCell ref="B200:B201"/>
    <mergeCell ref="E200:E201"/>
    <mergeCell ref="F200:F201"/>
    <mergeCell ref="G200:G201"/>
    <mergeCell ref="H200:H201"/>
    <mergeCell ref="J203:J204"/>
    <mergeCell ref="K203:K204"/>
    <mergeCell ref="A197:A198"/>
    <mergeCell ref="B197:B198"/>
    <mergeCell ref="E197:E198"/>
    <mergeCell ref="F197:F198"/>
    <mergeCell ref="G197:G198"/>
    <mergeCell ref="H197:H198"/>
    <mergeCell ref="I197:I198"/>
    <mergeCell ref="J197:J198"/>
    <mergeCell ref="K197:K198"/>
    <mergeCell ref="A194:A195"/>
    <mergeCell ref="B194:B195"/>
    <mergeCell ref="E194:E195"/>
    <mergeCell ref="F194:F195"/>
    <mergeCell ref="G194:G195"/>
    <mergeCell ref="H194:H195"/>
    <mergeCell ref="I194:I195"/>
    <mergeCell ref="J194:J195"/>
    <mergeCell ref="K194:K195"/>
    <mergeCell ref="I189:I190"/>
    <mergeCell ref="J189:J190"/>
    <mergeCell ref="K189:K190"/>
    <mergeCell ref="A192:A193"/>
    <mergeCell ref="B192:B193"/>
    <mergeCell ref="E192:E193"/>
    <mergeCell ref="F192:F193"/>
    <mergeCell ref="G192:G193"/>
    <mergeCell ref="H192:H193"/>
    <mergeCell ref="I192:I193"/>
    <mergeCell ref="A189:A190"/>
    <mergeCell ref="B189:B190"/>
    <mergeCell ref="E189:E190"/>
    <mergeCell ref="F189:F190"/>
    <mergeCell ref="G189:G190"/>
    <mergeCell ref="H189:H190"/>
    <mergeCell ref="J192:J193"/>
    <mergeCell ref="K192:K193"/>
    <mergeCell ref="C192:C193"/>
    <mergeCell ref="I183:I184"/>
    <mergeCell ref="J183:J184"/>
    <mergeCell ref="K183:K184"/>
    <mergeCell ref="A186:A187"/>
    <mergeCell ref="B186:B187"/>
    <mergeCell ref="E186:E187"/>
    <mergeCell ref="F186:F187"/>
    <mergeCell ref="I186:I187"/>
    <mergeCell ref="K186:K187"/>
    <mergeCell ref="A183:A184"/>
    <mergeCell ref="B183:B184"/>
    <mergeCell ref="E183:E184"/>
    <mergeCell ref="F183:F184"/>
    <mergeCell ref="G183:G184"/>
    <mergeCell ref="H183:H184"/>
    <mergeCell ref="D183:D184"/>
    <mergeCell ref="G186:G187"/>
    <mergeCell ref="A180:A181"/>
    <mergeCell ref="B180:B181"/>
    <mergeCell ref="E180:E181"/>
    <mergeCell ref="F180:F181"/>
    <mergeCell ref="G180:G181"/>
    <mergeCell ref="H180:H181"/>
    <mergeCell ref="I180:I181"/>
    <mergeCell ref="J180:J181"/>
    <mergeCell ref="K180:K181"/>
    <mergeCell ref="A177:A178"/>
    <mergeCell ref="B177:B178"/>
    <mergeCell ref="E177:E178"/>
    <mergeCell ref="F177:F178"/>
    <mergeCell ref="G177:G178"/>
    <mergeCell ref="H177:H178"/>
    <mergeCell ref="I177:I178"/>
    <mergeCell ref="J177:J178"/>
    <mergeCell ref="K177:K178"/>
    <mergeCell ref="I171:I172"/>
    <mergeCell ref="J171:J172"/>
    <mergeCell ref="K171:K172"/>
    <mergeCell ref="A174:A175"/>
    <mergeCell ref="B174:B175"/>
    <mergeCell ref="E174:E175"/>
    <mergeCell ref="F174:F175"/>
    <mergeCell ref="G174:G175"/>
    <mergeCell ref="H174:H175"/>
    <mergeCell ref="I174:I175"/>
    <mergeCell ref="A171:A172"/>
    <mergeCell ref="B171:B172"/>
    <mergeCell ref="E171:E172"/>
    <mergeCell ref="F171:F172"/>
    <mergeCell ref="G171:G172"/>
    <mergeCell ref="H171:H172"/>
    <mergeCell ref="J174:J175"/>
    <mergeCell ref="K174:K175"/>
    <mergeCell ref="I165:I166"/>
    <mergeCell ref="J165:J166"/>
    <mergeCell ref="K165:K166"/>
    <mergeCell ref="A168:A169"/>
    <mergeCell ref="B168:B169"/>
    <mergeCell ref="E168:E169"/>
    <mergeCell ref="G168:G169"/>
    <mergeCell ref="I168:I169"/>
    <mergeCell ref="K168:K169"/>
    <mergeCell ref="A165:A166"/>
    <mergeCell ref="B165:B166"/>
    <mergeCell ref="E165:E166"/>
    <mergeCell ref="F165:F166"/>
    <mergeCell ref="G165:G166"/>
    <mergeCell ref="H165:H166"/>
    <mergeCell ref="A162:A163"/>
    <mergeCell ref="B162:B163"/>
    <mergeCell ref="E162:E163"/>
    <mergeCell ref="F162:F163"/>
    <mergeCell ref="G162:G163"/>
    <mergeCell ref="H162:H163"/>
    <mergeCell ref="I162:I163"/>
    <mergeCell ref="J162:J163"/>
    <mergeCell ref="K162:K163"/>
    <mergeCell ref="A159:A160"/>
    <mergeCell ref="B159:B160"/>
    <mergeCell ref="E159:E160"/>
    <mergeCell ref="F159:F160"/>
    <mergeCell ref="G159:G160"/>
    <mergeCell ref="H159:H160"/>
    <mergeCell ref="I159:I160"/>
    <mergeCell ref="J159:J160"/>
    <mergeCell ref="K159:K160"/>
    <mergeCell ref="I153:I154"/>
    <mergeCell ref="J153:J154"/>
    <mergeCell ref="K153:K154"/>
    <mergeCell ref="A156:A157"/>
    <mergeCell ref="B156:B157"/>
    <mergeCell ref="E156:E157"/>
    <mergeCell ref="F156:F157"/>
    <mergeCell ref="G156:G157"/>
    <mergeCell ref="H156:H157"/>
    <mergeCell ref="I156:I157"/>
    <mergeCell ref="A153:A154"/>
    <mergeCell ref="B153:B154"/>
    <mergeCell ref="E153:E154"/>
    <mergeCell ref="F153:F154"/>
    <mergeCell ref="G153:G154"/>
    <mergeCell ref="H153:H154"/>
    <mergeCell ref="J156:J157"/>
    <mergeCell ref="K156:K157"/>
    <mergeCell ref="A150:A151"/>
    <mergeCell ref="B150:B151"/>
    <mergeCell ref="E150:E151"/>
    <mergeCell ref="F150:F151"/>
    <mergeCell ref="G150:G151"/>
    <mergeCell ref="H150:H151"/>
    <mergeCell ref="I150:I151"/>
    <mergeCell ref="J150:J151"/>
    <mergeCell ref="K150:K151"/>
    <mergeCell ref="A147:A148"/>
    <mergeCell ref="B147:B148"/>
    <mergeCell ref="E147:E148"/>
    <mergeCell ref="F147:F148"/>
    <mergeCell ref="G147:G148"/>
    <mergeCell ref="H147:H148"/>
    <mergeCell ref="I147:I148"/>
    <mergeCell ref="J147:J148"/>
    <mergeCell ref="K147:K148"/>
    <mergeCell ref="I141:I142"/>
    <mergeCell ref="J141:J142"/>
    <mergeCell ref="K141:K142"/>
    <mergeCell ref="A144:A145"/>
    <mergeCell ref="B144:B145"/>
    <mergeCell ref="E144:E145"/>
    <mergeCell ref="F144:F145"/>
    <mergeCell ref="G144:G145"/>
    <mergeCell ref="H144:H145"/>
    <mergeCell ref="I144:I145"/>
    <mergeCell ref="A141:A142"/>
    <mergeCell ref="B141:B142"/>
    <mergeCell ref="E141:E142"/>
    <mergeCell ref="F141:F142"/>
    <mergeCell ref="G141:G142"/>
    <mergeCell ref="H141:H142"/>
    <mergeCell ref="D141:D142"/>
    <mergeCell ref="J144:J145"/>
    <mergeCell ref="K144:K145"/>
    <mergeCell ref="K135:K136"/>
    <mergeCell ref="A138:A139"/>
    <mergeCell ref="B138:B139"/>
    <mergeCell ref="E138:E139"/>
    <mergeCell ref="F138:F139"/>
    <mergeCell ref="G138:G139"/>
    <mergeCell ref="H138:H139"/>
    <mergeCell ref="I138:I139"/>
    <mergeCell ref="J138:J139"/>
    <mergeCell ref="K138:K139"/>
    <mergeCell ref="D138:D139"/>
    <mergeCell ref="A135:A136"/>
    <mergeCell ref="B135:B136"/>
    <mergeCell ref="E135:E136"/>
    <mergeCell ref="F135:F136"/>
    <mergeCell ref="G135:G136"/>
    <mergeCell ref="H135:H136"/>
    <mergeCell ref="I135:I136"/>
    <mergeCell ref="J135:J136"/>
    <mergeCell ref="D135:D136"/>
    <mergeCell ref="I129:I130"/>
    <mergeCell ref="J129:J130"/>
    <mergeCell ref="K129:K130"/>
    <mergeCell ref="A132:A133"/>
    <mergeCell ref="B132:B133"/>
    <mergeCell ref="E132:E133"/>
    <mergeCell ref="F132:F133"/>
    <mergeCell ref="G132:G133"/>
    <mergeCell ref="H132:H133"/>
    <mergeCell ref="I132:I133"/>
    <mergeCell ref="A129:A130"/>
    <mergeCell ref="B129:B130"/>
    <mergeCell ref="E129:E130"/>
    <mergeCell ref="F129:F130"/>
    <mergeCell ref="G129:G130"/>
    <mergeCell ref="H129:H130"/>
    <mergeCell ref="D129:D130"/>
    <mergeCell ref="D132:D133"/>
    <mergeCell ref="J132:J133"/>
    <mergeCell ref="K132:K133"/>
    <mergeCell ref="K123:K124"/>
    <mergeCell ref="A126:A127"/>
    <mergeCell ref="B126:B127"/>
    <mergeCell ref="E126:E127"/>
    <mergeCell ref="F126:F127"/>
    <mergeCell ref="G126:G127"/>
    <mergeCell ref="H126:H127"/>
    <mergeCell ref="I126:I127"/>
    <mergeCell ref="J126:J127"/>
    <mergeCell ref="K126:K127"/>
    <mergeCell ref="A123:A124"/>
    <mergeCell ref="B123:B124"/>
    <mergeCell ref="E123:E124"/>
    <mergeCell ref="F123:F124"/>
    <mergeCell ref="G123:G124"/>
    <mergeCell ref="I123:I124"/>
    <mergeCell ref="K117:K118"/>
    <mergeCell ref="A120:A121"/>
    <mergeCell ref="B120:B121"/>
    <mergeCell ref="E120:E121"/>
    <mergeCell ref="F120:F121"/>
    <mergeCell ref="G120:G121"/>
    <mergeCell ref="I120:I121"/>
    <mergeCell ref="K120:K121"/>
    <mergeCell ref="A117:A118"/>
    <mergeCell ref="B117:B118"/>
    <mergeCell ref="E117:E118"/>
    <mergeCell ref="F117:F118"/>
    <mergeCell ref="G117:G118"/>
    <mergeCell ref="I117:I118"/>
    <mergeCell ref="K111:K112"/>
    <mergeCell ref="A114:A115"/>
    <mergeCell ref="B114:B115"/>
    <mergeCell ref="E114:E115"/>
    <mergeCell ref="F114:F115"/>
    <mergeCell ref="G114:G115"/>
    <mergeCell ref="I114:I115"/>
    <mergeCell ref="K114:K115"/>
    <mergeCell ref="A111:A112"/>
    <mergeCell ref="B111:B112"/>
    <mergeCell ref="E111:E112"/>
    <mergeCell ref="F111:F112"/>
    <mergeCell ref="G111:G112"/>
    <mergeCell ref="I111:I112"/>
    <mergeCell ref="I105:I106"/>
    <mergeCell ref="K105:K106"/>
    <mergeCell ref="A108:A109"/>
    <mergeCell ref="B108:B109"/>
    <mergeCell ref="E108:E109"/>
    <mergeCell ref="F108:F109"/>
    <mergeCell ref="G108:G109"/>
    <mergeCell ref="I108:I109"/>
    <mergeCell ref="K108:K109"/>
    <mergeCell ref="A105:A106"/>
    <mergeCell ref="B105:B106"/>
    <mergeCell ref="E105:E106"/>
    <mergeCell ref="F105:F106"/>
    <mergeCell ref="G105:G106"/>
    <mergeCell ref="A102:A103"/>
    <mergeCell ref="B102:B103"/>
    <mergeCell ref="E102:E103"/>
    <mergeCell ref="F102:F103"/>
    <mergeCell ref="G102:G103"/>
    <mergeCell ref="I102:I103"/>
    <mergeCell ref="K102:K103"/>
    <mergeCell ref="A100:A101"/>
    <mergeCell ref="B100:B101"/>
    <mergeCell ref="D100:D101"/>
    <mergeCell ref="E100:E101"/>
    <mergeCell ref="F100:F101"/>
    <mergeCell ref="G100:G101"/>
    <mergeCell ref="C100:C101"/>
    <mergeCell ref="A97:A98"/>
    <mergeCell ref="B97:B98"/>
    <mergeCell ref="E97:E98"/>
    <mergeCell ref="F97:F98"/>
    <mergeCell ref="G97:G98"/>
    <mergeCell ref="I97:I98"/>
    <mergeCell ref="K97:K98"/>
    <mergeCell ref="I100:I101"/>
    <mergeCell ref="K100:K101"/>
    <mergeCell ref="K91:K92"/>
    <mergeCell ref="A94:A95"/>
    <mergeCell ref="B94:B95"/>
    <mergeCell ref="E94:E95"/>
    <mergeCell ref="F94:F95"/>
    <mergeCell ref="G94:G95"/>
    <mergeCell ref="K94:K95"/>
    <mergeCell ref="J88:J89"/>
    <mergeCell ref="K88:K89"/>
    <mergeCell ref="A91:A92"/>
    <mergeCell ref="B91:B92"/>
    <mergeCell ref="E91:E92"/>
    <mergeCell ref="F91:F92"/>
    <mergeCell ref="G91:G92"/>
    <mergeCell ref="H91:H92"/>
    <mergeCell ref="I91:I92"/>
    <mergeCell ref="J91:J92"/>
    <mergeCell ref="I85:I86"/>
    <mergeCell ref="J85:J86"/>
    <mergeCell ref="K85:K86"/>
    <mergeCell ref="A88:A89"/>
    <mergeCell ref="B88:B89"/>
    <mergeCell ref="E88:E89"/>
    <mergeCell ref="F88:F89"/>
    <mergeCell ref="G88:G89"/>
    <mergeCell ref="H88:H89"/>
    <mergeCell ref="I88:I89"/>
    <mergeCell ref="A85:A86"/>
    <mergeCell ref="B85:B86"/>
    <mergeCell ref="E85:E86"/>
    <mergeCell ref="F85:F86"/>
    <mergeCell ref="G85:G86"/>
    <mergeCell ref="H85:H86"/>
    <mergeCell ref="A82:A83"/>
    <mergeCell ref="B82:B83"/>
    <mergeCell ref="E82:E83"/>
    <mergeCell ref="F82:F83"/>
    <mergeCell ref="G82:G83"/>
    <mergeCell ref="H82:H83"/>
    <mergeCell ref="I82:I83"/>
    <mergeCell ref="J82:J83"/>
    <mergeCell ref="K82:K83"/>
    <mergeCell ref="A79:A80"/>
    <mergeCell ref="B79:B80"/>
    <mergeCell ref="E79:E80"/>
    <mergeCell ref="F79:F80"/>
    <mergeCell ref="G79:G80"/>
    <mergeCell ref="H79:H80"/>
    <mergeCell ref="I79:I80"/>
    <mergeCell ref="J79:J80"/>
    <mergeCell ref="K79:K80"/>
    <mergeCell ref="A76:A77"/>
    <mergeCell ref="B76:B77"/>
    <mergeCell ref="E76:E77"/>
    <mergeCell ref="F76:F77"/>
    <mergeCell ref="G76:G77"/>
    <mergeCell ref="H76:H77"/>
    <mergeCell ref="I76:I77"/>
    <mergeCell ref="J76:J77"/>
    <mergeCell ref="K76:K77"/>
    <mergeCell ref="I70:I71"/>
    <mergeCell ref="J70:J71"/>
    <mergeCell ref="K70:K71"/>
    <mergeCell ref="A73:A74"/>
    <mergeCell ref="B73:B74"/>
    <mergeCell ref="E73:E74"/>
    <mergeCell ref="F73:F74"/>
    <mergeCell ref="G73:G74"/>
    <mergeCell ref="H73:H74"/>
    <mergeCell ref="I73:I74"/>
    <mergeCell ref="J73:J74"/>
    <mergeCell ref="K73:K74"/>
    <mergeCell ref="A70:A71"/>
    <mergeCell ref="B70:B71"/>
    <mergeCell ref="E70:E71"/>
    <mergeCell ref="F70:F71"/>
    <mergeCell ref="G70:G71"/>
    <mergeCell ref="H70:H71"/>
    <mergeCell ref="A67:A68"/>
    <mergeCell ref="B67:B68"/>
    <mergeCell ref="E67:E68"/>
    <mergeCell ref="F67:F68"/>
    <mergeCell ref="G67:G68"/>
    <mergeCell ref="H67:H68"/>
    <mergeCell ref="J55:J56"/>
    <mergeCell ref="A58:A59"/>
    <mergeCell ref="B58:B59"/>
    <mergeCell ref="E58:E59"/>
    <mergeCell ref="G58:G59"/>
    <mergeCell ref="I58:I59"/>
    <mergeCell ref="I67:I68"/>
    <mergeCell ref="J67:J68"/>
    <mergeCell ref="I55:I56"/>
    <mergeCell ref="K67:K68"/>
    <mergeCell ref="E49:E50"/>
    <mergeCell ref="F49:F50"/>
    <mergeCell ref="G49:G50"/>
    <mergeCell ref="H49:H50"/>
    <mergeCell ref="J52:J53"/>
    <mergeCell ref="K52:K53"/>
    <mergeCell ref="A64:A65"/>
    <mergeCell ref="B64:B65"/>
    <mergeCell ref="E64:E65"/>
    <mergeCell ref="G64:G65"/>
    <mergeCell ref="I64:I65"/>
    <mergeCell ref="K64:K65"/>
    <mergeCell ref="A61:A62"/>
    <mergeCell ref="B61:B62"/>
    <mergeCell ref="E61:E62"/>
    <mergeCell ref="G61:G62"/>
    <mergeCell ref="I61:I62"/>
    <mergeCell ref="K61:K62"/>
    <mergeCell ref="B55:B56"/>
    <mergeCell ref="E55:E56"/>
    <mergeCell ref="F55:F56"/>
    <mergeCell ref="G55:G56"/>
    <mergeCell ref="H55:H56"/>
    <mergeCell ref="K58:K59"/>
    <mergeCell ref="K55:K56"/>
    <mergeCell ref="A55:A56"/>
    <mergeCell ref="A46:A47"/>
    <mergeCell ref="B46:B47"/>
    <mergeCell ref="E46:E47"/>
    <mergeCell ref="F46:F47"/>
    <mergeCell ref="G46:G47"/>
    <mergeCell ref="H46:H47"/>
    <mergeCell ref="I46:I47"/>
    <mergeCell ref="J46:J47"/>
    <mergeCell ref="K46:K47"/>
    <mergeCell ref="I49:I50"/>
    <mergeCell ref="J49:J50"/>
    <mergeCell ref="K49:K50"/>
    <mergeCell ref="A52:A53"/>
    <mergeCell ref="B52:B53"/>
    <mergeCell ref="E52:E53"/>
    <mergeCell ref="F52:F53"/>
    <mergeCell ref="G52:G53"/>
    <mergeCell ref="H52:H53"/>
    <mergeCell ref="I52:I53"/>
    <mergeCell ref="A49:A50"/>
    <mergeCell ref="B49:B50"/>
    <mergeCell ref="A43:A44"/>
    <mergeCell ref="B43:B44"/>
    <mergeCell ref="E43:E44"/>
    <mergeCell ref="F43:F44"/>
    <mergeCell ref="G43:G44"/>
    <mergeCell ref="H43:H44"/>
    <mergeCell ref="I43:I44"/>
    <mergeCell ref="J43:J44"/>
    <mergeCell ref="K43:K44"/>
    <mergeCell ref="I37:I38"/>
    <mergeCell ref="J37:J38"/>
    <mergeCell ref="K37:K38"/>
    <mergeCell ref="A40:A41"/>
    <mergeCell ref="B40:B41"/>
    <mergeCell ref="E40:E41"/>
    <mergeCell ref="F40:F41"/>
    <mergeCell ref="G40:G41"/>
    <mergeCell ref="H40:H41"/>
    <mergeCell ref="I40:I41"/>
    <mergeCell ref="A37:A38"/>
    <mergeCell ref="B37:B38"/>
    <mergeCell ref="E37:E38"/>
    <mergeCell ref="F37:F38"/>
    <mergeCell ref="G37:G38"/>
    <mergeCell ref="H37:H38"/>
    <mergeCell ref="J40:J41"/>
    <mergeCell ref="K40:K41"/>
    <mergeCell ref="K31:K32"/>
    <mergeCell ref="A34:A35"/>
    <mergeCell ref="B34:B35"/>
    <mergeCell ref="E34:E35"/>
    <mergeCell ref="F34:F35"/>
    <mergeCell ref="G34:G35"/>
    <mergeCell ref="H34:H35"/>
    <mergeCell ref="I34:I35"/>
    <mergeCell ref="J34:J35"/>
    <mergeCell ref="K34:K35"/>
    <mergeCell ref="A31:A32"/>
    <mergeCell ref="B31:B32"/>
    <mergeCell ref="E31:E32"/>
    <mergeCell ref="F31:F32"/>
    <mergeCell ref="G31:G32"/>
    <mergeCell ref="I31:I32"/>
    <mergeCell ref="K8:K9"/>
    <mergeCell ref="A11:A12"/>
    <mergeCell ref="B11:B12"/>
    <mergeCell ref="E11:E12"/>
    <mergeCell ref="F11:F12"/>
    <mergeCell ref="G11:G12"/>
    <mergeCell ref="H11:H12"/>
    <mergeCell ref="A28:A29"/>
    <mergeCell ref="B28:B29"/>
    <mergeCell ref="E28:E29"/>
    <mergeCell ref="G28:G29"/>
    <mergeCell ref="I28:I29"/>
    <mergeCell ref="K28:K29"/>
    <mergeCell ref="I11:I12"/>
    <mergeCell ref="J11:J12"/>
    <mergeCell ref="K11:K12"/>
    <mergeCell ref="A25:A26"/>
    <mergeCell ref="B25:B26"/>
    <mergeCell ref="E25:E26"/>
    <mergeCell ref="G25:G26"/>
    <mergeCell ref="I25:I26"/>
    <mergeCell ref="K25:K26"/>
    <mergeCell ref="A14:A15"/>
    <mergeCell ref="E14:E15"/>
    <mergeCell ref="A1:K1"/>
    <mergeCell ref="A2:K2"/>
    <mergeCell ref="A5:A6"/>
    <mergeCell ref="B5:B6"/>
    <mergeCell ref="C5:C6"/>
    <mergeCell ref="D5:E5"/>
    <mergeCell ref="F5:F6"/>
    <mergeCell ref="G5:I5"/>
    <mergeCell ref="J5:J6"/>
    <mergeCell ref="K5:K6"/>
    <mergeCell ref="A20:A21"/>
    <mergeCell ref="E20:E21"/>
    <mergeCell ref="F20:F21"/>
    <mergeCell ref="H20:H21"/>
    <mergeCell ref="J20:J21"/>
    <mergeCell ref="A7:C7"/>
    <mergeCell ref="A8:A9"/>
    <mergeCell ref="B8:B9"/>
    <mergeCell ref="E8:E9"/>
    <mergeCell ref="F8:F9"/>
    <mergeCell ref="G8:G9"/>
    <mergeCell ref="H8:H9"/>
    <mergeCell ref="I8:I9"/>
    <mergeCell ref="J8:J9"/>
    <mergeCell ref="F14:F15"/>
    <mergeCell ref="H14:H15"/>
    <mergeCell ref="J14:J15"/>
    <mergeCell ref="A17:A18"/>
    <mergeCell ref="E17:E18"/>
    <mergeCell ref="B14:B15"/>
    <mergeCell ref="B17:B18"/>
    <mergeCell ref="B20:B21"/>
    <mergeCell ref="K14:K15"/>
    <mergeCell ref="K17:K18"/>
    <mergeCell ref="K20:K21"/>
    <mergeCell ref="G14:G15"/>
    <mergeCell ref="G17:G18"/>
    <mergeCell ref="G20:G21"/>
    <mergeCell ref="F17:F18"/>
    <mergeCell ref="H17:H18"/>
    <mergeCell ref="J17:J18"/>
    <mergeCell ref="B23:B24"/>
    <mergeCell ref="E23:E24"/>
    <mergeCell ref="F23:F24"/>
    <mergeCell ref="G23:G24"/>
    <mergeCell ref="H23:H24"/>
    <mergeCell ref="I23:I24"/>
    <mergeCell ref="J23:J24"/>
    <mergeCell ref="K23:K24"/>
    <mergeCell ref="A23:A24"/>
    <mergeCell ref="C23:C24"/>
  </mergeCells>
  <pageMargins left="0.7" right="0.7" top="0.75" bottom="0.75" header="0.3" footer="0.3"/>
  <pageSetup scale="15" orientation="portrait" horizontalDpi="120" verticalDpi="7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G555"/>
  <sheetViews>
    <sheetView topLeftCell="B299" zoomScale="80" zoomScaleNormal="80" workbookViewId="0">
      <selection activeCell="G365" sqref="G365"/>
    </sheetView>
  </sheetViews>
  <sheetFormatPr defaultRowHeight="15"/>
  <cols>
    <col min="2" max="2" width="14.42578125" customWidth="1"/>
    <col min="3" max="3" width="47.5703125" customWidth="1"/>
    <col min="4" max="4" width="17.7109375" customWidth="1"/>
    <col min="5" max="5" width="11.85546875" customWidth="1"/>
    <col min="6" max="6" width="19.42578125" customWidth="1"/>
    <col min="7" max="7" width="19.140625" customWidth="1"/>
    <col min="8" max="8" width="14.42578125" customWidth="1"/>
    <col min="9" max="9" width="16.85546875" customWidth="1"/>
    <col min="10" max="10" width="16" customWidth="1"/>
    <col min="11" max="11" width="19.140625" customWidth="1"/>
    <col min="12" max="12" width="24.42578125" style="1" customWidth="1"/>
  </cols>
  <sheetData>
    <row r="1" spans="1:12" ht="18.75">
      <c r="A1" s="9500" t="s">
        <v>59</v>
      </c>
      <c r="B1" s="9500"/>
      <c r="C1" s="9500"/>
      <c r="D1" s="9500"/>
      <c r="E1" s="9500"/>
      <c r="F1" s="9500"/>
      <c r="G1" s="9500"/>
      <c r="H1" s="9500"/>
      <c r="I1" s="9500"/>
      <c r="J1" s="9500"/>
      <c r="K1" s="9500"/>
    </row>
    <row r="2" spans="1:12" ht="18.75">
      <c r="A2" s="9501" t="s">
        <v>490</v>
      </c>
      <c r="B2" s="9501"/>
      <c r="C2" s="9501"/>
      <c r="D2" s="9501"/>
      <c r="E2" s="9501"/>
      <c r="F2" s="9501"/>
      <c r="G2" s="9501"/>
      <c r="H2" s="9501"/>
      <c r="I2" s="9501"/>
      <c r="J2" s="9501"/>
      <c r="K2" s="9501"/>
    </row>
    <row r="3" spans="1:12">
      <c r="A3" s="466"/>
      <c r="B3" s="467"/>
      <c r="C3" s="481"/>
      <c r="D3" s="510"/>
      <c r="E3" s="520"/>
      <c r="F3" s="466"/>
      <c r="G3" s="466"/>
      <c r="H3" s="468"/>
      <c r="I3" s="466"/>
      <c r="J3" s="466"/>
      <c r="K3" s="468"/>
    </row>
    <row r="4" spans="1:12">
      <c r="A4" s="466"/>
      <c r="B4" s="467"/>
      <c r="C4" s="481"/>
      <c r="D4" s="510"/>
      <c r="E4" s="520"/>
      <c r="F4" s="466"/>
      <c r="G4" s="466"/>
      <c r="H4" s="468"/>
      <c r="I4" s="466"/>
      <c r="J4" s="466"/>
      <c r="K4" s="468"/>
    </row>
    <row r="5" spans="1:12">
      <c r="A5" s="9502" t="s">
        <v>1</v>
      </c>
      <c r="B5" s="9504" t="s">
        <v>2</v>
      </c>
      <c r="C5" s="9506" t="s">
        <v>3</v>
      </c>
      <c r="D5" s="9508" t="s">
        <v>4</v>
      </c>
      <c r="E5" s="9509"/>
      <c r="F5" s="9510" t="s">
        <v>5</v>
      </c>
      <c r="G5" s="9512" t="s">
        <v>6</v>
      </c>
      <c r="H5" s="9513"/>
      <c r="I5" s="9514"/>
      <c r="J5" s="9510" t="s">
        <v>7</v>
      </c>
      <c r="K5" s="9540" t="s">
        <v>8</v>
      </c>
      <c r="L5" s="9625" t="s">
        <v>702</v>
      </c>
    </row>
    <row r="6" spans="1:12">
      <c r="A6" s="9503"/>
      <c r="B6" s="9505"/>
      <c r="C6" s="9507"/>
      <c r="D6" s="469" t="s">
        <v>9</v>
      </c>
      <c r="E6" s="470" t="s">
        <v>10</v>
      </c>
      <c r="F6" s="9511"/>
      <c r="G6" s="471" t="s">
        <v>11</v>
      </c>
      <c r="H6" s="472" t="s">
        <v>537</v>
      </c>
      <c r="I6" s="471" t="s">
        <v>13</v>
      </c>
      <c r="J6" s="9511"/>
      <c r="K6" s="9541"/>
      <c r="L6" s="9625"/>
    </row>
    <row r="7" spans="1:12">
      <c r="A7" s="9544" t="s">
        <v>75</v>
      </c>
      <c r="B7" s="9545"/>
      <c r="C7" s="9546"/>
      <c r="D7" s="501"/>
      <c r="E7" s="502"/>
      <c r="F7" s="503"/>
      <c r="G7" s="503"/>
      <c r="H7" s="504"/>
      <c r="I7" s="505"/>
      <c r="J7" s="505"/>
      <c r="K7" s="506">
        <v>4467215</v>
      </c>
      <c r="L7" s="433"/>
    </row>
    <row r="8" spans="1:12">
      <c r="A8" s="9495">
        <v>1</v>
      </c>
      <c r="B8" s="9496" t="s">
        <v>547</v>
      </c>
      <c r="C8" s="480" t="s">
        <v>551</v>
      </c>
      <c r="D8" s="475" t="s">
        <v>167</v>
      </c>
      <c r="E8" s="9498" t="s">
        <v>56</v>
      </c>
      <c r="F8" s="9492"/>
      <c r="G8" s="9492">
        <v>402683</v>
      </c>
      <c r="H8" s="9492"/>
      <c r="I8" s="9494"/>
      <c r="J8" s="9494"/>
      <c r="K8" s="9494">
        <v>4064532</v>
      </c>
      <c r="L8" s="9617" t="s">
        <v>912</v>
      </c>
    </row>
    <row r="9" spans="1:12">
      <c r="A9" s="9495"/>
      <c r="B9" s="9497"/>
      <c r="C9" s="477" t="s">
        <v>552</v>
      </c>
      <c r="D9" s="478" t="s">
        <v>55</v>
      </c>
      <c r="E9" s="9499"/>
      <c r="F9" s="9493"/>
      <c r="G9" s="9493"/>
      <c r="H9" s="9493"/>
      <c r="I9" s="9494"/>
      <c r="J9" s="9494"/>
      <c r="K9" s="9494"/>
      <c r="L9" s="9618"/>
    </row>
    <row r="10" spans="1:12">
      <c r="A10" s="478"/>
      <c r="B10" s="479"/>
      <c r="C10" s="528" t="s">
        <v>437</v>
      </c>
      <c r="D10" s="473"/>
      <c r="E10" s="496"/>
      <c r="F10" s="483"/>
      <c r="G10" s="483"/>
      <c r="H10" s="483"/>
      <c r="I10" s="490"/>
      <c r="J10" s="483">
        <v>1400</v>
      </c>
      <c r="K10" s="483">
        <v>4065932</v>
      </c>
      <c r="L10" s="433"/>
    </row>
    <row r="11" spans="1:12">
      <c r="A11" s="9515">
        <v>2</v>
      </c>
      <c r="B11" s="9496" t="s">
        <v>547</v>
      </c>
      <c r="C11" s="480" t="s">
        <v>553</v>
      </c>
      <c r="D11" s="488" t="s">
        <v>257</v>
      </c>
      <c r="E11" s="9524" t="s">
        <v>259</v>
      </c>
      <c r="F11" s="9492"/>
      <c r="G11" s="9492">
        <v>262524</v>
      </c>
      <c r="H11" s="9492"/>
      <c r="I11" s="9492"/>
      <c r="J11" s="9492"/>
      <c r="K11" s="9494">
        <v>3803408</v>
      </c>
      <c r="L11" s="9617" t="s">
        <v>912</v>
      </c>
    </row>
    <row r="12" spans="1:12">
      <c r="A12" s="9516"/>
      <c r="B12" s="9497"/>
      <c r="C12" s="477" t="s">
        <v>554</v>
      </c>
      <c r="D12" s="486" t="s">
        <v>258</v>
      </c>
      <c r="E12" s="9525"/>
      <c r="F12" s="9493"/>
      <c r="G12" s="9493"/>
      <c r="H12" s="9493"/>
      <c r="I12" s="9493"/>
      <c r="J12" s="9493"/>
      <c r="K12" s="9494"/>
      <c r="L12" s="9618"/>
    </row>
    <row r="13" spans="1:12">
      <c r="A13" s="478"/>
      <c r="B13" s="479"/>
      <c r="C13" s="529" t="s">
        <v>437</v>
      </c>
      <c r="D13" s="492"/>
      <c r="E13" s="494"/>
      <c r="F13" s="493"/>
      <c r="G13" s="493"/>
      <c r="H13" s="493"/>
      <c r="I13" s="493"/>
      <c r="J13" s="483">
        <v>1400</v>
      </c>
      <c r="K13" s="483">
        <v>3804808</v>
      </c>
      <c r="L13" s="433"/>
    </row>
    <row r="14" spans="1:12">
      <c r="A14" s="9498" t="s">
        <v>506</v>
      </c>
      <c r="B14" s="9496" t="s">
        <v>547</v>
      </c>
      <c r="C14" s="499" t="s">
        <v>555</v>
      </c>
      <c r="D14" s="475" t="s">
        <v>558</v>
      </c>
      <c r="E14" s="9498" t="s">
        <v>251</v>
      </c>
      <c r="F14" s="9492"/>
      <c r="G14" s="9492">
        <v>619432</v>
      </c>
      <c r="H14" s="9492"/>
      <c r="I14" s="9492"/>
      <c r="J14" s="9492"/>
      <c r="K14" s="9492">
        <v>3185376</v>
      </c>
      <c r="L14" s="9617" t="s">
        <v>912</v>
      </c>
    </row>
    <row r="15" spans="1:12">
      <c r="A15" s="9499"/>
      <c r="B15" s="9497"/>
      <c r="C15" s="477" t="s">
        <v>556</v>
      </c>
      <c r="D15" s="478" t="s">
        <v>250</v>
      </c>
      <c r="E15" s="9499"/>
      <c r="F15" s="9493"/>
      <c r="G15" s="9493"/>
      <c r="H15" s="9493"/>
      <c r="I15" s="9493"/>
      <c r="J15" s="9493"/>
      <c r="K15" s="9493"/>
      <c r="L15" s="9618"/>
    </row>
    <row r="16" spans="1:12">
      <c r="A16" s="500"/>
      <c r="B16" s="477"/>
      <c r="C16" s="530" t="s">
        <v>437</v>
      </c>
      <c r="D16" s="495"/>
      <c r="E16" s="496"/>
      <c r="F16" s="476"/>
      <c r="G16" s="476"/>
      <c r="H16" s="476"/>
      <c r="I16" s="476"/>
      <c r="J16" s="476">
        <v>1400</v>
      </c>
      <c r="K16" s="484">
        <v>3186776</v>
      </c>
      <c r="L16" s="433"/>
    </row>
    <row r="17" spans="1:33">
      <c r="A17" s="9498" t="s">
        <v>507</v>
      </c>
      <c r="B17" s="9496" t="s">
        <v>547</v>
      </c>
      <c r="C17" s="474" t="s">
        <v>557</v>
      </c>
      <c r="D17" s="475" t="s">
        <v>157</v>
      </c>
      <c r="E17" s="9498" t="s">
        <v>156</v>
      </c>
      <c r="F17" s="9492"/>
      <c r="G17" s="9492">
        <v>669689</v>
      </c>
      <c r="H17" s="9492"/>
      <c r="I17" s="9492"/>
      <c r="J17" s="9492"/>
      <c r="K17" s="9492">
        <v>2517087</v>
      </c>
      <c r="L17" s="9617" t="s">
        <v>912</v>
      </c>
    </row>
    <row r="18" spans="1:33">
      <c r="A18" s="9499"/>
      <c r="B18" s="9497"/>
      <c r="C18" s="522" t="s">
        <v>559</v>
      </c>
      <c r="D18" s="478" t="s">
        <v>38</v>
      </c>
      <c r="E18" s="9499"/>
      <c r="F18" s="9493"/>
      <c r="G18" s="9493"/>
      <c r="H18" s="9493"/>
      <c r="I18" s="9493"/>
      <c r="J18" s="9493"/>
      <c r="K18" s="9493"/>
      <c r="L18" s="9618"/>
    </row>
    <row r="19" spans="1:33">
      <c r="A19" s="500"/>
      <c r="B19" s="477"/>
      <c r="C19" s="530" t="s">
        <v>437</v>
      </c>
      <c r="D19" s="495"/>
      <c r="E19" s="496"/>
      <c r="F19" s="476"/>
      <c r="G19" s="476"/>
      <c r="H19" s="476"/>
      <c r="I19" s="476"/>
      <c r="J19" s="476">
        <v>1400</v>
      </c>
      <c r="K19" s="484">
        <v>2518487</v>
      </c>
      <c r="L19" s="433"/>
    </row>
    <row r="20" spans="1:33">
      <c r="A20" s="9498" t="s">
        <v>508</v>
      </c>
      <c r="B20" s="9496" t="s">
        <v>547</v>
      </c>
      <c r="C20" s="474" t="s">
        <v>560</v>
      </c>
      <c r="D20" s="485" t="s">
        <v>267</v>
      </c>
      <c r="E20" s="9498" t="s">
        <v>271</v>
      </c>
      <c r="F20" s="9492"/>
      <c r="G20" s="9492">
        <v>227094</v>
      </c>
      <c r="H20" s="9492"/>
      <c r="I20" s="9492"/>
      <c r="J20" s="9492"/>
      <c r="K20" s="9492">
        <v>2291393</v>
      </c>
      <c r="L20" s="9617" t="s">
        <v>912</v>
      </c>
    </row>
    <row r="21" spans="1:33">
      <c r="A21" s="9499"/>
      <c r="B21" s="9497"/>
      <c r="C21" s="487" t="s">
        <v>561</v>
      </c>
      <c r="D21" s="486" t="s">
        <v>304</v>
      </c>
      <c r="E21" s="9499"/>
      <c r="F21" s="9493"/>
      <c r="G21" s="9493"/>
      <c r="H21" s="9493"/>
      <c r="I21" s="9493"/>
      <c r="J21" s="9493"/>
      <c r="K21" s="9493"/>
      <c r="L21" s="9618"/>
    </row>
    <row r="22" spans="1:33">
      <c r="A22" s="500"/>
      <c r="B22" s="477"/>
      <c r="C22" s="528" t="s">
        <v>437</v>
      </c>
      <c r="D22" s="473"/>
      <c r="E22" s="496"/>
      <c r="F22" s="476"/>
      <c r="G22" s="476"/>
      <c r="H22" s="476"/>
      <c r="I22" s="476"/>
      <c r="J22" s="476">
        <v>1400</v>
      </c>
      <c r="K22" s="484">
        <v>2292793</v>
      </c>
      <c r="L22" s="433"/>
    </row>
    <row r="23" spans="1:33">
      <c r="A23" s="9498" t="s">
        <v>548</v>
      </c>
      <c r="B23" s="9496" t="s">
        <v>547</v>
      </c>
      <c r="C23" s="491" t="s">
        <v>562</v>
      </c>
      <c r="D23" s="475" t="s">
        <v>160</v>
      </c>
      <c r="E23" s="9498" t="s">
        <v>162</v>
      </c>
      <c r="F23" s="9492"/>
      <c r="G23" s="9492">
        <v>430850</v>
      </c>
      <c r="H23" s="9492"/>
      <c r="I23" s="9492"/>
      <c r="J23" s="9492"/>
      <c r="K23" s="9492">
        <v>1861943</v>
      </c>
      <c r="L23" s="9617" t="s">
        <v>912</v>
      </c>
    </row>
    <row r="24" spans="1:33">
      <c r="A24" s="9499"/>
      <c r="B24" s="9497"/>
      <c r="C24" s="487" t="s">
        <v>563</v>
      </c>
      <c r="D24" s="478" t="s">
        <v>161</v>
      </c>
      <c r="E24" s="9499"/>
      <c r="F24" s="9493"/>
      <c r="G24" s="9493"/>
      <c r="H24" s="9493"/>
      <c r="I24" s="9493"/>
      <c r="J24" s="9493"/>
      <c r="K24" s="9493"/>
      <c r="L24" s="9618"/>
    </row>
    <row r="25" spans="1:33">
      <c r="A25" s="473"/>
      <c r="B25" s="500"/>
      <c r="C25" s="531" t="s">
        <v>437</v>
      </c>
      <c r="D25" s="473"/>
      <c r="E25" s="500"/>
      <c r="F25" s="476"/>
      <c r="G25" s="476"/>
      <c r="H25" s="476"/>
      <c r="I25" s="476"/>
      <c r="J25" s="476">
        <v>1400</v>
      </c>
      <c r="K25" s="476">
        <v>1863343</v>
      </c>
      <c r="L25" s="433"/>
    </row>
    <row r="26" spans="1:33">
      <c r="A26" s="9515">
        <v>7</v>
      </c>
      <c r="B26" s="9498" t="s">
        <v>547</v>
      </c>
      <c r="C26" s="491" t="s">
        <v>564</v>
      </c>
      <c r="D26" s="475" t="s">
        <v>496</v>
      </c>
      <c r="E26" s="9498" t="s">
        <v>497</v>
      </c>
      <c r="F26" s="9515"/>
      <c r="G26" s="9633">
        <v>145015</v>
      </c>
      <c r="H26" s="9515"/>
      <c r="I26" s="9515"/>
      <c r="J26" s="9515"/>
      <c r="K26" s="9492">
        <v>1718328</v>
      </c>
      <c r="L26" s="9617" t="s">
        <v>912</v>
      </c>
    </row>
    <row r="27" spans="1:33">
      <c r="A27" s="9516"/>
      <c r="B27" s="9499"/>
      <c r="C27" s="487" t="s">
        <v>565</v>
      </c>
      <c r="D27" s="478" t="s">
        <v>413</v>
      </c>
      <c r="E27" s="9499"/>
      <c r="F27" s="9516"/>
      <c r="G27" s="9634"/>
      <c r="H27" s="9516"/>
      <c r="I27" s="9516"/>
      <c r="J27" s="9516"/>
      <c r="K27" s="9516"/>
      <c r="L27" s="9618"/>
    </row>
    <row r="28" spans="1:33" s="392" customFormat="1">
      <c r="A28" s="514"/>
      <c r="B28" s="527"/>
      <c r="C28" s="532" t="s">
        <v>437</v>
      </c>
      <c r="D28" s="526"/>
      <c r="E28" s="527"/>
      <c r="F28" s="476"/>
      <c r="G28" s="541"/>
      <c r="H28" s="516"/>
      <c r="I28" s="516"/>
      <c r="J28" s="516">
        <v>1400</v>
      </c>
      <c r="K28" s="516">
        <v>1719728</v>
      </c>
      <c r="L28" s="433"/>
      <c r="M28" s="248"/>
      <c r="N28" s="248"/>
      <c r="O28" s="248"/>
      <c r="P28" s="248"/>
      <c r="Q28" s="248"/>
      <c r="R28" s="248"/>
      <c r="S28" s="248"/>
      <c r="T28" s="248"/>
      <c r="U28" s="248"/>
      <c r="V28" s="248"/>
      <c r="W28" s="248"/>
      <c r="X28" s="248"/>
      <c r="Y28" s="248"/>
      <c r="Z28" s="248"/>
      <c r="AA28" s="248"/>
      <c r="AB28" s="248"/>
      <c r="AC28" s="248"/>
      <c r="AD28" s="248"/>
      <c r="AE28" s="248"/>
      <c r="AF28" s="248"/>
      <c r="AG28" s="248"/>
    </row>
    <row r="29" spans="1:33">
      <c r="A29" s="9515">
        <v>8</v>
      </c>
      <c r="B29" s="9498" t="s">
        <v>547</v>
      </c>
      <c r="C29" s="474" t="s">
        <v>566</v>
      </c>
      <c r="D29" s="518" t="s">
        <v>568</v>
      </c>
      <c r="E29" s="9498" t="s">
        <v>715</v>
      </c>
      <c r="F29" s="9492"/>
      <c r="G29" s="9633">
        <v>416628</v>
      </c>
      <c r="H29" s="9492"/>
      <c r="I29" s="9492"/>
      <c r="J29" s="9492"/>
      <c r="K29" s="9492">
        <v>1303100</v>
      </c>
      <c r="L29" s="9617" t="s">
        <v>912</v>
      </c>
      <c r="M29" s="248"/>
      <c r="N29" s="248"/>
      <c r="O29" s="248"/>
      <c r="P29" s="248"/>
      <c r="Q29" s="248"/>
      <c r="R29" s="248"/>
      <c r="S29" s="248"/>
      <c r="T29" s="248"/>
      <c r="U29" s="248"/>
      <c r="V29" s="248"/>
      <c r="W29" s="248"/>
      <c r="X29" s="248"/>
      <c r="Y29" s="248"/>
      <c r="Z29" s="248"/>
      <c r="AA29" s="248"/>
      <c r="AB29" s="248"/>
      <c r="AC29" s="248"/>
      <c r="AD29" s="248"/>
      <c r="AE29" s="248"/>
      <c r="AF29" s="248"/>
      <c r="AG29" s="248"/>
    </row>
    <row r="30" spans="1:33">
      <c r="A30" s="9516"/>
      <c r="B30" s="9499"/>
      <c r="C30" s="477" t="s">
        <v>567</v>
      </c>
      <c r="D30" s="519" t="s">
        <v>250</v>
      </c>
      <c r="E30" s="9499"/>
      <c r="F30" s="9493"/>
      <c r="G30" s="9634"/>
      <c r="H30" s="9493"/>
      <c r="I30" s="9493"/>
      <c r="J30" s="9493"/>
      <c r="K30" s="9493"/>
      <c r="L30" s="9618"/>
      <c r="M30" s="248"/>
      <c r="N30" s="248"/>
      <c r="O30" s="248"/>
      <c r="P30" s="248"/>
      <c r="Q30" s="248"/>
      <c r="R30" s="248"/>
      <c r="S30" s="248"/>
      <c r="T30" s="248"/>
      <c r="U30" s="248"/>
      <c r="V30" s="248"/>
      <c r="W30" s="248"/>
      <c r="X30" s="248"/>
      <c r="Y30" s="248"/>
      <c r="Z30" s="248"/>
      <c r="AA30" s="248"/>
      <c r="AB30" s="248"/>
      <c r="AC30" s="248"/>
      <c r="AD30" s="248"/>
      <c r="AE30" s="248"/>
      <c r="AF30" s="248"/>
      <c r="AG30" s="248"/>
    </row>
    <row r="31" spans="1:33" s="393" customFormat="1">
      <c r="A31" s="514"/>
      <c r="B31" s="514"/>
      <c r="C31" s="528" t="s">
        <v>437</v>
      </c>
      <c r="D31" s="473"/>
      <c r="E31" s="514"/>
      <c r="F31" s="514"/>
      <c r="G31" s="541"/>
      <c r="H31" s="514"/>
      <c r="I31" s="514"/>
      <c r="J31" s="541">
        <v>1400</v>
      </c>
      <c r="K31" s="516">
        <v>1304500</v>
      </c>
      <c r="L31" s="425"/>
      <c r="M31" s="434"/>
      <c r="N31" s="434"/>
      <c r="O31" s="434"/>
      <c r="P31" s="434"/>
      <c r="Q31" s="434"/>
      <c r="R31" s="434"/>
      <c r="S31" s="434"/>
      <c r="T31" s="434"/>
      <c r="U31" s="434"/>
      <c r="V31" s="434"/>
      <c r="W31" s="434"/>
      <c r="X31" s="434"/>
      <c r="Y31" s="434"/>
      <c r="Z31" s="434"/>
      <c r="AA31" s="434"/>
      <c r="AB31" s="434"/>
      <c r="AC31" s="434"/>
      <c r="AD31" s="434"/>
      <c r="AE31" s="434"/>
      <c r="AF31" s="434"/>
      <c r="AG31" s="434"/>
    </row>
    <row r="32" spans="1:33" s="393" customFormat="1">
      <c r="A32" s="9515">
        <v>9</v>
      </c>
      <c r="B32" s="9498" t="s">
        <v>547</v>
      </c>
      <c r="C32" s="525" t="s">
        <v>569</v>
      </c>
      <c r="D32" s="495" t="s">
        <v>50</v>
      </c>
      <c r="E32" s="9640">
        <v>897091</v>
      </c>
      <c r="F32" s="9515"/>
      <c r="G32" s="9633">
        <v>446015</v>
      </c>
      <c r="H32" s="9515"/>
      <c r="I32" s="9515"/>
      <c r="J32" s="9515"/>
      <c r="K32" s="9492">
        <v>858485</v>
      </c>
      <c r="L32" s="9623" t="s">
        <v>648</v>
      </c>
      <c r="M32" s="434"/>
      <c r="N32" s="434"/>
      <c r="O32" s="434"/>
      <c r="P32" s="434"/>
      <c r="Q32" s="434"/>
      <c r="R32" s="434"/>
      <c r="S32" s="434"/>
      <c r="T32" s="419"/>
      <c r="U32" s="419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</row>
    <row r="33" spans="1:12">
      <c r="A33" s="9516"/>
      <c r="B33" s="9499"/>
      <c r="C33" s="539" t="s">
        <v>570</v>
      </c>
      <c r="D33" s="540" t="s">
        <v>571</v>
      </c>
      <c r="E33" s="9516"/>
      <c r="F33" s="9516"/>
      <c r="G33" s="9634"/>
      <c r="H33" s="9516"/>
      <c r="I33" s="9516"/>
      <c r="J33" s="9516"/>
      <c r="K33" s="9516"/>
      <c r="L33" s="9624"/>
    </row>
    <row r="34" spans="1:12">
      <c r="A34" s="514"/>
      <c r="B34" s="527"/>
      <c r="C34" s="532" t="s">
        <v>437</v>
      </c>
      <c r="D34" s="526"/>
      <c r="E34" s="527"/>
      <c r="F34" s="516"/>
      <c r="G34" s="541"/>
      <c r="H34" s="516"/>
      <c r="I34" s="516"/>
      <c r="J34" s="516">
        <v>1400</v>
      </c>
      <c r="K34" s="516">
        <v>859885</v>
      </c>
      <c r="L34" s="433"/>
    </row>
    <row r="35" spans="1:12">
      <c r="A35" s="9515">
        <v>10</v>
      </c>
      <c r="B35" s="9498" t="s">
        <v>547</v>
      </c>
      <c r="C35" s="491" t="s">
        <v>572</v>
      </c>
      <c r="D35" s="518" t="s">
        <v>574</v>
      </c>
      <c r="E35" s="9498" t="s">
        <v>79</v>
      </c>
      <c r="F35" s="9492"/>
      <c r="G35" s="9633"/>
      <c r="H35" s="9492"/>
      <c r="I35" s="9492">
        <v>365157</v>
      </c>
      <c r="J35" s="9492"/>
      <c r="K35" s="9492">
        <v>494728</v>
      </c>
      <c r="L35" s="9617"/>
    </row>
    <row r="36" spans="1:12">
      <c r="A36" s="9516"/>
      <c r="B36" s="9499"/>
      <c r="C36" s="487" t="s">
        <v>573</v>
      </c>
      <c r="D36" s="519" t="s">
        <v>46</v>
      </c>
      <c r="E36" s="9499"/>
      <c r="F36" s="9493"/>
      <c r="G36" s="9634"/>
      <c r="H36" s="9493"/>
      <c r="I36" s="9493"/>
      <c r="J36" s="9493"/>
      <c r="K36" s="9493"/>
      <c r="L36" s="9618"/>
    </row>
    <row r="37" spans="1:12">
      <c r="A37" s="514"/>
      <c r="B37" s="527"/>
      <c r="C37" s="531" t="s">
        <v>437</v>
      </c>
      <c r="D37" s="473"/>
      <c r="E37" s="527"/>
      <c r="F37" s="516"/>
      <c r="G37" s="541"/>
      <c r="H37" s="516"/>
      <c r="I37" s="516"/>
      <c r="J37" s="516">
        <v>1400</v>
      </c>
      <c r="K37" s="516">
        <v>496128</v>
      </c>
      <c r="L37" s="433"/>
    </row>
    <row r="38" spans="1:12">
      <c r="A38" s="9515"/>
      <c r="B38" s="9498" t="s">
        <v>547</v>
      </c>
      <c r="C38" s="474" t="s">
        <v>575</v>
      </c>
      <c r="D38" s="475" t="s">
        <v>574</v>
      </c>
      <c r="E38" s="9498" t="s">
        <v>79</v>
      </c>
      <c r="F38" s="9492"/>
      <c r="G38" s="9633"/>
      <c r="H38" s="9492"/>
      <c r="I38" s="9492">
        <v>154393</v>
      </c>
      <c r="J38" s="9492"/>
      <c r="K38" s="9492">
        <v>341735</v>
      </c>
      <c r="L38" s="9617"/>
    </row>
    <row r="39" spans="1:12">
      <c r="A39" s="9516"/>
      <c r="B39" s="9499"/>
      <c r="C39" s="477" t="s">
        <v>576</v>
      </c>
      <c r="D39" s="478" t="s">
        <v>46</v>
      </c>
      <c r="E39" s="9499"/>
      <c r="F39" s="9493"/>
      <c r="G39" s="9634"/>
      <c r="H39" s="9493"/>
      <c r="I39" s="9493"/>
      <c r="J39" s="9493"/>
      <c r="K39" s="9493"/>
      <c r="L39" s="9618"/>
    </row>
    <row r="40" spans="1:12">
      <c r="A40" s="514"/>
      <c r="B40" s="527"/>
      <c r="C40" s="531" t="s">
        <v>437</v>
      </c>
      <c r="D40" s="473"/>
      <c r="E40" s="527"/>
      <c r="F40" s="516"/>
      <c r="G40" s="542"/>
      <c r="H40" s="516"/>
      <c r="I40" s="516"/>
      <c r="J40" s="516">
        <v>1400</v>
      </c>
      <c r="K40" s="516">
        <v>343135</v>
      </c>
      <c r="L40" s="433"/>
    </row>
    <row r="41" spans="1:12">
      <c r="A41" s="9515"/>
      <c r="B41" s="9498" t="s">
        <v>547</v>
      </c>
      <c r="C41" s="474" t="s">
        <v>577</v>
      </c>
      <c r="D41" s="475" t="s">
        <v>579</v>
      </c>
      <c r="E41" s="9498" t="s">
        <v>83</v>
      </c>
      <c r="F41" s="9492"/>
      <c r="G41" s="9626"/>
      <c r="H41" s="9492"/>
      <c r="I41" s="9492">
        <v>98290</v>
      </c>
      <c r="J41" s="9492"/>
      <c r="K41" s="9492">
        <v>244845</v>
      </c>
      <c r="L41" s="9617"/>
    </row>
    <row r="42" spans="1:12">
      <c r="A42" s="9516"/>
      <c r="B42" s="9499"/>
      <c r="C42" s="477" t="s">
        <v>578</v>
      </c>
      <c r="D42" s="478" t="s">
        <v>46</v>
      </c>
      <c r="E42" s="9499"/>
      <c r="F42" s="9493"/>
      <c r="G42" s="9627"/>
      <c r="H42" s="9493"/>
      <c r="I42" s="9493"/>
      <c r="J42" s="9493"/>
      <c r="K42" s="9493"/>
      <c r="L42" s="9618"/>
    </row>
    <row r="43" spans="1:12">
      <c r="A43" s="535"/>
      <c r="B43" s="527"/>
      <c r="C43" s="546" t="s">
        <v>437</v>
      </c>
      <c r="D43" s="473"/>
      <c r="E43" s="527"/>
      <c r="F43" s="516"/>
      <c r="G43" s="541"/>
      <c r="H43" s="536"/>
      <c r="I43" s="516"/>
      <c r="J43" s="516">
        <v>1400</v>
      </c>
      <c r="K43" s="516">
        <v>246245</v>
      </c>
      <c r="L43" s="433"/>
    </row>
    <row r="44" spans="1:12">
      <c r="A44" s="9635"/>
      <c r="B44" s="9629" t="s">
        <v>547</v>
      </c>
      <c r="C44" s="474" t="s">
        <v>580</v>
      </c>
      <c r="D44" s="475" t="s">
        <v>582</v>
      </c>
      <c r="E44" s="9498" t="s">
        <v>47</v>
      </c>
      <c r="F44" s="9492"/>
      <c r="G44" s="9633">
        <v>42590</v>
      </c>
      <c r="H44" s="9636"/>
      <c r="I44" s="9492"/>
      <c r="J44" s="9492"/>
      <c r="K44" s="9492">
        <v>203655</v>
      </c>
      <c r="L44" s="9617" t="s">
        <v>912</v>
      </c>
    </row>
    <row r="45" spans="1:12">
      <c r="A45" s="9548"/>
      <c r="B45" s="9499"/>
      <c r="C45" s="477" t="s">
        <v>581</v>
      </c>
      <c r="D45" s="478" t="s">
        <v>46</v>
      </c>
      <c r="E45" s="9499"/>
      <c r="F45" s="9493"/>
      <c r="G45" s="9634"/>
      <c r="H45" s="9637"/>
      <c r="I45" s="9493"/>
      <c r="J45" s="9493"/>
      <c r="K45" s="9493"/>
      <c r="L45" s="9618"/>
    </row>
    <row r="46" spans="1:12">
      <c r="A46" s="514"/>
      <c r="B46" s="527"/>
      <c r="C46" s="532" t="s">
        <v>583</v>
      </c>
      <c r="D46" s="473"/>
      <c r="E46" s="527"/>
      <c r="F46" s="516"/>
      <c r="G46" s="543"/>
      <c r="H46" s="516"/>
      <c r="I46" s="516"/>
      <c r="J46" s="516">
        <v>1500</v>
      </c>
      <c r="K46" s="516">
        <v>205155</v>
      </c>
      <c r="L46" s="433"/>
    </row>
    <row r="47" spans="1:12">
      <c r="A47" s="9628"/>
      <c r="B47" s="9629" t="s">
        <v>547</v>
      </c>
      <c r="C47" s="474" t="s">
        <v>584</v>
      </c>
      <c r="D47" s="606" t="s">
        <v>72</v>
      </c>
      <c r="E47" s="9617">
        <v>896480</v>
      </c>
      <c r="F47" s="9630"/>
      <c r="G47" s="9631">
        <v>144340</v>
      </c>
      <c r="H47" s="9630"/>
      <c r="I47" s="9630"/>
      <c r="J47" s="9630"/>
      <c r="K47" s="9630">
        <v>60815</v>
      </c>
      <c r="L47" s="9617" t="s">
        <v>912</v>
      </c>
    </row>
    <row r="48" spans="1:12">
      <c r="A48" s="9516"/>
      <c r="B48" s="9499"/>
      <c r="C48" s="477" t="s">
        <v>585</v>
      </c>
      <c r="D48" s="607" t="s">
        <v>73</v>
      </c>
      <c r="E48" s="9618"/>
      <c r="F48" s="9493"/>
      <c r="G48" s="9632"/>
      <c r="H48" s="9493"/>
      <c r="I48" s="9493"/>
      <c r="J48" s="9493"/>
      <c r="K48" s="9493"/>
      <c r="L48" s="9618"/>
    </row>
    <row r="49" spans="1:12">
      <c r="A49" s="514"/>
      <c r="B49" s="527"/>
      <c r="C49" s="532" t="s">
        <v>583</v>
      </c>
      <c r="D49" s="473"/>
      <c r="E49" s="527"/>
      <c r="F49" s="516"/>
      <c r="G49" s="541"/>
      <c r="H49" s="516"/>
      <c r="I49" s="516"/>
      <c r="J49" s="516">
        <v>1500</v>
      </c>
      <c r="K49" s="516">
        <v>62315</v>
      </c>
      <c r="L49" s="433"/>
    </row>
    <row r="50" spans="1:12">
      <c r="A50" s="491"/>
      <c r="B50" s="9498" t="s">
        <v>547</v>
      </c>
      <c r="C50" s="564" t="s">
        <v>586</v>
      </c>
      <c r="D50" s="475"/>
      <c r="E50" s="9498"/>
      <c r="F50" s="534"/>
      <c r="G50" s="534"/>
      <c r="H50" s="534"/>
      <c r="I50" s="9492">
        <v>28840</v>
      </c>
      <c r="J50" s="534"/>
      <c r="K50" s="9492">
        <v>33475</v>
      </c>
      <c r="L50" s="9617"/>
    </row>
    <row r="51" spans="1:12">
      <c r="A51" s="498"/>
      <c r="B51" s="9499"/>
      <c r="C51" s="497" t="s">
        <v>587</v>
      </c>
      <c r="D51" s="495"/>
      <c r="E51" s="9499"/>
      <c r="F51" s="537"/>
      <c r="G51" s="537"/>
      <c r="H51" s="537"/>
      <c r="I51" s="9493"/>
      <c r="J51" s="537"/>
      <c r="K51" s="9493"/>
      <c r="L51" s="9618"/>
    </row>
    <row r="52" spans="1:12">
      <c r="A52" s="514"/>
      <c r="B52" s="527"/>
      <c r="C52" s="532" t="s">
        <v>583</v>
      </c>
      <c r="D52" s="473"/>
      <c r="E52" s="527"/>
      <c r="F52" s="516"/>
      <c r="G52" s="516"/>
      <c r="H52" s="516"/>
      <c r="I52" s="516"/>
      <c r="J52" s="516">
        <v>1500</v>
      </c>
      <c r="K52" s="516">
        <v>34975</v>
      </c>
      <c r="L52" s="433"/>
    </row>
    <row r="53" spans="1:12">
      <c r="A53" s="498"/>
      <c r="B53" s="9498" t="s">
        <v>547</v>
      </c>
      <c r="C53" s="497" t="s">
        <v>588</v>
      </c>
      <c r="D53" s="495" t="s">
        <v>574</v>
      </c>
      <c r="E53" s="9498" t="s">
        <v>79</v>
      </c>
      <c r="F53" s="537"/>
      <c r="G53" s="537"/>
      <c r="H53" s="537"/>
      <c r="I53" s="9492">
        <v>10340</v>
      </c>
      <c r="J53" s="537"/>
      <c r="K53" s="9492">
        <v>24635</v>
      </c>
      <c r="L53" s="9617"/>
    </row>
    <row r="54" spans="1:12">
      <c r="A54" s="498"/>
      <c r="B54" s="9499"/>
      <c r="C54" s="497" t="s">
        <v>589</v>
      </c>
      <c r="D54" s="495" t="s">
        <v>46</v>
      </c>
      <c r="E54" s="9499"/>
      <c r="F54" s="537"/>
      <c r="G54" s="537"/>
      <c r="H54" s="537"/>
      <c r="I54" s="9493"/>
      <c r="J54" s="537"/>
      <c r="K54" s="9493"/>
      <c r="L54" s="9618"/>
    </row>
    <row r="55" spans="1:12">
      <c r="A55" s="514"/>
      <c r="B55" s="527"/>
      <c r="C55" s="532" t="s">
        <v>583</v>
      </c>
      <c r="D55" s="473"/>
      <c r="E55" s="527"/>
      <c r="F55" s="516"/>
      <c r="G55" s="516"/>
      <c r="H55" s="516"/>
      <c r="I55" s="516"/>
      <c r="J55" s="516">
        <v>1500</v>
      </c>
      <c r="K55" s="516">
        <v>26135</v>
      </c>
      <c r="L55" s="433"/>
    </row>
    <row r="56" spans="1:12">
      <c r="A56" s="498"/>
      <c r="B56" s="9498" t="s">
        <v>590</v>
      </c>
      <c r="C56" s="497" t="s">
        <v>591</v>
      </c>
      <c r="D56" s="495"/>
      <c r="E56" s="9498"/>
      <c r="F56" s="537">
        <v>7500000</v>
      </c>
      <c r="G56" s="537"/>
      <c r="H56" s="537"/>
      <c r="I56" s="9492"/>
      <c r="J56" s="537"/>
      <c r="K56" s="9492">
        <v>7526135</v>
      </c>
      <c r="L56" s="9617"/>
    </row>
    <row r="57" spans="1:12">
      <c r="A57" s="498"/>
      <c r="B57" s="9499"/>
      <c r="C57" s="497"/>
      <c r="D57" s="495"/>
      <c r="E57" s="9499"/>
      <c r="F57" s="537"/>
      <c r="G57" s="537"/>
      <c r="H57" s="537"/>
      <c r="I57" s="9493"/>
      <c r="J57" s="537"/>
      <c r="K57" s="9493"/>
      <c r="L57" s="9618"/>
    </row>
    <row r="58" spans="1:12">
      <c r="A58" s="514"/>
      <c r="B58" s="527"/>
      <c r="C58" s="532"/>
      <c r="D58" s="473"/>
      <c r="E58" s="527"/>
      <c r="F58" s="516"/>
      <c r="G58" s="516"/>
      <c r="H58" s="516"/>
      <c r="I58" s="516"/>
      <c r="J58" s="516"/>
      <c r="K58" s="516"/>
      <c r="L58" s="433"/>
    </row>
    <row r="59" spans="1:12">
      <c r="A59" s="498"/>
      <c r="B59" s="9498" t="s">
        <v>590</v>
      </c>
      <c r="C59" s="497" t="s">
        <v>592</v>
      </c>
      <c r="D59" s="495" t="s">
        <v>46</v>
      </c>
      <c r="E59" s="9498"/>
      <c r="F59" s="537"/>
      <c r="G59" s="537"/>
      <c r="H59" s="537"/>
      <c r="I59" s="9492">
        <v>3766456</v>
      </c>
      <c r="J59" s="537"/>
      <c r="K59" s="9492">
        <v>3759679</v>
      </c>
      <c r="L59" s="9617"/>
    </row>
    <row r="60" spans="1:12">
      <c r="A60" s="498"/>
      <c r="B60" s="9499"/>
      <c r="C60" s="497" t="s">
        <v>593</v>
      </c>
      <c r="D60" s="495"/>
      <c r="E60" s="9499"/>
      <c r="F60" s="537"/>
      <c r="G60" s="537"/>
      <c r="H60" s="537"/>
      <c r="I60" s="9493"/>
      <c r="J60" s="537"/>
      <c r="K60" s="9493"/>
      <c r="L60" s="9618"/>
    </row>
    <row r="61" spans="1:12">
      <c r="A61" s="514"/>
      <c r="B61" s="527"/>
      <c r="C61" s="532" t="s">
        <v>604</v>
      </c>
      <c r="D61" s="473"/>
      <c r="E61" s="527"/>
      <c r="F61" s="516"/>
      <c r="G61" s="516"/>
      <c r="H61" s="516"/>
      <c r="I61" s="516"/>
      <c r="J61" s="516">
        <v>1400</v>
      </c>
      <c r="K61" s="516">
        <v>3761079</v>
      </c>
      <c r="L61" s="433"/>
    </row>
    <row r="62" spans="1:12">
      <c r="A62" s="498"/>
      <c r="B62" s="9498" t="s">
        <v>590</v>
      </c>
      <c r="C62" s="497" t="s">
        <v>594</v>
      </c>
      <c r="D62" s="495" t="s">
        <v>113</v>
      </c>
      <c r="E62" s="9498" t="s">
        <v>114</v>
      </c>
      <c r="F62" s="537"/>
      <c r="G62" s="537"/>
      <c r="H62" s="537"/>
      <c r="I62" s="9492">
        <v>567734</v>
      </c>
      <c r="J62" s="537"/>
      <c r="K62" s="9492">
        <v>3193345</v>
      </c>
      <c r="L62" s="9617"/>
    </row>
    <row r="63" spans="1:12">
      <c r="A63" s="498"/>
      <c r="B63" s="9499"/>
      <c r="C63" s="497" t="s">
        <v>595</v>
      </c>
      <c r="D63" s="495" t="s">
        <v>46</v>
      </c>
      <c r="E63" s="9499"/>
      <c r="F63" s="537"/>
      <c r="G63" s="537"/>
      <c r="H63" s="537"/>
      <c r="I63" s="9493"/>
      <c r="J63" s="537"/>
      <c r="K63" s="9493"/>
      <c r="L63" s="9618"/>
    </row>
    <row r="64" spans="1:12">
      <c r="A64" s="514"/>
      <c r="B64" s="527"/>
      <c r="C64" s="532" t="s">
        <v>604</v>
      </c>
      <c r="D64" s="473"/>
      <c r="E64" s="527"/>
      <c r="F64" s="516"/>
      <c r="G64" s="516"/>
      <c r="H64" s="516"/>
      <c r="I64" s="516"/>
      <c r="J64" s="516">
        <v>1400</v>
      </c>
      <c r="K64" s="516">
        <v>3194745</v>
      </c>
      <c r="L64" s="433"/>
    </row>
    <row r="65" spans="1:12">
      <c r="A65" s="498"/>
      <c r="B65" s="9498" t="s">
        <v>590</v>
      </c>
      <c r="C65" s="497" t="s">
        <v>596</v>
      </c>
      <c r="D65" s="495" t="s">
        <v>599</v>
      </c>
      <c r="E65" s="9498"/>
      <c r="F65" s="9492"/>
      <c r="G65" s="9492">
        <v>243826</v>
      </c>
      <c r="H65" s="537"/>
      <c r="I65" s="9492"/>
      <c r="J65" s="537"/>
      <c r="K65" s="9492">
        <v>2950919</v>
      </c>
      <c r="L65" s="9617" t="s">
        <v>912</v>
      </c>
    </row>
    <row r="66" spans="1:12">
      <c r="A66" s="498"/>
      <c r="B66" s="9499"/>
      <c r="C66" s="497" t="s">
        <v>597</v>
      </c>
      <c r="D66" s="495" t="s">
        <v>598</v>
      </c>
      <c r="E66" s="9499"/>
      <c r="F66" s="9493"/>
      <c r="G66" s="9493"/>
      <c r="H66" s="537"/>
      <c r="I66" s="9493"/>
      <c r="J66" s="537"/>
      <c r="K66" s="9493"/>
      <c r="L66" s="9618"/>
    </row>
    <row r="67" spans="1:12">
      <c r="A67" s="514"/>
      <c r="B67" s="527"/>
      <c r="C67" s="532" t="s">
        <v>604</v>
      </c>
      <c r="D67" s="514"/>
      <c r="E67" s="527"/>
      <c r="F67" s="516"/>
      <c r="G67" s="516"/>
      <c r="H67" s="516"/>
      <c r="I67" s="516"/>
      <c r="J67" s="516">
        <v>1400</v>
      </c>
      <c r="K67" s="516">
        <v>2952319</v>
      </c>
      <c r="L67" s="433"/>
    </row>
    <row r="68" spans="1:12">
      <c r="A68" s="491"/>
      <c r="B68" s="9619" t="s">
        <v>590</v>
      </c>
      <c r="C68" s="545" t="s">
        <v>600</v>
      </c>
      <c r="D68" s="523" t="s">
        <v>388</v>
      </c>
      <c r="E68" s="9498"/>
      <c r="F68" s="9492"/>
      <c r="G68" s="9492"/>
      <c r="H68" s="534"/>
      <c r="I68" s="9492">
        <v>248295</v>
      </c>
      <c r="J68" s="534"/>
      <c r="K68" s="9492">
        <v>2704024</v>
      </c>
      <c r="L68" s="9617"/>
    </row>
    <row r="69" spans="1:12">
      <c r="A69" s="487"/>
      <c r="B69" s="9620"/>
      <c r="C69" s="538" t="s">
        <v>601</v>
      </c>
      <c r="D69" s="523"/>
      <c r="E69" s="9499"/>
      <c r="F69" s="9493"/>
      <c r="G69" s="9493"/>
      <c r="H69" s="515"/>
      <c r="I69" s="9493"/>
      <c r="J69" s="515"/>
      <c r="K69" s="9493"/>
      <c r="L69" s="9618"/>
    </row>
    <row r="70" spans="1:12">
      <c r="A70" s="514"/>
      <c r="B70" s="533"/>
      <c r="C70" s="529" t="s">
        <v>604</v>
      </c>
      <c r="D70" s="526"/>
      <c r="E70" s="533"/>
      <c r="F70" s="515"/>
      <c r="G70" s="515"/>
      <c r="H70" s="515"/>
      <c r="I70" s="515"/>
      <c r="J70" s="515">
        <v>1400</v>
      </c>
      <c r="K70" s="515">
        <v>2705424</v>
      </c>
      <c r="L70" s="433"/>
    </row>
    <row r="71" spans="1:12">
      <c r="A71" s="550"/>
      <c r="B71" s="9619" t="s">
        <v>590</v>
      </c>
      <c r="C71" s="545" t="s">
        <v>602</v>
      </c>
      <c r="D71" s="518" t="s">
        <v>388</v>
      </c>
      <c r="E71" s="9498"/>
      <c r="F71" s="9492"/>
      <c r="G71" s="9492"/>
      <c r="H71" s="534"/>
      <c r="I71" s="9492">
        <v>89827</v>
      </c>
      <c r="J71" s="534"/>
      <c r="K71" s="9492">
        <v>2615597</v>
      </c>
      <c r="L71" s="9617"/>
    </row>
    <row r="72" spans="1:12">
      <c r="A72" s="551"/>
      <c r="B72" s="9620"/>
      <c r="C72" s="553" t="s">
        <v>603</v>
      </c>
      <c r="D72" s="519"/>
      <c r="E72" s="9499"/>
      <c r="F72" s="9493"/>
      <c r="G72" s="9493"/>
      <c r="H72" s="515"/>
      <c r="I72" s="9493"/>
      <c r="J72" s="515"/>
      <c r="K72" s="9493"/>
      <c r="L72" s="9618"/>
    </row>
    <row r="73" spans="1:12">
      <c r="A73" s="552"/>
      <c r="B73" s="533"/>
      <c r="C73" s="529" t="s">
        <v>437</v>
      </c>
      <c r="D73" s="487"/>
      <c r="E73" s="533"/>
      <c r="F73" s="515"/>
      <c r="G73" s="515"/>
      <c r="H73" s="515"/>
      <c r="I73" s="515"/>
      <c r="J73" s="515">
        <v>1400</v>
      </c>
      <c r="K73" s="515">
        <v>2616997</v>
      </c>
      <c r="L73" s="433"/>
    </row>
    <row r="74" spans="1:12">
      <c r="A74" s="491"/>
      <c r="B74" s="9498" t="s">
        <v>590</v>
      </c>
      <c r="C74" s="562" t="s">
        <v>605</v>
      </c>
      <c r="D74" s="475" t="s">
        <v>46</v>
      </c>
      <c r="E74" s="9498"/>
      <c r="F74" s="9492"/>
      <c r="G74" s="9492"/>
      <c r="H74" s="537"/>
      <c r="I74" s="9492">
        <v>120340</v>
      </c>
      <c r="J74" s="537"/>
      <c r="K74" s="9492">
        <v>2496657</v>
      </c>
      <c r="L74" s="9617"/>
    </row>
    <row r="75" spans="1:12">
      <c r="A75" s="551"/>
      <c r="B75" s="9499"/>
      <c r="C75" s="553" t="s">
        <v>606</v>
      </c>
      <c r="D75" s="478"/>
      <c r="E75" s="9499"/>
      <c r="F75" s="9493"/>
      <c r="G75" s="9493"/>
      <c r="H75" s="515"/>
      <c r="I75" s="9493"/>
      <c r="J75" s="515"/>
      <c r="K75" s="9493"/>
      <c r="L75" s="9618"/>
    </row>
    <row r="76" spans="1:12">
      <c r="A76" s="514"/>
      <c r="B76" s="533"/>
      <c r="C76" s="529" t="s">
        <v>583</v>
      </c>
      <c r="D76" s="478"/>
      <c r="E76" s="533"/>
      <c r="F76" s="515"/>
      <c r="G76" s="515"/>
      <c r="H76" s="515"/>
      <c r="I76" s="515"/>
      <c r="J76" s="515">
        <v>1500</v>
      </c>
      <c r="K76" s="515">
        <v>2498157</v>
      </c>
      <c r="L76" s="433"/>
    </row>
    <row r="77" spans="1:12">
      <c r="A77" s="491"/>
      <c r="B77" s="9498" t="s">
        <v>590</v>
      </c>
      <c r="C77" s="544" t="s">
        <v>607</v>
      </c>
      <c r="D77" s="606" t="s">
        <v>72</v>
      </c>
      <c r="E77" s="9498" t="s">
        <v>74</v>
      </c>
      <c r="F77" s="9492"/>
      <c r="G77" s="9492">
        <v>71340</v>
      </c>
      <c r="H77" s="537"/>
      <c r="I77" s="9492"/>
      <c r="J77" s="537"/>
      <c r="K77" s="9492">
        <v>2426817</v>
      </c>
      <c r="L77" s="9617" t="s">
        <v>912</v>
      </c>
    </row>
    <row r="78" spans="1:12" ht="14.25" customHeight="1">
      <c r="A78" s="487"/>
      <c r="B78" s="9499"/>
      <c r="C78" s="477" t="s">
        <v>774</v>
      </c>
      <c r="D78" s="607" t="s">
        <v>73</v>
      </c>
      <c r="E78" s="9499"/>
      <c r="F78" s="9493"/>
      <c r="G78" s="9493"/>
      <c r="H78" s="515"/>
      <c r="I78" s="9493"/>
      <c r="J78" s="515"/>
      <c r="K78" s="9493"/>
      <c r="L78" s="9618"/>
    </row>
    <row r="79" spans="1:12" ht="14.25" customHeight="1">
      <c r="A79" s="514"/>
      <c r="B79" s="500"/>
      <c r="C79" s="532" t="s">
        <v>583</v>
      </c>
      <c r="D79" s="514"/>
      <c r="E79" s="500"/>
      <c r="F79" s="476"/>
      <c r="G79" s="476"/>
      <c r="H79" s="516"/>
      <c r="I79" s="476"/>
      <c r="J79" s="570">
        <v>1500</v>
      </c>
      <c r="K79" s="476">
        <v>2428317</v>
      </c>
      <c r="L79" s="433"/>
    </row>
    <row r="80" spans="1:12" ht="14.25" customHeight="1">
      <c r="A80" s="9515"/>
      <c r="B80" s="9498" t="s">
        <v>590</v>
      </c>
      <c r="C80" s="474" t="s">
        <v>765</v>
      </c>
      <c r="D80" s="475" t="s">
        <v>549</v>
      </c>
      <c r="E80" s="9619" t="s">
        <v>156</v>
      </c>
      <c r="F80" s="9492"/>
      <c r="G80" s="9492">
        <v>154840</v>
      </c>
      <c r="H80" s="9492"/>
      <c r="I80" s="9492"/>
      <c r="J80" s="9633"/>
      <c r="K80" s="9492">
        <v>2273477</v>
      </c>
      <c r="L80" s="9617" t="s">
        <v>912</v>
      </c>
    </row>
    <row r="81" spans="1:12" ht="14.25" customHeight="1">
      <c r="A81" s="9516"/>
      <c r="B81" s="9499"/>
      <c r="C81" s="477" t="s">
        <v>608</v>
      </c>
      <c r="D81" s="478"/>
      <c r="E81" s="9620"/>
      <c r="F81" s="9493"/>
      <c r="G81" s="9493"/>
      <c r="H81" s="9493"/>
      <c r="I81" s="9493"/>
      <c r="J81" s="9634"/>
      <c r="K81" s="9493"/>
      <c r="L81" s="9618"/>
    </row>
    <row r="82" spans="1:12" ht="14.25" customHeight="1">
      <c r="A82" s="514"/>
      <c r="B82" s="500"/>
      <c r="C82" s="532" t="s">
        <v>583</v>
      </c>
      <c r="D82" s="473"/>
      <c r="E82" s="500"/>
      <c r="F82" s="476"/>
      <c r="G82" s="476"/>
      <c r="H82" s="516"/>
      <c r="I82" s="476"/>
      <c r="J82" s="541">
        <v>1500</v>
      </c>
      <c r="K82" s="476">
        <v>2274977</v>
      </c>
      <c r="L82" s="433"/>
    </row>
    <row r="83" spans="1:12" ht="14.25" customHeight="1">
      <c r="A83" s="9515"/>
      <c r="B83" s="9498" t="s">
        <v>590</v>
      </c>
      <c r="C83" s="474" t="s">
        <v>609</v>
      </c>
      <c r="D83" s="475" t="s">
        <v>399</v>
      </c>
      <c r="E83" s="9619" t="s">
        <v>401</v>
      </c>
      <c r="F83" s="9492"/>
      <c r="G83" s="9492">
        <v>24340</v>
      </c>
      <c r="H83" s="9492"/>
      <c r="I83" s="9492"/>
      <c r="J83" s="9633"/>
      <c r="K83" s="9492">
        <v>2250637</v>
      </c>
      <c r="L83" s="9617" t="s">
        <v>912</v>
      </c>
    </row>
    <row r="84" spans="1:12" ht="14.25" customHeight="1">
      <c r="A84" s="9516"/>
      <c r="B84" s="9499"/>
      <c r="C84" s="477" t="s">
        <v>608</v>
      </c>
      <c r="D84" s="478"/>
      <c r="E84" s="9620"/>
      <c r="F84" s="9493"/>
      <c r="G84" s="9493"/>
      <c r="H84" s="9493"/>
      <c r="I84" s="9493"/>
      <c r="J84" s="9634"/>
      <c r="K84" s="9493"/>
      <c r="L84" s="9618"/>
    </row>
    <row r="85" spans="1:12" ht="14.25" customHeight="1">
      <c r="A85" s="514"/>
      <c r="B85" s="500"/>
      <c r="C85" s="532" t="s">
        <v>583</v>
      </c>
      <c r="D85" s="473"/>
      <c r="E85" s="500"/>
      <c r="F85" s="476"/>
      <c r="G85" s="476"/>
      <c r="H85" s="516"/>
      <c r="I85" s="476"/>
      <c r="J85" s="541">
        <v>1500</v>
      </c>
      <c r="K85" s="476">
        <v>2252137</v>
      </c>
      <c r="L85" s="433"/>
    </row>
    <row r="86" spans="1:12" ht="14.25" customHeight="1">
      <c r="A86" s="9515"/>
      <c r="B86" s="9498" t="s">
        <v>590</v>
      </c>
      <c r="C86" s="474" t="s">
        <v>610</v>
      </c>
      <c r="D86" s="475" t="s">
        <v>267</v>
      </c>
      <c r="E86" s="9498" t="s">
        <v>271</v>
      </c>
      <c r="F86" s="9492"/>
      <c r="G86" s="9492">
        <v>18740</v>
      </c>
      <c r="H86" s="9492"/>
      <c r="I86" s="9492"/>
      <c r="J86" s="9633"/>
      <c r="K86" s="9492">
        <v>2233397</v>
      </c>
      <c r="L86" s="9617" t="s">
        <v>912</v>
      </c>
    </row>
    <row r="87" spans="1:12" ht="14.25" customHeight="1">
      <c r="A87" s="9516"/>
      <c r="B87" s="9499"/>
      <c r="C87" s="477" t="s">
        <v>611</v>
      </c>
      <c r="D87" s="478" t="s">
        <v>304</v>
      </c>
      <c r="E87" s="9499"/>
      <c r="F87" s="9493"/>
      <c r="G87" s="9493"/>
      <c r="H87" s="9493"/>
      <c r="I87" s="9493"/>
      <c r="J87" s="9634"/>
      <c r="K87" s="9493"/>
      <c r="L87" s="9618"/>
    </row>
    <row r="88" spans="1:12" ht="14.25" customHeight="1">
      <c r="A88" s="514"/>
      <c r="B88" s="500"/>
      <c r="C88" s="532" t="s">
        <v>583</v>
      </c>
      <c r="D88" s="473"/>
      <c r="E88" s="500"/>
      <c r="F88" s="483"/>
      <c r="G88" s="483"/>
      <c r="H88" s="515"/>
      <c r="I88" s="483"/>
      <c r="J88" s="559">
        <v>1500</v>
      </c>
      <c r="K88" s="483">
        <v>2234897</v>
      </c>
      <c r="L88" s="433"/>
    </row>
    <row r="89" spans="1:12" ht="14.25" customHeight="1">
      <c r="A89" s="9515"/>
      <c r="B89" s="9498" t="s">
        <v>590</v>
      </c>
      <c r="C89" s="474" t="s">
        <v>612</v>
      </c>
      <c r="D89" s="475" t="s">
        <v>614</v>
      </c>
      <c r="E89" s="549" t="s">
        <v>414</v>
      </c>
      <c r="F89" s="483"/>
      <c r="G89" s="9492">
        <v>121340</v>
      </c>
      <c r="H89" s="515"/>
      <c r="I89" s="483"/>
      <c r="J89" s="9633"/>
      <c r="K89" s="9492">
        <v>2113557</v>
      </c>
      <c r="L89" s="9617" t="s">
        <v>912</v>
      </c>
    </row>
    <row r="90" spans="1:12" ht="14.25" customHeight="1">
      <c r="A90" s="9516"/>
      <c r="B90" s="9499"/>
      <c r="C90" s="477" t="s">
        <v>613</v>
      </c>
      <c r="D90" s="478" t="s">
        <v>698</v>
      </c>
      <c r="E90" s="549"/>
      <c r="F90" s="483"/>
      <c r="G90" s="9493"/>
      <c r="H90" s="515"/>
      <c r="I90" s="483"/>
      <c r="J90" s="9634"/>
      <c r="K90" s="9493"/>
      <c r="L90" s="9618"/>
    </row>
    <row r="91" spans="1:12" ht="14.25" customHeight="1">
      <c r="A91" s="514"/>
      <c r="B91" s="500"/>
      <c r="C91" s="532" t="s">
        <v>583</v>
      </c>
      <c r="D91" s="473"/>
      <c r="E91" s="500"/>
      <c r="F91" s="483"/>
      <c r="G91" s="483"/>
      <c r="H91" s="515"/>
      <c r="I91" s="483"/>
      <c r="J91" s="559">
        <v>1500</v>
      </c>
      <c r="K91" s="483">
        <v>2115057</v>
      </c>
      <c r="L91" s="433"/>
    </row>
    <row r="92" spans="1:12" ht="14.25" customHeight="1">
      <c r="A92" s="491"/>
      <c r="B92" s="9498" t="s">
        <v>590</v>
      </c>
      <c r="C92" s="474" t="s">
        <v>615</v>
      </c>
      <c r="D92" s="475" t="s">
        <v>568</v>
      </c>
      <c r="E92" s="548" t="s">
        <v>716</v>
      </c>
      <c r="F92" s="483"/>
      <c r="G92" s="9492">
        <v>22340</v>
      </c>
      <c r="H92" s="515"/>
      <c r="I92" s="483"/>
      <c r="J92" s="9633"/>
      <c r="K92" s="9492">
        <v>2092717</v>
      </c>
      <c r="L92" s="9617" t="s">
        <v>912</v>
      </c>
    </row>
    <row r="93" spans="1:12" ht="14.25" customHeight="1">
      <c r="A93" s="487"/>
      <c r="B93" s="9499"/>
      <c r="C93" s="477" t="s">
        <v>616</v>
      </c>
      <c r="D93" s="478" t="s">
        <v>250</v>
      </c>
      <c r="E93" s="549"/>
      <c r="F93" s="483"/>
      <c r="G93" s="9493"/>
      <c r="H93" s="515"/>
      <c r="I93" s="483"/>
      <c r="J93" s="9634"/>
      <c r="K93" s="9493"/>
      <c r="L93" s="9618"/>
    </row>
    <row r="94" spans="1:12" ht="14.25" customHeight="1">
      <c r="A94" s="514"/>
      <c r="B94" s="500"/>
      <c r="C94" s="532" t="s">
        <v>583</v>
      </c>
      <c r="D94" s="473"/>
      <c r="E94" s="549"/>
      <c r="F94" s="483"/>
      <c r="G94" s="483"/>
      <c r="H94" s="515"/>
      <c r="I94" s="483"/>
      <c r="J94" s="559">
        <v>1500</v>
      </c>
      <c r="K94" s="483">
        <v>2094217</v>
      </c>
      <c r="L94" s="433"/>
    </row>
    <row r="95" spans="1:12" ht="14.25" customHeight="1">
      <c r="A95" s="557"/>
      <c r="B95" s="9498" t="s">
        <v>590</v>
      </c>
      <c r="C95" s="474" t="s">
        <v>617</v>
      </c>
      <c r="D95" s="475" t="s">
        <v>619</v>
      </c>
      <c r="E95" s="548" t="s">
        <v>454</v>
      </c>
      <c r="F95" s="483"/>
      <c r="G95" s="9492">
        <v>167340</v>
      </c>
      <c r="H95" s="515"/>
      <c r="I95" s="483"/>
      <c r="J95" s="559"/>
      <c r="K95" s="9492">
        <v>1926877</v>
      </c>
      <c r="L95" s="9617" t="s">
        <v>912</v>
      </c>
    </row>
    <row r="96" spans="1:12" ht="14.25" customHeight="1">
      <c r="A96" s="554"/>
      <c r="B96" s="9499"/>
      <c r="C96" s="477" t="s">
        <v>618</v>
      </c>
      <c r="D96" s="478" t="s">
        <v>875</v>
      </c>
      <c r="E96" s="549"/>
      <c r="F96" s="483"/>
      <c r="G96" s="9493"/>
      <c r="H96" s="515"/>
      <c r="I96" s="483"/>
      <c r="J96" s="559"/>
      <c r="K96" s="9493"/>
      <c r="L96" s="9618"/>
    </row>
    <row r="97" spans="1:12" ht="14.25" customHeight="1">
      <c r="A97" s="514"/>
      <c r="B97" s="500"/>
      <c r="C97" s="532" t="s">
        <v>583</v>
      </c>
      <c r="D97" s="473"/>
      <c r="E97" s="549"/>
      <c r="F97" s="483"/>
      <c r="G97" s="483"/>
      <c r="H97" s="515"/>
      <c r="I97" s="483"/>
      <c r="J97" s="559">
        <v>1500</v>
      </c>
      <c r="K97" s="483">
        <v>1928377</v>
      </c>
      <c r="L97" s="433"/>
    </row>
    <row r="98" spans="1:12" ht="14.25" customHeight="1">
      <c r="A98" s="557"/>
      <c r="B98" s="9498" t="s">
        <v>590</v>
      </c>
      <c r="C98" s="474" t="s">
        <v>620</v>
      </c>
      <c r="D98" s="475" t="s">
        <v>46</v>
      </c>
      <c r="E98" s="558"/>
      <c r="F98" s="483"/>
      <c r="G98" s="9492"/>
      <c r="H98" s="515"/>
      <c r="I98" s="9492">
        <v>449340</v>
      </c>
      <c r="J98" s="9633"/>
      <c r="K98" s="9492">
        <v>1479037</v>
      </c>
      <c r="L98" s="433"/>
    </row>
    <row r="99" spans="1:12" ht="14.25" customHeight="1">
      <c r="A99" s="554"/>
      <c r="B99" s="9499"/>
      <c r="C99" s="477" t="s">
        <v>621</v>
      </c>
      <c r="D99" s="478"/>
      <c r="E99" s="549"/>
      <c r="F99" s="483"/>
      <c r="G99" s="9493"/>
      <c r="H99" s="515"/>
      <c r="I99" s="9493"/>
      <c r="J99" s="9634"/>
      <c r="K99" s="9493"/>
      <c r="L99" s="433"/>
    </row>
    <row r="100" spans="1:12" ht="14.25" customHeight="1">
      <c r="A100" s="514"/>
      <c r="B100" s="500"/>
      <c r="C100" s="532" t="s">
        <v>626</v>
      </c>
      <c r="D100" s="473"/>
      <c r="E100" s="549"/>
      <c r="F100" s="483"/>
      <c r="G100" s="483"/>
      <c r="H100" s="515"/>
      <c r="I100" s="483"/>
      <c r="J100" s="559">
        <v>1650</v>
      </c>
      <c r="K100" s="483">
        <v>1480687</v>
      </c>
      <c r="L100" s="433"/>
    </row>
    <row r="101" spans="1:12" ht="14.25" customHeight="1">
      <c r="A101" s="491"/>
      <c r="B101" s="9498" t="s">
        <v>590</v>
      </c>
      <c r="C101" s="474" t="s">
        <v>622</v>
      </c>
      <c r="D101" s="475" t="s">
        <v>46</v>
      </c>
      <c r="E101" s="558"/>
      <c r="F101" s="483"/>
      <c r="G101" s="9492"/>
      <c r="H101" s="515"/>
      <c r="I101" s="9492">
        <v>104844</v>
      </c>
      <c r="J101" s="9633"/>
      <c r="K101" s="9492">
        <v>1375843</v>
      </c>
      <c r="L101" s="433"/>
    </row>
    <row r="102" spans="1:12" ht="14.25" customHeight="1">
      <c r="A102" s="487"/>
      <c r="B102" s="9499"/>
      <c r="C102" s="477" t="s">
        <v>593</v>
      </c>
      <c r="D102" s="478"/>
      <c r="E102" s="549"/>
      <c r="F102" s="483"/>
      <c r="G102" s="9493"/>
      <c r="H102" s="515"/>
      <c r="I102" s="9493"/>
      <c r="J102" s="9634"/>
      <c r="K102" s="9493"/>
      <c r="L102" s="433"/>
    </row>
    <row r="103" spans="1:12" ht="14.25" customHeight="1">
      <c r="A103" s="514"/>
      <c r="B103" s="500"/>
      <c r="C103" s="532" t="s">
        <v>626</v>
      </c>
      <c r="D103" s="473"/>
      <c r="E103" s="549"/>
      <c r="F103" s="483"/>
      <c r="G103" s="483"/>
      <c r="H103" s="515"/>
      <c r="I103" s="483"/>
      <c r="J103" s="559">
        <v>1650</v>
      </c>
      <c r="K103" s="483">
        <v>1377493</v>
      </c>
      <c r="L103" s="433"/>
    </row>
    <row r="104" spans="1:12" ht="14.25" customHeight="1">
      <c r="A104" s="491"/>
      <c r="B104" s="9498" t="s">
        <v>590</v>
      </c>
      <c r="C104" s="474" t="s">
        <v>623</v>
      </c>
      <c r="D104" s="475" t="s">
        <v>46</v>
      </c>
      <c r="E104" s="548"/>
      <c r="F104" s="483"/>
      <c r="G104" s="9492"/>
      <c r="H104" s="515"/>
      <c r="I104" s="9492">
        <v>439651</v>
      </c>
      <c r="J104" s="9633"/>
      <c r="K104" s="9492">
        <v>937842</v>
      </c>
      <c r="L104" s="433"/>
    </row>
    <row r="105" spans="1:12" ht="14.25" customHeight="1">
      <c r="A105" s="487"/>
      <c r="B105" s="9499"/>
      <c r="C105" s="477" t="s">
        <v>593</v>
      </c>
      <c r="D105" s="478"/>
      <c r="E105" s="549"/>
      <c r="F105" s="483"/>
      <c r="G105" s="9493"/>
      <c r="H105" s="515"/>
      <c r="I105" s="9493"/>
      <c r="J105" s="9634"/>
      <c r="K105" s="9493"/>
      <c r="L105" s="433"/>
    </row>
    <row r="106" spans="1:12" ht="14.25" customHeight="1">
      <c r="A106" s="514"/>
      <c r="B106" s="500"/>
      <c r="C106" s="532" t="s">
        <v>626</v>
      </c>
      <c r="D106" s="473"/>
      <c r="E106" s="549"/>
      <c r="F106" s="483"/>
      <c r="G106" s="483"/>
      <c r="H106" s="515"/>
      <c r="I106" s="483"/>
      <c r="J106" s="559">
        <v>1650</v>
      </c>
      <c r="K106" s="483">
        <v>939492</v>
      </c>
      <c r="L106" s="433"/>
    </row>
    <row r="107" spans="1:12" ht="14.25" customHeight="1">
      <c r="A107" s="491"/>
      <c r="B107" s="9498" t="s">
        <v>590</v>
      </c>
      <c r="C107" s="474" t="s">
        <v>624</v>
      </c>
      <c r="D107" s="547" t="s">
        <v>46</v>
      </c>
      <c r="E107" s="558"/>
      <c r="F107" s="483"/>
      <c r="G107" s="9492"/>
      <c r="H107" s="515"/>
      <c r="I107" s="9492">
        <v>377472</v>
      </c>
      <c r="J107" s="9633"/>
      <c r="K107" s="9492">
        <v>562020</v>
      </c>
      <c r="L107" s="433"/>
    </row>
    <row r="108" spans="1:12" ht="14.25" customHeight="1">
      <c r="A108" s="487"/>
      <c r="B108" s="9499"/>
      <c r="C108" s="477" t="s">
        <v>593</v>
      </c>
      <c r="D108" s="560"/>
      <c r="E108" s="549"/>
      <c r="F108" s="483"/>
      <c r="G108" s="9493"/>
      <c r="H108" s="515"/>
      <c r="I108" s="9493"/>
      <c r="J108" s="9634"/>
      <c r="K108" s="9493"/>
      <c r="L108" s="433"/>
    </row>
    <row r="109" spans="1:12" ht="14.25" customHeight="1">
      <c r="A109" s="514"/>
      <c r="B109" s="500"/>
      <c r="C109" s="532" t="s">
        <v>626</v>
      </c>
      <c r="D109" s="473"/>
      <c r="E109" s="549"/>
      <c r="F109" s="483"/>
      <c r="G109" s="483"/>
      <c r="H109" s="515"/>
      <c r="I109" s="483"/>
      <c r="J109" s="559">
        <v>1650</v>
      </c>
      <c r="K109" s="483">
        <v>563670</v>
      </c>
      <c r="L109" s="433"/>
    </row>
    <row r="110" spans="1:12" ht="14.25" customHeight="1">
      <c r="A110" s="491"/>
      <c r="B110" s="9498" t="s">
        <v>625</v>
      </c>
      <c r="C110" s="474" t="s">
        <v>591</v>
      </c>
      <c r="D110" s="475"/>
      <c r="E110" s="548"/>
      <c r="F110" s="9492">
        <v>7500000</v>
      </c>
      <c r="G110" s="483"/>
      <c r="H110" s="515"/>
      <c r="I110" s="483"/>
      <c r="J110" s="559"/>
      <c r="K110" s="9492">
        <v>8063670</v>
      </c>
      <c r="L110" s="433"/>
    </row>
    <row r="111" spans="1:12" ht="14.25" customHeight="1">
      <c r="A111" s="487"/>
      <c r="B111" s="9499"/>
      <c r="C111" s="477"/>
      <c r="D111" s="478"/>
      <c r="E111" s="549"/>
      <c r="F111" s="9493"/>
      <c r="G111" s="483"/>
      <c r="H111" s="515"/>
      <c r="I111" s="483"/>
      <c r="J111" s="559"/>
      <c r="K111" s="9493"/>
      <c r="L111" s="433"/>
    </row>
    <row r="112" spans="1:12" ht="14.25" customHeight="1">
      <c r="A112" s="514"/>
      <c r="B112" s="500"/>
      <c r="C112" s="532"/>
      <c r="D112" s="473"/>
      <c r="E112" s="549"/>
      <c r="F112" s="483"/>
      <c r="G112" s="483"/>
      <c r="H112" s="515"/>
      <c r="I112" s="483"/>
      <c r="J112" s="559"/>
      <c r="K112" s="483"/>
      <c r="L112" s="433"/>
    </row>
    <row r="113" spans="1:12" ht="14.25" customHeight="1">
      <c r="A113" s="491"/>
      <c r="B113" s="9498" t="s">
        <v>625</v>
      </c>
      <c r="C113" s="474" t="s">
        <v>628</v>
      </c>
      <c r="D113" s="475" t="s">
        <v>627</v>
      </c>
      <c r="E113" s="9498" t="s">
        <v>92</v>
      </c>
      <c r="F113" s="855"/>
      <c r="G113" s="9492">
        <v>50000</v>
      </c>
      <c r="H113" s="515"/>
      <c r="I113" s="483"/>
      <c r="J113" s="559"/>
      <c r="K113" s="9492">
        <v>8013670</v>
      </c>
      <c r="L113" s="9617" t="s">
        <v>913</v>
      </c>
    </row>
    <row r="114" spans="1:12" ht="14.25" customHeight="1">
      <c r="A114" s="487"/>
      <c r="B114" s="9499"/>
      <c r="C114" s="477" t="s">
        <v>426</v>
      </c>
      <c r="D114" s="478" t="s">
        <v>46</v>
      </c>
      <c r="E114" s="9499"/>
      <c r="F114" s="845"/>
      <c r="G114" s="9493"/>
      <c r="H114" s="515"/>
      <c r="I114" s="483"/>
      <c r="J114" s="559"/>
      <c r="K114" s="9493"/>
      <c r="L114" s="9618"/>
    </row>
    <row r="115" spans="1:12" ht="14.25" customHeight="1">
      <c r="A115" s="554"/>
      <c r="B115" s="500"/>
      <c r="C115" s="532" t="s">
        <v>696</v>
      </c>
      <c r="D115" s="473"/>
      <c r="E115" s="500"/>
      <c r="F115" s="476"/>
      <c r="G115" s="483"/>
      <c r="H115" s="515"/>
      <c r="I115" s="483"/>
      <c r="J115" s="559">
        <v>1400</v>
      </c>
      <c r="K115" s="483">
        <v>8015070</v>
      </c>
      <c r="L115" s="433"/>
    </row>
    <row r="116" spans="1:12" ht="14.25" customHeight="1">
      <c r="A116" s="491"/>
      <c r="B116" s="9498" t="s">
        <v>629</v>
      </c>
      <c r="C116" s="474" t="s">
        <v>630</v>
      </c>
      <c r="D116" s="475" t="s">
        <v>632</v>
      </c>
      <c r="E116" s="558" t="s">
        <v>74</v>
      </c>
      <c r="F116" s="484"/>
      <c r="G116" s="484">
        <v>1286903</v>
      </c>
      <c r="H116" s="515"/>
      <c r="I116" s="483"/>
      <c r="J116" s="559"/>
      <c r="K116" s="9492">
        <v>6728167</v>
      </c>
      <c r="L116" s="9617" t="s">
        <v>912</v>
      </c>
    </row>
    <row r="117" spans="1:12" ht="14.25" customHeight="1">
      <c r="A117" s="487"/>
      <c r="B117" s="9499"/>
      <c r="C117" s="477" t="s">
        <v>631</v>
      </c>
      <c r="D117" s="478" t="s">
        <v>73</v>
      </c>
      <c r="E117" s="549"/>
      <c r="F117" s="483"/>
      <c r="G117" s="483"/>
      <c r="H117" s="515"/>
      <c r="I117" s="483"/>
      <c r="J117" s="559"/>
      <c r="K117" s="9493"/>
      <c r="L117" s="9618"/>
    </row>
    <row r="118" spans="1:12" ht="14.25" customHeight="1">
      <c r="A118" s="554"/>
      <c r="B118" s="500"/>
      <c r="C118" s="532" t="s">
        <v>696</v>
      </c>
      <c r="D118" s="473"/>
      <c r="E118" s="500"/>
      <c r="F118" s="476"/>
      <c r="G118" s="476"/>
      <c r="H118" s="515"/>
      <c r="I118" s="483"/>
      <c r="J118" s="559">
        <v>1400</v>
      </c>
      <c r="K118" s="483">
        <v>6729567</v>
      </c>
      <c r="L118" s="433"/>
    </row>
    <row r="119" spans="1:12" ht="14.25" customHeight="1">
      <c r="A119" s="491"/>
      <c r="B119" s="9498" t="s">
        <v>629</v>
      </c>
      <c r="C119" s="474" t="s">
        <v>633</v>
      </c>
      <c r="D119" s="475" t="s">
        <v>632</v>
      </c>
      <c r="E119" s="558" t="s">
        <v>74</v>
      </c>
      <c r="F119" s="484"/>
      <c r="G119" s="484">
        <v>810966</v>
      </c>
      <c r="H119" s="515"/>
      <c r="I119" s="483"/>
      <c r="J119" s="559"/>
      <c r="K119" s="9492">
        <v>5918601</v>
      </c>
      <c r="L119" s="9617" t="s">
        <v>912</v>
      </c>
    </row>
    <row r="120" spans="1:12" ht="14.25" customHeight="1">
      <c r="A120" s="487"/>
      <c r="B120" s="9499"/>
      <c r="C120" s="477" t="s">
        <v>634</v>
      </c>
      <c r="D120" s="478" t="s">
        <v>73</v>
      </c>
      <c r="E120" s="549"/>
      <c r="F120" s="483"/>
      <c r="G120" s="483"/>
      <c r="H120" s="515"/>
      <c r="I120" s="483"/>
      <c r="J120" s="559"/>
      <c r="K120" s="9493"/>
      <c r="L120" s="9618"/>
    </row>
    <row r="121" spans="1:12" ht="14.25" customHeight="1">
      <c r="A121" s="554"/>
      <c r="B121" s="500"/>
      <c r="C121" s="532" t="s">
        <v>437</v>
      </c>
      <c r="D121" s="473"/>
      <c r="E121" s="500"/>
      <c r="F121" s="476"/>
      <c r="G121" s="476"/>
      <c r="H121" s="515"/>
      <c r="I121" s="483"/>
      <c r="J121" s="559">
        <v>1400</v>
      </c>
      <c r="K121" s="483">
        <v>5920001</v>
      </c>
      <c r="L121" s="433"/>
    </row>
    <row r="122" spans="1:12" ht="14.25" customHeight="1">
      <c r="A122" s="491"/>
      <c r="B122" s="9498" t="s">
        <v>629</v>
      </c>
      <c r="C122" s="474" t="s">
        <v>635</v>
      </c>
      <c r="D122" s="475"/>
      <c r="E122" s="558"/>
      <c r="F122" s="484"/>
      <c r="G122" s="484"/>
      <c r="H122" s="515"/>
      <c r="I122" s="9492">
        <v>20340</v>
      </c>
      <c r="J122" s="559"/>
      <c r="K122" s="9492">
        <v>5899661</v>
      </c>
      <c r="L122" s="433"/>
    </row>
    <row r="123" spans="1:12" ht="14.25" customHeight="1">
      <c r="A123" s="487"/>
      <c r="B123" s="9499"/>
      <c r="C123" s="477" t="s">
        <v>636</v>
      </c>
      <c r="D123" s="478"/>
      <c r="E123" s="549"/>
      <c r="F123" s="483"/>
      <c r="G123" s="483"/>
      <c r="H123" s="515"/>
      <c r="I123" s="9493"/>
      <c r="J123" s="559"/>
      <c r="K123" s="9493"/>
      <c r="L123" s="433"/>
    </row>
    <row r="124" spans="1:12" ht="14.25" customHeight="1">
      <c r="A124" s="554"/>
      <c r="B124" s="500"/>
      <c r="C124" s="532" t="s">
        <v>583</v>
      </c>
      <c r="D124" s="473"/>
      <c r="E124" s="500"/>
      <c r="F124" s="476"/>
      <c r="G124" s="476"/>
      <c r="H124" s="515"/>
      <c r="I124" s="483"/>
      <c r="J124" s="559">
        <v>1500</v>
      </c>
      <c r="K124" s="483">
        <v>5901161</v>
      </c>
      <c r="L124" s="433"/>
    </row>
    <row r="125" spans="1:12" ht="14.25" customHeight="1">
      <c r="A125" s="491"/>
      <c r="B125" s="9498" t="s">
        <v>640</v>
      </c>
      <c r="C125" s="474" t="s">
        <v>637</v>
      </c>
      <c r="D125" s="475"/>
      <c r="E125" s="558"/>
      <c r="F125" s="484"/>
      <c r="G125" s="484"/>
      <c r="H125" s="515"/>
      <c r="I125" s="9492">
        <v>528164</v>
      </c>
      <c r="J125" s="559"/>
      <c r="K125" s="9492">
        <v>5372997</v>
      </c>
      <c r="L125" s="433"/>
    </row>
    <row r="126" spans="1:12" ht="14.25" customHeight="1">
      <c r="A126" s="487"/>
      <c r="B126" s="9499"/>
      <c r="C126" s="477" t="s">
        <v>638</v>
      </c>
      <c r="D126" s="478"/>
      <c r="E126" s="549"/>
      <c r="F126" s="483"/>
      <c r="G126" s="483"/>
      <c r="H126" s="515"/>
      <c r="I126" s="9493"/>
      <c r="J126" s="559"/>
      <c r="K126" s="9493"/>
      <c r="L126" s="433"/>
    </row>
    <row r="127" spans="1:12" ht="14.25" customHeight="1">
      <c r="A127" s="554"/>
      <c r="B127" s="500"/>
      <c r="C127" s="532" t="s">
        <v>437</v>
      </c>
      <c r="D127" s="473"/>
      <c r="E127" s="500"/>
      <c r="F127" s="476"/>
      <c r="G127" s="476"/>
      <c r="H127" s="515"/>
      <c r="I127" s="483"/>
      <c r="J127" s="559">
        <v>1400</v>
      </c>
      <c r="K127" s="483">
        <v>5374397</v>
      </c>
      <c r="L127" s="433"/>
    </row>
    <row r="128" spans="1:12" ht="14.25" customHeight="1">
      <c r="A128" s="491"/>
      <c r="B128" s="9498" t="s">
        <v>640</v>
      </c>
      <c r="C128" s="474" t="s">
        <v>642</v>
      </c>
      <c r="D128" s="475" t="s">
        <v>582</v>
      </c>
      <c r="E128" s="548" t="s">
        <v>47</v>
      </c>
      <c r="F128" s="484"/>
      <c r="G128" s="484"/>
      <c r="H128" s="9492">
        <v>50000</v>
      </c>
      <c r="I128" s="9492"/>
      <c r="J128" s="559"/>
      <c r="K128" s="9492">
        <v>5324397</v>
      </c>
      <c r="L128" s="9617" t="s">
        <v>695</v>
      </c>
    </row>
    <row r="129" spans="1:12" ht="14.25" customHeight="1">
      <c r="A129" s="487"/>
      <c r="B129" s="9499"/>
      <c r="C129" s="477" t="s">
        <v>639</v>
      </c>
      <c r="D129" s="478" t="s">
        <v>46</v>
      </c>
      <c r="E129" s="549"/>
      <c r="F129" s="483"/>
      <c r="G129" s="483"/>
      <c r="H129" s="9493"/>
      <c r="I129" s="9493"/>
      <c r="J129" s="559"/>
      <c r="K129" s="9493"/>
      <c r="L129" s="9618"/>
    </row>
    <row r="130" spans="1:12" ht="14.25" customHeight="1">
      <c r="A130" s="554"/>
      <c r="B130" s="500"/>
      <c r="C130" s="532" t="s">
        <v>696</v>
      </c>
      <c r="D130" s="473"/>
      <c r="E130" s="500"/>
      <c r="F130" s="476"/>
      <c r="G130" s="476"/>
      <c r="H130" s="515"/>
      <c r="I130" s="483"/>
      <c r="J130" s="559">
        <v>1400</v>
      </c>
      <c r="K130" s="483">
        <v>5325797</v>
      </c>
      <c r="L130" s="433"/>
    </row>
    <row r="131" spans="1:12" ht="14.25" customHeight="1">
      <c r="A131" s="491"/>
      <c r="B131" s="9498" t="s">
        <v>641</v>
      </c>
      <c r="C131" s="474" t="s">
        <v>643</v>
      </c>
      <c r="D131" s="475" t="s">
        <v>275</v>
      </c>
      <c r="E131" s="9498" t="s">
        <v>276</v>
      </c>
      <c r="F131" s="482"/>
      <c r="G131" s="9492">
        <v>59658</v>
      </c>
      <c r="H131" s="515"/>
      <c r="I131" s="9492"/>
      <c r="J131" s="559"/>
      <c r="K131" s="9492">
        <v>5266139</v>
      </c>
      <c r="L131" s="9617" t="s">
        <v>533</v>
      </c>
    </row>
    <row r="132" spans="1:12" ht="14.25" customHeight="1">
      <c r="A132" s="487"/>
      <c r="B132" s="9499"/>
      <c r="C132" s="477" t="s">
        <v>644</v>
      </c>
      <c r="D132" s="478" t="s">
        <v>38</v>
      </c>
      <c r="E132" s="9499"/>
      <c r="F132" s="483"/>
      <c r="G132" s="9493"/>
      <c r="H132" s="515"/>
      <c r="I132" s="9493"/>
      <c r="J132" s="559"/>
      <c r="K132" s="9493"/>
      <c r="L132" s="9618"/>
    </row>
    <row r="133" spans="1:12" ht="14.25" customHeight="1">
      <c r="A133" s="554"/>
      <c r="B133" s="500"/>
      <c r="C133" s="532" t="s">
        <v>437</v>
      </c>
      <c r="D133" s="473"/>
      <c r="E133" s="500"/>
      <c r="F133" s="483"/>
      <c r="G133" s="483"/>
      <c r="H133" s="515"/>
      <c r="I133" s="483"/>
      <c r="J133" s="559">
        <v>1400</v>
      </c>
      <c r="K133" s="483">
        <v>5267539</v>
      </c>
      <c r="L133" s="433"/>
    </row>
    <row r="134" spans="1:12" ht="14.25" customHeight="1">
      <c r="A134" s="491"/>
      <c r="B134" s="9498" t="s">
        <v>641</v>
      </c>
      <c r="C134" s="474" t="s">
        <v>645</v>
      </c>
      <c r="D134" s="475" t="s">
        <v>647</v>
      </c>
      <c r="E134" s="548" t="s">
        <v>717</v>
      </c>
      <c r="F134" s="484"/>
      <c r="G134" s="9492">
        <v>500000</v>
      </c>
      <c r="H134" s="515"/>
      <c r="I134" s="9492"/>
      <c r="J134" s="559"/>
      <c r="K134" s="9492">
        <v>4767539</v>
      </c>
      <c r="L134" s="9641" t="s">
        <v>648</v>
      </c>
    </row>
    <row r="135" spans="1:12" ht="14.25" customHeight="1">
      <c r="A135" s="487"/>
      <c r="B135" s="9499"/>
      <c r="C135" s="477" t="s">
        <v>646</v>
      </c>
      <c r="D135" s="478"/>
      <c r="E135" s="549"/>
      <c r="F135" s="483"/>
      <c r="G135" s="9493"/>
      <c r="H135" s="515"/>
      <c r="I135" s="9493"/>
      <c r="J135" s="559"/>
      <c r="K135" s="9493"/>
      <c r="L135" s="9642"/>
    </row>
    <row r="136" spans="1:12" ht="14.25" customHeight="1">
      <c r="A136" s="554"/>
      <c r="B136" s="500"/>
      <c r="C136" s="532" t="s">
        <v>696</v>
      </c>
      <c r="D136" s="473"/>
      <c r="E136" s="500"/>
      <c r="F136" s="483"/>
      <c r="G136" s="483"/>
      <c r="H136" s="515"/>
      <c r="I136" s="483"/>
      <c r="J136" s="559">
        <v>1400</v>
      </c>
      <c r="K136" s="483">
        <v>4768939</v>
      </c>
      <c r="L136" s="433"/>
    </row>
    <row r="137" spans="1:12" ht="14.25" customHeight="1">
      <c r="A137" s="491"/>
      <c r="B137" s="9498" t="s">
        <v>641</v>
      </c>
      <c r="C137" s="521" t="s">
        <v>649</v>
      </c>
      <c r="D137" s="475" t="s">
        <v>651</v>
      </c>
      <c r="E137" s="548"/>
      <c r="F137" s="484"/>
      <c r="G137" s="9492"/>
      <c r="H137" s="515"/>
      <c r="I137" s="9492">
        <v>150000</v>
      </c>
      <c r="J137" s="559"/>
      <c r="K137" s="9492">
        <v>4618939</v>
      </c>
      <c r="L137" s="433"/>
    </row>
    <row r="138" spans="1:12" ht="14.25" customHeight="1">
      <c r="A138" s="487"/>
      <c r="B138" s="9499"/>
      <c r="C138" s="522" t="s">
        <v>650</v>
      </c>
      <c r="D138" s="478" t="s">
        <v>46</v>
      </c>
      <c r="E138" s="549"/>
      <c r="F138" s="483"/>
      <c r="G138" s="9493"/>
      <c r="H138" s="515"/>
      <c r="I138" s="9493"/>
      <c r="J138" s="559"/>
      <c r="K138" s="9493"/>
      <c r="L138" s="433"/>
    </row>
    <row r="139" spans="1:12" ht="14.25" customHeight="1">
      <c r="A139" s="554"/>
      <c r="B139" s="500"/>
      <c r="C139" s="532" t="s">
        <v>696</v>
      </c>
      <c r="D139" s="473"/>
      <c r="E139" s="500"/>
      <c r="F139" s="483"/>
      <c r="G139" s="483"/>
      <c r="H139" s="515"/>
      <c r="I139" s="483"/>
      <c r="J139" s="559">
        <v>1400</v>
      </c>
      <c r="K139" s="483">
        <v>4620339</v>
      </c>
      <c r="L139" s="433"/>
    </row>
    <row r="140" spans="1:12" ht="14.25" customHeight="1">
      <c r="A140" s="491"/>
      <c r="B140" s="9619" t="s">
        <v>641</v>
      </c>
      <c r="C140" s="474" t="s">
        <v>652</v>
      </c>
      <c r="D140" s="475" t="s">
        <v>654</v>
      </c>
      <c r="E140" s="558" t="s">
        <v>126</v>
      </c>
      <c r="F140" s="484"/>
      <c r="G140" s="9492">
        <v>450000</v>
      </c>
      <c r="H140" s="515"/>
      <c r="I140" s="9492"/>
      <c r="J140" s="559"/>
      <c r="K140" s="9492">
        <v>4170339</v>
      </c>
      <c r="L140" s="9617" t="s">
        <v>912</v>
      </c>
    </row>
    <row r="141" spans="1:12" ht="14.25" customHeight="1">
      <c r="A141" s="487"/>
      <c r="B141" s="9620"/>
      <c r="C141" s="477" t="s">
        <v>653</v>
      </c>
      <c r="D141" s="478"/>
      <c r="E141" s="549"/>
      <c r="F141" s="483"/>
      <c r="G141" s="9493"/>
      <c r="H141" s="515"/>
      <c r="I141" s="9493"/>
      <c r="J141" s="559"/>
      <c r="K141" s="9493"/>
      <c r="L141" s="9618"/>
    </row>
    <row r="142" spans="1:12" ht="14.25" customHeight="1">
      <c r="A142" s="487"/>
      <c r="B142" s="561"/>
      <c r="C142" s="532" t="s">
        <v>696</v>
      </c>
      <c r="D142" s="473"/>
      <c r="E142" s="500"/>
      <c r="F142" s="483"/>
      <c r="G142" s="483"/>
      <c r="H142" s="515"/>
      <c r="I142" s="483"/>
      <c r="J142" s="559">
        <v>1400</v>
      </c>
      <c r="K142" s="483">
        <v>4171739</v>
      </c>
      <c r="L142" s="433"/>
    </row>
    <row r="143" spans="1:12" ht="14.25" customHeight="1">
      <c r="A143" s="491"/>
      <c r="B143" s="9619" t="s">
        <v>641</v>
      </c>
      <c r="C143" s="517" t="s">
        <v>655</v>
      </c>
      <c r="D143" s="475" t="s">
        <v>558</v>
      </c>
      <c r="E143" s="548" t="s">
        <v>251</v>
      </c>
      <c r="F143" s="484"/>
      <c r="G143" s="9492">
        <v>90300</v>
      </c>
      <c r="H143" s="515"/>
      <c r="I143" s="9492"/>
      <c r="J143" s="559"/>
      <c r="K143" s="9492">
        <v>4081439</v>
      </c>
      <c r="L143" s="9617" t="s">
        <v>912</v>
      </c>
    </row>
    <row r="144" spans="1:12" ht="14.25" customHeight="1">
      <c r="A144" s="487"/>
      <c r="B144" s="9620"/>
      <c r="C144" s="555" t="s">
        <v>656</v>
      </c>
      <c r="D144" s="478" t="s">
        <v>250</v>
      </c>
      <c r="E144" s="549"/>
      <c r="F144" s="483"/>
      <c r="G144" s="9493"/>
      <c r="H144" s="515"/>
      <c r="I144" s="9493"/>
      <c r="J144" s="559"/>
      <c r="K144" s="9493"/>
      <c r="L144" s="9618"/>
    </row>
    <row r="145" spans="1:12" ht="14.25" customHeight="1">
      <c r="A145" s="487"/>
      <c r="B145" s="561"/>
      <c r="C145" s="532" t="s">
        <v>479</v>
      </c>
      <c r="D145" s="473"/>
      <c r="E145" s="500"/>
      <c r="F145" s="483"/>
      <c r="G145" s="483"/>
      <c r="H145" s="515"/>
      <c r="I145" s="483"/>
      <c r="J145" s="559">
        <v>750</v>
      </c>
      <c r="K145" s="483">
        <v>4082189</v>
      </c>
      <c r="L145" s="433"/>
    </row>
    <row r="146" spans="1:12" ht="14.25" customHeight="1">
      <c r="A146" s="498"/>
      <c r="B146" s="9619" t="s">
        <v>641</v>
      </c>
      <c r="C146" s="517" t="s">
        <v>657</v>
      </c>
      <c r="D146" s="475" t="s">
        <v>775</v>
      </c>
      <c r="E146" s="558" t="s">
        <v>414</v>
      </c>
      <c r="F146" s="482"/>
      <c r="G146" s="9492">
        <v>40300</v>
      </c>
      <c r="H146" s="515"/>
      <c r="I146" s="9492"/>
      <c r="J146" s="559"/>
      <c r="K146" s="9492">
        <v>4041889</v>
      </c>
      <c r="L146" s="9617" t="s">
        <v>912</v>
      </c>
    </row>
    <row r="147" spans="1:12" ht="14.25" customHeight="1">
      <c r="A147" s="487"/>
      <c r="B147" s="9620"/>
      <c r="C147" s="555" t="s">
        <v>658</v>
      </c>
      <c r="D147" s="478" t="s">
        <v>698</v>
      </c>
      <c r="E147" s="549"/>
      <c r="F147" s="483"/>
      <c r="G147" s="9493"/>
      <c r="H147" s="515"/>
      <c r="I147" s="9493"/>
      <c r="J147" s="559"/>
      <c r="K147" s="9493"/>
      <c r="L147" s="9618"/>
    </row>
    <row r="148" spans="1:12" ht="14.25" customHeight="1">
      <c r="A148" s="487"/>
      <c r="B148" s="561"/>
      <c r="C148" s="532" t="s">
        <v>479</v>
      </c>
      <c r="D148" s="473"/>
      <c r="E148" s="500"/>
      <c r="F148" s="483"/>
      <c r="G148" s="483"/>
      <c r="H148" s="515"/>
      <c r="I148" s="483"/>
      <c r="J148" s="559">
        <v>750</v>
      </c>
      <c r="K148" s="483">
        <v>4042639</v>
      </c>
      <c r="L148" s="433"/>
    </row>
    <row r="149" spans="1:12" ht="14.25" customHeight="1">
      <c r="A149" s="498"/>
      <c r="B149" s="9619" t="s">
        <v>641</v>
      </c>
      <c r="C149" s="517" t="s">
        <v>659</v>
      </c>
      <c r="D149" s="475" t="s">
        <v>661</v>
      </c>
      <c r="E149" s="558" t="s">
        <v>406</v>
      </c>
      <c r="F149" s="484"/>
      <c r="G149" s="9492">
        <v>115600</v>
      </c>
      <c r="H149" s="515"/>
      <c r="I149" s="9492"/>
      <c r="J149" s="559"/>
      <c r="K149" s="9492">
        <v>3927039</v>
      </c>
      <c r="L149" s="9617" t="s">
        <v>912</v>
      </c>
    </row>
    <row r="150" spans="1:12" ht="14.25" customHeight="1">
      <c r="A150" s="487"/>
      <c r="B150" s="9620"/>
      <c r="C150" s="555" t="s">
        <v>660</v>
      </c>
      <c r="D150" s="478" t="s">
        <v>698</v>
      </c>
      <c r="E150" s="549"/>
      <c r="F150" s="483"/>
      <c r="G150" s="9493"/>
      <c r="H150" s="515"/>
      <c r="I150" s="9493"/>
      <c r="J150" s="559"/>
      <c r="K150" s="9493"/>
      <c r="L150" s="9618"/>
    </row>
    <row r="151" spans="1:12" ht="14.25" customHeight="1">
      <c r="A151" s="487"/>
      <c r="B151" s="561"/>
      <c r="C151" s="532" t="s">
        <v>479</v>
      </c>
      <c r="D151" s="473"/>
      <c r="E151" s="500"/>
      <c r="F151" s="483"/>
      <c r="G151" s="483"/>
      <c r="H151" s="515"/>
      <c r="I151" s="483"/>
      <c r="J151" s="559">
        <v>750</v>
      </c>
      <c r="K151" s="483">
        <v>3927789</v>
      </c>
      <c r="L151" s="433"/>
    </row>
    <row r="152" spans="1:12" ht="14.25" customHeight="1">
      <c r="A152" s="491"/>
      <c r="B152" s="9619" t="s">
        <v>641</v>
      </c>
      <c r="C152" s="517" t="s">
        <v>662</v>
      </c>
      <c r="D152" s="475" t="s">
        <v>500</v>
      </c>
      <c r="E152" s="548" t="s">
        <v>499</v>
      </c>
      <c r="F152" s="484"/>
      <c r="G152" s="9492">
        <v>54600</v>
      </c>
      <c r="H152" s="515"/>
      <c r="I152" s="9492"/>
      <c r="J152" s="559"/>
      <c r="K152" s="9492">
        <v>3873189</v>
      </c>
      <c r="L152" s="9617" t="s">
        <v>912</v>
      </c>
    </row>
    <row r="153" spans="1:12" ht="14.25" customHeight="1">
      <c r="A153" s="487"/>
      <c r="B153" s="9620"/>
      <c r="C153" s="555" t="s">
        <v>663</v>
      </c>
      <c r="D153" s="478"/>
      <c r="E153" s="549"/>
      <c r="F153" s="483"/>
      <c r="G153" s="9493"/>
      <c r="H153" s="515"/>
      <c r="I153" s="9493"/>
      <c r="J153" s="559"/>
      <c r="K153" s="9493"/>
      <c r="L153" s="9618"/>
    </row>
    <row r="154" spans="1:12" ht="14.25" customHeight="1">
      <c r="A154" s="487"/>
      <c r="B154" s="561"/>
      <c r="C154" s="532" t="s">
        <v>479</v>
      </c>
      <c r="D154" s="473"/>
      <c r="E154" s="500"/>
      <c r="F154" s="483"/>
      <c r="G154" s="483"/>
      <c r="H154" s="515"/>
      <c r="I154" s="483"/>
      <c r="J154" s="559">
        <v>750</v>
      </c>
      <c r="K154" s="483">
        <v>3873939</v>
      </c>
      <c r="L154" s="433"/>
    </row>
    <row r="155" spans="1:12" ht="14.25" customHeight="1">
      <c r="A155" s="498"/>
      <c r="B155" s="9619" t="s">
        <v>641</v>
      </c>
      <c r="C155" s="556" t="s">
        <v>664</v>
      </c>
      <c r="D155" s="475" t="s">
        <v>167</v>
      </c>
      <c r="E155" s="9498" t="s">
        <v>56</v>
      </c>
      <c r="F155" s="482"/>
      <c r="G155" s="9492">
        <v>184300</v>
      </c>
      <c r="H155" s="515"/>
      <c r="I155" s="9492"/>
      <c r="J155" s="559"/>
      <c r="K155" s="9492">
        <v>3689639</v>
      </c>
      <c r="L155" s="9617" t="s">
        <v>912</v>
      </c>
    </row>
    <row r="156" spans="1:12" ht="14.25" customHeight="1">
      <c r="A156" s="487"/>
      <c r="B156" s="9620"/>
      <c r="C156" s="555" t="s">
        <v>665</v>
      </c>
      <c r="D156" s="478" t="s">
        <v>55</v>
      </c>
      <c r="E156" s="9499"/>
      <c r="F156" s="483"/>
      <c r="G156" s="9493"/>
      <c r="H156" s="515"/>
      <c r="I156" s="9493"/>
      <c r="J156" s="559"/>
      <c r="K156" s="9493"/>
      <c r="L156" s="9618"/>
    </row>
    <row r="157" spans="1:12" ht="14.25" customHeight="1">
      <c r="A157" s="487"/>
      <c r="B157" s="561"/>
      <c r="C157" s="532" t="s">
        <v>479</v>
      </c>
      <c r="D157" s="473"/>
      <c r="E157" s="500"/>
      <c r="F157" s="483"/>
      <c r="G157" s="483"/>
      <c r="H157" s="515"/>
      <c r="I157" s="483"/>
      <c r="J157" s="559">
        <v>750</v>
      </c>
      <c r="K157" s="483">
        <v>3690389</v>
      </c>
      <c r="L157" s="433"/>
    </row>
    <row r="158" spans="1:12" ht="14.25" customHeight="1">
      <c r="A158" s="491"/>
      <c r="B158" s="9619" t="s">
        <v>641</v>
      </c>
      <c r="C158" s="517" t="s">
        <v>1052</v>
      </c>
      <c r="D158" s="475" t="s">
        <v>647</v>
      </c>
      <c r="E158" s="548" t="s">
        <v>717</v>
      </c>
      <c r="F158" s="484"/>
      <c r="G158" s="9492">
        <v>40300</v>
      </c>
      <c r="H158" s="515"/>
      <c r="I158" s="9492"/>
      <c r="J158" s="559"/>
      <c r="K158" s="9492">
        <v>3650089</v>
      </c>
      <c r="L158" s="9641" t="s">
        <v>648</v>
      </c>
    </row>
    <row r="159" spans="1:12" ht="14.25" customHeight="1">
      <c r="A159" s="487"/>
      <c r="B159" s="9620"/>
      <c r="C159" s="555" t="s">
        <v>666</v>
      </c>
      <c r="D159" s="478"/>
      <c r="E159" s="549"/>
      <c r="F159" s="483"/>
      <c r="G159" s="9493"/>
      <c r="H159" s="515"/>
      <c r="I159" s="9493"/>
      <c r="J159" s="559"/>
      <c r="K159" s="9493"/>
      <c r="L159" s="9642"/>
    </row>
    <row r="160" spans="1:12" ht="14.25" customHeight="1">
      <c r="A160" s="487"/>
      <c r="B160" s="561"/>
      <c r="C160" s="532" t="s">
        <v>479</v>
      </c>
      <c r="D160" s="473"/>
      <c r="E160" s="500"/>
      <c r="F160" s="483"/>
      <c r="G160" s="483"/>
      <c r="H160" s="515"/>
      <c r="I160" s="483"/>
      <c r="J160" s="559">
        <v>750</v>
      </c>
      <c r="K160" s="483">
        <v>3650839</v>
      </c>
      <c r="L160" s="433"/>
    </row>
    <row r="161" spans="1:12" ht="14.25" customHeight="1">
      <c r="A161" s="498"/>
      <c r="B161" s="9619" t="s">
        <v>641</v>
      </c>
      <c r="C161" s="517" t="s">
        <v>670</v>
      </c>
      <c r="D161" s="475"/>
      <c r="E161" s="558"/>
      <c r="F161" s="482"/>
      <c r="G161" s="9492"/>
      <c r="H161" s="515"/>
      <c r="I161" s="9492">
        <v>6000</v>
      </c>
      <c r="J161" s="559"/>
      <c r="K161" s="9492">
        <v>3644839</v>
      </c>
      <c r="L161" s="9617" t="s">
        <v>697</v>
      </c>
    </row>
    <row r="162" spans="1:12" ht="14.25" customHeight="1">
      <c r="A162" s="487"/>
      <c r="B162" s="9620"/>
      <c r="C162" s="555" t="s">
        <v>667</v>
      </c>
      <c r="D162" s="478"/>
      <c r="E162" s="549"/>
      <c r="F162" s="483"/>
      <c r="G162" s="9493"/>
      <c r="H162" s="515"/>
      <c r="I162" s="9493"/>
      <c r="J162" s="559"/>
      <c r="K162" s="9493"/>
      <c r="L162" s="9618"/>
    </row>
    <row r="163" spans="1:12" ht="14.25" customHeight="1">
      <c r="A163" s="487"/>
      <c r="B163" s="561"/>
      <c r="C163" s="532" t="s">
        <v>300</v>
      </c>
      <c r="D163" s="473"/>
      <c r="E163" s="500"/>
      <c r="F163" s="483"/>
      <c r="G163" s="483"/>
      <c r="H163" s="515"/>
      <c r="I163" s="483"/>
      <c r="J163" s="559">
        <v>850</v>
      </c>
      <c r="K163" s="483">
        <v>3645689</v>
      </c>
      <c r="L163" s="433"/>
    </row>
    <row r="164" spans="1:12" ht="14.25" customHeight="1">
      <c r="A164" s="498"/>
      <c r="B164" s="9619" t="s">
        <v>641</v>
      </c>
      <c r="C164" s="517" t="s">
        <v>671</v>
      </c>
      <c r="D164" s="475" t="s">
        <v>654</v>
      </c>
      <c r="E164" s="558" t="s">
        <v>126</v>
      </c>
      <c r="F164" s="484"/>
      <c r="G164" s="9492">
        <v>25500</v>
      </c>
      <c r="H164" s="515"/>
      <c r="I164" s="9492"/>
      <c r="J164" s="559"/>
      <c r="K164" s="9492">
        <v>3620189</v>
      </c>
      <c r="L164" s="9617" t="s">
        <v>912</v>
      </c>
    </row>
    <row r="165" spans="1:12" ht="14.25" customHeight="1">
      <c r="A165" s="487"/>
      <c r="B165" s="9620"/>
      <c r="C165" s="555" t="s">
        <v>668</v>
      </c>
      <c r="D165" s="478" t="s">
        <v>38</v>
      </c>
      <c r="E165" s="549"/>
      <c r="F165" s="483"/>
      <c r="G165" s="9493"/>
      <c r="H165" s="515"/>
      <c r="I165" s="9493"/>
      <c r="J165" s="559"/>
      <c r="K165" s="9493"/>
      <c r="L165" s="9618"/>
    </row>
    <row r="166" spans="1:12" ht="14.25" customHeight="1">
      <c r="A166" s="487"/>
      <c r="B166" s="561"/>
      <c r="C166" s="532" t="s">
        <v>300</v>
      </c>
      <c r="D166" s="473"/>
      <c r="E166" s="500"/>
      <c r="F166" s="483"/>
      <c r="G166" s="483"/>
      <c r="H166" s="515"/>
      <c r="I166" s="483"/>
      <c r="J166" s="559">
        <v>550</v>
      </c>
      <c r="K166" s="483">
        <v>3620739</v>
      </c>
      <c r="L166" s="433"/>
    </row>
    <row r="167" spans="1:12" ht="14.25" customHeight="1">
      <c r="A167" s="491"/>
      <c r="B167" s="9619" t="s">
        <v>641</v>
      </c>
      <c r="C167" s="517" t="s">
        <v>761</v>
      </c>
      <c r="D167" s="475" t="s">
        <v>654</v>
      </c>
      <c r="E167" s="548" t="s">
        <v>126</v>
      </c>
      <c r="F167" s="484"/>
      <c r="G167" s="9492">
        <v>25500</v>
      </c>
      <c r="H167" s="515"/>
      <c r="I167" s="9492"/>
      <c r="J167" s="559"/>
      <c r="K167" s="9492">
        <v>3595239</v>
      </c>
      <c r="L167" s="9617" t="s">
        <v>912</v>
      </c>
    </row>
    <row r="168" spans="1:12" ht="14.25" customHeight="1">
      <c r="A168" s="487"/>
      <c r="B168" s="9620"/>
      <c r="C168" s="555" t="s">
        <v>668</v>
      </c>
      <c r="D168" s="478" t="s">
        <v>38</v>
      </c>
      <c r="E168" s="549"/>
      <c r="F168" s="483"/>
      <c r="G168" s="9493"/>
      <c r="H168" s="515"/>
      <c r="I168" s="9493"/>
      <c r="J168" s="559"/>
      <c r="K168" s="9493"/>
      <c r="L168" s="9618"/>
    </row>
    <row r="169" spans="1:12" ht="14.25" customHeight="1">
      <c r="A169" s="487"/>
      <c r="B169" s="561"/>
      <c r="C169" s="532" t="s">
        <v>300</v>
      </c>
      <c r="D169" s="473"/>
      <c r="E169" s="500"/>
      <c r="F169" s="483"/>
      <c r="G169" s="483"/>
      <c r="H169" s="515"/>
      <c r="I169" s="483"/>
      <c r="J169" s="559">
        <v>550</v>
      </c>
      <c r="K169" s="483">
        <v>3595789</v>
      </c>
      <c r="L169" s="433"/>
    </row>
    <row r="170" spans="1:12" ht="14.25" customHeight="1">
      <c r="A170" s="498"/>
      <c r="B170" s="9619" t="s">
        <v>641</v>
      </c>
      <c r="C170" s="556" t="s">
        <v>673</v>
      </c>
      <c r="D170" s="475" t="s">
        <v>654</v>
      </c>
      <c r="E170" s="558" t="s">
        <v>126</v>
      </c>
      <c r="F170" s="482"/>
      <c r="G170" s="9492">
        <v>11000</v>
      </c>
      <c r="H170" s="515"/>
      <c r="I170" s="9492"/>
      <c r="J170" s="559"/>
      <c r="K170" s="9492">
        <v>3584789</v>
      </c>
      <c r="L170" s="9617" t="s">
        <v>912</v>
      </c>
    </row>
    <row r="171" spans="1:12" ht="14.25" customHeight="1">
      <c r="A171" s="487"/>
      <c r="B171" s="9620"/>
      <c r="C171" s="555" t="s">
        <v>669</v>
      </c>
      <c r="D171" s="478" t="s">
        <v>38</v>
      </c>
      <c r="E171" s="549"/>
      <c r="F171" s="483"/>
      <c r="G171" s="9493"/>
      <c r="H171" s="515"/>
      <c r="I171" s="9493"/>
      <c r="J171" s="559"/>
      <c r="K171" s="9493"/>
      <c r="L171" s="9618"/>
    </row>
    <row r="172" spans="1:12" ht="14.25" customHeight="1">
      <c r="A172" s="487"/>
      <c r="B172" s="561"/>
      <c r="C172" s="532" t="s">
        <v>300</v>
      </c>
      <c r="D172" s="473"/>
      <c r="E172" s="500"/>
      <c r="F172" s="483"/>
      <c r="G172" s="483"/>
      <c r="H172" s="515"/>
      <c r="I172" s="483"/>
      <c r="J172" s="559">
        <v>500</v>
      </c>
      <c r="K172" s="483">
        <v>3585289</v>
      </c>
      <c r="L172" s="433"/>
    </row>
    <row r="173" spans="1:12" ht="14.25" customHeight="1">
      <c r="A173" s="491"/>
      <c r="B173" s="9619" t="s">
        <v>641</v>
      </c>
      <c r="C173" s="517" t="s">
        <v>672</v>
      </c>
      <c r="D173" s="475"/>
      <c r="E173" s="548"/>
      <c r="F173" s="484"/>
      <c r="G173" s="9492"/>
      <c r="H173" s="515"/>
      <c r="I173" s="9492">
        <v>11000</v>
      </c>
      <c r="J173" s="559"/>
      <c r="K173" s="9492">
        <v>3574289</v>
      </c>
      <c r="L173" s="433"/>
    </row>
    <row r="174" spans="1:12" ht="14.25" customHeight="1">
      <c r="A174" s="487"/>
      <c r="B174" s="9620"/>
      <c r="C174" s="555"/>
      <c r="D174" s="478"/>
      <c r="E174" s="549"/>
      <c r="F174" s="483"/>
      <c r="G174" s="9493"/>
      <c r="H174" s="515"/>
      <c r="I174" s="9493"/>
      <c r="J174" s="559"/>
      <c r="K174" s="9493"/>
      <c r="L174" s="433"/>
    </row>
    <row r="175" spans="1:12" ht="14.25" customHeight="1">
      <c r="A175" s="487"/>
      <c r="B175" s="561"/>
      <c r="C175" s="532" t="s">
        <v>300</v>
      </c>
      <c r="D175" s="473"/>
      <c r="E175" s="500"/>
      <c r="F175" s="483"/>
      <c r="G175" s="483"/>
      <c r="H175" s="515"/>
      <c r="I175" s="483"/>
      <c r="J175" s="559">
        <v>500</v>
      </c>
      <c r="K175" s="483">
        <v>3574789</v>
      </c>
      <c r="L175" s="433"/>
    </row>
    <row r="176" spans="1:12" ht="14.25" customHeight="1">
      <c r="A176" s="498"/>
      <c r="B176" s="9619" t="s">
        <v>641</v>
      </c>
      <c r="C176" s="517" t="s">
        <v>674</v>
      </c>
      <c r="D176" s="475" t="s">
        <v>676</v>
      </c>
      <c r="E176" s="558"/>
      <c r="F176" s="482"/>
      <c r="G176" s="9492">
        <v>11000</v>
      </c>
      <c r="H176" s="515"/>
      <c r="I176" s="9492"/>
      <c r="J176" s="559"/>
      <c r="K176" s="9492">
        <v>3563789</v>
      </c>
      <c r="L176" s="9617" t="s">
        <v>913</v>
      </c>
    </row>
    <row r="177" spans="1:12" ht="14.25" customHeight="1">
      <c r="A177" s="487"/>
      <c r="B177" s="9620"/>
      <c r="C177" s="555" t="s">
        <v>675</v>
      </c>
      <c r="D177" s="478" t="s">
        <v>46</v>
      </c>
      <c r="E177" s="549"/>
      <c r="F177" s="483"/>
      <c r="G177" s="9493"/>
      <c r="H177" s="515"/>
      <c r="I177" s="9493"/>
      <c r="J177" s="559"/>
      <c r="K177" s="9493"/>
      <c r="L177" s="9618"/>
    </row>
    <row r="178" spans="1:12" ht="14.25" customHeight="1">
      <c r="A178" s="487"/>
      <c r="B178" s="561"/>
      <c r="C178" s="532" t="s">
        <v>300</v>
      </c>
      <c r="D178" s="473"/>
      <c r="E178" s="500"/>
      <c r="F178" s="483"/>
      <c r="G178" s="483"/>
      <c r="H178" s="515"/>
      <c r="I178" s="483"/>
      <c r="J178" s="559">
        <v>500</v>
      </c>
      <c r="K178" s="483">
        <v>3564289</v>
      </c>
      <c r="L178" s="433"/>
    </row>
    <row r="179" spans="1:12" ht="14.25" customHeight="1">
      <c r="A179" s="498"/>
      <c r="B179" s="9619" t="s">
        <v>677</v>
      </c>
      <c r="C179" s="517" t="s">
        <v>678</v>
      </c>
      <c r="D179" s="475"/>
      <c r="E179" s="558"/>
      <c r="F179" s="484"/>
      <c r="G179" s="9492"/>
      <c r="H179" s="515"/>
      <c r="I179" s="9492">
        <v>169660</v>
      </c>
      <c r="J179" s="559"/>
      <c r="K179" s="9492">
        <v>3394629</v>
      </c>
      <c r="L179" s="433"/>
    </row>
    <row r="180" spans="1:12" ht="14.25" customHeight="1">
      <c r="A180" s="487"/>
      <c r="B180" s="9620"/>
      <c r="C180" s="555" t="s">
        <v>679</v>
      </c>
      <c r="D180" s="478"/>
      <c r="E180" s="549"/>
      <c r="F180" s="483"/>
      <c r="G180" s="9493"/>
      <c r="H180" s="515"/>
      <c r="I180" s="9493"/>
      <c r="J180" s="559"/>
      <c r="K180" s="9493"/>
      <c r="L180" s="433"/>
    </row>
    <row r="181" spans="1:12" ht="14.25" customHeight="1">
      <c r="A181" s="487"/>
      <c r="B181" s="561"/>
      <c r="C181" s="532" t="s">
        <v>437</v>
      </c>
      <c r="D181" s="473"/>
      <c r="E181" s="500"/>
      <c r="F181" s="483"/>
      <c r="G181" s="483"/>
      <c r="H181" s="515"/>
      <c r="I181" s="483"/>
      <c r="J181" s="559">
        <v>1400</v>
      </c>
      <c r="K181" s="483">
        <v>3396029</v>
      </c>
      <c r="L181" s="433"/>
    </row>
    <row r="182" spans="1:12" ht="14.25" customHeight="1">
      <c r="A182" s="491"/>
      <c r="B182" s="9619" t="s">
        <v>677</v>
      </c>
      <c r="C182" s="517" t="s">
        <v>680</v>
      </c>
      <c r="D182" s="475"/>
      <c r="E182" s="548"/>
      <c r="F182" s="484"/>
      <c r="G182" s="9492"/>
      <c r="H182" s="515"/>
      <c r="I182" s="9492">
        <v>131405</v>
      </c>
      <c r="J182" s="559"/>
      <c r="K182" s="9492">
        <v>3264624</v>
      </c>
      <c r="L182" s="433"/>
    </row>
    <row r="183" spans="1:12" ht="14.25" customHeight="1">
      <c r="A183" s="487"/>
      <c r="B183" s="9620"/>
      <c r="C183" s="555" t="s">
        <v>681</v>
      </c>
      <c r="D183" s="478"/>
      <c r="E183" s="549"/>
      <c r="F183" s="483"/>
      <c r="G183" s="9493"/>
      <c r="H183" s="515"/>
      <c r="I183" s="9493"/>
      <c r="J183" s="559"/>
      <c r="K183" s="9493"/>
      <c r="L183" s="433"/>
    </row>
    <row r="184" spans="1:12" ht="14.25" customHeight="1">
      <c r="A184" s="487"/>
      <c r="B184" s="561"/>
      <c r="C184" s="532" t="s">
        <v>437</v>
      </c>
      <c r="D184" s="473"/>
      <c r="E184" s="500"/>
      <c r="F184" s="483"/>
      <c r="G184" s="483"/>
      <c r="H184" s="515"/>
      <c r="I184" s="483"/>
      <c r="J184" s="559">
        <v>1400</v>
      </c>
      <c r="K184" s="483">
        <v>3266024</v>
      </c>
      <c r="L184" s="433"/>
    </row>
    <row r="185" spans="1:12" ht="14.25" customHeight="1">
      <c r="A185" s="498"/>
      <c r="B185" s="9619" t="s">
        <v>677</v>
      </c>
      <c r="C185" s="556" t="s">
        <v>712</v>
      </c>
      <c r="D185" s="475" t="s">
        <v>582</v>
      </c>
      <c r="E185" s="558" t="s">
        <v>47</v>
      </c>
      <c r="F185" s="482"/>
      <c r="G185" s="9492"/>
      <c r="H185" s="9492">
        <v>50000</v>
      </c>
      <c r="I185" s="9492"/>
      <c r="J185" s="559"/>
      <c r="K185" s="9492">
        <v>3216024</v>
      </c>
      <c r="L185" s="9617" t="s">
        <v>695</v>
      </c>
    </row>
    <row r="186" spans="1:12" ht="14.25" customHeight="1">
      <c r="A186" s="487"/>
      <c r="B186" s="9620"/>
      <c r="C186" s="555" t="s">
        <v>639</v>
      </c>
      <c r="D186" s="478" t="s">
        <v>46</v>
      </c>
      <c r="E186" s="549"/>
      <c r="F186" s="483"/>
      <c r="G186" s="9493"/>
      <c r="H186" s="9493"/>
      <c r="I186" s="9493"/>
      <c r="J186" s="559"/>
      <c r="K186" s="9493"/>
      <c r="L186" s="9618"/>
    </row>
    <row r="187" spans="1:12" ht="14.25" customHeight="1">
      <c r="A187" s="487"/>
      <c r="B187" s="561"/>
      <c r="C187" s="532" t="s">
        <v>696</v>
      </c>
      <c r="D187" s="473"/>
      <c r="E187" s="500"/>
      <c r="F187" s="483"/>
      <c r="G187" s="483"/>
      <c r="H187" s="515"/>
      <c r="I187" s="483"/>
      <c r="J187" s="559">
        <v>1400</v>
      </c>
      <c r="K187" s="483">
        <v>3217424</v>
      </c>
      <c r="L187" s="433"/>
    </row>
    <row r="188" spans="1:12">
      <c r="A188" s="491"/>
      <c r="B188" s="9619" t="s">
        <v>677</v>
      </c>
      <c r="C188" s="517" t="s">
        <v>682</v>
      </c>
      <c r="D188" s="475"/>
      <c r="E188" s="548"/>
      <c r="F188" s="484"/>
      <c r="G188" s="9492"/>
      <c r="H188" s="515"/>
      <c r="I188" s="9492">
        <v>20590</v>
      </c>
      <c r="J188" s="559"/>
      <c r="K188" s="9492">
        <v>3196834</v>
      </c>
      <c r="L188" s="433"/>
    </row>
    <row r="189" spans="1:12">
      <c r="A189" s="487"/>
      <c r="B189" s="9620"/>
      <c r="C189" s="555" t="s">
        <v>683</v>
      </c>
      <c r="D189" s="478"/>
      <c r="E189" s="549"/>
      <c r="F189" s="483"/>
      <c r="G189" s="9493"/>
      <c r="H189" s="515"/>
      <c r="I189" s="9493"/>
      <c r="J189" s="559"/>
      <c r="K189" s="9493"/>
      <c r="L189" s="433"/>
    </row>
    <row r="190" spans="1:12">
      <c r="A190" s="487"/>
      <c r="B190" s="561"/>
      <c r="C190" s="532" t="s">
        <v>270</v>
      </c>
      <c r="D190" s="473"/>
      <c r="E190" s="500"/>
      <c r="F190" s="483"/>
      <c r="G190" s="483"/>
      <c r="H190" s="515"/>
      <c r="I190" s="483"/>
      <c r="J190" s="559">
        <v>1500</v>
      </c>
      <c r="K190" s="483">
        <v>3198334</v>
      </c>
      <c r="L190" s="433"/>
    </row>
    <row r="191" spans="1:12">
      <c r="A191" s="498"/>
      <c r="B191" s="9619" t="s">
        <v>677</v>
      </c>
      <c r="C191" s="556" t="s">
        <v>684</v>
      </c>
      <c r="D191" s="475"/>
      <c r="E191" s="558"/>
      <c r="F191" s="482"/>
      <c r="G191" s="9492"/>
      <c r="H191" s="515"/>
      <c r="I191" s="9492">
        <v>46340</v>
      </c>
      <c r="J191" s="559"/>
      <c r="K191" s="9492">
        <v>3151994</v>
      </c>
      <c r="L191" s="433"/>
    </row>
    <row r="192" spans="1:12">
      <c r="A192" s="487"/>
      <c r="B192" s="9620"/>
      <c r="C192" s="555" t="s">
        <v>520</v>
      </c>
      <c r="D192" s="478"/>
      <c r="E192" s="549"/>
      <c r="F192" s="483"/>
      <c r="G192" s="9493"/>
      <c r="H192" s="515"/>
      <c r="I192" s="9493"/>
      <c r="J192" s="559"/>
      <c r="K192" s="9493"/>
      <c r="L192" s="433"/>
    </row>
    <row r="193" spans="1:12">
      <c r="A193" s="487"/>
      <c r="B193" s="561"/>
      <c r="C193" s="532" t="s">
        <v>270</v>
      </c>
      <c r="D193" s="473"/>
      <c r="E193" s="500"/>
      <c r="F193" s="483"/>
      <c r="G193" s="483"/>
      <c r="H193" s="515"/>
      <c r="I193" s="483"/>
      <c r="J193" s="559">
        <v>1500</v>
      </c>
      <c r="K193" s="483">
        <v>3153494</v>
      </c>
      <c r="L193" s="433"/>
    </row>
    <row r="194" spans="1:12">
      <c r="A194" s="498"/>
      <c r="B194" s="9619" t="s">
        <v>677</v>
      </c>
      <c r="C194" s="556" t="s">
        <v>685</v>
      </c>
      <c r="D194" s="475"/>
      <c r="E194" s="558"/>
      <c r="F194" s="482"/>
      <c r="G194" s="9492"/>
      <c r="H194" s="515"/>
      <c r="I194" s="9492">
        <v>97840</v>
      </c>
      <c r="J194" s="559"/>
      <c r="K194" s="9492">
        <v>3055654</v>
      </c>
      <c r="L194" s="433"/>
    </row>
    <row r="195" spans="1:12">
      <c r="A195" s="487"/>
      <c r="B195" s="9620"/>
      <c r="C195" s="555" t="s">
        <v>686</v>
      </c>
      <c r="D195" s="478"/>
      <c r="E195" s="549"/>
      <c r="F195" s="483"/>
      <c r="G195" s="9493"/>
      <c r="H195" s="515"/>
      <c r="I195" s="9493"/>
      <c r="J195" s="559"/>
      <c r="K195" s="9493"/>
      <c r="L195" s="433"/>
    </row>
    <row r="196" spans="1:12">
      <c r="A196" s="487"/>
      <c r="B196" s="561"/>
      <c r="C196" s="532" t="s">
        <v>270</v>
      </c>
      <c r="D196" s="473"/>
      <c r="E196" s="500"/>
      <c r="F196" s="483"/>
      <c r="G196" s="483"/>
      <c r="H196" s="515"/>
      <c r="I196" s="483"/>
      <c r="J196" s="559">
        <v>1500</v>
      </c>
      <c r="K196" s="483">
        <v>3057154</v>
      </c>
      <c r="L196" s="433"/>
    </row>
    <row r="197" spans="1:12">
      <c r="A197" s="498"/>
      <c r="B197" s="9619" t="s">
        <v>677</v>
      </c>
      <c r="C197" s="556" t="s">
        <v>687</v>
      </c>
      <c r="D197" s="475"/>
      <c r="E197" s="558"/>
      <c r="F197" s="482"/>
      <c r="G197" s="9492"/>
      <c r="H197" s="515"/>
      <c r="I197" s="9492">
        <v>152340</v>
      </c>
      <c r="J197" s="559"/>
      <c r="K197" s="9492">
        <v>2904814</v>
      </c>
      <c r="L197" s="433"/>
    </row>
    <row r="198" spans="1:12">
      <c r="A198" s="487"/>
      <c r="B198" s="9620"/>
      <c r="C198" s="555" t="s">
        <v>688</v>
      </c>
      <c r="D198" s="478"/>
      <c r="E198" s="549"/>
      <c r="F198" s="483"/>
      <c r="G198" s="9493"/>
      <c r="H198" s="515"/>
      <c r="I198" s="9493"/>
      <c r="J198" s="559"/>
      <c r="K198" s="9493"/>
      <c r="L198" s="433"/>
    </row>
    <row r="199" spans="1:12">
      <c r="A199" s="487"/>
      <c r="B199" s="561"/>
      <c r="C199" s="532" t="s">
        <v>270</v>
      </c>
      <c r="D199" s="473"/>
      <c r="E199" s="500"/>
      <c r="F199" s="483"/>
      <c r="G199" s="483"/>
      <c r="H199" s="515"/>
      <c r="I199" s="483"/>
      <c r="J199" s="559">
        <v>1500</v>
      </c>
      <c r="K199" s="483">
        <v>2906314</v>
      </c>
      <c r="L199" s="433"/>
    </row>
    <row r="200" spans="1:12">
      <c r="A200" s="498"/>
      <c r="B200" s="9619" t="s">
        <v>677</v>
      </c>
      <c r="C200" s="556" t="s">
        <v>689</v>
      </c>
      <c r="D200" s="475"/>
      <c r="E200" s="558"/>
      <c r="F200" s="482"/>
      <c r="G200" s="9492"/>
      <c r="H200" s="515"/>
      <c r="I200" s="9492">
        <v>78090</v>
      </c>
      <c r="J200" s="559"/>
      <c r="K200" s="9492">
        <v>2828224</v>
      </c>
      <c r="L200" s="433"/>
    </row>
    <row r="201" spans="1:12">
      <c r="A201" s="487"/>
      <c r="B201" s="9620"/>
      <c r="C201" s="563" t="s">
        <v>690</v>
      </c>
      <c r="D201" s="478"/>
      <c r="E201" s="549"/>
      <c r="F201" s="483"/>
      <c r="G201" s="9493"/>
      <c r="H201" s="515"/>
      <c r="I201" s="9493"/>
      <c r="J201" s="559"/>
      <c r="K201" s="9493"/>
      <c r="L201" s="433"/>
    </row>
    <row r="202" spans="1:12">
      <c r="A202" s="487"/>
      <c r="B202" s="561"/>
      <c r="C202" s="532" t="s">
        <v>270</v>
      </c>
      <c r="D202" s="473"/>
      <c r="E202" s="500"/>
      <c r="F202" s="483"/>
      <c r="G202" s="483"/>
      <c r="H202" s="515"/>
      <c r="I202" s="483"/>
      <c r="J202" s="559">
        <v>1500</v>
      </c>
      <c r="K202" s="483">
        <v>2829724</v>
      </c>
      <c r="L202" s="433"/>
    </row>
    <row r="203" spans="1:12">
      <c r="A203" s="498"/>
      <c r="B203" s="9619" t="s">
        <v>677</v>
      </c>
      <c r="C203" s="556" t="s">
        <v>691</v>
      </c>
      <c r="D203" s="475"/>
      <c r="E203" s="558"/>
      <c r="F203" s="482"/>
      <c r="G203" s="9492"/>
      <c r="H203" s="515"/>
      <c r="I203" s="9492">
        <v>20590</v>
      </c>
      <c r="J203" s="559"/>
      <c r="K203" s="9492">
        <v>2809134</v>
      </c>
      <c r="L203" s="433"/>
    </row>
    <row r="204" spans="1:12">
      <c r="A204" s="487"/>
      <c r="B204" s="9620"/>
      <c r="C204" s="555" t="s">
        <v>681</v>
      </c>
      <c r="D204" s="478"/>
      <c r="E204" s="549"/>
      <c r="F204" s="483"/>
      <c r="G204" s="9493"/>
      <c r="H204" s="515"/>
      <c r="I204" s="9493"/>
      <c r="J204" s="559"/>
      <c r="K204" s="9493"/>
      <c r="L204" s="433"/>
    </row>
    <row r="205" spans="1:12">
      <c r="A205" s="487"/>
      <c r="B205" s="561"/>
      <c r="C205" s="532" t="s">
        <v>270</v>
      </c>
      <c r="D205" s="473"/>
      <c r="E205" s="500"/>
      <c r="F205" s="483"/>
      <c r="G205" s="483"/>
      <c r="H205" s="515"/>
      <c r="I205" s="483"/>
      <c r="J205" s="559">
        <v>1500</v>
      </c>
      <c r="K205" s="483">
        <v>2810634</v>
      </c>
      <c r="L205" s="433"/>
    </row>
    <row r="206" spans="1:12">
      <c r="A206" s="498"/>
      <c r="B206" s="9621" t="s">
        <v>677</v>
      </c>
      <c r="C206" s="556" t="s">
        <v>692</v>
      </c>
      <c r="D206" s="475"/>
      <c r="E206" s="558"/>
      <c r="F206" s="482"/>
      <c r="G206" s="9492"/>
      <c r="H206" s="515"/>
      <c r="I206" s="9492">
        <v>162300</v>
      </c>
      <c r="J206" s="559"/>
      <c r="K206" s="9492">
        <v>2648334</v>
      </c>
      <c r="L206" s="433"/>
    </row>
    <row r="207" spans="1:12">
      <c r="A207" s="487"/>
      <c r="B207" s="9622"/>
      <c r="C207" s="555" t="s">
        <v>693</v>
      </c>
      <c r="D207" s="478"/>
      <c r="E207" s="549"/>
      <c r="F207" s="483"/>
      <c r="G207" s="9493"/>
      <c r="H207" s="515"/>
      <c r="I207" s="9493"/>
      <c r="J207" s="559"/>
      <c r="K207" s="9493"/>
      <c r="L207" s="433"/>
    </row>
    <row r="208" spans="1:12">
      <c r="A208" s="487"/>
      <c r="B208" s="561"/>
      <c r="C208" s="532" t="s">
        <v>479</v>
      </c>
      <c r="D208" s="473"/>
      <c r="E208" s="500"/>
      <c r="F208" s="483"/>
      <c r="G208" s="483"/>
      <c r="H208" s="515"/>
      <c r="I208" s="483"/>
      <c r="J208" s="571">
        <v>750</v>
      </c>
      <c r="K208" s="483">
        <v>2649084</v>
      </c>
      <c r="L208" s="433"/>
    </row>
    <row r="209" spans="1:12">
      <c r="A209" s="498"/>
      <c r="B209" s="9619" t="s">
        <v>694</v>
      </c>
      <c r="C209" s="556" t="s">
        <v>699</v>
      </c>
      <c r="D209" s="475"/>
      <c r="E209" s="558"/>
      <c r="F209" s="482"/>
      <c r="G209" s="9492"/>
      <c r="H209" s="515"/>
      <c r="I209" s="9492">
        <v>722880</v>
      </c>
      <c r="J209" s="559"/>
      <c r="K209" s="9492">
        <v>1926204</v>
      </c>
      <c r="L209" s="433"/>
    </row>
    <row r="210" spans="1:12">
      <c r="A210" s="487"/>
      <c r="B210" s="9620"/>
      <c r="C210" s="555" t="s">
        <v>700</v>
      </c>
      <c r="D210" s="478"/>
      <c r="E210" s="549"/>
      <c r="F210" s="483"/>
      <c r="G210" s="9493"/>
      <c r="H210" s="515"/>
      <c r="I210" s="9493"/>
      <c r="J210" s="559"/>
      <c r="K210" s="9493"/>
      <c r="L210" s="433"/>
    </row>
    <row r="211" spans="1:12">
      <c r="A211" s="487"/>
      <c r="B211" s="561"/>
      <c r="C211" s="532" t="s">
        <v>583</v>
      </c>
      <c r="D211" s="473"/>
      <c r="E211" s="500"/>
      <c r="F211" s="483"/>
      <c r="G211" s="483"/>
      <c r="H211" s="515"/>
      <c r="I211" s="483"/>
      <c r="J211" s="559">
        <v>1500</v>
      </c>
      <c r="K211" s="483">
        <v>1927704</v>
      </c>
      <c r="L211" s="433"/>
    </row>
    <row r="212" spans="1:12">
      <c r="A212" s="498"/>
      <c r="B212" s="9619" t="s">
        <v>701</v>
      </c>
      <c r="C212" s="556" t="s">
        <v>703</v>
      </c>
      <c r="D212" s="475" t="s">
        <v>568</v>
      </c>
      <c r="E212" s="558" t="s">
        <v>715</v>
      </c>
      <c r="F212" s="482"/>
      <c r="G212" s="9492">
        <v>38909</v>
      </c>
      <c r="H212" s="515"/>
      <c r="I212" s="9492"/>
      <c r="J212" s="559"/>
      <c r="K212" s="9492">
        <v>1888795</v>
      </c>
      <c r="L212" s="9617" t="s">
        <v>912</v>
      </c>
    </row>
    <row r="213" spans="1:12">
      <c r="A213" s="487"/>
      <c r="B213" s="9620"/>
      <c r="C213" s="555" t="s">
        <v>704</v>
      </c>
      <c r="D213" s="478" t="s">
        <v>250</v>
      </c>
      <c r="E213" s="549"/>
      <c r="F213" s="483"/>
      <c r="G213" s="9493"/>
      <c r="H213" s="515"/>
      <c r="I213" s="9493"/>
      <c r="J213" s="559"/>
      <c r="K213" s="9493"/>
      <c r="L213" s="9618"/>
    </row>
    <row r="214" spans="1:12">
      <c r="A214" s="487"/>
      <c r="B214" s="561"/>
      <c r="C214" s="532" t="s">
        <v>437</v>
      </c>
      <c r="D214" s="473"/>
      <c r="E214" s="500"/>
      <c r="F214" s="483"/>
      <c r="G214" s="483"/>
      <c r="H214" s="515"/>
      <c r="I214" s="483"/>
      <c r="J214" s="559">
        <v>1400</v>
      </c>
      <c r="K214" s="483">
        <v>1890195</v>
      </c>
      <c r="L214" s="433"/>
    </row>
    <row r="215" spans="1:12">
      <c r="A215" s="498"/>
      <c r="B215" s="9619" t="s">
        <v>701</v>
      </c>
      <c r="C215" s="556" t="s">
        <v>705</v>
      </c>
      <c r="D215" s="475" t="s">
        <v>707</v>
      </c>
      <c r="E215" s="558"/>
      <c r="F215" s="482"/>
      <c r="G215" s="9492"/>
      <c r="H215" s="515"/>
      <c r="I215" s="9492">
        <v>510160</v>
      </c>
      <c r="J215" s="559"/>
      <c r="K215" s="9492">
        <v>1380035</v>
      </c>
      <c r="L215" s="9617" t="s">
        <v>708</v>
      </c>
    </row>
    <row r="216" spans="1:12">
      <c r="A216" s="487"/>
      <c r="B216" s="9620"/>
      <c r="C216" s="555" t="s">
        <v>706</v>
      </c>
      <c r="D216" s="478"/>
      <c r="E216" s="549"/>
      <c r="F216" s="483"/>
      <c r="G216" s="9493"/>
      <c r="H216" s="515"/>
      <c r="I216" s="9493"/>
      <c r="J216" s="559"/>
      <c r="K216" s="9493"/>
      <c r="L216" s="9618"/>
    </row>
    <row r="217" spans="1:12">
      <c r="A217" s="487"/>
      <c r="B217" s="561"/>
      <c r="C217" s="532" t="s">
        <v>437</v>
      </c>
      <c r="D217" s="473"/>
      <c r="E217" s="500"/>
      <c r="F217" s="483"/>
      <c r="G217" s="483"/>
      <c r="H217" s="515"/>
      <c r="I217" s="483"/>
      <c r="J217" s="572">
        <v>2800</v>
      </c>
      <c r="K217" s="483">
        <v>1382835</v>
      </c>
      <c r="L217" s="433"/>
    </row>
    <row r="218" spans="1:12">
      <c r="A218" s="498"/>
      <c r="B218" s="9619" t="s">
        <v>701</v>
      </c>
      <c r="C218" s="556" t="s">
        <v>711</v>
      </c>
      <c r="D218" s="475" t="s">
        <v>261</v>
      </c>
      <c r="E218" s="558"/>
      <c r="F218" s="482"/>
      <c r="G218" s="9492"/>
      <c r="H218" s="515"/>
      <c r="I218" s="9492">
        <v>100000</v>
      </c>
      <c r="J218" s="559"/>
      <c r="K218" s="9492">
        <v>1282835</v>
      </c>
      <c r="L218" s="433"/>
    </row>
    <row r="219" spans="1:12">
      <c r="A219" s="487"/>
      <c r="B219" s="9620"/>
      <c r="C219" s="555" t="s">
        <v>700</v>
      </c>
      <c r="D219" s="478" t="s">
        <v>73</v>
      </c>
      <c r="E219" s="549"/>
      <c r="F219" s="483"/>
      <c r="G219" s="9493"/>
      <c r="H219" s="515"/>
      <c r="I219" s="9493"/>
      <c r="J219" s="559"/>
      <c r="K219" s="9493"/>
      <c r="L219" s="433"/>
    </row>
    <row r="220" spans="1:12">
      <c r="A220" s="487"/>
      <c r="B220" s="561"/>
      <c r="C220" s="532" t="s">
        <v>696</v>
      </c>
      <c r="D220" s="473"/>
      <c r="E220" s="500"/>
      <c r="F220" s="483"/>
      <c r="G220" s="483"/>
      <c r="H220" s="515"/>
      <c r="I220" s="483"/>
      <c r="J220" s="559">
        <v>1400</v>
      </c>
      <c r="K220" s="483">
        <v>1284235</v>
      </c>
      <c r="L220" s="433"/>
    </row>
    <row r="221" spans="1:12">
      <c r="A221" s="498"/>
      <c r="B221" s="9619" t="s">
        <v>701</v>
      </c>
      <c r="C221" s="556" t="s">
        <v>710</v>
      </c>
      <c r="D221" s="475" t="s">
        <v>709</v>
      </c>
      <c r="E221" s="558" t="s">
        <v>143</v>
      </c>
      <c r="F221" s="482"/>
      <c r="G221" s="9492"/>
      <c r="H221" s="515"/>
      <c r="I221" s="9492">
        <v>50000</v>
      </c>
      <c r="J221" s="559"/>
      <c r="K221" s="9492">
        <v>1234235</v>
      </c>
      <c r="L221" s="9617"/>
    </row>
    <row r="222" spans="1:12">
      <c r="A222" s="487"/>
      <c r="B222" s="9620"/>
      <c r="C222" s="555" t="s">
        <v>714</v>
      </c>
      <c r="D222" s="478" t="s">
        <v>46</v>
      </c>
      <c r="E222" s="549"/>
      <c r="F222" s="483"/>
      <c r="G222" s="9493"/>
      <c r="H222" s="515"/>
      <c r="I222" s="9493"/>
      <c r="J222" s="559"/>
      <c r="K222" s="9493"/>
      <c r="L222" s="9618"/>
    </row>
    <row r="223" spans="1:12">
      <c r="A223" s="487"/>
      <c r="B223" s="561"/>
      <c r="C223" s="532" t="s">
        <v>696</v>
      </c>
      <c r="D223" s="473"/>
      <c r="E223" s="500"/>
      <c r="F223" s="483"/>
      <c r="G223" s="483"/>
      <c r="H223" s="515"/>
      <c r="I223" s="483"/>
      <c r="J223" s="559">
        <v>1400</v>
      </c>
      <c r="K223" s="483">
        <v>1235635</v>
      </c>
      <c r="L223" s="433"/>
    </row>
    <row r="224" spans="1:12">
      <c r="A224" s="498"/>
      <c r="B224" s="9619" t="s">
        <v>713</v>
      </c>
      <c r="C224" s="524" t="s">
        <v>721</v>
      </c>
      <c r="D224" s="475"/>
      <c r="E224" s="558"/>
      <c r="F224" s="482"/>
      <c r="G224" s="9492"/>
      <c r="H224" s="515"/>
      <c r="I224" s="9492">
        <v>389526</v>
      </c>
      <c r="J224" s="559"/>
      <c r="K224" s="9492">
        <v>846109</v>
      </c>
      <c r="L224" s="433"/>
    </row>
    <row r="225" spans="1:12">
      <c r="A225" s="487"/>
      <c r="B225" s="9620"/>
      <c r="C225" s="509" t="s">
        <v>475</v>
      </c>
      <c r="D225" s="478"/>
      <c r="E225" s="549"/>
      <c r="F225" s="483"/>
      <c r="G225" s="9493"/>
      <c r="H225" s="515"/>
      <c r="I225" s="9493"/>
      <c r="J225" s="559"/>
      <c r="K225" s="9493"/>
      <c r="L225" s="433"/>
    </row>
    <row r="226" spans="1:12">
      <c r="A226" s="487"/>
      <c r="B226" s="561"/>
      <c r="C226" s="532" t="s">
        <v>437</v>
      </c>
      <c r="D226" s="473"/>
      <c r="E226" s="500"/>
      <c r="F226" s="483"/>
      <c r="G226" s="483"/>
      <c r="H226" s="515"/>
      <c r="I226" s="483"/>
      <c r="J226" s="559">
        <v>1400</v>
      </c>
      <c r="K226" s="483">
        <v>847509</v>
      </c>
      <c r="L226" s="433"/>
    </row>
    <row r="227" spans="1:12">
      <c r="A227" s="498"/>
      <c r="B227" s="9619" t="s">
        <v>713</v>
      </c>
      <c r="C227" s="556" t="s">
        <v>718</v>
      </c>
      <c r="D227" s="475"/>
      <c r="E227" s="558"/>
      <c r="F227" s="482"/>
      <c r="G227" s="9492"/>
      <c r="H227" s="515"/>
      <c r="I227" s="9492">
        <v>69900</v>
      </c>
      <c r="J227" s="559"/>
      <c r="K227" s="9492">
        <v>777609</v>
      </c>
      <c r="L227" s="433"/>
    </row>
    <row r="228" spans="1:12">
      <c r="A228" s="487"/>
      <c r="B228" s="9620"/>
      <c r="C228" s="555" t="s">
        <v>475</v>
      </c>
      <c r="D228" s="478"/>
      <c r="E228" s="549"/>
      <c r="F228" s="483"/>
      <c r="G228" s="9493"/>
      <c r="H228" s="515"/>
      <c r="I228" s="9493"/>
      <c r="J228" s="559"/>
      <c r="K228" s="9493"/>
      <c r="L228" s="433"/>
    </row>
    <row r="229" spans="1:12">
      <c r="A229" s="487"/>
      <c r="B229" s="561"/>
      <c r="C229" s="532" t="s">
        <v>479</v>
      </c>
      <c r="D229" s="473"/>
      <c r="E229" s="500"/>
      <c r="F229" s="483"/>
      <c r="G229" s="483"/>
      <c r="H229" s="515"/>
      <c r="I229" s="483"/>
      <c r="J229" s="559">
        <v>750</v>
      </c>
      <c r="K229" s="483">
        <v>778359</v>
      </c>
      <c r="L229" s="433"/>
    </row>
    <row r="230" spans="1:12">
      <c r="A230" s="498"/>
      <c r="B230" s="9619" t="s">
        <v>713</v>
      </c>
      <c r="C230" s="556" t="s">
        <v>642</v>
      </c>
      <c r="D230" s="475" t="s">
        <v>719</v>
      </c>
      <c r="E230" s="558" t="s">
        <v>47</v>
      </c>
      <c r="F230" s="482"/>
      <c r="G230" s="9492"/>
      <c r="H230" s="9492">
        <v>50000</v>
      </c>
      <c r="I230" s="9492"/>
      <c r="J230" s="559"/>
      <c r="K230" s="9492">
        <v>728359</v>
      </c>
      <c r="L230" s="433" t="s">
        <v>720</v>
      </c>
    </row>
    <row r="231" spans="1:12">
      <c r="A231" s="487"/>
      <c r="B231" s="9620"/>
      <c r="C231" s="555" t="s">
        <v>639</v>
      </c>
      <c r="D231" s="478" t="s">
        <v>46</v>
      </c>
      <c r="E231" s="549"/>
      <c r="F231" s="483"/>
      <c r="G231" s="9493"/>
      <c r="H231" s="9493"/>
      <c r="I231" s="9493"/>
      <c r="J231" s="559"/>
      <c r="K231" s="9493"/>
      <c r="L231" s="433"/>
    </row>
    <row r="232" spans="1:12">
      <c r="A232" s="487"/>
      <c r="B232" s="561"/>
      <c r="C232" s="532" t="s">
        <v>696</v>
      </c>
      <c r="D232" s="473"/>
      <c r="E232" s="500"/>
      <c r="F232" s="483"/>
      <c r="G232" s="483"/>
      <c r="H232" s="515"/>
      <c r="I232" s="483"/>
      <c r="J232" s="559">
        <v>1400</v>
      </c>
      <c r="K232" s="483">
        <v>729759</v>
      </c>
      <c r="L232" s="433"/>
    </row>
    <row r="233" spans="1:12">
      <c r="A233" s="498"/>
      <c r="B233" s="9619" t="s">
        <v>713</v>
      </c>
      <c r="C233" s="556" t="s">
        <v>591</v>
      </c>
      <c r="D233" s="475"/>
      <c r="E233" s="558"/>
      <c r="F233" s="482">
        <v>7500000</v>
      </c>
      <c r="G233" s="9492"/>
      <c r="H233" s="515"/>
      <c r="I233" s="9492"/>
      <c r="J233" s="559"/>
      <c r="K233" s="9492">
        <v>8229759</v>
      </c>
      <c r="L233" s="433"/>
    </row>
    <row r="234" spans="1:12">
      <c r="A234" s="487"/>
      <c r="B234" s="9620"/>
      <c r="C234" s="555"/>
      <c r="D234" s="478"/>
      <c r="E234" s="549"/>
      <c r="F234" s="483"/>
      <c r="G234" s="9493"/>
      <c r="H234" s="515"/>
      <c r="I234" s="9493"/>
      <c r="J234" s="559"/>
      <c r="K234" s="9493"/>
      <c r="L234" s="433"/>
    </row>
    <row r="235" spans="1:12">
      <c r="A235" s="487"/>
      <c r="B235" s="561"/>
      <c r="C235" s="532"/>
      <c r="D235" s="473"/>
      <c r="E235" s="500"/>
      <c r="F235" s="483"/>
      <c r="G235" s="483"/>
      <c r="H235" s="515"/>
      <c r="I235" s="483"/>
      <c r="J235" s="559"/>
      <c r="K235" s="483"/>
      <c r="L235" s="433"/>
    </row>
    <row r="236" spans="1:12">
      <c r="A236" s="498"/>
      <c r="B236" s="9619" t="s">
        <v>723</v>
      </c>
      <c r="C236" s="556" t="s">
        <v>724</v>
      </c>
      <c r="D236" s="475"/>
      <c r="E236" s="558"/>
      <c r="F236" s="482"/>
      <c r="G236" s="9492"/>
      <c r="H236" s="515"/>
      <c r="I236" s="9492">
        <v>24340</v>
      </c>
      <c r="J236" s="559"/>
      <c r="K236" s="9492">
        <v>8205419</v>
      </c>
      <c r="L236" s="433"/>
    </row>
    <row r="237" spans="1:12">
      <c r="A237" s="487"/>
      <c r="B237" s="9620"/>
      <c r="C237" s="555" t="s">
        <v>700</v>
      </c>
      <c r="D237" s="478"/>
      <c r="E237" s="549"/>
      <c r="F237" s="483"/>
      <c r="G237" s="9493"/>
      <c r="H237" s="515"/>
      <c r="I237" s="9493"/>
      <c r="J237" s="559"/>
      <c r="K237" s="9493"/>
      <c r="L237" s="433"/>
    </row>
    <row r="238" spans="1:12">
      <c r="A238" s="487"/>
      <c r="B238" s="561"/>
      <c r="C238" s="532" t="s">
        <v>583</v>
      </c>
      <c r="D238" s="473"/>
      <c r="E238" s="500"/>
      <c r="F238" s="483"/>
      <c r="G238" s="483"/>
      <c r="H238" s="515"/>
      <c r="I238" s="483"/>
      <c r="J238" s="559">
        <v>1500</v>
      </c>
      <c r="K238" s="483">
        <v>8206919</v>
      </c>
      <c r="L238" s="433"/>
    </row>
    <row r="239" spans="1:12">
      <c r="A239" s="498"/>
      <c r="B239" s="9619" t="s">
        <v>725</v>
      </c>
      <c r="C239" s="556" t="s">
        <v>726</v>
      </c>
      <c r="D239" s="475" t="s">
        <v>728</v>
      </c>
      <c r="E239" s="558" t="s">
        <v>730</v>
      </c>
      <c r="F239" s="482"/>
      <c r="G239" s="9492">
        <v>200000</v>
      </c>
      <c r="H239" s="515"/>
      <c r="I239" s="9492"/>
      <c r="J239" s="559"/>
      <c r="K239" s="9492">
        <v>8006919</v>
      </c>
      <c r="L239" s="433"/>
    </row>
    <row r="240" spans="1:12">
      <c r="A240" s="487"/>
      <c r="B240" s="9620"/>
      <c r="C240" s="555" t="s">
        <v>727</v>
      </c>
      <c r="D240" s="478" t="s">
        <v>729</v>
      </c>
      <c r="E240" s="549"/>
      <c r="F240" s="483"/>
      <c r="G240" s="9493"/>
      <c r="H240" s="515"/>
      <c r="I240" s="9493"/>
      <c r="J240" s="559"/>
      <c r="K240" s="9493"/>
      <c r="L240" s="433"/>
    </row>
    <row r="241" spans="1:12">
      <c r="A241" s="487"/>
      <c r="B241" s="561"/>
      <c r="C241" s="532" t="s">
        <v>696</v>
      </c>
      <c r="D241" s="473"/>
      <c r="E241" s="500"/>
      <c r="F241" s="483"/>
      <c r="G241" s="483"/>
      <c r="H241" s="515"/>
      <c r="I241" s="483"/>
      <c r="J241" s="559">
        <v>1400</v>
      </c>
      <c r="K241" s="483">
        <v>8008319</v>
      </c>
      <c r="L241" s="433"/>
    </row>
    <row r="242" spans="1:12">
      <c r="A242" s="498"/>
      <c r="B242" s="9619" t="s">
        <v>725</v>
      </c>
      <c r="C242" s="556" t="s">
        <v>731</v>
      </c>
      <c r="D242" s="475"/>
      <c r="E242" s="558"/>
      <c r="F242" s="482"/>
      <c r="G242" s="9492"/>
      <c r="H242" s="515"/>
      <c r="I242" s="9492">
        <v>456340</v>
      </c>
      <c r="J242" s="559"/>
      <c r="K242" s="9492">
        <v>7551979</v>
      </c>
      <c r="L242" s="433"/>
    </row>
    <row r="243" spans="1:12">
      <c r="A243" s="487"/>
      <c r="B243" s="9620"/>
      <c r="C243" s="555" t="s">
        <v>732</v>
      </c>
      <c r="D243" s="478"/>
      <c r="E243" s="549"/>
      <c r="F243" s="483"/>
      <c r="G243" s="9493"/>
      <c r="H243" s="515"/>
      <c r="I243" s="9493"/>
      <c r="J243" s="559"/>
      <c r="K243" s="9493"/>
      <c r="L243" s="433"/>
    </row>
    <row r="244" spans="1:12">
      <c r="A244" s="487"/>
      <c r="B244" s="561"/>
      <c r="C244" s="532" t="s">
        <v>583</v>
      </c>
      <c r="D244" s="473"/>
      <c r="E244" s="500"/>
      <c r="F244" s="483"/>
      <c r="G244" s="483"/>
      <c r="H244" s="515"/>
      <c r="I244" s="483"/>
      <c r="J244" s="559">
        <v>1500</v>
      </c>
      <c r="K244" s="483">
        <v>7553479</v>
      </c>
      <c r="L244" s="433"/>
    </row>
    <row r="245" spans="1:12">
      <c r="A245" s="498"/>
      <c r="B245" s="9619" t="s">
        <v>725</v>
      </c>
      <c r="C245" s="556" t="s">
        <v>755</v>
      </c>
      <c r="D245" s="475" t="s">
        <v>709</v>
      </c>
      <c r="E245" s="558"/>
      <c r="F245" s="482"/>
      <c r="G245" s="9492"/>
      <c r="H245" s="515"/>
      <c r="I245" s="9492">
        <v>50000</v>
      </c>
      <c r="J245" s="559"/>
      <c r="K245" s="9492">
        <v>7503479</v>
      </c>
      <c r="L245" s="433"/>
    </row>
    <row r="246" spans="1:12">
      <c r="A246" s="487"/>
      <c r="B246" s="9620"/>
      <c r="C246" s="555" t="s">
        <v>714</v>
      </c>
      <c r="D246" s="478" t="s">
        <v>46</v>
      </c>
      <c r="E246" s="549"/>
      <c r="F246" s="483"/>
      <c r="G246" s="9493"/>
      <c r="H246" s="515"/>
      <c r="I246" s="9493"/>
      <c r="J246" s="559"/>
      <c r="K246" s="9493"/>
      <c r="L246" s="433"/>
    </row>
    <row r="247" spans="1:12">
      <c r="A247" s="487"/>
      <c r="B247" s="561"/>
      <c r="C247" s="532" t="s">
        <v>696</v>
      </c>
      <c r="D247" s="473"/>
      <c r="E247" s="500"/>
      <c r="F247" s="483"/>
      <c r="G247" s="483"/>
      <c r="H247" s="515"/>
      <c r="I247" s="483"/>
      <c r="J247" s="559">
        <v>1400</v>
      </c>
      <c r="K247" s="483">
        <v>7504879</v>
      </c>
      <c r="L247" s="433"/>
    </row>
    <row r="248" spans="1:12">
      <c r="A248" s="498"/>
      <c r="B248" s="9619" t="s">
        <v>733</v>
      </c>
      <c r="C248" s="556" t="s">
        <v>734</v>
      </c>
      <c r="D248" s="475"/>
      <c r="E248" s="558"/>
      <c r="F248" s="482"/>
      <c r="G248" s="9492"/>
      <c r="H248" s="515"/>
      <c r="I248" s="9492">
        <v>24340</v>
      </c>
      <c r="J248" s="559"/>
      <c r="K248" s="9492">
        <v>7480539</v>
      </c>
      <c r="L248" s="433"/>
    </row>
    <row r="249" spans="1:12">
      <c r="A249" s="487"/>
      <c r="B249" s="9620"/>
      <c r="C249" s="555" t="s">
        <v>735</v>
      </c>
      <c r="D249" s="478"/>
      <c r="E249" s="549"/>
      <c r="F249" s="483"/>
      <c r="G249" s="9493"/>
      <c r="H249" s="515"/>
      <c r="I249" s="9493"/>
      <c r="J249" s="559"/>
      <c r="K249" s="9493"/>
      <c r="L249" s="433"/>
    </row>
    <row r="250" spans="1:12">
      <c r="A250" s="487"/>
      <c r="B250" s="561"/>
      <c r="C250" s="532" t="s">
        <v>583</v>
      </c>
      <c r="D250" s="473"/>
      <c r="E250" s="500"/>
      <c r="F250" s="483"/>
      <c r="G250" s="483"/>
      <c r="H250" s="515"/>
      <c r="I250" s="483"/>
      <c r="J250" s="559">
        <v>1500</v>
      </c>
      <c r="K250" s="483">
        <v>7482039</v>
      </c>
      <c r="L250" s="433"/>
    </row>
    <row r="251" spans="1:12">
      <c r="A251" s="498"/>
      <c r="B251" s="548" t="s">
        <v>733</v>
      </c>
      <c r="C251" s="555" t="s">
        <v>736</v>
      </c>
      <c r="D251" s="475" t="s">
        <v>109</v>
      </c>
      <c r="E251" s="508" t="s">
        <v>110</v>
      </c>
      <c r="F251" s="482"/>
      <c r="G251" s="482">
        <v>63840</v>
      </c>
      <c r="H251" s="482"/>
      <c r="I251" s="482"/>
      <c r="J251" s="559"/>
      <c r="K251" s="9492">
        <v>7418199</v>
      </c>
      <c r="L251" s="433"/>
    </row>
    <row r="252" spans="1:12">
      <c r="A252" s="487"/>
      <c r="B252" s="549"/>
      <c r="C252" s="555" t="s">
        <v>737</v>
      </c>
      <c r="D252" s="478" t="s">
        <v>139</v>
      </c>
      <c r="E252" s="479"/>
      <c r="F252" s="483"/>
      <c r="G252" s="483"/>
      <c r="H252" s="483"/>
      <c r="I252" s="483"/>
      <c r="J252" s="559"/>
      <c r="K252" s="9493"/>
      <c r="L252" s="433"/>
    </row>
    <row r="253" spans="1:12">
      <c r="A253" s="487"/>
      <c r="B253" s="561"/>
      <c r="C253" s="532" t="s">
        <v>583</v>
      </c>
      <c r="D253" s="473"/>
      <c r="E253" s="500"/>
      <c r="F253" s="483"/>
      <c r="G253" s="483"/>
      <c r="H253" s="515"/>
      <c r="I253" s="483"/>
      <c r="J253" s="559">
        <v>1500</v>
      </c>
      <c r="K253" s="483">
        <v>7419699</v>
      </c>
      <c r="L253" s="433"/>
    </row>
    <row r="254" spans="1:12">
      <c r="A254" s="498"/>
      <c r="B254" s="548" t="s">
        <v>733</v>
      </c>
      <c r="C254" s="556" t="s">
        <v>738</v>
      </c>
      <c r="D254" s="485" t="s">
        <v>312</v>
      </c>
      <c r="E254" s="508" t="s">
        <v>310</v>
      </c>
      <c r="F254" s="482"/>
      <c r="G254" s="482">
        <v>35640</v>
      </c>
      <c r="H254" s="515"/>
      <c r="I254" s="482"/>
      <c r="J254" s="559"/>
      <c r="K254" s="9492">
        <v>7384059</v>
      </c>
      <c r="L254" s="433"/>
    </row>
    <row r="255" spans="1:12">
      <c r="A255" s="487"/>
      <c r="B255" s="549"/>
      <c r="C255" s="555" t="s">
        <v>739</v>
      </c>
      <c r="D255" s="486" t="s">
        <v>250</v>
      </c>
      <c r="E255" s="479"/>
      <c r="F255" s="483"/>
      <c r="G255" s="483"/>
      <c r="H255" s="515"/>
      <c r="I255" s="483"/>
      <c r="J255" s="559"/>
      <c r="K255" s="9493"/>
      <c r="L255" s="433"/>
    </row>
    <row r="256" spans="1:12">
      <c r="A256" s="487"/>
      <c r="B256" s="561"/>
      <c r="C256" s="532" t="s">
        <v>583</v>
      </c>
      <c r="D256" s="473"/>
      <c r="E256" s="500"/>
      <c r="F256" s="483"/>
      <c r="G256" s="483"/>
      <c r="H256" s="515"/>
      <c r="I256" s="483"/>
      <c r="J256" s="559">
        <v>1500</v>
      </c>
      <c r="K256" s="483">
        <v>7385559</v>
      </c>
      <c r="L256" s="433"/>
    </row>
    <row r="257" spans="1:12">
      <c r="A257" s="498"/>
      <c r="B257" s="548" t="s">
        <v>733</v>
      </c>
      <c r="C257" s="556" t="s">
        <v>740</v>
      </c>
      <c r="D257" s="475" t="s">
        <v>199</v>
      </c>
      <c r="E257" s="508" t="s">
        <v>201</v>
      </c>
      <c r="F257" s="482"/>
      <c r="G257" s="482">
        <v>40340</v>
      </c>
      <c r="H257" s="515"/>
      <c r="I257" s="482"/>
      <c r="J257" s="559"/>
      <c r="K257" s="9492">
        <v>7345219</v>
      </c>
      <c r="L257" s="433"/>
    </row>
    <row r="258" spans="1:12">
      <c r="A258" s="487"/>
      <c r="B258" s="549"/>
      <c r="C258" s="555" t="s">
        <v>741</v>
      </c>
      <c r="D258" s="478" t="s">
        <v>200</v>
      </c>
      <c r="E258" s="479"/>
      <c r="F258" s="483"/>
      <c r="G258" s="483"/>
      <c r="H258" s="515"/>
      <c r="I258" s="483"/>
      <c r="J258" s="559"/>
      <c r="K258" s="9493"/>
      <c r="L258" s="433"/>
    </row>
    <row r="259" spans="1:12">
      <c r="A259" s="487"/>
      <c r="B259" s="561"/>
      <c r="C259" s="532" t="s">
        <v>583</v>
      </c>
      <c r="D259" s="473"/>
      <c r="E259" s="500"/>
      <c r="F259" s="483"/>
      <c r="G259" s="483"/>
      <c r="H259" s="515"/>
      <c r="I259" s="483"/>
      <c r="J259" s="559">
        <v>1500</v>
      </c>
      <c r="K259" s="483">
        <v>7346719</v>
      </c>
      <c r="L259" s="433"/>
    </row>
    <row r="260" spans="1:12">
      <c r="A260" s="498"/>
      <c r="B260" s="548" t="s">
        <v>733</v>
      </c>
      <c r="C260" s="556" t="s">
        <v>742</v>
      </c>
      <c r="D260" s="475" t="s">
        <v>743</v>
      </c>
      <c r="E260" s="558"/>
      <c r="F260" s="482"/>
      <c r="G260" s="482"/>
      <c r="H260" s="515"/>
      <c r="I260" s="482">
        <v>15590</v>
      </c>
      <c r="J260" s="559"/>
      <c r="K260" s="9492">
        <v>7331129</v>
      </c>
      <c r="L260" s="433"/>
    </row>
    <row r="261" spans="1:12">
      <c r="A261" s="487"/>
      <c r="B261" s="549"/>
      <c r="C261" s="555" t="s">
        <v>438</v>
      </c>
      <c r="D261" s="478" t="s">
        <v>46</v>
      </c>
      <c r="E261" s="549"/>
      <c r="F261" s="483"/>
      <c r="G261" s="483"/>
      <c r="H261" s="515"/>
      <c r="I261" s="483"/>
      <c r="J261" s="559"/>
      <c r="K261" s="9493"/>
      <c r="L261" s="433"/>
    </row>
    <row r="262" spans="1:12">
      <c r="A262" s="487"/>
      <c r="B262" s="561"/>
      <c r="C262" s="532" t="s">
        <v>583</v>
      </c>
      <c r="D262" s="473"/>
      <c r="E262" s="500"/>
      <c r="F262" s="483"/>
      <c r="G262" s="483"/>
      <c r="H262" s="515"/>
      <c r="I262" s="483"/>
      <c r="J262" s="559">
        <v>1500</v>
      </c>
      <c r="K262" s="483">
        <v>7332629</v>
      </c>
      <c r="L262" s="433"/>
    </row>
    <row r="263" spans="1:12">
      <c r="A263" s="498"/>
      <c r="B263" s="548" t="s">
        <v>733</v>
      </c>
      <c r="C263" s="556" t="s">
        <v>744</v>
      </c>
      <c r="D263" s="475" t="s">
        <v>766</v>
      </c>
      <c r="E263" s="558"/>
      <c r="F263" s="482"/>
      <c r="G263" s="482">
        <v>41300</v>
      </c>
      <c r="H263" s="515"/>
      <c r="I263" s="482"/>
      <c r="J263" s="559"/>
      <c r="K263" s="9492">
        <v>7291329</v>
      </c>
      <c r="L263" s="433"/>
    </row>
    <row r="264" spans="1:12">
      <c r="A264" s="487"/>
      <c r="B264" s="549"/>
      <c r="C264" s="555" t="s">
        <v>745</v>
      </c>
      <c r="D264" s="478" t="s">
        <v>746</v>
      </c>
      <c r="E264" s="549"/>
      <c r="F264" s="483"/>
      <c r="G264" s="483"/>
      <c r="H264" s="515"/>
      <c r="I264" s="483"/>
      <c r="J264" s="559"/>
      <c r="K264" s="9493"/>
      <c r="L264" s="433"/>
    </row>
    <row r="265" spans="1:12">
      <c r="A265" s="487"/>
      <c r="B265" s="561"/>
      <c r="C265" s="532" t="s">
        <v>479</v>
      </c>
      <c r="D265" s="473"/>
      <c r="E265" s="500"/>
      <c r="F265" s="483"/>
      <c r="G265" s="483"/>
      <c r="H265" s="515"/>
      <c r="I265" s="483"/>
      <c r="J265" s="559">
        <v>750</v>
      </c>
      <c r="K265" s="483">
        <v>7292079</v>
      </c>
      <c r="L265" s="433"/>
    </row>
    <row r="266" spans="1:12">
      <c r="A266" s="498"/>
      <c r="B266" s="548" t="s">
        <v>733</v>
      </c>
      <c r="C266" s="556" t="s">
        <v>748</v>
      </c>
      <c r="D266" s="475" t="s">
        <v>160</v>
      </c>
      <c r="E266" s="508" t="s">
        <v>162</v>
      </c>
      <c r="F266" s="482"/>
      <c r="G266" s="482">
        <v>103782</v>
      </c>
      <c r="H266" s="515"/>
      <c r="I266" s="482"/>
      <c r="J266" s="559"/>
      <c r="K266" s="9492">
        <v>7188297</v>
      </c>
      <c r="L266" s="433"/>
    </row>
    <row r="267" spans="1:12">
      <c r="A267" s="487"/>
      <c r="B267" s="549"/>
      <c r="C267" s="555" t="s">
        <v>747</v>
      </c>
      <c r="D267" s="478" t="s">
        <v>161</v>
      </c>
      <c r="E267" s="479"/>
      <c r="F267" s="483"/>
      <c r="G267" s="483"/>
      <c r="H267" s="515"/>
      <c r="I267" s="483"/>
      <c r="J267" s="559"/>
      <c r="K267" s="9493"/>
      <c r="L267" s="433"/>
    </row>
    <row r="268" spans="1:12">
      <c r="A268" s="487"/>
      <c r="B268" s="561"/>
      <c r="C268" s="532" t="s">
        <v>626</v>
      </c>
      <c r="D268" s="473"/>
      <c r="E268" s="500"/>
      <c r="F268" s="483"/>
      <c r="G268" s="483"/>
      <c r="H268" s="515"/>
      <c r="I268" s="483"/>
      <c r="J268" s="559">
        <v>1650</v>
      </c>
      <c r="K268" s="483">
        <v>7189947</v>
      </c>
      <c r="L268" s="433"/>
    </row>
    <row r="269" spans="1:12">
      <c r="A269" s="498"/>
      <c r="B269" s="548" t="s">
        <v>733</v>
      </c>
      <c r="C269" s="556" t="s">
        <v>749</v>
      </c>
      <c r="D269" s="475"/>
      <c r="E269" s="558"/>
      <c r="F269" s="482"/>
      <c r="G269" s="482"/>
      <c r="H269" s="515"/>
      <c r="I269" s="482">
        <v>53941</v>
      </c>
      <c r="J269" s="559"/>
      <c r="K269" s="9492">
        <v>7136006</v>
      </c>
      <c r="L269" s="9617" t="s">
        <v>751</v>
      </c>
    </row>
    <row r="270" spans="1:12">
      <c r="A270" s="487"/>
      <c r="B270" s="549"/>
      <c r="C270" s="555" t="s">
        <v>432</v>
      </c>
      <c r="D270" s="478"/>
      <c r="E270" s="549"/>
      <c r="F270" s="483"/>
      <c r="G270" s="483"/>
      <c r="H270" s="515"/>
      <c r="I270" s="483"/>
      <c r="J270" s="559"/>
      <c r="K270" s="9493"/>
      <c r="L270" s="9618"/>
    </row>
    <row r="271" spans="1:12">
      <c r="A271" s="487"/>
      <c r="B271" s="561"/>
      <c r="C271" s="532" t="s">
        <v>626</v>
      </c>
      <c r="D271" s="473"/>
      <c r="E271" s="500"/>
      <c r="F271" s="483"/>
      <c r="G271" s="483"/>
      <c r="H271" s="515"/>
      <c r="I271" s="483"/>
      <c r="J271" s="559">
        <v>1650</v>
      </c>
      <c r="K271" s="483">
        <v>7137656</v>
      </c>
      <c r="L271" s="433"/>
    </row>
    <row r="272" spans="1:12">
      <c r="A272" s="498"/>
      <c r="B272" s="548" t="s">
        <v>733</v>
      </c>
      <c r="C272" s="556" t="s">
        <v>750</v>
      </c>
      <c r="D272" s="475" t="s">
        <v>719</v>
      </c>
      <c r="E272" s="558" t="s">
        <v>47</v>
      </c>
      <c r="F272" s="482"/>
      <c r="G272" s="482"/>
      <c r="H272" s="482">
        <v>50000</v>
      </c>
      <c r="I272" s="482"/>
      <c r="J272" s="559"/>
      <c r="K272" s="9492">
        <v>7087656</v>
      </c>
      <c r="L272" s="433" t="s">
        <v>754</v>
      </c>
    </row>
    <row r="273" spans="1:12">
      <c r="A273" s="487"/>
      <c r="B273" s="549"/>
      <c r="C273" s="556" t="s">
        <v>639</v>
      </c>
      <c r="D273" s="478" t="s">
        <v>776</v>
      </c>
      <c r="E273" s="549"/>
      <c r="F273" s="483"/>
      <c r="G273" s="483"/>
      <c r="H273" s="483"/>
      <c r="I273" s="483"/>
      <c r="J273" s="559"/>
      <c r="K273" s="9493"/>
      <c r="L273" s="433"/>
    </row>
    <row r="274" spans="1:12">
      <c r="A274" s="487"/>
      <c r="B274" s="561"/>
      <c r="C274" s="532" t="s">
        <v>696</v>
      </c>
      <c r="D274" s="473"/>
      <c r="E274" s="500"/>
      <c r="F274" s="483"/>
      <c r="G274" s="483"/>
      <c r="H274" s="515"/>
      <c r="I274" s="483"/>
      <c r="J274" s="559">
        <v>1400</v>
      </c>
      <c r="K274" s="483">
        <v>7089056</v>
      </c>
      <c r="L274" s="433"/>
    </row>
    <row r="275" spans="1:12">
      <c r="A275" s="498"/>
      <c r="B275" s="548" t="s">
        <v>752</v>
      </c>
      <c r="C275" s="556" t="s">
        <v>753</v>
      </c>
      <c r="D275" s="475" t="s">
        <v>457</v>
      </c>
      <c r="E275" s="558"/>
      <c r="F275" s="482"/>
      <c r="G275" s="482"/>
      <c r="H275" s="515"/>
      <c r="I275" s="482">
        <v>30590</v>
      </c>
      <c r="J275" s="559"/>
      <c r="K275" s="9492">
        <v>7058466</v>
      </c>
      <c r="L275" s="433"/>
    </row>
    <row r="276" spans="1:12">
      <c r="A276" s="487"/>
      <c r="B276" s="549"/>
      <c r="C276" s="555" t="s">
        <v>456</v>
      </c>
      <c r="D276" s="478" t="s">
        <v>250</v>
      </c>
      <c r="E276" s="549"/>
      <c r="F276" s="483"/>
      <c r="G276" s="483"/>
      <c r="H276" s="515"/>
      <c r="I276" s="483"/>
      <c r="J276" s="559"/>
      <c r="K276" s="9493"/>
      <c r="L276" s="433"/>
    </row>
    <row r="277" spans="1:12">
      <c r="A277" s="487"/>
      <c r="B277" s="561"/>
      <c r="C277" s="532" t="s">
        <v>583</v>
      </c>
      <c r="D277" s="473"/>
      <c r="E277" s="500"/>
      <c r="F277" s="483"/>
      <c r="G277" s="483"/>
      <c r="H277" s="515"/>
      <c r="I277" s="483"/>
      <c r="J277" s="559">
        <v>1500</v>
      </c>
      <c r="K277" s="483">
        <v>7059966</v>
      </c>
      <c r="L277" s="433"/>
    </row>
    <row r="278" spans="1:12">
      <c r="A278" s="498"/>
      <c r="B278" s="9619" t="s">
        <v>752</v>
      </c>
      <c r="C278" s="555" t="s">
        <v>756</v>
      </c>
      <c r="D278" s="475" t="s">
        <v>224</v>
      </c>
      <c r="E278" s="558"/>
      <c r="F278" s="482"/>
      <c r="G278" s="9492">
        <v>300000</v>
      </c>
      <c r="H278" s="515"/>
      <c r="I278" s="9492"/>
      <c r="J278" s="559"/>
      <c r="K278" s="9492">
        <v>6759966</v>
      </c>
      <c r="L278" s="9617" t="s">
        <v>1174</v>
      </c>
    </row>
    <row r="279" spans="1:12">
      <c r="A279" s="487"/>
      <c r="B279" s="9620"/>
      <c r="C279" s="555" t="s">
        <v>757</v>
      </c>
      <c r="D279" s="478" t="s">
        <v>758</v>
      </c>
      <c r="E279" s="549"/>
      <c r="F279" s="483"/>
      <c r="G279" s="9493"/>
      <c r="H279" s="515"/>
      <c r="I279" s="9493"/>
      <c r="J279" s="559"/>
      <c r="K279" s="9493"/>
      <c r="L279" s="9618"/>
    </row>
    <row r="280" spans="1:12">
      <c r="A280" s="487"/>
      <c r="B280" s="561"/>
      <c r="C280" s="532" t="s">
        <v>696</v>
      </c>
      <c r="D280" s="473"/>
      <c r="E280" s="500"/>
      <c r="F280" s="483"/>
      <c r="G280" s="483"/>
      <c r="H280" s="515"/>
      <c r="I280" s="483"/>
      <c r="J280" s="559">
        <v>1400</v>
      </c>
      <c r="K280" s="483">
        <v>6761366</v>
      </c>
      <c r="L280" s="433"/>
    </row>
    <row r="281" spans="1:12">
      <c r="A281" s="498"/>
      <c r="B281" s="9621" t="s">
        <v>752</v>
      </c>
      <c r="C281" s="457" t="s">
        <v>759</v>
      </c>
      <c r="D281" s="1070" t="s">
        <v>709</v>
      </c>
      <c r="E281" s="459"/>
      <c r="F281" s="1064"/>
      <c r="G281" s="9609"/>
      <c r="H281" s="460"/>
      <c r="I281" s="9609">
        <v>100000</v>
      </c>
      <c r="J281" s="559"/>
      <c r="K281" s="9492">
        <v>6661366</v>
      </c>
      <c r="L281" s="433"/>
    </row>
    <row r="282" spans="1:12">
      <c r="A282" s="487"/>
      <c r="B282" s="9622"/>
      <c r="C282" s="461" t="s">
        <v>760</v>
      </c>
      <c r="D282" s="1071" t="s">
        <v>46</v>
      </c>
      <c r="E282" s="1069"/>
      <c r="F282" s="1065"/>
      <c r="G282" s="9610"/>
      <c r="H282" s="460"/>
      <c r="I282" s="9610"/>
      <c r="J282" s="559"/>
      <c r="K282" s="9493"/>
      <c r="L282" s="433"/>
    </row>
    <row r="283" spans="1:12">
      <c r="A283" s="487"/>
      <c r="B283" s="561"/>
      <c r="C283" s="532" t="s">
        <v>696</v>
      </c>
      <c r="D283" s="473"/>
      <c r="E283" s="500"/>
      <c r="F283" s="483"/>
      <c r="G283" s="483"/>
      <c r="H283" s="515"/>
      <c r="I283" s="483"/>
      <c r="J283" s="559">
        <v>1400</v>
      </c>
      <c r="K283" s="483">
        <v>6662766</v>
      </c>
      <c r="L283" s="433"/>
    </row>
    <row r="284" spans="1:12">
      <c r="A284" s="498"/>
      <c r="B284" s="9619" t="s">
        <v>762</v>
      </c>
      <c r="C284" s="556" t="s">
        <v>763</v>
      </c>
      <c r="D284" s="475" t="s">
        <v>651</v>
      </c>
      <c r="E284" s="558"/>
      <c r="F284" s="482"/>
      <c r="G284" s="9492"/>
      <c r="H284" s="515"/>
      <c r="I284" s="9492">
        <v>150000</v>
      </c>
      <c r="J284" s="559"/>
      <c r="K284" s="9492">
        <v>6512766</v>
      </c>
      <c r="L284" s="433"/>
    </row>
    <row r="285" spans="1:12">
      <c r="A285" s="487"/>
      <c r="B285" s="9620"/>
      <c r="C285" s="555" t="s">
        <v>764</v>
      </c>
      <c r="D285" s="478" t="s">
        <v>46</v>
      </c>
      <c r="E285" s="549"/>
      <c r="F285" s="483"/>
      <c r="G285" s="9493"/>
      <c r="H285" s="515"/>
      <c r="I285" s="9493"/>
      <c r="J285" s="559"/>
      <c r="K285" s="9493"/>
      <c r="L285" s="433"/>
    </row>
    <row r="286" spans="1:12">
      <c r="A286" s="487"/>
      <c r="B286" s="561"/>
      <c r="C286" s="532" t="s">
        <v>696</v>
      </c>
      <c r="D286" s="473"/>
      <c r="E286" s="500"/>
      <c r="F286" s="483"/>
      <c r="G286" s="483"/>
      <c r="H286" s="515"/>
      <c r="I286" s="483"/>
      <c r="J286" s="559">
        <v>1400</v>
      </c>
      <c r="K286" s="483">
        <v>6514166</v>
      </c>
      <c r="L286" s="433"/>
    </row>
    <row r="287" spans="1:12">
      <c r="A287" s="498"/>
      <c r="B287" s="9621" t="s">
        <v>762</v>
      </c>
      <c r="C287" s="457" t="s">
        <v>988</v>
      </c>
      <c r="D287" s="1070" t="s">
        <v>315</v>
      </c>
      <c r="E287" s="459"/>
      <c r="F287" s="1064"/>
      <c r="G287" s="9609"/>
      <c r="H287" s="460"/>
      <c r="I287" s="9609">
        <v>50000</v>
      </c>
      <c r="J287" s="559"/>
      <c r="K287" s="9492">
        <v>6464166</v>
      </c>
      <c r="L287" s="433"/>
    </row>
    <row r="288" spans="1:12">
      <c r="A288" s="487"/>
      <c r="B288" s="9622"/>
      <c r="C288" s="461" t="s">
        <v>714</v>
      </c>
      <c r="D288" s="1071" t="s">
        <v>46</v>
      </c>
      <c r="E288" s="1069"/>
      <c r="F288" s="1065"/>
      <c r="G288" s="9610"/>
      <c r="H288" s="460"/>
      <c r="I288" s="9610"/>
      <c r="J288" s="559"/>
      <c r="K288" s="9493"/>
      <c r="L288" s="433"/>
    </row>
    <row r="289" spans="1:12">
      <c r="A289" s="487"/>
      <c r="B289" s="561"/>
      <c r="C289" s="532" t="s">
        <v>696</v>
      </c>
      <c r="D289" s="473"/>
      <c r="E289" s="500"/>
      <c r="F289" s="483"/>
      <c r="G289" s="483"/>
      <c r="H289" s="515"/>
      <c r="I289" s="483"/>
      <c r="J289" s="559">
        <v>1400</v>
      </c>
      <c r="K289" s="483">
        <v>6465566</v>
      </c>
      <c r="L289" s="433"/>
    </row>
    <row r="290" spans="1:12">
      <c r="A290" s="498"/>
      <c r="B290" s="9619" t="s">
        <v>768</v>
      </c>
      <c r="C290" s="556" t="s">
        <v>769</v>
      </c>
      <c r="D290" s="475" t="s">
        <v>275</v>
      </c>
      <c r="E290" s="558"/>
      <c r="F290" s="482"/>
      <c r="G290" s="9492">
        <v>19340</v>
      </c>
      <c r="H290" s="515"/>
      <c r="I290" s="9492"/>
      <c r="J290" s="559"/>
      <c r="K290" s="9492">
        <v>6446226</v>
      </c>
      <c r="L290" s="9638" t="s">
        <v>533</v>
      </c>
    </row>
    <row r="291" spans="1:12">
      <c r="A291" s="487"/>
      <c r="B291" s="9620"/>
      <c r="C291" s="555" t="s">
        <v>770</v>
      </c>
      <c r="D291" s="478" t="s">
        <v>38</v>
      </c>
      <c r="E291" s="549"/>
      <c r="F291" s="483"/>
      <c r="G291" s="9493"/>
      <c r="H291" s="515"/>
      <c r="I291" s="9493"/>
      <c r="J291" s="559"/>
      <c r="K291" s="9493"/>
      <c r="L291" s="9639"/>
    </row>
    <row r="292" spans="1:12">
      <c r="A292" s="487"/>
      <c r="B292" s="561"/>
      <c r="C292" s="532" t="s">
        <v>270</v>
      </c>
      <c r="D292" s="473"/>
      <c r="E292" s="500"/>
      <c r="F292" s="483"/>
      <c r="G292" s="483"/>
      <c r="H292" s="515"/>
      <c r="I292" s="483"/>
      <c r="J292" s="559">
        <v>1500</v>
      </c>
      <c r="K292" s="483">
        <v>6447726</v>
      </c>
      <c r="L292" s="433"/>
    </row>
    <row r="293" spans="1:12">
      <c r="A293" s="498"/>
      <c r="B293" s="9619" t="s">
        <v>767</v>
      </c>
      <c r="C293" s="556" t="s">
        <v>591</v>
      </c>
      <c r="D293" s="475"/>
      <c r="E293" s="558"/>
      <c r="F293" s="482">
        <v>7500000</v>
      </c>
      <c r="G293" s="9492"/>
      <c r="H293" s="515"/>
      <c r="I293" s="9492"/>
      <c r="J293" s="559"/>
      <c r="K293" s="9492">
        <v>13947726</v>
      </c>
      <c r="L293" s="433"/>
    </row>
    <row r="294" spans="1:12">
      <c r="A294" s="487"/>
      <c r="B294" s="9620"/>
      <c r="C294" s="555"/>
      <c r="D294" s="478"/>
      <c r="E294" s="549"/>
      <c r="F294" s="483"/>
      <c r="G294" s="9493"/>
      <c r="H294" s="515"/>
      <c r="I294" s="9493"/>
      <c r="J294" s="559"/>
      <c r="K294" s="9493"/>
      <c r="L294" s="433"/>
    </row>
    <row r="295" spans="1:12">
      <c r="A295" s="487"/>
      <c r="B295" s="561"/>
      <c r="C295" s="532"/>
      <c r="D295" s="473"/>
      <c r="E295" s="500"/>
      <c r="F295" s="483"/>
      <c r="G295" s="483"/>
      <c r="H295" s="515"/>
      <c r="I295" s="483"/>
      <c r="J295" s="559"/>
      <c r="K295" s="483"/>
      <c r="L295" s="433"/>
    </row>
    <row r="296" spans="1:12">
      <c r="A296" s="498"/>
      <c r="B296" s="9619" t="s">
        <v>767</v>
      </c>
      <c r="C296" s="556" t="s">
        <v>642</v>
      </c>
      <c r="D296" s="475" t="s">
        <v>719</v>
      </c>
      <c r="E296" s="558" t="s">
        <v>47</v>
      </c>
      <c r="F296" s="482"/>
      <c r="G296" s="9492">
        <v>50000</v>
      </c>
      <c r="H296" s="515"/>
      <c r="I296" s="9492"/>
      <c r="J296" s="559"/>
      <c r="K296" s="9492">
        <v>13897726</v>
      </c>
      <c r="L296" s="9617" t="s">
        <v>773</v>
      </c>
    </row>
    <row r="297" spans="1:12">
      <c r="A297" s="487"/>
      <c r="B297" s="9620"/>
      <c r="C297" s="555" t="s">
        <v>639</v>
      </c>
      <c r="D297" s="478" t="s">
        <v>46</v>
      </c>
      <c r="E297" s="549"/>
      <c r="F297" s="483"/>
      <c r="G297" s="9493"/>
      <c r="H297" s="515"/>
      <c r="I297" s="9493"/>
      <c r="J297" s="559"/>
      <c r="K297" s="9493"/>
      <c r="L297" s="9618"/>
    </row>
    <row r="298" spans="1:12">
      <c r="A298" s="487"/>
      <c r="B298" s="561"/>
      <c r="C298" s="532"/>
      <c r="D298" s="473"/>
      <c r="E298" s="500"/>
      <c r="F298" s="483"/>
      <c r="G298" s="483"/>
      <c r="H298" s="515"/>
      <c r="I298" s="483"/>
      <c r="J298" s="559">
        <v>1400</v>
      </c>
      <c r="K298" s="483">
        <v>13899126</v>
      </c>
      <c r="L298" s="433"/>
    </row>
    <row r="299" spans="1:12">
      <c r="A299" s="498"/>
      <c r="B299" s="9619" t="s">
        <v>767</v>
      </c>
      <c r="C299" s="507" t="s">
        <v>515</v>
      </c>
      <c r="D299" s="475" t="s">
        <v>399</v>
      </c>
      <c r="E299" s="9498" t="s">
        <v>401</v>
      </c>
      <c r="F299" s="9492"/>
      <c r="G299" s="9492">
        <v>293377</v>
      </c>
      <c r="H299" s="515"/>
      <c r="I299" s="9492"/>
      <c r="J299" s="559"/>
      <c r="K299" s="9492">
        <v>13605749</v>
      </c>
      <c r="L299" s="9617"/>
    </row>
    <row r="300" spans="1:12">
      <c r="A300" s="487"/>
      <c r="B300" s="9620"/>
      <c r="C300" s="489" t="s">
        <v>516</v>
      </c>
      <c r="D300" s="478" t="s">
        <v>400</v>
      </c>
      <c r="E300" s="9499"/>
      <c r="F300" s="9493"/>
      <c r="G300" s="9493"/>
      <c r="H300" s="515"/>
      <c r="I300" s="9493"/>
      <c r="J300" s="559"/>
      <c r="K300" s="9493"/>
      <c r="L300" s="9618"/>
    </row>
    <row r="301" spans="1:12">
      <c r="A301" s="487"/>
      <c r="B301" s="561"/>
      <c r="C301" s="532"/>
      <c r="D301" s="473"/>
      <c r="E301" s="500"/>
      <c r="F301" s="483"/>
      <c r="G301" s="483"/>
      <c r="H301" s="515"/>
      <c r="I301" s="483"/>
      <c r="J301" s="559">
        <v>1400</v>
      </c>
      <c r="K301" s="483">
        <v>13607149</v>
      </c>
      <c r="L301" s="433"/>
    </row>
    <row r="302" spans="1:12">
      <c r="A302" s="498"/>
      <c r="B302" s="9619" t="s">
        <v>771</v>
      </c>
      <c r="C302" s="474" t="s">
        <v>628</v>
      </c>
      <c r="D302" s="475" t="s">
        <v>627</v>
      </c>
      <c r="E302" s="9498" t="s">
        <v>92</v>
      </c>
      <c r="F302" s="482"/>
      <c r="G302" s="9492">
        <v>50000</v>
      </c>
      <c r="H302" s="515"/>
      <c r="I302" s="9492"/>
      <c r="J302" s="559"/>
      <c r="K302" s="9492">
        <v>13557149</v>
      </c>
      <c r="L302" s="9617" t="s">
        <v>648</v>
      </c>
    </row>
    <row r="303" spans="1:12">
      <c r="A303" s="487"/>
      <c r="B303" s="9620"/>
      <c r="C303" s="477" t="s">
        <v>426</v>
      </c>
      <c r="D303" s="478" t="s">
        <v>46</v>
      </c>
      <c r="E303" s="9499"/>
      <c r="F303" s="483"/>
      <c r="G303" s="9493"/>
      <c r="H303" s="515"/>
      <c r="I303" s="9493"/>
      <c r="J303" s="559"/>
      <c r="K303" s="9493"/>
      <c r="L303" s="9618"/>
    </row>
    <row r="304" spans="1:12">
      <c r="A304" s="487"/>
      <c r="B304" s="561"/>
      <c r="C304" s="532"/>
      <c r="D304" s="473"/>
      <c r="E304" s="500"/>
      <c r="F304" s="483"/>
      <c r="G304" s="483"/>
      <c r="H304" s="515"/>
      <c r="I304" s="483"/>
      <c r="J304" s="559">
        <v>1400</v>
      </c>
      <c r="K304" s="483">
        <v>13558549</v>
      </c>
      <c r="L304" s="433"/>
    </row>
    <row r="305" spans="1:12">
      <c r="A305" s="498"/>
      <c r="B305" s="9619" t="s">
        <v>771</v>
      </c>
      <c r="C305" s="474" t="s">
        <v>24</v>
      </c>
      <c r="D305" s="475" t="s">
        <v>41</v>
      </c>
      <c r="E305" s="9498" t="s">
        <v>43</v>
      </c>
      <c r="F305" s="482"/>
      <c r="G305" s="9492">
        <v>200000</v>
      </c>
      <c r="H305" s="515"/>
      <c r="I305" s="9492"/>
      <c r="J305" s="559"/>
      <c r="K305" s="9492">
        <v>13358549</v>
      </c>
      <c r="L305" s="9617" t="s">
        <v>648</v>
      </c>
    </row>
    <row r="306" spans="1:12">
      <c r="A306" s="487"/>
      <c r="B306" s="9620"/>
      <c r="C306" s="487" t="s">
        <v>40</v>
      </c>
      <c r="D306" s="478" t="s">
        <v>42</v>
      </c>
      <c r="E306" s="9499"/>
      <c r="F306" s="483"/>
      <c r="G306" s="9493"/>
      <c r="H306" s="515"/>
      <c r="I306" s="9493"/>
      <c r="J306" s="559"/>
      <c r="K306" s="9493"/>
      <c r="L306" s="9618"/>
    </row>
    <row r="307" spans="1:12">
      <c r="A307" s="487"/>
      <c r="B307" s="561"/>
      <c r="C307" s="532"/>
      <c r="D307" s="473"/>
      <c r="E307" s="500"/>
      <c r="F307" s="483"/>
      <c r="G307" s="483"/>
      <c r="H307" s="515"/>
      <c r="I307" s="483"/>
      <c r="J307" s="559">
        <v>1400</v>
      </c>
      <c r="K307" s="483">
        <v>13359949</v>
      </c>
      <c r="L307" s="433"/>
    </row>
    <row r="308" spans="1:12">
      <c r="A308" s="498"/>
      <c r="B308" s="9619" t="s">
        <v>777</v>
      </c>
      <c r="C308" s="556" t="s">
        <v>778</v>
      </c>
      <c r="D308" s="475" t="s">
        <v>804</v>
      </c>
      <c r="E308" s="558"/>
      <c r="F308" s="482"/>
      <c r="G308" s="9492"/>
      <c r="H308" s="515"/>
      <c r="I308" s="9492">
        <v>29940</v>
      </c>
      <c r="J308" s="559"/>
      <c r="K308" s="9492">
        <f>K307-I308</f>
        <v>13330009</v>
      </c>
      <c r="L308" s="433"/>
    </row>
    <row r="309" spans="1:12">
      <c r="A309" s="487"/>
      <c r="B309" s="9620"/>
      <c r="C309" s="555" t="s">
        <v>806</v>
      </c>
      <c r="D309" s="478" t="s">
        <v>46</v>
      </c>
      <c r="E309" s="549"/>
      <c r="F309" s="483"/>
      <c r="G309" s="9493"/>
      <c r="H309" s="515"/>
      <c r="I309" s="9493"/>
      <c r="J309" s="559"/>
      <c r="K309" s="9493"/>
      <c r="L309" s="433"/>
    </row>
    <row r="310" spans="1:12">
      <c r="A310" s="487"/>
      <c r="B310" s="561"/>
      <c r="C310" s="532"/>
      <c r="D310" s="473"/>
      <c r="E310" s="500"/>
      <c r="F310" s="483"/>
      <c r="G310" s="483"/>
      <c r="H310" s="515"/>
      <c r="I310" s="483"/>
      <c r="J310" s="559">
        <v>1500</v>
      </c>
      <c r="K310" s="483">
        <f>K308+J310</f>
        <v>13331509</v>
      </c>
      <c r="L310" s="433"/>
    </row>
    <row r="311" spans="1:12">
      <c r="A311" s="498"/>
      <c r="B311" s="9619" t="s">
        <v>777</v>
      </c>
      <c r="C311" s="556" t="s">
        <v>781</v>
      </c>
      <c r="D311" s="475"/>
      <c r="E311" s="558"/>
      <c r="F311" s="482"/>
      <c r="G311" s="9492"/>
      <c r="H311" s="515"/>
      <c r="I311" s="9492">
        <v>41340</v>
      </c>
      <c r="J311" s="559"/>
      <c r="K311" s="9492">
        <f>K310-I311</f>
        <v>13290169</v>
      </c>
      <c r="L311" s="433"/>
    </row>
    <row r="312" spans="1:12">
      <c r="A312" s="487"/>
      <c r="B312" s="9620"/>
      <c r="C312" s="555" t="s">
        <v>807</v>
      </c>
      <c r="D312" s="478"/>
      <c r="E312" s="549"/>
      <c r="F312" s="483"/>
      <c r="G312" s="9493"/>
      <c r="H312" s="515"/>
      <c r="I312" s="9493"/>
      <c r="J312" s="559"/>
      <c r="K312" s="9493"/>
      <c r="L312" s="433"/>
    </row>
    <row r="313" spans="1:12">
      <c r="A313" s="487"/>
      <c r="B313" s="561"/>
      <c r="C313" s="532"/>
      <c r="D313" s="473"/>
      <c r="E313" s="500"/>
      <c r="F313" s="483"/>
      <c r="G313" s="483"/>
      <c r="H313" s="515"/>
      <c r="I313" s="483"/>
      <c r="J313" s="559">
        <v>1500</v>
      </c>
      <c r="K313" s="483">
        <f>K311+J313</f>
        <v>13291669</v>
      </c>
      <c r="L313" s="433"/>
    </row>
    <row r="314" spans="1:12" ht="15.75">
      <c r="A314" s="498"/>
      <c r="B314" s="1062"/>
      <c r="C314" s="1062"/>
      <c r="D314" s="1062"/>
      <c r="E314" s="1063"/>
      <c r="F314" s="511">
        <v>30000000</v>
      </c>
      <c r="G314" s="511">
        <v>9823421</v>
      </c>
      <c r="H314" s="511">
        <v>200000</v>
      </c>
      <c r="I314" s="511">
        <v>11213245</v>
      </c>
      <c r="J314" s="511">
        <v>129400</v>
      </c>
      <c r="K314" s="511">
        <v>13291669</v>
      </c>
      <c r="L314" s="466"/>
    </row>
    <row r="315" spans="1:12" ht="15.75">
      <c r="A315" s="487"/>
      <c r="B315" s="1056"/>
      <c r="C315" s="1056"/>
      <c r="D315" s="1056"/>
      <c r="E315" s="1057"/>
      <c r="F315" s="512">
        <v>78500000</v>
      </c>
      <c r="G315" s="512">
        <v>34480591</v>
      </c>
      <c r="H315" s="512">
        <v>300000</v>
      </c>
      <c r="I315" s="512">
        <v>39707069</v>
      </c>
      <c r="J315" s="512">
        <v>454875</v>
      </c>
      <c r="K315" s="512">
        <v>4467215</v>
      </c>
      <c r="L315" s="466"/>
    </row>
    <row r="316" spans="1:12" ht="15.75">
      <c r="A316" s="487"/>
      <c r="B316" s="1059"/>
      <c r="C316" s="1059"/>
      <c r="D316" s="1059"/>
      <c r="E316" s="1060"/>
      <c r="F316" s="513">
        <v>108500000</v>
      </c>
      <c r="G316" s="513">
        <v>44304012</v>
      </c>
      <c r="H316" s="513">
        <v>500000</v>
      </c>
      <c r="I316" s="513">
        <v>50920314</v>
      </c>
      <c r="J316" s="513">
        <v>584275</v>
      </c>
      <c r="K316" s="513">
        <v>13359949</v>
      </c>
      <c r="L316" s="466"/>
    </row>
    <row r="317" spans="1:12">
      <c r="A317" s="498"/>
    </row>
    <row r="318" spans="1:12">
      <c r="A318" s="487"/>
      <c r="B318" s="429"/>
      <c r="L318" s="466"/>
    </row>
    <row r="319" spans="1:12">
      <c r="A319" s="487"/>
    </row>
    <row r="320" spans="1:12">
      <c r="A320" s="498"/>
    </row>
    <row r="321" spans="1:1">
      <c r="A321" s="487"/>
    </row>
    <row r="322" spans="1:1">
      <c r="A322" s="487"/>
    </row>
    <row r="323" spans="1:1">
      <c r="A323" s="498"/>
    </row>
    <row r="324" spans="1:1">
      <c r="A324" s="487"/>
    </row>
    <row r="325" spans="1:1">
      <c r="A325" s="487"/>
    </row>
    <row r="326" spans="1:1">
      <c r="A326" s="498"/>
    </row>
    <row r="327" spans="1:1">
      <c r="A327" s="487"/>
    </row>
    <row r="328" spans="1:1">
      <c r="A328" s="487"/>
    </row>
    <row r="329" spans="1:1">
      <c r="A329" s="498"/>
    </row>
    <row r="330" spans="1:1">
      <c r="A330" s="487"/>
    </row>
    <row r="331" spans="1:1">
      <c r="A331" s="487"/>
    </row>
    <row r="332" spans="1:1">
      <c r="A332" s="498"/>
    </row>
    <row r="333" spans="1:1">
      <c r="A333" s="487"/>
    </row>
    <row r="334" spans="1:1">
      <c r="A334" s="487"/>
    </row>
    <row r="335" spans="1:1">
      <c r="A335" s="498"/>
    </row>
    <row r="336" spans="1:1">
      <c r="A336" s="487"/>
    </row>
    <row r="337" spans="1:1">
      <c r="A337" s="487"/>
    </row>
    <row r="338" spans="1:1">
      <c r="A338" s="498"/>
    </row>
    <row r="339" spans="1:1">
      <c r="A339" s="487"/>
    </row>
    <row r="340" spans="1:1">
      <c r="A340" s="487"/>
    </row>
    <row r="341" spans="1:1">
      <c r="A341" s="498"/>
    </row>
    <row r="342" spans="1:1">
      <c r="A342" s="487"/>
    </row>
    <row r="343" spans="1:1">
      <c r="A343" s="487"/>
    </row>
    <row r="344" spans="1:1">
      <c r="A344" s="498"/>
    </row>
    <row r="345" spans="1:1">
      <c r="A345" s="487"/>
    </row>
    <row r="346" spans="1:1">
      <c r="A346" s="487"/>
    </row>
    <row r="347" spans="1:1">
      <c r="A347" s="498"/>
    </row>
    <row r="348" spans="1:1">
      <c r="A348" s="487"/>
    </row>
    <row r="349" spans="1:1">
      <c r="A349" s="487"/>
    </row>
    <row r="350" spans="1:1">
      <c r="A350" s="498"/>
    </row>
    <row r="351" spans="1:1">
      <c r="A351" s="487"/>
    </row>
    <row r="352" spans="1:1">
      <c r="A352" s="487"/>
    </row>
    <row r="353" spans="1:1">
      <c r="A353" s="498"/>
    </row>
    <row r="354" spans="1:1">
      <c r="A354" s="487"/>
    </row>
    <row r="355" spans="1:1">
      <c r="A355" s="487"/>
    </row>
    <row r="356" spans="1:1">
      <c r="A356" s="498"/>
    </row>
    <row r="357" spans="1:1">
      <c r="A357" s="487"/>
    </row>
    <row r="358" spans="1:1">
      <c r="A358" s="487"/>
    </row>
    <row r="359" spans="1:1">
      <c r="A359" s="498"/>
    </row>
    <row r="360" spans="1:1">
      <c r="A360" s="487"/>
    </row>
    <row r="361" spans="1:1">
      <c r="A361" s="487"/>
    </row>
    <row r="362" spans="1:1">
      <c r="A362" s="498"/>
    </row>
    <row r="363" spans="1:1">
      <c r="A363" s="487"/>
    </row>
    <row r="364" spans="1:1">
      <c r="A364" s="487"/>
    </row>
    <row r="365" spans="1:1">
      <c r="A365" s="498"/>
    </row>
    <row r="366" spans="1:1">
      <c r="A366" s="487"/>
    </row>
    <row r="367" spans="1:1">
      <c r="A367" s="487"/>
    </row>
    <row r="368" spans="1:1">
      <c r="A368" s="498"/>
    </row>
    <row r="369" spans="1:1">
      <c r="A369" s="487"/>
    </row>
    <row r="370" spans="1:1">
      <c r="A370" s="487"/>
    </row>
    <row r="371" spans="1:1">
      <c r="A371" s="498"/>
    </row>
    <row r="372" spans="1:1">
      <c r="A372" s="487"/>
    </row>
    <row r="373" spans="1:1">
      <c r="A373" s="487"/>
    </row>
    <row r="374" spans="1:1">
      <c r="A374" s="498"/>
    </row>
    <row r="375" spans="1:1">
      <c r="A375" s="487"/>
    </row>
    <row r="376" spans="1:1">
      <c r="A376" s="487"/>
    </row>
    <row r="377" spans="1:1">
      <c r="A377" s="498"/>
    </row>
    <row r="378" spans="1:1">
      <c r="A378" s="487"/>
    </row>
    <row r="379" spans="1:1">
      <c r="A379" s="487"/>
    </row>
    <row r="380" spans="1:1">
      <c r="A380" s="498"/>
    </row>
    <row r="381" spans="1:1">
      <c r="A381" s="487"/>
    </row>
    <row r="382" spans="1:1">
      <c r="A382" s="487"/>
    </row>
    <row r="383" spans="1:1">
      <c r="A383" s="498"/>
    </row>
    <row r="384" spans="1:1">
      <c r="A384" s="487"/>
    </row>
    <row r="385" spans="1:1">
      <c r="A385" s="487"/>
    </row>
    <row r="386" spans="1:1">
      <c r="A386" s="498"/>
    </row>
    <row r="387" spans="1:1">
      <c r="A387" s="487"/>
    </row>
    <row r="388" spans="1:1">
      <c r="A388" s="487"/>
    </row>
    <row r="389" spans="1:1">
      <c r="A389" s="498"/>
    </row>
    <row r="390" spans="1:1">
      <c r="A390" s="487"/>
    </row>
    <row r="391" spans="1:1">
      <c r="A391" s="487"/>
    </row>
    <row r="392" spans="1:1">
      <c r="A392" s="498"/>
    </row>
    <row r="393" spans="1:1">
      <c r="A393" s="487"/>
    </row>
    <row r="394" spans="1:1">
      <c r="A394" s="487"/>
    </row>
    <row r="395" spans="1:1">
      <c r="A395" s="498"/>
    </row>
    <row r="396" spans="1:1">
      <c r="A396" s="487"/>
    </row>
    <row r="397" spans="1:1">
      <c r="A397" s="487"/>
    </row>
    <row r="398" spans="1:1">
      <c r="A398" s="498"/>
    </row>
    <row r="399" spans="1:1">
      <c r="A399" s="487"/>
    </row>
    <row r="400" spans="1:1">
      <c r="A400" s="487"/>
    </row>
    <row r="401" spans="1:1">
      <c r="A401" s="498"/>
    </row>
    <row r="402" spans="1:1">
      <c r="A402" s="487"/>
    </row>
    <row r="403" spans="1:1">
      <c r="A403" s="487"/>
    </row>
    <row r="404" spans="1:1">
      <c r="A404" s="498"/>
    </row>
    <row r="405" spans="1:1">
      <c r="A405" s="487"/>
    </row>
    <row r="406" spans="1:1">
      <c r="A406" s="487"/>
    </row>
    <row r="407" spans="1:1">
      <c r="A407" s="498"/>
    </row>
    <row r="408" spans="1:1">
      <c r="A408" s="487"/>
    </row>
    <row r="409" spans="1:1">
      <c r="A409" s="487"/>
    </row>
    <row r="410" spans="1:1">
      <c r="A410" s="498"/>
    </row>
    <row r="411" spans="1:1">
      <c r="A411" s="487"/>
    </row>
    <row r="412" spans="1:1">
      <c r="A412" s="487"/>
    </row>
    <row r="413" spans="1:1">
      <c r="A413" s="498"/>
    </row>
    <row r="414" spans="1:1">
      <c r="A414" s="487"/>
    </row>
    <row r="415" spans="1:1">
      <c r="A415" s="487"/>
    </row>
    <row r="416" spans="1:1">
      <c r="A416" s="498"/>
    </row>
    <row r="417" spans="1:1">
      <c r="A417" s="487"/>
    </row>
    <row r="418" spans="1:1">
      <c r="A418" s="487"/>
    </row>
    <row r="419" spans="1:1">
      <c r="A419" s="498"/>
    </row>
    <row r="420" spans="1:1">
      <c r="A420" s="487"/>
    </row>
    <row r="421" spans="1:1">
      <c r="A421" s="487"/>
    </row>
    <row r="422" spans="1:1">
      <c r="A422" s="498"/>
    </row>
    <row r="423" spans="1:1">
      <c r="A423" s="487"/>
    </row>
    <row r="424" spans="1:1">
      <c r="A424" s="487"/>
    </row>
    <row r="425" spans="1:1">
      <c r="A425" s="498"/>
    </row>
    <row r="426" spans="1:1">
      <c r="A426" s="487"/>
    </row>
    <row r="427" spans="1:1">
      <c r="A427" s="487"/>
    </row>
    <row r="428" spans="1:1">
      <c r="A428" s="498"/>
    </row>
    <row r="429" spans="1:1">
      <c r="A429" s="487"/>
    </row>
    <row r="430" spans="1:1">
      <c r="A430" s="487"/>
    </row>
    <row r="431" spans="1:1">
      <c r="A431" s="498"/>
    </row>
    <row r="432" spans="1:1">
      <c r="A432" s="487"/>
    </row>
    <row r="433" spans="1:1">
      <c r="A433" s="487"/>
    </row>
    <row r="434" spans="1:1">
      <c r="A434" s="498"/>
    </row>
    <row r="435" spans="1:1">
      <c r="A435" s="487"/>
    </row>
    <row r="436" spans="1:1">
      <c r="A436" s="487"/>
    </row>
    <row r="437" spans="1:1">
      <c r="A437" s="498"/>
    </row>
    <row r="438" spans="1:1">
      <c r="A438" s="487"/>
    </row>
    <row r="439" spans="1:1">
      <c r="A439" s="487"/>
    </row>
    <row r="440" spans="1:1">
      <c r="A440" s="498"/>
    </row>
    <row r="441" spans="1:1">
      <c r="A441" s="487"/>
    </row>
    <row r="442" spans="1:1">
      <c r="A442" s="487"/>
    </row>
    <row r="443" spans="1:1">
      <c r="A443" s="498"/>
    </row>
    <row r="444" spans="1:1">
      <c r="A444" s="487"/>
    </row>
    <row r="445" spans="1:1">
      <c r="A445" s="487"/>
    </row>
    <row r="446" spans="1:1">
      <c r="A446" s="498"/>
    </row>
    <row r="447" spans="1:1">
      <c r="A447" s="487"/>
    </row>
    <row r="448" spans="1:1">
      <c r="A448" s="487"/>
    </row>
    <row r="449" spans="1:1">
      <c r="A449" s="498"/>
    </row>
    <row r="450" spans="1:1">
      <c r="A450" s="487"/>
    </row>
    <row r="451" spans="1:1">
      <c r="A451" s="487"/>
    </row>
    <row r="452" spans="1:1">
      <c r="A452" s="498"/>
    </row>
    <row r="453" spans="1:1">
      <c r="A453" s="487"/>
    </row>
    <row r="454" spans="1:1">
      <c r="A454" s="487"/>
    </row>
    <row r="455" spans="1:1">
      <c r="A455" s="498"/>
    </row>
    <row r="456" spans="1:1">
      <c r="A456" s="487"/>
    </row>
    <row r="457" spans="1:1">
      <c r="A457" s="487"/>
    </row>
    <row r="458" spans="1:1">
      <c r="A458" s="498"/>
    </row>
    <row r="459" spans="1:1">
      <c r="A459" s="487"/>
    </row>
    <row r="460" spans="1:1">
      <c r="A460" s="487"/>
    </row>
    <row r="461" spans="1:1">
      <c r="A461" s="498"/>
    </row>
    <row r="462" spans="1:1">
      <c r="A462" s="487"/>
    </row>
    <row r="463" spans="1:1">
      <c r="A463" s="487"/>
    </row>
    <row r="464" spans="1:1">
      <c r="A464" s="498"/>
    </row>
    <row r="465" spans="1:1">
      <c r="A465" s="487"/>
    </row>
    <row r="466" spans="1:1">
      <c r="A466" s="487"/>
    </row>
    <row r="467" spans="1:1">
      <c r="A467" s="498"/>
    </row>
    <row r="468" spans="1:1">
      <c r="A468" s="487"/>
    </row>
    <row r="469" spans="1:1">
      <c r="A469" s="487"/>
    </row>
    <row r="470" spans="1:1">
      <c r="A470" s="498"/>
    </row>
    <row r="471" spans="1:1">
      <c r="A471" s="487"/>
    </row>
    <row r="472" spans="1:1">
      <c r="A472" s="487"/>
    </row>
    <row r="473" spans="1:1">
      <c r="A473" s="498"/>
    </row>
    <row r="474" spans="1:1">
      <c r="A474" s="487"/>
    </row>
    <row r="475" spans="1:1">
      <c r="A475" s="487"/>
    </row>
    <row r="476" spans="1:1">
      <c r="A476" s="498"/>
    </row>
    <row r="477" spans="1:1">
      <c r="A477" s="487"/>
    </row>
    <row r="478" spans="1:1">
      <c r="A478" s="487"/>
    </row>
    <row r="479" spans="1:1">
      <c r="A479" s="498"/>
    </row>
    <row r="480" spans="1:1">
      <c r="A480" s="487"/>
    </row>
    <row r="481" spans="1:1">
      <c r="A481" s="487"/>
    </row>
    <row r="482" spans="1:1">
      <c r="A482" s="498"/>
    </row>
    <row r="483" spans="1:1">
      <c r="A483" s="487"/>
    </row>
    <row r="484" spans="1:1">
      <c r="A484" s="487"/>
    </row>
    <row r="485" spans="1:1">
      <c r="A485" s="498"/>
    </row>
    <row r="486" spans="1:1">
      <c r="A486" s="487"/>
    </row>
    <row r="487" spans="1:1">
      <c r="A487" s="487"/>
    </row>
    <row r="488" spans="1:1">
      <c r="A488" s="498"/>
    </row>
    <row r="489" spans="1:1">
      <c r="A489" s="487"/>
    </row>
    <row r="490" spans="1:1">
      <c r="A490" s="487"/>
    </row>
    <row r="491" spans="1:1">
      <c r="A491" s="498"/>
    </row>
    <row r="492" spans="1:1">
      <c r="A492" s="487"/>
    </row>
    <row r="493" spans="1:1">
      <c r="A493" s="487"/>
    </row>
    <row r="494" spans="1:1">
      <c r="A494" s="498"/>
    </row>
    <row r="495" spans="1:1">
      <c r="A495" s="487"/>
    </row>
    <row r="496" spans="1:1">
      <c r="A496" s="487"/>
    </row>
    <row r="497" spans="1:1">
      <c r="A497" s="498"/>
    </row>
    <row r="498" spans="1:1">
      <c r="A498" s="487"/>
    </row>
    <row r="499" spans="1:1">
      <c r="A499" s="487"/>
    </row>
    <row r="500" spans="1:1">
      <c r="A500" s="498"/>
    </row>
    <row r="501" spans="1:1">
      <c r="A501" s="487"/>
    </row>
    <row r="502" spans="1:1">
      <c r="A502" s="487"/>
    </row>
    <row r="503" spans="1:1">
      <c r="A503" s="498"/>
    </row>
    <row r="504" spans="1:1">
      <c r="A504" s="487"/>
    </row>
    <row r="505" spans="1:1">
      <c r="A505" s="487"/>
    </row>
    <row r="506" spans="1:1">
      <c r="A506" s="498"/>
    </row>
    <row r="507" spans="1:1">
      <c r="A507" s="487"/>
    </row>
    <row r="508" spans="1:1">
      <c r="A508" s="487"/>
    </row>
    <row r="509" spans="1:1">
      <c r="A509" s="498"/>
    </row>
    <row r="510" spans="1:1">
      <c r="A510" s="487"/>
    </row>
    <row r="511" spans="1:1">
      <c r="A511" s="487"/>
    </row>
    <row r="512" spans="1:1">
      <c r="A512" s="498"/>
    </row>
    <row r="513" spans="1:1">
      <c r="A513" s="487"/>
    </row>
    <row r="514" spans="1:1">
      <c r="A514" s="487"/>
    </row>
    <row r="515" spans="1:1">
      <c r="A515" s="498"/>
    </row>
    <row r="516" spans="1:1">
      <c r="A516" s="487"/>
    </row>
    <row r="517" spans="1:1">
      <c r="A517" s="487"/>
    </row>
    <row r="518" spans="1:1">
      <c r="A518" s="498"/>
    </row>
    <row r="519" spans="1:1">
      <c r="A519" s="487"/>
    </row>
    <row r="520" spans="1:1">
      <c r="A520" s="487"/>
    </row>
    <row r="521" spans="1:1">
      <c r="A521" s="498"/>
    </row>
    <row r="522" spans="1:1">
      <c r="A522" s="487"/>
    </row>
    <row r="523" spans="1:1">
      <c r="A523" s="487"/>
    </row>
    <row r="524" spans="1:1">
      <c r="A524" s="498"/>
    </row>
    <row r="525" spans="1:1">
      <c r="A525" s="487"/>
    </row>
    <row r="526" spans="1:1">
      <c r="A526" s="487"/>
    </row>
    <row r="527" spans="1:1">
      <c r="A527" s="498"/>
    </row>
    <row r="528" spans="1:1">
      <c r="A528" s="487"/>
    </row>
    <row r="529" spans="1:1">
      <c r="A529" s="487"/>
    </row>
    <row r="530" spans="1:1">
      <c r="A530" s="498"/>
    </row>
    <row r="531" spans="1:1">
      <c r="A531" s="487"/>
    </row>
    <row r="532" spans="1:1">
      <c r="A532" s="487"/>
    </row>
    <row r="533" spans="1:1">
      <c r="A533" s="498"/>
    </row>
    <row r="534" spans="1:1">
      <c r="A534" s="487"/>
    </row>
    <row r="535" spans="1:1">
      <c r="A535" s="487"/>
    </row>
    <row r="536" spans="1:1">
      <c r="A536" s="498"/>
    </row>
    <row r="537" spans="1:1">
      <c r="A537" s="487"/>
    </row>
    <row r="538" spans="1:1">
      <c r="A538" s="487"/>
    </row>
    <row r="539" spans="1:1">
      <c r="A539" s="498"/>
    </row>
    <row r="540" spans="1:1">
      <c r="A540" s="487"/>
    </row>
    <row r="541" spans="1:1">
      <c r="A541" s="487"/>
    </row>
    <row r="542" spans="1:1">
      <c r="A542" s="498"/>
    </row>
    <row r="543" spans="1:1">
      <c r="A543" s="487"/>
    </row>
    <row r="544" spans="1:1">
      <c r="A544" s="487"/>
    </row>
    <row r="545" spans="1:1">
      <c r="A545" s="498"/>
    </row>
    <row r="546" spans="1:1">
      <c r="A546" s="487"/>
    </row>
    <row r="547" spans="1:1">
      <c r="A547" s="487"/>
    </row>
    <row r="548" spans="1:1">
      <c r="A548" s="498"/>
    </row>
    <row r="549" spans="1:1">
      <c r="A549" s="487"/>
    </row>
    <row r="550" spans="1:1">
      <c r="A550" s="487"/>
    </row>
    <row r="551" spans="1:1" ht="15.75">
      <c r="A551" s="1061" t="s">
        <v>550</v>
      </c>
    </row>
    <row r="552" spans="1:1" ht="15.75">
      <c r="A552" s="1055" t="s">
        <v>242</v>
      </c>
    </row>
    <row r="553" spans="1:1" ht="15.75">
      <c r="A553" s="1058" t="s">
        <v>243</v>
      </c>
    </row>
    <row r="555" spans="1:1">
      <c r="A555" s="429" t="s">
        <v>772</v>
      </c>
    </row>
  </sheetData>
  <mergeCells count="552">
    <mergeCell ref="L140:L141"/>
    <mergeCell ref="L116:L117"/>
    <mergeCell ref="L119:L120"/>
    <mergeCell ref="L212:L213"/>
    <mergeCell ref="L89:L90"/>
    <mergeCell ref="L95:L96"/>
    <mergeCell ref="L83:L84"/>
    <mergeCell ref="L86:L87"/>
    <mergeCell ref="L92:L93"/>
    <mergeCell ref="L143:L144"/>
    <mergeCell ref="L146:L147"/>
    <mergeCell ref="L149:L150"/>
    <mergeCell ref="L152:L153"/>
    <mergeCell ref="L155:L156"/>
    <mergeCell ref="L164:L165"/>
    <mergeCell ref="L167:L168"/>
    <mergeCell ref="L170:L171"/>
    <mergeCell ref="L176:L177"/>
    <mergeCell ref="L131:L132"/>
    <mergeCell ref="L134:L135"/>
    <mergeCell ref="L158:L159"/>
    <mergeCell ref="L161:L162"/>
    <mergeCell ref="L185:L186"/>
    <mergeCell ref="K191:K192"/>
    <mergeCell ref="H185:H186"/>
    <mergeCell ref="E113:E114"/>
    <mergeCell ref="H230:H231"/>
    <mergeCell ref="G155:G156"/>
    <mergeCell ref="I155:I156"/>
    <mergeCell ref="E131:E132"/>
    <mergeCell ref="E155:E156"/>
    <mergeCell ref="I140:I141"/>
    <mergeCell ref="G140:G141"/>
    <mergeCell ref="I143:I144"/>
    <mergeCell ref="G143:G144"/>
    <mergeCell ref="G146:G147"/>
    <mergeCell ref="I146:I147"/>
    <mergeCell ref="G149:G150"/>
    <mergeCell ref="I149:I150"/>
    <mergeCell ref="G152:G153"/>
    <mergeCell ref="I152:I153"/>
    <mergeCell ref="K125:K126"/>
    <mergeCell ref="K128:K129"/>
    <mergeCell ref="K131:K132"/>
    <mergeCell ref="K134:K135"/>
    <mergeCell ref="K137:K138"/>
    <mergeCell ref="K140:K141"/>
    <mergeCell ref="B173:B174"/>
    <mergeCell ref="G173:G174"/>
    <mergeCell ref="I173:I174"/>
    <mergeCell ref="K173:K174"/>
    <mergeCell ref="B164:B165"/>
    <mergeCell ref="G164:G165"/>
    <mergeCell ref="I164:I165"/>
    <mergeCell ref="K164:K165"/>
    <mergeCell ref="B167:B168"/>
    <mergeCell ref="G167:G168"/>
    <mergeCell ref="I167:I168"/>
    <mergeCell ref="K167:K168"/>
    <mergeCell ref="B170:B171"/>
    <mergeCell ref="G170:G171"/>
    <mergeCell ref="I170:I171"/>
    <mergeCell ref="K170:K171"/>
    <mergeCell ref="B59:B60"/>
    <mergeCell ref="B62:B63"/>
    <mergeCell ref="B65:B66"/>
    <mergeCell ref="B158:B159"/>
    <mergeCell ref="G158:G159"/>
    <mergeCell ref="I158:I159"/>
    <mergeCell ref="K158:K159"/>
    <mergeCell ref="B161:B162"/>
    <mergeCell ref="G161:G162"/>
    <mergeCell ref="I161:I162"/>
    <mergeCell ref="K161:K162"/>
    <mergeCell ref="E59:E60"/>
    <mergeCell ref="E62:E63"/>
    <mergeCell ref="E65:E66"/>
    <mergeCell ref="E68:E69"/>
    <mergeCell ref="F65:F66"/>
    <mergeCell ref="F68:F69"/>
    <mergeCell ref="G65:G66"/>
    <mergeCell ref="G68:G69"/>
    <mergeCell ref="K89:K90"/>
    <mergeCell ref="K92:K93"/>
    <mergeCell ref="K143:K144"/>
    <mergeCell ref="K146:K147"/>
    <mergeCell ref="K95:K96"/>
    <mergeCell ref="B50:B51"/>
    <mergeCell ref="H47:H48"/>
    <mergeCell ref="I47:I48"/>
    <mergeCell ref="B74:B75"/>
    <mergeCell ref="B77:B78"/>
    <mergeCell ref="K50:K51"/>
    <mergeCell ref="K53:K54"/>
    <mergeCell ref="K56:K57"/>
    <mergeCell ref="K59:K60"/>
    <mergeCell ref="K62:K63"/>
    <mergeCell ref="K65:K66"/>
    <mergeCell ref="K68:K69"/>
    <mergeCell ref="K71:K72"/>
    <mergeCell ref="K74:K75"/>
    <mergeCell ref="K77:K78"/>
    <mergeCell ref="B71:B72"/>
    <mergeCell ref="E71:E72"/>
    <mergeCell ref="E74:E75"/>
    <mergeCell ref="E77:E78"/>
    <mergeCell ref="F71:F72"/>
    <mergeCell ref="F74:F75"/>
    <mergeCell ref="F77:F78"/>
    <mergeCell ref="B53:B54"/>
    <mergeCell ref="B56:B57"/>
    <mergeCell ref="I53:I54"/>
    <mergeCell ref="I56:I57"/>
    <mergeCell ref="I59:I60"/>
    <mergeCell ref="I62:I63"/>
    <mergeCell ref="I65:I66"/>
    <mergeCell ref="I68:I69"/>
    <mergeCell ref="E50:E51"/>
    <mergeCell ref="F8:F9"/>
    <mergeCell ref="G8:G9"/>
    <mergeCell ref="H8:H9"/>
    <mergeCell ref="I8:I9"/>
    <mergeCell ref="E17:E18"/>
    <mergeCell ref="F17:F18"/>
    <mergeCell ref="G17:G18"/>
    <mergeCell ref="H17:H18"/>
    <mergeCell ref="I44:I45"/>
    <mergeCell ref="I20:I21"/>
    <mergeCell ref="G23:G24"/>
    <mergeCell ref="H23:H24"/>
    <mergeCell ref="I23:I24"/>
    <mergeCell ref="E38:E39"/>
    <mergeCell ref="F38:F39"/>
    <mergeCell ref="G38:G39"/>
    <mergeCell ref="H38:H39"/>
    <mergeCell ref="J8:J9"/>
    <mergeCell ref="K8:K9"/>
    <mergeCell ref="A7:C7"/>
    <mergeCell ref="A8:A9"/>
    <mergeCell ref="B8:B9"/>
    <mergeCell ref="E8:E9"/>
    <mergeCell ref="J17:J18"/>
    <mergeCell ref="K17:K18"/>
    <mergeCell ref="A11:A12"/>
    <mergeCell ref="I11:I12"/>
    <mergeCell ref="J11:J12"/>
    <mergeCell ref="K11:K12"/>
    <mergeCell ref="F14:F15"/>
    <mergeCell ref="G14:G15"/>
    <mergeCell ref="H14:H15"/>
    <mergeCell ref="J14:J15"/>
    <mergeCell ref="K14:K15"/>
    <mergeCell ref="A17:A18"/>
    <mergeCell ref="B17:B18"/>
    <mergeCell ref="I14:I15"/>
    <mergeCell ref="I17:I18"/>
    <mergeCell ref="A1:K1"/>
    <mergeCell ref="A2:K2"/>
    <mergeCell ref="A5:A6"/>
    <mergeCell ref="B5:B6"/>
    <mergeCell ref="C5:C6"/>
    <mergeCell ref="D5:E5"/>
    <mergeCell ref="F5:F6"/>
    <mergeCell ref="G5:I5"/>
    <mergeCell ref="J5:J6"/>
    <mergeCell ref="K5:K6"/>
    <mergeCell ref="A23:A24"/>
    <mergeCell ref="B23:B24"/>
    <mergeCell ref="A26:A27"/>
    <mergeCell ref="B26:B27"/>
    <mergeCell ref="B11:B12"/>
    <mergeCell ref="E11:E12"/>
    <mergeCell ref="F11:F12"/>
    <mergeCell ref="G11:G12"/>
    <mergeCell ref="H11:H12"/>
    <mergeCell ref="I38:I39"/>
    <mergeCell ref="I29:I30"/>
    <mergeCell ref="E14:E15"/>
    <mergeCell ref="A29:A30"/>
    <mergeCell ref="B29:B30"/>
    <mergeCell ref="E29:E30"/>
    <mergeCell ref="E26:E27"/>
    <mergeCell ref="F26:F27"/>
    <mergeCell ref="G26:G27"/>
    <mergeCell ref="H26:H27"/>
    <mergeCell ref="I26:I27"/>
    <mergeCell ref="A38:A39"/>
    <mergeCell ref="B38:B39"/>
    <mergeCell ref="G32:G33"/>
    <mergeCell ref="H32:H33"/>
    <mergeCell ref="A14:A15"/>
    <mergeCell ref="B14:B15"/>
    <mergeCell ref="F23:F24"/>
    <mergeCell ref="A20:A21"/>
    <mergeCell ref="B20:B21"/>
    <mergeCell ref="E20:E21"/>
    <mergeCell ref="F20:F21"/>
    <mergeCell ref="G20:G21"/>
    <mergeCell ref="H20:H21"/>
    <mergeCell ref="J83:J84"/>
    <mergeCell ref="K83:K84"/>
    <mergeCell ref="A80:A81"/>
    <mergeCell ref="B80:B81"/>
    <mergeCell ref="E80:E81"/>
    <mergeCell ref="F80:F81"/>
    <mergeCell ref="A32:A33"/>
    <mergeCell ref="B32:B33"/>
    <mergeCell ref="E32:E33"/>
    <mergeCell ref="F32:F33"/>
    <mergeCell ref="A35:A36"/>
    <mergeCell ref="B35:B36"/>
    <mergeCell ref="E35:E36"/>
    <mergeCell ref="F35:F36"/>
    <mergeCell ref="I32:I33"/>
    <mergeCell ref="G35:G36"/>
    <mergeCell ref="H35:H36"/>
    <mergeCell ref="I35:I36"/>
    <mergeCell ref="B68:B69"/>
    <mergeCell ref="J47:J48"/>
    <mergeCell ref="K47:K48"/>
    <mergeCell ref="E53:E54"/>
    <mergeCell ref="E56:E57"/>
    <mergeCell ref="I50:I51"/>
    <mergeCell ref="A86:A87"/>
    <mergeCell ref="B86:B87"/>
    <mergeCell ref="E86:E87"/>
    <mergeCell ref="F86:F87"/>
    <mergeCell ref="G86:G87"/>
    <mergeCell ref="H86:H87"/>
    <mergeCell ref="I86:I87"/>
    <mergeCell ref="J86:J87"/>
    <mergeCell ref="K86:K87"/>
    <mergeCell ref="A89:A90"/>
    <mergeCell ref="B89:B90"/>
    <mergeCell ref="G89:G90"/>
    <mergeCell ref="J89:J90"/>
    <mergeCell ref="J98:J99"/>
    <mergeCell ref="J101:J102"/>
    <mergeCell ref="J104:J105"/>
    <mergeCell ref="J107:J108"/>
    <mergeCell ref="G98:G99"/>
    <mergeCell ref="G101:G102"/>
    <mergeCell ref="G104:G105"/>
    <mergeCell ref="G107:G108"/>
    <mergeCell ref="I98:I99"/>
    <mergeCell ref="I101:I102"/>
    <mergeCell ref="I104:I105"/>
    <mergeCell ref="I107:I108"/>
    <mergeCell ref="B92:B93"/>
    <mergeCell ref="B95:B96"/>
    <mergeCell ref="B98:B99"/>
    <mergeCell ref="B101:B102"/>
    <mergeCell ref="B104:B105"/>
    <mergeCell ref="B107:B108"/>
    <mergeCell ref="B194:B195"/>
    <mergeCell ref="G194:G195"/>
    <mergeCell ref="I194:I195"/>
    <mergeCell ref="K194:K195"/>
    <mergeCell ref="K149:K150"/>
    <mergeCell ref="K152:K153"/>
    <mergeCell ref="K155:K156"/>
    <mergeCell ref="B116:B117"/>
    <mergeCell ref="B119:B120"/>
    <mergeCell ref="B122:B123"/>
    <mergeCell ref="B125:B126"/>
    <mergeCell ref="B128:B129"/>
    <mergeCell ref="B131:B132"/>
    <mergeCell ref="B134:B135"/>
    <mergeCell ref="B137:B138"/>
    <mergeCell ref="B140:B141"/>
    <mergeCell ref="B143:B144"/>
    <mergeCell ref="B146:B147"/>
    <mergeCell ref="B149:B150"/>
    <mergeCell ref="B152:B153"/>
    <mergeCell ref="B155:B156"/>
    <mergeCell ref="I125:I126"/>
    <mergeCell ref="I122:I123"/>
    <mergeCell ref="K122:K123"/>
    <mergeCell ref="B236:B237"/>
    <mergeCell ref="G236:G237"/>
    <mergeCell ref="I236:I237"/>
    <mergeCell ref="K236:K237"/>
    <mergeCell ref="B224:B225"/>
    <mergeCell ref="G224:G225"/>
    <mergeCell ref="I224:I225"/>
    <mergeCell ref="K224:K225"/>
    <mergeCell ref="B227:B228"/>
    <mergeCell ref="G227:G228"/>
    <mergeCell ref="I227:I228"/>
    <mergeCell ref="K227:K228"/>
    <mergeCell ref="B230:B231"/>
    <mergeCell ref="G230:G231"/>
    <mergeCell ref="I230:I231"/>
    <mergeCell ref="K230:K231"/>
    <mergeCell ref="B233:B234"/>
    <mergeCell ref="G233:G234"/>
    <mergeCell ref="I233:I234"/>
    <mergeCell ref="K233:K234"/>
    <mergeCell ref="I287:I288"/>
    <mergeCell ref="K287:K288"/>
    <mergeCell ref="B290:B291"/>
    <mergeCell ref="G290:G291"/>
    <mergeCell ref="I290:I291"/>
    <mergeCell ref="K290:K291"/>
    <mergeCell ref="B293:B294"/>
    <mergeCell ref="G293:G294"/>
    <mergeCell ref="I293:I294"/>
    <mergeCell ref="K293:K294"/>
    <mergeCell ref="L290:L291"/>
    <mergeCell ref="B305:B306"/>
    <mergeCell ref="G305:G306"/>
    <mergeCell ref="I305:I306"/>
    <mergeCell ref="K305:K306"/>
    <mergeCell ref="B308:B309"/>
    <mergeCell ref="G308:G309"/>
    <mergeCell ref="I308:I309"/>
    <mergeCell ref="K308:K309"/>
    <mergeCell ref="L296:L297"/>
    <mergeCell ref="L299:L300"/>
    <mergeCell ref="L302:L303"/>
    <mergeCell ref="L305:L306"/>
    <mergeCell ref="G302:G303"/>
    <mergeCell ref="I302:I303"/>
    <mergeCell ref="K302:K303"/>
    <mergeCell ref="E299:E300"/>
    <mergeCell ref="F299:F300"/>
    <mergeCell ref="E302:E303"/>
    <mergeCell ref="B218:B219"/>
    <mergeCell ref="G218:G219"/>
    <mergeCell ref="I218:I219"/>
    <mergeCell ref="K218:K219"/>
    <mergeCell ref="B221:B222"/>
    <mergeCell ref="G221:G222"/>
    <mergeCell ref="I221:I222"/>
    <mergeCell ref="K221:K222"/>
    <mergeCell ref="B311:B312"/>
    <mergeCell ref="G311:G312"/>
    <mergeCell ref="I311:I312"/>
    <mergeCell ref="K311:K312"/>
    <mergeCell ref="E305:E306"/>
    <mergeCell ref="B296:B297"/>
    <mergeCell ref="G296:G297"/>
    <mergeCell ref="I296:I297"/>
    <mergeCell ref="K296:K297"/>
    <mergeCell ref="B299:B300"/>
    <mergeCell ref="G299:G300"/>
    <mergeCell ref="I299:I300"/>
    <mergeCell ref="K299:K300"/>
    <mergeCell ref="B302:B303"/>
    <mergeCell ref="B287:B288"/>
    <mergeCell ref="G287:G288"/>
    <mergeCell ref="B209:B210"/>
    <mergeCell ref="G209:G210"/>
    <mergeCell ref="I209:I210"/>
    <mergeCell ref="K209:K210"/>
    <mergeCell ref="B212:B213"/>
    <mergeCell ref="G212:G213"/>
    <mergeCell ref="I212:I213"/>
    <mergeCell ref="K212:K213"/>
    <mergeCell ref="B215:B216"/>
    <mergeCell ref="G215:G216"/>
    <mergeCell ref="I215:I216"/>
    <mergeCell ref="K215:K216"/>
    <mergeCell ref="K200:K201"/>
    <mergeCell ref="B203:B204"/>
    <mergeCell ref="G203:G204"/>
    <mergeCell ref="I203:I204"/>
    <mergeCell ref="K203:K204"/>
    <mergeCell ref="B206:B207"/>
    <mergeCell ref="G206:G207"/>
    <mergeCell ref="I206:I207"/>
    <mergeCell ref="K206:K207"/>
    <mergeCell ref="K116:K117"/>
    <mergeCell ref="K119:K120"/>
    <mergeCell ref="F110:F111"/>
    <mergeCell ref="G113:G114"/>
    <mergeCell ref="J80:J81"/>
    <mergeCell ref="K80:K81"/>
    <mergeCell ref="A83:A84"/>
    <mergeCell ref="B83:B84"/>
    <mergeCell ref="E83:E84"/>
    <mergeCell ref="F83:F84"/>
    <mergeCell ref="G83:G84"/>
    <mergeCell ref="H83:H84"/>
    <mergeCell ref="I83:I84"/>
    <mergeCell ref="B110:B111"/>
    <mergeCell ref="B113:B114"/>
    <mergeCell ref="G95:G96"/>
    <mergeCell ref="G92:G93"/>
    <mergeCell ref="J92:J93"/>
    <mergeCell ref="K98:K99"/>
    <mergeCell ref="K101:K102"/>
    <mergeCell ref="K104:K105"/>
    <mergeCell ref="K107:K108"/>
    <mergeCell ref="K110:K111"/>
    <mergeCell ref="K113:K114"/>
    <mergeCell ref="A47:A48"/>
    <mergeCell ref="B47:B48"/>
    <mergeCell ref="F47:F48"/>
    <mergeCell ref="E47:E48"/>
    <mergeCell ref="G47:G48"/>
    <mergeCell ref="G29:G30"/>
    <mergeCell ref="H29:H30"/>
    <mergeCell ref="A44:A45"/>
    <mergeCell ref="B44:B45"/>
    <mergeCell ref="E44:E45"/>
    <mergeCell ref="F44:F45"/>
    <mergeCell ref="G44:G45"/>
    <mergeCell ref="H44:H45"/>
    <mergeCell ref="F29:F30"/>
    <mergeCell ref="B41:B42"/>
    <mergeCell ref="A41:A42"/>
    <mergeCell ref="K44:K45"/>
    <mergeCell ref="J23:J24"/>
    <mergeCell ref="K23:K24"/>
    <mergeCell ref="J20:J21"/>
    <mergeCell ref="K20:K21"/>
    <mergeCell ref="E23:E24"/>
    <mergeCell ref="J41:J42"/>
    <mergeCell ref="K41:K42"/>
    <mergeCell ref="J29:J30"/>
    <mergeCell ref="K29:K30"/>
    <mergeCell ref="J38:J39"/>
    <mergeCell ref="K38:K39"/>
    <mergeCell ref="J32:J33"/>
    <mergeCell ref="K32:K33"/>
    <mergeCell ref="J35:J36"/>
    <mergeCell ref="K35:K36"/>
    <mergeCell ref="E41:E42"/>
    <mergeCell ref="F41:F42"/>
    <mergeCell ref="G41:G42"/>
    <mergeCell ref="H41:H42"/>
    <mergeCell ref="I41:I42"/>
    <mergeCell ref="K26:K27"/>
    <mergeCell ref="J26:J27"/>
    <mergeCell ref="J44:J45"/>
    <mergeCell ref="G71:G72"/>
    <mergeCell ref="G74:G75"/>
    <mergeCell ref="I128:I129"/>
    <mergeCell ref="I131:I132"/>
    <mergeCell ref="G131:G132"/>
    <mergeCell ref="G134:G135"/>
    <mergeCell ref="I134:I135"/>
    <mergeCell ref="I137:I138"/>
    <mergeCell ref="G137:G138"/>
    <mergeCell ref="G77:G78"/>
    <mergeCell ref="H128:H129"/>
    <mergeCell ref="I71:I72"/>
    <mergeCell ref="I74:I75"/>
    <mergeCell ref="I77:I78"/>
    <mergeCell ref="G80:G81"/>
    <mergeCell ref="H80:H81"/>
    <mergeCell ref="I80:I81"/>
    <mergeCell ref="I176:I177"/>
    <mergeCell ref="K176:K177"/>
    <mergeCell ref="B179:B180"/>
    <mergeCell ref="G179:G180"/>
    <mergeCell ref="I179:I180"/>
    <mergeCell ref="K179:K180"/>
    <mergeCell ref="B182:B183"/>
    <mergeCell ref="G182:G183"/>
    <mergeCell ref="I182:I183"/>
    <mergeCell ref="K182:K183"/>
    <mergeCell ref="B176:B177"/>
    <mergeCell ref="G176:G177"/>
    <mergeCell ref="L5:L6"/>
    <mergeCell ref="L8:L9"/>
    <mergeCell ref="L11:L12"/>
    <mergeCell ref="L14:L15"/>
    <mergeCell ref="L17:L18"/>
    <mergeCell ref="L20:L21"/>
    <mergeCell ref="L23:L24"/>
    <mergeCell ref="L26:L27"/>
    <mergeCell ref="L29:L30"/>
    <mergeCell ref="L32:L33"/>
    <mergeCell ref="L35:L36"/>
    <mergeCell ref="L38:L39"/>
    <mergeCell ref="L41:L42"/>
    <mergeCell ref="L44:L45"/>
    <mergeCell ref="L47:L48"/>
    <mergeCell ref="L50:L51"/>
    <mergeCell ref="L53:L54"/>
    <mergeCell ref="L56:L57"/>
    <mergeCell ref="L59:L60"/>
    <mergeCell ref="L62:L63"/>
    <mergeCell ref="L65:L66"/>
    <mergeCell ref="L68:L69"/>
    <mergeCell ref="L71:L72"/>
    <mergeCell ref="L74:L75"/>
    <mergeCell ref="L77:L78"/>
    <mergeCell ref="L80:L81"/>
    <mergeCell ref="L128:L129"/>
    <mergeCell ref="L113:L114"/>
    <mergeCell ref="L215:L216"/>
    <mergeCell ref="L221:L222"/>
    <mergeCell ref="B239:B240"/>
    <mergeCell ref="G239:G240"/>
    <mergeCell ref="I239:I240"/>
    <mergeCell ref="K239:K240"/>
    <mergeCell ref="B185:B186"/>
    <mergeCell ref="G185:G186"/>
    <mergeCell ref="I185:I186"/>
    <mergeCell ref="K185:K186"/>
    <mergeCell ref="B188:B189"/>
    <mergeCell ref="G188:G189"/>
    <mergeCell ref="I188:I189"/>
    <mergeCell ref="K188:K189"/>
    <mergeCell ref="B191:B192"/>
    <mergeCell ref="G191:G192"/>
    <mergeCell ref="I191:I192"/>
    <mergeCell ref="B197:B198"/>
    <mergeCell ref="G197:G198"/>
    <mergeCell ref="I197:I198"/>
    <mergeCell ref="K197:K198"/>
    <mergeCell ref="B200:B201"/>
    <mergeCell ref="G200:G201"/>
    <mergeCell ref="I200:I201"/>
    <mergeCell ref="B242:B243"/>
    <mergeCell ref="G242:G243"/>
    <mergeCell ref="I242:I243"/>
    <mergeCell ref="K242:K243"/>
    <mergeCell ref="B245:B246"/>
    <mergeCell ref="G245:G246"/>
    <mergeCell ref="I245:I246"/>
    <mergeCell ref="K245:K246"/>
    <mergeCell ref="B248:B249"/>
    <mergeCell ref="G248:G249"/>
    <mergeCell ref="I248:I249"/>
    <mergeCell ref="K248:K249"/>
    <mergeCell ref="K251:K252"/>
    <mergeCell ref="K254:K255"/>
    <mergeCell ref="K257:K258"/>
    <mergeCell ref="K260:K261"/>
    <mergeCell ref="K263:K264"/>
    <mergeCell ref="B281:B282"/>
    <mergeCell ref="G281:G282"/>
    <mergeCell ref="I281:I282"/>
    <mergeCell ref="K281:K282"/>
    <mergeCell ref="K266:K267"/>
    <mergeCell ref="K269:K270"/>
    <mergeCell ref="L269:L270"/>
    <mergeCell ref="B284:B285"/>
    <mergeCell ref="G284:G285"/>
    <mergeCell ref="I284:I285"/>
    <mergeCell ref="K284:K285"/>
    <mergeCell ref="K272:K273"/>
    <mergeCell ref="K275:K276"/>
    <mergeCell ref="B278:B279"/>
    <mergeCell ref="G278:G279"/>
    <mergeCell ref="I278:I279"/>
    <mergeCell ref="K278:K279"/>
    <mergeCell ref="L278:L279"/>
  </mergeCells>
  <pageMargins left="0.7" right="0.7" top="0.75" bottom="0.75" header="0.3" footer="0.3"/>
  <pageSetup scale="44" orientation="portrait" horizontalDpi="4294967293" r:id="rId1"/>
  <rowBreaks count="3" manualBreakCount="3">
    <brk id="90" max="10" man="1"/>
    <brk id="199" max="10" man="1"/>
    <brk id="241" max="10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L434"/>
  <sheetViews>
    <sheetView topLeftCell="A347" zoomScale="75" zoomScaleNormal="75" workbookViewId="0">
      <selection activeCell="G365" sqref="G365"/>
    </sheetView>
  </sheetViews>
  <sheetFormatPr defaultRowHeight="15"/>
  <cols>
    <col min="2" max="2" width="12.7109375" customWidth="1"/>
    <col min="3" max="3" width="52.5703125" customWidth="1"/>
    <col min="4" max="4" width="15.28515625" customWidth="1"/>
    <col min="5" max="5" width="14.85546875" customWidth="1"/>
    <col min="6" max="6" width="16.85546875" customWidth="1"/>
    <col min="7" max="7" width="21.140625" customWidth="1"/>
    <col min="8" max="8" width="17.140625" customWidth="1"/>
    <col min="9" max="9" width="22.42578125" customWidth="1"/>
    <col min="10" max="10" width="15.7109375" customWidth="1"/>
    <col min="11" max="11" width="22.28515625" customWidth="1"/>
    <col min="12" max="12" width="24.85546875" customWidth="1"/>
  </cols>
  <sheetData>
    <row r="1" spans="1:12">
      <c r="A1" s="9502" t="s">
        <v>1</v>
      </c>
      <c r="B1" s="9504" t="s">
        <v>2</v>
      </c>
      <c r="C1" s="9506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540" t="s">
        <v>8</v>
      </c>
      <c r="L1" s="9625" t="s">
        <v>702</v>
      </c>
    </row>
    <row r="2" spans="1:12">
      <c r="A2" s="9503"/>
      <c r="B2" s="9505"/>
      <c r="C2" s="9507"/>
      <c r="D2" s="456" t="s">
        <v>9</v>
      </c>
      <c r="E2" s="6" t="s">
        <v>10</v>
      </c>
      <c r="F2" s="9511"/>
      <c r="G2" s="445" t="s">
        <v>11</v>
      </c>
      <c r="H2" s="448" t="s">
        <v>537</v>
      </c>
      <c r="I2" s="445" t="s">
        <v>13</v>
      </c>
      <c r="J2" s="9511"/>
      <c r="K2" s="9541"/>
      <c r="L2" s="9625"/>
    </row>
    <row r="3" spans="1:12">
      <c r="A3" s="9544" t="s">
        <v>75</v>
      </c>
      <c r="B3" s="9545"/>
      <c r="C3" s="9546"/>
      <c r="D3" s="69"/>
      <c r="E3" s="70"/>
      <c r="F3" s="71"/>
      <c r="G3" s="71"/>
      <c r="H3" s="72"/>
      <c r="I3" s="73"/>
      <c r="J3" s="73"/>
      <c r="K3" s="74">
        <v>13291669</v>
      </c>
      <c r="L3" s="433"/>
    </row>
    <row r="4" spans="1:12">
      <c r="A4" s="9495"/>
      <c r="B4" s="9496" t="s">
        <v>810</v>
      </c>
      <c r="C4" s="16" t="s">
        <v>778</v>
      </c>
      <c r="D4" s="436" t="s">
        <v>73</v>
      </c>
      <c r="E4" s="9498"/>
      <c r="F4" s="9492"/>
      <c r="G4" s="9492"/>
      <c r="H4" s="9492">
        <v>8825600</v>
      </c>
      <c r="I4" s="9494"/>
      <c r="J4" s="9494"/>
      <c r="K4" s="9494">
        <f>K3-H4</f>
        <v>4466069</v>
      </c>
      <c r="L4" s="9645" t="s">
        <v>923</v>
      </c>
    </row>
    <row r="5" spans="1:12">
      <c r="A5" s="9495"/>
      <c r="B5" s="9497"/>
      <c r="C5" s="13" t="s">
        <v>779</v>
      </c>
      <c r="D5" s="437"/>
      <c r="E5" s="9499"/>
      <c r="F5" s="9493"/>
      <c r="G5" s="9493"/>
      <c r="H5" s="9493"/>
      <c r="I5" s="9494"/>
      <c r="J5" s="9494"/>
      <c r="K5" s="9494"/>
      <c r="L5" s="9646"/>
    </row>
    <row r="6" spans="1:12">
      <c r="A6" s="437"/>
      <c r="B6" s="439"/>
      <c r="C6" s="397" t="s">
        <v>583</v>
      </c>
      <c r="D6" s="576"/>
      <c r="E6" s="574"/>
      <c r="F6" s="577"/>
      <c r="G6" s="577"/>
      <c r="H6" s="577"/>
      <c r="I6" s="577"/>
      <c r="J6" s="577">
        <v>1500</v>
      </c>
      <c r="K6" s="441">
        <f>K4+J6</f>
        <v>4467569</v>
      </c>
      <c r="L6" s="433"/>
    </row>
    <row r="7" spans="1:12">
      <c r="A7" s="9515"/>
      <c r="B7" s="9496" t="s">
        <v>810</v>
      </c>
      <c r="C7" s="578" t="s">
        <v>780</v>
      </c>
      <c r="D7" s="579"/>
      <c r="E7" s="9649"/>
      <c r="F7" s="9651">
        <v>7500000</v>
      </c>
      <c r="G7" s="9492"/>
      <c r="H7" s="9492"/>
      <c r="I7" s="9492"/>
      <c r="J7" s="9492"/>
      <c r="K7" s="9494">
        <f>K6+F7</f>
        <v>11967569</v>
      </c>
      <c r="L7" s="9617"/>
    </row>
    <row r="8" spans="1:12">
      <c r="A8" s="9516"/>
      <c r="B8" s="9497"/>
      <c r="C8" s="580"/>
      <c r="D8" s="581"/>
      <c r="E8" s="9650"/>
      <c r="F8" s="9652"/>
      <c r="G8" s="9493"/>
      <c r="H8" s="9493"/>
      <c r="I8" s="9493"/>
      <c r="J8" s="9493"/>
      <c r="K8" s="9494"/>
      <c r="L8" s="9618"/>
    </row>
    <row r="9" spans="1:12">
      <c r="A9" s="437"/>
      <c r="B9" s="439"/>
      <c r="C9" s="398"/>
      <c r="D9" s="33"/>
      <c r="E9" s="442"/>
      <c r="F9" s="443"/>
      <c r="G9" s="443"/>
      <c r="H9" s="443"/>
      <c r="I9" s="443"/>
      <c r="J9" s="441"/>
      <c r="K9" s="441"/>
      <c r="L9" s="433"/>
    </row>
    <row r="10" spans="1:12">
      <c r="A10" s="9498"/>
      <c r="B10" s="9496" t="s">
        <v>810</v>
      </c>
      <c r="C10" s="58" t="s">
        <v>781</v>
      </c>
      <c r="D10" s="436" t="s">
        <v>574</v>
      </c>
      <c r="E10" s="9498" t="s">
        <v>79</v>
      </c>
      <c r="F10" s="9492"/>
      <c r="G10" s="9492"/>
      <c r="H10" s="9492"/>
      <c r="I10" s="9492">
        <v>10340</v>
      </c>
      <c r="J10" s="9492"/>
      <c r="K10" s="9492">
        <f>K7-I10</f>
        <v>11957229</v>
      </c>
      <c r="L10" s="9617"/>
    </row>
    <row r="11" spans="1:12">
      <c r="A11" s="9499"/>
      <c r="B11" s="9497"/>
      <c r="C11" s="13" t="s">
        <v>782</v>
      </c>
      <c r="D11" s="437" t="s">
        <v>46</v>
      </c>
      <c r="E11" s="9499"/>
      <c r="F11" s="9493"/>
      <c r="G11" s="9493"/>
      <c r="H11" s="9493"/>
      <c r="I11" s="9493"/>
      <c r="J11" s="9493"/>
      <c r="K11" s="9493"/>
      <c r="L11" s="9618"/>
    </row>
    <row r="12" spans="1:12">
      <c r="A12" s="447"/>
      <c r="B12" s="13"/>
      <c r="C12" s="399" t="s">
        <v>583</v>
      </c>
      <c r="D12" s="573"/>
      <c r="E12" s="574"/>
      <c r="F12" s="575"/>
      <c r="G12" s="575"/>
      <c r="H12" s="575"/>
      <c r="I12" s="575"/>
      <c r="J12" s="575">
        <v>1500</v>
      </c>
      <c r="K12" s="455">
        <f>K10+J12</f>
        <v>11958729</v>
      </c>
      <c r="L12" s="433"/>
    </row>
    <row r="13" spans="1:12">
      <c r="A13" s="9498"/>
      <c r="B13" s="9496" t="s">
        <v>810</v>
      </c>
      <c r="C13" s="10" t="s">
        <v>783</v>
      </c>
      <c r="D13" s="436" t="s">
        <v>785</v>
      </c>
      <c r="E13" s="9498" t="s">
        <v>47</v>
      </c>
      <c r="F13" s="9492"/>
      <c r="G13" s="9492">
        <v>42590</v>
      </c>
      <c r="H13" s="9492"/>
      <c r="I13" s="9492"/>
      <c r="J13" s="9492"/>
      <c r="K13" s="9492">
        <f>K12-G13</f>
        <v>11916139</v>
      </c>
      <c r="L13" s="9617" t="s">
        <v>960</v>
      </c>
    </row>
    <row r="14" spans="1:12">
      <c r="A14" s="9499"/>
      <c r="B14" s="9497"/>
      <c r="C14" s="355" t="s">
        <v>784</v>
      </c>
      <c r="D14" s="437" t="s">
        <v>46</v>
      </c>
      <c r="E14" s="9499"/>
      <c r="F14" s="9493"/>
      <c r="G14" s="9493"/>
      <c r="H14" s="9493"/>
      <c r="I14" s="9493"/>
      <c r="J14" s="9493"/>
      <c r="K14" s="9493"/>
      <c r="L14" s="9618"/>
    </row>
    <row r="15" spans="1:12">
      <c r="A15" s="447"/>
      <c r="B15" s="13"/>
      <c r="C15" s="399" t="s">
        <v>583</v>
      </c>
      <c r="D15" s="573"/>
      <c r="E15" s="574"/>
      <c r="F15" s="575"/>
      <c r="G15" s="575"/>
      <c r="H15" s="575"/>
      <c r="I15" s="575"/>
      <c r="J15" s="575">
        <v>1500</v>
      </c>
      <c r="K15" s="455">
        <f>K13+J15</f>
        <v>11917639</v>
      </c>
      <c r="L15" s="433"/>
    </row>
    <row r="16" spans="1:12">
      <c r="A16" s="9498"/>
      <c r="B16" s="9496" t="s">
        <v>810</v>
      </c>
      <c r="C16" s="10" t="s">
        <v>781</v>
      </c>
      <c r="D16" s="606" t="s">
        <v>72</v>
      </c>
      <c r="E16" s="9617">
        <v>896480</v>
      </c>
      <c r="F16" s="9492"/>
      <c r="G16" s="9492">
        <v>140840</v>
      </c>
      <c r="H16" s="9492"/>
      <c r="I16" s="9492"/>
      <c r="J16" s="9492"/>
      <c r="K16" s="9492">
        <f>K15-G16</f>
        <v>11776799</v>
      </c>
      <c r="L16" s="9617"/>
    </row>
    <row r="17" spans="1:12">
      <c r="A17" s="9499"/>
      <c r="B17" s="9497"/>
      <c r="C17" s="25" t="s">
        <v>786</v>
      </c>
      <c r="D17" s="607" t="s">
        <v>73</v>
      </c>
      <c r="E17" s="9618"/>
      <c r="F17" s="9493"/>
      <c r="G17" s="9493"/>
      <c r="H17" s="9493"/>
      <c r="I17" s="9493"/>
      <c r="J17" s="9493"/>
      <c r="K17" s="9493"/>
      <c r="L17" s="9618"/>
    </row>
    <row r="18" spans="1:12">
      <c r="A18" s="447"/>
      <c r="B18" s="13"/>
      <c r="C18" s="528" t="s">
        <v>583</v>
      </c>
      <c r="D18" s="576"/>
      <c r="E18" s="574"/>
      <c r="F18" s="575"/>
      <c r="G18" s="575"/>
      <c r="H18" s="575"/>
      <c r="I18" s="575"/>
      <c r="J18" s="575">
        <v>1500</v>
      </c>
      <c r="K18" s="455">
        <f>K16+J18</f>
        <v>11778299</v>
      </c>
      <c r="L18" s="433"/>
    </row>
    <row r="19" spans="1:12">
      <c r="A19" s="9498"/>
      <c r="B19" s="9496" t="s">
        <v>810</v>
      </c>
      <c r="C19" s="30" t="s">
        <v>781</v>
      </c>
      <c r="D19" s="606" t="s">
        <v>72</v>
      </c>
      <c r="E19" s="9617">
        <v>896480</v>
      </c>
      <c r="F19" s="9492"/>
      <c r="G19" s="9492">
        <v>90340</v>
      </c>
      <c r="H19" s="9492"/>
      <c r="I19" s="9492"/>
      <c r="J19" s="9492"/>
      <c r="K19" s="9492">
        <f>K18-G19</f>
        <v>11687959</v>
      </c>
      <c r="L19" s="9617"/>
    </row>
    <row r="20" spans="1:12">
      <c r="A20" s="9499"/>
      <c r="B20" s="9497"/>
      <c r="C20" s="25" t="s">
        <v>787</v>
      </c>
      <c r="D20" s="607" t="s">
        <v>73</v>
      </c>
      <c r="E20" s="9618"/>
      <c r="F20" s="9493"/>
      <c r="G20" s="9493"/>
      <c r="H20" s="9493"/>
      <c r="I20" s="9493"/>
      <c r="J20" s="9493"/>
      <c r="K20" s="9493"/>
      <c r="L20" s="9618"/>
    </row>
    <row r="21" spans="1:12">
      <c r="A21" s="446"/>
      <c r="B21" s="447"/>
      <c r="C21" s="531" t="s">
        <v>583</v>
      </c>
      <c r="D21" s="576"/>
      <c r="E21" s="582"/>
      <c r="F21" s="575"/>
      <c r="G21" s="575"/>
      <c r="H21" s="575"/>
      <c r="I21" s="575"/>
      <c r="J21" s="575">
        <v>1500</v>
      </c>
      <c r="K21" s="444">
        <f>K19+J21</f>
        <v>11689459</v>
      </c>
      <c r="L21" s="433"/>
    </row>
    <row r="22" spans="1:12">
      <c r="A22" s="9515"/>
      <c r="B22" s="9498" t="s">
        <v>810</v>
      </c>
      <c r="C22" s="30" t="s">
        <v>778</v>
      </c>
      <c r="D22" s="475" t="s">
        <v>157</v>
      </c>
      <c r="E22" s="9498" t="s">
        <v>156</v>
      </c>
      <c r="F22" s="9515"/>
      <c r="G22" s="9633">
        <v>154840</v>
      </c>
      <c r="H22" s="9515"/>
      <c r="I22" s="9515"/>
      <c r="J22" s="9515"/>
      <c r="K22" s="9492">
        <f>K21-G22</f>
        <v>11534619</v>
      </c>
      <c r="L22" s="9617"/>
    </row>
    <row r="23" spans="1:12">
      <c r="A23" s="9516"/>
      <c r="B23" s="9499"/>
      <c r="C23" s="25" t="s">
        <v>788</v>
      </c>
      <c r="D23" s="478" t="s">
        <v>38</v>
      </c>
      <c r="E23" s="9499"/>
      <c r="F23" s="9516"/>
      <c r="G23" s="9634"/>
      <c r="H23" s="9516"/>
      <c r="I23" s="9516"/>
      <c r="J23" s="9516"/>
      <c r="K23" s="9516"/>
      <c r="L23" s="9618"/>
    </row>
    <row r="24" spans="1:12">
      <c r="A24" s="228"/>
      <c r="B24" s="394"/>
      <c r="C24" s="532" t="s">
        <v>583</v>
      </c>
      <c r="D24" s="583"/>
      <c r="E24" s="584"/>
      <c r="F24" s="575"/>
      <c r="G24" s="585"/>
      <c r="H24" s="586"/>
      <c r="I24" s="586"/>
      <c r="J24" s="586">
        <v>1500</v>
      </c>
      <c r="K24" s="230">
        <f>K22+J24</f>
        <v>11536119</v>
      </c>
      <c r="L24" s="433"/>
    </row>
    <row r="25" spans="1:12">
      <c r="A25" s="9515"/>
      <c r="B25" s="9498" t="s">
        <v>810</v>
      </c>
      <c r="C25" s="10" t="s">
        <v>778</v>
      </c>
      <c r="D25" s="395" t="s">
        <v>399</v>
      </c>
      <c r="E25" s="9619" t="s">
        <v>401</v>
      </c>
      <c r="F25" s="9492"/>
      <c r="G25" s="9633">
        <v>24340</v>
      </c>
      <c r="H25" s="9492"/>
      <c r="I25" s="9492"/>
      <c r="J25" s="9492"/>
      <c r="K25" s="9492">
        <f>K24-G25</f>
        <v>11511779</v>
      </c>
      <c r="L25" s="9617"/>
    </row>
    <row r="26" spans="1:12">
      <c r="A26" s="9516"/>
      <c r="B26" s="9499"/>
      <c r="C26" s="13" t="s">
        <v>862</v>
      </c>
      <c r="D26" s="396" t="s">
        <v>855</v>
      </c>
      <c r="E26" s="9620"/>
      <c r="F26" s="9493"/>
      <c r="G26" s="9634"/>
      <c r="H26" s="9493"/>
      <c r="I26" s="9493"/>
      <c r="J26" s="9493"/>
      <c r="K26" s="9493"/>
      <c r="L26" s="9618"/>
    </row>
    <row r="27" spans="1:12">
      <c r="A27" s="228"/>
      <c r="B27" s="228"/>
      <c r="C27" s="528" t="s">
        <v>583</v>
      </c>
      <c r="D27" s="576"/>
      <c r="E27" s="528"/>
      <c r="F27" s="528"/>
      <c r="G27" s="585"/>
      <c r="H27" s="528"/>
      <c r="I27" s="528"/>
      <c r="J27" s="585">
        <v>1500</v>
      </c>
      <c r="K27" s="230">
        <f>K25+J27</f>
        <v>11513279</v>
      </c>
      <c r="L27" s="446"/>
    </row>
    <row r="28" spans="1:12">
      <c r="A28" s="9515"/>
      <c r="B28" s="9498" t="s">
        <v>810</v>
      </c>
      <c r="C28" s="393" t="s">
        <v>781</v>
      </c>
      <c r="D28" s="454" t="s">
        <v>790</v>
      </c>
      <c r="E28" s="9640">
        <v>962744</v>
      </c>
      <c r="F28" s="9515"/>
      <c r="G28" s="9633">
        <v>20590</v>
      </c>
      <c r="H28" s="9515"/>
      <c r="I28" s="9515"/>
      <c r="J28" s="9515"/>
      <c r="K28" s="9492">
        <f>K27-G28</f>
        <v>11492689</v>
      </c>
      <c r="L28" s="9653"/>
    </row>
    <row r="29" spans="1:12">
      <c r="A29" s="9516"/>
      <c r="B29" s="9499"/>
      <c r="C29" s="407" t="s">
        <v>789</v>
      </c>
      <c r="D29" s="408" t="s">
        <v>304</v>
      </c>
      <c r="E29" s="9516"/>
      <c r="F29" s="9516"/>
      <c r="G29" s="9634"/>
      <c r="H29" s="9516"/>
      <c r="I29" s="9516"/>
      <c r="J29" s="9516"/>
      <c r="K29" s="9516"/>
      <c r="L29" s="9654"/>
    </row>
    <row r="30" spans="1:12">
      <c r="A30" s="228"/>
      <c r="B30" s="394"/>
      <c r="C30" s="401" t="s">
        <v>583</v>
      </c>
      <c r="D30" s="583"/>
      <c r="E30" s="584"/>
      <c r="F30" s="586"/>
      <c r="G30" s="585"/>
      <c r="H30" s="586"/>
      <c r="I30" s="586"/>
      <c r="J30" s="586">
        <v>1500</v>
      </c>
      <c r="K30" s="230">
        <f>K28+J30</f>
        <v>11494189</v>
      </c>
      <c r="L30" s="433"/>
    </row>
    <row r="31" spans="1:12">
      <c r="A31" s="9515"/>
      <c r="B31" s="9498" t="s">
        <v>810</v>
      </c>
      <c r="C31" s="30" t="s">
        <v>781</v>
      </c>
      <c r="D31" s="485" t="s">
        <v>267</v>
      </c>
      <c r="E31" s="9498" t="s">
        <v>271</v>
      </c>
      <c r="F31" s="9492"/>
      <c r="G31" s="9633">
        <v>22340</v>
      </c>
      <c r="H31" s="9492"/>
      <c r="I31" s="9492"/>
      <c r="J31" s="9492"/>
      <c r="K31" s="9492">
        <f>K30-G31</f>
        <v>11471849</v>
      </c>
      <c r="L31" s="9617"/>
    </row>
    <row r="32" spans="1:12">
      <c r="A32" s="9516"/>
      <c r="B32" s="9499"/>
      <c r="C32" s="25" t="s">
        <v>791</v>
      </c>
      <c r="D32" s="486" t="s">
        <v>304</v>
      </c>
      <c r="E32" s="9499"/>
      <c r="F32" s="9493"/>
      <c r="G32" s="9634"/>
      <c r="H32" s="9493"/>
      <c r="I32" s="9493"/>
      <c r="J32" s="9493"/>
      <c r="K32" s="9493"/>
      <c r="L32" s="9618"/>
    </row>
    <row r="33" spans="1:12">
      <c r="A33" s="228"/>
      <c r="B33" s="394"/>
      <c r="C33" s="400" t="s">
        <v>583</v>
      </c>
      <c r="D33" s="576"/>
      <c r="E33" s="584"/>
      <c r="F33" s="586"/>
      <c r="G33" s="585"/>
      <c r="H33" s="586"/>
      <c r="I33" s="586"/>
      <c r="J33" s="586">
        <v>1500</v>
      </c>
      <c r="K33" s="230">
        <f>K31+J33</f>
        <v>11473349</v>
      </c>
      <c r="L33" s="433"/>
    </row>
    <row r="34" spans="1:12">
      <c r="A34" s="9515"/>
      <c r="B34" s="9498" t="s">
        <v>810</v>
      </c>
      <c r="C34" s="10" t="s">
        <v>781</v>
      </c>
      <c r="D34" s="475" t="s">
        <v>614</v>
      </c>
      <c r="E34" s="589" t="s">
        <v>414</v>
      </c>
      <c r="F34" s="9492"/>
      <c r="G34" s="9633">
        <v>121340</v>
      </c>
      <c r="H34" s="9492"/>
      <c r="I34" s="9492"/>
      <c r="J34" s="9492"/>
      <c r="K34" s="9492">
        <f>K33-G34</f>
        <v>11352009</v>
      </c>
      <c r="L34" s="9617"/>
    </row>
    <row r="35" spans="1:12">
      <c r="A35" s="9516"/>
      <c r="B35" s="9499"/>
      <c r="C35" s="13" t="s">
        <v>792</v>
      </c>
      <c r="D35" s="478" t="s">
        <v>698</v>
      </c>
      <c r="E35" s="549"/>
      <c r="F35" s="9493"/>
      <c r="G35" s="9634"/>
      <c r="H35" s="9493"/>
      <c r="I35" s="9493"/>
      <c r="J35" s="9493"/>
      <c r="K35" s="9493"/>
      <c r="L35" s="9618"/>
    </row>
    <row r="36" spans="1:12">
      <c r="A36" s="228"/>
      <c r="B36" s="394"/>
      <c r="C36" s="400" t="s">
        <v>583</v>
      </c>
      <c r="D36" s="576"/>
      <c r="E36" s="584"/>
      <c r="F36" s="586"/>
      <c r="G36" s="585"/>
      <c r="H36" s="586"/>
      <c r="I36" s="586"/>
      <c r="J36" s="586">
        <v>1500</v>
      </c>
      <c r="K36" s="230">
        <f>K34+J36</f>
        <v>11353509</v>
      </c>
      <c r="L36" s="433"/>
    </row>
    <row r="37" spans="1:12">
      <c r="A37" s="9515"/>
      <c r="B37" s="9498" t="s">
        <v>810</v>
      </c>
      <c r="C37" s="10" t="s">
        <v>781</v>
      </c>
      <c r="D37" s="518" t="s">
        <v>568</v>
      </c>
      <c r="E37" s="9498" t="s">
        <v>715</v>
      </c>
      <c r="F37" s="9492"/>
      <c r="G37" s="9626">
        <v>15140</v>
      </c>
      <c r="H37" s="9492"/>
      <c r="I37" s="9492"/>
      <c r="J37" s="9492"/>
      <c r="K37" s="9492">
        <f>K36-G37</f>
        <v>11338369</v>
      </c>
      <c r="L37" s="9617"/>
    </row>
    <row r="38" spans="1:12">
      <c r="A38" s="9516"/>
      <c r="B38" s="9499"/>
      <c r="C38" s="13" t="s">
        <v>793</v>
      </c>
      <c r="D38" s="519" t="s">
        <v>250</v>
      </c>
      <c r="E38" s="9499"/>
      <c r="F38" s="9493"/>
      <c r="G38" s="9627"/>
      <c r="H38" s="9493"/>
      <c r="I38" s="9493"/>
      <c r="J38" s="9493"/>
      <c r="K38" s="9493"/>
      <c r="L38" s="9618"/>
    </row>
    <row r="39" spans="1:12">
      <c r="A39" s="404"/>
      <c r="B39" s="394"/>
      <c r="C39" s="411" t="s">
        <v>583</v>
      </c>
      <c r="D39" s="576"/>
      <c r="E39" s="584"/>
      <c r="F39" s="586"/>
      <c r="G39" s="585"/>
      <c r="H39" s="587"/>
      <c r="I39" s="586"/>
      <c r="J39" s="586">
        <v>1500</v>
      </c>
      <c r="K39" s="230">
        <f>K37+J39</f>
        <v>11339869</v>
      </c>
      <c r="L39" s="433"/>
    </row>
    <row r="40" spans="1:12">
      <c r="A40" s="9635"/>
      <c r="B40" s="9629" t="s">
        <v>810</v>
      </c>
      <c r="C40" s="10" t="s">
        <v>778</v>
      </c>
      <c r="D40" s="436" t="s">
        <v>795</v>
      </c>
      <c r="E40" s="9498" t="s">
        <v>454</v>
      </c>
      <c r="F40" s="9492"/>
      <c r="G40" s="9633">
        <v>134340</v>
      </c>
      <c r="H40" s="9542"/>
      <c r="I40" s="9492"/>
      <c r="J40" s="9492"/>
      <c r="K40" s="9492">
        <f>K39-G40</f>
        <v>11205529</v>
      </c>
      <c r="L40" s="9617"/>
    </row>
    <row r="41" spans="1:12">
      <c r="A41" s="9548"/>
      <c r="B41" s="9499"/>
      <c r="C41" s="13" t="s">
        <v>794</v>
      </c>
      <c r="D41" s="437" t="s">
        <v>875</v>
      </c>
      <c r="E41" s="9499"/>
      <c r="F41" s="9493"/>
      <c r="G41" s="9634"/>
      <c r="H41" s="9543"/>
      <c r="I41" s="9493"/>
      <c r="J41" s="9493"/>
      <c r="K41" s="9493"/>
      <c r="L41" s="9618"/>
    </row>
    <row r="42" spans="1:12">
      <c r="A42" s="228"/>
      <c r="B42" s="394"/>
      <c r="C42" s="401" t="s">
        <v>583</v>
      </c>
      <c r="D42" s="576"/>
      <c r="E42" s="584"/>
      <c r="F42" s="586"/>
      <c r="G42" s="588"/>
      <c r="H42" s="586"/>
      <c r="I42" s="586"/>
      <c r="J42" s="586">
        <v>1500</v>
      </c>
      <c r="K42" s="230">
        <f>K40+J42</f>
        <v>11207029</v>
      </c>
      <c r="L42" s="433"/>
    </row>
    <row r="43" spans="1:12">
      <c r="A43" s="9628"/>
      <c r="B43" s="9629" t="s">
        <v>810</v>
      </c>
      <c r="C43" s="10" t="s">
        <v>796</v>
      </c>
      <c r="D43" s="475" t="s">
        <v>167</v>
      </c>
      <c r="E43" s="9498" t="s">
        <v>56</v>
      </c>
      <c r="F43" s="9630"/>
      <c r="G43" s="9631">
        <v>176300</v>
      </c>
      <c r="H43" s="9630"/>
      <c r="I43" s="9630"/>
      <c r="J43" s="9630"/>
      <c r="K43" s="9630">
        <f>K42-G43</f>
        <v>11030729</v>
      </c>
      <c r="L43" s="9617"/>
    </row>
    <row r="44" spans="1:12">
      <c r="A44" s="9516"/>
      <c r="B44" s="9499"/>
      <c r="C44" s="13" t="s">
        <v>797</v>
      </c>
      <c r="D44" s="478" t="s">
        <v>55</v>
      </c>
      <c r="E44" s="9499"/>
      <c r="F44" s="9493"/>
      <c r="G44" s="9632"/>
      <c r="H44" s="9493"/>
      <c r="I44" s="9493"/>
      <c r="J44" s="9493"/>
      <c r="K44" s="9493"/>
      <c r="L44" s="9618"/>
    </row>
    <row r="45" spans="1:12">
      <c r="A45" s="228"/>
      <c r="B45" s="394"/>
      <c r="C45" s="401" t="s">
        <v>479</v>
      </c>
      <c r="D45" s="576"/>
      <c r="E45" s="584"/>
      <c r="F45" s="586"/>
      <c r="G45" s="585"/>
      <c r="H45" s="586"/>
      <c r="I45" s="586"/>
      <c r="J45" s="586">
        <v>750</v>
      </c>
      <c r="K45" s="230">
        <f>K43+J45</f>
        <v>11031479</v>
      </c>
      <c r="L45" s="433"/>
    </row>
    <row r="46" spans="1:12">
      <c r="A46" s="30"/>
      <c r="B46" s="9498" t="s">
        <v>810</v>
      </c>
      <c r="C46" s="432" t="s">
        <v>796</v>
      </c>
      <c r="D46" s="475" t="s">
        <v>614</v>
      </c>
      <c r="E46" s="558" t="s">
        <v>414</v>
      </c>
      <c r="F46" s="403"/>
      <c r="G46" s="9492">
        <v>40300</v>
      </c>
      <c r="H46" s="403"/>
      <c r="I46" s="9492"/>
      <c r="J46" s="403"/>
      <c r="K46" s="9492">
        <f>K45-G46</f>
        <v>10991179</v>
      </c>
      <c r="L46" s="9617"/>
    </row>
    <row r="47" spans="1:12">
      <c r="A47" s="53"/>
      <c r="B47" s="9499"/>
      <c r="C47" s="51" t="s">
        <v>798</v>
      </c>
      <c r="D47" s="478" t="s">
        <v>698</v>
      </c>
      <c r="E47" s="590"/>
      <c r="F47" s="405"/>
      <c r="G47" s="9493"/>
      <c r="H47" s="405"/>
      <c r="I47" s="9493"/>
      <c r="J47" s="405"/>
      <c r="K47" s="9493"/>
      <c r="L47" s="9618"/>
    </row>
    <row r="48" spans="1:12">
      <c r="A48" s="228"/>
      <c r="B48" s="394"/>
      <c r="C48" s="401" t="s">
        <v>479</v>
      </c>
      <c r="D48" s="576"/>
      <c r="E48" s="584"/>
      <c r="F48" s="586"/>
      <c r="G48" s="586"/>
      <c r="H48" s="586"/>
      <c r="I48" s="586"/>
      <c r="J48" s="586">
        <v>750</v>
      </c>
      <c r="K48" s="230">
        <f>K46+J48</f>
        <v>10991929</v>
      </c>
      <c r="L48" s="433"/>
    </row>
    <row r="49" spans="1:12">
      <c r="A49" s="53"/>
      <c r="B49" s="9498" t="s">
        <v>810</v>
      </c>
      <c r="C49" s="51" t="s">
        <v>799</v>
      </c>
      <c r="D49" s="475" t="s">
        <v>558</v>
      </c>
      <c r="E49" s="548" t="s">
        <v>251</v>
      </c>
      <c r="F49" s="405"/>
      <c r="G49" s="9492">
        <v>75000</v>
      </c>
      <c r="H49" s="405"/>
      <c r="I49" s="9492"/>
      <c r="J49" s="405"/>
      <c r="K49" s="9492">
        <f>K48-G49</f>
        <v>10916929</v>
      </c>
      <c r="L49" s="9617"/>
    </row>
    <row r="50" spans="1:12">
      <c r="A50" s="53"/>
      <c r="B50" s="9499"/>
      <c r="C50" s="51" t="s">
        <v>800</v>
      </c>
      <c r="D50" s="478" t="s">
        <v>250</v>
      </c>
      <c r="E50" s="549"/>
      <c r="F50" s="405"/>
      <c r="G50" s="9493"/>
      <c r="H50" s="405"/>
      <c r="I50" s="9493"/>
      <c r="J50" s="405"/>
      <c r="K50" s="9493"/>
      <c r="L50" s="9618"/>
    </row>
    <row r="51" spans="1:12">
      <c r="A51" s="228"/>
      <c r="B51" s="394"/>
      <c r="C51" s="401" t="s">
        <v>479</v>
      </c>
      <c r="D51" s="576"/>
      <c r="E51" s="584"/>
      <c r="F51" s="586"/>
      <c r="G51" s="586"/>
      <c r="H51" s="586"/>
      <c r="I51" s="586"/>
      <c r="J51" s="586">
        <v>750</v>
      </c>
      <c r="K51" s="230">
        <f>K49+J51</f>
        <v>10917679</v>
      </c>
      <c r="L51" s="433"/>
    </row>
    <row r="52" spans="1:12">
      <c r="A52" s="53"/>
      <c r="B52" s="9498" t="s">
        <v>810</v>
      </c>
      <c r="C52" s="51" t="s">
        <v>796</v>
      </c>
      <c r="D52" s="475" t="s">
        <v>661</v>
      </c>
      <c r="E52" s="558" t="s">
        <v>406</v>
      </c>
      <c r="F52" s="405"/>
      <c r="G52" s="9492">
        <v>151100</v>
      </c>
      <c r="H52" s="405"/>
      <c r="I52" s="9492"/>
      <c r="J52" s="405"/>
      <c r="K52" s="9492">
        <f>K51-G52</f>
        <v>10766579</v>
      </c>
      <c r="L52" s="9617"/>
    </row>
    <row r="53" spans="1:12">
      <c r="A53" s="53"/>
      <c r="B53" s="9499"/>
      <c r="C53" s="51" t="s">
        <v>801</v>
      </c>
      <c r="D53" s="478" t="s">
        <v>698</v>
      </c>
      <c r="E53" s="549"/>
      <c r="F53" s="405"/>
      <c r="G53" s="9493"/>
      <c r="H53" s="405"/>
      <c r="I53" s="9493"/>
      <c r="J53" s="405"/>
      <c r="K53" s="9493"/>
      <c r="L53" s="9618"/>
    </row>
    <row r="54" spans="1:12">
      <c r="A54" s="228"/>
      <c r="B54" s="394"/>
      <c r="C54" s="401" t="s">
        <v>479</v>
      </c>
      <c r="D54" s="576"/>
      <c r="E54" s="584"/>
      <c r="F54" s="586"/>
      <c r="G54" s="586"/>
      <c r="H54" s="586"/>
      <c r="I54" s="586"/>
      <c r="J54" s="586">
        <v>750</v>
      </c>
      <c r="K54" s="230">
        <f>K52+J54</f>
        <v>10767329</v>
      </c>
      <c r="L54" s="433"/>
    </row>
    <row r="55" spans="1:12">
      <c r="A55" s="53"/>
      <c r="B55" s="9498" t="s">
        <v>810</v>
      </c>
      <c r="C55" s="51" t="s">
        <v>796</v>
      </c>
      <c r="D55" s="475" t="s">
        <v>500</v>
      </c>
      <c r="E55" s="548" t="s">
        <v>499</v>
      </c>
      <c r="F55" s="405"/>
      <c r="G55" s="9492">
        <v>44400</v>
      </c>
      <c r="H55" s="405"/>
      <c r="I55" s="9492"/>
      <c r="J55" s="405"/>
      <c r="K55" s="9492">
        <f>K54-G55</f>
        <v>10722929</v>
      </c>
      <c r="L55" s="9617"/>
    </row>
    <row r="56" spans="1:12">
      <c r="A56" s="53"/>
      <c r="B56" s="9499"/>
      <c r="C56" s="51" t="s">
        <v>802</v>
      </c>
      <c r="D56" s="478"/>
      <c r="E56" s="549"/>
      <c r="F56" s="405"/>
      <c r="G56" s="9493"/>
      <c r="H56" s="405"/>
      <c r="I56" s="9493"/>
      <c r="J56" s="405"/>
      <c r="K56" s="9493"/>
      <c r="L56" s="9618"/>
    </row>
    <row r="57" spans="1:12">
      <c r="A57" s="228"/>
      <c r="B57" s="394"/>
      <c r="C57" s="401" t="s">
        <v>479</v>
      </c>
      <c r="D57" s="576"/>
      <c r="E57" s="584"/>
      <c r="F57" s="586"/>
      <c r="G57" s="586"/>
      <c r="H57" s="586"/>
      <c r="I57" s="586"/>
      <c r="J57" s="586">
        <v>750</v>
      </c>
      <c r="K57" s="230">
        <f>K55+J57</f>
        <v>10723679</v>
      </c>
      <c r="L57" s="433"/>
    </row>
    <row r="58" spans="1:12">
      <c r="A58" s="53"/>
      <c r="B58" s="9498" t="s">
        <v>810</v>
      </c>
      <c r="C58" s="51" t="s">
        <v>808</v>
      </c>
      <c r="D58" s="454" t="s">
        <v>647</v>
      </c>
      <c r="E58" s="9498" t="s">
        <v>717</v>
      </c>
      <c r="F58" s="405"/>
      <c r="G58" s="9492">
        <v>500000</v>
      </c>
      <c r="H58" s="405"/>
      <c r="I58" s="9492"/>
      <c r="J58" s="405"/>
      <c r="K58" s="9492">
        <f>K57-G58</f>
        <v>10223679</v>
      </c>
      <c r="L58" s="9645" t="s">
        <v>835</v>
      </c>
    </row>
    <row r="59" spans="1:12">
      <c r="A59" s="53"/>
      <c r="B59" s="9499"/>
      <c r="C59" s="51" t="s">
        <v>803</v>
      </c>
      <c r="D59" s="454" t="s">
        <v>38</v>
      </c>
      <c r="E59" s="9499"/>
      <c r="F59" s="405"/>
      <c r="G59" s="9493"/>
      <c r="H59" s="405"/>
      <c r="I59" s="9493"/>
      <c r="J59" s="405"/>
      <c r="K59" s="9493"/>
      <c r="L59" s="9646"/>
    </row>
    <row r="60" spans="1:12">
      <c r="A60" s="228"/>
      <c r="B60" s="394"/>
      <c r="C60" s="532" t="s">
        <v>696</v>
      </c>
      <c r="D60" s="576"/>
      <c r="E60" s="584"/>
      <c r="F60" s="586"/>
      <c r="G60" s="586"/>
      <c r="H60" s="586"/>
      <c r="I60" s="586"/>
      <c r="J60" s="586">
        <v>1400</v>
      </c>
      <c r="K60" s="230">
        <f>K58+J60</f>
        <v>10225079</v>
      </c>
      <c r="L60" s="433"/>
    </row>
    <row r="61" spans="1:12">
      <c r="A61" s="53"/>
      <c r="B61" s="9498" t="s">
        <v>810</v>
      </c>
      <c r="C61" s="51" t="s">
        <v>809</v>
      </c>
      <c r="D61" s="454" t="s">
        <v>785</v>
      </c>
      <c r="E61" s="9498"/>
      <c r="F61" s="9492"/>
      <c r="G61" s="9492"/>
      <c r="H61" s="405">
        <v>50000</v>
      </c>
      <c r="I61" s="9492"/>
      <c r="J61" s="405"/>
      <c r="K61" s="9492">
        <f>K60-H61</f>
        <v>10175079</v>
      </c>
      <c r="L61" s="9645" t="s">
        <v>885</v>
      </c>
    </row>
    <row r="62" spans="1:12">
      <c r="A62" s="53"/>
      <c r="B62" s="9499"/>
      <c r="C62" s="497" t="s">
        <v>805</v>
      </c>
      <c r="D62" s="454" t="s">
        <v>46</v>
      </c>
      <c r="E62" s="9499"/>
      <c r="F62" s="9493"/>
      <c r="G62" s="9493"/>
      <c r="H62" s="405"/>
      <c r="I62" s="9493"/>
      <c r="J62" s="405"/>
      <c r="K62" s="9493"/>
      <c r="L62" s="9646"/>
    </row>
    <row r="63" spans="1:12">
      <c r="A63" s="228"/>
      <c r="B63" s="394"/>
      <c r="C63" s="532" t="s">
        <v>696</v>
      </c>
      <c r="D63" s="528"/>
      <c r="E63" s="584"/>
      <c r="F63" s="586"/>
      <c r="G63" s="586"/>
      <c r="H63" s="586"/>
      <c r="I63" s="586"/>
      <c r="J63" s="586">
        <v>1400</v>
      </c>
      <c r="K63" s="230">
        <f>K61+J63</f>
        <v>10176479</v>
      </c>
      <c r="L63" s="433"/>
    </row>
    <row r="64" spans="1:12">
      <c r="A64" s="30"/>
      <c r="B64" s="9619" t="s">
        <v>810</v>
      </c>
      <c r="C64" s="410" t="s">
        <v>781</v>
      </c>
      <c r="D64" s="356"/>
      <c r="E64" s="9498"/>
      <c r="F64" s="9492"/>
      <c r="G64" s="9492"/>
      <c r="H64" s="403"/>
      <c r="I64" s="9492">
        <v>152620</v>
      </c>
      <c r="J64" s="403"/>
      <c r="K64" s="9492">
        <f>K63-I64</f>
        <v>10023859</v>
      </c>
      <c r="L64" s="9617"/>
    </row>
    <row r="65" spans="1:12">
      <c r="A65" s="25"/>
      <c r="B65" s="9620"/>
      <c r="C65" s="406" t="s">
        <v>842</v>
      </c>
      <c r="D65" s="356"/>
      <c r="E65" s="9499"/>
      <c r="F65" s="9493"/>
      <c r="G65" s="9493"/>
      <c r="H65" s="229"/>
      <c r="I65" s="9493"/>
      <c r="J65" s="229"/>
      <c r="K65" s="9493"/>
      <c r="L65" s="9618"/>
    </row>
    <row r="66" spans="1:12">
      <c r="A66" s="228"/>
      <c r="B66" s="402"/>
      <c r="C66" s="398" t="s">
        <v>583</v>
      </c>
      <c r="D66" s="583"/>
      <c r="E66" s="599"/>
      <c r="F66" s="600"/>
      <c r="G66" s="600"/>
      <c r="H66" s="600"/>
      <c r="I66" s="600"/>
      <c r="J66" s="600">
        <v>1500</v>
      </c>
      <c r="K66" s="229">
        <f>K64+J66</f>
        <v>10025359</v>
      </c>
      <c r="L66" s="433"/>
    </row>
    <row r="67" spans="1:12">
      <c r="A67" s="412"/>
      <c r="B67" s="9619" t="s">
        <v>811</v>
      </c>
      <c r="C67" s="410" t="s">
        <v>812</v>
      </c>
      <c r="D67" s="395" t="s">
        <v>388</v>
      </c>
      <c r="E67" s="9498"/>
      <c r="F67" s="9492"/>
      <c r="G67" s="9492"/>
      <c r="H67" s="403"/>
      <c r="I67" s="9492">
        <v>245480</v>
      </c>
      <c r="J67" s="403"/>
      <c r="K67" s="9492">
        <f>K66-I67</f>
        <v>9779879</v>
      </c>
      <c r="L67" s="9617"/>
    </row>
    <row r="68" spans="1:12">
      <c r="A68" s="413"/>
      <c r="B68" s="9620"/>
      <c r="C68" s="415" t="s">
        <v>813</v>
      </c>
      <c r="D68" s="396" t="s">
        <v>814</v>
      </c>
      <c r="E68" s="9499"/>
      <c r="F68" s="9493"/>
      <c r="G68" s="9493"/>
      <c r="H68" s="229"/>
      <c r="I68" s="9493"/>
      <c r="J68" s="229"/>
      <c r="K68" s="9493"/>
      <c r="L68" s="9618"/>
    </row>
    <row r="69" spans="1:12">
      <c r="A69" s="414"/>
      <c r="B69" s="402"/>
      <c r="C69" s="398" t="s">
        <v>437</v>
      </c>
      <c r="D69" s="601"/>
      <c r="E69" s="599"/>
      <c r="F69" s="600"/>
      <c r="G69" s="600"/>
      <c r="H69" s="600"/>
      <c r="I69" s="600"/>
      <c r="J69" s="600">
        <v>1400</v>
      </c>
      <c r="K69" s="229">
        <f>K67+J69</f>
        <v>9781279</v>
      </c>
      <c r="L69" s="433"/>
    </row>
    <row r="70" spans="1:12">
      <c r="A70" s="30"/>
      <c r="B70" s="9498" t="s">
        <v>811</v>
      </c>
      <c r="C70" s="424" t="s">
        <v>815</v>
      </c>
      <c r="D70" s="436" t="s">
        <v>388</v>
      </c>
      <c r="E70" s="9498"/>
      <c r="F70" s="9492"/>
      <c r="G70" s="9492"/>
      <c r="H70" s="405"/>
      <c r="I70" s="9492">
        <v>85016</v>
      </c>
      <c r="J70" s="405"/>
      <c r="K70" s="9492">
        <f>K69-I70</f>
        <v>9696263</v>
      </c>
      <c r="L70" s="9617"/>
    </row>
    <row r="71" spans="1:12">
      <c r="A71" s="413"/>
      <c r="B71" s="9499"/>
      <c r="C71" s="415" t="s">
        <v>816</v>
      </c>
      <c r="D71" s="437" t="s">
        <v>814</v>
      </c>
      <c r="E71" s="9499"/>
      <c r="F71" s="9493"/>
      <c r="G71" s="9493"/>
      <c r="H71" s="229"/>
      <c r="I71" s="9493"/>
      <c r="J71" s="229"/>
      <c r="K71" s="9493"/>
      <c r="L71" s="9618"/>
    </row>
    <row r="72" spans="1:12">
      <c r="A72" s="228"/>
      <c r="B72" s="402"/>
      <c r="C72" s="398" t="s">
        <v>437</v>
      </c>
      <c r="D72" s="602"/>
      <c r="E72" s="599"/>
      <c r="F72" s="600"/>
      <c r="G72" s="600"/>
      <c r="H72" s="600"/>
      <c r="I72" s="600"/>
      <c r="J72" s="600">
        <v>1400</v>
      </c>
      <c r="K72" s="229">
        <f>K70+J72</f>
        <v>9697663</v>
      </c>
      <c r="L72" s="433"/>
    </row>
    <row r="73" spans="1:12">
      <c r="A73" s="30"/>
      <c r="B73" s="9498" t="s">
        <v>811</v>
      </c>
      <c r="C73" s="409" t="s">
        <v>815</v>
      </c>
      <c r="D73" s="606" t="s">
        <v>72</v>
      </c>
      <c r="E73" s="9498" t="s">
        <v>74</v>
      </c>
      <c r="F73" s="9492"/>
      <c r="G73" s="9492">
        <v>1488404</v>
      </c>
      <c r="H73" s="405"/>
      <c r="I73" s="9492"/>
      <c r="J73" s="405"/>
      <c r="K73" s="9492">
        <f>K72-G73</f>
        <v>8209259</v>
      </c>
      <c r="L73" s="9617"/>
    </row>
    <row r="74" spans="1:12">
      <c r="A74" s="25"/>
      <c r="B74" s="9499"/>
      <c r="C74" s="13" t="s">
        <v>817</v>
      </c>
      <c r="D74" s="607" t="s">
        <v>73</v>
      </c>
      <c r="E74" s="9499"/>
      <c r="F74" s="9493"/>
      <c r="G74" s="9493"/>
      <c r="H74" s="229"/>
      <c r="I74" s="9493"/>
      <c r="J74" s="229"/>
      <c r="K74" s="9493"/>
      <c r="L74" s="9618"/>
    </row>
    <row r="75" spans="1:12">
      <c r="A75" s="228"/>
      <c r="B75" s="447"/>
      <c r="C75" s="401" t="s">
        <v>437</v>
      </c>
      <c r="D75" s="528"/>
      <c r="E75" s="582"/>
      <c r="F75" s="575"/>
      <c r="G75" s="575"/>
      <c r="H75" s="586"/>
      <c r="I75" s="575"/>
      <c r="J75" s="603">
        <v>1400</v>
      </c>
      <c r="K75" s="444">
        <f>K73+J75</f>
        <v>8210659</v>
      </c>
      <c r="L75" s="433"/>
    </row>
    <row r="76" spans="1:12">
      <c r="A76" s="9515"/>
      <c r="B76" s="9498" t="s">
        <v>811</v>
      </c>
      <c r="C76" s="10" t="s">
        <v>815</v>
      </c>
      <c r="D76" s="606" t="s">
        <v>72</v>
      </c>
      <c r="E76" s="9619" t="s">
        <v>74</v>
      </c>
      <c r="F76" s="9492"/>
      <c r="G76" s="9492">
        <v>848993</v>
      </c>
      <c r="H76" s="9492"/>
      <c r="I76" s="9492"/>
      <c r="J76" s="9633"/>
      <c r="K76" s="9492">
        <f>K75-G76</f>
        <v>7361666</v>
      </c>
      <c r="L76" s="9617"/>
    </row>
    <row r="77" spans="1:12">
      <c r="A77" s="9516"/>
      <c r="B77" s="9499"/>
      <c r="C77" s="13" t="s">
        <v>818</v>
      </c>
      <c r="D77" s="607" t="s">
        <v>73</v>
      </c>
      <c r="E77" s="9620"/>
      <c r="F77" s="9493"/>
      <c r="G77" s="9493"/>
      <c r="H77" s="9493"/>
      <c r="I77" s="9493"/>
      <c r="J77" s="9634"/>
      <c r="K77" s="9493"/>
      <c r="L77" s="9618"/>
    </row>
    <row r="78" spans="1:12">
      <c r="A78" s="228"/>
      <c r="B78" s="447"/>
      <c r="C78" s="401" t="s">
        <v>437</v>
      </c>
      <c r="D78" s="576"/>
      <c r="E78" s="582"/>
      <c r="F78" s="575"/>
      <c r="G78" s="575"/>
      <c r="H78" s="586"/>
      <c r="I78" s="575"/>
      <c r="J78" s="585">
        <v>1400</v>
      </c>
      <c r="K78" s="444">
        <f>K76+J78</f>
        <v>7363066</v>
      </c>
      <c r="L78" s="433"/>
    </row>
    <row r="79" spans="1:12">
      <c r="A79" s="9515"/>
      <c r="B79" s="9498" t="s">
        <v>811</v>
      </c>
      <c r="C79" s="10" t="s">
        <v>815</v>
      </c>
      <c r="D79" s="436" t="s">
        <v>819</v>
      </c>
      <c r="E79" s="9619" t="s">
        <v>114</v>
      </c>
      <c r="F79" s="9492"/>
      <c r="G79" s="9492"/>
      <c r="H79" s="9492"/>
      <c r="I79" s="9492">
        <v>628716</v>
      </c>
      <c r="J79" s="9633"/>
      <c r="K79" s="9492">
        <f>K78-I79</f>
        <v>6734350</v>
      </c>
      <c r="L79" s="433"/>
    </row>
    <row r="80" spans="1:12">
      <c r="A80" s="9516"/>
      <c r="B80" s="9499"/>
      <c r="C80" s="13" t="s">
        <v>820</v>
      </c>
      <c r="D80" s="437" t="s">
        <v>46</v>
      </c>
      <c r="E80" s="9620"/>
      <c r="F80" s="9493"/>
      <c r="G80" s="9493"/>
      <c r="H80" s="9493"/>
      <c r="I80" s="9493"/>
      <c r="J80" s="9634"/>
      <c r="K80" s="9493"/>
      <c r="L80" s="433"/>
    </row>
    <row r="81" spans="1:12">
      <c r="A81" s="228"/>
      <c r="B81" s="447"/>
      <c r="C81" s="401" t="s">
        <v>437</v>
      </c>
      <c r="D81" s="576"/>
      <c r="E81" s="582"/>
      <c r="F81" s="575"/>
      <c r="G81" s="575"/>
      <c r="H81" s="586"/>
      <c r="I81" s="575"/>
      <c r="J81" s="585">
        <v>1400</v>
      </c>
      <c r="K81" s="444">
        <f>K79+J81</f>
        <v>6735750</v>
      </c>
      <c r="L81" s="433"/>
    </row>
    <row r="82" spans="1:12">
      <c r="A82" s="9515"/>
      <c r="B82" s="9498" t="s">
        <v>811</v>
      </c>
      <c r="C82" s="10" t="s">
        <v>821</v>
      </c>
      <c r="D82" s="436" t="s">
        <v>823</v>
      </c>
      <c r="E82" s="9498" t="s">
        <v>83</v>
      </c>
      <c r="F82" s="9492"/>
      <c r="G82" s="9492"/>
      <c r="H82" s="9492"/>
      <c r="I82" s="9492">
        <v>88531</v>
      </c>
      <c r="J82" s="9633"/>
      <c r="K82" s="9492">
        <f>K81-I82</f>
        <v>6647219</v>
      </c>
      <c r="L82" s="433"/>
    </row>
    <row r="83" spans="1:12">
      <c r="A83" s="9516"/>
      <c r="B83" s="9499"/>
      <c r="C83" s="13" t="s">
        <v>822</v>
      </c>
      <c r="D83" s="437" t="s">
        <v>46</v>
      </c>
      <c r="E83" s="9499"/>
      <c r="F83" s="9493"/>
      <c r="G83" s="9493"/>
      <c r="H83" s="9493"/>
      <c r="I83" s="9493"/>
      <c r="J83" s="9634"/>
      <c r="K83" s="9493"/>
      <c r="L83" s="433"/>
    </row>
    <row r="84" spans="1:12">
      <c r="A84" s="228"/>
      <c r="B84" s="447"/>
      <c r="C84" s="401" t="s">
        <v>437</v>
      </c>
      <c r="D84" s="576"/>
      <c r="E84" s="582"/>
      <c r="F84" s="577"/>
      <c r="G84" s="577"/>
      <c r="H84" s="600"/>
      <c r="I84" s="577"/>
      <c r="J84" s="604">
        <v>1400</v>
      </c>
      <c r="K84" s="441">
        <f>K82+J84</f>
        <v>6648619</v>
      </c>
      <c r="L84" s="433"/>
    </row>
    <row r="85" spans="1:12">
      <c r="A85" s="9515"/>
      <c r="B85" s="9498" t="s">
        <v>811</v>
      </c>
      <c r="C85" s="10" t="s">
        <v>821</v>
      </c>
      <c r="D85" s="436" t="s">
        <v>825</v>
      </c>
      <c r="E85" s="589" t="s">
        <v>79</v>
      </c>
      <c r="F85" s="591"/>
      <c r="G85" s="9492"/>
      <c r="H85" s="229"/>
      <c r="I85" s="9492">
        <v>373264</v>
      </c>
      <c r="J85" s="9633"/>
      <c r="K85" s="9492">
        <f>K84-I85</f>
        <v>6275355</v>
      </c>
      <c r="L85" s="433"/>
    </row>
    <row r="86" spans="1:12">
      <c r="A86" s="9516"/>
      <c r="B86" s="9499"/>
      <c r="C86" s="13" t="s">
        <v>824</v>
      </c>
      <c r="D86" s="437" t="s">
        <v>46</v>
      </c>
      <c r="E86" s="452"/>
      <c r="F86" s="441"/>
      <c r="G86" s="9493"/>
      <c r="H86" s="229"/>
      <c r="I86" s="9493"/>
      <c r="J86" s="9634"/>
      <c r="K86" s="9493"/>
      <c r="L86" s="433"/>
    </row>
    <row r="87" spans="1:12">
      <c r="A87" s="228"/>
      <c r="B87" s="447"/>
      <c r="C87" s="401" t="s">
        <v>437</v>
      </c>
      <c r="D87" s="576"/>
      <c r="E87" s="582"/>
      <c r="F87" s="577"/>
      <c r="G87" s="577"/>
      <c r="H87" s="600"/>
      <c r="I87" s="577"/>
      <c r="J87" s="604">
        <v>1400</v>
      </c>
      <c r="K87" s="441">
        <f>K85+J87</f>
        <v>6276755</v>
      </c>
      <c r="L87" s="433"/>
    </row>
    <row r="88" spans="1:12">
      <c r="A88" s="30"/>
      <c r="B88" s="9498" t="s">
        <v>811</v>
      </c>
      <c r="C88" s="10" t="s">
        <v>815</v>
      </c>
      <c r="D88" s="436" t="s">
        <v>825</v>
      </c>
      <c r="E88" s="451" t="s">
        <v>79</v>
      </c>
      <c r="F88" s="591"/>
      <c r="G88" s="9492"/>
      <c r="H88" s="229"/>
      <c r="I88" s="9492">
        <v>153324</v>
      </c>
      <c r="J88" s="9633"/>
      <c r="K88" s="9492">
        <f>K87-I88</f>
        <v>6123431</v>
      </c>
      <c r="L88" s="433"/>
    </row>
    <row r="89" spans="1:12">
      <c r="A89" s="25"/>
      <c r="B89" s="9499"/>
      <c r="C89" s="13" t="s">
        <v>826</v>
      </c>
      <c r="D89" s="437" t="s">
        <v>46</v>
      </c>
      <c r="E89" s="452"/>
      <c r="F89" s="441"/>
      <c r="G89" s="9493"/>
      <c r="H89" s="229"/>
      <c r="I89" s="9493"/>
      <c r="J89" s="9634"/>
      <c r="K89" s="9493"/>
      <c r="L89" s="433"/>
    </row>
    <row r="90" spans="1:12">
      <c r="A90" s="228"/>
      <c r="B90" s="447"/>
      <c r="C90" s="401" t="s">
        <v>437</v>
      </c>
      <c r="D90" s="576"/>
      <c r="E90" s="605"/>
      <c r="F90" s="577"/>
      <c r="G90" s="577"/>
      <c r="H90" s="600"/>
      <c r="I90" s="577"/>
      <c r="J90" s="604">
        <v>1400</v>
      </c>
      <c r="K90" s="441">
        <f>K88+J90</f>
        <v>6124831</v>
      </c>
      <c r="L90" s="433"/>
    </row>
    <row r="91" spans="1:12">
      <c r="A91" s="419"/>
      <c r="B91" s="9498" t="s">
        <v>811</v>
      </c>
      <c r="C91" s="10" t="s">
        <v>821</v>
      </c>
      <c r="D91" s="436" t="s">
        <v>790</v>
      </c>
      <c r="E91" s="451" t="s">
        <v>877</v>
      </c>
      <c r="F91" s="593"/>
      <c r="G91" s="9492">
        <v>186620</v>
      </c>
      <c r="H91" s="229"/>
      <c r="I91" s="9492"/>
      <c r="J91" s="464"/>
      <c r="K91" s="9492">
        <f>K90-G91</f>
        <v>5938211</v>
      </c>
      <c r="L91" s="433"/>
    </row>
    <row r="92" spans="1:12">
      <c r="A92" s="416"/>
      <c r="B92" s="9499"/>
      <c r="C92" s="13" t="s">
        <v>827</v>
      </c>
      <c r="D92" s="437" t="s">
        <v>304</v>
      </c>
      <c r="E92" s="452"/>
      <c r="F92" s="592"/>
      <c r="G92" s="9493"/>
      <c r="H92" s="229"/>
      <c r="I92" s="9493"/>
      <c r="J92" s="421"/>
      <c r="K92" s="9493"/>
      <c r="L92" s="433"/>
    </row>
    <row r="93" spans="1:12">
      <c r="A93" s="228"/>
      <c r="B93" s="447"/>
      <c r="C93" s="401" t="s">
        <v>437</v>
      </c>
      <c r="D93" s="576"/>
      <c r="E93" s="605"/>
      <c r="F93" s="577"/>
      <c r="G93" s="577"/>
      <c r="H93" s="600"/>
      <c r="I93" s="577"/>
      <c r="J93" s="604">
        <v>1400</v>
      </c>
      <c r="K93" s="441">
        <f>K91+J93</f>
        <v>5939611</v>
      </c>
      <c r="L93" s="433"/>
    </row>
    <row r="94" spans="1:12">
      <c r="A94" s="419"/>
      <c r="B94" s="9498" t="s">
        <v>811</v>
      </c>
      <c r="C94" s="10" t="s">
        <v>815</v>
      </c>
      <c r="D94" s="436" t="s">
        <v>790</v>
      </c>
      <c r="E94" s="420" t="s">
        <v>877</v>
      </c>
      <c r="F94" s="593"/>
      <c r="G94" s="9492">
        <v>7329</v>
      </c>
      <c r="H94" s="229"/>
      <c r="I94" s="9492"/>
      <c r="J94" s="9633"/>
      <c r="K94" s="9492">
        <f>K93-G94</f>
        <v>5932282</v>
      </c>
      <c r="L94" s="433"/>
    </row>
    <row r="95" spans="1:12">
      <c r="A95" s="416"/>
      <c r="B95" s="9499"/>
      <c r="C95" s="13" t="s">
        <v>828</v>
      </c>
      <c r="D95" s="437" t="s">
        <v>304</v>
      </c>
      <c r="E95" s="452"/>
      <c r="F95" s="592"/>
      <c r="G95" s="9493"/>
      <c r="H95" s="229"/>
      <c r="I95" s="9493"/>
      <c r="J95" s="9634"/>
      <c r="K95" s="9493"/>
      <c r="L95" s="433"/>
    </row>
    <row r="96" spans="1:12">
      <c r="A96" s="228"/>
      <c r="B96" s="447"/>
      <c r="C96" s="401" t="s">
        <v>437</v>
      </c>
      <c r="D96" s="576"/>
      <c r="E96" s="605"/>
      <c r="F96" s="577"/>
      <c r="G96" s="577"/>
      <c r="H96" s="600"/>
      <c r="I96" s="577"/>
      <c r="J96" s="604">
        <v>1400</v>
      </c>
      <c r="K96" s="441">
        <f>K94+J96</f>
        <v>5933682</v>
      </c>
      <c r="L96" s="433"/>
    </row>
    <row r="97" spans="1:12">
      <c r="A97" s="30"/>
      <c r="B97" s="9498" t="s">
        <v>811</v>
      </c>
      <c r="C97" s="10" t="s">
        <v>821</v>
      </c>
      <c r="D97" s="436" t="s">
        <v>302</v>
      </c>
      <c r="E97" s="420" t="s">
        <v>878</v>
      </c>
      <c r="F97" s="591"/>
      <c r="G97" s="9492">
        <v>151490</v>
      </c>
      <c r="H97" s="229"/>
      <c r="I97" s="9492"/>
      <c r="J97" s="9633"/>
      <c r="K97" s="9492">
        <f>K96-G97</f>
        <v>5782192</v>
      </c>
      <c r="L97" s="433"/>
    </row>
    <row r="98" spans="1:12">
      <c r="A98" s="25"/>
      <c r="B98" s="9499"/>
      <c r="C98" s="13" t="s">
        <v>829</v>
      </c>
      <c r="D98" s="437" t="s">
        <v>918</v>
      </c>
      <c r="E98" s="452"/>
      <c r="F98" s="441"/>
      <c r="G98" s="9493"/>
      <c r="H98" s="229"/>
      <c r="I98" s="9493"/>
      <c r="J98" s="9634"/>
      <c r="K98" s="9493"/>
      <c r="L98" s="433"/>
    </row>
    <row r="99" spans="1:12">
      <c r="A99" s="228"/>
      <c r="B99" s="447"/>
      <c r="C99" s="401" t="s">
        <v>437</v>
      </c>
      <c r="D99" s="576"/>
      <c r="E99" s="605"/>
      <c r="F99" s="577"/>
      <c r="G99" s="577"/>
      <c r="H99" s="600"/>
      <c r="I99" s="577"/>
      <c r="J99" s="604">
        <v>1400</v>
      </c>
      <c r="K99" s="441">
        <f>K97+J99</f>
        <v>5783592</v>
      </c>
      <c r="L99" s="433"/>
    </row>
    <row r="100" spans="1:12">
      <c r="A100" s="30"/>
      <c r="B100" s="9498" t="s">
        <v>811</v>
      </c>
      <c r="C100" s="10" t="s">
        <v>815</v>
      </c>
      <c r="D100" s="436" t="s">
        <v>302</v>
      </c>
      <c r="E100" s="451" t="s">
        <v>878</v>
      </c>
      <c r="F100" s="591"/>
      <c r="G100" s="9492">
        <v>67859</v>
      </c>
      <c r="H100" s="229"/>
      <c r="I100" s="9492"/>
      <c r="J100" s="9633"/>
      <c r="K100" s="9492">
        <f>K99-G100</f>
        <v>5715733</v>
      </c>
      <c r="L100" s="433"/>
    </row>
    <row r="101" spans="1:12">
      <c r="A101" s="25"/>
      <c r="B101" s="9499"/>
      <c r="C101" s="13" t="s">
        <v>830</v>
      </c>
      <c r="D101" s="437" t="s">
        <v>918</v>
      </c>
      <c r="E101" s="452"/>
      <c r="F101" s="441"/>
      <c r="G101" s="9493"/>
      <c r="H101" s="229"/>
      <c r="I101" s="9493"/>
      <c r="J101" s="9634"/>
      <c r="K101" s="9493"/>
      <c r="L101" s="433"/>
    </row>
    <row r="102" spans="1:12">
      <c r="A102" s="228"/>
      <c r="B102" s="447"/>
      <c r="C102" s="401" t="s">
        <v>437</v>
      </c>
      <c r="D102" s="576"/>
      <c r="E102" s="605"/>
      <c r="F102" s="577"/>
      <c r="G102" s="577"/>
      <c r="H102" s="600"/>
      <c r="I102" s="577"/>
      <c r="J102" s="604">
        <v>1400</v>
      </c>
      <c r="K102" s="441">
        <f>K100+J102</f>
        <v>5717133</v>
      </c>
      <c r="L102" s="433"/>
    </row>
    <row r="103" spans="1:12">
      <c r="A103" s="30"/>
      <c r="B103" s="9498" t="s">
        <v>811</v>
      </c>
      <c r="C103" s="10" t="s">
        <v>815</v>
      </c>
      <c r="D103" s="453" t="s">
        <v>302</v>
      </c>
      <c r="E103" s="420" t="s">
        <v>878</v>
      </c>
      <c r="F103" s="593"/>
      <c r="G103" s="9492">
        <v>22919</v>
      </c>
      <c r="H103" s="229"/>
      <c r="I103" s="9492"/>
      <c r="J103" s="9633"/>
      <c r="K103" s="9492">
        <f>K102-G103</f>
        <v>5694214</v>
      </c>
      <c r="L103" s="433"/>
    </row>
    <row r="104" spans="1:12">
      <c r="A104" s="25"/>
      <c r="B104" s="9499"/>
      <c r="C104" s="13" t="s">
        <v>831</v>
      </c>
      <c r="D104" s="422" t="s">
        <v>918</v>
      </c>
      <c r="E104" s="452"/>
      <c r="F104" s="592"/>
      <c r="G104" s="9493"/>
      <c r="H104" s="229"/>
      <c r="I104" s="9493"/>
      <c r="J104" s="9634"/>
      <c r="K104" s="9493"/>
      <c r="L104" s="433"/>
    </row>
    <row r="105" spans="1:12">
      <c r="A105" s="228"/>
      <c r="B105" s="447"/>
      <c r="C105" s="401" t="s">
        <v>437</v>
      </c>
      <c r="D105" s="576"/>
      <c r="E105" s="605"/>
      <c r="F105" s="577"/>
      <c r="G105" s="577"/>
      <c r="H105" s="600"/>
      <c r="I105" s="577"/>
      <c r="J105" s="604">
        <v>1400</v>
      </c>
      <c r="K105" s="441">
        <f>K103+J105</f>
        <v>5695614</v>
      </c>
      <c r="L105" s="433"/>
    </row>
    <row r="106" spans="1:12">
      <c r="A106" s="30"/>
      <c r="B106" s="9498" t="s">
        <v>811</v>
      </c>
      <c r="C106" s="10" t="s">
        <v>815</v>
      </c>
      <c r="D106" s="436" t="s">
        <v>568</v>
      </c>
      <c r="E106" s="451" t="s">
        <v>715</v>
      </c>
      <c r="F106" s="9492"/>
      <c r="G106" s="9492">
        <v>40867</v>
      </c>
      <c r="H106" s="229"/>
      <c r="I106" s="9492"/>
      <c r="J106" s="595"/>
      <c r="K106" s="9492">
        <f>K105-G106</f>
        <v>5654747</v>
      </c>
      <c r="L106" s="433"/>
    </row>
    <row r="107" spans="1:12">
      <c r="A107" s="25"/>
      <c r="B107" s="9499"/>
      <c r="C107" s="13" t="s">
        <v>832</v>
      </c>
      <c r="D107" s="437" t="s">
        <v>250</v>
      </c>
      <c r="E107" s="452"/>
      <c r="F107" s="9493"/>
      <c r="G107" s="9493"/>
      <c r="H107" s="229"/>
      <c r="I107" s="9493"/>
      <c r="J107" s="559"/>
      <c r="K107" s="9493"/>
      <c r="L107" s="433"/>
    </row>
    <row r="108" spans="1:12">
      <c r="A108" s="228"/>
      <c r="B108" s="447"/>
      <c r="C108" s="401" t="s">
        <v>437</v>
      </c>
      <c r="D108" s="576"/>
      <c r="E108" s="605"/>
      <c r="F108" s="577"/>
      <c r="G108" s="577"/>
      <c r="H108" s="600"/>
      <c r="I108" s="577"/>
      <c r="J108" s="604">
        <v>1400</v>
      </c>
      <c r="K108" s="441">
        <f>K106+J108</f>
        <v>5656147</v>
      </c>
      <c r="L108" s="433"/>
    </row>
    <row r="109" spans="1:12">
      <c r="A109" s="30"/>
      <c r="B109" s="9498" t="s">
        <v>811</v>
      </c>
      <c r="C109" s="10" t="s">
        <v>815</v>
      </c>
      <c r="D109" s="436" t="s">
        <v>568</v>
      </c>
      <c r="E109" s="9498" t="s">
        <v>715</v>
      </c>
      <c r="F109" s="455"/>
      <c r="G109" s="9492">
        <v>345011</v>
      </c>
      <c r="H109" s="229"/>
      <c r="I109" s="9492"/>
      <c r="J109" s="595"/>
      <c r="K109" s="9492">
        <f>K108-G109</f>
        <v>5311136</v>
      </c>
      <c r="L109" s="433"/>
    </row>
    <row r="110" spans="1:12">
      <c r="A110" s="25"/>
      <c r="B110" s="9499"/>
      <c r="C110" s="13" t="s">
        <v>833</v>
      </c>
      <c r="D110" s="437" t="s">
        <v>250</v>
      </c>
      <c r="E110" s="9499"/>
      <c r="F110" s="441"/>
      <c r="G110" s="9493"/>
      <c r="H110" s="229"/>
      <c r="I110" s="9493"/>
      <c r="J110" s="559"/>
      <c r="K110" s="9493"/>
      <c r="L110" s="433"/>
    </row>
    <row r="111" spans="1:12">
      <c r="A111" s="416"/>
      <c r="B111" s="447"/>
      <c r="C111" s="401" t="s">
        <v>437</v>
      </c>
      <c r="D111" s="576"/>
      <c r="E111" s="582"/>
      <c r="F111" s="575"/>
      <c r="G111" s="577"/>
      <c r="H111" s="600"/>
      <c r="I111" s="577"/>
      <c r="J111" s="604">
        <v>1400</v>
      </c>
      <c r="K111" s="441">
        <f>K109+J111</f>
        <v>5312536</v>
      </c>
      <c r="L111" s="433"/>
    </row>
    <row r="112" spans="1:12">
      <c r="A112" s="30"/>
      <c r="B112" s="9498" t="s">
        <v>811</v>
      </c>
      <c r="C112" s="10" t="s">
        <v>815</v>
      </c>
      <c r="D112" s="436" t="s">
        <v>267</v>
      </c>
      <c r="E112" s="9498" t="s">
        <v>271</v>
      </c>
      <c r="F112" s="455"/>
      <c r="G112" s="455">
        <v>221120</v>
      </c>
      <c r="H112" s="229"/>
      <c r="I112" s="9492"/>
      <c r="J112" s="595"/>
      <c r="K112" s="9492">
        <f>K111-G112</f>
        <v>5091416</v>
      </c>
      <c r="L112" s="433"/>
    </row>
    <row r="113" spans="1:12">
      <c r="A113" s="25"/>
      <c r="B113" s="9499"/>
      <c r="C113" s="13" t="s">
        <v>834</v>
      </c>
      <c r="D113" s="437" t="s">
        <v>304</v>
      </c>
      <c r="E113" s="9499"/>
      <c r="F113" s="441"/>
      <c r="G113" s="441"/>
      <c r="H113" s="229"/>
      <c r="I113" s="9493"/>
      <c r="J113" s="559"/>
      <c r="K113" s="9493"/>
      <c r="L113" s="433"/>
    </row>
    <row r="114" spans="1:12">
      <c r="A114" s="416"/>
      <c r="B114" s="447"/>
      <c r="C114" s="401" t="s">
        <v>437</v>
      </c>
      <c r="D114" s="576"/>
      <c r="E114" s="582"/>
      <c r="F114" s="575"/>
      <c r="G114" s="575"/>
      <c r="H114" s="600"/>
      <c r="I114" s="577"/>
      <c r="J114" s="604">
        <v>1400</v>
      </c>
      <c r="K114" s="441">
        <f>K112+J114</f>
        <v>5092816</v>
      </c>
      <c r="L114" s="433"/>
    </row>
    <row r="115" spans="1:12">
      <c r="A115" s="30"/>
      <c r="B115" s="9498" t="s">
        <v>811</v>
      </c>
      <c r="C115" s="474" t="s">
        <v>796</v>
      </c>
      <c r="D115" s="475" t="s">
        <v>302</v>
      </c>
      <c r="E115" s="9498" t="s">
        <v>878</v>
      </c>
      <c r="F115" s="484"/>
      <c r="G115" s="484">
        <v>153300</v>
      </c>
      <c r="H115" s="515"/>
      <c r="I115" s="482"/>
      <c r="J115" s="464"/>
      <c r="K115" s="9492">
        <f>K114-G115</f>
        <v>4939516</v>
      </c>
      <c r="L115" s="433"/>
    </row>
    <row r="116" spans="1:12">
      <c r="A116" s="25"/>
      <c r="B116" s="9499"/>
      <c r="C116" s="477" t="s">
        <v>839</v>
      </c>
      <c r="D116" s="478" t="s">
        <v>918</v>
      </c>
      <c r="E116" s="9499"/>
      <c r="F116" s="483"/>
      <c r="G116" s="483"/>
      <c r="H116" s="515"/>
      <c r="I116" s="483"/>
      <c r="J116" s="559"/>
      <c r="K116" s="9493"/>
      <c r="L116" s="433"/>
    </row>
    <row r="117" spans="1:12">
      <c r="A117" s="416"/>
      <c r="B117" s="447"/>
      <c r="C117" s="532" t="s">
        <v>479</v>
      </c>
      <c r="D117" s="576"/>
      <c r="E117" s="582"/>
      <c r="F117" s="575"/>
      <c r="G117" s="575"/>
      <c r="H117" s="600"/>
      <c r="I117" s="577"/>
      <c r="J117" s="604">
        <v>750</v>
      </c>
      <c r="K117" s="441">
        <f>K115+J117</f>
        <v>4940266</v>
      </c>
      <c r="L117" s="433"/>
    </row>
    <row r="118" spans="1:12">
      <c r="A118" s="30"/>
      <c r="B118" s="9498" t="s">
        <v>811</v>
      </c>
      <c r="C118" s="474" t="s">
        <v>796</v>
      </c>
      <c r="D118" s="475" t="s">
        <v>302</v>
      </c>
      <c r="E118" s="9498" t="s">
        <v>878</v>
      </c>
      <c r="F118" s="484"/>
      <c r="G118" s="484">
        <v>59700</v>
      </c>
      <c r="H118" s="515"/>
      <c r="I118" s="9492"/>
      <c r="J118" s="595"/>
      <c r="K118" s="9492">
        <f>K117-G118</f>
        <v>4880566</v>
      </c>
      <c r="L118" s="433"/>
    </row>
    <row r="119" spans="1:12">
      <c r="A119" s="25"/>
      <c r="B119" s="9499"/>
      <c r="C119" s="477" t="s">
        <v>840</v>
      </c>
      <c r="D119" s="478" t="s">
        <v>918</v>
      </c>
      <c r="E119" s="9499"/>
      <c r="F119" s="483"/>
      <c r="G119" s="483"/>
      <c r="H119" s="515"/>
      <c r="I119" s="9493"/>
      <c r="J119" s="559"/>
      <c r="K119" s="9493"/>
      <c r="L119" s="433"/>
    </row>
    <row r="120" spans="1:12">
      <c r="A120" s="416"/>
      <c r="B120" s="447"/>
      <c r="C120" s="532" t="s">
        <v>479</v>
      </c>
      <c r="D120" s="576"/>
      <c r="E120" s="582"/>
      <c r="F120" s="575"/>
      <c r="G120" s="575"/>
      <c r="H120" s="600"/>
      <c r="I120" s="577"/>
      <c r="J120" s="604">
        <v>750</v>
      </c>
      <c r="K120" s="441">
        <f>K118+J120</f>
        <v>4881316</v>
      </c>
      <c r="L120" s="433"/>
    </row>
    <row r="121" spans="1:12">
      <c r="A121" s="30"/>
      <c r="B121" s="9498" t="s">
        <v>811</v>
      </c>
      <c r="C121" s="474" t="s">
        <v>836</v>
      </c>
      <c r="D121" s="475" t="s">
        <v>838</v>
      </c>
      <c r="E121" s="9498" t="s">
        <v>877</v>
      </c>
      <c r="F121" s="484"/>
      <c r="G121" s="484">
        <v>27100</v>
      </c>
      <c r="H121" s="229"/>
      <c r="I121" s="9492"/>
      <c r="J121" s="595"/>
      <c r="K121" s="9492">
        <f>K120-G121</f>
        <v>4854216</v>
      </c>
      <c r="L121" s="433"/>
    </row>
    <row r="122" spans="1:12">
      <c r="A122" s="25"/>
      <c r="B122" s="9499"/>
      <c r="C122" s="477" t="s">
        <v>837</v>
      </c>
      <c r="D122" s="478" t="s">
        <v>304</v>
      </c>
      <c r="E122" s="9499"/>
      <c r="F122" s="483"/>
      <c r="G122" s="483"/>
      <c r="H122" s="229"/>
      <c r="I122" s="9493"/>
      <c r="J122" s="559"/>
      <c r="K122" s="9493"/>
      <c r="L122" s="433"/>
    </row>
    <row r="123" spans="1:12">
      <c r="A123" s="416"/>
      <c r="B123" s="447"/>
      <c r="C123" s="532" t="s">
        <v>907</v>
      </c>
      <c r="D123" s="576"/>
      <c r="E123" s="582"/>
      <c r="F123" s="575"/>
      <c r="G123" s="575"/>
      <c r="H123" s="600"/>
      <c r="I123" s="577"/>
      <c r="J123" s="604">
        <v>750</v>
      </c>
      <c r="K123" s="441">
        <f>K121+J123</f>
        <v>4854966</v>
      </c>
      <c r="L123" s="433"/>
    </row>
    <row r="124" spans="1:12">
      <c r="A124" s="30"/>
      <c r="B124" s="9498" t="s">
        <v>811</v>
      </c>
      <c r="C124" s="474" t="s">
        <v>815</v>
      </c>
      <c r="D124" s="475" t="s">
        <v>549</v>
      </c>
      <c r="E124" s="9498" t="s">
        <v>156</v>
      </c>
      <c r="F124" s="484"/>
      <c r="G124" s="484">
        <v>624021</v>
      </c>
      <c r="H124" s="9492"/>
      <c r="I124" s="9492"/>
      <c r="J124" s="595"/>
      <c r="K124" s="9492">
        <f>K123-G124</f>
        <v>4230945</v>
      </c>
      <c r="L124" s="9617"/>
    </row>
    <row r="125" spans="1:12">
      <c r="A125" s="25"/>
      <c r="B125" s="9499"/>
      <c r="C125" s="477" t="s">
        <v>841</v>
      </c>
      <c r="D125" s="478"/>
      <c r="E125" s="9499"/>
      <c r="F125" s="483"/>
      <c r="G125" s="483"/>
      <c r="H125" s="9493"/>
      <c r="I125" s="9493"/>
      <c r="J125" s="559"/>
      <c r="K125" s="9493"/>
      <c r="L125" s="9618"/>
    </row>
    <row r="126" spans="1:12">
      <c r="A126" s="416"/>
      <c r="B126" s="447"/>
      <c r="C126" s="401" t="s">
        <v>437</v>
      </c>
      <c r="D126" s="576"/>
      <c r="E126" s="582"/>
      <c r="F126" s="575"/>
      <c r="G126" s="575"/>
      <c r="H126" s="600"/>
      <c r="I126" s="577"/>
      <c r="J126" s="604">
        <v>1400</v>
      </c>
      <c r="K126" s="441">
        <f>K124+J126</f>
        <v>4232345</v>
      </c>
      <c r="L126" s="433"/>
    </row>
    <row r="127" spans="1:12">
      <c r="A127" s="30"/>
      <c r="B127" s="9498" t="s">
        <v>811</v>
      </c>
      <c r="C127" s="10" t="s">
        <v>815</v>
      </c>
      <c r="D127" s="436" t="s">
        <v>249</v>
      </c>
      <c r="E127" s="9498" t="s">
        <v>251</v>
      </c>
      <c r="F127" s="440"/>
      <c r="G127" s="9492">
        <v>514853</v>
      </c>
      <c r="H127" s="229"/>
      <c r="I127" s="9492"/>
      <c r="J127" s="595"/>
      <c r="K127" s="9492">
        <f>K126-G127</f>
        <v>3717492</v>
      </c>
      <c r="L127" s="9617"/>
    </row>
    <row r="128" spans="1:12">
      <c r="A128" s="25"/>
      <c r="B128" s="9499"/>
      <c r="C128" s="13" t="s">
        <v>843</v>
      </c>
      <c r="D128" s="437" t="s">
        <v>250</v>
      </c>
      <c r="E128" s="9499"/>
      <c r="F128" s="441"/>
      <c r="G128" s="9493"/>
      <c r="H128" s="229"/>
      <c r="I128" s="9493"/>
      <c r="J128" s="559"/>
      <c r="K128" s="9493"/>
      <c r="L128" s="9618"/>
    </row>
    <row r="129" spans="1:12">
      <c r="A129" s="416"/>
      <c r="B129" s="447"/>
      <c r="C129" s="401" t="s">
        <v>437</v>
      </c>
      <c r="D129" s="576"/>
      <c r="E129" s="582"/>
      <c r="F129" s="577"/>
      <c r="G129" s="577"/>
      <c r="H129" s="600"/>
      <c r="I129" s="577"/>
      <c r="J129" s="604">
        <v>1400</v>
      </c>
      <c r="K129" s="441">
        <f>K127+J129</f>
        <v>3718892</v>
      </c>
      <c r="L129" s="433"/>
    </row>
    <row r="130" spans="1:12">
      <c r="A130" s="30"/>
      <c r="B130" s="9498" t="s">
        <v>811</v>
      </c>
      <c r="C130" s="10" t="s">
        <v>815</v>
      </c>
      <c r="D130" s="436" t="s">
        <v>845</v>
      </c>
      <c r="E130" s="9498" t="s">
        <v>56</v>
      </c>
      <c r="F130" s="455"/>
      <c r="G130" s="9492">
        <v>368691</v>
      </c>
      <c r="H130" s="229"/>
      <c r="I130" s="9492"/>
      <c r="J130" s="464"/>
      <c r="K130" s="9492">
        <f>K129-G130</f>
        <v>3350201</v>
      </c>
      <c r="L130" s="9647"/>
    </row>
    <row r="131" spans="1:12">
      <c r="A131" s="25"/>
      <c r="B131" s="9499"/>
      <c r="C131" s="13" t="s">
        <v>844</v>
      </c>
      <c r="D131" s="437" t="s">
        <v>55</v>
      </c>
      <c r="E131" s="9499"/>
      <c r="F131" s="441"/>
      <c r="G131" s="9493"/>
      <c r="H131" s="229"/>
      <c r="I131" s="9493"/>
      <c r="J131" s="421"/>
      <c r="K131" s="9493"/>
      <c r="L131" s="9648"/>
    </row>
    <row r="132" spans="1:12">
      <c r="A132" s="416"/>
      <c r="B132" s="447"/>
      <c r="C132" s="401" t="s">
        <v>437</v>
      </c>
      <c r="D132" s="576"/>
      <c r="E132" s="582"/>
      <c r="F132" s="577"/>
      <c r="G132" s="577"/>
      <c r="H132" s="600"/>
      <c r="I132" s="577"/>
      <c r="J132" s="604">
        <v>1400</v>
      </c>
      <c r="K132" s="441">
        <f>K130+J132</f>
        <v>3351601</v>
      </c>
      <c r="L132" s="433"/>
    </row>
    <row r="133" spans="1:12">
      <c r="A133" s="30"/>
      <c r="B133" s="9498" t="s">
        <v>811</v>
      </c>
      <c r="C133" s="354" t="s">
        <v>821</v>
      </c>
      <c r="D133" s="436" t="s">
        <v>257</v>
      </c>
      <c r="E133" s="9498" t="s">
        <v>259</v>
      </c>
      <c r="F133" s="455"/>
      <c r="G133" s="9492">
        <v>406378</v>
      </c>
      <c r="H133" s="229"/>
      <c r="I133" s="9492"/>
      <c r="J133" s="595"/>
      <c r="K133" s="9492">
        <f>K132-G133</f>
        <v>2945223</v>
      </c>
      <c r="L133" s="433"/>
    </row>
    <row r="134" spans="1:12">
      <c r="A134" s="25"/>
      <c r="B134" s="9499"/>
      <c r="C134" s="355" t="s">
        <v>846</v>
      </c>
      <c r="D134" s="437" t="s">
        <v>876</v>
      </c>
      <c r="E134" s="9499"/>
      <c r="F134" s="441"/>
      <c r="G134" s="9493"/>
      <c r="H134" s="229"/>
      <c r="I134" s="9493"/>
      <c r="J134" s="559"/>
      <c r="K134" s="9493"/>
      <c r="L134" s="433"/>
    </row>
    <row r="135" spans="1:12">
      <c r="A135" s="416"/>
      <c r="B135" s="447"/>
      <c r="C135" s="401" t="s">
        <v>437</v>
      </c>
      <c r="D135" s="576"/>
      <c r="E135" s="582"/>
      <c r="F135" s="577"/>
      <c r="G135" s="577"/>
      <c r="H135" s="600"/>
      <c r="I135" s="577"/>
      <c r="J135" s="604">
        <v>1400</v>
      </c>
      <c r="K135" s="441">
        <f>K133+J135</f>
        <v>2946623</v>
      </c>
      <c r="L135" s="433"/>
    </row>
    <row r="136" spans="1:12">
      <c r="A136" s="30"/>
      <c r="B136" s="9619" t="s">
        <v>811</v>
      </c>
      <c r="C136" s="10" t="s">
        <v>815</v>
      </c>
      <c r="D136" s="436" t="s">
        <v>848</v>
      </c>
      <c r="E136" s="9498" t="s">
        <v>52</v>
      </c>
      <c r="F136" s="455"/>
      <c r="G136" s="9492">
        <v>463908</v>
      </c>
      <c r="H136" s="229"/>
      <c r="I136" s="9492"/>
      <c r="J136" s="595"/>
      <c r="K136" s="9492">
        <f>K135-G136</f>
        <v>2482715</v>
      </c>
      <c r="L136" s="9645" t="s">
        <v>835</v>
      </c>
    </row>
    <row r="137" spans="1:12">
      <c r="A137" s="25"/>
      <c r="B137" s="9620"/>
      <c r="C137" s="13" t="s">
        <v>847</v>
      </c>
      <c r="D137" s="437" t="s">
        <v>51</v>
      </c>
      <c r="E137" s="9499"/>
      <c r="F137" s="441"/>
      <c r="G137" s="9493"/>
      <c r="H137" s="229"/>
      <c r="I137" s="9493"/>
      <c r="J137" s="559"/>
      <c r="K137" s="9493"/>
      <c r="L137" s="9646"/>
    </row>
    <row r="138" spans="1:12">
      <c r="A138" s="25"/>
      <c r="B138" s="423"/>
      <c r="C138" s="401" t="s">
        <v>437</v>
      </c>
      <c r="D138" s="576"/>
      <c r="E138" s="582"/>
      <c r="F138" s="577"/>
      <c r="G138" s="577"/>
      <c r="H138" s="600"/>
      <c r="I138" s="577"/>
      <c r="J138" s="604">
        <v>1400</v>
      </c>
      <c r="K138" s="441">
        <f>K136+J138</f>
        <v>2484115</v>
      </c>
      <c r="L138" s="433"/>
    </row>
    <row r="139" spans="1:12">
      <c r="A139" s="30"/>
      <c r="B139" s="9619" t="s">
        <v>811</v>
      </c>
      <c r="C139" s="245" t="s">
        <v>815</v>
      </c>
      <c r="D139" s="436" t="s">
        <v>160</v>
      </c>
      <c r="E139" s="9498" t="s">
        <v>162</v>
      </c>
      <c r="F139" s="455"/>
      <c r="G139" s="9492">
        <v>460376</v>
      </c>
      <c r="H139" s="229"/>
      <c r="I139" s="9492"/>
      <c r="J139" s="464"/>
      <c r="K139" s="9492">
        <f>K138-G139</f>
        <v>2023739</v>
      </c>
      <c r="L139" s="433"/>
    </row>
    <row r="140" spans="1:12">
      <c r="A140" s="25"/>
      <c r="B140" s="9620"/>
      <c r="C140" s="563" t="s">
        <v>849</v>
      </c>
      <c r="D140" s="437" t="s">
        <v>850</v>
      </c>
      <c r="E140" s="9499"/>
      <c r="F140" s="441"/>
      <c r="G140" s="9493"/>
      <c r="H140" s="229"/>
      <c r="I140" s="9493"/>
      <c r="J140" s="421"/>
      <c r="K140" s="9493"/>
      <c r="L140" s="433"/>
    </row>
    <row r="141" spans="1:12">
      <c r="A141" s="25"/>
      <c r="B141" s="423"/>
      <c r="C141" s="401" t="s">
        <v>437</v>
      </c>
      <c r="D141" s="576"/>
      <c r="E141" s="582"/>
      <c r="F141" s="577"/>
      <c r="G141" s="577"/>
      <c r="H141" s="600"/>
      <c r="I141" s="577"/>
      <c r="J141" s="604">
        <v>1400</v>
      </c>
      <c r="K141" s="441">
        <f>K139+J141</f>
        <v>2025139</v>
      </c>
      <c r="L141" s="433"/>
    </row>
    <row r="142" spans="1:12">
      <c r="A142" s="53"/>
      <c r="B142" s="9619" t="s">
        <v>811</v>
      </c>
      <c r="C142" s="517" t="s">
        <v>851</v>
      </c>
      <c r="D142" s="672" t="s">
        <v>853</v>
      </c>
      <c r="E142" s="9498" t="s">
        <v>497</v>
      </c>
      <c r="F142" s="440"/>
      <c r="G142" s="9492">
        <v>150950</v>
      </c>
      <c r="H142" s="229"/>
      <c r="I142" s="9492"/>
      <c r="J142" s="464"/>
      <c r="K142" s="9492">
        <f>K141-G142</f>
        <v>1874189</v>
      </c>
      <c r="L142" s="433"/>
    </row>
    <row r="143" spans="1:12">
      <c r="A143" s="25"/>
      <c r="B143" s="9620"/>
      <c r="C143" s="555" t="s">
        <v>852</v>
      </c>
      <c r="D143" s="673" t="s">
        <v>919</v>
      </c>
      <c r="E143" s="9499"/>
      <c r="F143" s="441"/>
      <c r="G143" s="9493"/>
      <c r="H143" s="229"/>
      <c r="I143" s="9493"/>
      <c r="J143" s="421"/>
      <c r="K143" s="9493"/>
      <c r="L143" s="433"/>
    </row>
    <row r="144" spans="1:12">
      <c r="A144" s="25"/>
      <c r="B144" s="423"/>
      <c r="C144" s="401" t="s">
        <v>437</v>
      </c>
      <c r="D144" s="576"/>
      <c r="E144" s="582"/>
      <c r="F144" s="577"/>
      <c r="G144" s="577"/>
      <c r="H144" s="600"/>
      <c r="I144" s="577"/>
      <c r="J144" s="604">
        <v>1400</v>
      </c>
      <c r="K144" s="441">
        <f>K142+J144</f>
        <v>1875589</v>
      </c>
      <c r="L144" s="433"/>
    </row>
    <row r="145" spans="1:12">
      <c r="A145" s="53"/>
      <c r="B145" s="9619" t="s">
        <v>811</v>
      </c>
      <c r="C145" s="245" t="s">
        <v>815</v>
      </c>
      <c r="D145" s="436" t="s">
        <v>399</v>
      </c>
      <c r="E145" s="9498" t="s">
        <v>401</v>
      </c>
      <c r="F145" s="455"/>
      <c r="G145" s="9492">
        <v>253099</v>
      </c>
      <c r="H145" s="229"/>
      <c r="I145" s="9492"/>
      <c r="J145" s="595"/>
      <c r="K145" s="9492">
        <f>K144-G145</f>
        <v>1622490</v>
      </c>
      <c r="L145" s="433"/>
    </row>
    <row r="146" spans="1:12">
      <c r="A146" s="25"/>
      <c r="B146" s="9620"/>
      <c r="C146" s="417" t="s">
        <v>854</v>
      </c>
      <c r="D146" s="437" t="s">
        <v>855</v>
      </c>
      <c r="E146" s="9499"/>
      <c r="F146" s="441"/>
      <c r="G146" s="9493"/>
      <c r="H146" s="229"/>
      <c r="I146" s="9493"/>
      <c r="J146" s="559"/>
      <c r="K146" s="9493"/>
      <c r="L146" s="433"/>
    </row>
    <row r="147" spans="1:12">
      <c r="A147" s="25"/>
      <c r="B147" s="423"/>
      <c r="C147" s="401" t="s">
        <v>437</v>
      </c>
      <c r="D147" s="576"/>
      <c r="E147" s="582"/>
      <c r="F147" s="577"/>
      <c r="G147" s="577"/>
      <c r="H147" s="600"/>
      <c r="I147" s="577"/>
      <c r="J147" s="604">
        <v>1400</v>
      </c>
      <c r="K147" s="441">
        <f>K145+J147</f>
        <v>1623890</v>
      </c>
      <c r="L147" s="433"/>
    </row>
    <row r="148" spans="1:12">
      <c r="A148" s="30"/>
      <c r="B148" s="9619" t="s">
        <v>811</v>
      </c>
      <c r="C148" s="245" t="s">
        <v>821</v>
      </c>
      <c r="D148" s="436"/>
      <c r="E148" s="451"/>
      <c r="F148" s="455"/>
      <c r="G148" s="9492"/>
      <c r="H148" s="229"/>
      <c r="I148" s="9492">
        <v>147978</v>
      </c>
      <c r="J148" s="595"/>
      <c r="K148" s="9492">
        <f>K147-I148</f>
        <v>1475912</v>
      </c>
      <c r="L148" s="433"/>
    </row>
    <row r="149" spans="1:12">
      <c r="A149" s="25"/>
      <c r="B149" s="9620"/>
      <c r="C149" s="417" t="s">
        <v>856</v>
      </c>
      <c r="D149" s="437"/>
      <c r="E149" s="452"/>
      <c r="F149" s="441"/>
      <c r="G149" s="9493"/>
      <c r="H149" s="229"/>
      <c r="I149" s="9493"/>
      <c r="J149" s="559"/>
      <c r="K149" s="9493"/>
      <c r="L149" s="433"/>
    </row>
    <row r="150" spans="1:12">
      <c r="A150" s="25"/>
      <c r="B150" s="423"/>
      <c r="C150" s="401" t="s">
        <v>437</v>
      </c>
      <c r="D150" s="576"/>
      <c r="E150" s="582"/>
      <c r="F150" s="577"/>
      <c r="G150" s="577"/>
      <c r="H150" s="600"/>
      <c r="I150" s="577"/>
      <c r="J150" s="604">
        <v>1400</v>
      </c>
      <c r="K150" s="441">
        <f>K148+J150</f>
        <v>1477312</v>
      </c>
      <c r="L150" s="433"/>
    </row>
    <row r="151" spans="1:12">
      <c r="A151" s="53"/>
      <c r="B151" s="9619" t="s">
        <v>811</v>
      </c>
      <c r="C151" s="418" t="s">
        <v>781</v>
      </c>
      <c r="D151" s="436"/>
      <c r="E151" s="9498"/>
      <c r="F151" s="440"/>
      <c r="G151" s="9492"/>
      <c r="H151" s="229"/>
      <c r="I151" s="9492">
        <v>55590</v>
      </c>
      <c r="J151" s="595"/>
      <c r="K151" s="9492">
        <f>K150-I151</f>
        <v>1421722</v>
      </c>
      <c r="L151" s="433"/>
    </row>
    <row r="152" spans="1:12">
      <c r="A152" s="25"/>
      <c r="B152" s="9620"/>
      <c r="C152" s="417" t="s">
        <v>857</v>
      </c>
      <c r="D152" s="437"/>
      <c r="E152" s="9499"/>
      <c r="F152" s="441"/>
      <c r="G152" s="9493"/>
      <c r="H152" s="229"/>
      <c r="I152" s="9493"/>
      <c r="J152" s="559"/>
      <c r="K152" s="9493"/>
      <c r="L152" s="433"/>
    </row>
    <row r="153" spans="1:12">
      <c r="A153" s="25"/>
      <c r="B153" s="423"/>
      <c r="C153" s="401" t="s">
        <v>583</v>
      </c>
      <c r="D153" s="576"/>
      <c r="E153" s="582"/>
      <c r="F153" s="577"/>
      <c r="G153" s="577"/>
      <c r="H153" s="600"/>
      <c r="I153" s="577"/>
      <c r="J153" s="604">
        <v>1500</v>
      </c>
      <c r="K153" s="441">
        <f>K151+J153</f>
        <v>1423222</v>
      </c>
      <c r="L153" s="433"/>
    </row>
    <row r="154" spans="1:12">
      <c r="A154" s="30"/>
      <c r="B154" s="9619" t="s">
        <v>811</v>
      </c>
      <c r="C154" s="245" t="s">
        <v>781</v>
      </c>
      <c r="D154" s="436"/>
      <c r="E154" s="451"/>
      <c r="F154" s="455"/>
      <c r="G154" s="9492"/>
      <c r="H154" s="229"/>
      <c r="I154" s="9492">
        <v>29390</v>
      </c>
      <c r="J154" s="595"/>
      <c r="K154" s="9492">
        <f>K153-I154</f>
        <v>1393832</v>
      </c>
      <c r="L154" s="9647"/>
    </row>
    <row r="155" spans="1:12">
      <c r="A155" s="25"/>
      <c r="B155" s="9620"/>
      <c r="C155" s="417" t="s">
        <v>858</v>
      </c>
      <c r="D155" s="437"/>
      <c r="E155" s="452"/>
      <c r="F155" s="441"/>
      <c r="G155" s="9493"/>
      <c r="H155" s="229"/>
      <c r="I155" s="9493"/>
      <c r="J155" s="559"/>
      <c r="K155" s="9493"/>
      <c r="L155" s="9648"/>
    </row>
    <row r="156" spans="1:12">
      <c r="A156" s="25"/>
      <c r="B156" s="423"/>
      <c r="C156" s="401" t="s">
        <v>583</v>
      </c>
      <c r="D156" s="576"/>
      <c r="E156" s="582"/>
      <c r="F156" s="577"/>
      <c r="G156" s="577"/>
      <c r="H156" s="600"/>
      <c r="I156" s="577"/>
      <c r="J156" s="604">
        <v>1500</v>
      </c>
      <c r="K156" s="441">
        <f>K154+J156</f>
        <v>1395332</v>
      </c>
      <c r="L156" s="433"/>
    </row>
    <row r="157" spans="1:12">
      <c r="A157" s="53"/>
      <c r="B157" s="9619" t="s">
        <v>859</v>
      </c>
      <c r="C157" s="245" t="s">
        <v>591</v>
      </c>
      <c r="D157" s="436"/>
      <c r="E157" s="420"/>
      <c r="F157" s="9492">
        <v>7500000</v>
      </c>
      <c r="G157" s="9492"/>
      <c r="H157" s="229"/>
      <c r="I157" s="9492"/>
      <c r="J157" s="464"/>
      <c r="K157" s="9492">
        <f>K156+F157</f>
        <v>8895332</v>
      </c>
      <c r="L157" s="9617"/>
    </row>
    <row r="158" spans="1:12">
      <c r="A158" s="25"/>
      <c r="B158" s="9620"/>
      <c r="C158" s="417"/>
      <c r="D158" s="437"/>
      <c r="E158" s="452"/>
      <c r="F158" s="9493"/>
      <c r="G158" s="9493"/>
      <c r="H158" s="229"/>
      <c r="I158" s="9493"/>
      <c r="J158" s="421"/>
      <c r="K158" s="9493"/>
      <c r="L158" s="9618"/>
    </row>
    <row r="159" spans="1:12">
      <c r="A159" s="25"/>
      <c r="B159" s="423"/>
      <c r="C159" s="401"/>
      <c r="D159" s="446"/>
      <c r="E159" s="447"/>
      <c r="F159" s="441"/>
      <c r="G159" s="441"/>
      <c r="H159" s="229"/>
      <c r="I159" s="441"/>
      <c r="J159" s="421"/>
      <c r="K159" s="441"/>
      <c r="L159" s="433"/>
    </row>
    <row r="160" spans="1:12">
      <c r="A160" s="53"/>
      <c r="B160" s="9619" t="s">
        <v>859</v>
      </c>
      <c r="C160" s="245" t="s">
        <v>815</v>
      </c>
      <c r="D160" s="436" t="s">
        <v>302</v>
      </c>
      <c r="E160" s="420"/>
      <c r="F160" s="455"/>
      <c r="G160" s="9492"/>
      <c r="H160" s="229"/>
      <c r="I160" s="9492">
        <v>166154</v>
      </c>
      <c r="J160" s="464"/>
      <c r="K160" s="9492">
        <f>K157-I160</f>
        <v>8729178</v>
      </c>
      <c r="L160" s="433"/>
    </row>
    <row r="161" spans="1:12">
      <c r="A161" s="25"/>
      <c r="B161" s="9620"/>
      <c r="C161" s="417" t="s">
        <v>860</v>
      </c>
      <c r="D161" s="437"/>
      <c r="E161" s="452"/>
      <c r="F161" s="441"/>
      <c r="G161" s="9493"/>
      <c r="H161" s="229"/>
      <c r="I161" s="9493"/>
      <c r="J161" s="421"/>
      <c r="K161" s="9493"/>
      <c r="L161" s="433"/>
    </row>
    <row r="162" spans="1:12">
      <c r="A162" s="25"/>
      <c r="B162" s="423"/>
      <c r="C162" s="401" t="s">
        <v>437</v>
      </c>
      <c r="D162" s="576"/>
      <c r="E162" s="582"/>
      <c r="F162" s="577"/>
      <c r="G162" s="577"/>
      <c r="H162" s="600"/>
      <c r="I162" s="577"/>
      <c r="J162" s="604">
        <v>1400</v>
      </c>
      <c r="K162" s="441">
        <f>K160+J162</f>
        <v>8730578</v>
      </c>
      <c r="L162" s="433"/>
    </row>
    <row r="163" spans="1:12">
      <c r="A163" s="30"/>
      <c r="B163" s="9619" t="s">
        <v>859</v>
      </c>
      <c r="C163" s="245" t="s">
        <v>781</v>
      </c>
      <c r="D163" s="436" t="s">
        <v>302</v>
      </c>
      <c r="E163" s="451"/>
      <c r="F163" s="455"/>
      <c r="G163" s="9492"/>
      <c r="H163" s="229"/>
      <c r="I163" s="9492">
        <v>75590</v>
      </c>
      <c r="J163" s="595"/>
      <c r="K163" s="9492">
        <f>K162-I163</f>
        <v>8654988</v>
      </c>
      <c r="L163" s="433"/>
    </row>
    <row r="164" spans="1:12">
      <c r="A164" s="25"/>
      <c r="B164" s="9620"/>
      <c r="C164" s="417" t="s">
        <v>861</v>
      </c>
      <c r="D164" s="437"/>
      <c r="E164" s="452"/>
      <c r="F164" s="441"/>
      <c r="G164" s="9493"/>
      <c r="H164" s="229"/>
      <c r="I164" s="9493"/>
      <c r="J164" s="559"/>
      <c r="K164" s="9493"/>
      <c r="L164" s="433"/>
    </row>
    <row r="165" spans="1:12">
      <c r="A165" s="25"/>
      <c r="B165" s="423"/>
      <c r="C165" s="401"/>
      <c r="D165" s="576"/>
      <c r="E165" s="582"/>
      <c r="F165" s="577"/>
      <c r="G165" s="577"/>
      <c r="H165" s="600"/>
      <c r="I165" s="577"/>
      <c r="J165" s="604">
        <v>1500</v>
      </c>
      <c r="K165" s="441">
        <f>K163+J165</f>
        <v>8656488</v>
      </c>
      <c r="L165" s="433"/>
    </row>
    <row r="166" spans="1:12">
      <c r="A166" s="53"/>
      <c r="B166" s="9619" t="s">
        <v>859</v>
      </c>
      <c r="C166" s="418" t="s">
        <v>864</v>
      </c>
      <c r="D166" s="436" t="s">
        <v>321</v>
      </c>
      <c r="E166" s="9498" t="s">
        <v>879</v>
      </c>
      <c r="F166" s="440"/>
      <c r="G166" s="9492"/>
      <c r="H166" s="229"/>
      <c r="I166" s="9492">
        <v>100000</v>
      </c>
      <c r="J166" s="595"/>
      <c r="K166" s="9492">
        <f>K165-I166</f>
        <v>8556488</v>
      </c>
      <c r="L166" s="433"/>
    </row>
    <row r="167" spans="1:12">
      <c r="A167" s="25"/>
      <c r="B167" s="9620"/>
      <c r="C167" s="417" t="s">
        <v>863</v>
      </c>
      <c r="D167" s="437" t="s">
        <v>46</v>
      </c>
      <c r="E167" s="9499"/>
      <c r="F167" s="441"/>
      <c r="G167" s="9493"/>
      <c r="H167" s="229"/>
      <c r="I167" s="9493"/>
      <c r="J167" s="559"/>
      <c r="K167" s="9493"/>
      <c r="L167" s="433"/>
    </row>
    <row r="168" spans="1:12">
      <c r="A168" s="25"/>
      <c r="B168" s="423"/>
      <c r="C168" s="401" t="s">
        <v>696</v>
      </c>
      <c r="D168" s="576"/>
      <c r="E168" s="582"/>
      <c r="F168" s="577"/>
      <c r="G168" s="577"/>
      <c r="H168" s="600"/>
      <c r="I168" s="577"/>
      <c r="J168" s="604">
        <v>1400</v>
      </c>
      <c r="K168" s="441">
        <f>K166+J168</f>
        <v>8557888</v>
      </c>
      <c r="L168" s="433"/>
    </row>
    <row r="169" spans="1:12">
      <c r="A169" s="30"/>
      <c r="B169" s="9619" t="s">
        <v>865</v>
      </c>
      <c r="C169" s="245" t="s">
        <v>866</v>
      </c>
      <c r="D169" s="436" t="s">
        <v>160</v>
      </c>
      <c r="E169" s="9498" t="s">
        <v>162</v>
      </c>
      <c r="F169" s="455"/>
      <c r="G169" s="9492">
        <v>172483</v>
      </c>
      <c r="H169" s="229"/>
      <c r="I169" s="9492"/>
      <c r="J169" s="595"/>
      <c r="K169" s="9492">
        <f>K168-G169</f>
        <v>8385405</v>
      </c>
      <c r="L169" s="433"/>
    </row>
    <row r="170" spans="1:12">
      <c r="A170" s="25"/>
      <c r="B170" s="9620"/>
      <c r="C170" s="417" t="s">
        <v>867</v>
      </c>
      <c r="D170" s="437" t="s">
        <v>868</v>
      </c>
      <c r="E170" s="9499"/>
      <c r="F170" s="441"/>
      <c r="G170" s="9493"/>
      <c r="H170" s="229"/>
      <c r="I170" s="9493"/>
      <c r="J170" s="559"/>
      <c r="K170" s="9493"/>
      <c r="L170" s="433"/>
    </row>
    <row r="171" spans="1:12">
      <c r="A171" s="25"/>
      <c r="B171" s="423"/>
      <c r="C171" s="401" t="s">
        <v>626</v>
      </c>
      <c r="D171" s="576"/>
      <c r="E171" s="582"/>
      <c r="F171" s="577"/>
      <c r="G171" s="577"/>
      <c r="H171" s="600"/>
      <c r="I171" s="577"/>
      <c r="J171" s="604">
        <v>1650</v>
      </c>
      <c r="K171" s="441">
        <f>K169+J171</f>
        <v>8387055</v>
      </c>
      <c r="L171" s="433"/>
    </row>
    <row r="172" spans="1:12">
      <c r="A172" s="53"/>
      <c r="B172" s="9619" t="s">
        <v>865</v>
      </c>
      <c r="C172" s="245" t="s">
        <v>869</v>
      </c>
      <c r="D172" s="436" t="s">
        <v>790</v>
      </c>
      <c r="E172" s="9498" t="s">
        <v>877</v>
      </c>
      <c r="F172" s="440"/>
      <c r="G172" s="9492">
        <v>25000</v>
      </c>
      <c r="H172" s="229"/>
      <c r="I172" s="9492"/>
      <c r="J172" s="595"/>
      <c r="K172" s="9492">
        <f>K171-G172</f>
        <v>8362055</v>
      </c>
      <c r="L172" s="433"/>
    </row>
    <row r="173" spans="1:12">
      <c r="A173" s="25"/>
      <c r="B173" s="9620"/>
      <c r="C173" s="417" t="s">
        <v>870</v>
      </c>
      <c r="D173" s="437" t="s">
        <v>304</v>
      </c>
      <c r="E173" s="9499"/>
      <c r="F173" s="441"/>
      <c r="G173" s="9493"/>
      <c r="H173" s="229"/>
      <c r="I173" s="9493"/>
      <c r="J173" s="559"/>
      <c r="K173" s="9493"/>
      <c r="L173" s="433"/>
    </row>
    <row r="174" spans="1:12">
      <c r="A174" s="25"/>
      <c r="B174" s="423"/>
      <c r="C174" s="401" t="s">
        <v>626</v>
      </c>
      <c r="D174" s="576"/>
      <c r="E174" s="582"/>
      <c r="F174" s="577"/>
      <c r="G174" s="577"/>
      <c r="H174" s="600"/>
      <c r="I174" s="577"/>
      <c r="J174" s="604">
        <v>1650</v>
      </c>
      <c r="K174" s="441">
        <f>K172+J174</f>
        <v>8363705</v>
      </c>
      <c r="L174" s="433"/>
    </row>
    <row r="175" spans="1:12">
      <c r="A175" s="53"/>
      <c r="B175" s="9619" t="s">
        <v>865</v>
      </c>
      <c r="C175" s="245" t="s">
        <v>871</v>
      </c>
      <c r="D175" s="436" t="s">
        <v>790</v>
      </c>
      <c r="E175" s="9498" t="s">
        <v>877</v>
      </c>
      <c r="F175" s="455"/>
      <c r="G175" s="9492">
        <v>40499</v>
      </c>
      <c r="H175" s="229"/>
      <c r="I175" s="9492"/>
      <c r="J175" s="595"/>
      <c r="K175" s="9492">
        <f>K174-G175</f>
        <v>8323206</v>
      </c>
      <c r="L175" s="433"/>
    </row>
    <row r="176" spans="1:12">
      <c r="A176" s="25"/>
      <c r="B176" s="9620"/>
      <c r="C176" s="417" t="s">
        <v>872</v>
      </c>
      <c r="D176" s="437" t="s">
        <v>304</v>
      </c>
      <c r="E176" s="9499"/>
      <c r="F176" s="441"/>
      <c r="G176" s="9493"/>
      <c r="H176" s="229"/>
      <c r="I176" s="9493"/>
      <c r="J176" s="559"/>
      <c r="K176" s="9493"/>
      <c r="L176" s="433"/>
    </row>
    <row r="177" spans="1:12">
      <c r="A177" s="25"/>
      <c r="B177" s="423"/>
      <c r="C177" s="401" t="s">
        <v>908</v>
      </c>
      <c r="D177" s="576"/>
      <c r="E177" s="582"/>
      <c r="F177" s="577"/>
      <c r="G177" s="577"/>
      <c r="H177" s="600"/>
      <c r="I177" s="577"/>
      <c r="J177" s="604">
        <v>1000</v>
      </c>
      <c r="K177" s="441">
        <f>K175+J177</f>
        <v>8324206</v>
      </c>
      <c r="L177" s="433"/>
    </row>
    <row r="178" spans="1:12">
      <c r="A178" s="30"/>
      <c r="B178" s="9619" t="s">
        <v>865</v>
      </c>
      <c r="C178" s="245" t="s">
        <v>873</v>
      </c>
      <c r="D178" s="436" t="s">
        <v>302</v>
      </c>
      <c r="E178" s="9498" t="s">
        <v>878</v>
      </c>
      <c r="F178" s="455"/>
      <c r="G178" s="9492">
        <v>49585</v>
      </c>
      <c r="H178" s="229"/>
      <c r="I178" s="9492"/>
      <c r="J178" s="464"/>
      <c r="K178" s="9492">
        <f>K177-G178</f>
        <v>8274621</v>
      </c>
      <c r="L178" s="433"/>
    </row>
    <row r="179" spans="1:12">
      <c r="A179" s="25"/>
      <c r="B179" s="9620"/>
      <c r="C179" s="417" t="s">
        <v>874</v>
      </c>
      <c r="D179" s="437" t="s">
        <v>918</v>
      </c>
      <c r="E179" s="9499"/>
      <c r="F179" s="441"/>
      <c r="G179" s="9493"/>
      <c r="H179" s="229"/>
      <c r="I179" s="9493"/>
      <c r="J179" s="421"/>
      <c r="K179" s="9493"/>
      <c r="L179" s="433"/>
    </row>
    <row r="180" spans="1:12">
      <c r="A180" s="25"/>
      <c r="B180" s="423"/>
      <c r="C180" s="401" t="s">
        <v>626</v>
      </c>
      <c r="D180" s="576"/>
      <c r="E180" s="582"/>
      <c r="F180" s="577"/>
      <c r="G180" s="577"/>
      <c r="H180" s="600"/>
      <c r="I180" s="577"/>
      <c r="J180" s="604">
        <v>1650</v>
      </c>
      <c r="K180" s="441">
        <f>K178+J180</f>
        <v>8276271</v>
      </c>
      <c r="L180" s="433"/>
    </row>
    <row r="181" spans="1:12">
      <c r="A181" s="53"/>
      <c r="B181" s="9619" t="s">
        <v>865</v>
      </c>
      <c r="C181" s="418" t="s">
        <v>880</v>
      </c>
      <c r="D181" s="436" t="s">
        <v>881</v>
      </c>
      <c r="E181" s="420" t="s">
        <v>882</v>
      </c>
      <c r="F181" s="440"/>
      <c r="G181" s="9492">
        <v>1000000</v>
      </c>
      <c r="H181" s="9492"/>
      <c r="I181" s="9492"/>
      <c r="J181" s="595"/>
      <c r="K181" s="9492">
        <f>K180-G181</f>
        <v>7276271</v>
      </c>
      <c r="L181" s="9617"/>
    </row>
    <row r="182" spans="1:12">
      <c r="A182" s="25"/>
      <c r="B182" s="9620"/>
      <c r="C182" s="417" t="s">
        <v>883</v>
      </c>
      <c r="D182" s="437"/>
      <c r="E182" s="452"/>
      <c r="F182" s="441"/>
      <c r="G182" s="9493"/>
      <c r="H182" s="9493"/>
      <c r="I182" s="9493"/>
      <c r="J182" s="559"/>
      <c r="K182" s="9493"/>
      <c r="L182" s="9618"/>
    </row>
    <row r="183" spans="1:12">
      <c r="A183" s="25"/>
      <c r="B183" s="423"/>
      <c r="C183" s="401" t="s">
        <v>696</v>
      </c>
      <c r="D183" s="576"/>
      <c r="E183" s="582"/>
      <c r="F183" s="577"/>
      <c r="G183" s="577"/>
      <c r="H183" s="600"/>
      <c r="I183" s="577"/>
      <c r="J183" s="604">
        <v>1400</v>
      </c>
      <c r="K183" s="441">
        <f>K181+J183</f>
        <v>7277671</v>
      </c>
      <c r="L183" s="433"/>
    </row>
    <row r="184" spans="1:12">
      <c r="A184" s="30"/>
      <c r="B184" s="9619" t="s">
        <v>865</v>
      </c>
      <c r="C184" s="245" t="s">
        <v>815</v>
      </c>
      <c r="D184" s="606" t="s">
        <v>275</v>
      </c>
      <c r="E184" s="9498" t="s">
        <v>276</v>
      </c>
      <c r="F184" s="455"/>
      <c r="G184" s="9492">
        <v>63014</v>
      </c>
      <c r="H184" s="229"/>
      <c r="I184" s="9492"/>
      <c r="J184" s="464"/>
      <c r="K184" s="9492">
        <f>K183-G184</f>
        <v>7214657</v>
      </c>
      <c r="L184" s="596" t="s">
        <v>533</v>
      </c>
    </row>
    <row r="185" spans="1:12">
      <c r="A185" s="25"/>
      <c r="B185" s="9620"/>
      <c r="C185" s="417" t="s">
        <v>884</v>
      </c>
      <c r="D185" s="607" t="s">
        <v>38</v>
      </c>
      <c r="E185" s="9499"/>
      <c r="F185" s="441"/>
      <c r="G185" s="9493"/>
      <c r="H185" s="229"/>
      <c r="I185" s="9493"/>
      <c r="J185" s="421"/>
      <c r="K185" s="9493"/>
      <c r="L185" s="597" t="s">
        <v>886</v>
      </c>
    </row>
    <row r="186" spans="1:12">
      <c r="A186" s="25"/>
      <c r="B186" s="423"/>
      <c r="C186" s="401" t="s">
        <v>437</v>
      </c>
      <c r="D186" s="576"/>
      <c r="E186" s="582"/>
      <c r="F186" s="577"/>
      <c r="G186" s="577"/>
      <c r="H186" s="600"/>
      <c r="I186" s="577"/>
      <c r="J186" s="604">
        <v>1400</v>
      </c>
      <c r="K186" s="441">
        <f>K184+J186</f>
        <v>7216057</v>
      </c>
      <c r="L186" s="433"/>
    </row>
    <row r="187" spans="1:12">
      <c r="A187" s="53"/>
      <c r="B187" s="9619" t="s">
        <v>865</v>
      </c>
      <c r="C187" s="497" t="s">
        <v>809</v>
      </c>
      <c r="D187" s="594" t="s">
        <v>785</v>
      </c>
      <c r="E187" s="420" t="s">
        <v>47</v>
      </c>
      <c r="F187" s="440"/>
      <c r="G187" s="9492"/>
      <c r="H187" s="229"/>
      <c r="I187" s="9492">
        <v>50000</v>
      </c>
      <c r="J187" s="595"/>
      <c r="K187" s="9492">
        <f>K186-I187</f>
        <v>7166057</v>
      </c>
      <c r="L187" s="9645" t="s">
        <v>897</v>
      </c>
    </row>
    <row r="188" spans="1:12">
      <c r="A188" s="25"/>
      <c r="B188" s="9620"/>
      <c r="C188" s="497" t="s">
        <v>805</v>
      </c>
      <c r="D188" s="594" t="s">
        <v>46</v>
      </c>
      <c r="E188" s="452"/>
      <c r="F188" s="441"/>
      <c r="G188" s="9493"/>
      <c r="H188" s="229"/>
      <c r="I188" s="9493"/>
      <c r="J188" s="559"/>
      <c r="K188" s="9493"/>
      <c r="L188" s="9646"/>
    </row>
    <row r="189" spans="1:12">
      <c r="A189" s="25"/>
      <c r="B189" s="423"/>
      <c r="C189" s="401" t="s">
        <v>696</v>
      </c>
      <c r="D189" s="576"/>
      <c r="E189" s="582"/>
      <c r="F189" s="577"/>
      <c r="G189" s="577"/>
      <c r="H189" s="600"/>
      <c r="I189" s="577"/>
      <c r="J189" s="604">
        <v>1400</v>
      </c>
      <c r="K189" s="441">
        <f>K187+J189</f>
        <v>7167457</v>
      </c>
      <c r="L189" s="433"/>
    </row>
    <row r="190" spans="1:12">
      <c r="A190" s="53"/>
      <c r="B190" s="9619" t="s">
        <v>887</v>
      </c>
      <c r="C190" s="418" t="s">
        <v>888</v>
      </c>
      <c r="D190" s="436" t="s">
        <v>46</v>
      </c>
      <c r="E190" s="420"/>
      <c r="F190" s="440"/>
      <c r="G190" s="9492"/>
      <c r="H190" s="229"/>
      <c r="I190" s="9492">
        <v>3433266</v>
      </c>
      <c r="J190" s="595"/>
      <c r="K190" s="9492">
        <f>K189-I190</f>
        <v>3734191</v>
      </c>
      <c r="L190" s="433"/>
    </row>
    <row r="191" spans="1:12">
      <c r="A191" s="25"/>
      <c r="B191" s="9620"/>
      <c r="C191" s="417" t="s">
        <v>889</v>
      </c>
      <c r="D191" s="437"/>
      <c r="E191" s="452"/>
      <c r="F191" s="441"/>
      <c r="G191" s="9493"/>
      <c r="H191" s="229"/>
      <c r="I191" s="9493"/>
      <c r="J191" s="559"/>
      <c r="K191" s="9493"/>
      <c r="L191" s="433"/>
    </row>
    <row r="192" spans="1:12">
      <c r="A192" s="25"/>
      <c r="B192" s="423"/>
      <c r="C192" s="401" t="s">
        <v>437</v>
      </c>
      <c r="D192" s="576"/>
      <c r="E192" s="582"/>
      <c r="F192" s="577"/>
      <c r="G192" s="577"/>
      <c r="H192" s="600"/>
      <c r="I192" s="577"/>
      <c r="J192" s="604">
        <v>1400</v>
      </c>
      <c r="K192" s="441">
        <f>K190+J192</f>
        <v>3735591</v>
      </c>
      <c r="L192" s="433"/>
    </row>
    <row r="193" spans="1:12">
      <c r="A193" s="53"/>
      <c r="B193" s="9619" t="s">
        <v>887</v>
      </c>
      <c r="C193" s="418" t="s">
        <v>869</v>
      </c>
      <c r="D193" s="436" t="s">
        <v>46</v>
      </c>
      <c r="E193" s="420"/>
      <c r="F193" s="440"/>
      <c r="G193" s="9492"/>
      <c r="H193" s="229"/>
      <c r="I193" s="9492">
        <v>538436</v>
      </c>
      <c r="J193" s="595"/>
      <c r="K193" s="9492">
        <f>K192-I193</f>
        <v>3197155</v>
      </c>
      <c r="L193" s="433"/>
    </row>
    <row r="194" spans="1:12">
      <c r="A194" s="25"/>
      <c r="B194" s="9620"/>
      <c r="C194" s="417" t="s">
        <v>890</v>
      </c>
      <c r="D194" s="437"/>
      <c r="E194" s="452"/>
      <c r="F194" s="441"/>
      <c r="G194" s="9493"/>
      <c r="H194" s="229"/>
      <c r="I194" s="9493"/>
      <c r="J194" s="559"/>
      <c r="K194" s="9493"/>
      <c r="L194" s="433"/>
    </row>
    <row r="195" spans="1:12">
      <c r="A195" s="25"/>
      <c r="B195" s="423"/>
      <c r="C195" s="401" t="s">
        <v>626</v>
      </c>
      <c r="D195" s="576"/>
      <c r="E195" s="582"/>
      <c r="F195" s="577"/>
      <c r="G195" s="577"/>
      <c r="H195" s="600"/>
      <c r="I195" s="577"/>
      <c r="J195" s="604">
        <v>1650</v>
      </c>
      <c r="K195" s="441">
        <f>K193+J195</f>
        <v>3198805</v>
      </c>
      <c r="L195" s="433"/>
    </row>
    <row r="196" spans="1:12">
      <c r="A196" s="53"/>
      <c r="B196" s="9619" t="s">
        <v>887</v>
      </c>
      <c r="C196" s="418" t="s">
        <v>869</v>
      </c>
      <c r="D196" s="436" t="s">
        <v>46</v>
      </c>
      <c r="E196" s="420"/>
      <c r="F196" s="440"/>
      <c r="G196" s="9492"/>
      <c r="H196" s="229"/>
      <c r="I196" s="9492">
        <v>143884</v>
      </c>
      <c r="J196" s="421"/>
      <c r="K196" s="9492">
        <f>K195-I196</f>
        <v>3054921</v>
      </c>
      <c r="L196" s="433"/>
    </row>
    <row r="197" spans="1:12">
      <c r="A197" s="25"/>
      <c r="B197" s="9620"/>
      <c r="C197" s="426" t="s">
        <v>891</v>
      </c>
      <c r="D197" s="437"/>
      <c r="E197" s="452"/>
      <c r="F197" s="441"/>
      <c r="G197" s="9493"/>
      <c r="H197" s="229"/>
      <c r="I197" s="9493"/>
      <c r="J197" s="421"/>
      <c r="K197" s="9493"/>
      <c r="L197" s="433"/>
    </row>
    <row r="198" spans="1:12">
      <c r="A198" s="25"/>
      <c r="B198" s="423"/>
      <c r="C198" s="401" t="s">
        <v>626</v>
      </c>
      <c r="D198" s="576"/>
      <c r="E198" s="582"/>
      <c r="F198" s="577"/>
      <c r="G198" s="577"/>
      <c r="H198" s="600"/>
      <c r="I198" s="577"/>
      <c r="J198" s="604">
        <v>1650</v>
      </c>
      <c r="K198" s="441">
        <f>K196+J198</f>
        <v>3056571</v>
      </c>
      <c r="L198" s="433"/>
    </row>
    <row r="199" spans="1:12">
      <c r="A199" s="53"/>
      <c r="B199" s="9619" t="s">
        <v>887</v>
      </c>
      <c r="C199" s="418" t="s">
        <v>869</v>
      </c>
      <c r="D199" s="436" t="s">
        <v>46</v>
      </c>
      <c r="E199" s="420"/>
      <c r="F199" s="440"/>
      <c r="G199" s="9492"/>
      <c r="H199" s="229"/>
      <c r="I199" s="9492">
        <v>443667</v>
      </c>
      <c r="J199" s="421"/>
      <c r="K199" s="9492">
        <f>K198-I199</f>
        <v>2612904</v>
      </c>
      <c r="L199" s="433"/>
    </row>
    <row r="200" spans="1:12">
      <c r="A200" s="25"/>
      <c r="B200" s="9620"/>
      <c r="C200" s="417" t="s">
        <v>892</v>
      </c>
      <c r="D200" s="437"/>
      <c r="E200" s="452"/>
      <c r="F200" s="441"/>
      <c r="G200" s="9493"/>
      <c r="H200" s="229"/>
      <c r="I200" s="9493"/>
      <c r="J200" s="421"/>
      <c r="K200" s="9493"/>
      <c r="L200" s="433"/>
    </row>
    <row r="201" spans="1:12">
      <c r="A201" s="25"/>
      <c r="B201" s="423"/>
      <c r="C201" s="401" t="s">
        <v>626</v>
      </c>
      <c r="D201" s="576"/>
      <c r="E201" s="582"/>
      <c r="F201" s="577"/>
      <c r="G201" s="577"/>
      <c r="H201" s="600"/>
      <c r="I201" s="577"/>
      <c r="J201" s="604">
        <v>1650</v>
      </c>
      <c r="K201" s="441">
        <f>K199+J201</f>
        <v>2614554</v>
      </c>
      <c r="L201" s="433"/>
    </row>
    <row r="202" spans="1:12">
      <c r="A202" s="53"/>
      <c r="B202" s="9619" t="s">
        <v>887</v>
      </c>
      <c r="C202" s="418" t="s">
        <v>869</v>
      </c>
      <c r="D202" s="436" t="s">
        <v>46</v>
      </c>
      <c r="E202" s="420"/>
      <c r="F202" s="440"/>
      <c r="G202" s="9492"/>
      <c r="H202" s="229"/>
      <c r="I202" s="9492">
        <v>413719</v>
      </c>
      <c r="J202" s="421"/>
      <c r="K202" s="9492">
        <f>K201-I202</f>
        <v>2200835</v>
      </c>
      <c r="L202" s="433"/>
    </row>
    <row r="203" spans="1:12">
      <c r="A203" s="25"/>
      <c r="B203" s="9620"/>
      <c r="C203" s="417" t="s">
        <v>893</v>
      </c>
      <c r="D203" s="437" t="s">
        <v>906</v>
      </c>
      <c r="E203" s="452"/>
      <c r="F203" s="441"/>
      <c r="G203" s="9493"/>
      <c r="H203" s="229"/>
      <c r="I203" s="9493"/>
      <c r="J203" s="421"/>
      <c r="K203" s="9493"/>
      <c r="L203" s="433"/>
    </row>
    <row r="204" spans="1:12">
      <c r="A204" s="25"/>
      <c r="B204" s="423"/>
      <c r="C204" s="401" t="s">
        <v>626</v>
      </c>
      <c r="D204" s="528"/>
      <c r="E204" s="584"/>
      <c r="F204" s="600"/>
      <c r="G204" s="600"/>
      <c r="H204" s="600"/>
      <c r="I204" s="600"/>
      <c r="J204" s="604">
        <v>1650</v>
      </c>
      <c r="K204" s="441">
        <f>K202+J204</f>
        <v>2202485</v>
      </c>
      <c r="L204" s="433"/>
    </row>
    <row r="205" spans="1:12">
      <c r="A205" s="53"/>
      <c r="B205" s="9619" t="s">
        <v>887</v>
      </c>
      <c r="C205" s="418" t="s">
        <v>781</v>
      </c>
      <c r="D205" s="436" t="s">
        <v>46</v>
      </c>
      <c r="E205" s="420"/>
      <c r="F205" s="440"/>
      <c r="G205" s="9492"/>
      <c r="H205" s="229"/>
      <c r="I205" s="9492">
        <v>114340</v>
      </c>
      <c r="J205" s="421"/>
      <c r="K205" s="9492">
        <f>K204-I205</f>
        <v>2088145</v>
      </c>
      <c r="L205" s="433"/>
    </row>
    <row r="206" spans="1:12">
      <c r="A206" s="25"/>
      <c r="B206" s="9620"/>
      <c r="C206" s="417" t="s">
        <v>894</v>
      </c>
      <c r="D206" s="437"/>
      <c r="E206" s="452"/>
      <c r="F206" s="441"/>
      <c r="G206" s="9493"/>
      <c r="H206" s="229"/>
      <c r="I206" s="9493"/>
      <c r="J206" s="421"/>
      <c r="K206" s="9493"/>
      <c r="L206" s="433"/>
    </row>
    <row r="207" spans="1:12">
      <c r="A207" s="25"/>
      <c r="B207" s="423"/>
      <c r="C207" s="401" t="s">
        <v>583</v>
      </c>
      <c r="D207" s="576"/>
      <c r="E207" s="582"/>
      <c r="F207" s="577"/>
      <c r="G207" s="577"/>
      <c r="H207" s="600"/>
      <c r="I207" s="577"/>
      <c r="J207" s="604">
        <v>1500</v>
      </c>
      <c r="K207" s="441">
        <f>K205+J207</f>
        <v>2089645</v>
      </c>
      <c r="L207" s="433"/>
    </row>
    <row r="208" spans="1:12">
      <c r="A208" s="53"/>
      <c r="B208" s="9619" t="s">
        <v>887</v>
      </c>
      <c r="C208" s="418" t="s">
        <v>895</v>
      </c>
      <c r="D208" s="436" t="s">
        <v>257</v>
      </c>
      <c r="E208" s="420"/>
      <c r="F208" s="440"/>
      <c r="G208" s="9492">
        <v>192100</v>
      </c>
      <c r="H208" s="229"/>
      <c r="I208" s="9492"/>
      <c r="J208" s="421"/>
      <c r="K208" s="9492">
        <f>K207-G208</f>
        <v>1897545</v>
      </c>
      <c r="L208" s="433"/>
    </row>
    <row r="209" spans="1:12">
      <c r="A209" s="25"/>
      <c r="B209" s="9620"/>
      <c r="C209" s="417" t="s">
        <v>896</v>
      </c>
      <c r="D209" s="437" t="s">
        <v>258</v>
      </c>
      <c r="E209" s="452"/>
      <c r="F209" s="441"/>
      <c r="G209" s="9493"/>
      <c r="H209" s="229"/>
      <c r="I209" s="9493"/>
      <c r="J209" s="421"/>
      <c r="K209" s="9493"/>
      <c r="L209" s="433"/>
    </row>
    <row r="210" spans="1:12">
      <c r="A210" s="25"/>
      <c r="B210" s="423"/>
      <c r="C210" s="401" t="s">
        <v>479</v>
      </c>
      <c r="D210" s="576"/>
      <c r="E210" s="582"/>
      <c r="F210" s="577"/>
      <c r="G210" s="577"/>
      <c r="H210" s="600"/>
      <c r="I210" s="577"/>
      <c r="J210" s="604">
        <v>1500</v>
      </c>
      <c r="K210" s="441">
        <f>K208+J210</f>
        <v>1899045</v>
      </c>
      <c r="L210" s="433"/>
    </row>
    <row r="211" spans="1:12">
      <c r="A211" s="53"/>
      <c r="B211" s="9619" t="s">
        <v>887</v>
      </c>
      <c r="C211" s="418" t="s">
        <v>815</v>
      </c>
      <c r="D211" s="436" t="s">
        <v>899</v>
      </c>
      <c r="E211" s="420" t="s">
        <v>901</v>
      </c>
      <c r="F211" s="440"/>
      <c r="G211" s="9492">
        <v>443896</v>
      </c>
      <c r="H211" s="229"/>
      <c r="I211" s="9492"/>
      <c r="J211" s="421"/>
      <c r="K211" s="9492">
        <f>K210-G211</f>
        <v>1455149</v>
      </c>
      <c r="L211" s="9617"/>
    </row>
    <row r="212" spans="1:12">
      <c r="A212" s="25"/>
      <c r="B212" s="9620"/>
      <c r="C212" s="417" t="s">
        <v>898</v>
      </c>
      <c r="D212" s="437" t="s">
        <v>900</v>
      </c>
      <c r="E212" s="452"/>
      <c r="F212" s="441"/>
      <c r="G212" s="9493"/>
      <c r="H212" s="229"/>
      <c r="I212" s="9493"/>
      <c r="J212" s="421"/>
      <c r="K212" s="9493"/>
      <c r="L212" s="9618"/>
    </row>
    <row r="213" spans="1:12">
      <c r="A213" s="25"/>
      <c r="B213" s="423"/>
      <c r="C213" s="401" t="s">
        <v>437</v>
      </c>
      <c r="D213" s="576"/>
      <c r="E213" s="582"/>
      <c r="F213" s="577"/>
      <c r="G213" s="577"/>
      <c r="H213" s="600"/>
      <c r="I213" s="577"/>
      <c r="J213" s="604">
        <v>1400</v>
      </c>
      <c r="K213" s="441">
        <f>K211+J213</f>
        <v>1456549</v>
      </c>
      <c r="L213" s="433"/>
    </row>
    <row r="214" spans="1:12">
      <c r="A214" s="53"/>
      <c r="B214" s="9619" t="s">
        <v>887</v>
      </c>
      <c r="C214" s="418" t="s">
        <v>902</v>
      </c>
      <c r="D214" s="436" t="s">
        <v>261</v>
      </c>
      <c r="E214" s="420" t="s">
        <v>262</v>
      </c>
      <c r="F214" s="440"/>
      <c r="G214" s="9492">
        <v>100000</v>
      </c>
      <c r="H214" s="229"/>
      <c r="I214" s="9492"/>
      <c r="J214" s="421"/>
      <c r="K214" s="9492">
        <f>K213-G214</f>
        <v>1356549</v>
      </c>
      <c r="L214" s="433"/>
    </row>
    <row r="215" spans="1:12">
      <c r="A215" s="25"/>
      <c r="B215" s="9620"/>
      <c r="C215" s="417" t="s">
        <v>903</v>
      </c>
      <c r="D215" s="437" t="s">
        <v>73</v>
      </c>
      <c r="E215" s="452"/>
      <c r="F215" s="441"/>
      <c r="G215" s="9493"/>
      <c r="H215" s="229"/>
      <c r="I215" s="9493"/>
      <c r="J215" s="421"/>
      <c r="K215" s="9493"/>
      <c r="L215" s="433"/>
    </row>
    <row r="216" spans="1:12">
      <c r="A216" s="25"/>
      <c r="B216" s="423"/>
      <c r="C216" s="401" t="s">
        <v>696</v>
      </c>
      <c r="D216" s="576"/>
      <c r="E216" s="582"/>
      <c r="F216" s="577"/>
      <c r="G216" s="577"/>
      <c r="H216" s="600"/>
      <c r="I216" s="577"/>
      <c r="J216" s="604">
        <v>1400</v>
      </c>
      <c r="K216" s="441">
        <f>K214+J216</f>
        <v>1357949</v>
      </c>
      <c r="L216" s="433"/>
    </row>
    <row r="217" spans="1:12">
      <c r="A217" s="53"/>
      <c r="B217" s="9619" t="s">
        <v>904</v>
      </c>
      <c r="C217" s="418" t="s">
        <v>591</v>
      </c>
      <c r="D217" s="436"/>
      <c r="E217" s="420"/>
      <c r="F217" s="9492">
        <v>7500000</v>
      </c>
      <c r="G217" s="9492"/>
      <c r="H217" s="229"/>
      <c r="I217" s="9492"/>
      <c r="J217" s="421"/>
      <c r="K217" s="9492">
        <f>K216+F217</f>
        <v>8857949</v>
      </c>
      <c r="L217" s="9617"/>
    </row>
    <row r="218" spans="1:12">
      <c r="A218" s="25"/>
      <c r="B218" s="9620"/>
      <c r="C218" s="417"/>
      <c r="D218" s="437"/>
      <c r="E218" s="452"/>
      <c r="F218" s="9493"/>
      <c r="G218" s="9493"/>
      <c r="H218" s="229"/>
      <c r="I218" s="9493"/>
      <c r="J218" s="421"/>
      <c r="K218" s="9493"/>
      <c r="L218" s="9618"/>
    </row>
    <row r="219" spans="1:12">
      <c r="A219" s="25"/>
      <c r="B219" s="423"/>
      <c r="C219" s="401"/>
      <c r="D219" s="446"/>
      <c r="E219" s="447"/>
      <c r="F219" s="441"/>
      <c r="G219" s="441"/>
      <c r="H219" s="229"/>
      <c r="I219" s="441"/>
      <c r="J219" s="421"/>
      <c r="K219" s="441"/>
      <c r="L219" s="433"/>
    </row>
    <row r="220" spans="1:12">
      <c r="A220" s="53"/>
      <c r="B220" s="9619" t="s">
        <v>904</v>
      </c>
      <c r="C220" s="435" t="s">
        <v>796</v>
      </c>
      <c r="D220" s="436" t="s">
        <v>647</v>
      </c>
      <c r="E220" s="420" t="s">
        <v>717</v>
      </c>
      <c r="F220" s="440"/>
      <c r="G220" s="9492">
        <v>40300</v>
      </c>
      <c r="H220" s="229"/>
      <c r="I220" s="9492"/>
      <c r="J220" s="421"/>
      <c r="K220" s="9492">
        <f>K217-G220</f>
        <v>8817649</v>
      </c>
      <c r="L220" s="433"/>
    </row>
    <row r="221" spans="1:12">
      <c r="A221" s="25"/>
      <c r="B221" s="9620"/>
      <c r="C221" s="150" t="s">
        <v>905</v>
      </c>
      <c r="D221" s="437" t="s">
        <v>38</v>
      </c>
      <c r="E221" s="452"/>
      <c r="F221" s="441"/>
      <c r="G221" s="9493"/>
      <c r="H221" s="229"/>
      <c r="I221" s="9493"/>
      <c r="J221" s="421"/>
      <c r="K221" s="9493"/>
      <c r="L221" s="433"/>
    </row>
    <row r="222" spans="1:12">
      <c r="A222" s="25"/>
      <c r="B222" s="423"/>
      <c r="C222" s="401" t="s">
        <v>479</v>
      </c>
      <c r="D222" s="576"/>
      <c r="E222" s="582"/>
      <c r="F222" s="577"/>
      <c r="G222" s="577"/>
      <c r="H222" s="600"/>
      <c r="I222" s="577"/>
      <c r="J222" s="604">
        <v>750</v>
      </c>
      <c r="K222" s="441">
        <f>K220+J222</f>
        <v>8818399</v>
      </c>
      <c r="L222" s="433"/>
    </row>
    <row r="223" spans="1:12">
      <c r="A223" s="53"/>
      <c r="B223" s="9619" t="s">
        <v>904</v>
      </c>
      <c r="C223" s="418" t="s">
        <v>815</v>
      </c>
      <c r="D223" s="436" t="s">
        <v>647</v>
      </c>
      <c r="E223" s="420" t="s">
        <v>717</v>
      </c>
      <c r="F223" s="440"/>
      <c r="G223" s="9492">
        <v>171033</v>
      </c>
      <c r="H223" s="229"/>
      <c r="I223" s="9492"/>
      <c r="J223" s="421"/>
      <c r="K223" s="9492">
        <f>K222-G223</f>
        <v>8647366</v>
      </c>
      <c r="L223" s="433"/>
    </row>
    <row r="224" spans="1:12">
      <c r="A224" s="25"/>
      <c r="B224" s="9620"/>
      <c r="C224" s="417" t="s">
        <v>909</v>
      </c>
      <c r="D224" s="437" t="s">
        <v>38</v>
      </c>
      <c r="E224" s="452"/>
      <c r="F224" s="441"/>
      <c r="G224" s="9493"/>
      <c r="H224" s="229"/>
      <c r="I224" s="9493"/>
      <c r="J224" s="421"/>
      <c r="K224" s="9493"/>
      <c r="L224" s="433"/>
    </row>
    <row r="225" spans="1:12">
      <c r="A225" s="25"/>
      <c r="B225" s="423"/>
      <c r="C225" s="401"/>
      <c r="D225" s="576"/>
      <c r="E225" s="582"/>
      <c r="F225" s="577"/>
      <c r="G225" s="577"/>
      <c r="H225" s="600"/>
      <c r="I225" s="577"/>
      <c r="J225" s="604">
        <v>1400</v>
      </c>
      <c r="K225" s="441">
        <f>K223+J225</f>
        <v>8648766</v>
      </c>
      <c r="L225" s="433"/>
    </row>
    <row r="226" spans="1:12">
      <c r="A226" s="53"/>
      <c r="B226" s="9619" t="s">
        <v>904</v>
      </c>
      <c r="C226" s="497" t="s">
        <v>809</v>
      </c>
      <c r="D226" s="598" t="s">
        <v>785</v>
      </c>
      <c r="E226" s="420" t="s">
        <v>47</v>
      </c>
      <c r="F226" s="440"/>
      <c r="G226" s="9492"/>
      <c r="H226" s="9492">
        <v>50000</v>
      </c>
      <c r="I226" s="9492"/>
      <c r="J226" s="421"/>
      <c r="K226" s="9492">
        <f>K225-H226</f>
        <v>8598766</v>
      </c>
      <c r="L226" s="9645" t="s">
        <v>960</v>
      </c>
    </row>
    <row r="227" spans="1:12">
      <c r="A227" s="25"/>
      <c r="B227" s="9620"/>
      <c r="C227" s="497" t="s">
        <v>805</v>
      </c>
      <c r="D227" s="598" t="s">
        <v>46</v>
      </c>
      <c r="E227" s="452"/>
      <c r="F227" s="441"/>
      <c r="G227" s="9493"/>
      <c r="H227" s="9493"/>
      <c r="I227" s="9493"/>
      <c r="J227" s="421"/>
      <c r="K227" s="9493"/>
      <c r="L227" s="9646"/>
    </row>
    <row r="228" spans="1:12">
      <c r="A228" s="25"/>
      <c r="B228" s="423"/>
      <c r="C228" s="532"/>
      <c r="D228" s="576"/>
      <c r="E228" s="582"/>
      <c r="F228" s="577"/>
      <c r="G228" s="577"/>
      <c r="H228" s="600"/>
      <c r="I228" s="577"/>
      <c r="J228" s="604">
        <v>1400</v>
      </c>
      <c r="K228" s="441">
        <f>K226+J228</f>
        <v>8600166</v>
      </c>
      <c r="L228" s="433"/>
    </row>
    <row r="229" spans="1:12">
      <c r="A229" s="53"/>
      <c r="B229" s="9619" t="s">
        <v>904</v>
      </c>
      <c r="C229" s="418" t="s">
        <v>815</v>
      </c>
      <c r="D229" s="436" t="s">
        <v>138</v>
      </c>
      <c r="E229" s="420"/>
      <c r="F229" s="440"/>
      <c r="G229" s="9492">
        <v>240772</v>
      </c>
      <c r="H229" s="229"/>
      <c r="I229" s="9492"/>
      <c r="J229" s="421"/>
      <c r="K229" s="9492">
        <f>K228-G229</f>
        <v>8359394</v>
      </c>
      <c r="L229" s="433"/>
    </row>
    <row r="230" spans="1:12">
      <c r="A230" s="25"/>
      <c r="B230" s="9620"/>
      <c r="C230" s="417" t="s">
        <v>910</v>
      </c>
      <c r="D230" s="437" t="s">
        <v>598</v>
      </c>
      <c r="E230" s="452"/>
      <c r="F230" s="441"/>
      <c r="G230" s="9493"/>
      <c r="H230" s="229"/>
      <c r="I230" s="9493"/>
      <c r="J230" s="421"/>
      <c r="K230" s="9493"/>
      <c r="L230" s="433"/>
    </row>
    <row r="231" spans="1:12">
      <c r="A231" s="25"/>
      <c r="B231" s="423"/>
      <c r="C231" s="401"/>
      <c r="D231" s="576"/>
      <c r="E231" s="582"/>
      <c r="F231" s="577"/>
      <c r="G231" s="577"/>
      <c r="H231" s="600"/>
      <c r="I231" s="577"/>
      <c r="J231" s="604">
        <v>1400</v>
      </c>
      <c r="K231" s="441">
        <f>K229+J231</f>
        <v>8360794</v>
      </c>
      <c r="L231" s="433"/>
    </row>
    <row r="232" spans="1:12">
      <c r="A232" s="53"/>
      <c r="B232" s="9619" t="s">
        <v>914</v>
      </c>
      <c r="C232" s="418" t="s">
        <v>781</v>
      </c>
      <c r="D232" s="436"/>
      <c r="E232" s="420"/>
      <c r="F232" s="440"/>
      <c r="G232" s="9492"/>
      <c r="H232" s="229"/>
      <c r="I232" s="9492">
        <v>285340</v>
      </c>
      <c r="J232" s="421"/>
      <c r="K232" s="9492">
        <f>K231-I232</f>
        <v>8075454</v>
      </c>
      <c r="L232" s="433"/>
    </row>
    <row r="233" spans="1:12">
      <c r="A233" s="25"/>
      <c r="B233" s="9620"/>
      <c r="C233" s="417" t="s">
        <v>915</v>
      </c>
      <c r="D233" s="437"/>
      <c r="E233" s="452"/>
      <c r="F233" s="441"/>
      <c r="G233" s="9493"/>
      <c r="H233" s="229"/>
      <c r="I233" s="9493"/>
      <c r="J233" s="421"/>
      <c r="K233" s="9493"/>
      <c r="L233" s="433"/>
    </row>
    <row r="234" spans="1:12">
      <c r="A234" s="25"/>
      <c r="B234" s="423"/>
      <c r="C234" s="401"/>
      <c r="D234" s="576"/>
      <c r="E234" s="582"/>
      <c r="F234" s="577"/>
      <c r="G234" s="577"/>
      <c r="H234" s="600"/>
      <c r="I234" s="577"/>
      <c r="J234" s="604">
        <v>1500</v>
      </c>
      <c r="K234" s="441">
        <f>K232+J234</f>
        <v>8076954</v>
      </c>
      <c r="L234" s="433"/>
    </row>
    <row r="235" spans="1:12">
      <c r="A235" s="53"/>
      <c r="B235" s="9619" t="s">
        <v>914</v>
      </c>
      <c r="C235" s="418" t="s">
        <v>916</v>
      </c>
      <c r="D235" s="436" t="s">
        <v>654</v>
      </c>
      <c r="E235" s="420"/>
      <c r="F235" s="440"/>
      <c r="G235" s="9492">
        <v>450000</v>
      </c>
      <c r="H235" s="229"/>
      <c r="I235" s="9492"/>
      <c r="J235" s="421"/>
      <c r="K235" s="9492">
        <f>K234-G235</f>
        <v>7626954</v>
      </c>
      <c r="L235" s="433"/>
    </row>
    <row r="236" spans="1:12">
      <c r="A236" s="25"/>
      <c r="B236" s="9620"/>
      <c r="C236" s="417" t="s">
        <v>917</v>
      </c>
      <c r="D236" s="437"/>
      <c r="E236" s="452"/>
      <c r="F236" s="441"/>
      <c r="G236" s="9493"/>
      <c r="H236" s="229"/>
      <c r="I236" s="9493"/>
      <c r="J236" s="421"/>
      <c r="K236" s="9493"/>
      <c r="L236" s="433"/>
    </row>
    <row r="237" spans="1:12">
      <c r="A237" s="25"/>
      <c r="B237" s="423"/>
      <c r="C237" s="401"/>
      <c r="D237" s="576"/>
      <c r="E237" s="582"/>
      <c r="F237" s="577"/>
      <c r="G237" s="577"/>
      <c r="H237" s="600"/>
      <c r="I237" s="577"/>
      <c r="J237" s="604">
        <v>1400</v>
      </c>
      <c r="K237" s="441">
        <f>K235+J237</f>
        <v>7628354</v>
      </c>
      <c r="L237" s="433"/>
    </row>
    <row r="238" spans="1:12">
      <c r="A238" s="53"/>
      <c r="B238" s="9619" t="s">
        <v>920</v>
      </c>
      <c r="C238" s="418" t="s">
        <v>815</v>
      </c>
      <c r="D238" s="436"/>
      <c r="E238" s="420"/>
      <c r="F238" s="440"/>
      <c r="G238" s="9492"/>
      <c r="H238" s="229"/>
      <c r="I238" s="9492">
        <v>575358</v>
      </c>
      <c r="J238" s="421"/>
      <c r="K238" s="9492">
        <f>K237-I238</f>
        <v>7052996</v>
      </c>
      <c r="L238" s="433"/>
    </row>
    <row r="239" spans="1:12">
      <c r="A239" s="25"/>
      <c r="B239" s="9620"/>
      <c r="C239" s="417" t="s">
        <v>921</v>
      </c>
      <c r="D239" s="437"/>
      <c r="E239" s="452"/>
      <c r="F239" s="441"/>
      <c r="G239" s="9493"/>
      <c r="H239" s="229"/>
      <c r="I239" s="9493"/>
      <c r="J239" s="421"/>
      <c r="K239" s="9493"/>
      <c r="L239" s="433"/>
    </row>
    <row r="240" spans="1:12">
      <c r="A240" s="25"/>
      <c r="B240" s="423"/>
      <c r="C240" s="401"/>
      <c r="D240" s="576"/>
      <c r="E240" s="582"/>
      <c r="F240" s="577"/>
      <c r="G240" s="577"/>
      <c r="H240" s="600"/>
      <c r="I240" s="577"/>
      <c r="J240" s="604">
        <v>1400</v>
      </c>
      <c r="K240" s="441">
        <f>K238+J240</f>
        <v>7054396</v>
      </c>
      <c r="L240" s="433"/>
    </row>
    <row r="241" spans="1:12">
      <c r="A241" s="53"/>
      <c r="B241" s="9619" t="s">
        <v>920</v>
      </c>
      <c r="C241" s="418" t="s">
        <v>781</v>
      </c>
      <c r="D241" s="436"/>
      <c r="E241" s="420"/>
      <c r="F241" s="440"/>
      <c r="G241" s="9492"/>
      <c r="H241" s="229"/>
      <c r="I241" s="9492">
        <v>1523340</v>
      </c>
      <c r="J241" s="421"/>
      <c r="K241" s="9492">
        <f>K240-I241</f>
        <v>5531056</v>
      </c>
      <c r="L241" s="433"/>
    </row>
    <row r="242" spans="1:12">
      <c r="A242" s="25"/>
      <c r="B242" s="9620"/>
      <c r="C242" s="417" t="s">
        <v>922</v>
      </c>
      <c r="D242" s="437"/>
      <c r="E242" s="452"/>
      <c r="F242" s="441"/>
      <c r="G242" s="9493"/>
      <c r="H242" s="229"/>
      <c r="I242" s="9493"/>
      <c r="J242" s="421"/>
      <c r="K242" s="9493"/>
      <c r="L242" s="433"/>
    </row>
    <row r="243" spans="1:12">
      <c r="A243" s="25"/>
      <c r="B243" s="423"/>
      <c r="C243" s="401"/>
      <c r="D243" s="576"/>
      <c r="E243" s="582"/>
      <c r="F243" s="577"/>
      <c r="G243" s="577"/>
      <c r="H243" s="600"/>
      <c r="I243" s="577"/>
      <c r="J243" s="604">
        <v>1500</v>
      </c>
      <c r="K243" s="441">
        <f>K241+J243</f>
        <v>5532556</v>
      </c>
      <c r="L243" s="433"/>
    </row>
    <row r="244" spans="1:12">
      <c r="A244" s="53"/>
      <c r="B244" s="9619" t="s">
        <v>924</v>
      </c>
      <c r="C244" s="418" t="s">
        <v>781</v>
      </c>
      <c r="D244" s="436" t="s">
        <v>196</v>
      </c>
      <c r="E244" s="420"/>
      <c r="F244" s="440"/>
      <c r="G244" s="9492"/>
      <c r="H244" s="229"/>
      <c r="I244" s="9492">
        <v>20590</v>
      </c>
      <c r="J244" s="421"/>
      <c r="K244" s="9492">
        <f>K243-I244</f>
        <v>5511966</v>
      </c>
      <c r="L244" s="433"/>
    </row>
    <row r="245" spans="1:12">
      <c r="A245" s="25"/>
      <c r="B245" s="9620"/>
      <c r="C245" s="417" t="s">
        <v>925</v>
      </c>
      <c r="D245" s="437"/>
      <c r="E245" s="452"/>
      <c r="F245" s="441"/>
      <c r="G245" s="9493"/>
      <c r="H245" s="229"/>
      <c r="I245" s="9493"/>
      <c r="J245" s="421"/>
      <c r="K245" s="9493"/>
      <c r="L245" s="433"/>
    </row>
    <row r="246" spans="1:12">
      <c r="A246" s="25"/>
      <c r="B246" s="423"/>
      <c r="C246" s="401"/>
      <c r="D246" s="576"/>
      <c r="E246" s="582"/>
      <c r="F246" s="577"/>
      <c r="G246" s="577"/>
      <c r="H246" s="600"/>
      <c r="I246" s="577"/>
      <c r="J246" s="604">
        <v>1500</v>
      </c>
      <c r="K246" s="441">
        <f>K244+J246</f>
        <v>5513466</v>
      </c>
      <c r="L246" s="433"/>
    </row>
    <row r="247" spans="1:12">
      <c r="A247" s="53"/>
      <c r="B247" s="9498" t="s">
        <v>924</v>
      </c>
      <c r="C247" s="517" t="s">
        <v>781</v>
      </c>
      <c r="D247" s="436" t="s">
        <v>196</v>
      </c>
      <c r="E247" s="438"/>
      <c r="F247" s="440"/>
      <c r="G247" s="440"/>
      <c r="H247" s="440"/>
      <c r="I247" s="9492">
        <v>77840</v>
      </c>
      <c r="J247" s="421"/>
      <c r="K247" s="9492">
        <f>K246-I247</f>
        <v>5435626</v>
      </c>
      <c r="L247" s="433"/>
    </row>
    <row r="248" spans="1:12">
      <c r="A248" s="25"/>
      <c r="B248" s="9499"/>
      <c r="C248" s="477" t="s">
        <v>926</v>
      </c>
      <c r="D248" s="437"/>
      <c r="E248" s="439"/>
      <c r="F248" s="441"/>
      <c r="G248" s="441"/>
      <c r="H248" s="441"/>
      <c r="I248" s="9493"/>
      <c r="J248" s="421"/>
      <c r="K248" s="9493"/>
      <c r="L248" s="433"/>
    </row>
    <row r="249" spans="1:12">
      <c r="A249" s="25"/>
      <c r="B249" s="423"/>
      <c r="C249" s="401" t="s">
        <v>356</v>
      </c>
      <c r="D249" s="576"/>
      <c r="E249" s="582"/>
      <c r="F249" s="577"/>
      <c r="G249" s="577"/>
      <c r="H249" s="600"/>
      <c r="I249" s="577"/>
      <c r="J249" s="604">
        <v>1500</v>
      </c>
      <c r="K249" s="441">
        <f>K247+J249</f>
        <v>5437126</v>
      </c>
      <c r="L249" s="433"/>
    </row>
    <row r="250" spans="1:12">
      <c r="A250" s="53"/>
      <c r="B250" s="9498" t="s">
        <v>924</v>
      </c>
      <c r="C250" s="418" t="s">
        <v>781</v>
      </c>
      <c r="D250" s="23" t="s">
        <v>196</v>
      </c>
      <c r="E250" s="438"/>
      <c r="F250" s="440"/>
      <c r="G250" s="440"/>
      <c r="H250" s="229"/>
      <c r="I250" s="9492">
        <v>103340</v>
      </c>
      <c r="J250" s="421"/>
      <c r="K250" s="9492">
        <f>K249-I250</f>
        <v>5333786</v>
      </c>
      <c r="L250" s="433"/>
    </row>
    <row r="251" spans="1:12">
      <c r="A251" s="25"/>
      <c r="B251" s="9499"/>
      <c r="C251" s="417" t="s">
        <v>927</v>
      </c>
      <c r="D251" s="24"/>
      <c r="E251" s="439"/>
      <c r="F251" s="441"/>
      <c r="G251" s="441"/>
      <c r="H251" s="229"/>
      <c r="I251" s="9493"/>
      <c r="J251" s="421"/>
      <c r="K251" s="9493"/>
      <c r="L251" s="433"/>
    </row>
    <row r="252" spans="1:12">
      <c r="A252" s="25"/>
      <c r="B252" s="423"/>
      <c r="C252" s="401"/>
      <c r="D252" s="576"/>
      <c r="E252" s="582"/>
      <c r="F252" s="577"/>
      <c r="G252" s="577"/>
      <c r="H252" s="600"/>
      <c r="I252" s="577"/>
      <c r="J252" s="604">
        <v>1500</v>
      </c>
      <c r="K252" s="441">
        <f>K250+J252</f>
        <v>5335286</v>
      </c>
      <c r="L252" s="433"/>
    </row>
    <row r="253" spans="1:12">
      <c r="A253" s="53"/>
      <c r="B253" s="9498" t="s">
        <v>924</v>
      </c>
      <c r="C253" s="418" t="s">
        <v>781</v>
      </c>
      <c r="D253" s="436" t="s">
        <v>196</v>
      </c>
      <c r="E253" s="438"/>
      <c r="F253" s="440"/>
      <c r="G253" s="440"/>
      <c r="H253" s="229"/>
      <c r="I253" s="9492">
        <v>230340</v>
      </c>
      <c r="J253" s="421"/>
      <c r="K253" s="9492">
        <f>K252-I253</f>
        <v>5104946</v>
      </c>
      <c r="L253" s="433"/>
    </row>
    <row r="254" spans="1:12">
      <c r="A254" s="25"/>
      <c r="B254" s="9499"/>
      <c r="C254" s="417" t="s">
        <v>928</v>
      </c>
      <c r="D254" s="437"/>
      <c r="E254" s="439"/>
      <c r="F254" s="441"/>
      <c r="G254" s="441"/>
      <c r="H254" s="229"/>
      <c r="I254" s="9493"/>
      <c r="J254" s="421"/>
      <c r="K254" s="9493"/>
      <c r="L254" s="433"/>
    </row>
    <row r="255" spans="1:12">
      <c r="A255" s="25"/>
      <c r="B255" s="423"/>
      <c r="C255" s="401"/>
      <c r="D255" s="576"/>
      <c r="E255" s="582"/>
      <c r="F255" s="577"/>
      <c r="G255" s="577"/>
      <c r="H255" s="600"/>
      <c r="I255" s="577"/>
      <c r="J255" s="604">
        <v>1500</v>
      </c>
      <c r="K255" s="441">
        <f>K253+J255</f>
        <v>5106446</v>
      </c>
      <c r="L255" s="433"/>
    </row>
    <row r="256" spans="1:12">
      <c r="A256" s="53"/>
      <c r="B256" s="9498" t="s">
        <v>924</v>
      </c>
      <c r="C256" s="418" t="s">
        <v>815</v>
      </c>
      <c r="D256" s="436" t="s">
        <v>196</v>
      </c>
      <c r="E256" s="420"/>
      <c r="F256" s="440"/>
      <c r="G256" s="440"/>
      <c r="H256" s="229"/>
      <c r="I256" s="9492">
        <v>169660</v>
      </c>
      <c r="J256" s="421"/>
      <c r="K256" s="9492">
        <f>K255-I256</f>
        <v>4936786</v>
      </c>
      <c r="L256" s="433"/>
    </row>
    <row r="257" spans="1:12">
      <c r="A257" s="25"/>
      <c r="B257" s="9499"/>
      <c r="C257" s="417" t="s">
        <v>929</v>
      </c>
      <c r="D257" s="437"/>
      <c r="E257" s="452"/>
      <c r="F257" s="441"/>
      <c r="G257" s="441"/>
      <c r="H257" s="229"/>
      <c r="I257" s="9493"/>
      <c r="J257" s="421"/>
      <c r="K257" s="9493"/>
      <c r="L257" s="433"/>
    </row>
    <row r="258" spans="1:12">
      <c r="A258" s="25"/>
      <c r="B258" s="423"/>
      <c r="C258" s="401"/>
      <c r="D258" s="576"/>
      <c r="E258" s="582"/>
      <c r="F258" s="577"/>
      <c r="G258" s="577"/>
      <c r="H258" s="600"/>
      <c r="I258" s="577"/>
      <c r="J258" s="604">
        <v>1400</v>
      </c>
      <c r="K258" s="441">
        <f>K256+J258</f>
        <v>4938186</v>
      </c>
      <c r="L258" s="433"/>
    </row>
    <row r="259" spans="1:12">
      <c r="A259" s="53"/>
      <c r="B259" s="9498" t="s">
        <v>930</v>
      </c>
      <c r="C259" s="497" t="s">
        <v>809</v>
      </c>
      <c r="D259" s="612" t="s">
        <v>785</v>
      </c>
      <c r="E259" s="558" t="s">
        <v>47</v>
      </c>
      <c r="F259" s="609"/>
      <c r="G259" s="9492"/>
      <c r="H259" s="9492">
        <v>50000</v>
      </c>
      <c r="I259" s="440"/>
      <c r="J259" s="421"/>
      <c r="K259" s="9492">
        <f>K258-H259</f>
        <v>4888186</v>
      </c>
      <c r="L259" s="9645" t="s">
        <v>960</v>
      </c>
    </row>
    <row r="260" spans="1:12">
      <c r="A260" s="25"/>
      <c r="B260" s="9499"/>
      <c r="C260" s="497" t="s">
        <v>805</v>
      </c>
      <c r="D260" s="612" t="s">
        <v>46</v>
      </c>
      <c r="E260" s="611"/>
      <c r="F260" s="610"/>
      <c r="G260" s="9493"/>
      <c r="H260" s="9493"/>
      <c r="I260" s="441"/>
      <c r="J260" s="421"/>
      <c r="K260" s="9493"/>
      <c r="L260" s="9646"/>
    </row>
    <row r="261" spans="1:12">
      <c r="A261" s="25"/>
      <c r="B261" s="423"/>
      <c r="C261" s="401"/>
      <c r="D261" s="576"/>
      <c r="E261" s="582"/>
      <c r="F261" s="577"/>
      <c r="G261" s="577"/>
      <c r="H261" s="600"/>
      <c r="I261" s="577"/>
      <c r="J261" s="604">
        <v>1400</v>
      </c>
      <c r="K261" s="441">
        <f>K259+J261</f>
        <v>4889586</v>
      </c>
      <c r="L261" s="433"/>
    </row>
    <row r="262" spans="1:12">
      <c r="A262" s="53"/>
      <c r="B262" s="9498" t="s">
        <v>931</v>
      </c>
      <c r="C262" s="418" t="s">
        <v>781</v>
      </c>
      <c r="D262" s="436" t="s">
        <v>933</v>
      </c>
      <c r="E262" s="438"/>
      <c r="F262" s="440"/>
      <c r="G262" s="9492">
        <v>77840</v>
      </c>
      <c r="H262" s="229"/>
      <c r="I262" s="440"/>
      <c r="J262" s="421"/>
      <c r="K262" s="9492">
        <f>K261-G262</f>
        <v>4811746</v>
      </c>
      <c r="L262" s="433"/>
    </row>
    <row r="263" spans="1:12">
      <c r="A263" s="25"/>
      <c r="B263" s="9499"/>
      <c r="C263" s="417" t="s">
        <v>932</v>
      </c>
      <c r="D263" s="437" t="s">
        <v>598</v>
      </c>
      <c r="E263" s="439"/>
      <c r="F263" s="441"/>
      <c r="G263" s="9493"/>
      <c r="H263" s="229"/>
      <c r="I263" s="441"/>
      <c r="J263" s="421"/>
      <c r="K263" s="9493"/>
      <c r="L263" s="433"/>
    </row>
    <row r="264" spans="1:12">
      <c r="A264" s="25"/>
      <c r="B264" s="423"/>
      <c r="C264" s="401"/>
      <c r="D264" s="576"/>
      <c r="E264" s="582"/>
      <c r="F264" s="577"/>
      <c r="G264" s="577"/>
      <c r="H264" s="600"/>
      <c r="I264" s="577"/>
      <c r="J264" s="604">
        <v>1500</v>
      </c>
      <c r="K264" s="441">
        <f>K262+J264</f>
        <v>4813246</v>
      </c>
      <c r="L264" s="433"/>
    </row>
    <row r="265" spans="1:12">
      <c r="A265" s="53"/>
      <c r="B265" s="9498" t="s">
        <v>931</v>
      </c>
      <c r="C265" s="418" t="s">
        <v>781</v>
      </c>
      <c r="D265" s="436" t="s">
        <v>312</v>
      </c>
      <c r="E265" s="420"/>
      <c r="F265" s="440"/>
      <c r="G265" s="9492">
        <v>58440</v>
      </c>
      <c r="H265" s="229"/>
      <c r="I265" s="440"/>
      <c r="J265" s="421"/>
      <c r="K265" s="9492">
        <f>K264-G265</f>
        <v>4754806</v>
      </c>
      <c r="L265" s="9617"/>
    </row>
    <row r="266" spans="1:12">
      <c r="A266" s="25"/>
      <c r="B266" s="9499"/>
      <c r="C266" s="417" t="s">
        <v>934</v>
      </c>
      <c r="D266" s="437"/>
      <c r="E266" s="452"/>
      <c r="F266" s="441"/>
      <c r="G266" s="9493"/>
      <c r="H266" s="229"/>
      <c r="I266" s="441"/>
      <c r="J266" s="421"/>
      <c r="K266" s="9493"/>
      <c r="L266" s="9618"/>
    </row>
    <row r="267" spans="1:12">
      <c r="A267" s="25"/>
      <c r="B267" s="423"/>
      <c r="C267" s="401"/>
      <c r="D267" s="576"/>
      <c r="E267" s="582"/>
      <c r="F267" s="577"/>
      <c r="G267" s="577"/>
      <c r="H267" s="600"/>
      <c r="I267" s="577"/>
      <c r="J267" s="604">
        <v>1500</v>
      </c>
      <c r="K267" s="441">
        <f>K265+J267</f>
        <v>4756306</v>
      </c>
      <c r="L267" s="433"/>
    </row>
    <row r="268" spans="1:12">
      <c r="A268" s="53"/>
      <c r="B268" s="9498" t="s">
        <v>931</v>
      </c>
      <c r="C268" s="418" t="s">
        <v>935</v>
      </c>
      <c r="D268" s="436" t="s">
        <v>937</v>
      </c>
      <c r="E268" s="420"/>
      <c r="F268" s="440"/>
      <c r="G268" s="9492">
        <v>55340</v>
      </c>
      <c r="H268" s="440"/>
      <c r="I268" s="440"/>
      <c r="J268" s="421"/>
      <c r="K268" s="9492">
        <f>K267-G268</f>
        <v>4700966</v>
      </c>
      <c r="L268" s="433"/>
    </row>
    <row r="269" spans="1:12">
      <c r="A269" s="25"/>
      <c r="B269" s="9499"/>
      <c r="C269" s="13" t="s">
        <v>936</v>
      </c>
      <c r="D269" s="437"/>
      <c r="E269" s="452"/>
      <c r="F269" s="441"/>
      <c r="G269" s="9493"/>
      <c r="H269" s="441"/>
      <c r="I269" s="441"/>
      <c r="J269" s="421"/>
      <c r="K269" s="9493"/>
      <c r="L269" s="433"/>
    </row>
    <row r="270" spans="1:12">
      <c r="A270" s="25"/>
      <c r="B270" s="423"/>
      <c r="C270" s="401"/>
      <c r="D270" s="576"/>
      <c r="E270" s="582"/>
      <c r="F270" s="577"/>
      <c r="G270" s="577"/>
      <c r="H270" s="600"/>
      <c r="I270" s="577"/>
      <c r="J270" s="604">
        <v>1500</v>
      </c>
      <c r="K270" s="441">
        <f>K268+J270</f>
        <v>4702466</v>
      </c>
      <c r="L270" s="433"/>
    </row>
    <row r="271" spans="1:12">
      <c r="A271" s="53"/>
      <c r="B271" s="9498" t="s">
        <v>931</v>
      </c>
      <c r="C271" s="418" t="s">
        <v>781</v>
      </c>
      <c r="D271" s="436" t="s">
        <v>939</v>
      </c>
      <c r="E271" s="420"/>
      <c r="F271" s="440"/>
      <c r="G271" s="9492">
        <v>85340</v>
      </c>
      <c r="H271" s="229"/>
      <c r="I271" s="440"/>
      <c r="J271" s="421"/>
      <c r="K271" s="9492">
        <f>K270-G271</f>
        <v>4617126</v>
      </c>
      <c r="L271" s="433"/>
    </row>
    <row r="272" spans="1:12">
      <c r="A272" s="25"/>
      <c r="B272" s="9499"/>
      <c r="C272" s="417" t="s">
        <v>938</v>
      </c>
      <c r="D272" s="437" t="s">
        <v>598</v>
      </c>
      <c r="E272" s="452"/>
      <c r="F272" s="441"/>
      <c r="G272" s="9493"/>
      <c r="H272" s="229"/>
      <c r="I272" s="441"/>
      <c r="J272" s="421"/>
      <c r="K272" s="9493"/>
      <c r="L272" s="433"/>
    </row>
    <row r="273" spans="1:12">
      <c r="A273" s="25"/>
      <c r="B273" s="423"/>
      <c r="C273" s="401"/>
      <c r="D273" s="576"/>
      <c r="E273" s="582"/>
      <c r="F273" s="577"/>
      <c r="G273" s="577"/>
      <c r="H273" s="600"/>
      <c r="I273" s="577"/>
      <c r="J273" s="604">
        <v>1500</v>
      </c>
      <c r="K273" s="441">
        <f>K271+J273</f>
        <v>4618626</v>
      </c>
      <c r="L273" s="433"/>
    </row>
    <row r="274" spans="1:12">
      <c r="A274" s="53"/>
      <c r="B274" s="9619" t="s">
        <v>931</v>
      </c>
      <c r="C274" s="245" t="s">
        <v>781</v>
      </c>
      <c r="D274" s="436" t="s">
        <v>941</v>
      </c>
      <c r="E274" s="420"/>
      <c r="F274" s="440"/>
      <c r="G274" s="9492">
        <v>19340</v>
      </c>
      <c r="H274" s="229"/>
      <c r="I274" s="9492"/>
      <c r="J274" s="421"/>
      <c r="K274" s="9492">
        <f>K273-G274</f>
        <v>4599286</v>
      </c>
      <c r="L274" s="9617"/>
    </row>
    <row r="275" spans="1:12">
      <c r="A275" s="25"/>
      <c r="B275" s="9620"/>
      <c r="C275" s="13" t="s">
        <v>940</v>
      </c>
      <c r="D275" s="437" t="s">
        <v>38</v>
      </c>
      <c r="E275" s="452"/>
      <c r="F275" s="441"/>
      <c r="G275" s="9493"/>
      <c r="H275" s="229"/>
      <c r="I275" s="9493"/>
      <c r="J275" s="421"/>
      <c r="K275" s="9493"/>
      <c r="L275" s="9618"/>
    </row>
    <row r="276" spans="1:12">
      <c r="A276" s="25"/>
      <c r="B276" s="423"/>
      <c r="C276" s="401"/>
      <c r="D276" s="576"/>
      <c r="E276" s="582"/>
      <c r="F276" s="577"/>
      <c r="G276" s="577"/>
      <c r="H276" s="600"/>
      <c r="I276" s="577"/>
      <c r="J276" s="604">
        <v>1500</v>
      </c>
      <c r="K276" s="441">
        <f>K274+J276</f>
        <v>4600786</v>
      </c>
      <c r="L276" s="433"/>
    </row>
    <row r="277" spans="1:12">
      <c r="A277" s="53"/>
      <c r="B277" s="9621" t="s">
        <v>931</v>
      </c>
      <c r="C277" s="457" t="s">
        <v>781</v>
      </c>
      <c r="D277" s="458" t="s">
        <v>943</v>
      </c>
      <c r="E277" s="459"/>
      <c r="F277" s="449"/>
      <c r="G277" s="9609">
        <v>199840</v>
      </c>
      <c r="H277" s="460"/>
      <c r="I277" s="9609"/>
      <c r="J277" s="421"/>
      <c r="K277" s="9492">
        <f>K276-G277</f>
        <v>4400946</v>
      </c>
      <c r="L277" s="433"/>
    </row>
    <row r="278" spans="1:12">
      <c r="A278" s="25"/>
      <c r="B278" s="9622"/>
      <c r="C278" s="461" t="s">
        <v>942</v>
      </c>
      <c r="D278" s="462" t="s">
        <v>598</v>
      </c>
      <c r="E278" s="463"/>
      <c r="F278" s="450"/>
      <c r="G278" s="9610"/>
      <c r="H278" s="460"/>
      <c r="I278" s="9610"/>
      <c r="J278" s="421"/>
      <c r="K278" s="9493"/>
      <c r="L278" s="433"/>
    </row>
    <row r="279" spans="1:12">
      <c r="A279" s="25"/>
      <c r="B279" s="423"/>
      <c r="C279" s="401"/>
      <c r="D279" s="576"/>
      <c r="E279" s="582"/>
      <c r="F279" s="577"/>
      <c r="G279" s="577"/>
      <c r="H279" s="600"/>
      <c r="I279" s="577"/>
      <c r="J279" s="604">
        <v>1500</v>
      </c>
      <c r="K279" s="441">
        <f>K277+J279</f>
        <v>4402446</v>
      </c>
      <c r="L279" s="433"/>
    </row>
    <row r="280" spans="1:12">
      <c r="A280" s="53"/>
      <c r="B280" s="9619" t="s">
        <v>931</v>
      </c>
      <c r="C280" s="474" t="s">
        <v>902</v>
      </c>
      <c r="D280" s="358" t="s">
        <v>214</v>
      </c>
      <c r="E280" s="9498" t="s">
        <v>215</v>
      </c>
      <c r="F280" s="9492"/>
      <c r="G280" s="9492">
        <v>3000000</v>
      </c>
      <c r="H280" s="229"/>
      <c r="I280" s="9492"/>
      <c r="J280" s="421"/>
      <c r="K280" s="9492">
        <f>K279-G280</f>
        <v>1402446</v>
      </c>
      <c r="L280" s="433"/>
    </row>
    <row r="281" spans="1:12">
      <c r="A281" s="25"/>
      <c r="B281" s="9620"/>
      <c r="C281" s="477" t="s">
        <v>945</v>
      </c>
      <c r="D281" s="359" t="s">
        <v>51</v>
      </c>
      <c r="E281" s="9499"/>
      <c r="F281" s="9493"/>
      <c r="G281" s="9493"/>
      <c r="H281" s="229"/>
      <c r="I281" s="9493"/>
      <c r="J281" s="421"/>
      <c r="K281" s="9493"/>
      <c r="L281" s="433"/>
    </row>
    <row r="282" spans="1:12">
      <c r="A282" s="25"/>
      <c r="B282" s="423"/>
      <c r="C282" s="401"/>
      <c r="D282" s="576"/>
      <c r="E282" s="582"/>
      <c r="F282" s="577"/>
      <c r="G282" s="577"/>
      <c r="H282" s="600"/>
      <c r="I282" s="577"/>
      <c r="J282" s="604">
        <v>1400</v>
      </c>
      <c r="K282" s="441">
        <f>K280+J282</f>
        <v>1403846</v>
      </c>
      <c r="L282" s="433"/>
    </row>
    <row r="283" spans="1:12">
      <c r="A283" s="53"/>
      <c r="B283" s="9619" t="s">
        <v>948</v>
      </c>
      <c r="C283" s="418" t="s">
        <v>949</v>
      </c>
      <c r="D283" s="436" t="s">
        <v>651</v>
      </c>
      <c r="E283" s="420"/>
      <c r="F283" s="440"/>
      <c r="G283" s="9492"/>
      <c r="H283" s="229"/>
      <c r="I283" s="9492">
        <v>150000</v>
      </c>
      <c r="J283" s="421"/>
      <c r="K283" s="9492">
        <f>K282-I283</f>
        <v>1253846</v>
      </c>
      <c r="L283" s="433"/>
    </row>
    <row r="284" spans="1:12">
      <c r="A284" s="25"/>
      <c r="B284" s="9620"/>
      <c r="C284" s="417" t="s">
        <v>950</v>
      </c>
      <c r="D284" s="437"/>
      <c r="E284" s="452"/>
      <c r="F284" s="441"/>
      <c r="G284" s="9493"/>
      <c r="H284" s="229"/>
      <c r="I284" s="9493"/>
      <c r="J284" s="421"/>
      <c r="K284" s="9493"/>
      <c r="L284" s="433"/>
    </row>
    <row r="285" spans="1:12">
      <c r="A285" s="25"/>
      <c r="B285" s="423"/>
      <c r="C285" s="401"/>
      <c r="D285" s="576"/>
      <c r="E285" s="582"/>
      <c r="F285" s="577"/>
      <c r="G285" s="577"/>
      <c r="H285" s="600"/>
      <c r="I285" s="577"/>
      <c r="J285" s="604">
        <v>1400</v>
      </c>
      <c r="K285" s="441">
        <f>K283+J285</f>
        <v>1255246</v>
      </c>
      <c r="L285" s="433"/>
    </row>
    <row r="286" spans="1:12">
      <c r="A286" s="53"/>
      <c r="B286" s="9619" t="s">
        <v>948</v>
      </c>
      <c r="C286" s="418" t="s">
        <v>781</v>
      </c>
      <c r="D286" s="436"/>
      <c r="E286" s="420"/>
      <c r="F286" s="440"/>
      <c r="G286" s="9492"/>
      <c r="H286" s="229"/>
      <c r="I286" s="9492">
        <v>342340</v>
      </c>
      <c r="J286" s="421"/>
      <c r="K286" s="9492">
        <f>K285-I286</f>
        <v>912906</v>
      </c>
      <c r="L286" s="433"/>
    </row>
    <row r="287" spans="1:12">
      <c r="A287" s="25"/>
      <c r="B287" s="9620"/>
      <c r="C287" s="417" t="s">
        <v>951</v>
      </c>
      <c r="D287" s="437"/>
      <c r="E287" s="452"/>
      <c r="F287" s="441"/>
      <c r="G287" s="9493"/>
      <c r="H287" s="229"/>
      <c r="I287" s="9493"/>
      <c r="J287" s="421"/>
      <c r="K287" s="9493"/>
      <c r="L287" s="433"/>
    </row>
    <row r="288" spans="1:12">
      <c r="A288" s="25"/>
      <c r="B288" s="423"/>
      <c r="C288" s="401"/>
      <c r="D288" s="576"/>
      <c r="E288" s="582"/>
      <c r="F288" s="577"/>
      <c r="G288" s="577"/>
      <c r="H288" s="600"/>
      <c r="I288" s="577"/>
      <c r="J288" s="604">
        <v>1500</v>
      </c>
      <c r="K288" s="441">
        <f>K286+J288</f>
        <v>914406</v>
      </c>
      <c r="L288" s="433"/>
    </row>
    <row r="289" spans="1:12">
      <c r="A289" s="53"/>
      <c r="B289" s="9619" t="s">
        <v>948</v>
      </c>
      <c r="C289" s="418" t="s">
        <v>952</v>
      </c>
      <c r="D289" s="436" t="s">
        <v>627</v>
      </c>
      <c r="E289" s="420"/>
      <c r="F289" s="440"/>
      <c r="G289" s="9492">
        <v>50000</v>
      </c>
      <c r="H289" s="229"/>
      <c r="I289" s="9492"/>
      <c r="J289" s="421"/>
      <c r="K289" s="9492">
        <f>K288-G289</f>
        <v>864406</v>
      </c>
      <c r="L289" s="433"/>
    </row>
    <row r="290" spans="1:12">
      <c r="A290" s="25"/>
      <c r="B290" s="9620"/>
      <c r="C290" s="417" t="s">
        <v>953</v>
      </c>
      <c r="D290" s="437"/>
      <c r="E290" s="452"/>
      <c r="F290" s="441"/>
      <c r="G290" s="9493"/>
      <c r="H290" s="229"/>
      <c r="I290" s="9493"/>
      <c r="J290" s="421"/>
      <c r="K290" s="9493"/>
      <c r="L290" s="433"/>
    </row>
    <row r="291" spans="1:12">
      <c r="A291" s="25"/>
      <c r="B291" s="423"/>
      <c r="C291" s="401"/>
      <c r="D291" s="576"/>
      <c r="E291" s="582"/>
      <c r="F291" s="577"/>
      <c r="G291" s="577"/>
      <c r="H291" s="600"/>
      <c r="I291" s="577"/>
      <c r="J291" s="604">
        <v>1400</v>
      </c>
      <c r="K291" s="441">
        <f>K289+J291</f>
        <v>865806</v>
      </c>
      <c r="L291" s="433"/>
    </row>
    <row r="292" spans="1:12">
      <c r="A292" s="53"/>
      <c r="B292" s="9619" t="s">
        <v>954</v>
      </c>
      <c r="C292" s="418" t="s">
        <v>780</v>
      </c>
      <c r="D292" s="436"/>
      <c r="E292" s="420"/>
      <c r="F292" s="440">
        <v>7500000</v>
      </c>
      <c r="G292" s="9492"/>
      <c r="H292" s="229"/>
      <c r="I292" s="9492"/>
      <c r="J292" s="421"/>
      <c r="K292" s="9492">
        <f>K291+F292</f>
        <v>8365806</v>
      </c>
      <c r="L292" s="433"/>
    </row>
    <row r="293" spans="1:12">
      <c r="A293" s="25"/>
      <c r="B293" s="9620"/>
      <c r="C293" s="417"/>
      <c r="D293" s="437"/>
      <c r="E293" s="452"/>
      <c r="F293" s="441"/>
      <c r="G293" s="9493"/>
      <c r="H293" s="229"/>
      <c r="I293" s="9493"/>
      <c r="J293" s="421"/>
      <c r="K293" s="9493"/>
      <c r="L293" s="433"/>
    </row>
    <row r="294" spans="1:12">
      <c r="A294" s="25"/>
      <c r="B294" s="423"/>
      <c r="C294" s="401"/>
      <c r="D294" s="446"/>
      <c r="E294" s="447"/>
      <c r="F294" s="441"/>
      <c r="G294" s="441"/>
      <c r="H294" s="229"/>
      <c r="I294" s="441"/>
      <c r="J294" s="421"/>
      <c r="K294" s="441"/>
      <c r="L294" s="433"/>
    </row>
    <row r="295" spans="1:12">
      <c r="A295" s="53"/>
      <c r="B295" s="9619" t="s">
        <v>954</v>
      </c>
      <c r="C295" s="524" t="s">
        <v>721</v>
      </c>
      <c r="D295" s="436" t="s">
        <v>955</v>
      </c>
      <c r="E295" s="420"/>
      <c r="F295" s="440"/>
      <c r="G295" s="9492"/>
      <c r="H295" s="229"/>
      <c r="I295" s="9492">
        <v>487169</v>
      </c>
      <c r="J295" s="421"/>
      <c r="K295" s="9492">
        <f>K292-I295</f>
        <v>7878637</v>
      </c>
      <c r="L295" s="433"/>
    </row>
    <row r="296" spans="1:12">
      <c r="A296" s="25"/>
      <c r="B296" s="9620"/>
      <c r="C296" s="509" t="s">
        <v>475</v>
      </c>
      <c r="D296" s="437" t="s">
        <v>956</v>
      </c>
      <c r="E296" s="452"/>
      <c r="F296" s="441"/>
      <c r="G296" s="9493"/>
      <c r="H296" s="229"/>
      <c r="I296" s="9493"/>
      <c r="J296" s="421"/>
      <c r="K296" s="9493"/>
      <c r="L296" s="433"/>
    </row>
    <row r="297" spans="1:12">
      <c r="A297" s="25"/>
      <c r="B297" s="423"/>
      <c r="C297" s="401"/>
      <c r="D297" s="576"/>
      <c r="E297" s="582"/>
      <c r="F297" s="577"/>
      <c r="G297" s="577"/>
      <c r="H297" s="600"/>
      <c r="I297" s="577"/>
      <c r="J297" s="604">
        <v>1400</v>
      </c>
      <c r="K297" s="441">
        <f>K295+J297</f>
        <v>7880037</v>
      </c>
      <c r="L297" s="433"/>
    </row>
    <row r="298" spans="1:12">
      <c r="A298" s="53"/>
      <c r="B298" s="9619" t="s">
        <v>954</v>
      </c>
      <c r="C298" s="556" t="s">
        <v>718</v>
      </c>
      <c r="D298" s="436" t="s">
        <v>955</v>
      </c>
      <c r="E298" s="420"/>
      <c r="F298" s="440"/>
      <c r="G298" s="9492"/>
      <c r="H298" s="229"/>
      <c r="I298" s="9492">
        <v>132300</v>
      </c>
      <c r="J298" s="421"/>
      <c r="K298" s="9492">
        <f>K297-I298</f>
        <v>7747737</v>
      </c>
      <c r="L298" s="433"/>
    </row>
    <row r="299" spans="1:12">
      <c r="A299" s="25"/>
      <c r="B299" s="9620"/>
      <c r="C299" s="555" t="s">
        <v>475</v>
      </c>
      <c r="D299" s="437" t="s">
        <v>956</v>
      </c>
      <c r="E299" s="452"/>
      <c r="F299" s="441"/>
      <c r="G299" s="9493"/>
      <c r="H299" s="229"/>
      <c r="I299" s="9493"/>
      <c r="J299" s="421"/>
      <c r="K299" s="9493"/>
      <c r="L299" s="433"/>
    </row>
    <row r="300" spans="1:12">
      <c r="A300" s="25"/>
      <c r="B300" s="423"/>
      <c r="C300" s="401"/>
      <c r="D300" s="576"/>
      <c r="E300" s="582"/>
      <c r="F300" s="577"/>
      <c r="G300" s="577"/>
      <c r="H300" s="600"/>
      <c r="I300" s="577"/>
      <c r="J300" s="604">
        <v>750</v>
      </c>
      <c r="K300" s="441">
        <f>K298+J300</f>
        <v>7748487</v>
      </c>
      <c r="L300" s="433"/>
    </row>
    <row r="301" spans="1:12">
      <c r="A301" s="53"/>
      <c r="B301" s="9619" t="s">
        <v>954</v>
      </c>
      <c r="C301" s="418" t="s">
        <v>781</v>
      </c>
      <c r="D301" s="436"/>
      <c r="E301" s="420"/>
      <c r="F301" s="440"/>
      <c r="G301" s="9492"/>
      <c r="H301" s="229"/>
      <c r="I301" s="9492">
        <v>277140</v>
      </c>
      <c r="J301" s="421"/>
      <c r="K301" s="9492">
        <f>K300-I301</f>
        <v>7471347</v>
      </c>
      <c r="L301" s="433"/>
    </row>
    <row r="302" spans="1:12">
      <c r="A302" s="25"/>
      <c r="B302" s="9620"/>
      <c r="C302" s="417" t="s">
        <v>957</v>
      </c>
      <c r="D302" s="437"/>
      <c r="E302" s="608"/>
      <c r="F302" s="441"/>
      <c r="G302" s="9493"/>
      <c r="H302" s="229"/>
      <c r="I302" s="9493"/>
      <c r="J302" s="421"/>
      <c r="K302" s="9493"/>
      <c r="L302" s="433"/>
    </row>
    <row r="303" spans="1:12">
      <c r="A303" s="25"/>
      <c r="B303" s="423"/>
      <c r="C303" s="401"/>
      <c r="D303" s="576"/>
      <c r="E303" s="582"/>
      <c r="F303" s="577"/>
      <c r="G303" s="577"/>
      <c r="H303" s="600"/>
      <c r="I303" s="577"/>
      <c r="J303" s="604">
        <v>1500</v>
      </c>
      <c r="K303" s="441">
        <f>K301+J303</f>
        <v>7472847</v>
      </c>
      <c r="L303" s="433"/>
    </row>
    <row r="304" spans="1:12">
      <c r="A304" s="30"/>
      <c r="B304" s="9498" t="s">
        <v>954</v>
      </c>
      <c r="C304" s="410" t="s">
        <v>869</v>
      </c>
      <c r="D304" s="436"/>
      <c r="E304" s="438"/>
      <c r="F304" s="440"/>
      <c r="G304" s="9492"/>
      <c r="H304" s="403"/>
      <c r="I304" s="9492">
        <v>50817</v>
      </c>
      <c r="J304" s="464"/>
      <c r="K304" s="9492">
        <f>K303-I304</f>
        <v>7422030</v>
      </c>
      <c r="L304" s="433"/>
    </row>
    <row r="305" spans="1:12">
      <c r="A305" s="25"/>
      <c r="B305" s="9499"/>
      <c r="C305" s="417" t="s">
        <v>958</v>
      </c>
      <c r="D305" s="437"/>
      <c r="E305" s="439"/>
      <c r="F305" s="441"/>
      <c r="G305" s="9493"/>
      <c r="H305" s="229"/>
      <c r="I305" s="9493"/>
      <c r="J305" s="421"/>
      <c r="K305" s="9493"/>
      <c r="L305" s="433"/>
    </row>
    <row r="306" spans="1:12">
      <c r="A306" s="25"/>
      <c r="B306" s="402"/>
      <c r="C306" s="465"/>
      <c r="D306" s="602"/>
      <c r="E306" s="605"/>
      <c r="F306" s="577"/>
      <c r="G306" s="600"/>
      <c r="H306" s="600"/>
      <c r="I306" s="600"/>
      <c r="J306" s="604">
        <v>1650</v>
      </c>
      <c r="K306" s="229">
        <f>K304+J306</f>
        <v>7423680</v>
      </c>
      <c r="L306" s="433"/>
    </row>
    <row r="307" spans="1:12">
      <c r="A307" s="498"/>
      <c r="B307" s="9619" t="s">
        <v>954</v>
      </c>
      <c r="C307" s="556" t="s">
        <v>781</v>
      </c>
      <c r="D307" s="475" t="s">
        <v>321</v>
      </c>
      <c r="E307" s="558"/>
      <c r="F307" s="482"/>
      <c r="G307" s="9492"/>
      <c r="H307" s="515"/>
      <c r="I307" s="9492">
        <v>15590</v>
      </c>
      <c r="J307" s="559"/>
      <c r="K307" s="9492">
        <f>K306-I307</f>
        <v>7408090</v>
      </c>
      <c r="L307" s="433"/>
    </row>
    <row r="308" spans="1:12">
      <c r="A308" s="487"/>
      <c r="B308" s="9620"/>
      <c r="C308" s="555" t="s">
        <v>959</v>
      </c>
      <c r="D308" s="478" t="s">
        <v>46</v>
      </c>
      <c r="E308" s="549"/>
      <c r="F308" s="483"/>
      <c r="G308" s="9493"/>
      <c r="H308" s="515"/>
      <c r="I308" s="9493"/>
      <c r="J308" s="559"/>
      <c r="K308" s="9493"/>
      <c r="L308" s="433"/>
    </row>
    <row r="309" spans="1:12">
      <c r="A309" s="487"/>
      <c r="B309" s="561" t="s">
        <v>356</v>
      </c>
      <c r="C309" s="532"/>
      <c r="D309" s="576"/>
      <c r="E309" s="582"/>
      <c r="F309" s="577"/>
      <c r="G309" s="577"/>
      <c r="H309" s="600"/>
      <c r="I309" s="577"/>
      <c r="J309" s="604">
        <v>1500</v>
      </c>
      <c r="K309" s="483">
        <f>K307+J309</f>
        <v>7409590</v>
      </c>
      <c r="L309" s="433"/>
    </row>
    <row r="310" spans="1:12">
      <c r="A310" s="498"/>
      <c r="B310" s="9619" t="s">
        <v>961</v>
      </c>
      <c r="C310" s="457" t="s">
        <v>759</v>
      </c>
      <c r="D310" s="653" t="s">
        <v>709</v>
      </c>
      <c r="E310" s="459"/>
      <c r="F310" s="645"/>
      <c r="G310" s="9609"/>
      <c r="H310" s="460"/>
      <c r="I310" s="9609">
        <v>100000</v>
      </c>
      <c r="J310" s="559"/>
      <c r="K310" s="9492">
        <f>K309-I310</f>
        <v>7309590</v>
      </c>
      <c r="L310" s="9617" t="s">
        <v>1000</v>
      </c>
    </row>
    <row r="311" spans="1:12">
      <c r="A311" s="487"/>
      <c r="B311" s="9620"/>
      <c r="C311" s="461" t="s">
        <v>760</v>
      </c>
      <c r="D311" s="654" t="s">
        <v>46</v>
      </c>
      <c r="E311" s="650"/>
      <c r="F311" s="646"/>
      <c r="G311" s="9610"/>
      <c r="H311" s="460"/>
      <c r="I311" s="9610"/>
      <c r="J311" s="559"/>
      <c r="K311" s="9493"/>
      <c r="L311" s="9618"/>
    </row>
    <row r="312" spans="1:12">
      <c r="A312" s="487"/>
      <c r="B312" s="561"/>
      <c r="C312" s="532"/>
      <c r="D312" s="576"/>
      <c r="E312" s="582"/>
      <c r="F312" s="577"/>
      <c r="G312" s="577"/>
      <c r="H312" s="600"/>
      <c r="I312" s="577"/>
      <c r="J312" s="604">
        <v>1400</v>
      </c>
      <c r="K312" s="483">
        <f>K310+J312</f>
        <v>7310990</v>
      </c>
      <c r="L312" s="433"/>
    </row>
    <row r="313" spans="1:12">
      <c r="A313" s="498"/>
      <c r="B313" s="9619" t="s">
        <v>961</v>
      </c>
      <c r="C313" s="556" t="s">
        <v>864</v>
      </c>
      <c r="D313" s="475" t="s">
        <v>321</v>
      </c>
      <c r="E313" s="558"/>
      <c r="F313" s="482"/>
      <c r="G313" s="9492"/>
      <c r="H313" s="515"/>
      <c r="I313" s="9492">
        <v>100000</v>
      </c>
      <c r="J313" s="559"/>
      <c r="K313" s="9492">
        <f>K312-I313</f>
        <v>7210990</v>
      </c>
      <c r="L313" s="433"/>
    </row>
    <row r="314" spans="1:12">
      <c r="A314" s="487"/>
      <c r="B314" s="9620"/>
      <c r="C314" s="555" t="s">
        <v>863</v>
      </c>
      <c r="D314" s="478" t="s">
        <v>46</v>
      </c>
      <c r="E314" s="549"/>
      <c r="F314" s="483"/>
      <c r="G314" s="9493"/>
      <c r="H314" s="515"/>
      <c r="I314" s="9493"/>
      <c r="J314" s="559"/>
      <c r="K314" s="9493"/>
      <c r="L314" s="433"/>
    </row>
    <row r="315" spans="1:12">
      <c r="A315" s="487"/>
      <c r="B315" s="561"/>
      <c r="C315" s="532"/>
      <c r="D315" s="576"/>
      <c r="E315" s="582"/>
      <c r="F315" s="577"/>
      <c r="G315" s="577"/>
      <c r="H315" s="600"/>
      <c r="I315" s="577"/>
      <c r="J315" s="604">
        <v>1400</v>
      </c>
      <c r="K315" s="483">
        <f>K313+J315</f>
        <v>7212390</v>
      </c>
      <c r="L315" s="433"/>
    </row>
    <row r="316" spans="1:12">
      <c r="A316" s="498"/>
      <c r="B316" s="9619" t="s">
        <v>962</v>
      </c>
      <c r="C316" s="497" t="s">
        <v>809</v>
      </c>
      <c r="D316" s="625" t="s">
        <v>785</v>
      </c>
      <c r="E316" s="558" t="s">
        <v>47</v>
      </c>
      <c r="F316" s="622"/>
      <c r="G316" s="9492"/>
      <c r="H316" s="9492">
        <v>50000</v>
      </c>
      <c r="I316" s="9492"/>
      <c r="J316" s="559"/>
      <c r="K316" s="9492">
        <f>K315-H316</f>
        <v>7162390</v>
      </c>
      <c r="L316" s="9645" t="s">
        <v>974</v>
      </c>
    </row>
    <row r="317" spans="1:12">
      <c r="A317" s="487"/>
      <c r="B317" s="9620"/>
      <c r="C317" s="497" t="s">
        <v>805</v>
      </c>
      <c r="D317" s="625" t="s">
        <v>46</v>
      </c>
      <c r="E317" s="624"/>
      <c r="F317" s="623"/>
      <c r="G317" s="9493"/>
      <c r="H317" s="9493"/>
      <c r="I317" s="9493"/>
      <c r="J317" s="559"/>
      <c r="K317" s="9493"/>
      <c r="L317" s="9646"/>
    </row>
    <row r="318" spans="1:12">
      <c r="A318" s="487"/>
      <c r="B318" s="561"/>
      <c r="C318" s="532"/>
      <c r="D318" s="576"/>
      <c r="E318" s="582"/>
      <c r="F318" s="577"/>
      <c r="G318" s="577"/>
      <c r="H318" s="600"/>
      <c r="I318" s="577"/>
      <c r="J318" s="604">
        <v>1400</v>
      </c>
      <c r="K318" s="483">
        <f>K316+J318</f>
        <v>7163790</v>
      </c>
      <c r="L318" s="433"/>
    </row>
    <row r="319" spans="1:12">
      <c r="A319" s="498"/>
      <c r="B319" s="9619" t="s">
        <v>963</v>
      </c>
      <c r="C319" s="556" t="s">
        <v>864</v>
      </c>
      <c r="D319" s="475" t="s">
        <v>964</v>
      </c>
      <c r="E319" s="558"/>
      <c r="F319" s="482"/>
      <c r="G319" s="9492">
        <v>100000</v>
      </c>
      <c r="H319" s="515"/>
      <c r="I319" s="9492"/>
      <c r="J319" s="559"/>
      <c r="K319" s="9492">
        <f>K318-G319</f>
        <v>7063790</v>
      </c>
      <c r="L319" s="433"/>
    </row>
    <row r="320" spans="1:12">
      <c r="A320" s="487"/>
      <c r="B320" s="9620"/>
      <c r="C320" s="555" t="s">
        <v>1013</v>
      </c>
      <c r="D320" s="478" t="s">
        <v>965</v>
      </c>
      <c r="E320" s="549"/>
      <c r="F320" s="483"/>
      <c r="G320" s="9493"/>
      <c r="H320" s="515"/>
      <c r="I320" s="9493"/>
      <c r="J320" s="559"/>
      <c r="K320" s="9493"/>
      <c r="L320" s="433"/>
    </row>
    <row r="321" spans="1:12">
      <c r="A321" s="487"/>
      <c r="B321" s="561"/>
      <c r="C321" s="532"/>
      <c r="D321" s="576"/>
      <c r="E321" s="582"/>
      <c r="F321" s="577"/>
      <c r="G321" s="577"/>
      <c r="H321" s="600"/>
      <c r="I321" s="577"/>
      <c r="J321" s="604">
        <v>1400</v>
      </c>
      <c r="K321" s="483">
        <f>K319+J321</f>
        <v>7065190</v>
      </c>
      <c r="L321" s="433"/>
    </row>
    <row r="322" spans="1:12">
      <c r="A322" s="498"/>
      <c r="B322" s="9619" t="s">
        <v>963</v>
      </c>
      <c r="C322" s="556" t="s">
        <v>781</v>
      </c>
      <c r="D322" s="475" t="s">
        <v>804</v>
      </c>
      <c r="E322" s="558"/>
      <c r="F322" s="482"/>
      <c r="G322" s="9492"/>
      <c r="H322" s="515"/>
      <c r="I322" s="9492">
        <v>45140</v>
      </c>
      <c r="J322" s="559"/>
      <c r="K322" s="9492">
        <f>K321-I322</f>
        <v>7020050</v>
      </c>
      <c r="L322" s="433"/>
    </row>
    <row r="323" spans="1:12">
      <c r="A323" s="487"/>
      <c r="B323" s="9620"/>
      <c r="C323" s="555" t="s">
        <v>966</v>
      </c>
      <c r="D323" s="478" t="s">
        <v>46</v>
      </c>
      <c r="E323" s="549"/>
      <c r="F323" s="483"/>
      <c r="G323" s="9493"/>
      <c r="H323" s="515"/>
      <c r="I323" s="9493"/>
      <c r="J323" s="559"/>
      <c r="K323" s="9493"/>
      <c r="L323" s="433"/>
    </row>
    <row r="324" spans="1:12">
      <c r="A324" s="487"/>
      <c r="B324" s="561"/>
      <c r="C324" s="532"/>
      <c r="D324" s="576"/>
      <c r="E324" s="582"/>
      <c r="F324" s="577"/>
      <c r="G324" s="577"/>
      <c r="H324" s="600"/>
      <c r="I324" s="577"/>
      <c r="J324" s="604">
        <v>1500</v>
      </c>
      <c r="K324" s="483">
        <f>K322+J324</f>
        <v>7021550</v>
      </c>
      <c r="L324" s="433"/>
    </row>
    <row r="325" spans="1:12">
      <c r="A325" s="491"/>
      <c r="B325" s="9498" t="s">
        <v>963</v>
      </c>
      <c r="C325" s="545" t="s">
        <v>781</v>
      </c>
      <c r="D325" s="475" t="s">
        <v>968</v>
      </c>
      <c r="E325" s="508"/>
      <c r="F325" s="482"/>
      <c r="G325" s="9492"/>
      <c r="H325" s="534"/>
      <c r="I325" s="9492">
        <v>29090</v>
      </c>
      <c r="J325" s="464"/>
      <c r="K325" s="9492">
        <f>K324-I325</f>
        <v>6992460</v>
      </c>
      <c r="L325" s="433"/>
    </row>
    <row r="326" spans="1:12">
      <c r="A326" s="487"/>
      <c r="B326" s="9499"/>
      <c r="C326" s="555" t="s">
        <v>967</v>
      </c>
      <c r="D326" s="478"/>
      <c r="E326" s="479"/>
      <c r="F326" s="483"/>
      <c r="G326" s="9493"/>
      <c r="H326" s="515"/>
      <c r="I326" s="9493"/>
      <c r="J326" s="559"/>
      <c r="K326" s="9493"/>
      <c r="L326" s="433"/>
    </row>
    <row r="327" spans="1:12">
      <c r="A327" s="487"/>
      <c r="B327" s="533"/>
      <c r="C327" s="465"/>
      <c r="D327" s="602"/>
      <c r="E327" s="605"/>
      <c r="F327" s="577"/>
      <c r="G327" s="600"/>
      <c r="H327" s="600"/>
      <c r="I327" s="600"/>
      <c r="J327" s="604">
        <v>1500</v>
      </c>
      <c r="K327" s="515">
        <f>K325+J327</f>
        <v>6993960</v>
      </c>
      <c r="L327" s="433"/>
    </row>
    <row r="328" spans="1:12">
      <c r="A328" s="498"/>
      <c r="B328" s="9619" t="s">
        <v>969</v>
      </c>
      <c r="C328" s="556" t="s">
        <v>973</v>
      </c>
      <c r="D328" s="619" t="s">
        <v>971</v>
      </c>
      <c r="E328" s="558"/>
      <c r="F328" s="613"/>
      <c r="G328" s="9492"/>
      <c r="H328" s="515"/>
      <c r="I328" s="9492">
        <v>263500</v>
      </c>
      <c r="J328" s="559"/>
      <c r="K328" s="9492">
        <f>K327-I328</f>
        <v>6730460</v>
      </c>
      <c r="L328" s="433"/>
    </row>
    <row r="329" spans="1:12">
      <c r="A329" s="487"/>
      <c r="B329" s="9620"/>
      <c r="C329" s="555" t="s">
        <v>970</v>
      </c>
      <c r="D329" s="620" t="s">
        <v>972</v>
      </c>
      <c r="E329" s="621"/>
      <c r="F329" s="614"/>
      <c r="G329" s="9493"/>
      <c r="H329" s="515"/>
      <c r="I329" s="9493"/>
      <c r="J329" s="559"/>
      <c r="K329" s="9493"/>
      <c r="L329" s="433"/>
    </row>
    <row r="330" spans="1:12">
      <c r="A330" s="487"/>
      <c r="B330" s="561"/>
      <c r="C330" s="532"/>
      <c r="D330" s="615"/>
      <c r="E330" s="616"/>
      <c r="F330" s="614"/>
      <c r="G330" s="614"/>
      <c r="H330" s="515"/>
      <c r="I330" s="614"/>
      <c r="J330" s="559">
        <v>1500</v>
      </c>
      <c r="K330" s="614">
        <f>K328+J330</f>
        <v>6731960</v>
      </c>
      <c r="L330" s="433"/>
    </row>
    <row r="331" spans="1:12">
      <c r="A331" s="498"/>
      <c r="B331" s="9619" t="s">
        <v>969</v>
      </c>
      <c r="C331" s="556" t="s">
        <v>979</v>
      </c>
      <c r="D331" s="619" t="s">
        <v>983</v>
      </c>
      <c r="E331" s="558"/>
      <c r="F331" s="613"/>
      <c r="G331" s="9492">
        <v>50000</v>
      </c>
      <c r="H331" s="515"/>
      <c r="I331" s="9492"/>
      <c r="J331" s="559"/>
      <c r="K331" s="9492">
        <f>K330-G331</f>
        <v>6681960</v>
      </c>
      <c r="L331" s="433"/>
    </row>
    <row r="332" spans="1:12">
      <c r="A332" s="487"/>
      <c r="B332" s="9620"/>
      <c r="C332" s="555" t="s">
        <v>700</v>
      </c>
      <c r="D332" s="620"/>
      <c r="E332" s="621"/>
      <c r="F332" s="614"/>
      <c r="G332" s="9493"/>
      <c r="H332" s="515"/>
      <c r="I332" s="9493"/>
      <c r="J332" s="559"/>
      <c r="K332" s="9493"/>
      <c r="L332" s="433"/>
    </row>
    <row r="333" spans="1:12">
      <c r="A333" s="487"/>
      <c r="B333" s="561"/>
      <c r="C333" s="532"/>
      <c r="D333" s="576"/>
      <c r="E333" s="582"/>
      <c r="F333" s="577"/>
      <c r="G333" s="577"/>
      <c r="H333" s="600"/>
      <c r="I333" s="577"/>
      <c r="J333" s="604">
        <v>1400</v>
      </c>
      <c r="K333" s="614">
        <f>K331+J333</f>
        <v>6683360</v>
      </c>
      <c r="L333" s="433"/>
    </row>
    <row r="334" spans="1:12">
      <c r="A334" s="498"/>
      <c r="B334" s="9619" t="s">
        <v>975</v>
      </c>
      <c r="C334" s="556" t="s">
        <v>978</v>
      </c>
      <c r="D334" s="628" t="s">
        <v>976</v>
      </c>
      <c r="E334" s="558"/>
      <c r="F334" s="626"/>
      <c r="G334" s="9492"/>
      <c r="H334" s="515"/>
      <c r="I334" s="9492">
        <v>26000</v>
      </c>
      <c r="J334" s="559"/>
      <c r="K334" s="9492">
        <f>K333-I334</f>
        <v>6657360</v>
      </c>
      <c r="L334" s="433"/>
    </row>
    <row r="335" spans="1:12">
      <c r="A335" s="487"/>
      <c r="B335" s="9620"/>
      <c r="C335" s="631" t="s">
        <v>977</v>
      </c>
      <c r="D335" s="629"/>
      <c r="E335" s="630"/>
      <c r="F335" s="627"/>
      <c r="G335" s="9493"/>
      <c r="H335" s="515"/>
      <c r="I335" s="9493"/>
      <c r="J335" s="559"/>
      <c r="K335" s="9493"/>
      <c r="L335" s="433"/>
    </row>
    <row r="336" spans="1:12">
      <c r="A336" s="487"/>
      <c r="B336" s="561"/>
      <c r="C336" s="532"/>
      <c r="D336" s="576"/>
      <c r="E336" s="582"/>
      <c r="F336" s="577"/>
      <c r="G336" s="577"/>
      <c r="H336" s="600"/>
      <c r="I336" s="577"/>
      <c r="J336" s="604">
        <v>700</v>
      </c>
      <c r="K336" s="627">
        <f>K334+J336</f>
        <v>6658060</v>
      </c>
      <c r="L336" s="433"/>
    </row>
    <row r="337" spans="1:12">
      <c r="A337" s="498"/>
      <c r="B337" s="9619" t="s">
        <v>975</v>
      </c>
      <c r="C337" s="556" t="s">
        <v>980</v>
      </c>
      <c r="D337" s="619" t="s">
        <v>261</v>
      </c>
      <c r="E337" s="558"/>
      <c r="F337" s="613"/>
      <c r="G337" s="9492">
        <v>6500</v>
      </c>
      <c r="H337" s="515"/>
      <c r="I337" s="9492"/>
      <c r="J337" s="559"/>
      <c r="K337" s="9492">
        <f>K336-G337</f>
        <v>6651560</v>
      </c>
      <c r="L337" s="433"/>
    </row>
    <row r="338" spans="1:12">
      <c r="A338" s="487"/>
      <c r="B338" s="9620"/>
      <c r="C338" s="555" t="s">
        <v>981</v>
      </c>
      <c r="D338" s="620"/>
      <c r="E338" s="621"/>
      <c r="F338" s="614"/>
      <c r="G338" s="9493"/>
      <c r="H338" s="515"/>
      <c r="I338" s="9493"/>
      <c r="J338" s="559"/>
      <c r="K338" s="9493"/>
      <c r="L338" s="433"/>
    </row>
    <row r="339" spans="1:12">
      <c r="A339" s="487"/>
      <c r="B339" s="561"/>
      <c r="C339" s="532"/>
      <c r="D339" s="576"/>
      <c r="E339" s="582"/>
      <c r="F339" s="577"/>
      <c r="G339" s="577"/>
      <c r="H339" s="600"/>
      <c r="I339" s="577"/>
      <c r="J339" s="604">
        <v>650</v>
      </c>
      <c r="K339" s="614">
        <f>K337+J339</f>
        <v>6652210</v>
      </c>
      <c r="L339" s="433"/>
    </row>
    <row r="340" spans="1:12">
      <c r="A340" s="491"/>
      <c r="B340" s="9498" t="s">
        <v>975</v>
      </c>
      <c r="C340" s="545" t="s">
        <v>982</v>
      </c>
      <c r="D340" s="619" t="s">
        <v>983</v>
      </c>
      <c r="E340" s="617"/>
      <c r="F340" s="613"/>
      <c r="G340" s="9492">
        <v>11000</v>
      </c>
      <c r="H340" s="534"/>
      <c r="I340" s="9492"/>
      <c r="J340" s="464"/>
      <c r="K340" s="9492">
        <f>K339-G340</f>
        <v>6641210</v>
      </c>
      <c r="L340" s="433"/>
    </row>
    <row r="341" spans="1:12">
      <c r="A341" s="487"/>
      <c r="B341" s="9499"/>
      <c r="C341" s="555" t="s">
        <v>357</v>
      </c>
      <c r="D341" s="620"/>
      <c r="E341" s="618"/>
      <c r="F341" s="614"/>
      <c r="G341" s="9493"/>
      <c r="H341" s="515"/>
      <c r="I341" s="9493"/>
      <c r="J341" s="559"/>
      <c r="K341" s="9493"/>
      <c r="L341" s="433"/>
    </row>
    <row r="342" spans="1:12">
      <c r="A342" s="487"/>
      <c r="B342" s="533"/>
      <c r="C342" s="465"/>
      <c r="D342" s="602"/>
      <c r="E342" s="605"/>
      <c r="F342" s="577"/>
      <c r="G342" s="600"/>
      <c r="H342" s="600"/>
      <c r="I342" s="600"/>
      <c r="J342" s="604">
        <v>550</v>
      </c>
      <c r="K342" s="515">
        <f>K340+J342</f>
        <v>6641760</v>
      </c>
      <c r="L342" s="433"/>
    </row>
    <row r="343" spans="1:12">
      <c r="A343" s="498"/>
      <c r="B343" s="9619" t="s">
        <v>975</v>
      </c>
      <c r="C343" s="556" t="s">
        <v>984</v>
      </c>
      <c r="D343" s="619" t="s">
        <v>983</v>
      </c>
      <c r="E343" s="558"/>
      <c r="F343" s="613"/>
      <c r="G343" s="9492">
        <v>6000</v>
      </c>
      <c r="H343" s="515"/>
      <c r="I343" s="9492"/>
      <c r="J343" s="559"/>
      <c r="K343" s="9492">
        <f>K342-G343</f>
        <v>6635760</v>
      </c>
      <c r="L343" s="433"/>
    </row>
    <row r="344" spans="1:12">
      <c r="A344" s="487"/>
      <c r="B344" s="9620"/>
      <c r="C344" s="555" t="s">
        <v>985</v>
      </c>
      <c r="D344" s="620"/>
      <c r="E344" s="621"/>
      <c r="F344" s="614"/>
      <c r="G344" s="9493"/>
      <c r="H344" s="515"/>
      <c r="I344" s="9493"/>
      <c r="J344" s="559"/>
      <c r="K344" s="9493"/>
      <c r="L344" s="433"/>
    </row>
    <row r="345" spans="1:12">
      <c r="A345" s="487"/>
      <c r="B345" s="561"/>
      <c r="C345" s="532"/>
      <c r="D345" s="576"/>
      <c r="E345" s="582"/>
      <c r="F345" s="577"/>
      <c r="G345" s="577"/>
      <c r="H345" s="600"/>
      <c r="I345" s="577"/>
      <c r="J345" s="604">
        <v>550</v>
      </c>
      <c r="K345" s="614">
        <f>K343+J345</f>
        <v>6636310</v>
      </c>
      <c r="L345" s="433"/>
    </row>
    <row r="346" spans="1:12">
      <c r="A346" s="498"/>
      <c r="B346" s="9619" t="s">
        <v>975</v>
      </c>
      <c r="C346" s="556" t="s">
        <v>815</v>
      </c>
      <c r="D346" s="619"/>
      <c r="E346" s="558"/>
      <c r="F346" s="613"/>
      <c r="G346" s="9492"/>
      <c r="H346" s="515"/>
      <c r="I346" s="9492">
        <v>222228</v>
      </c>
      <c r="J346" s="559"/>
      <c r="K346" s="9492">
        <f>K345-I346</f>
        <v>6414082</v>
      </c>
      <c r="L346" s="433"/>
    </row>
    <row r="347" spans="1:12">
      <c r="A347" s="487"/>
      <c r="B347" s="9620"/>
      <c r="C347" s="555" t="s">
        <v>986</v>
      </c>
      <c r="D347" s="620"/>
      <c r="E347" s="621"/>
      <c r="F347" s="614"/>
      <c r="G347" s="9493"/>
      <c r="H347" s="515"/>
      <c r="I347" s="9493"/>
      <c r="J347" s="559"/>
      <c r="K347" s="9493"/>
      <c r="L347" s="433"/>
    </row>
    <row r="348" spans="1:12">
      <c r="A348" s="487"/>
      <c r="B348" s="561"/>
      <c r="C348" s="532"/>
      <c r="D348" s="576"/>
      <c r="E348" s="582"/>
      <c r="F348" s="577"/>
      <c r="G348" s="577"/>
      <c r="H348" s="600"/>
      <c r="I348" s="577"/>
      <c r="J348" s="604">
        <v>1400</v>
      </c>
      <c r="K348" s="614">
        <f>K346+J348</f>
        <v>6415482</v>
      </c>
      <c r="L348" s="433"/>
    </row>
    <row r="349" spans="1:12">
      <c r="A349" s="498"/>
      <c r="B349" s="9619" t="s">
        <v>975</v>
      </c>
      <c r="C349" s="556" t="s">
        <v>781</v>
      </c>
      <c r="D349" s="619"/>
      <c r="E349" s="558"/>
      <c r="F349" s="613"/>
      <c r="G349" s="9492"/>
      <c r="H349" s="515"/>
      <c r="I349" s="9492">
        <v>30340</v>
      </c>
      <c r="J349" s="559"/>
      <c r="K349" s="9492">
        <f>K348-I349</f>
        <v>6385142</v>
      </c>
      <c r="L349" s="433"/>
    </row>
    <row r="350" spans="1:12">
      <c r="A350" s="487"/>
      <c r="B350" s="9620"/>
      <c r="C350" s="555" t="s">
        <v>987</v>
      </c>
      <c r="D350" s="620"/>
      <c r="E350" s="621"/>
      <c r="F350" s="614"/>
      <c r="G350" s="9493"/>
      <c r="H350" s="515"/>
      <c r="I350" s="9493"/>
      <c r="J350" s="559"/>
      <c r="K350" s="9493"/>
      <c r="L350" s="433"/>
    </row>
    <row r="351" spans="1:12">
      <c r="A351" s="487"/>
      <c r="B351" s="561"/>
      <c r="C351" s="532"/>
      <c r="D351" s="576"/>
      <c r="E351" s="582"/>
      <c r="F351" s="577"/>
      <c r="G351" s="577"/>
      <c r="H351" s="600"/>
      <c r="I351" s="577"/>
      <c r="J351" s="604">
        <v>1500</v>
      </c>
      <c r="K351" s="614">
        <f>K349+J351</f>
        <v>6386642</v>
      </c>
      <c r="L351" s="433"/>
    </row>
    <row r="352" spans="1:12">
      <c r="A352" s="498"/>
      <c r="B352" s="9621" t="s">
        <v>989</v>
      </c>
      <c r="C352" s="457" t="s">
        <v>1006</v>
      </c>
      <c r="D352" s="663" t="s">
        <v>1002</v>
      </c>
      <c r="E352" s="459"/>
      <c r="F352" s="659"/>
      <c r="G352" s="9609"/>
      <c r="H352" s="460"/>
      <c r="I352" s="9609">
        <v>150000</v>
      </c>
      <c r="J352" s="559"/>
      <c r="K352" s="9492">
        <f>K351-I352</f>
        <v>6236642</v>
      </c>
      <c r="L352" s="433"/>
    </row>
    <row r="353" spans="1:12">
      <c r="A353" s="487"/>
      <c r="B353" s="9622"/>
      <c r="C353" s="461" t="s">
        <v>1001</v>
      </c>
      <c r="D353" s="664"/>
      <c r="E353" s="662"/>
      <c r="F353" s="660"/>
      <c r="G353" s="9610"/>
      <c r="H353" s="460"/>
      <c r="I353" s="9610"/>
      <c r="J353" s="559"/>
      <c r="K353" s="9493"/>
      <c r="L353" s="433"/>
    </row>
    <row r="354" spans="1:12">
      <c r="A354" s="487"/>
      <c r="B354" s="561"/>
      <c r="C354" s="532"/>
      <c r="D354" s="576"/>
      <c r="E354" s="582"/>
      <c r="F354" s="577"/>
      <c r="G354" s="577"/>
      <c r="H354" s="600"/>
      <c r="I354" s="577"/>
      <c r="J354" s="604">
        <v>1400</v>
      </c>
      <c r="K354" s="614">
        <f>K352+J354</f>
        <v>6238042</v>
      </c>
      <c r="L354" s="433"/>
    </row>
    <row r="355" spans="1:12">
      <c r="A355" s="9621"/>
      <c r="B355" s="9643">
        <v>41911</v>
      </c>
      <c r="C355" s="694" t="s">
        <v>1007</v>
      </c>
      <c r="D355" s="459" t="s">
        <v>990</v>
      </c>
      <c r="E355" s="688"/>
      <c r="F355" s="9609"/>
      <c r="G355" s="9609">
        <v>100000</v>
      </c>
      <c r="H355" s="9609"/>
      <c r="I355" s="9633"/>
      <c r="J355" s="9492"/>
      <c r="K355" s="9492">
        <f>K354-G355</f>
        <v>6138042</v>
      </c>
      <c r="L355" s="433"/>
    </row>
    <row r="356" spans="1:12">
      <c r="A356" s="9622"/>
      <c r="B356" s="9644"/>
      <c r="C356" s="553" t="s">
        <v>1008</v>
      </c>
      <c r="D356" s="690"/>
      <c r="E356" s="689"/>
      <c r="F356" s="9610"/>
      <c r="G356" s="9610"/>
      <c r="H356" s="9610"/>
      <c r="I356" s="9634"/>
      <c r="J356" s="9493"/>
      <c r="K356" s="9493"/>
      <c r="L356" s="433"/>
    </row>
    <row r="357" spans="1:12">
      <c r="A357" s="561"/>
      <c r="B357" s="671"/>
      <c r="C357" s="576"/>
      <c r="D357" s="582"/>
      <c r="E357" s="577"/>
      <c r="F357" s="577"/>
      <c r="G357" s="600"/>
      <c r="H357" s="577"/>
      <c r="I357" s="604"/>
      <c r="J357" s="577">
        <v>1400</v>
      </c>
      <c r="K357" s="515">
        <f>K355+J357</f>
        <v>6139442</v>
      </c>
      <c r="L357" s="433"/>
    </row>
    <row r="358" spans="1:12">
      <c r="A358" s="491"/>
      <c r="B358" s="9498" t="s">
        <v>991</v>
      </c>
      <c r="C358" s="497" t="s">
        <v>864</v>
      </c>
      <c r="D358" s="633"/>
      <c r="E358" s="558"/>
      <c r="F358" s="613"/>
      <c r="G358" s="9492"/>
      <c r="H358" s="534"/>
      <c r="I358" s="9492">
        <v>100000</v>
      </c>
      <c r="J358" s="464"/>
      <c r="K358" s="9492">
        <f>K357-I358</f>
        <v>6039442</v>
      </c>
      <c r="L358" s="433"/>
    </row>
    <row r="359" spans="1:12">
      <c r="A359" s="487"/>
      <c r="B359" s="9499"/>
      <c r="C359" s="497" t="s">
        <v>1009</v>
      </c>
      <c r="D359" s="633"/>
      <c r="E359" s="632"/>
      <c r="F359" s="614"/>
      <c r="G359" s="9493"/>
      <c r="H359" s="515"/>
      <c r="I359" s="9493"/>
      <c r="J359" s="559"/>
      <c r="K359" s="9493"/>
      <c r="L359" s="433"/>
    </row>
    <row r="360" spans="1:12">
      <c r="A360" s="487"/>
      <c r="B360" s="533"/>
      <c r="C360" s="465"/>
      <c r="D360" s="602"/>
      <c r="E360" s="605"/>
      <c r="F360" s="577"/>
      <c r="G360" s="600"/>
      <c r="H360" s="600"/>
      <c r="I360" s="600"/>
      <c r="J360" s="604">
        <v>1400</v>
      </c>
      <c r="K360" s="614">
        <f>K358+J363</f>
        <v>6040842</v>
      </c>
      <c r="L360" s="433"/>
    </row>
    <row r="361" spans="1:12">
      <c r="A361" s="498"/>
      <c r="B361" s="9619" t="s">
        <v>991</v>
      </c>
      <c r="C361" s="556" t="s">
        <v>815</v>
      </c>
      <c r="D361" s="619"/>
      <c r="E361" s="558"/>
      <c r="F361" s="613"/>
      <c r="G361" s="9492"/>
      <c r="H361" s="515"/>
      <c r="I361" s="9492">
        <v>239722</v>
      </c>
      <c r="J361" s="559"/>
      <c r="K361" s="9492">
        <f>K360-I361</f>
        <v>5801120</v>
      </c>
      <c r="L361" s="433"/>
    </row>
    <row r="362" spans="1:12">
      <c r="A362" s="487"/>
      <c r="B362" s="9620"/>
      <c r="C362" s="555" t="s">
        <v>1010</v>
      </c>
      <c r="D362" s="620"/>
      <c r="E362" s="621"/>
      <c r="F362" s="614"/>
      <c r="G362" s="9493"/>
      <c r="H362" s="515"/>
      <c r="I362" s="9493"/>
      <c r="J362" s="559"/>
      <c r="K362" s="9493"/>
      <c r="L362" s="433"/>
    </row>
    <row r="363" spans="1:12">
      <c r="A363" s="487"/>
      <c r="B363" s="561"/>
      <c r="C363" s="532"/>
      <c r="D363" s="576"/>
      <c r="E363" s="582"/>
      <c r="F363" s="577"/>
      <c r="G363" s="577"/>
      <c r="H363" s="600"/>
      <c r="I363" s="577"/>
      <c r="J363" s="604">
        <v>1400</v>
      </c>
      <c r="K363" s="614">
        <f>K361+J363</f>
        <v>5802520</v>
      </c>
      <c r="L363" s="433"/>
    </row>
    <row r="364" spans="1:12">
      <c r="A364" s="498"/>
      <c r="B364" s="9619" t="s">
        <v>991</v>
      </c>
      <c r="C364" s="556" t="s">
        <v>781</v>
      </c>
      <c r="D364" s="619"/>
      <c r="E364" s="558"/>
      <c r="F364" s="613"/>
      <c r="G364" s="9492"/>
      <c r="H364" s="515"/>
      <c r="I364" s="9492">
        <v>136340</v>
      </c>
      <c r="J364" s="559"/>
      <c r="K364" s="9492">
        <f>K363-I364</f>
        <v>5666180</v>
      </c>
      <c r="L364" s="433"/>
    </row>
    <row r="365" spans="1:12">
      <c r="A365" s="487"/>
      <c r="B365" s="9620"/>
      <c r="C365" s="555" t="s">
        <v>1011</v>
      </c>
      <c r="D365" s="620"/>
      <c r="E365" s="621"/>
      <c r="F365" s="614"/>
      <c r="G365" s="9493"/>
      <c r="H365" s="515"/>
      <c r="I365" s="9493"/>
      <c r="J365" s="559"/>
      <c r="K365" s="9493"/>
      <c r="L365" s="433"/>
    </row>
    <row r="366" spans="1:12">
      <c r="A366" s="487"/>
      <c r="B366" s="561"/>
      <c r="C366" s="532"/>
      <c r="D366" s="576"/>
      <c r="E366" s="582"/>
      <c r="F366" s="577"/>
      <c r="G366" s="577"/>
      <c r="H366" s="600"/>
      <c r="I366" s="577"/>
      <c r="J366" s="604">
        <v>1500</v>
      </c>
      <c r="K366" s="614">
        <f>K364+J366</f>
        <v>5667680</v>
      </c>
      <c r="L366" s="433"/>
    </row>
    <row r="367" spans="1:12">
      <c r="A367" s="498"/>
      <c r="B367" s="9619" t="s">
        <v>991</v>
      </c>
      <c r="C367" s="556" t="s">
        <v>952</v>
      </c>
      <c r="D367" s="619" t="s">
        <v>785</v>
      </c>
      <c r="E367" s="558"/>
      <c r="F367" s="613"/>
      <c r="G367" s="9492"/>
      <c r="H367" s="9492">
        <v>50000</v>
      </c>
      <c r="I367" s="9492"/>
      <c r="J367" s="559"/>
      <c r="K367" s="9492">
        <f>K366-H367</f>
        <v>5617680</v>
      </c>
      <c r="L367" s="9617" t="s">
        <v>1063</v>
      </c>
    </row>
    <row r="368" spans="1:12">
      <c r="A368" s="487"/>
      <c r="B368" s="9620"/>
      <c r="C368" s="555" t="s">
        <v>1012</v>
      </c>
      <c r="D368" s="620" t="s">
        <v>46</v>
      </c>
      <c r="E368" s="621"/>
      <c r="F368" s="614"/>
      <c r="G368" s="9493"/>
      <c r="H368" s="9493"/>
      <c r="I368" s="9493"/>
      <c r="J368" s="559"/>
      <c r="K368" s="9493"/>
      <c r="L368" s="9618"/>
    </row>
    <row r="369" spans="1:12">
      <c r="A369" s="487"/>
      <c r="B369" s="561"/>
      <c r="C369" s="532"/>
      <c r="D369" s="576"/>
      <c r="E369" s="582"/>
      <c r="F369" s="577"/>
      <c r="G369" s="577"/>
      <c r="H369" s="600"/>
      <c r="I369" s="577"/>
      <c r="J369" s="604">
        <v>1400</v>
      </c>
      <c r="K369" s="614">
        <f>K367+J369</f>
        <v>5619080</v>
      </c>
      <c r="L369" s="433"/>
    </row>
    <row r="370" spans="1:12" ht="15.75">
      <c r="A370" s="9537" t="s">
        <v>999</v>
      </c>
      <c r="B370" s="9538"/>
      <c r="C370" s="9538"/>
      <c r="D370" s="9538"/>
      <c r="E370" s="9539"/>
      <c r="F370" s="159">
        <f>SUM(F4:F369)</f>
        <v>30000000</v>
      </c>
      <c r="G370" s="159">
        <f>SUM(G3:G369)</f>
        <v>15425110</v>
      </c>
      <c r="H370" s="159">
        <f>SUM(H4:H369)</f>
        <v>9075600</v>
      </c>
      <c r="I370" s="159">
        <f>SUM(I10:I369)</f>
        <v>13332829</v>
      </c>
      <c r="J370" s="159">
        <f>SUM(J4:J369)</f>
        <v>160950</v>
      </c>
      <c r="K370" s="511">
        <f>K3+F370-G370-H370-I370+J370</f>
        <v>5619080</v>
      </c>
    </row>
    <row r="371" spans="1:12" ht="15.75">
      <c r="A371" s="9531" t="s">
        <v>242</v>
      </c>
      <c r="B371" s="9532"/>
      <c r="C371" s="9532"/>
      <c r="D371" s="9532"/>
      <c r="E371" s="9533"/>
      <c r="F371" s="512">
        <v>108500000</v>
      </c>
      <c r="G371" s="160">
        <v>44304012</v>
      </c>
      <c r="H371" s="160">
        <v>500000</v>
      </c>
      <c r="I371" s="512">
        <v>50920314</v>
      </c>
      <c r="J371" s="512">
        <v>584275</v>
      </c>
      <c r="K371" s="512">
        <f>'jul''14'!K297</f>
        <v>3131842</v>
      </c>
    </row>
    <row r="372" spans="1:12" ht="15.75">
      <c r="A372" s="9534" t="s">
        <v>243</v>
      </c>
      <c r="B372" s="9535"/>
      <c r="C372" s="9535"/>
      <c r="D372" s="9535"/>
      <c r="E372" s="9536"/>
      <c r="F372" s="161">
        <f>F370+F371</f>
        <v>138500000</v>
      </c>
      <c r="G372" s="161">
        <f>G370+G371</f>
        <v>59729122</v>
      </c>
      <c r="H372" s="161">
        <f>H370+H371</f>
        <v>9575600</v>
      </c>
      <c r="I372" s="161">
        <f>I370+I371</f>
        <v>64253143</v>
      </c>
      <c r="J372" s="161">
        <f>J370+J371</f>
        <v>745225</v>
      </c>
      <c r="K372" s="513">
        <f>F372+G372+H372+I372+J372</f>
        <v>272803090</v>
      </c>
    </row>
    <row r="433" ht="15.75" customHeight="1"/>
    <row r="434" ht="15.75" customHeight="1"/>
  </sheetData>
  <mergeCells count="665">
    <mergeCell ref="L367:L368"/>
    <mergeCell ref="L316:L317"/>
    <mergeCell ref="L226:L227"/>
    <mergeCell ref="L259:L260"/>
    <mergeCell ref="H316:H317"/>
    <mergeCell ref="A370:E370"/>
    <mergeCell ref="A371:E371"/>
    <mergeCell ref="A372:E372"/>
    <mergeCell ref="B304:B305"/>
    <mergeCell ref="G304:G305"/>
    <mergeCell ref="I304:I305"/>
    <mergeCell ref="B301:B302"/>
    <mergeCell ref="G301:G302"/>
    <mergeCell ref="I301:I302"/>
    <mergeCell ref="B307:B308"/>
    <mergeCell ref="G307:G308"/>
    <mergeCell ref="I307:I308"/>
    <mergeCell ref="B325:B326"/>
    <mergeCell ref="G325:G326"/>
    <mergeCell ref="I325:I326"/>
    <mergeCell ref="B322:B323"/>
    <mergeCell ref="G322:G323"/>
    <mergeCell ref="I322:I323"/>
    <mergeCell ref="B328:B329"/>
    <mergeCell ref="G328:G329"/>
    <mergeCell ref="I328:I329"/>
    <mergeCell ref="K322:K323"/>
    <mergeCell ref="K325:K326"/>
    <mergeCell ref="B310:B311"/>
    <mergeCell ref="G310:G311"/>
    <mergeCell ref="I310:I311"/>
    <mergeCell ref="K310:K311"/>
    <mergeCell ref="B313:B314"/>
    <mergeCell ref="G313:G314"/>
    <mergeCell ref="I313:I314"/>
    <mergeCell ref="K313:K314"/>
    <mergeCell ref="B316:B317"/>
    <mergeCell ref="G316:G317"/>
    <mergeCell ref="I316:I317"/>
    <mergeCell ref="K316:K317"/>
    <mergeCell ref="K328:K329"/>
    <mergeCell ref="K301:K302"/>
    <mergeCell ref="K304:K305"/>
    <mergeCell ref="B295:B296"/>
    <mergeCell ref="G295:G296"/>
    <mergeCell ref="I295:I296"/>
    <mergeCell ref="K295:K296"/>
    <mergeCell ref="B298:B299"/>
    <mergeCell ref="G298:G299"/>
    <mergeCell ref="I298:I299"/>
    <mergeCell ref="K298:K299"/>
    <mergeCell ref="B289:B290"/>
    <mergeCell ref="G289:G290"/>
    <mergeCell ref="I289:I290"/>
    <mergeCell ref="K289:K290"/>
    <mergeCell ref="B292:B293"/>
    <mergeCell ref="G292:G293"/>
    <mergeCell ref="I292:I293"/>
    <mergeCell ref="K292:K293"/>
    <mergeCell ref="B283:B284"/>
    <mergeCell ref="G283:G284"/>
    <mergeCell ref="I283:I284"/>
    <mergeCell ref="K283:K284"/>
    <mergeCell ref="B286:B287"/>
    <mergeCell ref="G286:G287"/>
    <mergeCell ref="I286:I287"/>
    <mergeCell ref="K286:K287"/>
    <mergeCell ref="B277:B278"/>
    <mergeCell ref="G277:G278"/>
    <mergeCell ref="I277:I278"/>
    <mergeCell ref="K277:K278"/>
    <mergeCell ref="B280:B281"/>
    <mergeCell ref="G280:G281"/>
    <mergeCell ref="I280:I281"/>
    <mergeCell ref="K280:K281"/>
    <mergeCell ref="K268:K269"/>
    <mergeCell ref="K271:K272"/>
    <mergeCell ref="B274:B275"/>
    <mergeCell ref="G274:G275"/>
    <mergeCell ref="I274:I275"/>
    <mergeCell ref="K274:K275"/>
    <mergeCell ref="K256:K257"/>
    <mergeCell ref="K259:K260"/>
    <mergeCell ref="K262:K263"/>
    <mergeCell ref="K265:K266"/>
    <mergeCell ref="L265:L266"/>
    <mergeCell ref="B244:B245"/>
    <mergeCell ref="G244:G245"/>
    <mergeCell ref="I244:I245"/>
    <mergeCell ref="K244:K245"/>
    <mergeCell ref="K247:K248"/>
    <mergeCell ref="K250:K251"/>
    <mergeCell ref="I247:I248"/>
    <mergeCell ref="I250:I251"/>
    <mergeCell ref="I253:I254"/>
    <mergeCell ref="I256:I257"/>
    <mergeCell ref="B247:B248"/>
    <mergeCell ref="B250:B251"/>
    <mergeCell ref="B253:B254"/>
    <mergeCell ref="B256:B257"/>
    <mergeCell ref="G259:G260"/>
    <mergeCell ref="B259:B260"/>
    <mergeCell ref="B262:B263"/>
    <mergeCell ref="B265:B266"/>
    <mergeCell ref="H259:H260"/>
    <mergeCell ref="B238:B239"/>
    <mergeCell ref="G238:G239"/>
    <mergeCell ref="I238:I239"/>
    <mergeCell ref="K238:K239"/>
    <mergeCell ref="B241:B242"/>
    <mergeCell ref="G241:G242"/>
    <mergeCell ref="I241:I242"/>
    <mergeCell ref="K241:K242"/>
    <mergeCell ref="B232:B233"/>
    <mergeCell ref="G232:G233"/>
    <mergeCell ref="I232:I233"/>
    <mergeCell ref="K232:K233"/>
    <mergeCell ref="B235:B236"/>
    <mergeCell ref="G235:G236"/>
    <mergeCell ref="I235:I236"/>
    <mergeCell ref="K235:K236"/>
    <mergeCell ref="B226:B227"/>
    <mergeCell ref="G226:G227"/>
    <mergeCell ref="H226:H227"/>
    <mergeCell ref="I226:I227"/>
    <mergeCell ref="K226:K227"/>
    <mergeCell ref="B229:B230"/>
    <mergeCell ref="G229:G230"/>
    <mergeCell ref="I229:I230"/>
    <mergeCell ref="K229:K230"/>
    <mergeCell ref="B220:B221"/>
    <mergeCell ref="G220:G221"/>
    <mergeCell ref="I220:I221"/>
    <mergeCell ref="K220:K221"/>
    <mergeCell ref="B223:B224"/>
    <mergeCell ref="G223:G224"/>
    <mergeCell ref="I223:I224"/>
    <mergeCell ref="K223:K224"/>
    <mergeCell ref="L211:L212"/>
    <mergeCell ref="B214:B215"/>
    <mergeCell ref="G214:G215"/>
    <mergeCell ref="I214:I215"/>
    <mergeCell ref="K214:K215"/>
    <mergeCell ref="B217:B218"/>
    <mergeCell ref="G217:G218"/>
    <mergeCell ref="I217:I218"/>
    <mergeCell ref="K217:K218"/>
    <mergeCell ref="L217:L218"/>
    <mergeCell ref="F217:F218"/>
    <mergeCell ref="B208:B209"/>
    <mergeCell ref="G208:G209"/>
    <mergeCell ref="I208:I209"/>
    <mergeCell ref="K208:K209"/>
    <mergeCell ref="B211:B212"/>
    <mergeCell ref="G211:G212"/>
    <mergeCell ref="I211:I212"/>
    <mergeCell ref="K211:K212"/>
    <mergeCell ref="B202:B203"/>
    <mergeCell ref="G202:G203"/>
    <mergeCell ref="I202:I203"/>
    <mergeCell ref="K202:K203"/>
    <mergeCell ref="B205:B206"/>
    <mergeCell ref="G205:G206"/>
    <mergeCell ref="I205:I206"/>
    <mergeCell ref="K205:K206"/>
    <mergeCell ref="B196:B197"/>
    <mergeCell ref="G196:G197"/>
    <mergeCell ref="I196:I197"/>
    <mergeCell ref="K196:K197"/>
    <mergeCell ref="B199:B200"/>
    <mergeCell ref="G199:G200"/>
    <mergeCell ref="I199:I200"/>
    <mergeCell ref="K199:K200"/>
    <mergeCell ref="B190:B191"/>
    <mergeCell ref="G190:G191"/>
    <mergeCell ref="I190:I191"/>
    <mergeCell ref="K190:K191"/>
    <mergeCell ref="B193:B194"/>
    <mergeCell ref="G193:G194"/>
    <mergeCell ref="I193:I194"/>
    <mergeCell ref="K193:K194"/>
    <mergeCell ref="B184:B185"/>
    <mergeCell ref="G184:G185"/>
    <mergeCell ref="I184:I185"/>
    <mergeCell ref="K184:K185"/>
    <mergeCell ref="B187:B188"/>
    <mergeCell ref="G187:G188"/>
    <mergeCell ref="I187:I188"/>
    <mergeCell ref="K187:K188"/>
    <mergeCell ref="L187:L188"/>
    <mergeCell ref="E184:E185"/>
    <mergeCell ref="B178:B179"/>
    <mergeCell ref="G178:G179"/>
    <mergeCell ref="I178:I179"/>
    <mergeCell ref="K178:K179"/>
    <mergeCell ref="B181:B182"/>
    <mergeCell ref="G181:G182"/>
    <mergeCell ref="H181:H182"/>
    <mergeCell ref="I181:I182"/>
    <mergeCell ref="K181:K182"/>
    <mergeCell ref="E178:E179"/>
    <mergeCell ref="B148:B149"/>
    <mergeCell ref="G148:G149"/>
    <mergeCell ref="I148:I149"/>
    <mergeCell ref="K139:K140"/>
    <mergeCell ref="E136:E137"/>
    <mergeCell ref="E139:E140"/>
    <mergeCell ref="E142:E143"/>
    <mergeCell ref="E145:E146"/>
    <mergeCell ref="G142:G143"/>
    <mergeCell ref="I142:I143"/>
    <mergeCell ref="K142:K143"/>
    <mergeCell ref="B145:B146"/>
    <mergeCell ref="G145:G146"/>
    <mergeCell ref="I145:I146"/>
    <mergeCell ref="K145:K146"/>
    <mergeCell ref="B136:B137"/>
    <mergeCell ref="B139:B140"/>
    <mergeCell ref="G139:G140"/>
    <mergeCell ref="I139:I140"/>
    <mergeCell ref="B142:B143"/>
    <mergeCell ref="L130:L131"/>
    <mergeCell ref="B133:B134"/>
    <mergeCell ref="G133:G134"/>
    <mergeCell ref="I133:I134"/>
    <mergeCell ref="K133:K134"/>
    <mergeCell ref="E130:E131"/>
    <mergeCell ref="E133:E134"/>
    <mergeCell ref="L124:L125"/>
    <mergeCell ref="B127:B128"/>
    <mergeCell ref="E127:E128"/>
    <mergeCell ref="G127:G128"/>
    <mergeCell ref="I127:I128"/>
    <mergeCell ref="K127:K128"/>
    <mergeCell ref="L127:L128"/>
    <mergeCell ref="B130:B131"/>
    <mergeCell ref="G130:G131"/>
    <mergeCell ref="I130:I131"/>
    <mergeCell ref="K130:K131"/>
    <mergeCell ref="B121:B122"/>
    <mergeCell ref="I121:I122"/>
    <mergeCell ref="K121:K122"/>
    <mergeCell ref="B124:B125"/>
    <mergeCell ref="H124:H125"/>
    <mergeCell ref="I124:I125"/>
    <mergeCell ref="K124:K125"/>
    <mergeCell ref="E121:E122"/>
    <mergeCell ref="E124:E125"/>
    <mergeCell ref="B112:B113"/>
    <mergeCell ref="K112:K113"/>
    <mergeCell ref="B115:B116"/>
    <mergeCell ref="K115:K116"/>
    <mergeCell ref="B118:B119"/>
    <mergeCell ref="I118:I119"/>
    <mergeCell ref="K118:K119"/>
    <mergeCell ref="B106:B107"/>
    <mergeCell ref="F106:F107"/>
    <mergeCell ref="K106:K107"/>
    <mergeCell ref="B109:B110"/>
    <mergeCell ref="E109:E110"/>
    <mergeCell ref="G109:G110"/>
    <mergeCell ref="K109:K110"/>
    <mergeCell ref="I106:I107"/>
    <mergeCell ref="I109:I110"/>
    <mergeCell ref="I112:I113"/>
    <mergeCell ref="G106:G107"/>
    <mergeCell ref="E112:E113"/>
    <mergeCell ref="E115:E116"/>
    <mergeCell ref="E118:E119"/>
    <mergeCell ref="B100:B101"/>
    <mergeCell ref="G100:G101"/>
    <mergeCell ref="I100:I101"/>
    <mergeCell ref="J100:J101"/>
    <mergeCell ref="K100:K101"/>
    <mergeCell ref="B103:B104"/>
    <mergeCell ref="G103:G104"/>
    <mergeCell ref="I103:I104"/>
    <mergeCell ref="J103:J104"/>
    <mergeCell ref="K103:K104"/>
    <mergeCell ref="B94:B95"/>
    <mergeCell ref="G94:G95"/>
    <mergeCell ref="I94:I95"/>
    <mergeCell ref="J94:J95"/>
    <mergeCell ref="K94:K95"/>
    <mergeCell ref="B97:B98"/>
    <mergeCell ref="G97:G98"/>
    <mergeCell ref="I97:I98"/>
    <mergeCell ref="J97:J98"/>
    <mergeCell ref="K97:K98"/>
    <mergeCell ref="B88:B89"/>
    <mergeCell ref="G88:G89"/>
    <mergeCell ref="J88:J89"/>
    <mergeCell ref="K88:K89"/>
    <mergeCell ref="B91:B92"/>
    <mergeCell ref="G91:G92"/>
    <mergeCell ref="K91:K92"/>
    <mergeCell ref="I82:I83"/>
    <mergeCell ref="J82:J83"/>
    <mergeCell ref="K82:K83"/>
    <mergeCell ref="I88:I89"/>
    <mergeCell ref="I91:I92"/>
    <mergeCell ref="A85:A86"/>
    <mergeCell ref="B85:B86"/>
    <mergeCell ref="G85:G86"/>
    <mergeCell ref="J85:J86"/>
    <mergeCell ref="K85:K86"/>
    <mergeCell ref="A82:A83"/>
    <mergeCell ref="B82:B83"/>
    <mergeCell ref="E82:E83"/>
    <mergeCell ref="F82:F83"/>
    <mergeCell ref="G82:G83"/>
    <mergeCell ref="H82:H83"/>
    <mergeCell ref="I85:I86"/>
    <mergeCell ref="A79:A80"/>
    <mergeCell ref="B79:B80"/>
    <mergeCell ref="E79:E80"/>
    <mergeCell ref="F79:F80"/>
    <mergeCell ref="G79:G80"/>
    <mergeCell ref="H79:H80"/>
    <mergeCell ref="I79:I80"/>
    <mergeCell ref="J79:J80"/>
    <mergeCell ref="K79:K80"/>
    <mergeCell ref="L73:L74"/>
    <mergeCell ref="A76:A77"/>
    <mergeCell ref="B76:B77"/>
    <mergeCell ref="E76:E77"/>
    <mergeCell ref="F76:F77"/>
    <mergeCell ref="G76:G77"/>
    <mergeCell ref="H76:H77"/>
    <mergeCell ref="I76:I77"/>
    <mergeCell ref="J76:J77"/>
    <mergeCell ref="K76:K77"/>
    <mergeCell ref="B73:B74"/>
    <mergeCell ref="E73:E74"/>
    <mergeCell ref="F73:F74"/>
    <mergeCell ref="G73:G74"/>
    <mergeCell ref="I73:I74"/>
    <mergeCell ref="K73:K74"/>
    <mergeCell ref="L76:L77"/>
    <mergeCell ref="L67:L68"/>
    <mergeCell ref="B70:B71"/>
    <mergeCell ref="E70:E71"/>
    <mergeCell ref="F70:F71"/>
    <mergeCell ref="G70:G71"/>
    <mergeCell ref="I70:I71"/>
    <mergeCell ref="K70:K71"/>
    <mergeCell ref="L70:L71"/>
    <mergeCell ref="B67:B68"/>
    <mergeCell ref="E67:E68"/>
    <mergeCell ref="F67:F68"/>
    <mergeCell ref="G67:G68"/>
    <mergeCell ref="I67:I68"/>
    <mergeCell ref="K67:K68"/>
    <mergeCell ref="B58:B59"/>
    <mergeCell ref="E58:E59"/>
    <mergeCell ref="I58:I59"/>
    <mergeCell ref="K58:K59"/>
    <mergeCell ref="L58:L59"/>
    <mergeCell ref="L61:L62"/>
    <mergeCell ref="B64:B65"/>
    <mergeCell ref="E64:E65"/>
    <mergeCell ref="F64:F65"/>
    <mergeCell ref="G64:G65"/>
    <mergeCell ref="I64:I65"/>
    <mergeCell ref="K64:K65"/>
    <mergeCell ref="L64:L65"/>
    <mergeCell ref="B61:B62"/>
    <mergeCell ref="E61:E62"/>
    <mergeCell ref="F61:F62"/>
    <mergeCell ref="G61:G62"/>
    <mergeCell ref="I61:I62"/>
    <mergeCell ref="K61:K62"/>
    <mergeCell ref="G58:G59"/>
    <mergeCell ref="B52:B53"/>
    <mergeCell ref="I52:I53"/>
    <mergeCell ref="K52:K53"/>
    <mergeCell ref="L52:L53"/>
    <mergeCell ref="B55:B56"/>
    <mergeCell ref="I55:I56"/>
    <mergeCell ref="K55:K56"/>
    <mergeCell ref="L55:L56"/>
    <mergeCell ref="G52:G53"/>
    <mergeCell ref="G55:G56"/>
    <mergeCell ref="L43:L44"/>
    <mergeCell ref="B46:B47"/>
    <mergeCell ref="I46:I47"/>
    <mergeCell ref="K46:K47"/>
    <mergeCell ref="L46:L47"/>
    <mergeCell ref="B49:B50"/>
    <mergeCell ref="I49:I50"/>
    <mergeCell ref="K49:K50"/>
    <mergeCell ref="L49:L50"/>
    <mergeCell ref="G46:G47"/>
    <mergeCell ref="G49:G50"/>
    <mergeCell ref="A43:A44"/>
    <mergeCell ref="B43:B44"/>
    <mergeCell ref="E43:E44"/>
    <mergeCell ref="F43:F44"/>
    <mergeCell ref="G43:G44"/>
    <mergeCell ref="H43:H44"/>
    <mergeCell ref="I43:I44"/>
    <mergeCell ref="J43:J44"/>
    <mergeCell ref="K43:K44"/>
    <mergeCell ref="L37:L38"/>
    <mergeCell ref="A40:A41"/>
    <mergeCell ref="B40:B41"/>
    <mergeCell ref="E40:E41"/>
    <mergeCell ref="F40:F41"/>
    <mergeCell ref="G40:G41"/>
    <mergeCell ref="H40:H41"/>
    <mergeCell ref="I40:I41"/>
    <mergeCell ref="J40:J41"/>
    <mergeCell ref="K40:K41"/>
    <mergeCell ref="L40:L41"/>
    <mergeCell ref="A37:A38"/>
    <mergeCell ref="B37:B38"/>
    <mergeCell ref="E37:E38"/>
    <mergeCell ref="F37:F38"/>
    <mergeCell ref="G37:G38"/>
    <mergeCell ref="H37:H38"/>
    <mergeCell ref="I37:I38"/>
    <mergeCell ref="J37:J38"/>
    <mergeCell ref="K37:K38"/>
    <mergeCell ref="L31:L32"/>
    <mergeCell ref="A34:A35"/>
    <mergeCell ref="B34:B35"/>
    <mergeCell ref="F34:F35"/>
    <mergeCell ref="G34:G35"/>
    <mergeCell ref="H34:H35"/>
    <mergeCell ref="I34:I35"/>
    <mergeCell ref="J34:J35"/>
    <mergeCell ref="K34:K35"/>
    <mergeCell ref="L34:L35"/>
    <mergeCell ref="A31:A32"/>
    <mergeCell ref="B31:B32"/>
    <mergeCell ref="E31:E32"/>
    <mergeCell ref="F31:F32"/>
    <mergeCell ref="G31:G32"/>
    <mergeCell ref="H31:H32"/>
    <mergeCell ref="I31:I32"/>
    <mergeCell ref="J31:J32"/>
    <mergeCell ref="K31:K32"/>
    <mergeCell ref="L25:L26"/>
    <mergeCell ref="A28:A29"/>
    <mergeCell ref="B28:B29"/>
    <mergeCell ref="E28:E29"/>
    <mergeCell ref="F28:F29"/>
    <mergeCell ref="G28:G29"/>
    <mergeCell ref="H28:H29"/>
    <mergeCell ref="I28:I29"/>
    <mergeCell ref="J28:J29"/>
    <mergeCell ref="K28:K29"/>
    <mergeCell ref="L28:L29"/>
    <mergeCell ref="A25:A26"/>
    <mergeCell ref="B25:B26"/>
    <mergeCell ref="E25:E26"/>
    <mergeCell ref="F25:F26"/>
    <mergeCell ref="G25:G26"/>
    <mergeCell ref="H25:H26"/>
    <mergeCell ref="I25:I26"/>
    <mergeCell ref="J25:J26"/>
    <mergeCell ref="K25:K26"/>
    <mergeCell ref="L19:L20"/>
    <mergeCell ref="A22:A23"/>
    <mergeCell ref="B22:B23"/>
    <mergeCell ref="E22:E23"/>
    <mergeCell ref="F22:F23"/>
    <mergeCell ref="G22:G23"/>
    <mergeCell ref="H22:H23"/>
    <mergeCell ref="I22:I23"/>
    <mergeCell ref="J22:J23"/>
    <mergeCell ref="K22:K23"/>
    <mergeCell ref="L22:L23"/>
    <mergeCell ref="A19:A20"/>
    <mergeCell ref="B19:B20"/>
    <mergeCell ref="E19:E20"/>
    <mergeCell ref="F19:F20"/>
    <mergeCell ref="G19:G20"/>
    <mergeCell ref="H19:H20"/>
    <mergeCell ref="I19:I20"/>
    <mergeCell ref="J19:J20"/>
    <mergeCell ref="K19:K20"/>
    <mergeCell ref="L13:L14"/>
    <mergeCell ref="A16:A17"/>
    <mergeCell ref="B16:B17"/>
    <mergeCell ref="E16:E17"/>
    <mergeCell ref="F16:F17"/>
    <mergeCell ref="G16:G17"/>
    <mergeCell ref="H16:H17"/>
    <mergeCell ref="I16:I17"/>
    <mergeCell ref="J16:J17"/>
    <mergeCell ref="K16:K17"/>
    <mergeCell ref="L16:L17"/>
    <mergeCell ref="A13:A14"/>
    <mergeCell ref="B13:B14"/>
    <mergeCell ref="E13:E14"/>
    <mergeCell ref="F13:F14"/>
    <mergeCell ref="G13:G14"/>
    <mergeCell ref="H13:H14"/>
    <mergeCell ref="I13:I14"/>
    <mergeCell ref="J13:J14"/>
    <mergeCell ref="K13:K14"/>
    <mergeCell ref="L7:L8"/>
    <mergeCell ref="A10:A11"/>
    <mergeCell ref="B10:B11"/>
    <mergeCell ref="E10:E11"/>
    <mergeCell ref="F10:F11"/>
    <mergeCell ref="G10:G11"/>
    <mergeCell ref="H10:H11"/>
    <mergeCell ref="I10:I11"/>
    <mergeCell ref="J10:J11"/>
    <mergeCell ref="K10:K11"/>
    <mergeCell ref="L10:L11"/>
    <mergeCell ref="A7:A8"/>
    <mergeCell ref="B7:B8"/>
    <mergeCell ref="E7:E8"/>
    <mergeCell ref="F7:F8"/>
    <mergeCell ref="G7:G8"/>
    <mergeCell ref="H7:H8"/>
    <mergeCell ref="I7:I8"/>
    <mergeCell ref="J7:J8"/>
    <mergeCell ref="K7:K8"/>
    <mergeCell ref="J1:J2"/>
    <mergeCell ref="K1:K2"/>
    <mergeCell ref="L1:L2"/>
    <mergeCell ref="A3:C3"/>
    <mergeCell ref="A4:A5"/>
    <mergeCell ref="B4:B5"/>
    <mergeCell ref="E4:E5"/>
    <mergeCell ref="F4:F5"/>
    <mergeCell ref="G4:G5"/>
    <mergeCell ref="H4:H5"/>
    <mergeCell ref="A1:A2"/>
    <mergeCell ref="B1:B2"/>
    <mergeCell ref="C1:C2"/>
    <mergeCell ref="D1:E1"/>
    <mergeCell ref="F1:F2"/>
    <mergeCell ref="G1:I1"/>
    <mergeCell ref="I4:I5"/>
    <mergeCell ref="J4:J5"/>
    <mergeCell ref="K4:K5"/>
    <mergeCell ref="L4:L5"/>
    <mergeCell ref="K307:K308"/>
    <mergeCell ref="B319:B320"/>
    <mergeCell ref="G319:G320"/>
    <mergeCell ref="I319:I320"/>
    <mergeCell ref="K319:K320"/>
    <mergeCell ref="K148:K149"/>
    <mergeCell ref="B151:B152"/>
    <mergeCell ref="E151:E152"/>
    <mergeCell ref="G151:G152"/>
    <mergeCell ref="I151:I152"/>
    <mergeCell ref="K151:K152"/>
    <mergeCell ref="B268:B269"/>
    <mergeCell ref="B271:B272"/>
    <mergeCell ref="B163:B164"/>
    <mergeCell ref="G163:G164"/>
    <mergeCell ref="I163:I164"/>
    <mergeCell ref="K163:K164"/>
    <mergeCell ref="B154:B155"/>
    <mergeCell ref="G154:G155"/>
    <mergeCell ref="I154:I155"/>
    <mergeCell ref="K154:K155"/>
    <mergeCell ref="F157:F158"/>
    <mergeCell ref="B157:B158"/>
    <mergeCell ref="G157:G158"/>
    <mergeCell ref="I157:I158"/>
    <mergeCell ref="K157:K158"/>
    <mergeCell ref="B172:B173"/>
    <mergeCell ref="G172:G173"/>
    <mergeCell ref="I172:I173"/>
    <mergeCell ref="K172:K173"/>
    <mergeCell ref="B160:B161"/>
    <mergeCell ref="G160:G161"/>
    <mergeCell ref="B175:B176"/>
    <mergeCell ref="G175:G176"/>
    <mergeCell ref="I175:I176"/>
    <mergeCell ref="K175:K176"/>
    <mergeCell ref="B166:B167"/>
    <mergeCell ref="G166:G167"/>
    <mergeCell ref="I166:I167"/>
    <mergeCell ref="K166:K167"/>
    <mergeCell ref="B169:B170"/>
    <mergeCell ref="L274:L275"/>
    <mergeCell ref="G262:G263"/>
    <mergeCell ref="G265:G266"/>
    <mergeCell ref="G268:G269"/>
    <mergeCell ref="G271:G272"/>
    <mergeCell ref="E280:E281"/>
    <mergeCell ref="F280:F281"/>
    <mergeCell ref="G136:G137"/>
    <mergeCell ref="I136:I137"/>
    <mergeCell ref="K136:K137"/>
    <mergeCell ref="L136:L137"/>
    <mergeCell ref="I160:I161"/>
    <mergeCell ref="K160:K161"/>
    <mergeCell ref="L154:L155"/>
    <mergeCell ref="L157:L158"/>
    <mergeCell ref="G169:G170"/>
    <mergeCell ref="I169:I170"/>
    <mergeCell ref="K169:K170"/>
    <mergeCell ref="E166:E167"/>
    <mergeCell ref="E169:E170"/>
    <mergeCell ref="E172:E173"/>
    <mergeCell ref="E175:E176"/>
    <mergeCell ref="L181:L182"/>
    <mergeCell ref="K253:K254"/>
    <mergeCell ref="B343:B344"/>
    <mergeCell ref="G343:G344"/>
    <mergeCell ref="I343:I344"/>
    <mergeCell ref="K343:K344"/>
    <mergeCell ref="B337:B338"/>
    <mergeCell ref="G337:G338"/>
    <mergeCell ref="I337:I338"/>
    <mergeCell ref="B331:B332"/>
    <mergeCell ref="G331:G332"/>
    <mergeCell ref="I331:I332"/>
    <mergeCell ref="K331:K332"/>
    <mergeCell ref="B334:B335"/>
    <mergeCell ref="G334:G335"/>
    <mergeCell ref="I334:I335"/>
    <mergeCell ref="K334:K335"/>
    <mergeCell ref="K337:K338"/>
    <mergeCell ref="B367:B368"/>
    <mergeCell ref="G367:G368"/>
    <mergeCell ref="I367:I368"/>
    <mergeCell ref="K364:K365"/>
    <mergeCell ref="K367:K368"/>
    <mergeCell ref="H367:H368"/>
    <mergeCell ref="B364:B365"/>
    <mergeCell ref="G364:G365"/>
    <mergeCell ref="I364:I365"/>
    <mergeCell ref="L310:L311"/>
    <mergeCell ref="A355:A356"/>
    <mergeCell ref="F355:F356"/>
    <mergeCell ref="H355:H356"/>
    <mergeCell ref="J355:J356"/>
    <mergeCell ref="B355:B356"/>
    <mergeCell ref="I355:I356"/>
    <mergeCell ref="B358:B359"/>
    <mergeCell ref="G358:G359"/>
    <mergeCell ref="I358:I359"/>
    <mergeCell ref="K355:K356"/>
    <mergeCell ref="K346:K347"/>
    <mergeCell ref="B349:B350"/>
    <mergeCell ref="G349:G350"/>
    <mergeCell ref="I349:I350"/>
    <mergeCell ref="K349:K350"/>
    <mergeCell ref="B352:B353"/>
    <mergeCell ref="G352:G353"/>
    <mergeCell ref="I352:I353"/>
    <mergeCell ref="K352:K353"/>
    <mergeCell ref="B340:B341"/>
    <mergeCell ref="G340:G341"/>
    <mergeCell ref="I340:I341"/>
    <mergeCell ref="K340:K341"/>
    <mergeCell ref="B361:B362"/>
    <mergeCell ref="G361:G362"/>
    <mergeCell ref="I361:I362"/>
    <mergeCell ref="K358:K359"/>
    <mergeCell ref="K361:K362"/>
    <mergeCell ref="G355:G356"/>
    <mergeCell ref="B346:B347"/>
    <mergeCell ref="G346:G347"/>
    <mergeCell ref="I346:I347"/>
  </mergeCells>
  <pageMargins left="0.7" right="0.7" top="0.75" bottom="0.75" header="0.3" footer="0.3"/>
  <pageSetup orientation="portrait" horizontalDpi="4294967293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L426"/>
  <sheetViews>
    <sheetView topLeftCell="A217" zoomScale="82" zoomScaleNormal="82" zoomScaleSheetLayoutView="44" workbookViewId="0">
      <selection activeCell="G364" sqref="G364:G365"/>
    </sheetView>
  </sheetViews>
  <sheetFormatPr defaultRowHeight="15"/>
  <cols>
    <col min="1" max="1" width="8" customWidth="1"/>
    <col min="2" max="2" width="11" customWidth="1"/>
    <col min="3" max="3" width="52.7109375" customWidth="1"/>
    <col min="4" max="4" width="17.140625" customWidth="1"/>
    <col min="5" max="5" width="13.28515625" customWidth="1"/>
    <col min="6" max="6" width="24" customWidth="1"/>
    <col min="7" max="7" width="18.7109375" customWidth="1"/>
    <col min="8" max="8" width="21" customWidth="1"/>
    <col min="9" max="9" width="19.28515625" customWidth="1"/>
    <col min="10" max="10" width="16.42578125" customWidth="1"/>
    <col min="11" max="11" width="21" customWidth="1"/>
    <col min="12" max="12" width="22.42578125" customWidth="1"/>
  </cols>
  <sheetData>
    <row r="1" spans="1:12">
      <c r="A1" s="9502" t="s">
        <v>1</v>
      </c>
      <c r="B1" s="9504" t="s">
        <v>2</v>
      </c>
      <c r="C1" s="9506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540" t="s">
        <v>8</v>
      </c>
      <c r="L1" s="9625" t="s">
        <v>702</v>
      </c>
    </row>
    <row r="2" spans="1:12">
      <c r="A2" s="9503"/>
      <c r="B2" s="9505"/>
      <c r="C2" s="9507"/>
      <c r="D2" s="649" t="s">
        <v>9</v>
      </c>
      <c r="E2" s="470" t="s">
        <v>10</v>
      </c>
      <c r="F2" s="9511"/>
      <c r="G2" s="641" t="s">
        <v>11</v>
      </c>
      <c r="H2" s="644" t="s">
        <v>537</v>
      </c>
      <c r="I2" s="641" t="s">
        <v>13</v>
      </c>
      <c r="J2" s="9511"/>
      <c r="K2" s="9541"/>
      <c r="L2" s="9625"/>
    </row>
    <row r="3" spans="1:12">
      <c r="A3" s="9544" t="s">
        <v>75</v>
      </c>
      <c r="B3" s="9545"/>
      <c r="C3" s="9546"/>
      <c r="D3" s="501"/>
      <c r="E3" s="502"/>
      <c r="F3" s="503"/>
      <c r="G3" s="503"/>
      <c r="H3" s="504"/>
      <c r="I3" s="505"/>
      <c r="J3" s="505"/>
      <c r="K3" s="635">
        <v>5619080</v>
      </c>
      <c r="L3" s="433"/>
    </row>
    <row r="4" spans="1:12">
      <c r="A4" s="9495"/>
      <c r="B4" s="9496" t="s">
        <v>992</v>
      </c>
      <c r="C4" s="480" t="s">
        <v>821</v>
      </c>
      <c r="D4" s="642" t="s">
        <v>574</v>
      </c>
      <c r="E4" s="9498" t="s">
        <v>79</v>
      </c>
      <c r="F4" s="9492"/>
      <c r="G4" s="9492"/>
      <c r="H4" s="9492"/>
      <c r="I4" s="9494">
        <v>358141</v>
      </c>
      <c r="J4" s="9494"/>
      <c r="K4" s="9494">
        <f>K3-I4</f>
        <v>5260939</v>
      </c>
      <c r="L4" s="9645"/>
    </row>
    <row r="5" spans="1:12">
      <c r="A5" s="9495"/>
      <c r="B5" s="9497"/>
      <c r="C5" s="477" t="s">
        <v>824</v>
      </c>
      <c r="D5" s="643" t="s">
        <v>46</v>
      </c>
      <c r="E5" s="9499"/>
      <c r="F5" s="9493"/>
      <c r="G5" s="9493"/>
      <c r="H5" s="9493"/>
      <c r="I5" s="9494"/>
      <c r="J5" s="9494"/>
      <c r="K5" s="9494"/>
      <c r="L5" s="9646"/>
    </row>
    <row r="6" spans="1:12">
      <c r="A6" s="643"/>
      <c r="B6" s="640"/>
      <c r="C6" s="528"/>
      <c r="D6" s="576"/>
      <c r="E6" s="574"/>
      <c r="F6" s="577"/>
      <c r="G6" s="577"/>
      <c r="H6" s="577"/>
      <c r="I6" s="577"/>
      <c r="J6" s="577">
        <v>1400</v>
      </c>
      <c r="K6" s="635">
        <f>K4+J6</f>
        <v>5262339</v>
      </c>
      <c r="L6" s="433"/>
    </row>
    <row r="7" spans="1:12">
      <c r="A7" s="9515"/>
      <c r="B7" s="9496" t="s">
        <v>992</v>
      </c>
      <c r="C7" s="665" t="s">
        <v>815</v>
      </c>
      <c r="D7" s="666" t="s">
        <v>574</v>
      </c>
      <c r="E7" s="9498" t="s">
        <v>79</v>
      </c>
      <c r="F7" s="9609"/>
      <c r="G7" s="9492"/>
      <c r="H7" s="9492"/>
      <c r="I7" s="9492">
        <v>138890</v>
      </c>
      <c r="J7" s="9492"/>
      <c r="K7" s="9494">
        <f>K6-I7</f>
        <v>5123449</v>
      </c>
      <c r="L7" s="9617"/>
    </row>
    <row r="8" spans="1:12">
      <c r="A8" s="9516"/>
      <c r="B8" s="9497"/>
      <c r="C8" s="538" t="s">
        <v>993</v>
      </c>
      <c r="D8" s="667" t="s">
        <v>46</v>
      </c>
      <c r="E8" s="9499"/>
      <c r="F8" s="9610"/>
      <c r="G8" s="9493"/>
      <c r="H8" s="9493"/>
      <c r="I8" s="9493"/>
      <c r="J8" s="9493"/>
      <c r="K8" s="9494"/>
      <c r="L8" s="9618"/>
    </row>
    <row r="9" spans="1:12">
      <c r="A9" s="643"/>
      <c r="B9" s="640"/>
      <c r="C9" s="529"/>
      <c r="D9" s="668"/>
      <c r="E9" s="669"/>
      <c r="F9" s="670"/>
      <c r="G9" s="670"/>
      <c r="H9" s="670"/>
      <c r="I9" s="670"/>
      <c r="J9" s="577">
        <v>1400</v>
      </c>
      <c r="K9" s="635">
        <f>K7+J9</f>
        <v>5124849</v>
      </c>
      <c r="L9" s="433"/>
    </row>
    <row r="10" spans="1:12">
      <c r="A10" s="9498"/>
      <c r="B10" s="9496" t="s">
        <v>992</v>
      </c>
      <c r="C10" s="499" t="s">
        <v>781</v>
      </c>
      <c r="D10" s="642" t="s">
        <v>574</v>
      </c>
      <c r="E10" s="9498" t="s">
        <v>79</v>
      </c>
      <c r="F10" s="9492"/>
      <c r="G10" s="9492"/>
      <c r="H10" s="9492"/>
      <c r="I10" s="9492">
        <v>10340</v>
      </c>
      <c r="J10" s="9492"/>
      <c r="K10" s="9492">
        <f>K9-I10</f>
        <v>5114509</v>
      </c>
      <c r="L10" s="9617"/>
    </row>
    <row r="11" spans="1:12">
      <c r="A11" s="9499"/>
      <c r="B11" s="9497"/>
      <c r="C11" s="477" t="s">
        <v>994</v>
      </c>
      <c r="D11" s="643" t="s">
        <v>46</v>
      </c>
      <c r="E11" s="9499"/>
      <c r="F11" s="9493"/>
      <c r="G11" s="9493"/>
      <c r="H11" s="9493"/>
      <c r="I11" s="9493"/>
      <c r="J11" s="9493"/>
      <c r="K11" s="9493"/>
      <c r="L11" s="9618"/>
    </row>
    <row r="12" spans="1:12">
      <c r="A12" s="638"/>
      <c r="B12" s="477"/>
      <c r="C12" s="530"/>
      <c r="D12" s="573"/>
      <c r="E12" s="574"/>
      <c r="F12" s="575"/>
      <c r="G12" s="575"/>
      <c r="H12" s="575"/>
      <c r="I12" s="575"/>
      <c r="J12" s="575">
        <v>1500</v>
      </c>
      <c r="K12" s="652">
        <f>K10+J12</f>
        <v>5116009</v>
      </c>
      <c r="L12" s="433"/>
    </row>
    <row r="13" spans="1:12">
      <c r="A13" s="9498"/>
      <c r="B13" s="9496" t="s">
        <v>992</v>
      </c>
      <c r="C13" s="474" t="s">
        <v>815</v>
      </c>
      <c r="D13" s="642" t="s">
        <v>579</v>
      </c>
      <c r="E13" s="9498" t="s">
        <v>83</v>
      </c>
      <c r="F13" s="9492"/>
      <c r="G13" s="9492"/>
      <c r="H13" s="9492"/>
      <c r="I13" s="9492">
        <v>107789</v>
      </c>
      <c r="J13" s="9492"/>
      <c r="K13" s="9492">
        <f>K12-I13</f>
        <v>5008220</v>
      </c>
      <c r="L13" s="9617"/>
    </row>
    <row r="14" spans="1:12">
      <c r="A14" s="9499"/>
      <c r="B14" s="9497"/>
      <c r="C14" s="522" t="s">
        <v>995</v>
      </c>
      <c r="D14" s="643" t="s">
        <v>46</v>
      </c>
      <c r="E14" s="9499"/>
      <c r="F14" s="9493"/>
      <c r="G14" s="9493"/>
      <c r="H14" s="9493"/>
      <c r="I14" s="9493"/>
      <c r="J14" s="9493"/>
      <c r="K14" s="9493"/>
      <c r="L14" s="9618"/>
    </row>
    <row r="15" spans="1:12">
      <c r="A15" s="638"/>
      <c r="B15" s="477"/>
      <c r="C15" s="530"/>
      <c r="D15" s="573"/>
      <c r="E15" s="574"/>
      <c r="F15" s="575"/>
      <c r="G15" s="575"/>
      <c r="H15" s="575"/>
      <c r="I15" s="575"/>
      <c r="J15" s="575">
        <v>1400</v>
      </c>
      <c r="K15" s="652">
        <f>K13+J15</f>
        <v>5009620</v>
      </c>
      <c r="L15" s="433"/>
    </row>
    <row r="16" spans="1:12">
      <c r="A16" s="9498"/>
      <c r="B16" s="9496" t="s">
        <v>992</v>
      </c>
      <c r="C16" s="474" t="s">
        <v>815</v>
      </c>
      <c r="D16" s="642" t="s">
        <v>113</v>
      </c>
      <c r="E16" s="9498" t="s">
        <v>114</v>
      </c>
      <c r="F16" s="9492"/>
      <c r="G16" s="9492"/>
      <c r="H16" s="9492"/>
      <c r="I16" s="9492">
        <v>475931</v>
      </c>
      <c r="J16" s="9492"/>
      <c r="K16" s="9492">
        <f>K15-I16</f>
        <v>4533689</v>
      </c>
      <c r="L16" s="9617"/>
    </row>
    <row r="17" spans="1:12">
      <c r="A17" s="9499"/>
      <c r="B17" s="9497"/>
      <c r="C17" s="487" t="s">
        <v>820</v>
      </c>
      <c r="D17" s="643" t="s">
        <v>46</v>
      </c>
      <c r="E17" s="9499"/>
      <c r="F17" s="9493"/>
      <c r="G17" s="9493"/>
      <c r="H17" s="9493"/>
      <c r="I17" s="9493"/>
      <c r="J17" s="9493"/>
      <c r="K17" s="9493"/>
      <c r="L17" s="9618"/>
    </row>
    <row r="18" spans="1:12">
      <c r="A18" s="638"/>
      <c r="B18" s="477"/>
      <c r="C18" s="528"/>
      <c r="D18" s="576"/>
      <c r="E18" s="574"/>
      <c r="F18" s="575"/>
      <c r="G18" s="575"/>
      <c r="H18" s="575"/>
      <c r="I18" s="575"/>
      <c r="J18" s="575">
        <v>1400</v>
      </c>
      <c r="K18" s="652">
        <f>K16+J18</f>
        <v>4535089</v>
      </c>
      <c r="L18" s="433"/>
    </row>
    <row r="19" spans="1:12">
      <c r="A19" s="9498"/>
      <c r="B19" s="9657" t="s">
        <v>996</v>
      </c>
      <c r="C19" s="692" t="s">
        <v>997</v>
      </c>
      <c r="D19" s="742" t="s">
        <v>709</v>
      </c>
      <c r="E19" s="9659" t="s">
        <v>143</v>
      </c>
      <c r="F19" s="9609"/>
      <c r="G19" s="9609"/>
      <c r="H19" s="9492"/>
      <c r="I19" s="9492">
        <v>200000</v>
      </c>
      <c r="J19" s="9492"/>
      <c r="K19" s="9492">
        <f>K18-I19</f>
        <v>4335089</v>
      </c>
      <c r="L19" s="9617"/>
    </row>
    <row r="20" spans="1:12">
      <c r="A20" s="9499"/>
      <c r="B20" s="9658"/>
      <c r="C20" s="693" t="s">
        <v>998</v>
      </c>
      <c r="D20" s="743" t="s">
        <v>46</v>
      </c>
      <c r="E20" s="9660"/>
      <c r="F20" s="9610"/>
      <c r="G20" s="9610"/>
      <c r="H20" s="9493"/>
      <c r="I20" s="9493"/>
      <c r="J20" s="9493"/>
      <c r="K20" s="9493"/>
      <c r="L20" s="9618"/>
    </row>
    <row r="21" spans="1:12">
      <c r="A21" s="637"/>
      <c r="B21" s="638"/>
      <c r="C21" s="531"/>
      <c r="D21" s="576"/>
      <c r="E21" s="582"/>
      <c r="F21" s="575"/>
      <c r="G21" s="575"/>
      <c r="H21" s="575"/>
      <c r="I21" s="575"/>
      <c r="J21" s="575">
        <v>1400</v>
      </c>
      <c r="K21" s="636">
        <f>K19+J21</f>
        <v>4336489</v>
      </c>
      <c r="L21" s="433"/>
    </row>
    <row r="22" spans="1:12">
      <c r="A22" s="9515"/>
      <c r="B22" s="9498" t="s">
        <v>992</v>
      </c>
      <c r="C22" s="491" t="s">
        <v>815</v>
      </c>
      <c r="D22" s="739" t="s">
        <v>632</v>
      </c>
      <c r="E22" s="9498" t="s">
        <v>74</v>
      </c>
      <c r="F22" s="9515"/>
      <c r="G22" s="9633">
        <v>1252022</v>
      </c>
      <c r="H22" s="9515"/>
      <c r="I22" s="9515"/>
      <c r="J22" s="9515"/>
      <c r="K22" s="9492">
        <f>K21-G22</f>
        <v>3084467</v>
      </c>
      <c r="L22" s="9617"/>
    </row>
    <row r="23" spans="1:12">
      <c r="A23" s="9516"/>
      <c r="B23" s="9499"/>
      <c r="C23" s="487" t="s">
        <v>817</v>
      </c>
      <c r="D23" s="740" t="s">
        <v>73</v>
      </c>
      <c r="E23" s="9499"/>
      <c r="F23" s="9516"/>
      <c r="G23" s="9634"/>
      <c r="H23" s="9516"/>
      <c r="I23" s="9516"/>
      <c r="J23" s="9516"/>
      <c r="K23" s="9516"/>
      <c r="L23" s="9618"/>
    </row>
    <row r="24" spans="1:12">
      <c r="A24" s="514"/>
      <c r="B24" s="527"/>
      <c r="C24" s="532"/>
      <c r="D24" s="583"/>
      <c r="E24" s="584"/>
      <c r="F24" s="575"/>
      <c r="G24" s="585"/>
      <c r="H24" s="586"/>
      <c r="I24" s="586"/>
      <c r="J24" s="586">
        <v>1400</v>
      </c>
      <c r="K24" s="516">
        <f>K22+J24</f>
        <v>3085867</v>
      </c>
      <c r="L24" s="433"/>
    </row>
    <row r="25" spans="1:12">
      <c r="A25" s="9515"/>
      <c r="B25" s="9498" t="s">
        <v>992</v>
      </c>
      <c r="C25" s="474" t="s">
        <v>815</v>
      </c>
      <c r="D25" s="739" t="s">
        <v>632</v>
      </c>
      <c r="E25" s="9498" t="s">
        <v>74</v>
      </c>
      <c r="F25" s="9492"/>
      <c r="G25" s="9633">
        <v>729120</v>
      </c>
      <c r="H25" s="9492"/>
      <c r="I25" s="9492"/>
      <c r="J25" s="9492"/>
      <c r="K25" s="9492">
        <f>K24-G25</f>
        <v>2356747</v>
      </c>
      <c r="L25" s="9617"/>
    </row>
    <row r="26" spans="1:12">
      <c r="A26" s="9516"/>
      <c r="B26" s="9499"/>
      <c r="C26" s="477" t="s">
        <v>1003</v>
      </c>
      <c r="D26" s="740" t="s">
        <v>73</v>
      </c>
      <c r="E26" s="9499"/>
      <c r="F26" s="9493"/>
      <c r="G26" s="9634"/>
      <c r="H26" s="9493"/>
      <c r="I26" s="9493"/>
      <c r="J26" s="9493"/>
      <c r="K26" s="9493"/>
      <c r="L26" s="9618"/>
    </row>
    <row r="27" spans="1:12">
      <c r="A27" s="514"/>
      <c r="B27" s="514"/>
      <c r="C27" s="528"/>
      <c r="D27" s="576"/>
      <c r="E27" s="528"/>
      <c r="F27" s="528"/>
      <c r="G27" s="585"/>
      <c r="H27" s="528"/>
      <c r="I27" s="528"/>
      <c r="J27" s="585">
        <v>1400</v>
      </c>
      <c r="K27" s="516">
        <f>K25+J27</f>
        <v>2358147</v>
      </c>
      <c r="L27" s="637"/>
    </row>
    <row r="28" spans="1:12">
      <c r="A28" s="9515"/>
      <c r="B28" s="9498" t="s">
        <v>992</v>
      </c>
      <c r="C28" s="525" t="s">
        <v>778</v>
      </c>
      <c r="D28" s="739" t="s">
        <v>632</v>
      </c>
      <c r="E28" s="9498" t="s">
        <v>74</v>
      </c>
      <c r="F28" s="9515"/>
      <c r="G28" s="9633">
        <v>31340</v>
      </c>
      <c r="H28" s="9515"/>
      <c r="I28" s="9515"/>
      <c r="J28" s="9515"/>
      <c r="K28" s="9492">
        <f>K27-G28</f>
        <v>2326807</v>
      </c>
      <c r="L28" s="9653"/>
    </row>
    <row r="29" spans="1:12">
      <c r="A29" s="9516"/>
      <c r="B29" s="9499"/>
      <c r="C29" s="539" t="s">
        <v>1004</v>
      </c>
      <c r="D29" s="740" t="s">
        <v>73</v>
      </c>
      <c r="E29" s="9499"/>
      <c r="F29" s="9516"/>
      <c r="G29" s="9634"/>
      <c r="H29" s="9516"/>
      <c r="I29" s="9516"/>
      <c r="J29" s="9516"/>
      <c r="K29" s="9516"/>
      <c r="L29" s="9654"/>
    </row>
    <row r="30" spans="1:12">
      <c r="A30" s="514"/>
      <c r="B30" s="527"/>
      <c r="C30" s="532"/>
      <c r="D30" s="583"/>
      <c r="E30" s="584"/>
      <c r="F30" s="586"/>
      <c r="G30" s="585"/>
      <c r="H30" s="586"/>
      <c r="I30" s="586"/>
      <c r="J30" s="586">
        <v>1500</v>
      </c>
      <c r="K30" s="516">
        <f>K28+J30</f>
        <v>2328307</v>
      </c>
      <c r="L30" s="433"/>
    </row>
    <row r="31" spans="1:12">
      <c r="A31" s="9515"/>
      <c r="B31" s="9498" t="s">
        <v>992</v>
      </c>
      <c r="C31" s="491" t="s">
        <v>781</v>
      </c>
      <c r="D31" s="739" t="s">
        <v>632</v>
      </c>
      <c r="E31" s="9498" t="s">
        <v>74</v>
      </c>
      <c r="F31" s="9492"/>
      <c r="G31" s="9633">
        <v>75340</v>
      </c>
      <c r="H31" s="9492"/>
      <c r="I31" s="9492"/>
      <c r="J31" s="9492"/>
      <c r="K31" s="9492">
        <f>K30-G31</f>
        <v>2252967</v>
      </c>
      <c r="L31" s="9617"/>
    </row>
    <row r="32" spans="1:12">
      <c r="A32" s="9516"/>
      <c r="B32" s="9499"/>
      <c r="C32" s="487" t="s">
        <v>1005</v>
      </c>
      <c r="D32" s="740" t="s">
        <v>73</v>
      </c>
      <c r="E32" s="9499"/>
      <c r="F32" s="9493"/>
      <c r="G32" s="9634"/>
      <c r="H32" s="9493"/>
      <c r="I32" s="9493"/>
      <c r="J32" s="9493"/>
      <c r="K32" s="9493"/>
      <c r="L32" s="9618"/>
    </row>
    <row r="33" spans="1:12">
      <c r="A33" s="514"/>
      <c r="B33" s="527"/>
      <c r="C33" s="531"/>
      <c r="D33" s="576"/>
      <c r="E33" s="584"/>
      <c r="F33" s="586"/>
      <c r="G33" s="585"/>
      <c r="H33" s="586"/>
      <c r="I33" s="586"/>
      <c r="J33" s="586">
        <v>1500</v>
      </c>
      <c r="K33" s="516">
        <f>K31+J33</f>
        <v>2254467</v>
      </c>
      <c r="L33" s="433"/>
    </row>
    <row r="34" spans="1:12">
      <c r="A34" s="9515"/>
      <c r="B34" s="9498" t="s">
        <v>1014</v>
      </c>
      <c r="C34" s="556" t="s">
        <v>864</v>
      </c>
      <c r="D34" s="655" t="s">
        <v>964</v>
      </c>
      <c r="E34" s="558"/>
      <c r="F34" s="657"/>
      <c r="G34" s="9492">
        <v>400000</v>
      </c>
      <c r="H34" s="9492"/>
      <c r="I34" s="9492"/>
      <c r="J34" s="9492"/>
      <c r="K34" s="9492">
        <f>K33-G34</f>
        <v>1854467</v>
      </c>
      <c r="L34" s="9617"/>
    </row>
    <row r="35" spans="1:12">
      <c r="A35" s="9516"/>
      <c r="B35" s="9499"/>
      <c r="C35" s="555" t="s">
        <v>1107</v>
      </c>
      <c r="D35" s="656" t="s">
        <v>965</v>
      </c>
      <c r="E35" s="661"/>
      <c r="F35" s="658"/>
      <c r="G35" s="9493"/>
      <c r="H35" s="9493"/>
      <c r="I35" s="9493"/>
      <c r="J35" s="9493"/>
      <c r="K35" s="9493"/>
      <c r="L35" s="9618"/>
    </row>
    <row r="36" spans="1:12">
      <c r="A36" s="514"/>
      <c r="B36" s="527"/>
      <c r="C36" s="531"/>
      <c r="D36" s="576"/>
      <c r="E36" s="584"/>
      <c r="F36" s="586"/>
      <c r="G36" s="585"/>
      <c r="H36" s="586"/>
      <c r="I36" s="586"/>
      <c r="J36" s="586">
        <v>1400</v>
      </c>
      <c r="K36" s="516">
        <f>K34+J36</f>
        <v>1855867</v>
      </c>
      <c r="L36" s="433"/>
    </row>
    <row r="37" spans="1:12">
      <c r="A37" s="9515"/>
      <c r="B37" s="9498" t="s">
        <v>1014</v>
      </c>
      <c r="C37" s="474" t="s">
        <v>781</v>
      </c>
      <c r="D37" s="518"/>
      <c r="E37" s="9498"/>
      <c r="F37" s="9492"/>
      <c r="G37" s="9626"/>
      <c r="H37" s="9492"/>
      <c r="I37" s="9492">
        <v>437340</v>
      </c>
      <c r="J37" s="9492"/>
      <c r="K37" s="9492">
        <f>K36-I37</f>
        <v>1418527</v>
      </c>
      <c r="L37" s="9617"/>
    </row>
    <row r="38" spans="1:12">
      <c r="A38" s="9516"/>
      <c r="B38" s="9499"/>
      <c r="C38" s="477" t="s">
        <v>1015</v>
      </c>
      <c r="D38" s="519"/>
      <c r="E38" s="9499"/>
      <c r="F38" s="9493"/>
      <c r="G38" s="9627"/>
      <c r="H38" s="9493"/>
      <c r="I38" s="9493"/>
      <c r="J38" s="9493"/>
      <c r="K38" s="9493"/>
      <c r="L38" s="9618"/>
    </row>
    <row r="39" spans="1:12">
      <c r="A39" s="535"/>
      <c r="B39" s="527"/>
      <c r="C39" s="546"/>
      <c r="D39" s="576"/>
      <c r="E39" s="584"/>
      <c r="F39" s="586"/>
      <c r="G39" s="585"/>
      <c r="H39" s="587"/>
      <c r="I39" s="586"/>
      <c r="J39" s="586">
        <v>1500</v>
      </c>
      <c r="K39" s="516">
        <f>K37+J39</f>
        <v>1420027</v>
      </c>
      <c r="L39" s="433"/>
    </row>
    <row r="40" spans="1:12">
      <c r="A40" s="9635"/>
      <c r="B40" s="9629" t="s">
        <v>1014</v>
      </c>
      <c r="C40" s="474" t="s">
        <v>952</v>
      </c>
      <c r="D40" s="642" t="s">
        <v>627</v>
      </c>
      <c r="E40" s="9498" t="s">
        <v>92</v>
      </c>
      <c r="F40" s="9492"/>
      <c r="G40" s="9633">
        <v>50000</v>
      </c>
      <c r="H40" s="9542"/>
      <c r="I40" s="9492"/>
      <c r="J40" s="9492"/>
      <c r="K40" s="9492">
        <f>K39-G40</f>
        <v>1370027</v>
      </c>
      <c r="L40" s="9617"/>
    </row>
    <row r="41" spans="1:12">
      <c r="A41" s="9548"/>
      <c r="B41" s="9499"/>
      <c r="C41" s="477" t="s">
        <v>1016</v>
      </c>
      <c r="D41" s="643" t="s">
        <v>46</v>
      </c>
      <c r="E41" s="9499"/>
      <c r="F41" s="9493"/>
      <c r="G41" s="9634"/>
      <c r="H41" s="9543"/>
      <c r="I41" s="9493"/>
      <c r="J41" s="9493"/>
      <c r="K41" s="9493"/>
      <c r="L41" s="9618"/>
    </row>
    <row r="42" spans="1:12">
      <c r="A42" s="514"/>
      <c r="B42" s="527"/>
      <c r="C42" s="532"/>
      <c r="D42" s="576"/>
      <c r="E42" s="584"/>
      <c r="F42" s="586"/>
      <c r="G42" s="588"/>
      <c r="H42" s="586"/>
      <c r="I42" s="586"/>
      <c r="J42" s="586">
        <v>1400</v>
      </c>
      <c r="K42" s="516">
        <f>K40+J42</f>
        <v>1371427</v>
      </c>
      <c r="L42" s="433"/>
    </row>
    <row r="43" spans="1:12">
      <c r="A43" s="9628"/>
      <c r="B43" s="9629" t="s">
        <v>1014</v>
      </c>
      <c r="C43" s="474" t="s">
        <v>591</v>
      </c>
      <c r="D43" s="642"/>
      <c r="E43" s="9498"/>
      <c r="F43" s="9630">
        <v>20000000</v>
      </c>
      <c r="G43" s="9631"/>
      <c r="H43" s="9630"/>
      <c r="I43" s="9630"/>
      <c r="J43" s="9630"/>
      <c r="K43" s="9630">
        <f>K42+F43</f>
        <v>21371427</v>
      </c>
      <c r="L43" s="9617"/>
    </row>
    <row r="44" spans="1:12">
      <c r="A44" s="9516"/>
      <c r="B44" s="9499"/>
      <c r="C44" s="477"/>
      <c r="D44" s="643"/>
      <c r="E44" s="9499"/>
      <c r="F44" s="9493"/>
      <c r="G44" s="9632"/>
      <c r="H44" s="9493"/>
      <c r="I44" s="9493"/>
      <c r="J44" s="9493"/>
      <c r="K44" s="9493"/>
      <c r="L44" s="9618"/>
    </row>
    <row r="45" spans="1:12">
      <c r="A45" s="514"/>
      <c r="B45" s="527"/>
      <c r="C45" s="532"/>
      <c r="D45" s="576"/>
      <c r="E45" s="584"/>
      <c r="F45" s="586"/>
      <c r="G45" s="585"/>
      <c r="H45" s="586"/>
      <c r="I45" s="586"/>
      <c r="J45" s="586"/>
      <c r="K45" s="516"/>
      <c r="L45" s="433"/>
    </row>
    <row r="46" spans="1:12">
      <c r="A46" s="491"/>
      <c r="B46" s="9498" t="s">
        <v>1017</v>
      </c>
      <c r="C46" s="564" t="s">
        <v>821</v>
      </c>
      <c r="D46" s="840" t="s">
        <v>257</v>
      </c>
      <c r="E46" s="9498" t="s">
        <v>259</v>
      </c>
      <c r="F46" s="534"/>
      <c r="G46" s="9492">
        <v>318158</v>
      </c>
      <c r="H46" s="534"/>
      <c r="I46" s="9492"/>
      <c r="J46" s="534"/>
      <c r="K46" s="9492">
        <f>K43-G46</f>
        <v>21053269</v>
      </c>
      <c r="L46" s="9617"/>
    </row>
    <row r="47" spans="1:12">
      <c r="A47" s="498"/>
      <c r="B47" s="9499"/>
      <c r="C47" s="497" t="s">
        <v>846</v>
      </c>
      <c r="D47" s="841" t="s">
        <v>876</v>
      </c>
      <c r="E47" s="9499"/>
      <c r="F47" s="537"/>
      <c r="G47" s="9493"/>
      <c r="H47" s="537"/>
      <c r="I47" s="9493"/>
      <c r="J47" s="537"/>
      <c r="K47" s="9493"/>
      <c r="L47" s="9618"/>
    </row>
    <row r="48" spans="1:12" ht="15.75" customHeight="1">
      <c r="A48" s="514"/>
      <c r="B48" s="527"/>
      <c r="C48" s="532"/>
      <c r="D48" s="576"/>
      <c r="E48" s="584"/>
      <c r="F48" s="586"/>
      <c r="G48" s="586"/>
      <c r="H48" s="586"/>
      <c r="I48" s="586"/>
      <c r="J48" s="586">
        <v>1400</v>
      </c>
      <c r="K48" s="516">
        <f>K46+J48</f>
        <v>21054669</v>
      </c>
      <c r="L48" s="433"/>
    </row>
    <row r="49" spans="1:12">
      <c r="A49" s="498"/>
      <c r="B49" s="9498" t="s">
        <v>1021</v>
      </c>
      <c r="C49" s="497" t="s">
        <v>821</v>
      </c>
      <c r="D49" s="642" t="s">
        <v>558</v>
      </c>
      <c r="E49" s="647"/>
      <c r="F49" s="537"/>
      <c r="G49" s="9492">
        <v>699870</v>
      </c>
      <c r="H49" s="537"/>
      <c r="I49" s="9492"/>
      <c r="J49" s="537"/>
      <c r="K49" s="9492">
        <f>K48-G49</f>
        <v>20354799</v>
      </c>
      <c r="L49" s="9617"/>
    </row>
    <row r="50" spans="1:12">
      <c r="A50" s="498"/>
      <c r="B50" s="9499"/>
      <c r="C50" s="497" t="s">
        <v>1018</v>
      </c>
      <c r="D50" s="643" t="s">
        <v>250</v>
      </c>
      <c r="E50" s="648"/>
      <c r="F50" s="537"/>
      <c r="G50" s="9493"/>
      <c r="H50" s="537"/>
      <c r="I50" s="9493"/>
      <c r="J50" s="537"/>
      <c r="K50" s="9493"/>
      <c r="L50" s="9618"/>
    </row>
    <row r="51" spans="1:12">
      <c r="A51" s="514"/>
      <c r="B51" s="527"/>
      <c r="C51" s="532"/>
      <c r="D51" s="576"/>
      <c r="E51" s="584"/>
      <c r="F51" s="586"/>
      <c r="G51" s="586"/>
      <c r="H51" s="586"/>
      <c r="I51" s="586"/>
      <c r="J51" s="586">
        <v>1400</v>
      </c>
      <c r="K51" s="516">
        <f>K49+J51</f>
        <v>20356199</v>
      </c>
      <c r="L51" s="433"/>
    </row>
    <row r="52" spans="1:12">
      <c r="A52" s="498"/>
      <c r="B52" s="9498" t="s">
        <v>1017</v>
      </c>
      <c r="C52" s="497" t="s">
        <v>815</v>
      </c>
      <c r="D52" s="642" t="s">
        <v>167</v>
      </c>
      <c r="E52" s="9498" t="s">
        <v>56</v>
      </c>
      <c r="F52" s="537"/>
      <c r="G52" s="9492">
        <v>313657</v>
      </c>
      <c r="H52" s="537"/>
      <c r="I52" s="9492"/>
      <c r="J52" s="537"/>
      <c r="K52" s="9492">
        <f>K51-G52</f>
        <v>20042542</v>
      </c>
      <c r="L52" s="9617"/>
    </row>
    <row r="53" spans="1:12">
      <c r="A53" s="498"/>
      <c r="B53" s="9499"/>
      <c r="C53" s="497" t="s">
        <v>1019</v>
      </c>
      <c r="D53" s="643" t="s">
        <v>1020</v>
      </c>
      <c r="E53" s="9499"/>
      <c r="F53" s="537"/>
      <c r="G53" s="9493"/>
      <c r="H53" s="537"/>
      <c r="I53" s="9493"/>
      <c r="J53" s="537"/>
      <c r="K53" s="9493"/>
      <c r="L53" s="9618"/>
    </row>
    <row r="54" spans="1:12">
      <c r="A54" s="514"/>
      <c r="B54" s="527"/>
      <c r="C54" s="532"/>
      <c r="D54" s="576"/>
      <c r="E54" s="584"/>
      <c r="F54" s="586"/>
      <c r="G54" s="586"/>
      <c r="H54" s="586"/>
      <c r="I54" s="586"/>
      <c r="J54" s="586">
        <v>1400</v>
      </c>
      <c r="K54" s="516">
        <f>K52+J54</f>
        <v>20043942</v>
      </c>
      <c r="L54" s="433"/>
    </row>
    <row r="55" spans="1:12">
      <c r="A55" s="498"/>
      <c r="B55" s="9498" t="s">
        <v>1017</v>
      </c>
      <c r="C55" s="497" t="s">
        <v>815</v>
      </c>
      <c r="D55" s="642" t="s">
        <v>549</v>
      </c>
      <c r="E55" s="647"/>
      <c r="F55" s="537"/>
      <c r="G55" s="9492">
        <v>742699</v>
      </c>
      <c r="H55" s="537"/>
      <c r="I55" s="9492"/>
      <c r="J55" s="537"/>
      <c r="K55" s="9492">
        <f>K54-G55</f>
        <v>19301243</v>
      </c>
      <c r="L55" s="9617"/>
    </row>
    <row r="56" spans="1:12">
      <c r="A56" s="498"/>
      <c r="B56" s="9499"/>
      <c r="C56" s="497" t="s">
        <v>1022</v>
      </c>
      <c r="D56" s="643"/>
      <c r="E56" s="648"/>
      <c r="F56" s="537"/>
      <c r="G56" s="9493"/>
      <c r="H56" s="537"/>
      <c r="I56" s="9493"/>
      <c r="J56" s="537"/>
      <c r="K56" s="9493"/>
      <c r="L56" s="9618"/>
    </row>
    <row r="57" spans="1:12">
      <c r="A57" s="514"/>
      <c r="B57" s="527"/>
      <c r="C57" s="532"/>
      <c r="D57" s="576"/>
      <c r="E57" s="584"/>
      <c r="F57" s="586"/>
      <c r="G57" s="586"/>
      <c r="H57" s="586"/>
      <c r="I57" s="586"/>
      <c r="J57" s="586">
        <v>1400</v>
      </c>
      <c r="K57" s="516">
        <f>K55+J57</f>
        <v>19302643</v>
      </c>
      <c r="L57" s="433"/>
    </row>
    <row r="58" spans="1:12">
      <c r="A58" s="498"/>
      <c r="B58" s="9498" t="s">
        <v>1017</v>
      </c>
      <c r="C58" s="497" t="s">
        <v>815</v>
      </c>
      <c r="D58" s="651" t="s">
        <v>267</v>
      </c>
      <c r="E58" s="9498"/>
      <c r="F58" s="537"/>
      <c r="G58" s="9492">
        <v>248426</v>
      </c>
      <c r="H58" s="537"/>
      <c r="I58" s="9492"/>
      <c r="J58" s="537"/>
      <c r="K58" s="9492">
        <f>K57-G58</f>
        <v>19054217</v>
      </c>
      <c r="L58" s="9645"/>
    </row>
    <row r="59" spans="1:12">
      <c r="A59" s="498"/>
      <c r="B59" s="9499"/>
      <c r="C59" s="497" t="s">
        <v>1023</v>
      </c>
      <c r="D59" s="651" t="s">
        <v>1117</v>
      </c>
      <c r="E59" s="9499"/>
      <c r="F59" s="537"/>
      <c r="G59" s="9493"/>
      <c r="H59" s="537"/>
      <c r="I59" s="9493"/>
      <c r="J59" s="537"/>
      <c r="K59" s="9493"/>
      <c r="L59" s="9646"/>
    </row>
    <row r="60" spans="1:12">
      <c r="A60" s="514"/>
      <c r="B60" s="527"/>
      <c r="C60" s="532"/>
      <c r="D60" s="576"/>
      <c r="E60" s="584"/>
      <c r="F60" s="586"/>
      <c r="G60" s="586"/>
      <c r="H60" s="586"/>
      <c r="I60" s="586"/>
      <c r="J60" s="586">
        <v>1400</v>
      </c>
      <c r="K60" s="516">
        <f>K58+J60</f>
        <v>19055617</v>
      </c>
      <c r="L60" s="433"/>
    </row>
    <row r="61" spans="1:12">
      <c r="A61" s="498"/>
      <c r="B61" s="9498" t="s">
        <v>1017</v>
      </c>
      <c r="C61" s="517" t="s">
        <v>815</v>
      </c>
      <c r="D61" s="672" t="s">
        <v>160</v>
      </c>
      <c r="E61" s="9498" t="s">
        <v>162</v>
      </c>
      <c r="F61" s="9492"/>
      <c r="G61" s="9492">
        <v>475479</v>
      </c>
      <c r="H61" s="537"/>
      <c r="I61" s="9492"/>
      <c r="J61" s="537"/>
      <c r="K61" s="9492">
        <f>K60-G61</f>
        <v>18580138</v>
      </c>
      <c r="L61" s="9645"/>
    </row>
    <row r="62" spans="1:12">
      <c r="A62" s="498"/>
      <c r="B62" s="9499"/>
      <c r="C62" s="563" t="s">
        <v>849</v>
      </c>
      <c r="D62" s="673" t="s">
        <v>850</v>
      </c>
      <c r="E62" s="9499"/>
      <c r="F62" s="9493"/>
      <c r="G62" s="9493"/>
      <c r="H62" s="537"/>
      <c r="I62" s="9493"/>
      <c r="J62" s="537"/>
      <c r="K62" s="9493"/>
      <c r="L62" s="9646"/>
    </row>
    <row r="63" spans="1:12">
      <c r="A63" s="514"/>
      <c r="B63" s="527"/>
      <c r="C63" s="532"/>
      <c r="D63" s="528"/>
      <c r="E63" s="584"/>
      <c r="F63" s="586"/>
      <c r="G63" s="586"/>
      <c r="H63" s="586"/>
      <c r="I63" s="586"/>
      <c r="J63" s="586">
        <v>1400</v>
      </c>
      <c r="K63" s="516">
        <f>K61+J63</f>
        <v>18581538</v>
      </c>
      <c r="L63" s="433"/>
    </row>
    <row r="64" spans="1:12">
      <c r="A64" s="491"/>
      <c r="B64" s="9619" t="s">
        <v>1017</v>
      </c>
      <c r="C64" s="517" t="s">
        <v>851</v>
      </c>
      <c r="D64" s="672" t="s">
        <v>853</v>
      </c>
      <c r="E64" s="9498" t="s">
        <v>497</v>
      </c>
      <c r="F64" s="9492"/>
      <c r="G64" s="9492">
        <v>133685</v>
      </c>
      <c r="H64" s="534"/>
      <c r="I64" s="9492"/>
      <c r="J64" s="534"/>
      <c r="K64" s="9492">
        <f>K63-G64</f>
        <v>18447853</v>
      </c>
      <c r="L64" s="9617"/>
    </row>
    <row r="65" spans="1:12">
      <c r="A65" s="487"/>
      <c r="B65" s="9620"/>
      <c r="C65" s="555" t="s">
        <v>852</v>
      </c>
      <c r="D65" s="673" t="s">
        <v>919</v>
      </c>
      <c r="E65" s="9499"/>
      <c r="F65" s="9493"/>
      <c r="G65" s="9493"/>
      <c r="H65" s="515"/>
      <c r="I65" s="9493"/>
      <c r="J65" s="515"/>
      <c r="K65" s="9493"/>
      <c r="L65" s="9618"/>
    </row>
    <row r="66" spans="1:12">
      <c r="A66" s="514"/>
      <c r="B66" s="533"/>
      <c r="C66" s="529"/>
      <c r="D66" s="583"/>
      <c r="E66" s="599"/>
      <c r="F66" s="600"/>
      <c r="G66" s="600"/>
      <c r="H66" s="600"/>
      <c r="I66" s="600"/>
      <c r="J66" s="600">
        <v>1400</v>
      </c>
      <c r="K66" s="515">
        <f>K64+J66</f>
        <v>18449253</v>
      </c>
      <c r="L66" s="433"/>
    </row>
    <row r="67" spans="1:12">
      <c r="A67" s="550"/>
      <c r="B67" s="9619" t="s">
        <v>1017</v>
      </c>
      <c r="C67" s="474" t="s">
        <v>815</v>
      </c>
      <c r="D67" s="672" t="s">
        <v>848</v>
      </c>
      <c r="E67" s="9498" t="s">
        <v>52</v>
      </c>
      <c r="F67" s="9492"/>
      <c r="G67" s="9492">
        <v>451972</v>
      </c>
      <c r="H67" s="534"/>
      <c r="I67" s="9492"/>
      <c r="J67" s="534"/>
      <c r="K67" s="9492">
        <f>K66-G67</f>
        <v>17997281</v>
      </c>
      <c r="L67" s="9617"/>
    </row>
    <row r="68" spans="1:12">
      <c r="A68" s="551"/>
      <c r="B68" s="9620"/>
      <c r="C68" s="477" t="s">
        <v>847</v>
      </c>
      <c r="D68" s="673" t="s">
        <v>51</v>
      </c>
      <c r="E68" s="9499"/>
      <c r="F68" s="9493"/>
      <c r="G68" s="9493"/>
      <c r="H68" s="515"/>
      <c r="I68" s="9493"/>
      <c r="J68" s="515"/>
      <c r="K68" s="9493"/>
      <c r="L68" s="9618"/>
    </row>
    <row r="69" spans="1:12">
      <c r="A69" s="552"/>
      <c r="B69" s="533"/>
      <c r="C69" s="529"/>
      <c r="D69" s="601"/>
      <c r="E69" s="599"/>
      <c r="F69" s="600"/>
      <c r="G69" s="600"/>
      <c r="H69" s="600"/>
      <c r="I69" s="600"/>
      <c r="J69" s="600">
        <v>1400</v>
      </c>
      <c r="K69" s="515">
        <f>K67+J69</f>
        <v>17998681</v>
      </c>
      <c r="L69" s="433"/>
    </row>
    <row r="70" spans="1:12">
      <c r="A70" s="491"/>
      <c r="B70" s="9498" t="s">
        <v>1017</v>
      </c>
      <c r="C70" s="474" t="s">
        <v>821</v>
      </c>
      <c r="D70" s="672" t="s">
        <v>790</v>
      </c>
      <c r="E70" s="674" t="s">
        <v>877</v>
      </c>
      <c r="F70" s="9492"/>
      <c r="G70" s="9492">
        <v>204108</v>
      </c>
      <c r="H70" s="537"/>
      <c r="I70" s="9492"/>
      <c r="J70" s="537"/>
      <c r="K70" s="9492">
        <f>K69-G70</f>
        <v>17794573</v>
      </c>
      <c r="L70" s="9617"/>
    </row>
    <row r="71" spans="1:12">
      <c r="A71" s="551"/>
      <c r="B71" s="9499"/>
      <c r="C71" s="477" t="s">
        <v>827</v>
      </c>
      <c r="D71" s="673" t="s">
        <v>304</v>
      </c>
      <c r="E71" s="675"/>
      <c r="F71" s="9493"/>
      <c r="G71" s="9493"/>
      <c r="H71" s="515"/>
      <c r="I71" s="9493"/>
      <c r="J71" s="515"/>
      <c r="K71" s="9493"/>
      <c r="L71" s="9618"/>
    </row>
    <row r="72" spans="1:12">
      <c r="A72" s="514"/>
      <c r="B72" s="533"/>
      <c r="C72" s="529"/>
      <c r="D72" s="602"/>
      <c r="E72" s="599"/>
      <c r="F72" s="600"/>
      <c r="G72" s="600"/>
      <c r="H72" s="600"/>
      <c r="I72" s="600"/>
      <c r="J72" s="600">
        <v>1400</v>
      </c>
      <c r="K72" s="515">
        <f>K70+J72</f>
        <v>17795973</v>
      </c>
      <c r="L72" s="433"/>
    </row>
    <row r="73" spans="1:12">
      <c r="A73" s="491"/>
      <c r="B73" s="9498" t="s">
        <v>1017</v>
      </c>
      <c r="C73" s="474" t="s">
        <v>815</v>
      </c>
      <c r="D73" s="672" t="s">
        <v>790</v>
      </c>
      <c r="E73" s="558" t="s">
        <v>877</v>
      </c>
      <c r="F73" s="9492"/>
      <c r="G73" s="9492">
        <v>7329</v>
      </c>
      <c r="H73" s="537"/>
      <c r="I73" s="9492"/>
      <c r="J73" s="537"/>
      <c r="K73" s="9492">
        <f>K72-G73</f>
        <v>17788644</v>
      </c>
      <c r="L73" s="9617"/>
    </row>
    <row r="74" spans="1:12">
      <c r="A74" s="487"/>
      <c r="B74" s="9499"/>
      <c r="C74" s="477" t="s">
        <v>828</v>
      </c>
      <c r="D74" s="673" t="s">
        <v>304</v>
      </c>
      <c r="E74" s="675"/>
      <c r="F74" s="9493"/>
      <c r="G74" s="9493"/>
      <c r="H74" s="515"/>
      <c r="I74" s="9493"/>
      <c r="J74" s="515"/>
      <c r="K74" s="9493"/>
      <c r="L74" s="9618"/>
    </row>
    <row r="75" spans="1:12">
      <c r="A75" s="514"/>
      <c r="B75" s="638"/>
      <c r="C75" s="532"/>
      <c r="D75" s="528"/>
      <c r="E75" s="582"/>
      <c r="F75" s="575"/>
      <c r="G75" s="575"/>
      <c r="H75" s="586"/>
      <c r="I75" s="575"/>
      <c r="J75" s="603">
        <v>1400</v>
      </c>
      <c r="K75" s="636">
        <f>K73+J75</f>
        <v>17790044</v>
      </c>
      <c r="L75" s="433"/>
    </row>
    <row r="76" spans="1:12">
      <c r="A76" s="9515"/>
      <c r="B76" s="9498" t="s">
        <v>1017</v>
      </c>
      <c r="C76" s="474" t="s">
        <v>821</v>
      </c>
      <c r="D76" s="672" t="s">
        <v>302</v>
      </c>
      <c r="E76" s="558" t="s">
        <v>878</v>
      </c>
      <c r="F76" s="9492"/>
      <c r="G76" s="9492">
        <v>138001</v>
      </c>
      <c r="H76" s="9492"/>
      <c r="I76" s="9492"/>
      <c r="J76" s="9633"/>
      <c r="K76" s="9492">
        <f>K75-G76</f>
        <v>17652043</v>
      </c>
      <c r="L76" s="9617"/>
    </row>
    <row r="77" spans="1:12">
      <c r="A77" s="9516"/>
      <c r="B77" s="9499"/>
      <c r="C77" s="477" t="s">
        <v>1024</v>
      </c>
      <c r="D77" s="673" t="s">
        <v>918</v>
      </c>
      <c r="E77" s="675"/>
      <c r="F77" s="9493"/>
      <c r="G77" s="9493"/>
      <c r="H77" s="9493"/>
      <c r="I77" s="9493"/>
      <c r="J77" s="9634"/>
      <c r="K77" s="9493"/>
      <c r="L77" s="9618"/>
    </row>
    <row r="78" spans="1:12">
      <c r="A78" s="514"/>
      <c r="B78" s="638"/>
      <c r="C78" s="532"/>
      <c r="D78" s="576"/>
      <c r="E78" s="582"/>
      <c r="F78" s="575"/>
      <c r="G78" s="575"/>
      <c r="H78" s="586"/>
      <c r="I78" s="575"/>
      <c r="J78" s="585">
        <v>1400</v>
      </c>
      <c r="K78" s="636">
        <f>K76+J78</f>
        <v>17653443</v>
      </c>
      <c r="L78" s="433"/>
    </row>
    <row r="79" spans="1:12">
      <c r="A79" s="9515"/>
      <c r="B79" s="9498" t="s">
        <v>1017</v>
      </c>
      <c r="C79" s="474" t="s">
        <v>815</v>
      </c>
      <c r="D79" s="681" t="s">
        <v>302</v>
      </c>
      <c r="E79" s="558" t="s">
        <v>878</v>
      </c>
      <c r="F79" s="9492"/>
      <c r="G79" s="9492">
        <v>22919</v>
      </c>
      <c r="H79" s="9492"/>
      <c r="I79" s="9492"/>
      <c r="J79" s="9633"/>
      <c r="K79" s="9492">
        <f>K78-G79</f>
        <v>17630524</v>
      </c>
      <c r="L79" s="433"/>
    </row>
    <row r="80" spans="1:12">
      <c r="A80" s="9516"/>
      <c r="B80" s="9499"/>
      <c r="C80" s="477" t="s">
        <v>831</v>
      </c>
      <c r="D80" s="560" t="s">
        <v>918</v>
      </c>
      <c r="E80" s="679"/>
      <c r="F80" s="9493"/>
      <c r="G80" s="9493"/>
      <c r="H80" s="9493"/>
      <c r="I80" s="9493"/>
      <c r="J80" s="9634"/>
      <c r="K80" s="9493"/>
      <c r="L80" s="433"/>
    </row>
    <row r="81" spans="1:12">
      <c r="A81" s="514"/>
      <c r="B81" s="638"/>
      <c r="C81" s="532"/>
      <c r="D81" s="576"/>
      <c r="E81" s="582"/>
      <c r="F81" s="575"/>
      <c r="G81" s="575" t="s">
        <v>356</v>
      </c>
      <c r="H81" s="586"/>
      <c r="I81" s="575"/>
      <c r="J81" s="585">
        <v>1400</v>
      </c>
      <c r="K81" s="636">
        <f>K79+J81</f>
        <v>17631924</v>
      </c>
      <c r="L81" s="433"/>
    </row>
    <row r="82" spans="1:12">
      <c r="A82" s="9515"/>
      <c r="B82" s="9498" t="s">
        <v>1017</v>
      </c>
      <c r="C82" s="474" t="s">
        <v>815</v>
      </c>
      <c r="D82" s="676" t="s">
        <v>302</v>
      </c>
      <c r="E82" s="678" t="s">
        <v>878</v>
      </c>
      <c r="F82" s="9492"/>
      <c r="G82" s="9492">
        <v>57068</v>
      </c>
      <c r="H82" s="9492"/>
      <c r="I82" s="9492"/>
      <c r="J82" s="9633"/>
      <c r="K82" s="9492">
        <f>K81-G82</f>
        <v>17574856</v>
      </c>
      <c r="L82" s="433"/>
    </row>
    <row r="83" spans="1:12">
      <c r="A83" s="9516"/>
      <c r="B83" s="9499"/>
      <c r="C83" s="477" t="s">
        <v>830</v>
      </c>
      <c r="D83" s="677" t="s">
        <v>918</v>
      </c>
      <c r="E83" s="679"/>
      <c r="F83" s="9493"/>
      <c r="G83" s="9493"/>
      <c r="H83" s="9493"/>
      <c r="I83" s="9493"/>
      <c r="J83" s="9634"/>
      <c r="K83" s="9493"/>
      <c r="L83" s="433"/>
    </row>
    <row r="84" spans="1:12">
      <c r="A84" s="514"/>
      <c r="B84" s="638"/>
      <c r="C84" s="532"/>
      <c r="D84" s="576"/>
      <c r="E84" s="582"/>
      <c r="F84" s="577"/>
      <c r="G84" s="577"/>
      <c r="H84" s="600"/>
      <c r="I84" s="577"/>
      <c r="J84" s="604">
        <v>1400</v>
      </c>
      <c r="K84" s="635">
        <f>K82+J84</f>
        <v>17576256</v>
      </c>
      <c r="L84" s="433"/>
    </row>
    <row r="85" spans="1:12">
      <c r="A85" s="9515"/>
      <c r="B85" s="9498" t="s">
        <v>1017</v>
      </c>
      <c r="C85" s="556" t="s">
        <v>815</v>
      </c>
      <c r="D85" s="676" t="s">
        <v>899</v>
      </c>
      <c r="E85" s="558" t="s">
        <v>901</v>
      </c>
      <c r="F85" s="634"/>
      <c r="G85" s="9492">
        <v>423358</v>
      </c>
      <c r="H85" s="9492"/>
      <c r="I85" s="9492"/>
      <c r="J85" s="9633"/>
      <c r="K85" s="9492">
        <f>K84-G85</f>
        <v>17152898</v>
      </c>
      <c r="L85" s="433"/>
    </row>
    <row r="86" spans="1:12">
      <c r="A86" s="9516"/>
      <c r="B86" s="9499"/>
      <c r="C86" s="555" t="s">
        <v>898</v>
      </c>
      <c r="D86" s="677" t="s">
        <v>900</v>
      </c>
      <c r="E86" s="679"/>
      <c r="F86" s="635"/>
      <c r="G86" s="9493"/>
      <c r="H86" s="9493"/>
      <c r="I86" s="9493"/>
      <c r="J86" s="9634"/>
      <c r="K86" s="9493"/>
      <c r="L86" s="433"/>
    </row>
    <row r="87" spans="1:12">
      <c r="A87" s="514"/>
      <c r="B87" s="638"/>
      <c r="C87" s="532"/>
      <c r="D87" s="576"/>
      <c r="E87" s="582"/>
      <c r="F87" s="577"/>
      <c r="G87" s="577"/>
      <c r="H87" s="600"/>
      <c r="I87" s="577"/>
      <c r="J87" s="604">
        <v>1400</v>
      </c>
      <c r="K87" s="635">
        <f>K85+J87</f>
        <v>17154298</v>
      </c>
      <c r="L87" s="433"/>
    </row>
    <row r="88" spans="1:12">
      <c r="A88" s="491"/>
      <c r="B88" s="9498" t="s">
        <v>1017</v>
      </c>
      <c r="C88" s="556" t="s">
        <v>888</v>
      </c>
      <c r="D88" s="676" t="s">
        <v>46</v>
      </c>
      <c r="E88" s="647"/>
      <c r="F88" s="634"/>
      <c r="G88" s="9492"/>
      <c r="H88" s="9492"/>
      <c r="I88" s="9492">
        <v>4090994</v>
      </c>
      <c r="J88" s="9633"/>
      <c r="K88" s="9492">
        <f>K87-I88</f>
        <v>13063304</v>
      </c>
      <c r="L88" s="433"/>
    </row>
    <row r="89" spans="1:12">
      <c r="A89" s="487"/>
      <c r="B89" s="9499"/>
      <c r="C89" s="555" t="s">
        <v>889</v>
      </c>
      <c r="D89" s="677"/>
      <c r="E89" s="648"/>
      <c r="F89" s="635"/>
      <c r="G89" s="9493"/>
      <c r="H89" s="9493"/>
      <c r="I89" s="9493"/>
      <c r="J89" s="9634"/>
      <c r="K89" s="9493"/>
      <c r="L89" s="433"/>
    </row>
    <row r="90" spans="1:12">
      <c r="A90" s="514"/>
      <c r="B90" s="638"/>
      <c r="C90" s="532"/>
      <c r="D90" s="576"/>
      <c r="E90" s="605"/>
      <c r="F90" s="577"/>
      <c r="G90" s="577"/>
      <c r="H90" s="600"/>
      <c r="I90" s="577"/>
      <c r="J90" s="604">
        <v>1400</v>
      </c>
      <c r="K90" s="635">
        <f>K88+J90</f>
        <v>13064704</v>
      </c>
      <c r="L90" s="433"/>
    </row>
    <row r="91" spans="1:12">
      <c r="A91" s="557"/>
      <c r="B91" s="9498" t="s">
        <v>1017</v>
      </c>
      <c r="C91" s="517" t="s">
        <v>821</v>
      </c>
      <c r="D91" s="642"/>
      <c r="E91" s="647"/>
      <c r="F91" s="652"/>
      <c r="G91" s="9492"/>
      <c r="H91" s="9492"/>
      <c r="I91" s="9492">
        <v>159739</v>
      </c>
      <c r="J91" s="464"/>
      <c r="K91" s="9492">
        <f>K90-I91</f>
        <v>12904965</v>
      </c>
      <c r="L91" s="433"/>
    </row>
    <row r="92" spans="1:12">
      <c r="A92" s="554"/>
      <c r="B92" s="9499"/>
      <c r="C92" s="555" t="s">
        <v>856</v>
      </c>
      <c r="D92" s="643"/>
      <c r="E92" s="648"/>
      <c r="F92" s="635"/>
      <c r="G92" s="9493"/>
      <c r="H92" s="9493"/>
      <c r="I92" s="9493"/>
      <c r="J92" s="559"/>
      <c r="K92" s="9493"/>
      <c r="L92" s="433"/>
    </row>
    <row r="93" spans="1:12">
      <c r="A93" s="514"/>
      <c r="B93" s="638"/>
      <c r="C93" s="532"/>
      <c r="D93" s="576"/>
      <c r="E93" s="605"/>
      <c r="F93" s="577"/>
      <c r="G93" s="577"/>
      <c r="H93" s="600"/>
      <c r="I93" s="577"/>
      <c r="J93" s="604">
        <v>1400</v>
      </c>
      <c r="K93" s="635">
        <f>K91+J93</f>
        <v>12906365</v>
      </c>
      <c r="L93" s="433"/>
    </row>
    <row r="94" spans="1:12">
      <c r="A94" s="557"/>
      <c r="B94" s="9498" t="s">
        <v>1017</v>
      </c>
      <c r="C94" s="556" t="s">
        <v>781</v>
      </c>
      <c r="D94" s="642"/>
      <c r="E94" s="558"/>
      <c r="F94" s="652"/>
      <c r="G94" s="9492"/>
      <c r="H94" s="9492"/>
      <c r="I94" s="9492">
        <v>55590</v>
      </c>
      <c r="J94" s="9633"/>
      <c r="K94" s="9492">
        <f>K93-I94</f>
        <v>12850775</v>
      </c>
      <c r="L94" s="433"/>
    </row>
    <row r="95" spans="1:12">
      <c r="A95" s="554"/>
      <c r="B95" s="9499"/>
      <c r="C95" s="555" t="s">
        <v>857</v>
      </c>
      <c r="D95" s="643"/>
      <c r="E95" s="648"/>
      <c r="F95" s="635"/>
      <c r="G95" s="9493"/>
      <c r="H95" s="9493"/>
      <c r="I95" s="9493"/>
      <c r="J95" s="9634"/>
      <c r="K95" s="9493"/>
      <c r="L95" s="433"/>
    </row>
    <row r="96" spans="1:12">
      <c r="A96" s="514"/>
      <c r="B96" s="638"/>
      <c r="C96" s="532"/>
      <c r="D96" s="576"/>
      <c r="E96" s="605"/>
      <c r="F96" s="577"/>
      <c r="G96" s="577"/>
      <c r="H96" s="600"/>
      <c r="I96" s="577"/>
      <c r="J96" s="604">
        <v>1500</v>
      </c>
      <c r="K96" s="635">
        <f>K94+J96</f>
        <v>12852275</v>
      </c>
      <c r="L96" s="433"/>
    </row>
    <row r="97" spans="1:12">
      <c r="A97" s="491"/>
      <c r="B97" s="9498" t="s">
        <v>1017</v>
      </c>
      <c r="C97" s="517" t="s">
        <v>781</v>
      </c>
      <c r="D97" s="642"/>
      <c r="E97" s="558"/>
      <c r="F97" s="634"/>
      <c r="G97" s="9492"/>
      <c r="H97" s="9492"/>
      <c r="I97" s="9492">
        <v>31590</v>
      </c>
      <c r="J97" s="9633"/>
      <c r="K97" s="9492">
        <f>K96-I97</f>
        <v>12820685</v>
      </c>
      <c r="L97" s="433"/>
    </row>
    <row r="98" spans="1:12">
      <c r="A98" s="487"/>
      <c r="B98" s="9499"/>
      <c r="C98" s="555" t="s">
        <v>858</v>
      </c>
      <c r="D98" s="643"/>
      <c r="E98" s="648"/>
      <c r="F98" s="635"/>
      <c r="G98" s="9493"/>
      <c r="H98" s="9493"/>
      <c r="I98" s="9493"/>
      <c r="J98" s="9634"/>
      <c r="K98" s="9493"/>
      <c r="L98" s="433"/>
    </row>
    <row r="99" spans="1:12">
      <c r="A99" s="514"/>
      <c r="B99" s="638"/>
      <c r="C99" s="532"/>
      <c r="D99" s="576"/>
      <c r="E99" s="605"/>
      <c r="F99" s="577"/>
      <c r="G99" s="577"/>
      <c r="H99" s="600"/>
      <c r="I99" s="577"/>
      <c r="J99" s="604">
        <v>1500</v>
      </c>
      <c r="K99" s="635">
        <f>K97+J99</f>
        <v>12822185</v>
      </c>
      <c r="L99" s="433"/>
    </row>
    <row r="100" spans="1:12">
      <c r="A100" s="491"/>
      <c r="B100" s="9498" t="s">
        <v>1017</v>
      </c>
      <c r="C100" s="517" t="s">
        <v>781</v>
      </c>
      <c r="D100" s="813" t="s">
        <v>848</v>
      </c>
      <c r="E100" s="9498" t="s">
        <v>52</v>
      </c>
      <c r="F100" s="634"/>
      <c r="G100" s="9492">
        <v>38090</v>
      </c>
      <c r="H100" s="9492"/>
      <c r="I100" s="9492"/>
      <c r="J100" s="9633"/>
      <c r="K100" s="9492">
        <f>K99-G100</f>
        <v>12784095</v>
      </c>
      <c r="L100" s="433"/>
    </row>
    <row r="101" spans="1:12">
      <c r="A101" s="487"/>
      <c r="B101" s="9499"/>
      <c r="C101" s="555" t="s">
        <v>1025</v>
      </c>
      <c r="D101" s="814" t="s">
        <v>51</v>
      </c>
      <c r="E101" s="9499"/>
      <c r="F101" s="635"/>
      <c r="G101" s="9493"/>
      <c r="H101" s="9493"/>
      <c r="I101" s="9493"/>
      <c r="J101" s="9634"/>
      <c r="K101" s="9493"/>
      <c r="L101" s="433"/>
    </row>
    <row r="102" spans="1:12">
      <c r="A102" s="514"/>
      <c r="B102" s="638"/>
      <c r="C102" s="532"/>
      <c r="D102" s="576"/>
      <c r="E102" s="605"/>
      <c r="F102" s="577"/>
      <c r="G102" s="577"/>
      <c r="H102" s="600"/>
      <c r="I102" s="577"/>
      <c r="J102" s="604">
        <v>1500</v>
      </c>
      <c r="K102" s="635">
        <f>K100+J102</f>
        <v>12785595</v>
      </c>
      <c r="L102" s="433"/>
    </row>
    <row r="103" spans="1:12">
      <c r="A103" s="491"/>
      <c r="B103" s="9498" t="s">
        <v>1017</v>
      </c>
      <c r="C103" s="556" t="s">
        <v>781</v>
      </c>
      <c r="D103" s="676" t="s">
        <v>46</v>
      </c>
      <c r="E103" s="558"/>
      <c r="F103" s="652"/>
      <c r="G103" s="9492"/>
      <c r="H103" s="9492"/>
      <c r="I103" s="9492">
        <v>150340</v>
      </c>
      <c r="J103" s="9633"/>
      <c r="K103" s="9492">
        <f>K102-I103</f>
        <v>12635255</v>
      </c>
      <c r="L103" s="433"/>
    </row>
    <row r="104" spans="1:12">
      <c r="A104" s="487"/>
      <c r="B104" s="9499"/>
      <c r="C104" s="555" t="s">
        <v>894</v>
      </c>
      <c r="D104" s="677"/>
      <c r="E104" s="648"/>
      <c r="F104" s="635"/>
      <c r="G104" s="9493"/>
      <c r="H104" s="9493"/>
      <c r="I104" s="9493"/>
      <c r="J104" s="9634"/>
      <c r="K104" s="9493"/>
      <c r="L104" s="433"/>
    </row>
    <row r="105" spans="1:12">
      <c r="A105" s="514"/>
      <c r="B105" s="638"/>
      <c r="C105" s="532"/>
      <c r="D105" s="576"/>
      <c r="E105" s="605"/>
      <c r="F105" s="577"/>
      <c r="G105" s="577"/>
      <c r="H105" s="600"/>
      <c r="I105" s="577"/>
      <c r="J105" s="604">
        <v>1500</v>
      </c>
      <c r="K105" s="635">
        <f>K103+J105</f>
        <v>12636755</v>
      </c>
      <c r="L105" s="433"/>
    </row>
    <row r="106" spans="1:12">
      <c r="A106" s="491"/>
      <c r="B106" s="9498" t="s">
        <v>1017</v>
      </c>
      <c r="C106" s="480" t="s">
        <v>778</v>
      </c>
      <c r="D106" s="676" t="s">
        <v>73</v>
      </c>
      <c r="E106" s="647"/>
      <c r="F106" s="9492"/>
      <c r="G106" s="9492"/>
      <c r="H106" s="9492">
        <v>11067600</v>
      </c>
      <c r="I106" s="9492"/>
      <c r="J106" s="595"/>
      <c r="K106" s="9492">
        <f>K105-H106</f>
        <v>1569155</v>
      </c>
      <c r="L106" s="433"/>
    </row>
    <row r="107" spans="1:12">
      <c r="A107" s="487"/>
      <c r="B107" s="9499"/>
      <c r="C107" s="477" t="s">
        <v>779</v>
      </c>
      <c r="D107" s="677"/>
      <c r="E107" s="648"/>
      <c r="F107" s="9493"/>
      <c r="G107" s="9493"/>
      <c r="H107" s="9493"/>
      <c r="I107" s="9493"/>
      <c r="J107" s="559"/>
      <c r="K107" s="9493"/>
      <c r="L107" s="433"/>
    </row>
    <row r="108" spans="1:12">
      <c r="A108" s="514"/>
      <c r="B108" s="638"/>
      <c r="C108" s="532"/>
      <c r="D108" s="576"/>
      <c r="E108" s="605"/>
      <c r="F108" s="577"/>
      <c r="G108" s="577"/>
      <c r="H108" s="600"/>
      <c r="I108" s="577"/>
      <c r="J108" s="604">
        <v>1500</v>
      </c>
      <c r="K108" s="635">
        <f>K106+J108</f>
        <v>1570655</v>
      </c>
      <c r="L108" s="433"/>
    </row>
    <row r="109" spans="1:12">
      <c r="A109" s="491"/>
      <c r="B109" s="9498" t="s">
        <v>1017</v>
      </c>
      <c r="C109" s="491" t="s">
        <v>781</v>
      </c>
      <c r="D109" s="485" t="s">
        <v>267</v>
      </c>
      <c r="E109" s="9498" t="s">
        <v>271</v>
      </c>
      <c r="F109" s="652"/>
      <c r="G109" s="9492">
        <v>31840</v>
      </c>
      <c r="H109" s="9492"/>
      <c r="I109" s="9492"/>
      <c r="J109" s="595"/>
      <c r="K109" s="9492">
        <f>K108-G109</f>
        <v>1538815</v>
      </c>
      <c r="L109" s="433"/>
    </row>
    <row r="110" spans="1:12">
      <c r="A110" s="487"/>
      <c r="B110" s="9499"/>
      <c r="C110" s="487" t="s">
        <v>791</v>
      </c>
      <c r="D110" s="486" t="s">
        <v>304</v>
      </c>
      <c r="E110" s="9499"/>
      <c r="F110" s="635"/>
      <c r="G110" s="9493"/>
      <c r="H110" s="9493"/>
      <c r="I110" s="9493"/>
      <c r="J110" s="559"/>
      <c r="K110" s="9493"/>
      <c r="L110" s="433"/>
    </row>
    <row r="111" spans="1:12">
      <c r="A111" s="554"/>
      <c r="B111" s="638"/>
      <c r="C111" s="532"/>
      <c r="D111" s="576"/>
      <c r="E111" s="582"/>
      <c r="F111" s="575"/>
      <c r="G111" s="577"/>
      <c r="H111" s="600"/>
      <c r="I111" s="577"/>
      <c r="J111" s="604">
        <v>1500</v>
      </c>
      <c r="K111" s="635">
        <f>K109+J111</f>
        <v>1540315</v>
      </c>
      <c r="L111" s="433"/>
    </row>
    <row r="112" spans="1:12">
      <c r="A112" s="491"/>
      <c r="B112" s="9498" t="s">
        <v>1017</v>
      </c>
      <c r="C112" s="474" t="s">
        <v>781</v>
      </c>
      <c r="D112" s="518" t="s">
        <v>568</v>
      </c>
      <c r="E112" s="9498" t="s">
        <v>715</v>
      </c>
      <c r="F112" s="652"/>
      <c r="G112" s="652">
        <v>22340</v>
      </c>
      <c r="H112" s="9492"/>
      <c r="I112" s="9492"/>
      <c r="J112" s="595"/>
      <c r="K112" s="9492">
        <f>K111-G112</f>
        <v>1517975</v>
      </c>
      <c r="L112" s="433"/>
    </row>
    <row r="113" spans="1:12">
      <c r="A113" s="487"/>
      <c r="B113" s="9499"/>
      <c r="C113" s="477" t="s">
        <v>793</v>
      </c>
      <c r="D113" s="519" t="s">
        <v>250</v>
      </c>
      <c r="E113" s="9499"/>
      <c r="F113" s="635"/>
      <c r="G113" s="635"/>
      <c r="H113" s="9493"/>
      <c r="I113" s="9493"/>
      <c r="J113" s="559"/>
      <c r="K113" s="9493"/>
      <c r="L113" s="433"/>
    </row>
    <row r="114" spans="1:12">
      <c r="A114" s="554"/>
      <c r="B114" s="638"/>
      <c r="C114" s="532"/>
      <c r="D114" s="576"/>
      <c r="E114" s="582"/>
      <c r="F114" s="575"/>
      <c r="G114" s="575"/>
      <c r="H114" s="600"/>
      <c r="I114" s="577"/>
      <c r="J114" s="604">
        <v>1500</v>
      </c>
      <c r="K114" s="635">
        <f>K112+J114</f>
        <v>1519475</v>
      </c>
      <c r="L114" s="433"/>
    </row>
    <row r="115" spans="1:12">
      <c r="A115" s="491"/>
      <c r="B115" s="9498" t="s">
        <v>1017</v>
      </c>
      <c r="C115" s="474" t="s">
        <v>778</v>
      </c>
      <c r="D115" s="676" t="s">
        <v>795</v>
      </c>
      <c r="E115" s="9498" t="s">
        <v>454</v>
      </c>
      <c r="F115" s="652"/>
      <c r="G115" s="652">
        <v>84840</v>
      </c>
      <c r="H115" s="9492"/>
      <c r="I115" s="634"/>
      <c r="J115" s="464"/>
      <c r="K115" s="9492">
        <f>K114-G115</f>
        <v>1434635</v>
      </c>
      <c r="L115" s="433"/>
    </row>
    <row r="116" spans="1:12">
      <c r="A116" s="487"/>
      <c r="B116" s="9499"/>
      <c r="C116" s="477" t="s">
        <v>794</v>
      </c>
      <c r="D116" s="677" t="s">
        <v>875</v>
      </c>
      <c r="E116" s="9499"/>
      <c r="F116" s="635"/>
      <c r="G116" s="635"/>
      <c r="H116" s="9493"/>
      <c r="I116" s="635"/>
      <c r="J116" s="559"/>
      <c r="K116" s="9493"/>
      <c r="L116" s="433"/>
    </row>
    <row r="117" spans="1:12">
      <c r="A117" s="554"/>
      <c r="B117" s="638"/>
      <c r="C117" s="532"/>
      <c r="D117" s="576"/>
      <c r="E117" s="582"/>
      <c r="F117" s="575"/>
      <c r="G117" s="575"/>
      <c r="H117" s="600"/>
      <c r="I117" s="577"/>
      <c r="J117" s="604">
        <v>1500</v>
      </c>
      <c r="K117" s="635">
        <f>K115+J117</f>
        <v>1436135</v>
      </c>
      <c r="L117" s="433"/>
    </row>
    <row r="118" spans="1:12">
      <c r="A118" s="491"/>
      <c r="B118" s="9498" t="s">
        <v>1017</v>
      </c>
      <c r="C118" s="525" t="s">
        <v>781</v>
      </c>
      <c r="D118" s="680" t="s">
        <v>790</v>
      </c>
      <c r="E118" s="9498" t="s">
        <v>877</v>
      </c>
      <c r="F118" s="652"/>
      <c r="G118" s="652">
        <v>27190</v>
      </c>
      <c r="H118" s="9492"/>
      <c r="I118" s="9492"/>
      <c r="J118" s="595"/>
      <c r="K118" s="9492">
        <f>K117-G118</f>
        <v>1408945</v>
      </c>
      <c r="L118" s="433"/>
    </row>
    <row r="119" spans="1:12">
      <c r="A119" s="487"/>
      <c r="B119" s="9499"/>
      <c r="C119" s="539" t="s">
        <v>789</v>
      </c>
      <c r="D119" s="540" t="s">
        <v>304</v>
      </c>
      <c r="E119" s="9499"/>
      <c r="F119" s="635"/>
      <c r="G119" s="635"/>
      <c r="H119" s="9493"/>
      <c r="I119" s="9493"/>
      <c r="J119" s="559"/>
      <c r="K119" s="9493"/>
      <c r="L119" s="433"/>
    </row>
    <row r="120" spans="1:12">
      <c r="A120" s="554"/>
      <c r="B120" s="638"/>
      <c r="C120" s="532"/>
      <c r="D120" s="576"/>
      <c r="E120" s="582"/>
      <c r="F120" s="575"/>
      <c r="G120" s="575"/>
      <c r="H120" s="600"/>
      <c r="I120" s="577"/>
      <c r="J120" s="604">
        <v>1500</v>
      </c>
      <c r="K120" s="635">
        <f>K118+J120</f>
        <v>1410445</v>
      </c>
      <c r="L120" s="433"/>
    </row>
    <row r="121" spans="1:12">
      <c r="A121" s="491"/>
      <c r="B121" s="9498" t="s">
        <v>1017</v>
      </c>
      <c r="C121" s="497" t="s">
        <v>799</v>
      </c>
      <c r="D121" s="676" t="s">
        <v>558</v>
      </c>
      <c r="E121" s="678" t="s">
        <v>251</v>
      </c>
      <c r="F121" s="652"/>
      <c r="G121" s="652">
        <v>64800</v>
      </c>
      <c r="H121" s="9492"/>
      <c r="I121" s="9492"/>
      <c r="J121" s="595"/>
      <c r="K121" s="9492">
        <f>K120-G121</f>
        <v>1345645</v>
      </c>
      <c r="L121" s="433"/>
    </row>
    <row r="122" spans="1:12">
      <c r="A122" s="487"/>
      <c r="B122" s="9499"/>
      <c r="C122" s="497" t="s">
        <v>800</v>
      </c>
      <c r="D122" s="677" t="s">
        <v>250</v>
      </c>
      <c r="E122" s="679"/>
      <c r="F122" s="635"/>
      <c r="G122" s="635"/>
      <c r="H122" s="9493"/>
      <c r="I122" s="9493"/>
      <c r="J122" s="559"/>
      <c r="K122" s="9493"/>
      <c r="L122" s="433"/>
    </row>
    <row r="123" spans="1:12">
      <c r="A123" s="554"/>
      <c r="B123" s="638"/>
      <c r="C123" s="532"/>
      <c r="D123" s="576"/>
      <c r="E123" s="582"/>
      <c r="F123" s="575"/>
      <c r="G123" s="575"/>
      <c r="H123" s="600"/>
      <c r="I123" s="577"/>
      <c r="J123" s="604">
        <v>750</v>
      </c>
      <c r="K123" s="635">
        <f>K121+J123</f>
        <v>1346395</v>
      </c>
      <c r="L123" s="433"/>
    </row>
    <row r="124" spans="1:12">
      <c r="A124" s="491"/>
      <c r="B124" s="9498" t="s">
        <v>1017</v>
      </c>
      <c r="C124" s="474" t="s">
        <v>836</v>
      </c>
      <c r="D124" s="676" t="s">
        <v>838</v>
      </c>
      <c r="E124" s="9498" t="s">
        <v>877</v>
      </c>
      <c r="F124" s="652"/>
      <c r="G124" s="652">
        <v>27100</v>
      </c>
      <c r="H124" s="9492"/>
      <c r="I124" s="9492"/>
      <c r="J124" s="595"/>
      <c r="K124" s="9492">
        <f>K123-G124</f>
        <v>1319295</v>
      </c>
      <c r="L124" s="9617"/>
    </row>
    <row r="125" spans="1:12">
      <c r="A125" s="487"/>
      <c r="B125" s="9499"/>
      <c r="C125" s="477" t="s">
        <v>837</v>
      </c>
      <c r="D125" s="677" t="s">
        <v>304</v>
      </c>
      <c r="E125" s="9499"/>
      <c r="F125" s="635"/>
      <c r="G125" s="635"/>
      <c r="H125" s="9493"/>
      <c r="I125" s="9493"/>
      <c r="J125" s="559"/>
      <c r="K125" s="9493"/>
      <c r="L125" s="9618"/>
    </row>
    <row r="126" spans="1:12">
      <c r="A126" s="554"/>
      <c r="B126" s="638"/>
      <c r="C126" s="532"/>
      <c r="D126" s="576"/>
      <c r="E126" s="582"/>
      <c r="F126" s="575"/>
      <c r="G126" s="575"/>
      <c r="H126" s="600"/>
      <c r="I126" s="577"/>
      <c r="J126" s="604">
        <v>750</v>
      </c>
      <c r="K126" s="635">
        <f>K124+J126</f>
        <v>1320045</v>
      </c>
      <c r="L126" s="433"/>
    </row>
    <row r="127" spans="1:12">
      <c r="A127" s="491"/>
      <c r="B127" s="9498" t="s">
        <v>1017</v>
      </c>
      <c r="C127" s="545" t="s">
        <v>812</v>
      </c>
      <c r="D127" s="518" t="s">
        <v>388</v>
      </c>
      <c r="E127" s="9498"/>
      <c r="F127" s="634"/>
      <c r="G127" s="9492"/>
      <c r="H127" s="9492"/>
      <c r="I127" s="9492">
        <v>246029</v>
      </c>
      <c r="J127" s="595"/>
      <c r="K127" s="9492">
        <f>K126-I127</f>
        <v>1074016</v>
      </c>
      <c r="L127" s="9617"/>
    </row>
    <row r="128" spans="1:12">
      <c r="A128" s="487"/>
      <c r="B128" s="9499"/>
      <c r="C128" s="553" t="s">
        <v>813</v>
      </c>
      <c r="D128" s="519" t="s">
        <v>814</v>
      </c>
      <c r="E128" s="9499"/>
      <c r="F128" s="635"/>
      <c r="G128" s="9493"/>
      <c r="H128" s="9493"/>
      <c r="I128" s="9493"/>
      <c r="J128" s="559"/>
      <c r="K128" s="9493"/>
      <c r="L128" s="9618"/>
    </row>
    <row r="129" spans="1:12">
      <c r="A129" s="554"/>
      <c r="B129" s="638"/>
      <c r="C129" s="532"/>
      <c r="D129" s="576"/>
      <c r="E129" s="582"/>
      <c r="F129" s="577"/>
      <c r="G129" s="577"/>
      <c r="H129" s="600"/>
      <c r="I129" s="577"/>
      <c r="J129" s="604">
        <v>1400</v>
      </c>
      <c r="K129" s="635">
        <f>K127+J129</f>
        <v>1075416</v>
      </c>
      <c r="L129" s="433"/>
    </row>
    <row r="130" spans="1:12">
      <c r="A130" s="491"/>
      <c r="B130" s="9498" t="s">
        <v>1017</v>
      </c>
      <c r="C130" s="562" t="s">
        <v>815</v>
      </c>
      <c r="D130" s="676" t="s">
        <v>388</v>
      </c>
      <c r="E130" s="9498"/>
      <c r="F130" s="652"/>
      <c r="G130" s="9492"/>
      <c r="H130" s="9492"/>
      <c r="I130" s="9492">
        <v>80205</v>
      </c>
      <c r="J130" s="464"/>
      <c r="K130" s="9492">
        <f>K129-I130</f>
        <v>995211</v>
      </c>
      <c r="L130" s="9647"/>
    </row>
    <row r="131" spans="1:12">
      <c r="A131" s="487"/>
      <c r="B131" s="9499"/>
      <c r="C131" s="553" t="s">
        <v>1026</v>
      </c>
      <c r="D131" s="677" t="s">
        <v>814</v>
      </c>
      <c r="E131" s="9499"/>
      <c r="F131" s="635"/>
      <c r="G131" s="9493"/>
      <c r="H131" s="9493"/>
      <c r="I131" s="9493"/>
      <c r="J131" s="559"/>
      <c r="K131" s="9493"/>
      <c r="L131" s="9648"/>
    </row>
    <row r="132" spans="1:12">
      <c r="A132" s="554"/>
      <c r="B132" s="638"/>
      <c r="C132" s="532"/>
      <c r="D132" s="576"/>
      <c r="E132" s="582"/>
      <c r="F132" s="577"/>
      <c r="G132" s="577"/>
      <c r="H132" s="600"/>
      <c r="I132" s="577"/>
      <c r="J132" s="604">
        <v>1400</v>
      </c>
      <c r="K132" s="635">
        <f>K130+J132</f>
        <v>996611</v>
      </c>
      <c r="L132" s="433"/>
    </row>
    <row r="133" spans="1:12">
      <c r="A133" s="491"/>
      <c r="B133" s="9498" t="s">
        <v>1017</v>
      </c>
      <c r="C133" s="474" t="s">
        <v>815</v>
      </c>
      <c r="D133" s="676" t="s">
        <v>568</v>
      </c>
      <c r="E133" s="9498" t="s">
        <v>715</v>
      </c>
      <c r="F133" s="652"/>
      <c r="G133" s="9492">
        <v>462221</v>
      </c>
      <c r="H133" s="9492"/>
      <c r="I133" s="9492"/>
      <c r="J133" s="595"/>
      <c r="K133" s="9492">
        <f>K132-G133</f>
        <v>534390</v>
      </c>
      <c r="L133" s="433"/>
    </row>
    <row r="134" spans="1:12">
      <c r="A134" s="487"/>
      <c r="B134" s="9499"/>
      <c r="C134" s="477" t="s">
        <v>833</v>
      </c>
      <c r="D134" s="677" t="s">
        <v>250</v>
      </c>
      <c r="E134" s="9499"/>
      <c r="F134" s="635"/>
      <c r="G134" s="9493"/>
      <c r="H134" s="9493"/>
      <c r="I134" s="9493"/>
      <c r="J134" s="559"/>
      <c r="K134" s="9493"/>
      <c r="L134" s="433"/>
    </row>
    <row r="135" spans="1:12">
      <c r="A135" s="554"/>
      <c r="B135" s="638"/>
      <c r="C135" s="532"/>
      <c r="D135" s="576"/>
      <c r="E135" s="582"/>
      <c r="F135" s="577"/>
      <c r="G135" s="577"/>
      <c r="H135" s="600"/>
      <c r="I135" s="577"/>
      <c r="J135" s="604">
        <v>1400</v>
      </c>
      <c r="K135" s="635">
        <f>K133+J135</f>
        <v>535790</v>
      </c>
      <c r="L135" s="768"/>
    </row>
    <row r="136" spans="1:12">
      <c r="A136" s="491"/>
      <c r="B136" s="9619" t="s">
        <v>1017</v>
      </c>
      <c r="C136" s="474" t="s">
        <v>815</v>
      </c>
      <c r="D136" s="676" t="s">
        <v>568</v>
      </c>
      <c r="E136" s="9498" t="s">
        <v>715</v>
      </c>
      <c r="F136" s="652"/>
      <c r="G136" s="9492">
        <v>46251</v>
      </c>
      <c r="H136" s="9492"/>
      <c r="I136" s="9492"/>
      <c r="J136" s="595"/>
      <c r="K136" s="9492">
        <f>K135-G136</f>
        <v>489539</v>
      </c>
      <c r="L136" s="9647"/>
    </row>
    <row r="137" spans="1:12">
      <c r="A137" s="487"/>
      <c r="B137" s="9620"/>
      <c r="C137" s="477" t="s">
        <v>832</v>
      </c>
      <c r="D137" s="677" t="s">
        <v>250</v>
      </c>
      <c r="E137" s="9499"/>
      <c r="F137" s="635"/>
      <c r="G137" s="9493"/>
      <c r="H137" s="9493"/>
      <c r="I137" s="9493"/>
      <c r="J137" s="559"/>
      <c r="K137" s="9493"/>
      <c r="L137" s="9648"/>
    </row>
    <row r="138" spans="1:12">
      <c r="A138" s="487"/>
      <c r="B138" s="561"/>
      <c r="C138" s="532"/>
      <c r="D138" s="576"/>
      <c r="E138" s="582"/>
      <c r="F138" s="577"/>
      <c r="G138" s="577"/>
      <c r="H138" s="600"/>
      <c r="I138" s="577"/>
      <c r="J138" s="604">
        <v>1400</v>
      </c>
      <c r="K138" s="635">
        <f>K136+J138</f>
        <v>490939</v>
      </c>
      <c r="L138" s="433"/>
    </row>
    <row r="139" spans="1:12">
      <c r="A139" s="491"/>
      <c r="B139" s="9619" t="s">
        <v>1017</v>
      </c>
      <c r="C139" s="491" t="s">
        <v>778</v>
      </c>
      <c r="D139" s="676" t="s">
        <v>157</v>
      </c>
      <c r="E139" s="9498" t="s">
        <v>156</v>
      </c>
      <c r="F139" s="652"/>
      <c r="G139" s="9492">
        <v>186340</v>
      </c>
      <c r="H139" s="9492"/>
      <c r="I139" s="9492"/>
      <c r="J139" s="464"/>
      <c r="K139" s="9492">
        <f>K138-G139</f>
        <v>304599</v>
      </c>
      <c r="L139" s="433"/>
    </row>
    <row r="140" spans="1:12">
      <c r="A140" s="487"/>
      <c r="B140" s="9620"/>
      <c r="C140" s="487" t="s">
        <v>788</v>
      </c>
      <c r="D140" s="677" t="s">
        <v>38</v>
      </c>
      <c r="E140" s="9499"/>
      <c r="F140" s="635"/>
      <c r="G140" s="9493"/>
      <c r="H140" s="9493"/>
      <c r="I140" s="9493"/>
      <c r="J140" s="559"/>
      <c r="K140" s="9493"/>
      <c r="L140" s="433"/>
    </row>
    <row r="141" spans="1:12">
      <c r="A141" s="487"/>
      <c r="B141" s="561"/>
      <c r="C141" s="532"/>
      <c r="D141" s="576"/>
      <c r="E141" s="582"/>
      <c r="F141" s="577"/>
      <c r="G141" s="577"/>
      <c r="H141" s="600"/>
      <c r="I141" s="577"/>
      <c r="J141" s="604">
        <v>1500</v>
      </c>
      <c r="K141" s="635">
        <f>K139+J141</f>
        <v>306099</v>
      </c>
      <c r="L141" s="433"/>
    </row>
    <row r="142" spans="1:12">
      <c r="A142" s="498"/>
      <c r="B142" s="9619" t="s">
        <v>1017</v>
      </c>
      <c r="C142" s="474" t="s">
        <v>778</v>
      </c>
      <c r="D142" s="518" t="s">
        <v>399</v>
      </c>
      <c r="E142" s="9498" t="s">
        <v>401</v>
      </c>
      <c r="F142" s="634"/>
      <c r="G142" s="9492">
        <v>24340</v>
      </c>
      <c r="H142" s="9492"/>
      <c r="I142" s="9492"/>
      <c r="J142" s="464"/>
      <c r="K142" s="9492">
        <f>K141-G142</f>
        <v>281759</v>
      </c>
      <c r="L142" s="433"/>
    </row>
    <row r="143" spans="1:12">
      <c r="A143" s="487"/>
      <c r="B143" s="9620"/>
      <c r="C143" s="477" t="s">
        <v>356</v>
      </c>
      <c r="D143" s="519" t="s">
        <v>855</v>
      </c>
      <c r="E143" s="9499"/>
      <c r="F143" s="635"/>
      <c r="G143" s="9493"/>
      <c r="H143" s="9493"/>
      <c r="I143" s="9493"/>
      <c r="J143" s="559"/>
      <c r="K143" s="9493"/>
      <c r="L143" s="433"/>
    </row>
    <row r="144" spans="1:12">
      <c r="A144" s="487"/>
      <c r="B144" s="561"/>
      <c r="C144" s="532"/>
      <c r="D144" s="576"/>
      <c r="E144" s="582"/>
      <c r="F144" s="577"/>
      <c r="G144" s="577"/>
      <c r="H144" s="600"/>
      <c r="I144" s="577"/>
      <c r="J144" s="604">
        <v>1500</v>
      </c>
      <c r="K144" s="635">
        <f>K142+J144</f>
        <v>283259</v>
      </c>
      <c r="L144" s="433"/>
    </row>
    <row r="145" spans="1:12">
      <c r="A145" s="498"/>
      <c r="B145" s="9619" t="s">
        <v>1029</v>
      </c>
      <c r="C145" s="517" t="s">
        <v>1027</v>
      </c>
      <c r="D145" s="642"/>
      <c r="E145" s="9498"/>
      <c r="F145" s="652"/>
      <c r="G145" s="9492"/>
      <c r="H145" s="9492"/>
      <c r="I145" s="9492">
        <v>50000</v>
      </c>
      <c r="J145" s="595"/>
      <c r="K145" s="9492">
        <f>K144-I145</f>
        <v>233259</v>
      </c>
      <c r="L145" s="433"/>
    </row>
    <row r="146" spans="1:12">
      <c r="A146" s="487"/>
      <c r="B146" s="9620"/>
      <c r="C146" s="555" t="s">
        <v>1081</v>
      </c>
      <c r="D146" s="643"/>
      <c r="E146" s="9499"/>
      <c r="F146" s="635"/>
      <c r="G146" s="9493"/>
      <c r="H146" s="9493"/>
      <c r="I146" s="9493"/>
      <c r="J146" s="559"/>
      <c r="K146" s="9493"/>
      <c r="L146" s="433"/>
    </row>
    <row r="147" spans="1:12">
      <c r="A147" s="487"/>
      <c r="B147" s="561"/>
      <c r="C147" s="532"/>
      <c r="D147" s="576"/>
      <c r="E147" s="582"/>
      <c r="F147" s="577"/>
      <c r="G147" s="577"/>
      <c r="H147" s="600"/>
      <c r="I147" s="577"/>
      <c r="J147" s="604">
        <v>300</v>
      </c>
      <c r="K147" s="635">
        <f>K145+J147</f>
        <v>233559</v>
      </c>
      <c r="L147" s="433"/>
    </row>
    <row r="148" spans="1:12">
      <c r="A148" s="491"/>
      <c r="B148" s="9619" t="s">
        <v>1029</v>
      </c>
      <c r="C148" s="517" t="s">
        <v>952</v>
      </c>
      <c r="D148" s="642" t="s">
        <v>321</v>
      </c>
      <c r="E148" s="647" t="s">
        <v>879</v>
      </c>
      <c r="F148" s="652"/>
      <c r="G148" s="9492"/>
      <c r="H148" s="9492"/>
      <c r="I148" s="9492">
        <v>50000</v>
      </c>
      <c r="J148" s="595"/>
      <c r="K148" s="9492">
        <f>K147-I148</f>
        <v>183559</v>
      </c>
      <c r="L148" s="433"/>
    </row>
    <row r="149" spans="1:12">
      <c r="A149" s="487"/>
      <c r="B149" s="9620"/>
      <c r="C149" s="555" t="s">
        <v>1028</v>
      </c>
      <c r="D149" s="643" t="s">
        <v>46</v>
      </c>
      <c r="E149" s="648"/>
      <c r="F149" s="635"/>
      <c r="G149" s="9493"/>
      <c r="H149" s="9493"/>
      <c r="I149" s="9493"/>
      <c r="J149" s="559"/>
      <c r="K149" s="9493"/>
      <c r="L149" s="433"/>
    </row>
    <row r="150" spans="1:12">
      <c r="A150" s="487"/>
      <c r="B150" s="561"/>
      <c r="C150" s="532"/>
      <c r="D150" s="576"/>
      <c r="E150" s="582"/>
      <c r="F150" s="577"/>
      <c r="G150" s="577"/>
      <c r="H150" s="600"/>
      <c r="I150" s="577"/>
      <c r="J150" s="604">
        <v>1400</v>
      </c>
      <c r="K150" s="635">
        <f>K148+J150</f>
        <v>184959</v>
      </c>
      <c r="L150" s="433"/>
    </row>
    <row r="151" spans="1:12">
      <c r="A151" s="498"/>
      <c r="B151" s="9619" t="s">
        <v>1029</v>
      </c>
      <c r="C151" s="556" t="s">
        <v>815</v>
      </c>
      <c r="D151" s="642"/>
      <c r="E151" s="9498"/>
      <c r="F151" s="634"/>
      <c r="G151" s="9492"/>
      <c r="H151" s="515"/>
      <c r="I151" s="9492">
        <v>136217</v>
      </c>
      <c r="J151" s="595"/>
      <c r="K151" s="9492">
        <f>K150-I151</f>
        <v>48742</v>
      </c>
      <c r="L151" s="433"/>
    </row>
    <row r="152" spans="1:12">
      <c r="A152" s="487"/>
      <c r="B152" s="9620"/>
      <c r="C152" s="555" t="s">
        <v>860</v>
      </c>
      <c r="D152" s="643"/>
      <c r="E152" s="9499"/>
      <c r="F152" s="635"/>
      <c r="G152" s="9493"/>
      <c r="H152" s="515"/>
      <c r="I152" s="9493"/>
      <c r="J152" s="559"/>
      <c r="K152" s="9493"/>
      <c r="L152" s="433"/>
    </row>
    <row r="153" spans="1:12">
      <c r="A153" s="487"/>
      <c r="B153" s="561"/>
      <c r="C153" s="532"/>
      <c r="D153" s="576"/>
      <c r="E153" s="582"/>
      <c r="F153" s="577"/>
      <c r="G153" s="577"/>
      <c r="H153" s="600"/>
      <c r="I153" s="577"/>
      <c r="J153" s="604">
        <v>1400</v>
      </c>
      <c r="K153" s="635">
        <f>K151+J153</f>
        <v>50142</v>
      </c>
      <c r="L153" s="433"/>
    </row>
    <row r="154" spans="1:12">
      <c r="A154" s="491"/>
      <c r="B154" s="9619" t="s">
        <v>1029</v>
      </c>
      <c r="C154" s="517" t="s">
        <v>781</v>
      </c>
      <c r="D154" s="642"/>
      <c r="E154" s="647"/>
      <c r="F154" s="652"/>
      <c r="G154" s="9492"/>
      <c r="H154" s="515"/>
      <c r="I154" s="9492">
        <v>26090</v>
      </c>
      <c r="J154" s="595"/>
      <c r="K154" s="9492">
        <f>K153-I154</f>
        <v>24052</v>
      </c>
      <c r="L154" s="9647"/>
    </row>
    <row r="155" spans="1:12">
      <c r="A155" s="487"/>
      <c r="B155" s="9620"/>
      <c r="C155" s="555" t="s">
        <v>861</v>
      </c>
      <c r="D155" s="643"/>
      <c r="E155" s="648"/>
      <c r="F155" s="635"/>
      <c r="G155" s="9493"/>
      <c r="H155" s="515"/>
      <c r="I155" s="9493"/>
      <c r="J155" s="559"/>
      <c r="K155" s="9493"/>
      <c r="L155" s="9648"/>
    </row>
    <row r="156" spans="1:12">
      <c r="A156" s="487"/>
      <c r="B156" s="561"/>
      <c r="C156" s="532"/>
      <c r="D156" s="576"/>
      <c r="E156" s="582"/>
      <c r="F156" s="577"/>
      <c r="G156" s="577"/>
      <c r="H156" s="600"/>
      <c r="I156" s="577"/>
      <c r="J156" s="604">
        <v>1500</v>
      </c>
      <c r="K156" s="635">
        <f>K154+J156</f>
        <v>25552</v>
      </c>
      <c r="L156" s="433"/>
    </row>
    <row r="157" spans="1:12">
      <c r="A157" s="498"/>
      <c r="B157" s="9619" t="s">
        <v>1030</v>
      </c>
      <c r="C157" s="517" t="s">
        <v>591</v>
      </c>
      <c r="D157" s="642"/>
      <c r="E157" s="558"/>
      <c r="F157" s="9492">
        <v>20000000</v>
      </c>
      <c r="G157" s="9492"/>
      <c r="H157" s="515"/>
      <c r="I157" s="9492"/>
      <c r="J157" s="464"/>
      <c r="K157" s="9492">
        <f>K156+F157</f>
        <v>20025552</v>
      </c>
      <c r="L157" s="9617"/>
    </row>
    <row r="158" spans="1:12">
      <c r="A158" s="487"/>
      <c r="B158" s="9620"/>
      <c r="C158" s="555"/>
      <c r="D158" s="643"/>
      <c r="E158" s="648"/>
      <c r="F158" s="9493"/>
      <c r="G158" s="9493"/>
      <c r="H158" s="515"/>
      <c r="I158" s="9493"/>
      <c r="J158" s="559"/>
      <c r="K158" s="9493"/>
      <c r="L158" s="9618"/>
    </row>
    <row r="159" spans="1:12">
      <c r="A159" s="487"/>
      <c r="B159" s="561"/>
      <c r="C159" s="532"/>
      <c r="D159" s="576"/>
      <c r="E159" s="582"/>
      <c r="F159" s="577"/>
      <c r="G159" s="577"/>
      <c r="H159" s="600"/>
      <c r="I159" s="577"/>
      <c r="J159" s="604"/>
      <c r="K159" s="635"/>
      <c r="L159" s="433"/>
    </row>
    <row r="160" spans="1:12">
      <c r="A160" s="498"/>
      <c r="B160" s="9619" t="s">
        <v>1030</v>
      </c>
      <c r="C160" s="517" t="s">
        <v>781</v>
      </c>
      <c r="D160" s="642" t="s">
        <v>785</v>
      </c>
      <c r="E160" s="741" t="s">
        <v>47</v>
      </c>
      <c r="F160" s="652"/>
      <c r="G160" s="9492"/>
      <c r="H160" s="9492">
        <v>42590</v>
      </c>
      <c r="I160" s="9492"/>
      <c r="J160" s="464"/>
      <c r="K160" s="9492">
        <f>K157-H160</f>
        <v>19982962</v>
      </c>
      <c r="L160" s="9617" t="s">
        <v>1059</v>
      </c>
    </row>
    <row r="161" spans="1:12">
      <c r="A161" s="487"/>
      <c r="B161" s="9620"/>
      <c r="C161" s="555" t="s">
        <v>784</v>
      </c>
      <c r="D161" s="643" t="s">
        <v>46</v>
      </c>
      <c r="E161" s="648"/>
      <c r="F161" s="635"/>
      <c r="G161" s="9493"/>
      <c r="H161" s="9493"/>
      <c r="I161" s="9493"/>
      <c r="J161" s="559"/>
      <c r="K161" s="9493"/>
      <c r="L161" s="9618"/>
    </row>
    <row r="162" spans="1:12">
      <c r="A162" s="487"/>
      <c r="B162" s="561"/>
      <c r="C162" s="532"/>
      <c r="D162" s="576"/>
      <c r="E162" s="582"/>
      <c r="F162" s="577"/>
      <c r="G162" s="577"/>
      <c r="H162" s="600"/>
      <c r="I162" s="577"/>
      <c r="J162" s="604">
        <v>1500</v>
      </c>
      <c r="K162" s="635">
        <f>K160+J162</f>
        <v>19984462</v>
      </c>
      <c r="L162" s="433"/>
    </row>
    <row r="163" spans="1:12">
      <c r="A163" s="491"/>
      <c r="B163" s="9619" t="s">
        <v>1030</v>
      </c>
      <c r="C163" s="517" t="s">
        <v>781</v>
      </c>
      <c r="D163" s="813" t="s">
        <v>614</v>
      </c>
      <c r="E163" s="812" t="s">
        <v>414</v>
      </c>
      <c r="F163" s="652"/>
      <c r="G163" s="9492">
        <v>121340</v>
      </c>
      <c r="H163" s="515"/>
      <c r="I163" s="9492"/>
      <c r="J163" s="595"/>
      <c r="K163" s="9492">
        <f>K162-G163</f>
        <v>19863122</v>
      </c>
      <c r="L163" s="433"/>
    </row>
    <row r="164" spans="1:12">
      <c r="A164" s="487"/>
      <c r="B164" s="9620"/>
      <c r="C164" s="555" t="s">
        <v>1031</v>
      </c>
      <c r="D164" s="814" t="s">
        <v>698</v>
      </c>
      <c r="E164" s="815"/>
      <c r="F164" s="635"/>
      <c r="G164" s="9493"/>
      <c r="H164" s="515"/>
      <c r="I164" s="9493"/>
      <c r="J164" s="559"/>
      <c r="K164" s="9493"/>
      <c r="L164" s="433"/>
    </row>
    <row r="165" spans="1:12">
      <c r="A165" s="487"/>
      <c r="B165" s="561"/>
      <c r="C165" s="532"/>
      <c r="D165" s="576"/>
      <c r="E165" s="582"/>
      <c r="F165" s="577"/>
      <c r="G165" s="577"/>
      <c r="H165" s="600"/>
      <c r="I165" s="577"/>
      <c r="J165" s="604">
        <v>1500</v>
      </c>
      <c r="K165" s="635">
        <f>K163+J165</f>
        <v>19864622</v>
      </c>
      <c r="L165" s="433"/>
    </row>
    <row r="166" spans="1:12">
      <c r="A166" s="498"/>
      <c r="B166" s="9619" t="s">
        <v>1030</v>
      </c>
      <c r="C166" s="517" t="s">
        <v>815</v>
      </c>
      <c r="D166" s="642" t="s">
        <v>941</v>
      </c>
      <c r="E166" s="9498"/>
      <c r="F166" s="634"/>
      <c r="G166" s="9492">
        <v>248517</v>
      </c>
      <c r="H166" s="515"/>
      <c r="I166" s="9492"/>
      <c r="J166" s="595"/>
      <c r="K166" s="9492">
        <f>K165-G166</f>
        <v>19616105</v>
      </c>
      <c r="L166" s="596" t="s">
        <v>1130</v>
      </c>
    </row>
    <row r="167" spans="1:12">
      <c r="A167" s="487"/>
      <c r="B167" s="9620"/>
      <c r="C167" s="555" t="s">
        <v>1032</v>
      </c>
      <c r="D167" s="643" t="s">
        <v>38</v>
      </c>
      <c r="E167" s="9499"/>
      <c r="F167" s="635"/>
      <c r="G167" s="9493"/>
      <c r="H167" s="515"/>
      <c r="I167" s="9493"/>
      <c r="J167" s="559"/>
      <c r="K167" s="9493"/>
      <c r="L167" s="597" t="s">
        <v>886</v>
      </c>
    </row>
    <row r="168" spans="1:12">
      <c r="A168" s="487"/>
      <c r="B168" s="561"/>
      <c r="C168" s="532"/>
      <c r="D168" s="576"/>
      <c r="E168" s="582"/>
      <c r="F168" s="577"/>
      <c r="G168" s="577"/>
      <c r="H168" s="600"/>
      <c r="I168" s="577"/>
      <c r="J168" s="604">
        <v>1400</v>
      </c>
      <c r="K168" s="635">
        <f>K166+J168</f>
        <v>19617505</v>
      </c>
      <c r="L168" s="433"/>
    </row>
    <row r="169" spans="1:12">
      <c r="A169" s="491"/>
      <c r="B169" s="9619" t="s">
        <v>1030</v>
      </c>
      <c r="C169" s="517" t="s">
        <v>796</v>
      </c>
      <c r="D169" s="813" t="s">
        <v>167</v>
      </c>
      <c r="E169" s="9498" t="s">
        <v>56</v>
      </c>
      <c r="F169" s="652"/>
      <c r="G169" s="9492">
        <v>216300</v>
      </c>
      <c r="H169" s="515"/>
      <c r="I169" s="9492"/>
      <c r="J169" s="595"/>
      <c r="K169" s="9492">
        <f>K168-G169</f>
        <v>19401205</v>
      </c>
      <c r="L169" s="433"/>
    </row>
    <row r="170" spans="1:12">
      <c r="A170" s="487"/>
      <c r="B170" s="9620"/>
      <c r="C170" s="555" t="s">
        <v>1033</v>
      </c>
      <c r="D170" s="814" t="s">
        <v>55</v>
      </c>
      <c r="E170" s="9499"/>
      <c r="F170" s="635"/>
      <c r="G170" s="9493"/>
      <c r="H170" s="515"/>
      <c r="I170" s="9493"/>
      <c r="J170" s="559"/>
      <c r="K170" s="9493"/>
      <c r="L170" s="433"/>
    </row>
    <row r="171" spans="1:12">
      <c r="A171" s="487"/>
      <c r="B171" s="561"/>
      <c r="C171" s="532"/>
      <c r="D171" s="576"/>
      <c r="E171" s="582"/>
      <c r="F171" s="577"/>
      <c r="G171" s="577"/>
      <c r="H171" s="600"/>
      <c r="I171" s="577"/>
      <c r="J171" s="604">
        <v>750</v>
      </c>
      <c r="K171" s="635">
        <f>K169+J171</f>
        <v>19401955</v>
      </c>
      <c r="L171" s="433"/>
    </row>
    <row r="172" spans="1:12">
      <c r="A172" s="498"/>
      <c r="B172" s="9619" t="s">
        <v>1030</v>
      </c>
      <c r="C172" s="517" t="s">
        <v>796</v>
      </c>
      <c r="D172" s="813" t="s">
        <v>614</v>
      </c>
      <c r="E172" s="812" t="s">
        <v>414</v>
      </c>
      <c r="F172" s="634"/>
      <c r="G172" s="9492">
        <v>40300</v>
      </c>
      <c r="H172" s="515"/>
      <c r="I172" s="9492"/>
      <c r="J172" s="595"/>
      <c r="K172" s="9492">
        <f>K171-G172</f>
        <v>19361655</v>
      </c>
      <c r="L172" s="433"/>
    </row>
    <row r="173" spans="1:12">
      <c r="A173" s="487"/>
      <c r="B173" s="9620"/>
      <c r="C173" s="555" t="s">
        <v>798</v>
      </c>
      <c r="D173" s="814" t="s">
        <v>698</v>
      </c>
      <c r="E173" s="815"/>
      <c r="F173" s="635"/>
      <c r="G173" s="9493"/>
      <c r="H173" s="515"/>
      <c r="I173" s="9493"/>
      <c r="J173" s="559"/>
      <c r="K173" s="9493"/>
      <c r="L173" s="433"/>
    </row>
    <row r="174" spans="1:12">
      <c r="A174" s="487"/>
      <c r="B174" s="561"/>
      <c r="C174" s="532"/>
      <c r="D174" s="576"/>
      <c r="E174" s="582"/>
      <c r="F174" s="577"/>
      <c r="G174" s="577"/>
      <c r="H174" s="600"/>
      <c r="I174" s="577"/>
      <c r="J174" s="604">
        <v>750</v>
      </c>
      <c r="K174" s="635">
        <f>K172+J174</f>
        <v>19362405</v>
      </c>
      <c r="L174" s="433"/>
    </row>
    <row r="175" spans="1:12">
      <c r="A175" s="498"/>
      <c r="B175" s="9619" t="s">
        <v>1030</v>
      </c>
      <c r="C175" s="517" t="s">
        <v>796</v>
      </c>
      <c r="D175" s="813" t="s">
        <v>661</v>
      </c>
      <c r="E175" s="558" t="s">
        <v>406</v>
      </c>
      <c r="F175" s="652"/>
      <c r="G175" s="9492">
        <v>144000</v>
      </c>
      <c r="H175" s="515"/>
      <c r="I175" s="9492"/>
      <c r="J175" s="595"/>
      <c r="K175" s="9492">
        <f>K174-G175</f>
        <v>19218405</v>
      </c>
      <c r="L175" s="433"/>
    </row>
    <row r="176" spans="1:12">
      <c r="A176" s="487"/>
      <c r="B176" s="9620"/>
      <c r="C176" s="555" t="s">
        <v>1034</v>
      </c>
      <c r="D176" s="814" t="s">
        <v>698</v>
      </c>
      <c r="E176" s="815"/>
      <c r="F176" s="635"/>
      <c r="G176" s="9493"/>
      <c r="H176" s="515"/>
      <c r="I176" s="9493"/>
      <c r="J176" s="559"/>
      <c r="K176" s="9493"/>
      <c r="L176" s="433"/>
    </row>
    <row r="177" spans="1:12">
      <c r="A177" s="487"/>
      <c r="B177" s="561"/>
      <c r="C177" s="532"/>
      <c r="D177" s="576"/>
      <c r="E177" s="582"/>
      <c r="F177" s="577"/>
      <c r="G177" s="577"/>
      <c r="H177" s="600"/>
      <c r="I177" s="577"/>
      <c r="J177" s="604">
        <v>750</v>
      </c>
      <c r="K177" s="635">
        <f>K175+J177</f>
        <v>19219155</v>
      </c>
      <c r="L177" s="433"/>
    </row>
    <row r="178" spans="1:12">
      <c r="A178" s="491"/>
      <c r="B178" s="9619" t="s">
        <v>1030</v>
      </c>
      <c r="C178" s="517" t="s">
        <v>796</v>
      </c>
      <c r="D178" s="642" t="s">
        <v>1036</v>
      </c>
      <c r="E178" s="9498" t="s">
        <v>499</v>
      </c>
      <c r="F178" s="652"/>
      <c r="G178" s="9492">
        <v>39300</v>
      </c>
      <c r="H178" s="515"/>
      <c r="I178" s="9492"/>
      <c r="J178" s="464"/>
      <c r="K178" s="9492">
        <f>K177-G178</f>
        <v>19179855</v>
      </c>
      <c r="L178" s="433"/>
    </row>
    <row r="179" spans="1:12">
      <c r="A179" s="487"/>
      <c r="B179" s="9620"/>
      <c r="C179" s="555" t="s">
        <v>1035</v>
      </c>
      <c r="D179" s="643" t="s">
        <v>956</v>
      </c>
      <c r="E179" s="9499"/>
      <c r="F179" s="635"/>
      <c r="G179" s="9493"/>
      <c r="H179" s="515"/>
      <c r="I179" s="9493"/>
      <c r="J179" s="559"/>
      <c r="K179" s="9493"/>
      <c r="L179" s="433"/>
    </row>
    <row r="180" spans="1:12">
      <c r="A180" s="487"/>
      <c r="B180" s="561"/>
      <c r="C180" s="532"/>
      <c r="D180" s="576"/>
      <c r="E180" s="582"/>
      <c r="F180" s="577"/>
      <c r="G180" s="577"/>
      <c r="H180" s="600"/>
      <c r="I180" s="577"/>
      <c r="J180" s="604">
        <v>750</v>
      </c>
      <c r="K180" s="635">
        <f>K178+J180</f>
        <v>19180605</v>
      </c>
      <c r="L180" s="433"/>
    </row>
    <row r="181" spans="1:12">
      <c r="A181" s="498"/>
      <c r="B181" s="9619" t="s">
        <v>1030</v>
      </c>
      <c r="C181" s="517" t="s">
        <v>796</v>
      </c>
      <c r="D181" s="813" t="s">
        <v>257</v>
      </c>
      <c r="E181" s="9498" t="s">
        <v>259</v>
      </c>
      <c r="F181" s="634"/>
      <c r="G181" s="9492">
        <v>40300</v>
      </c>
      <c r="H181" s="9492"/>
      <c r="I181" s="9492"/>
      <c r="J181" s="595"/>
      <c r="K181" s="9492">
        <f>K180-G181</f>
        <v>19140305</v>
      </c>
      <c r="L181" s="9617"/>
    </row>
    <row r="182" spans="1:12">
      <c r="A182" s="487"/>
      <c r="B182" s="9620"/>
      <c r="C182" s="555" t="s">
        <v>1037</v>
      </c>
      <c r="D182" s="814" t="s">
        <v>876</v>
      </c>
      <c r="E182" s="9499"/>
      <c r="F182" s="635"/>
      <c r="G182" s="9493"/>
      <c r="H182" s="9493"/>
      <c r="I182" s="9493"/>
      <c r="J182" s="559"/>
      <c r="K182" s="9493"/>
      <c r="L182" s="9618"/>
    </row>
    <row r="183" spans="1:12">
      <c r="A183" s="487"/>
      <c r="B183" s="561"/>
      <c r="C183" s="532"/>
      <c r="D183" s="576"/>
      <c r="E183" s="582"/>
      <c r="F183" s="577"/>
      <c r="G183" s="577"/>
      <c r="H183" s="600"/>
      <c r="I183" s="577"/>
      <c r="J183" s="604">
        <v>750</v>
      </c>
      <c r="K183" s="635">
        <f>K181+J183</f>
        <v>19141055</v>
      </c>
      <c r="L183" s="433"/>
    </row>
    <row r="184" spans="1:12">
      <c r="A184" s="491"/>
      <c r="B184" s="9619" t="s">
        <v>1030</v>
      </c>
      <c r="C184" s="517" t="s">
        <v>796</v>
      </c>
      <c r="D184" s="813" t="s">
        <v>302</v>
      </c>
      <c r="E184" s="558" t="s">
        <v>878</v>
      </c>
      <c r="F184" s="652"/>
      <c r="G184" s="9492">
        <v>118300</v>
      </c>
      <c r="H184" s="515"/>
      <c r="I184" s="9492"/>
      <c r="J184" s="464"/>
      <c r="K184" s="9492">
        <f>K183-G184</f>
        <v>19022755</v>
      </c>
      <c r="L184" s="716"/>
    </row>
    <row r="185" spans="1:12">
      <c r="A185" s="487"/>
      <c r="B185" s="9620"/>
      <c r="C185" s="555" t="s">
        <v>1038</v>
      </c>
      <c r="D185" s="814" t="s">
        <v>918</v>
      </c>
      <c r="E185" s="815"/>
      <c r="F185" s="635"/>
      <c r="G185" s="9493"/>
      <c r="H185" s="515"/>
      <c r="I185" s="9493"/>
      <c r="J185" s="559"/>
      <c r="K185" s="9493"/>
      <c r="L185" s="717"/>
    </row>
    <row r="186" spans="1:12">
      <c r="A186" s="487"/>
      <c r="B186" s="561"/>
      <c r="C186" s="532"/>
      <c r="D186" s="576"/>
      <c r="E186" s="582"/>
      <c r="F186" s="577"/>
      <c r="G186" s="577"/>
      <c r="H186" s="600"/>
      <c r="I186" s="577"/>
      <c r="J186" s="604">
        <v>750</v>
      </c>
      <c r="K186" s="635">
        <f>K184+J186</f>
        <v>19023505</v>
      </c>
      <c r="L186" s="433"/>
    </row>
    <row r="187" spans="1:12">
      <c r="A187" s="498"/>
      <c r="B187" s="9619" t="s">
        <v>1030</v>
      </c>
      <c r="C187" s="497" t="s">
        <v>796</v>
      </c>
      <c r="D187" s="813" t="s">
        <v>302</v>
      </c>
      <c r="E187" s="558" t="s">
        <v>878</v>
      </c>
      <c r="F187" s="634"/>
      <c r="G187" s="9492">
        <v>44400</v>
      </c>
      <c r="H187" s="515"/>
      <c r="I187" s="9492"/>
      <c r="J187" s="595"/>
      <c r="K187" s="9492">
        <f>K186-G187</f>
        <v>18979105</v>
      </c>
      <c r="L187" s="9647"/>
    </row>
    <row r="188" spans="1:12">
      <c r="A188" s="487"/>
      <c r="B188" s="9620"/>
      <c r="C188" s="497" t="s">
        <v>1039</v>
      </c>
      <c r="D188" s="814" t="s">
        <v>918</v>
      </c>
      <c r="E188" s="815"/>
      <c r="F188" s="635"/>
      <c r="G188" s="9493"/>
      <c r="H188" s="515"/>
      <c r="I188" s="9493"/>
      <c r="J188" s="559"/>
      <c r="K188" s="9493"/>
      <c r="L188" s="9648"/>
    </row>
    <row r="189" spans="1:12">
      <c r="A189" s="487"/>
      <c r="B189" s="561"/>
      <c r="C189" s="532"/>
      <c r="D189" s="576"/>
      <c r="E189" s="582"/>
      <c r="F189" s="577"/>
      <c r="G189" s="577"/>
      <c r="H189" s="600"/>
      <c r="I189" s="577"/>
      <c r="J189" s="604">
        <v>750</v>
      </c>
      <c r="K189" s="635">
        <f>K187+J189</f>
        <v>18979855</v>
      </c>
      <c r="L189" s="433"/>
    </row>
    <row r="190" spans="1:12">
      <c r="A190" s="498"/>
      <c r="B190" s="9619" t="s">
        <v>1030</v>
      </c>
      <c r="C190" s="556" t="s">
        <v>871</v>
      </c>
      <c r="D190" s="642" t="s">
        <v>790</v>
      </c>
      <c r="E190" s="558"/>
      <c r="F190" s="634"/>
      <c r="G190" s="9492">
        <v>40500</v>
      </c>
      <c r="H190" s="515"/>
      <c r="I190" s="9492"/>
      <c r="J190" s="595"/>
      <c r="K190" s="9492">
        <f>K189-G190</f>
        <v>18939355</v>
      </c>
      <c r="L190" s="433"/>
    </row>
    <row r="191" spans="1:12">
      <c r="A191" s="487"/>
      <c r="B191" s="9620"/>
      <c r="C191" s="555" t="s">
        <v>1040</v>
      </c>
      <c r="D191" s="643" t="s">
        <v>304</v>
      </c>
      <c r="E191" s="648"/>
      <c r="F191" s="635"/>
      <c r="G191" s="9493"/>
      <c r="H191" s="515"/>
      <c r="I191" s="9493"/>
      <c r="J191" s="559"/>
      <c r="K191" s="9493"/>
      <c r="L191" s="433"/>
    </row>
    <row r="192" spans="1:12">
      <c r="A192" s="487"/>
      <c r="B192" s="561"/>
      <c r="C192" s="532"/>
      <c r="D192" s="576"/>
      <c r="E192" s="582"/>
      <c r="F192" s="577"/>
      <c r="G192" s="577"/>
      <c r="H192" s="600"/>
      <c r="I192" s="577"/>
      <c r="J192" s="604">
        <v>1000</v>
      </c>
      <c r="K192" s="635">
        <f>K190+J192</f>
        <v>18940355</v>
      </c>
      <c r="L192" s="433"/>
    </row>
    <row r="193" spans="1:12">
      <c r="A193" s="498"/>
      <c r="B193" s="9619" t="s">
        <v>1030</v>
      </c>
      <c r="C193" s="556" t="s">
        <v>869</v>
      </c>
      <c r="D193" s="642" t="s">
        <v>46</v>
      </c>
      <c r="E193" s="558"/>
      <c r="F193" s="634"/>
      <c r="G193" s="9492"/>
      <c r="H193" s="515"/>
      <c r="I193" s="9492">
        <v>627115</v>
      </c>
      <c r="J193" s="595"/>
      <c r="K193" s="9492">
        <f>K192-I193</f>
        <v>18313240</v>
      </c>
      <c r="L193" s="433"/>
    </row>
    <row r="194" spans="1:12">
      <c r="A194" s="487"/>
      <c r="B194" s="9620"/>
      <c r="C194" s="555" t="s">
        <v>1041</v>
      </c>
      <c r="D194" s="643"/>
      <c r="E194" s="648"/>
      <c r="F194" s="635"/>
      <c r="G194" s="9493"/>
      <c r="H194" s="515"/>
      <c r="I194" s="9493"/>
      <c r="J194" s="559"/>
      <c r="K194" s="9493"/>
      <c r="L194" s="433"/>
    </row>
    <row r="195" spans="1:12">
      <c r="A195" s="487"/>
      <c r="B195" s="561"/>
      <c r="C195" s="532"/>
      <c r="D195" s="576"/>
      <c r="E195" s="582"/>
      <c r="F195" s="577"/>
      <c r="G195" s="577"/>
      <c r="H195" s="600"/>
      <c r="I195" s="577"/>
      <c r="J195" s="604">
        <v>1650</v>
      </c>
      <c r="K195" s="635">
        <f>K193+J195</f>
        <v>18314890</v>
      </c>
      <c r="L195" s="433"/>
    </row>
    <row r="196" spans="1:12">
      <c r="A196" s="498"/>
      <c r="B196" s="9619" t="s">
        <v>1030</v>
      </c>
      <c r="C196" s="556" t="s">
        <v>869</v>
      </c>
      <c r="D196" s="642" t="s">
        <v>46</v>
      </c>
      <c r="E196" s="558"/>
      <c r="F196" s="634"/>
      <c r="G196" s="9492"/>
      <c r="H196" s="515"/>
      <c r="I196" s="9492">
        <v>147128</v>
      </c>
      <c r="J196" s="559"/>
      <c r="K196" s="9492">
        <f>K195-I196</f>
        <v>18167762</v>
      </c>
      <c r="L196" s="433"/>
    </row>
    <row r="197" spans="1:12">
      <c r="A197" s="487"/>
      <c r="B197" s="9620"/>
      <c r="C197" s="555" t="s">
        <v>1042</v>
      </c>
      <c r="D197" s="643"/>
      <c r="E197" s="648"/>
      <c r="F197" s="635"/>
      <c r="G197" s="9493"/>
      <c r="H197" s="515"/>
      <c r="I197" s="9493"/>
      <c r="J197" s="559"/>
      <c r="K197" s="9493"/>
      <c r="L197" s="433"/>
    </row>
    <row r="198" spans="1:12">
      <c r="A198" s="487"/>
      <c r="B198" s="561"/>
      <c r="C198" s="532"/>
      <c r="D198" s="576"/>
      <c r="E198" s="582"/>
      <c r="F198" s="577"/>
      <c r="G198" s="577"/>
      <c r="H198" s="600"/>
      <c r="I198" s="577"/>
      <c r="J198" s="604">
        <v>1650</v>
      </c>
      <c r="K198" s="635">
        <f>K196+J198</f>
        <v>18169412</v>
      </c>
      <c r="L198" s="433"/>
    </row>
    <row r="199" spans="1:12">
      <c r="A199" s="498"/>
      <c r="B199" s="9619" t="s">
        <v>1030</v>
      </c>
      <c r="C199" s="556" t="s">
        <v>869</v>
      </c>
      <c r="D199" s="642" t="s">
        <v>46</v>
      </c>
      <c r="E199" s="558"/>
      <c r="F199" s="634"/>
      <c r="G199" s="9492"/>
      <c r="H199" s="515"/>
      <c r="I199" s="9492">
        <v>431273</v>
      </c>
      <c r="J199" s="559"/>
      <c r="K199" s="9492">
        <f>K198-I199</f>
        <v>17738139</v>
      </c>
      <c r="L199" s="433"/>
    </row>
    <row r="200" spans="1:12">
      <c r="A200" s="487"/>
      <c r="B200" s="9620"/>
      <c r="C200" s="555" t="s">
        <v>1043</v>
      </c>
      <c r="D200" s="643"/>
      <c r="E200" s="648"/>
      <c r="F200" s="635"/>
      <c r="G200" s="9493"/>
      <c r="H200" s="515"/>
      <c r="I200" s="9493"/>
      <c r="J200" s="559"/>
      <c r="K200" s="9493"/>
      <c r="L200" s="433"/>
    </row>
    <row r="201" spans="1:12">
      <c r="A201" s="487"/>
      <c r="B201" s="561"/>
      <c r="C201" s="532"/>
      <c r="D201" s="576"/>
      <c r="E201" s="582"/>
      <c r="F201" s="577"/>
      <c r="G201" s="577"/>
      <c r="H201" s="600"/>
      <c r="I201" s="577"/>
      <c r="J201" s="604">
        <v>1650</v>
      </c>
      <c r="K201" s="635">
        <f>K199+J201</f>
        <v>17739789</v>
      </c>
      <c r="L201" s="433"/>
    </row>
    <row r="202" spans="1:12">
      <c r="A202" s="498"/>
      <c r="B202" s="9619" t="s">
        <v>1030</v>
      </c>
      <c r="C202" s="556" t="s">
        <v>869</v>
      </c>
      <c r="D202" s="642" t="s">
        <v>776</v>
      </c>
      <c r="E202" s="558"/>
      <c r="F202" s="634"/>
      <c r="G202" s="9492"/>
      <c r="H202" s="515"/>
      <c r="I202" s="9492">
        <v>416781</v>
      </c>
      <c r="J202" s="559"/>
      <c r="K202" s="9492">
        <f>K201-I202</f>
        <v>17323008</v>
      </c>
      <c r="L202" s="433"/>
    </row>
    <row r="203" spans="1:12">
      <c r="A203" s="487"/>
      <c r="B203" s="9620"/>
      <c r="C203" s="555" t="s">
        <v>1044</v>
      </c>
      <c r="D203" s="643"/>
      <c r="E203" s="648"/>
      <c r="F203" s="635"/>
      <c r="G203" s="9493"/>
      <c r="H203" s="515"/>
      <c r="I203" s="9493"/>
      <c r="J203" s="559"/>
      <c r="K203" s="9493"/>
      <c r="L203" s="433"/>
    </row>
    <row r="204" spans="1:12">
      <c r="A204" s="487"/>
      <c r="B204" s="561"/>
      <c r="C204" s="532"/>
      <c r="D204" s="528"/>
      <c r="E204" s="584"/>
      <c r="F204" s="600"/>
      <c r="G204" s="600"/>
      <c r="H204" s="600"/>
      <c r="I204" s="600"/>
      <c r="J204" s="604">
        <v>1650</v>
      </c>
      <c r="K204" s="635">
        <f>K202+J204</f>
        <v>17324658</v>
      </c>
      <c r="L204" s="433"/>
    </row>
    <row r="205" spans="1:12">
      <c r="A205" s="498"/>
      <c r="B205" s="9619" t="s">
        <v>1030</v>
      </c>
      <c r="C205" s="556" t="s">
        <v>869</v>
      </c>
      <c r="D205" s="642" t="s">
        <v>160</v>
      </c>
      <c r="E205" s="558"/>
      <c r="F205" s="634"/>
      <c r="G205" s="9492">
        <v>173489</v>
      </c>
      <c r="H205" s="515"/>
      <c r="I205" s="9492"/>
      <c r="J205" s="559"/>
      <c r="K205" s="9492">
        <f>K204-G205</f>
        <v>17151169</v>
      </c>
      <c r="L205" s="433"/>
    </row>
    <row r="206" spans="1:12">
      <c r="A206" s="487"/>
      <c r="B206" s="9620"/>
      <c r="C206" s="555" t="s">
        <v>1045</v>
      </c>
      <c r="D206" s="643"/>
      <c r="E206" s="648"/>
      <c r="F206" s="635"/>
      <c r="G206" s="9493"/>
      <c r="H206" s="515"/>
      <c r="I206" s="9493"/>
      <c r="J206" s="559"/>
      <c r="K206" s="9493"/>
      <c r="L206" s="433"/>
    </row>
    <row r="207" spans="1:12">
      <c r="A207" s="487"/>
      <c r="B207" s="561"/>
      <c r="C207" s="532"/>
      <c r="D207" s="576"/>
      <c r="E207" s="582"/>
      <c r="F207" s="577"/>
      <c r="G207" s="577"/>
      <c r="H207" s="600"/>
      <c r="I207" s="577"/>
      <c r="J207" s="604">
        <v>1650</v>
      </c>
      <c r="K207" s="635">
        <f>K205+J207</f>
        <v>17152819</v>
      </c>
      <c r="L207" s="433"/>
    </row>
    <row r="208" spans="1:12">
      <c r="A208" s="498"/>
      <c r="B208" s="9619" t="s">
        <v>1030</v>
      </c>
      <c r="C208" s="556" t="s">
        <v>869</v>
      </c>
      <c r="D208" s="642" t="s">
        <v>790</v>
      </c>
      <c r="E208" s="558"/>
      <c r="F208" s="634"/>
      <c r="G208" s="9492">
        <v>25000</v>
      </c>
      <c r="H208" s="515"/>
      <c r="I208" s="9492"/>
      <c r="J208" s="559"/>
      <c r="K208" s="9492">
        <f>K207-G208</f>
        <v>17127819</v>
      </c>
      <c r="L208" s="433"/>
    </row>
    <row r="209" spans="1:12">
      <c r="A209" s="487"/>
      <c r="B209" s="9620"/>
      <c r="C209" s="555" t="s">
        <v>1046</v>
      </c>
      <c r="D209" s="643" t="s">
        <v>304</v>
      </c>
      <c r="E209" s="648"/>
      <c r="F209" s="635"/>
      <c r="G209" s="9493"/>
      <c r="H209" s="515"/>
      <c r="I209" s="9493"/>
      <c r="J209" s="559"/>
      <c r="K209" s="9493"/>
      <c r="L209" s="433"/>
    </row>
    <row r="210" spans="1:12">
      <c r="A210" s="487"/>
      <c r="B210" s="561"/>
      <c r="C210" s="532"/>
      <c r="D210" s="576"/>
      <c r="E210" s="582"/>
      <c r="F210" s="577"/>
      <c r="G210" s="577"/>
      <c r="H210" s="600"/>
      <c r="I210" s="577"/>
      <c r="J210" s="604">
        <v>1650</v>
      </c>
      <c r="K210" s="635">
        <f>K208+J210</f>
        <v>17129469</v>
      </c>
      <c r="L210" s="433"/>
    </row>
    <row r="211" spans="1:12">
      <c r="A211" s="498"/>
      <c r="B211" s="9619" t="s">
        <v>1030</v>
      </c>
      <c r="C211" s="556" t="s">
        <v>1047</v>
      </c>
      <c r="D211" s="642" t="s">
        <v>1049</v>
      </c>
      <c r="E211" s="558"/>
      <c r="F211" s="634"/>
      <c r="G211" s="9492">
        <v>450000</v>
      </c>
      <c r="H211" s="515"/>
      <c r="I211" s="9492"/>
      <c r="J211" s="559"/>
      <c r="K211" s="9492">
        <f>K210-G211</f>
        <v>16679469</v>
      </c>
      <c r="L211" s="9617"/>
    </row>
    <row r="212" spans="1:12">
      <c r="A212" s="487"/>
      <c r="B212" s="9620"/>
      <c r="C212" s="555" t="s">
        <v>1048</v>
      </c>
      <c r="D212" s="643"/>
      <c r="E212" s="648"/>
      <c r="F212" s="635"/>
      <c r="G212" s="9493"/>
      <c r="H212" s="515"/>
      <c r="I212" s="9493"/>
      <c r="J212" s="559"/>
      <c r="K212" s="9493"/>
      <c r="L212" s="9618"/>
    </row>
    <row r="213" spans="1:12">
      <c r="A213" s="487"/>
      <c r="B213" s="561"/>
      <c r="C213" s="532"/>
      <c r="D213" s="576"/>
      <c r="E213" s="582"/>
      <c r="F213" s="577"/>
      <c r="G213" s="577"/>
      <c r="H213" s="600"/>
      <c r="I213" s="577"/>
      <c r="J213" s="604">
        <v>1400</v>
      </c>
      <c r="K213" s="635">
        <f>K211+J213</f>
        <v>16680869</v>
      </c>
      <c r="L213" s="433"/>
    </row>
    <row r="214" spans="1:12">
      <c r="A214" s="498"/>
      <c r="B214" s="9619" t="s">
        <v>1030</v>
      </c>
      <c r="C214" s="556" t="s">
        <v>952</v>
      </c>
      <c r="D214" s="642" t="s">
        <v>785</v>
      </c>
      <c r="E214" s="741" t="s">
        <v>47</v>
      </c>
      <c r="F214" s="634"/>
      <c r="G214" s="9492"/>
      <c r="H214" s="9492">
        <v>50000</v>
      </c>
      <c r="I214" s="9492"/>
      <c r="J214" s="559"/>
      <c r="K214" s="9492">
        <f>K213-H214</f>
        <v>16630869</v>
      </c>
      <c r="L214" s="9617" t="s">
        <v>1059</v>
      </c>
    </row>
    <row r="215" spans="1:12">
      <c r="A215" s="487"/>
      <c r="B215" s="9620"/>
      <c r="C215" s="555" t="s">
        <v>1012</v>
      </c>
      <c r="D215" s="643" t="s">
        <v>46</v>
      </c>
      <c r="E215" s="648"/>
      <c r="F215" s="635"/>
      <c r="G215" s="9493"/>
      <c r="H215" s="9493"/>
      <c r="I215" s="9493"/>
      <c r="J215" s="559"/>
      <c r="K215" s="9493"/>
      <c r="L215" s="9618"/>
    </row>
    <row r="216" spans="1:12">
      <c r="A216" s="487"/>
      <c r="B216" s="561"/>
      <c r="C216" s="532"/>
      <c r="D216" s="576"/>
      <c r="E216" s="582"/>
      <c r="F216" s="577"/>
      <c r="G216" s="577"/>
      <c r="H216" s="600"/>
      <c r="I216" s="577"/>
      <c r="J216" s="604">
        <v>1400</v>
      </c>
      <c r="K216" s="635">
        <f>K214+J216</f>
        <v>16632269</v>
      </c>
      <c r="L216" s="433"/>
    </row>
    <row r="217" spans="1:12">
      <c r="A217" s="498"/>
      <c r="B217" s="9619" t="s">
        <v>1030</v>
      </c>
      <c r="C217" s="556" t="s">
        <v>869</v>
      </c>
      <c r="D217" s="642" t="s">
        <v>302</v>
      </c>
      <c r="E217" s="558"/>
      <c r="F217" s="9492"/>
      <c r="G217" s="9492">
        <v>47385</v>
      </c>
      <c r="H217" s="515"/>
      <c r="I217" s="9492"/>
      <c r="J217" s="559"/>
      <c r="K217" s="9492">
        <f>K216-G217</f>
        <v>16584884</v>
      </c>
      <c r="L217" s="9617"/>
    </row>
    <row r="218" spans="1:12">
      <c r="A218" s="487"/>
      <c r="B218" s="9620"/>
      <c r="C218" s="555" t="s">
        <v>1050</v>
      </c>
      <c r="D218" s="643" t="s">
        <v>598</v>
      </c>
      <c r="E218" s="648"/>
      <c r="F218" s="9493"/>
      <c r="G218" s="9493"/>
      <c r="H218" s="515"/>
      <c r="I218" s="9493"/>
      <c r="J218" s="559"/>
      <c r="K218" s="9493"/>
      <c r="L218" s="9618"/>
    </row>
    <row r="219" spans="1:12">
      <c r="A219" s="487"/>
      <c r="B219" s="561"/>
      <c r="C219" s="532"/>
      <c r="D219" s="576"/>
      <c r="E219" s="582"/>
      <c r="F219" s="577"/>
      <c r="G219" s="577"/>
      <c r="H219" s="600"/>
      <c r="I219" s="577"/>
      <c r="J219" s="604">
        <v>1650</v>
      </c>
      <c r="K219" s="635">
        <f>K217+J219</f>
        <v>16586534</v>
      </c>
      <c r="L219" s="433"/>
    </row>
    <row r="220" spans="1:12">
      <c r="A220" s="498"/>
      <c r="B220" s="9619" t="s">
        <v>1030</v>
      </c>
      <c r="C220" s="435" t="s">
        <v>815</v>
      </c>
      <c r="D220" s="739" t="s">
        <v>399</v>
      </c>
      <c r="E220" s="9498" t="s">
        <v>401</v>
      </c>
      <c r="F220" s="634"/>
      <c r="G220" s="9492">
        <v>248598</v>
      </c>
      <c r="H220" s="515"/>
      <c r="I220" s="9492"/>
      <c r="J220" s="559"/>
      <c r="K220" s="9492">
        <f>K219-G220</f>
        <v>16337936</v>
      </c>
      <c r="L220" s="433"/>
    </row>
    <row r="221" spans="1:12">
      <c r="A221" s="487"/>
      <c r="B221" s="9620"/>
      <c r="C221" s="509" t="s">
        <v>1051</v>
      </c>
      <c r="D221" s="740" t="s">
        <v>400</v>
      </c>
      <c r="E221" s="9499"/>
      <c r="F221" s="635"/>
      <c r="G221" s="9493"/>
      <c r="H221" s="515"/>
      <c r="I221" s="9493"/>
      <c r="J221" s="559"/>
      <c r="K221" s="9493"/>
      <c r="L221" s="433"/>
    </row>
    <row r="222" spans="1:12">
      <c r="A222" s="487"/>
      <c r="B222" s="561"/>
      <c r="C222" s="532"/>
      <c r="D222" s="576"/>
      <c r="E222" s="582"/>
      <c r="F222" s="577"/>
      <c r="G222" s="577"/>
      <c r="H222" s="600"/>
      <c r="I222" s="577"/>
      <c r="J222" s="604">
        <v>1400</v>
      </c>
      <c r="K222" s="635">
        <f>K220+J222</f>
        <v>16339336</v>
      </c>
      <c r="L222" s="433"/>
    </row>
    <row r="223" spans="1:12">
      <c r="A223" s="498"/>
      <c r="B223" s="9619" t="s">
        <v>1030</v>
      </c>
      <c r="C223" s="556" t="s">
        <v>815</v>
      </c>
      <c r="D223" s="682" t="s">
        <v>138</v>
      </c>
      <c r="E223" s="558"/>
      <c r="F223" s="634"/>
      <c r="G223" s="9492">
        <v>236076</v>
      </c>
      <c r="H223" s="515"/>
      <c r="I223" s="9492"/>
      <c r="J223" s="559"/>
      <c r="K223" s="9492">
        <f>K222-G223</f>
        <v>16103260</v>
      </c>
      <c r="L223" s="433"/>
    </row>
    <row r="224" spans="1:12">
      <c r="A224" s="487"/>
      <c r="B224" s="9620"/>
      <c r="C224" s="555" t="s">
        <v>910</v>
      </c>
      <c r="D224" s="683" t="s">
        <v>598</v>
      </c>
      <c r="E224" s="648"/>
      <c r="F224" s="635"/>
      <c r="G224" s="9493"/>
      <c r="H224" s="515"/>
      <c r="I224" s="9493"/>
      <c r="J224" s="559"/>
      <c r="K224" s="9493"/>
      <c r="L224" s="433"/>
    </row>
    <row r="225" spans="1:12">
      <c r="A225" s="487"/>
      <c r="B225" s="561"/>
      <c r="C225" s="532"/>
      <c r="D225" s="576"/>
      <c r="E225" s="582"/>
      <c r="F225" s="577"/>
      <c r="G225" s="577"/>
      <c r="H225" s="600"/>
      <c r="I225" s="577"/>
      <c r="J225" s="604">
        <v>1400</v>
      </c>
      <c r="K225" s="635">
        <f>K223+J225</f>
        <v>16104660</v>
      </c>
      <c r="L225" s="433"/>
    </row>
    <row r="226" spans="1:12">
      <c r="A226" s="498"/>
      <c r="B226" s="9619" t="s">
        <v>1053</v>
      </c>
      <c r="C226" s="497" t="s">
        <v>808</v>
      </c>
      <c r="D226" s="687" t="s">
        <v>647</v>
      </c>
      <c r="E226" s="9498" t="s">
        <v>717</v>
      </c>
      <c r="F226" s="634"/>
      <c r="G226" s="9492">
        <v>500000</v>
      </c>
      <c r="H226" s="9492"/>
      <c r="I226" s="9492"/>
      <c r="J226" s="559"/>
      <c r="K226" s="9492">
        <f>K225-G226</f>
        <v>15604660</v>
      </c>
      <c r="L226" s="9647"/>
    </row>
    <row r="227" spans="1:12">
      <c r="A227" s="487"/>
      <c r="B227" s="9620"/>
      <c r="C227" s="497" t="s">
        <v>803</v>
      </c>
      <c r="D227" s="687" t="s">
        <v>38</v>
      </c>
      <c r="E227" s="9499"/>
      <c r="F227" s="635"/>
      <c r="G227" s="9493"/>
      <c r="H227" s="9493"/>
      <c r="I227" s="9493"/>
      <c r="J227" s="559"/>
      <c r="K227" s="9493"/>
      <c r="L227" s="9648"/>
    </row>
    <row r="228" spans="1:12">
      <c r="A228" s="487"/>
      <c r="B228" s="561"/>
      <c r="C228" s="532"/>
      <c r="D228" s="576"/>
      <c r="E228" s="582"/>
      <c r="F228" s="577"/>
      <c r="G228" s="577"/>
      <c r="H228" s="600"/>
      <c r="I228" s="577"/>
      <c r="J228" s="604">
        <v>1400</v>
      </c>
      <c r="K228" s="635">
        <f>K226+J228</f>
        <v>15606060</v>
      </c>
      <c r="L228" s="433"/>
    </row>
    <row r="229" spans="1:12">
      <c r="A229" s="498"/>
      <c r="B229" s="9619" t="s">
        <v>1053</v>
      </c>
      <c r="C229" s="435" t="s">
        <v>796</v>
      </c>
      <c r="D229" s="684" t="s">
        <v>647</v>
      </c>
      <c r="E229" s="558" t="s">
        <v>717</v>
      </c>
      <c r="F229" s="634"/>
      <c r="G229" s="9492">
        <v>40300</v>
      </c>
      <c r="H229" s="515"/>
      <c r="I229" s="9492"/>
      <c r="J229" s="559"/>
      <c r="K229" s="9492">
        <f>K228-G229</f>
        <v>15565760</v>
      </c>
      <c r="L229" s="433"/>
    </row>
    <row r="230" spans="1:12">
      <c r="A230" s="487"/>
      <c r="B230" s="9620"/>
      <c r="C230" s="509" t="s">
        <v>905</v>
      </c>
      <c r="D230" s="685" t="s">
        <v>38</v>
      </c>
      <c r="E230" s="686"/>
      <c r="F230" s="635"/>
      <c r="G230" s="9493"/>
      <c r="H230" s="515"/>
      <c r="I230" s="9493"/>
      <c r="J230" s="559"/>
      <c r="K230" s="9493"/>
      <c r="L230" s="433"/>
    </row>
    <row r="231" spans="1:12">
      <c r="A231" s="487"/>
      <c r="B231" s="561"/>
      <c r="C231" s="532"/>
      <c r="D231" s="576"/>
      <c r="E231" s="582"/>
      <c r="F231" s="577"/>
      <c r="G231" s="577"/>
      <c r="H231" s="600"/>
      <c r="I231" s="577"/>
      <c r="J231" s="604">
        <v>750</v>
      </c>
      <c r="K231" s="635">
        <f>K229+J231</f>
        <v>15566510</v>
      </c>
      <c r="L231" s="433"/>
    </row>
    <row r="232" spans="1:12">
      <c r="A232" s="498"/>
      <c r="B232" s="9619" t="s">
        <v>1053</v>
      </c>
      <c r="C232" s="556" t="s">
        <v>821</v>
      </c>
      <c r="D232" s="642"/>
      <c r="E232" s="558"/>
      <c r="F232" s="634"/>
      <c r="G232" s="9492"/>
      <c r="H232" s="515"/>
      <c r="I232" s="9492">
        <v>509445</v>
      </c>
      <c r="J232" s="559"/>
      <c r="K232" s="9492">
        <f>K231-I232</f>
        <v>15057065</v>
      </c>
      <c r="L232" s="433"/>
    </row>
    <row r="233" spans="1:12">
      <c r="A233" s="487"/>
      <c r="B233" s="9620"/>
      <c r="C233" s="555" t="s">
        <v>1054</v>
      </c>
      <c r="D233" s="643"/>
      <c r="E233" s="648"/>
      <c r="F233" s="635"/>
      <c r="G233" s="9493"/>
      <c r="H233" s="515"/>
      <c r="I233" s="9493"/>
      <c r="J233" s="559"/>
      <c r="K233" s="9493"/>
      <c r="L233" s="433"/>
    </row>
    <row r="234" spans="1:12">
      <c r="A234" s="487"/>
      <c r="B234" s="561"/>
      <c r="C234" s="532"/>
      <c r="D234" s="576"/>
      <c r="E234" s="582"/>
      <c r="F234" s="577"/>
      <c r="G234" s="577"/>
      <c r="H234" s="600"/>
      <c r="I234" s="577"/>
      <c r="J234" s="604">
        <v>1400</v>
      </c>
      <c r="K234" s="635">
        <f>K232+J234</f>
        <v>15058465</v>
      </c>
      <c r="L234" s="433"/>
    </row>
    <row r="235" spans="1:12">
      <c r="A235" s="498"/>
      <c r="B235" s="9619" t="s">
        <v>1053</v>
      </c>
      <c r="C235" s="556" t="s">
        <v>869</v>
      </c>
      <c r="D235" s="642"/>
      <c r="E235" s="558"/>
      <c r="F235" s="634"/>
      <c r="G235" s="9492"/>
      <c r="H235" s="515"/>
      <c r="I235" s="9492">
        <v>68683</v>
      </c>
      <c r="J235" s="559"/>
      <c r="K235" s="9492">
        <f>K234-I235</f>
        <v>14989782</v>
      </c>
      <c r="L235" s="433"/>
    </row>
    <row r="236" spans="1:12">
      <c r="A236" s="487"/>
      <c r="B236" s="9620"/>
      <c r="C236" s="555" t="s">
        <v>1055</v>
      </c>
      <c r="D236" s="643"/>
      <c r="E236" s="648"/>
      <c r="F236" s="635"/>
      <c r="G236" s="9493"/>
      <c r="H236" s="515"/>
      <c r="I236" s="9493"/>
      <c r="J236" s="559"/>
      <c r="K236" s="9493"/>
      <c r="L236" s="433"/>
    </row>
    <row r="237" spans="1:12">
      <c r="A237" s="487"/>
      <c r="B237" s="561"/>
      <c r="C237" s="532"/>
      <c r="D237" s="576"/>
      <c r="E237" s="582"/>
      <c r="F237" s="577"/>
      <c r="G237" s="577"/>
      <c r="H237" s="600"/>
      <c r="I237" s="577"/>
      <c r="J237" s="604">
        <v>1650</v>
      </c>
      <c r="K237" s="635">
        <f>K235+J237</f>
        <v>14991432</v>
      </c>
      <c r="L237" s="433"/>
    </row>
    <row r="238" spans="1:12">
      <c r="A238" s="498"/>
      <c r="B238" s="9619" t="s">
        <v>1053</v>
      </c>
      <c r="C238" s="556" t="s">
        <v>815</v>
      </c>
      <c r="D238" s="642" t="s">
        <v>707</v>
      </c>
      <c r="E238" s="558"/>
      <c r="F238" s="634"/>
      <c r="G238" s="9492"/>
      <c r="H238" s="515"/>
      <c r="I238" s="9492">
        <v>305080</v>
      </c>
      <c r="J238" s="559"/>
      <c r="K238" s="9492">
        <f>K237-I238</f>
        <v>14686352</v>
      </c>
      <c r="L238" s="9617" t="s">
        <v>1057</v>
      </c>
    </row>
    <row r="239" spans="1:12">
      <c r="A239" s="487"/>
      <c r="B239" s="9620"/>
      <c r="C239" s="555" t="s">
        <v>1056</v>
      </c>
      <c r="D239" s="643"/>
      <c r="E239" s="648"/>
      <c r="F239" s="635"/>
      <c r="G239" s="9493"/>
      <c r="H239" s="515"/>
      <c r="I239" s="9493"/>
      <c r="J239" s="559"/>
      <c r="K239" s="9493"/>
      <c r="L239" s="9618"/>
    </row>
    <row r="240" spans="1:12">
      <c r="A240" s="487"/>
      <c r="B240" s="561"/>
      <c r="C240" s="532"/>
      <c r="D240" s="576"/>
      <c r="E240" s="582"/>
      <c r="F240" s="577"/>
      <c r="G240" s="577"/>
      <c r="H240" s="600"/>
      <c r="I240" s="577"/>
      <c r="J240" s="604">
        <v>1400</v>
      </c>
      <c r="K240" s="635">
        <f>K238+J240</f>
        <v>14687752</v>
      </c>
      <c r="L240" s="433"/>
    </row>
    <row r="241" spans="1:12">
      <c r="A241" s="498"/>
      <c r="B241" s="9619" t="s">
        <v>1053</v>
      </c>
      <c r="C241" s="556" t="s">
        <v>815</v>
      </c>
      <c r="D241" s="684" t="s">
        <v>707</v>
      </c>
      <c r="E241" s="558"/>
      <c r="F241" s="634"/>
      <c r="G241" s="9492"/>
      <c r="H241" s="515"/>
      <c r="I241" s="9492">
        <v>205080</v>
      </c>
      <c r="J241" s="559"/>
      <c r="K241" s="9492">
        <f>K240-I241</f>
        <v>14482672</v>
      </c>
      <c r="L241" s="433"/>
    </row>
    <row r="242" spans="1:12">
      <c r="A242" s="487"/>
      <c r="B242" s="9620"/>
      <c r="C242" s="555" t="s">
        <v>1056</v>
      </c>
      <c r="D242" s="685"/>
      <c r="E242" s="648"/>
      <c r="F242" s="635"/>
      <c r="G242" s="9493"/>
      <c r="H242" s="515"/>
      <c r="I242" s="9493"/>
      <c r="J242" s="559"/>
      <c r="K242" s="9493"/>
      <c r="L242" s="433"/>
    </row>
    <row r="243" spans="1:12">
      <c r="A243" s="487"/>
      <c r="B243" s="561"/>
      <c r="C243" s="532"/>
      <c r="D243" s="576"/>
      <c r="E243" s="582"/>
      <c r="F243" s="577"/>
      <c r="G243" s="577"/>
      <c r="H243" s="600"/>
      <c r="I243" s="577"/>
      <c r="J243" s="604">
        <v>1400</v>
      </c>
      <c r="K243" s="635">
        <f>K241+J243</f>
        <v>14484072</v>
      </c>
      <c r="L243" s="433"/>
    </row>
    <row r="244" spans="1:12">
      <c r="A244" s="498"/>
      <c r="B244" s="9619" t="s">
        <v>1053</v>
      </c>
      <c r="C244" s="556" t="s">
        <v>781</v>
      </c>
      <c r="D244" s="642" t="s">
        <v>707</v>
      </c>
      <c r="E244" s="558"/>
      <c r="F244" s="634"/>
      <c r="G244" s="9492"/>
      <c r="H244" s="515"/>
      <c r="I244" s="9492">
        <v>183880</v>
      </c>
      <c r="J244" s="559"/>
      <c r="K244" s="9492">
        <f>K243-I244</f>
        <v>14300192</v>
      </c>
      <c r="L244" s="433"/>
    </row>
    <row r="245" spans="1:12">
      <c r="A245" s="487"/>
      <c r="B245" s="9620"/>
      <c r="C245" s="555" t="s">
        <v>1058</v>
      </c>
      <c r="D245" s="643"/>
      <c r="E245" s="648"/>
      <c r="F245" s="635"/>
      <c r="G245" s="9493"/>
      <c r="H245" s="515"/>
      <c r="I245" s="9493"/>
      <c r="J245" s="559"/>
      <c r="K245" s="9493"/>
      <c r="L245" s="433"/>
    </row>
    <row r="246" spans="1:12">
      <c r="A246" s="487"/>
      <c r="B246" s="561"/>
      <c r="C246" s="532"/>
      <c r="D246" s="576"/>
      <c r="E246" s="582"/>
      <c r="F246" s="577"/>
      <c r="G246" s="577"/>
      <c r="H246" s="600"/>
      <c r="I246" s="577"/>
      <c r="J246" s="604">
        <v>1500</v>
      </c>
      <c r="K246" s="635">
        <f>K244+J246</f>
        <v>14301692</v>
      </c>
      <c r="L246" s="433"/>
    </row>
    <row r="247" spans="1:12">
      <c r="A247" s="498"/>
      <c r="B247" s="9498" t="s">
        <v>1053</v>
      </c>
      <c r="C247" s="517" t="s">
        <v>815</v>
      </c>
      <c r="D247" s="642"/>
      <c r="E247" s="639"/>
      <c r="F247" s="634"/>
      <c r="G247" s="634"/>
      <c r="H247" s="634"/>
      <c r="I247" s="9492">
        <v>827071</v>
      </c>
      <c r="J247" s="559"/>
      <c r="K247" s="9492">
        <f>K246-I247</f>
        <v>13474621</v>
      </c>
      <c r="L247" s="433"/>
    </row>
    <row r="248" spans="1:12">
      <c r="A248" s="487"/>
      <c r="B248" s="9499"/>
      <c r="C248" s="477" t="s">
        <v>1060</v>
      </c>
      <c r="D248" s="643"/>
      <c r="E248" s="640"/>
      <c r="F248" s="635"/>
      <c r="G248" s="635"/>
      <c r="H248" s="635"/>
      <c r="I248" s="9493"/>
      <c r="J248" s="559"/>
      <c r="K248" s="9493"/>
      <c r="L248" s="433"/>
    </row>
    <row r="249" spans="1:12">
      <c r="A249" s="487"/>
      <c r="B249" s="561"/>
      <c r="C249" s="532"/>
      <c r="D249" s="576"/>
      <c r="E249" s="582"/>
      <c r="F249" s="577"/>
      <c r="G249" s="577"/>
      <c r="H249" s="600"/>
      <c r="I249" s="577"/>
      <c r="J249" s="604">
        <v>1400</v>
      </c>
      <c r="K249" s="635">
        <f>K247+J249</f>
        <v>13476021</v>
      </c>
      <c r="L249" s="433"/>
    </row>
    <row r="250" spans="1:12">
      <c r="A250" s="498"/>
      <c r="B250" s="9498" t="s">
        <v>1053</v>
      </c>
      <c r="C250" s="556" t="s">
        <v>781</v>
      </c>
      <c r="D250" s="485"/>
      <c r="E250" s="639"/>
      <c r="F250" s="634"/>
      <c r="G250" s="634"/>
      <c r="H250" s="515"/>
      <c r="I250" s="9492">
        <v>1836840</v>
      </c>
      <c r="J250" s="559"/>
      <c r="K250" s="9492">
        <f>K249-I250</f>
        <v>11639181</v>
      </c>
      <c r="L250" s="433"/>
    </row>
    <row r="251" spans="1:12">
      <c r="A251" s="487"/>
      <c r="B251" s="9499"/>
      <c r="C251" s="555" t="s">
        <v>1061</v>
      </c>
      <c r="D251" s="486"/>
      <c r="E251" s="640"/>
      <c r="F251" s="635"/>
      <c r="G251" s="635"/>
      <c r="H251" s="515"/>
      <c r="I251" s="9493"/>
      <c r="J251" s="559"/>
      <c r="K251" s="9493"/>
      <c r="L251" s="433"/>
    </row>
    <row r="252" spans="1:12">
      <c r="A252" s="487"/>
      <c r="B252" s="561"/>
      <c r="C252" s="532"/>
      <c r="D252" s="576"/>
      <c r="E252" s="582"/>
      <c r="F252" s="577"/>
      <c r="G252" s="577"/>
      <c r="H252" s="600"/>
      <c r="I252" s="577"/>
      <c r="J252" s="604">
        <v>1500</v>
      </c>
      <c r="K252" s="635">
        <f>K250+J252</f>
        <v>11640681</v>
      </c>
      <c r="L252" s="433"/>
    </row>
    <row r="253" spans="1:12">
      <c r="A253" s="498"/>
      <c r="B253" s="9498" t="s">
        <v>1053</v>
      </c>
      <c r="C253" s="556" t="s">
        <v>796</v>
      </c>
      <c r="D253" s="642"/>
      <c r="E253" s="639"/>
      <c r="F253" s="634"/>
      <c r="G253" s="634"/>
      <c r="H253" s="515"/>
      <c r="I253" s="9492">
        <v>46800</v>
      </c>
      <c r="J253" s="559"/>
      <c r="K253" s="9492">
        <f>K252-I253</f>
        <v>11593881</v>
      </c>
      <c r="L253" s="433"/>
    </row>
    <row r="254" spans="1:12">
      <c r="A254" s="487"/>
      <c r="B254" s="9499"/>
      <c r="C254" s="555" t="s">
        <v>1062</v>
      </c>
      <c r="D254" s="643"/>
      <c r="E254" s="640"/>
      <c r="F254" s="635"/>
      <c r="G254" s="635"/>
      <c r="H254" s="515"/>
      <c r="I254" s="9493"/>
      <c r="J254" s="559"/>
      <c r="K254" s="9493"/>
      <c r="L254" s="433"/>
    </row>
    <row r="255" spans="1:12">
      <c r="A255" s="487"/>
      <c r="B255" s="561"/>
      <c r="C255" s="532"/>
      <c r="D255" s="576"/>
      <c r="E255" s="582"/>
      <c r="F255" s="577"/>
      <c r="G255" s="577"/>
      <c r="H255" s="600"/>
      <c r="I255" s="577"/>
      <c r="J255" s="604">
        <v>750</v>
      </c>
      <c r="K255" s="635">
        <f>K253+J255</f>
        <v>11594631</v>
      </c>
      <c r="L255" s="433"/>
    </row>
    <row r="256" spans="1:12">
      <c r="A256" s="498"/>
      <c r="B256" s="9498" t="s">
        <v>1053</v>
      </c>
      <c r="C256" s="556" t="s">
        <v>796</v>
      </c>
      <c r="D256" s="642"/>
      <c r="E256" s="558"/>
      <c r="F256" s="634"/>
      <c r="G256" s="634"/>
      <c r="H256" s="515"/>
      <c r="I256" s="9492">
        <v>39300</v>
      </c>
      <c r="J256" s="559"/>
      <c r="K256" s="9492">
        <f>K255-I256</f>
        <v>11555331</v>
      </c>
      <c r="L256" s="433"/>
    </row>
    <row r="257" spans="1:12">
      <c r="A257" s="487"/>
      <c r="B257" s="9499"/>
      <c r="C257" s="555" t="s">
        <v>1062</v>
      </c>
      <c r="D257" s="643"/>
      <c r="E257" s="648"/>
      <c r="F257" s="635"/>
      <c r="G257" s="635"/>
      <c r="H257" s="515"/>
      <c r="I257" s="9493"/>
      <c r="J257" s="559"/>
      <c r="K257" s="9493"/>
      <c r="L257" s="433"/>
    </row>
    <row r="258" spans="1:12">
      <c r="A258" s="487"/>
      <c r="B258" s="561"/>
      <c r="C258" s="532"/>
      <c r="D258" s="576"/>
      <c r="E258" s="582"/>
      <c r="F258" s="577"/>
      <c r="G258" s="577"/>
      <c r="H258" s="600"/>
      <c r="I258" s="577"/>
      <c r="J258" s="604">
        <v>750</v>
      </c>
      <c r="K258" s="635">
        <f>K256+J258</f>
        <v>11556081</v>
      </c>
      <c r="L258" s="433"/>
    </row>
    <row r="259" spans="1:12">
      <c r="A259" s="498"/>
      <c r="B259" s="9498" t="s">
        <v>1053</v>
      </c>
      <c r="C259" s="497" t="s">
        <v>864</v>
      </c>
      <c r="D259" s="651" t="s">
        <v>1065</v>
      </c>
      <c r="E259" s="558"/>
      <c r="F259" s="634"/>
      <c r="G259" s="9492">
        <v>100000</v>
      </c>
      <c r="H259" s="9492"/>
      <c r="I259" s="634"/>
      <c r="J259" s="559"/>
      <c r="K259" s="9492">
        <f>K258-G259</f>
        <v>11456081</v>
      </c>
      <c r="L259" s="9645"/>
    </row>
    <row r="260" spans="1:12">
      <c r="A260" s="487"/>
      <c r="B260" s="9499"/>
      <c r="C260" s="497" t="s">
        <v>1064</v>
      </c>
      <c r="D260" s="651" t="s">
        <v>956</v>
      </c>
      <c r="E260" s="648"/>
      <c r="F260" s="635"/>
      <c r="G260" s="9493"/>
      <c r="H260" s="9493"/>
      <c r="I260" s="635"/>
      <c r="J260" s="559"/>
      <c r="K260" s="9493"/>
      <c r="L260" s="9646"/>
    </row>
    <row r="261" spans="1:12">
      <c r="A261" s="487"/>
      <c r="B261" s="691"/>
      <c r="C261" s="532"/>
      <c r="D261" s="576"/>
      <c r="E261" s="582"/>
      <c r="F261" s="577"/>
      <c r="G261" s="577"/>
      <c r="H261" s="600"/>
      <c r="I261" s="577"/>
      <c r="J261" s="604">
        <v>1400</v>
      </c>
      <c r="K261" s="635">
        <f>K259+J261</f>
        <v>11457481</v>
      </c>
      <c r="L261" s="433"/>
    </row>
    <row r="262" spans="1:12">
      <c r="A262" s="498"/>
      <c r="B262" s="9498" t="s">
        <v>1053</v>
      </c>
      <c r="C262" s="556" t="s">
        <v>815</v>
      </c>
      <c r="D262" s="813" t="s">
        <v>647</v>
      </c>
      <c r="E262" s="558" t="s">
        <v>717</v>
      </c>
      <c r="F262" s="634"/>
      <c r="G262" s="9492">
        <v>115696</v>
      </c>
      <c r="H262" s="515"/>
      <c r="I262" s="634"/>
      <c r="J262" s="559"/>
      <c r="K262" s="9492">
        <f>K261-G262</f>
        <v>11341785</v>
      </c>
      <c r="L262" s="433"/>
    </row>
    <row r="263" spans="1:12">
      <c r="A263" s="487"/>
      <c r="B263" s="9499"/>
      <c r="C263" s="555" t="s">
        <v>1066</v>
      </c>
      <c r="D263" s="814" t="s">
        <v>38</v>
      </c>
      <c r="E263" s="815"/>
      <c r="F263" s="635"/>
      <c r="G263" s="9493"/>
      <c r="H263" s="515"/>
      <c r="I263" s="635"/>
      <c r="J263" s="559"/>
      <c r="K263" s="9493"/>
      <c r="L263" s="433"/>
    </row>
    <row r="264" spans="1:12">
      <c r="A264" s="487"/>
      <c r="B264" s="691"/>
      <c r="C264" s="532"/>
      <c r="D264" s="576"/>
      <c r="E264" s="582"/>
      <c r="F264" s="577"/>
      <c r="G264" s="577"/>
      <c r="H264" s="600"/>
      <c r="I264" s="577"/>
      <c r="J264" s="604">
        <v>1400</v>
      </c>
      <c r="K264" s="635">
        <f>K262+J264</f>
        <v>11343185</v>
      </c>
      <c r="L264" s="433"/>
    </row>
    <row r="265" spans="1:12">
      <c r="A265" s="498"/>
      <c r="B265" s="9498" t="s">
        <v>1067</v>
      </c>
      <c r="C265" s="457" t="s">
        <v>1068</v>
      </c>
      <c r="D265" s="810" t="s">
        <v>709</v>
      </c>
      <c r="E265" s="459" t="s">
        <v>143</v>
      </c>
      <c r="F265" s="807"/>
      <c r="G265" s="9609"/>
      <c r="H265" s="460"/>
      <c r="I265" s="807">
        <v>26000</v>
      </c>
      <c r="J265" s="559"/>
      <c r="K265" s="9492">
        <f>K264-I265</f>
        <v>11317185</v>
      </c>
      <c r="L265" s="9617" t="s">
        <v>1143</v>
      </c>
    </row>
    <row r="266" spans="1:12">
      <c r="A266" s="487"/>
      <c r="B266" s="9499"/>
      <c r="C266" s="461" t="s">
        <v>1069</v>
      </c>
      <c r="D266" s="811" t="s">
        <v>46</v>
      </c>
      <c r="E266" s="809"/>
      <c r="F266" s="808"/>
      <c r="G266" s="9610"/>
      <c r="H266" s="460"/>
      <c r="I266" s="808"/>
      <c r="J266" s="559"/>
      <c r="K266" s="9493"/>
      <c r="L266" s="9618"/>
    </row>
    <row r="267" spans="1:12">
      <c r="A267" s="487"/>
      <c r="B267" s="561"/>
      <c r="C267" s="532"/>
      <c r="D267" s="576"/>
      <c r="E267" s="582"/>
      <c r="F267" s="577"/>
      <c r="G267" s="577"/>
      <c r="H267" s="600"/>
      <c r="I267" s="577"/>
      <c r="J267" s="604">
        <v>700</v>
      </c>
      <c r="K267" s="635">
        <f>K265+J267</f>
        <v>11317885</v>
      </c>
      <c r="L267" s="433"/>
    </row>
    <row r="268" spans="1:12">
      <c r="A268" s="498"/>
      <c r="B268" s="9498" t="s">
        <v>1070</v>
      </c>
      <c r="C268" s="457" t="s">
        <v>1068</v>
      </c>
      <c r="D268" s="810" t="s">
        <v>709</v>
      </c>
      <c r="E268" s="459" t="s">
        <v>143</v>
      </c>
      <c r="F268" s="807"/>
      <c r="G268" s="9609"/>
      <c r="H268" s="807"/>
      <c r="I268" s="807">
        <v>26000</v>
      </c>
      <c r="J268" s="559"/>
      <c r="K268" s="9492">
        <f>K267-I268</f>
        <v>11291885</v>
      </c>
      <c r="L268" s="9617" t="s">
        <v>1143</v>
      </c>
    </row>
    <row r="269" spans="1:12">
      <c r="A269" s="487"/>
      <c r="B269" s="9499"/>
      <c r="C269" s="538" t="s">
        <v>1071</v>
      </c>
      <c r="D269" s="811" t="s">
        <v>46</v>
      </c>
      <c r="E269" s="809"/>
      <c r="F269" s="808"/>
      <c r="G269" s="9610"/>
      <c r="H269" s="808"/>
      <c r="I269" s="808"/>
      <c r="J269" s="559"/>
      <c r="K269" s="9493"/>
      <c r="L269" s="9618"/>
    </row>
    <row r="270" spans="1:12">
      <c r="A270" s="487"/>
      <c r="B270" s="561"/>
      <c r="C270" s="532"/>
      <c r="D270" s="576"/>
      <c r="E270" s="582"/>
      <c r="F270" s="577"/>
      <c r="G270" s="577"/>
      <c r="H270" s="600"/>
      <c r="I270" s="577"/>
      <c r="J270" s="604">
        <v>700</v>
      </c>
      <c r="K270" s="635">
        <f>K268+J270</f>
        <v>11292585</v>
      </c>
      <c r="L270" s="433"/>
    </row>
    <row r="271" spans="1:12">
      <c r="A271" s="498"/>
      <c r="B271" s="697" t="s">
        <v>1070</v>
      </c>
      <c r="C271" s="556" t="s">
        <v>952</v>
      </c>
      <c r="D271" s="699" t="s">
        <v>785</v>
      </c>
      <c r="E271" s="741" t="s">
        <v>47</v>
      </c>
      <c r="F271" s="695"/>
      <c r="G271" s="9492"/>
      <c r="H271" s="9492">
        <v>50000</v>
      </c>
      <c r="I271" s="695"/>
      <c r="J271" s="559"/>
      <c r="K271" s="9492">
        <f>K270-H271</f>
        <v>11242585</v>
      </c>
      <c r="L271" s="9617" t="s">
        <v>1074</v>
      </c>
    </row>
    <row r="272" spans="1:12">
      <c r="A272" s="487"/>
      <c r="B272" s="698"/>
      <c r="C272" s="555" t="s">
        <v>1012</v>
      </c>
      <c r="D272" s="700" t="s">
        <v>46</v>
      </c>
      <c r="E272" s="702"/>
      <c r="F272" s="696"/>
      <c r="G272" s="9493"/>
      <c r="H272" s="9493"/>
      <c r="I272" s="696"/>
      <c r="J272" s="559"/>
      <c r="K272" s="9493"/>
      <c r="L272" s="9618"/>
    </row>
    <row r="273" spans="1:12">
      <c r="A273" s="487"/>
      <c r="B273" s="561"/>
      <c r="C273" s="532"/>
      <c r="D273" s="576"/>
      <c r="E273" s="582"/>
      <c r="F273" s="577"/>
      <c r="G273" s="577"/>
      <c r="H273" s="600"/>
      <c r="I273" s="577"/>
      <c r="J273" s="604">
        <v>1400</v>
      </c>
      <c r="K273" s="696">
        <f>K271+J273</f>
        <v>11243985</v>
      </c>
      <c r="L273" s="433"/>
    </row>
    <row r="274" spans="1:12">
      <c r="A274" s="498"/>
      <c r="B274" s="706" t="s">
        <v>1070</v>
      </c>
      <c r="C274" s="457" t="s">
        <v>1075</v>
      </c>
      <c r="D274" s="877" t="s">
        <v>709</v>
      </c>
      <c r="E274" s="459" t="s">
        <v>143</v>
      </c>
      <c r="F274" s="457"/>
      <c r="G274" s="881"/>
      <c r="H274" s="459"/>
      <c r="I274" s="873">
        <v>100000</v>
      </c>
      <c r="J274" s="559"/>
      <c r="K274" s="9492">
        <f>K273-I274</f>
        <v>11143985</v>
      </c>
      <c r="L274" s="9617" t="s">
        <v>1213</v>
      </c>
    </row>
    <row r="275" spans="1:12">
      <c r="A275" s="487"/>
      <c r="B275" s="707"/>
      <c r="C275" s="461" t="s">
        <v>714</v>
      </c>
      <c r="D275" s="878" t="s">
        <v>46</v>
      </c>
      <c r="E275" s="876"/>
      <c r="F275" s="461"/>
      <c r="G275" s="882"/>
      <c r="H275" s="876"/>
      <c r="I275" s="874"/>
      <c r="J275" s="559"/>
      <c r="K275" s="9493"/>
      <c r="L275" s="9618"/>
    </row>
    <row r="276" spans="1:12">
      <c r="A276" s="487"/>
      <c r="B276" s="561"/>
      <c r="C276" s="532"/>
      <c r="D276" s="576"/>
      <c r="E276" s="582"/>
      <c r="F276" s="577"/>
      <c r="G276" s="577"/>
      <c r="H276" s="600"/>
      <c r="I276" s="577"/>
      <c r="J276" s="604">
        <v>1400</v>
      </c>
      <c r="K276" s="709">
        <f>K274+J276</f>
        <v>11145385</v>
      </c>
      <c r="L276" s="433"/>
    </row>
    <row r="277" spans="1:12">
      <c r="A277" s="498"/>
      <c r="B277" s="697" t="s">
        <v>1072</v>
      </c>
      <c r="C277" s="457" t="s">
        <v>1068</v>
      </c>
      <c r="D277" s="810" t="s">
        <v>709</v>
      </c>
      <c r="E277" s="459" t="s">
        <v>143</v>
      </c>
      <c r="F277" s="807"/>
      <c r="G277" s="807"/>
      <c r="H277" s="460"/>
      <c r="I277" s="807">
        <v>26000</v>
      </c>
      <c r="J277" s="559"/>
      <c r="K277" s="9492">
        <f>K276-I277</f>
        <v>11119385</v>
      </c>
      <c r="L277" s="9617" t="s">
        <v>1143</v>
      </c>
    </row>
    <row r="278" spans="1:12">
      <c r="A278" s="487"/>
      <c r="B278" s="698"/>
      <c r="C278" s="538" t="s">
        <v>1071</v>
      </c>
      <c r="D278" s="811" t="s">
        <v>46</v>
      </c>
      <c r="E278" s="809"/>
      <c r="F278" s="808"/>
      <c r="G278" s="808"/>
      <c r="H278" s="460"/>
      <c r="I278" s="808"/>
      <c r="J278" s="559"/>
      <c r="K278" s="9493"/>
      <c r="L278" s="9618"/>
    </row>
    <row r="279" spans="1:12">
      <c r="A279" s="487"/>
      <c r="B279" s="561"/>
      <c r="C279" s="532"/>
      <c r="D279" s="576"/>
      <c r="E279" s="582"/>
      <c r="F279" s="577"/>
      <c r="G279" s="577"/>
      <c r="H279" s="600"/>
      <c r="I279" s="577"/>
      <c r="J279" s="604">
        <v>700</v>
      </c>
      <c r="K279" s="696">
        <f>K277+J279</f>
        <v>11120085</v>
      </c>
      <c r="L279" s="433"/>
    </row>
    <row r="280" spans="1:12">
      <c r="A280" s="498"/>
      <c r="B280" s="701" t="s">
        <v>1072</v>
      </c>
      <c r="C280" s="517" t="s">
        <v>781</v>
      </c>
      <c r="D280" s="699"/>
      <c r="E280" s="558"/>
      <c r="F280" s="695"/>
      <c r="G280" s="695"/>
      <c r="H280" s="515"/>
      <c r="I280" s="695">
        <v>187340</v>
      </c>
      <c r="J280" s="559"/>
      <c r="K280" s="9492">
        <f>K279-I280</f>
        <v>10932745</v>
      </c>
      <c r="L280" s="433"/>
    </row>
    <row r="281" spans="1:12">
      <c r="A281" s="487"/>
      <c r="B281" s="702"/>
      <c r="C281" s="477" t="s">
        <v>1073</v>
      </c>
      <c r="D281" s="700"/>
      <c r="E281" s="702"/>
      <c r="F281" s="696"/>
      <c r="G281" s="696"/>
      <c r="H281" s="515"/>
      <c r="I281" s="696"/>
      <c r="J281" s="559"/>
      <c r="K281" s="9493"/>
      <c r="L281" s="433"/>
    </row>
    <row r="282" spans="1:12">
      <c r="A282" s="487"/>
      <c r="B282" s="561"/>
      <c r="C282" s="532"/>
      <c r="D282" s="576"/>
      <c r="E282" s="582"/>
      <c r="F282" s="577"/>
      <c r="G282" s="577"/>
      <c r="H282" s="600"/>
      <c r="I282" s="577"/>
      <c r="J282" s="604">
        <v>1500</v>
      </c>
      <c r="K282" s="696">
        <f>K280+J282</f>
        <v>10934245</v>
      </c>
      <c r="L282" s="433"/>
    </row>
    <row r="283" spans="1:12">
      <c r="A283" s="498"/>
      <c r="B283" s="9619" t="s">
        <v>1072</v>
      </c>
      <c r="C283" s="556" t="s">
        <v>952</v>
      </c>
      <c r="D283" s="704" t="s">
        <v>785</v>
      </c>
      <c r="E283" s="741" t="s">
        <v>47</v>
      </c>
      <c r="F283" s="708"/>
      <c r="G283" s="9492"/>
      <c r="H283" s="9492">
        <v>50000</v>
      </c>
      <c r="I283" s="9492"/>
      <c r="J283" s="559"/>
      <c r="K283" s="9492">
        <f>K282-H283</f>
        <v>10884245</v>
      </c>
      <c r="L283" s="9617" t="s">
        <v>1089</v>
      </c>
    </row>
    <row r="284" spans="1:12">
      <c r="A284" s="487"/>
      <c r="B284" s="9620"/>
      <c r="C284" s="555" t="s">
        <v>1012</v>
      </c>
      <c r="D284" s="705" t="s">
        <v>46</v>
      </c>
      <c r="E284" s="712"/>
      <c r="F284" s="709"/>
      <c r="G284" s="9493"/>
      <c r="H284" s="9493"/>
      <c r="I284" s="9493"/>
      <c r="J284" s="559"/>
      <c r="K284" s="9493"/>
      <c r="L284" s="9618"/>
    </row>
    <row r="285" spans="1:12">
      <c r="A285" s="487"/>
      <c r="B285" s="561"/>
      <c r="C285" s="532"/>
      <c r="D285" s="576"/>
      <c r="E285" s="582"/>
      <c r="F285" s="577"/>
      <c r="G285" s="577"/>
      <c r="H285" s="600"/>
      <c r="I285" s="577"/>
      <c r="J285" s="604">
        <v>1400</v>
      </c>
      <c r="K285" s="635">
        <f>K283+J285</f>
        <v>10885645</v>
      </c>
      <c r="L285" s="433"/>
    </row>
    <row r="286" spans="1:12">
      <c r="A286" s="498"/>
      <c r="B286" s="9619" t="s">
        <v>1076</v>
      </c>
      <c r="C286" s="457" t="s">
        <v>796</v>
      </c>
      <c r="D286" s="714"/>
      <c r="E286" s="459"/>
      <c r="F286" s="710"/>
      <c r="G286" s="710"/>
      <c r="H286" s="515"/>
      <c r="I286" s="9492">
        <v>120700</v>
      </c>
      <c r="J286" s="559"/>
      <c r="K286" s="9492">
        <f>K285-I286</f>
        <v>10764945</v>
      </c>
      <c r="L286" s="433"/>
    </row>
    <row r="287" spans="1:12">
      <c r="A287" s="487"/>
      <c r="B287" s="9620"/>
      <c r="C287" s="538" t="s">
        <v>1077</v>
      </c>
      <c r="D287" s="715"/>
      <c r="E287" s="713"/>
      <c r="F287" s="711"/>
      <c r="G287" s="711"/>
      <c r="H287" s="515"/>
      <c r="I287" s="9493"/>
      <c r="J287" s="559"/>
      <c r="K287" s="9493"/>
      <c r="L287" s="433"/>
    </row>
    <row r="288" spans="1:12">
      <c r="A288" s="487"/>
      <c r="B288" s="561"/>
      <c r="C288" s="532"/>
      <c r="D288" s="576"/>
      <c r="E288" s="582"/>
      <c r="F288" s="577"/>
      <c r="G288" s="577"/>
      <c r="H288" s="600"/>
      <c r="I288" s="577"/>
      <c r="J288" s="604">
        <v>750</v>
      </c>
      <c r="K288" s="635">
        <f>K286+J288</f>
        <v>10765695</v>
      </c>
      <c r="L288" s="433"/>
    </row>
    <row r="289" spans="1:12">
      <c r="A289" s="498"/>
      <c r="B289" s="9619" t="s">
        <v>1076</v>
      </c>
      <c r="C289" s="556" t="s">
        <v>796</v>
      </c>
      <c r="D289" s="642"/>
      <c r="E289" s="558"/>
      <c r="F289" s="634"/>
      <c r="G289" s="9492"/>
      <c r="H289" s="515"/>
      <c r="I289" s="9492">
        <v>42300</v>
      </c>
      <c r="J289" s="559"/>
      <c r="K289" s="9492">
        <f>K288-I289</f>
        <v>10723395</v>
      </c>
      <c r="L289" s="9617" t="s">
        <v>1079</v>
      </c>
    </row>
    <row r="290" spans="1:12">
      <c r="A290" s="487"/>
      <c r="B290" s="9620"/>
      <c r="C290" s="555" t="s">
        <v>1078</v>
      </c>
      <c r="D290" s="643"/>
      <c r="E290" s="648"/>
      <c r="F290" s="635"/>
      <c r="G290" s="9493"/>
      <c r="H290" s="515"/>
      <c r="I290" s="9493"/>
      <c r="J290" s="559"/>
      <c r="K290" s="9493"/>
      <c r="L290" s="9618"/>
    </row>
    <row r="291" spans="1:12">
      <c r="A291" s="487"/>
      <c r="B291" s="561"/>
      <c r="C291" s="532"/>
      <c r="D291" s="576"/>
      <c r="E291" s="582"/>
      <c r="F291" s="577"/>
      <c r="G291" s="577"/>
      <c r="H291" s="600"/>
      <c r="I291" s="577"/>
      <c r="J291" s="604">
        <v>750</v>
      </c>
      <c r="K291" s="635">
        <f>K289+J291</f>
        <v>10724145</v>
      </c>
      <c r="L291" s="433"/>
    </row>
    <row r="292" spans="1:12">
      <c r="A292" s="498"/>
      <c r="B292" s="9619" t="s">
        <v>1076</v>
      </c>
      <c r="C292" s="556" t="s">
        <v>796</v>
      </c>
      <c r="D292" s="642"/>
      <c r="E292" s="558"/>
      <c r="F292" s="634"/>
      <c r="G292" s="9492"/>
      <c r="H292" s="515"/>
      <c r="I292" s="9492">
        <v>49800</v>
      </c>
      <c r="J292" s="559"/>
      <c r="K292" s="9492">
        <f>K291-I292</f>
        <v>10674345</v>
      </c>
      <c r="L292" s="9617" t="s">
        <v>1080</v>
      </c>
    </row>
    <row r="293" spans="1:12">
      <c r="A293" s="487"/>
      <c r="B293" s="9620"/>
      <c r="C293" s="555" t="s">
        <v>1078</v>
      </c>
      <c r="D293" s="643"/>
      <c r="E293" s="648"/>
      <c r="F293" s="635"/>
      <c r="G293" s="9493"/>
      <c r="H293" s="515"/>
      <c r="I293" s="9493"/>
      <c r="J293" s="559"/>
      <c r="K293" s="9493"/>
      <c r="L293" s="9618"/>
    </row>
    <row r="294" spans="1:12">
      <c r="A294" s="487"/>
      <c r="B294" s="561"/>
      <c r="C294" s="532"/>
      <c r="D294" s="576"/>
      <c r="E294" s="582"/>
      <c r="F294" s="577"/>
      <c r="G294" s="577"/>
      <c r="H294" s="600"/>
      <c r="I294" s="577"/>
      <c r="J294" s="604">
        <v>750</v>
      </c>
      <c r="K294" s="635">
        <f>K292+J294</f>
        <v>10675095</v>
      </c>
      <c r="L294" s="433"/>
    </row>
    <row r="295" spans="1:12">
      <c r="A295" s="498"/>
      <c r="B295" s="9619" t="s">
        <v>1076</v>
      </c>
      <c r="C295" s="556" t="s">
        <v>1082</v>
      </c>
      <c r="D295" s="642"/>
      <c r="E295" s="558"/>
      <c r="F295" s="634"/>
      <c r="G295" s="9492"/>
      <c r="H295" s="515"/>
      <c r="I295" s="9492">
        <v>108840</v>
      </c>
      <c r="J295" s="559"/>
      <c r="K295" s="9492">
        <f>K294-I295</f>
        <v>10566255</v>
      </c>
      <c r="L295" s="9617" t="s">
        <v>1084</v>
      </c>
    </row>
    <row r="296" spans="1:12">
      <c r="A296" s="487"/>
      <c r="B296" s="9620"/>
      <c r="C296" s="555" t="s">
        <v>1165</v>
      </c>
      <c r="D296" s="643"/>
      <c r="E296" s="648"/>
      <c r="F296" s="635"/>
      <c r="G296" s="9493"/>
      <c r="H296" s="515"/>
      <c r="I296" s="9493"/>
      <c r="J296" s="559"/>
      <c r="K296" s="9493"/>
      <c r="L296" s="9618"/>
    </row>
    <row r="297" spans="1:12">
      <c r="A297" s="487"/>
      <c r="B297" s="561"/>
      <c r="C297" s="532"/>
      <c r="D297" s="576"/>
      <c r="E297" s="582"/>
      <c r="F297" s="577"/>
      <c r="G297" s="577"/>
      <c r="H297" s="600"/>
      <c r="I297" s="577"/>
      <c r="J297" s="604">
        <v>1500</v>
      </c>
      <c r="K297" s="635">
        <f>K295+J297</f>
        <v>10567755</v>
      </c>
      <c r="L297" s="433"/>
    </row>
    <row r="298" spans="1:12">
      <c r="A298" s="498"/>
      <c r="B298" s="9619" t="s">
        <v>1076</v>
      </c>
      <c r="C298" s="524" t="s">
        <v>781</v>
      </c>
      <c r="D298" s="642"/>
      <c r="E298" s="558"/>
      <c r="F298" s="634"/>
      <c r="G298" s="9492"/>
      <c r="H298" s="515"/>
      <c r="I298" s="9492">
        <v>80840</v>
      </c>
      <c r="J298" s="559"/>
      <c r="K298" s="9492">
        <f>K297-I298</f>
        <v>10486915</v>
      </c>
      <c r="L298" s="9617" t="s">
        <v>1085</v>
      </c>
    </row>
    <row r="299" spans="1:12">
      <c r="A299" s="487"/>
      <c r="B299" s="9620"/>
      <c r="C299" s="509" t="s">
        <v>1083</v>
      </c>
      <c r="D299" s="643"/>
      <c r="E299" s="648"/>
      <c r="F299" s="635"/>
      <c r="G299" s="9493"/>
      <c r="H299" s="515"/>
      <c r="I299" s="9493"/>
      <c r="J299" s="559"/>
      <c r="K299" s="9493"/>
      <c r="L299" s="9618"/>
    </row>
    <row r="300" spans="1:12">
      <c r="A300" s="487"/>
      <c r="B300" s="561"/>
      <c r="C300" s="532"/>
      <c r="D300" s="576"/>
      <c r="E300" s="582"/>
      <c r="F300" s="577"/>
      <c r="G300" s="577"/>
      <c r="H300" s="600"/>
      <c r="I300" s="577"/>
      <c r="J300" s="604">
        <v>1500</v>
      </c>
      <c r="K300" s="635">
        <f>K298+J300</f>
        <v>10488415</v>
      </c>
      <c r="L300" s="433"/>
    </row>
    <row r="301" spans="1:12">
      <c r="A301" s="498"/>
      <c r="B301" s="9619" t="s">
        <v>1086</v>
      </c>
      <c r="C301" s="457" t="s">
        <v>1068</v>
      </c>
      <c r="D301" s="810" t="s">
        <v>709</v>
      </c>
      <c r="E301" s="459" t="s">
        <v>143</v>
      </c>
      <c r="F301" s="807"/>
      <c r="G301" s="9609"/>
      <c r="H301" s="460"/>
      <c r="I301" s="9609">
        <v>26000</v>
      </c>
      <c r="J301" s="559"/>
      <c r="K301" s="9492">
        <f>K300-I301</f>
        <v>10462415</v>
      </c>
      <c r="L301" s="9617" t="s">
        <v>1143</v>
      </c>
    </row>
    <row r="302" spans="1:12">
      <c r="A302" s="487"/>
      <c r="B302" s="9620"/>
      <c r="C302" s="538" t="s">
        <v>1071</v>
      </c>
      <c r="D302" s="811" t="s">
        <v>46</v>
      </c>
      <c r="E302" s="809"/>
      <c r="F302" s="808"/>
      <c r="G302" s="9610"/>
      <c r="H302" s="460"/>
      <c r="I302" s="9610"/>
      <c r="J302" s="559"/>
      <c r="K302" s="9493"/>
      <c r="L302" s="9618"/>
    </row>
    <row r="303" spans="1:12">
      <c r="A303" s="487"/>
      <c r="B303" s="561"/>
      <c r="C303" s="532"/>
      <c r="D303" s="576"/>
      <c r="E303" s="582"/>
      <c r="F303" s="577"/>
      <c r="G303" s="577"/>
      <c r="H303" s="600"/>
      <c r="I303" s="577"/>
      <c r="J303" s="604">
        <v>700</v>
      </c>
      <c r="K303" s="635">
        <f>K301+J303</f>
        <v>10463115</v>
      </c>
      <c r="L303" s="433"/>
    </row>
    <row r="304" spans="1:12">
      <c r="A304" s="498"/>
      <c r="B304" s="9619" t="s">
        <v>1087</v>
      </c>
      <c r="C304" s="556" t="s">
        <v>781</v>
      </c>
      <c r="D304" s="720" t="s">
        <v>321</v>
      </c>
      <c r="E304" s="558" t="s">
        <v>879</v>
      </c>
      <c r="F304" s="718"/>
      <c r="G304" s="9492"/>
      <c r="H304" s="515"/>
      <c r="I304" s="9492">
        <v>15590</v>
      </c>
      <c r="J304" s="559"/>
      <c r="K304" s="9492">
        <f>K303-I304</f>
        <v>10447525</v>
      </c>
      <c r="L304" s="433"/>
    </row>
    <row r="305" spans="1:12">
      <c r="A305" s="487"/>
      <c r="B305" s="9620"/>
      <c r="C305" s="555" t="s">
        <v>959</v>
      </c>
      <c r="D305" s="721" t="s">
        <v>46</v>
      </c>
      <c r="E305" s="722"/>
      <c r="F305" s="719"/>
      <c r="G305" s="9493"/>
      <c r="H305" s="515"/>
      <c r="I305" s="9493"/>
      <c r="J305" s="559"/>
      <c r="K305" s="9493"/>
      <c r="L305" s="433"/>
    </row>
    <row r="306" spans="1:12">
      <c r="A306" s="487"/>
      <c r="B306" s="561"/>
      <c r="C306" s="532"/>
      <c r="D306" s="576"/>
      <c r="E306" s="582"/>
      <c r="F306" s="577"/>
      <c r="G306" s="577"/>
      <c r="H306" s="600"/>
      <c r="I306" s="577"/>
      <c r="J306" s="604">
        <v>1500</v>
      </c>
      <c r="K306" s="635">
        <f>K304+J306</f>
        <v>10449025</v>
      </c>
      <c r="L306" s="433"/>
    </row>
    <row r="307" spans="1:12">
      <c r="A307" s="491"/>
      <c r="B307" s="9498" t="s">
        <v>1087</v>
      </c>
      <c r="C307" s="556" t="s">
        <v>781</v>
      </c>
      <c r="D307" s="720" t="s">
        <v>933</v>
      </c>
      <c r="E307" s="639"/>
      <c r="F307" s="634"/>
      <c r="G307" s="9492">
        <v>81340</v>
      </c>
      <c r="H307" s="534"/>
      <c r="I307" s="9492"/>
      <c r="J307" s="464"/>
      <c r="K307" s="9492">
        <f>K306-G307</f>
        <v>10367685</v>
      </c>
      <c r="L307" s="433"/>
    </row>
    <row r="308" spans="1:12">
      <c r="A308" s="487"/>
      <c r="B308" s="9499"/>
      <c r="C308" s="555" t="s">
        <v>932</v>
      </c>
      <c r="D308" s="721" t="s">
        <v>598</v>
      </c>
      <c r="E308" s="640"/>
      <c r="F308" s="635"/>
      <c r="G308" s="9493"/>
      <c r="H308" s="515"/>
      <c r="I308" s="9493"/>
      <c r="J308" s="559"/>
      <c r="K308" s="9493"/>
      <c r="L308" s="433"/>
    </row>
    <row r="309" spans="1:12">
      <c r="A309" s="487"/>
      <c r="B309" s="533"/>
      <c r="C309" s="465"/>
      <c r="D309" s="602"/>
      <c r="E309" s="605"/>
      <c r="F309" s="577"/>
      <c r="G309" s="600"/>
      <c r="H309" s="600"/>
      <c r="I309" s="600"/>
      <c r="J309" s="604">
        <v>1500</v>
      </c>
      <c r="K309" s="515">
        <f>K307+J309</f>
        <v>10369185</v>
      </c>
      <c r="L309" s="433"/>
    </row>
    <row r="310" spans="1:12">
      <c r="A310" s="498"/>
      <c r="B310" s="9619" t="s">
        <v>1087</v>
      </c>
      <c r="C310" s="556" t="s">
        <v>781</v>
      </c>
      <c r="D310" s="720" t="s">
        <v>312</v>
      </c>
      <c r="E310" s="558"/>
      <c r="F310" s="634"/>
      <c r="G310" s="9492">
        <v>47040</v>
      </c>
      <c r="H310" s="515"/>
      <c r="I310" s="9492"/>
      <c r="J310" s="559"/>
      <c r="K310" s="9492">
        <f>K309-G310</f>
        <v>10322145</v>
      </c>
      <c r="L310" s="433"/>
    </row>
    <row r="311" spans="1:12">
      <c r="A311" s="487"/>
      <c r="B311" s="9620"/>
      <c r="C311" s="555" t="s">
        <v>934</v>
      </c>
      <c r="D311" s="721" t="s">
        <v>250</v>
      </c>
      <c r="E311" s="648"/>
      <c r="F311" s="635"/>
      <c r="G311" s="9493"/>
      <c r="H311" s="515"/>
      <c r="I311" s="9493"/>
      <c r="J311" s="559"/>
      <c r="K311" s="9493"/>
      <c r="L311" s="433"/>
    </row>
    <row r="312" spans="1:12">
      <c r="A312" s="487"/>
      <c r="B312" s="561"/>
      <c r="C312" s="532"/>
      <c r="D312" s="576"/>
      <c r="E312" s="582"/>
      <c r="F312" s="577"/>
      <c r="G312" s="577"/>
      <c r="H312" s="600"/>
      <c r="I312" s="577"/>
      <c r="J312" s="604">
        <v>1500</v>
      </c>
      <c r="K312" s="635">
        <f>K310+J312</f>
        <v>10323645</v>
      </c>
      <c r="L312" s="433"/>
    </row>
    <row r="313" spans="1:12">
      <c r="A313" s="498"/>
      <c r="B313" s="9619" t="s">
        <v>1087</v>
      </c>
      <c r="C313" s="556" t="s">
        <v>935</v>
      </c>
      <c r="D313" s="720" t="s">
        <v>937</v>
      </c>
      <c r="E313" s="459"/>
      <c r="F313" s="645"/>
      <c r="G313" s="9609">
        <v>52840</v>
      </c>
      <c r="H313" s="460"/>
      <c r="I313" s="9609"/>
      <c r="J313" s="559"/>
      <c r="K313" s="9492">
        <f>K312-G313</f>
        <v>10270805</v>
      </c>
      <c r="L313" s="433"/>
    </row>
    <row r="314" spans="1:12">
      <c r="A314" s="487"/>
      <c r="B314" s="9620"/>
      <c r="C314" s="477" t="s">
        <v>936</v>
      </c>
      <c r="D314" s="721"/>
      <c r="E314" s="650"/>
      <c r="F314" s="646"/>
      <c r="G314" s="9610"/>
      <c r="H314" s="460"/>
      <c r="I314" s="9610"/>
      <c r="J314" s="559"/>
      <c r="K314" s="9493"/>
      <c r="L314" s="433"/>
    </row>
    <row r="315" spans="1:12">
      <c r="A315" s="487"/>
      <c r="B315" s="561"/>
      <c r="C315" s="532"/>
      <c r="D315" s="576"/>
      <c r="E315" s="582"/>
      <c r="F315" s="577"/>
      <c r="G315" s="577"/>
      <c r="H315" s="600"/>
      <c r="I315" s="577"/>
      <c r="J315" s="604">
        <v>1500</v>
      </c>
      <c r="K315" s="635">
        <f>K313+J315</f>
        <v>10272305</v>
      </c>
      <c r="L315" s="433"/>
    </row>
    <row r="316" spans="1:12">
      <c r="A316" s="498"/>
      <c r="B316" s="9619" t="s">
        <v>1087</v>
      </c>
      <c r="C316" s="556" t="s">
        <v>781</v>
      </c>
      <c r="D316" s="720" t="s">
        <v>939</v>
      </c>
      <c r="E316" s="558"/>
      <c r="F316" s="634"/>
      <c r="G316" s="9492">
        <v>105340</v>
      </c>
      <c r="H316" s="515"/>
      <c r="I316" s="9492"/>
      <c r="J316" s="559"/>
      <c r="K316" s="9492">
        <f>K315-G316</f>
        <v>10166965</v>
      </c>
      <c r="L316" s="9645"/>
    </row>
    <row r="317" spans="1:12">
      <c r="A317" s="487"/>
      <c r="B317" s="9620"/>
      <c r="C317" s="555" t="s">
        <v>938</v>
      </c>
      <c r="D317" s="721" t="s">
        <v>598</v>
      </c>
      <c r="E317" s="648"/>
      <c r="F317" s="635"/>
      <c r="G317" s="9493"/>
      <c r="H317" s="515"/>
      <c r="I317" s="9493"/>
      <c r="J317" s="559"/>
      <c r="K317" s="9493"/>
      <c r="L317" s="9646"/>
    </row>
    <row r="318" spans="1:12">
      <c r="A318" s="487"/>
      <c r="B318" s="561"/>
      <c r="C318" s="532"/>
      <c r="D318" s="576"/>
      <c r="E318" s="582"/>
      <c r="F318" s="577"/>
      <c r="G318" s="577"/>
      <c r="H318" s="600"/>
      <c r="I318" s="577"/>
      <c r="J318" s="604">
        <v>1500</v>
      </c>
      <c r="K318" s="635">
        <f>K316+J318</f>
        <v>10168465</v>
      </c>
      <c r="L318" s="433"/>
    </row>
    <row r="319" spans="1:12">
      <c r="A319" s="498"/>
      <c r="B319" s="9619" t="s">
        <v>1087</v>
      </c>
      <c r="C319" s="517" t="s">
        <v>781</v>
      </c>
      <c r="D319" s="720" t="s">
        <v>941</v>
      </c>
      <c r="E319" s="558"/>
      <c r="F319" s="634"/>
      <c r="G319" s="9492">
        <v>32840</v>
      </c>
      <c r="H319" s="9492"/>
      <c r="I319" s="9492"/>
      <c r="J319" s="559"/>
      <c r="K319" s="9492">
        <f>K318-G319</f>
        <v>10135625</v>
      </c>
      <c r="L319" s="433"/>
    </row>
    <row r="320" spans="1:12">
      <c r="A320" s="487"/>
      <c r="B320" s="9620"/>
      <c r="C320" s="477" t="s">
        <v>940</v>
      </c>
      <c r="D320" s="721" t="s">
        <v>38</v>
      </c>
      <c r="E320" s="648"/>
      <c r="F320" s="635"/>
      <c r="G320" s="9493"/>
      <c r="H320" s="9493"/>
      <c r="I320" s="9493"/>
      <c r="J320" s="559"/>
      <c r="K320" s="9493"/>
      <c r="L320" s="433"/>
    </row>
    <row r="321" spans="1:12">
      <c r="A321" s="487"/>
      <c r="B321" s="561"/>
      <c r="C321" s="532"/>
      <c r="D321" s="576"/>
      <c r="E321" s="582"/>
      <c r="F321" s="577"/>
      <c r="G321" s="577"/>
      <c r="H321" s="600"/>
      <c r="I321" s="577"/>
      <c r="J321" s="604">
        <v>1500</v>
      </c>
      <c r="K321" s="635">
        <f>K319+J321</f>
        <v>10137125</v>
      </c>
      <c r="L321" s="433"/>
    </row>
    <row r="322" spans="1:12">
      <c r="A322" s="498"/>
      <c r="B322" s="9619" t="s">
        <v>1087</v>
      </c>
      <c r="C322" s="457" t="s">
        <v>781</v>
      </c>
      <c r="D322" s="723" t="s">
        <v>943</v>
      </c>
      <c r="E322" s="558"/>
      <c r="F322" s="634"/>
      <c r="G322" s="9492">
        <v>238340</v>
      </c>
      <c r="H322" s="515"/>
      <c r="I322" s="9492"/>
      <c r="J322" s="559"/>
      <c r="K322" s="9492">
        <f>K321-G322</f>
        <v>9898785</v>
      </c>
      <c r="L322" s="433"/>
    </row>
    <row r="323" spans="1:12">
      <c r="A323" s="487"/>
      <c r="B323" s="9620"/>
      <c r="C323" s="461" t="s">
        <v>942</v>
      </c>
      <c r="D323" s="724" t="s">
        <v>598</v>
      </c>
      <c r="E323" s="648"/>
      <c r="F323" s="635"/>
      <c r="G323" s="9493"/>
      <c r="H323" s="515"/>
      <c r="I323" s="9493"/>
      <c r="J323" s="559"/>
      <c r="K323" s="9493"/>
      <c r="L323" s="433"/>
    </row>
    <row r="324" spans="1:12">
      <c r="A324" s="487"/>
      <c r="B324" s="561" t="s">
        <v>1088</v>
      </c>
      <c r="C324" s="532"/>
      <c r="D324" s="576"/>
      <c r="E324" s="582"/>
      <c r="F324" s="577"/>
      <c r="G324" s="577"/>
      <c r="H324" s="600"/>
      <c r="I324" s="577"/>
      <c r="J324" s="604">
        <v>1500</v>
      </c>
      <c r="K324" s="635">
        <f>K322+J324</f>
        <v>9900285</v>
      </c>
      <c r="L324" s="433"/>
    </row>
    <row r="325" spans="1:12">
      <c r="A325" s="498"/>
      <c r="B325" s="9619" t="s">
        <v>1087</v>
      </c>
      <c r="C325" s="524" t="s">
        <v>721</v>
      </c>
      <c r="D325" s="720" t="s">
        <v>955</v>
      </c>
      <c r="E325" s="558"/>
      <c r="F325" s="634"/>
      <c r="G325" s="9492"/>
      <c r="H325" s="515"/>
      <c r="I325" s="9492">
        <v>462742</v>
      </c>
      <c r="J325" s="559"/>
      <c r="K325" s="9492">
        <f>K324-I325</f>
        <v>9437543</v>
      </c>
      <c r="L325" s="433"/>
    </row>
    <row r="326" spans="1:12">
      <c r="A326" s="487"/>
      <c r="B326" s="9620"/>
      <c r="C326" s="509" t="s">
        <v>475</v>
      </c>
      <c r="D326" s="721" t="s">
        <v>956</v>
      </c>
      <c r="E326" s="648"/>
      <c r="F326" s="635"/>
      <c r="G326" s="9493"/>
      <c r="H326" s="515"/>
      <c r="I326" s="9493"/>
      <c r="J326" s="559"/>
      <c r="K326" s="9493"/>
      <c r="L326" s="433"/>
    </row>
    <row r="327" spans="1:12">
      <c r="A327" s="487"/>
      <c r="B327" s="561"/>
      <c r="C327" s="532"/>
      <c r="D327" s="576"/>
      <c r="E327" s="582"/>
      <c r="F327" s="577"/>
      <c r="G327" s="577"/>
      <c r="H327" s="600"/>
      <c r="I327" s="577"/>
      <c r="J327" s="604">
        <v>1400</v>
      </c>
      <c r="K327" s="635">
        <f>K325+J327</f>
        <v>9438943</v>
      </c>
      <c r="L327" s="433"/>
    </row>
    <row r="328" spans="1:12">
      <c r="A328" s="491"/>
      <c r="B328" s="9498" t="s">
        <v>1087</v>
      </c>
      <c r="C328" s="556" t="s">
        <v>718</v>
      </c>
      <c r="D328" s="720" t="s">
        <v>955</v>
      </c>
      <c r="E328" s="639"/>
      <c r="F328" s="634"/>
      <c r="G328" s="9492"/>
      <c r="H328" s="534"/>
      <c r="I328" s="9492">
        <v>54600</v>
      </c>
      <c r="J328" s="464"/>
      <c r="K328" s="9492">
        <f>K327-I328</f>
        <v>9384343</v>
      </c>
      <c r="L328" s="433"/>
    </row>
    <row r="329" spans="1:12">
      <c r="A329" s="487"/>
      <c r="B329" s="9499"/>
      <c r="C329" s="555" t="s">
        <v>475</v>
      </c>
      <c r="D329" s="721" t="s">
        <v>956</v>
      </c>
      <c r="E329" s="640"/>
      <c r="F329" s="635"/>
      <c r="G329" s="9493"/>
      <c r="H329" s="515"/>
      <c r="I329" s="9493"/>
      <c r="J329" s="559"/>
      <c r="K329" s="9493"/>
      <c r="L329" s="433"/>
    </row>
    <row r="330" spans="1:12">
      <c r="A330" s="487"/>
      <c r="B330" s="533"/>
      <c r="C330" s="465"/>
      <c r="D330" s="602"/>
      <c r="E330" s="605"/>
      <c r="F330" s="577"/>
      <c r="G330" s="600"/>
      <c r="H330" s="600"/>
      <c r="I330" s="600"/>
      <c r="J330" s="604">
        <v>750</v>
      </c>
      <c r="K330" s="515">
        <f>K328+J330</f>
        <v>9385093</v>
      </c>
      <c r="L330" s="433"/>
    </row>
    <row r="331" spans="1:12">
      <c r="A331" s="498"/>
      <c r="B331" s="9619" t="s">
        <v>1087</v>
      </c>
      <c r="C331" s="556" t="s">
        <v>952</v>
      </c>
      <c r="D331" s="720" t="s">
        <v>785</v>
      </c>
      <c r="E331" s="741" t="s">
        <v>47</v>
      </c>
      <c r="F331" s="718"/>
      <c r="G331" s="9492"/>
      <c r="H331" s="9492">
        <v>50000</v>
      </c>
      <c r="I331" s="9492"/>
      <c r="J331" s="559"/>
      <c r="K331" s="9492">
        <f>K330-H331</f>
        <v>9335093</v>
      </c>
      <c r="L331" s="9617" t="s">
        <v>1105</v>
      </c>
    </row>
    <row r="332" spans="1:12">
      <c r="A332" s="487"/>
      <c r="B332" s="9620"/>
      <c r="C332" s="555" t="s">
        <v>1012</v>
      </c>
      <c r="D332" s="721" t="s">
        <v>46</v>
      </c>
      <c r="E332" s="722"/>
      <c r="F332" s="719"/>
      <c r="G332" s="9493"/>
      <c r="H332" s="9493"/>
      <c r="I332" s="9493"/>
      <c r="J332" s="559"/>
      <c r="K332" s="9493"/>
      <c r="L332" s="9618"/>
    </row>
    <row r="333" spans="1:12">
      <c r="A333" s="487"/>
      <c r="B333" s="561"/>
      <c r="C333" s="532"/>
      <c r="D333" s="576"/>
      <c r="E333" s="582"/>
      <c r="F333" s="577"/>
      <c r="G333" s="577"/>
      <c r="H333" s="600"/>
      <c r="I333" s="577"/>
      <c r="J333" s="604">
        <v>1400</v>
      </c>
      <c r="K333" s="635">
        <f>K331+J333</f>
        <v>9336493</v>
      </c>
      <c r="L333" s="433"/>
    </row>
    <row r="334" spans="1:12">
      <c r="A334" s="498"/>
      <c r="B334" s="9619" t="s">
        <v>1090</v>
      </c>
      <c r="C334" s="457" t="s">
        <v>1075</v>
      </c>
      <c r="D334" s="877" t="s">
        <v>709</v>
      </c>
      <c r="E334" s="459" t="s">
        <v>143</v>
      </c>
      <c r="F334" s="457"/>
      <c r="G334" s="881"/>
      <c r="H334" s="460"/>
      <c r="I334" s="9609">
        <v>100000</v>
      </c>
      <c r="J334" s="559"/>
      <c r="K334" s="9492">
        <f>K333-I334</f>
        <v>9236493</v>
      </c>
      <c r="L334" s="9617" t="s">
        <v>1213</v>
      </c>
    </row>
    <row r="335" spans="1:12">
      <c r="A335" s="487"/>
      <c r="B335" s="9620"/>
      <c r="C335" s="461" t="s">
        <v>714</v>
      </c>
      <c r="D335" s="878" t="s">
        <v>46</v>
      </c>
      <c r="E335" s="876"/>
      <c r="F335" s="461"/>
      <c r="G335" s="882"/>
      <c r="H335" s="460"/>
      <c r="I335" s="9610"/>
      <c r="J335" s="559"/>
      <c r="K335" s="9493"/>
      <c r="L335" s="9618"/>
    </row>
    <row r="336" spans="1:12">
      <c r="A336" s="487"/>
      <c r="B336" s="561"/>
      <c r="C336" s="532"/>
      <c r="D336" s="576"/>
      <c r="E336" s="582"/>
      <c r="F336" s="577"/>
      <c r="G336" s="577"/>
      <c r="H336" s="600"/>
      <c r="I336" s="577"/>
      <c r="J336" s="604">
        <v>1400</v>
      </c>
      <c r="K336" s="635">
        <f>K334+J336</f>
        <v>9237893</v>
      </c>
      <c r="L336" s="433"/>
    </row>
    <row r="337" spans="1:12">
      <c r="A337" s="498"/>
      <c r="B337" s="9619" t="s">
        <v>1090</v>
      </c>
      <c r="C337" s="556" t="s">
        <v>781</v>
      </c>
      <c r="D337" s="642"/>
      <c r="E337" s="558"/>
      <c r="F337" s="634"/>
      <c r="G337" s="9492"/>
      <c r="H337" s="515"/>
      <c r="I337" s="9492">
        <v>24340</v>
      </c>
      <c r="J337" s="559"/>
      <c r="K337" s="9492">
        <f>K336-I337</f>
        <v>9213553</v>
      </c>
      <c r="L337" s="433"/>
    </row>
    <row r="338" spans="1:12">
      <c r="A338" s="487"/>
      <c r="B338" s="9620"/>
      <c r="C338" s="631" t="s">
        <v>1091</v>
      </c>
      <c r="D338" s="643"/>
      <c r="E338" s="648"/>
      <c r="F338" s="635"/>
      <c r="G338" s="9493"/>
      <c r="H338" s="515"/>
      <c r="I338" s="9493"/>
      <c r="J338" s="559"/>
      <c r="K338" s="9493"/>
      <c r="L338" s="433"/>
    </row>
    <row r="339" spans="1:12">
      <c r="A339" s="487"/>
      <c r="B339" s="561"/>
      <c r="C339" s="532"/>
      <c r="D339" s="576"/>
      <c r="E339" s="582"/>
      <c r="F339" s="577"/>
      <c r="G339" s="577"/>
      <c r="H339" s="600"/>
      <c r="I339" s="577"/>
      <c r="J339" s="604">
        <v>1500</v>
      </c>
      <c r="K339" s="635">
        <f>K337+J339</f>
        <v>9215053</v>
      </c>
      <c r="L339" s="433"/>
    </row>
    <row r="340" spans="1:12">
      <c r="A340" s="498"/>
      <c r="B340" s="9619" t="s">
        <v>1090</v>
      </c>
      <c r="C340" s="556" t="s">
        <v>781</v>
      </c>
      <c r="D340" s="642"/>
      <c r="E340" s="558"/>
      <c r="F340" s="634"/>
      <c r="G340" s="9492"/>
      <c r="H340" s="515"/>
      <c r="I340" s="9492">
        <v>27840</v>
      </c>
      <c r="J340" s="559"/>
      <c r="K340" s="9492">
        <f>K339-I340</f>
        <v>9187213</v>
      </c>
      <c r="L340" s="433"/>
    </row>
    <row r="341" spans="1:12">
      <c r="A341" s="487"/>
      <c r="B341" s="9620"/>
      <c r="C341" s="555" t="s">
        <v>1092</v>
      </c>
      <c r="D341" s="643"/>
      <c r="E341" s="648"/>
      <c r="F341" s="635"/>
      <c r="G341" s="9493"/>
      <c r="H341" s="515"/>
      <c r="I341" s="9493"/>
      <c r="J341" s="559"/>
      <c r="K341" s="9493"/>
      <c r="L341" s="433"/>
    </row>
    <row r="342" spans="1:12">
      <c r="A342" s="487"/>
      <c r="B342" s="561"/>
      <c r="C342" s="532"/>
      <c r="D342" s="576"/>
      <c r="E342" s="582"/>
      <c r="F342" s="577"/>
      <c r="G342" s="577"/>
      <c r="H342" s="600"/>
      <c r="I342" s="577"/>
      <c r="J342" s="604">
        <v>1500</v>
      </c>
      <c r="K342" s="635">
        <f>K340+J342</f>
        <v>9188713</v>
      </c>
      <c r="L342" s="433"/>
    </row>
    <row r="343" spans="1:12">
      <c r="A343" s="491"/>
      <c r="B343" s="9498" t="s">
        <v>1090</v>
      </c>
      <c r="C343" s="545" t="s">
        <v>815</v>
      </c>
      <c r="D343" s="642"/>
      <c r="E343" s="639"/>
      <c r="F343" s="634"/>
      <c r="G343" s="9492"/>
      <c r="H343" s="534"/>
      <c r="I343" s="9492">
        <v>66362</v>
      </c>
      <c r="J343" s="464"/>
      <c r="K343" s="9492">
        <f>K342-I343</f>
        <v>9122351</v>
      </c>
      <c r="L343" s="433"/>
    </row>
    <row r="344" spans="1:12">
      <c r="A344" s="487"/>
      <c r="B344" s="9499"/>
      <c r="C344" s="555" t="s">
        <v>1093</v>
      </c>
      <c r="D344" s="643"/>
      <c r="E344" s="640"/>
      <c r="F344" s="635"/>
      <c r="G344" s="9493"/>
      <c r="H344" s="515"/>
      <c r="I344" s="9493"/>
      <c r="J344" s="559"/>
      <c r="K344" s="9493"/>
      <c r="L344" s="433"/>
    </row>
    <row r="345" spans="1:12">
      <c r="A345" s="487"/>
      <c r="B345" s="533"/>
      <c r="C345" s="465"/>
      <c r="D345" s="602"/>
      <c r="E345" s="605"/>
      <c r="F345" s="577"/>
      <c r="G345" s="600"/>
      <c r="H345" s="600"/>
      <c r="I345" s="600"/>
      <c r="J345" s="604">
        <v>1400</v>
      </c>
      <c r="K345" s="515">
        <f>K343+J345</f>
        <v>9123751</v>
      </c>
      <c r="L345" s="433"/>
    </row>
    <row r="346" spans="1:12">
      <c r="A346" s="498"/>
      <c r="B346" s="9619" t="s">
        <v>1090</v>
      </c>
      <c r="C346" s="545" t="s">
        <v>815</v>
      </c>
      <c r="D346" s="642"/>
      <c r="E346" s="558"/>
      <c r="F346" s="634"/>
      <c r="G346" s="9492"/>
      <c r="H346" s="515"/>
      <c r="I346" s="9492">
        <v>73014</v>
      </c>
      <c r="J346" s="559"/>
      <c r="K346" s="9492">
        <f>K345-I346</f>
        <v>9050737</v>
      </c>
      <c r="L346" s="433"/>
    </row>
    <row r="347" spans="1:12">
      <c r="A347" s="487"/>
      <c r="B347" s="9620"/>
      <c r="C347" s="555" t="s">
        <v>1093</v>
      </c>
      <c r="D347" s="643"/>
      <c r="E347" s="648"/>
      <c r="F347" s="635"/>
      <c r="G347" s="9493"/>
      <c r="H347" s="515"/>
      <c r="I347" s="9493"/>
      <c r="J347" s="559"/>
      <c r="K347" s="9493"/>
      <c r="L347" s="433"/>
    </row>
    <row r="348" spans="1:12">
      <c r="A348" s="487"/>
      <c r="B348" s="561"/>
      <c r="C348" s="532"/>
      <c r="D348" s="576"/>
      <c r="E348" s="582"/>
      <c r="F348" s="577"/>
      <c r="G348" s="577"/>
      <c r="H348" s="600"/>
      <c r="I348" s="577"/>
      <c r="J348" s="604">
        <v>1400</v>
      </c>
      <c r="K348" s="635">
        <f>K346+J348</f>
        <v>9052137</v>
      </c>
      <c r="L348" s="433"/>
    </row>
    <row r="349" spans="1:12">
      <c r="A349" s="498"/>
      <c r="B349" s="9619" t="s">
        <v>1090</v>
      </c>
      <c r="C349" s="556" t="s">
        <v>781</v>
      </c>
      <c r="D349" s="642" t="s">
        <v>1095</v>
      </c>
      <c r="E349" s="558"/>
      <c r="F349" s="634"/>
      <c r="G349" s="9492"/>
      <c r="H349" s="9492">
        <v>88340</v>
      </c>
      <c r="I349" s="9492"/>
      <c r="J349" s="559"/>
      <c r="K349" s="9492">
        <f>K348-H349</f>
        <v>8963797</v>
      </c>
      <c r="L349" s="433"/>
    </row>
    <row r="350" spans="1:12">
      <c r="A350" s="487"/>
      <c r="B350" s="9620"/>
      <c r="C350" s="555" t="s">
        <v>1094</v>
      </c>
      <c r="D350" s="643" t="s">
        <v>1096</v>
      </c>
      <c r="E350" s="648"/>
      <c r="F350" s="635"/>
      <c r="G350" s="9493"/>
      <c r="H350" s="9493"/>
      <c r="I350" s="9493"/>
      <c r="J350" s="559"/>
      <c r="K350" s="9493"/>
      <c r="L350" s="433"/>
    </row>
    <row r="351" spans="1:12">
      <c r="A351" s="487"/>
      <c r="B351" s="561"/>
      <c r="C351" s="532"/>
      <c r="D351" s="576"/>
      <c r="E351" s="582"/>
      <c r="F351" s="577"/>
      <c r="G351" s="577"/>
      <c r="H351" s="600"/>
      <c r="I351" s="577"/>
      <c r="J351" s="604">
        <v>1500</v>
      </c>
      <c r="K351" s="635">
        <f>K349+J351</f>
        <v>8965297</v>
      </c>
      <c r="L351" s="433"/>
    </row>
    <row r="352" spans="1:12">
      <c r="A352" s="498"/>
      <c r="B352" s="9619" t="s">
        <v>1090</v>
      </c>
      <c r="C352" s="556" t="s">
        <v>781</v>
      </c>
      <c r="D352" s="642" t="s">
        <v>1100</v>
      </c>
      <c r="E352" s="558"/>
      <c r="F352" s="634"/>
      <c r="G352" s="9492"/>
      <c r="H352" s="515"/>
      <c r="I352" s="9492">
        <v>530180</v>
      </c>
      <c r="J352" s="559"/>
      <c r="K352" s="9492">
        <f>K351-I352</f>
        <v>8435117</v>
      </c>
      <c r="L352" s="433"/>
    </row>
    <row r="353" spans="1:12">
      <c r="A353" s="487"/>
      <c r="B353" s="9620"/>
      <c r="C353" s="555" t="s">
        <v>1099</v>
      </c>
      <c r="D353" s="643" t="s">
        <v>1096</v>
      </c>
      <c r="E353" s="648"/>
      <c r="F353" s="635"/>
      <c r="G353" s="9493"/>
      <c r="H353" s="515"/>
      <c r="I353" s="9493"/>
      <c r="J353" s="559"/>
      <c r="K353" s="9493"/>
      <c r="L353" s="433"/>
    </row>
    <row r="354" spans="1:12">
      <c r="A354" s="487"/>
      <c r="B354" s="561"/>
      <c r="C354" s="532"/>
      <c r="D354" s="576"/>
      <c r="E354" s="582"/>
      <c r="F354" s="577"/>
      <c r="G354" s="577"/>
      <c r="H354" s="600"/>
      <c r="I354" s="577"/>
      <c r="J354" s="604">
        <v>1500</v>
      </c>
      <c r="K354" s="635">
        <f>K352+J354</f>
        <v>8436617</v>
      </c>
      <c r="L354" s="433"/>
    </row>
    <row r="355" spans="1:12">
      <c r="A355" s="498"/>
      <c r="B355" s="9621" t="s">
        <v>1090</v>
      </c>
      <c r="C355" s="457" t="s">
        <v>949</v>
      </c>
      <c r="D355" s="653" t="s">
        <v>1102</v>
      </c>
      <c r="E355" s="459"/>
      <c r="F355" s="645"/>
      <c r="G355" s="9609"/>
      <c r="H355" s="460"/>
      <c r="I355" s="9609">
        <v>150000</v>
      </c>
      <c r="J355" s="559"/>
      <c r="K355" s="9492">
        <f>K354-I355</f>
        <v>8286617</v>
      </c>
      <c r="L355" s="433"/>
    </row>
    <row r="356" spans="1:12">
      <c r="A356" s="487"/>
      <c r="B356" s="9622"/>
      <c r="C356" s="461" t="s">
        <v>1101</v>
      </c>
      <c r="D356" s="654" t="s">
        <v>1103</v>
      </c>
      <c r="E356" s="650"/>
      <c r="F356" s="646"/>
      <c r="G356" s="9610"/>
      <c r="H356" s="460"/>
      <c r="I356" s="9610"/>
      <c r="J356" s="559"/>
      <c r="K356" s="9493"/>
      <c r="L356" s="433"/>
    </row>
    <row r="357" spans="1:12">
      <c r="A357" s="487"/>
      <c r="B357" s="561"/>
      <c r="C357" s="532"/>
      <c r="D357" s="576"/>
      <c r="E357" s="582"/>
      <c r="F357" s="577"/>
      <c r="G357" s="577"/>
      <c r="H357" s="600"/>
      <c r="I357" s="577"/>
      <c r="J357" s="604">
        <v>1400</v>
      </c>
      <c r="K357" s="635">
        <f>K355+J357</f>
        <v>8288017</v>
      </c>
      <c r="L357" s="433"/>
    </row>
    <row r="358" spans="1:12">
      <c r="A358" s="491"/>
      <c r="B358" s="9661" t="s">
        <v>1097</v>
      </c>
      <c r="C358" s="883" t="s">
        <v>864</v>
      </c>
      <c r="D358" s="877" t="s">
        <v>709</v>
      </c>
      <c r="E358" s="459" t="s">
        <v>143</v>
      </c>
      <c r="F358" s="879"/>
      <c r="G358" s="9663"/>
      <c r="H358" s="884"/>
      <c r="I358" s="9663">
        <v>100000</v>
      </c>
      <c r="J358" s="866"/>
      <c r="K358" s="9663">
        <f>K357-I358</f>
        <v>8188017</v>
      </c>
      <c r="L358" s="9655" t="s">
        <v>1213</v>
      </c>
    </row>
    <row r="359" spans="1:12">
      <c r="A359" s="487"/>
      <c r="B359" s="9662"/>
      <c r="C359" s="885" t="s">
        <v>1098</v>
      </c>
      <c r="D359" s="878" t="s">
        <v>46</v>
      </c>
      <c r="E359" s="876"/>
      <c r="F359" s="880"/>
      <c r="G359" s="9664"/>
      <c r="H359" s="886"/>
      <c r="I359" s="9664"/>
      <c r="J359" s="868"/>
      <c r="K359" s="9664"/>
      <c r="L359" s="9656"/>
    </row>
    <row r="360" spans="1:12">
      <c r="A360" s="487"/>
      <c r="B360" s="533"/>
      <c r="C360" s="465"/>
      <c r="D360" s="602"/>
      <c r="E360" s="605"/>
      <c r="F360" s="577"/>
      <c r="G360" s="600"/>
      <c r="H360" s="600"/>
      <c r="I360" s="600"/>
      <c r="J360" s="604">
        <v>1400</v>
      </c>
      <c r="K360" s="515">
        <f>K358+J360</f>
        <v>8189417</v>
      </c>
      <c r="L360" s="433"/>
    </row>
    <row r="361" spans="1:12">
      <c r="A361" s="498"/>
      <c r="B361" s="9619" t="s">
        <v>1104</v>
      </c>
      <c r="C361" s="457" t="s">
        <v>1068</v>
      </c>
      <c r="D361" s="810" t="s">
        <v>709</v>
      </c>
      <c r="E361" s="459" t="s">
        <v>143</v>
      </c>
      <c r="F361" s="807"/>
      <c r="G361" s="9609"/>
      <c r="H361" s="460"/>
      <c r="I361" s="9609">
        <v>26000</v>
      </c>
      <c r="J361" s="559"/>
      <c r="K361" s="9492">
        <f>K360-I361</f>
        <v>8163417</v>
      </c>
      <c r="L361" s="9617" t="s">
        <v>1143</v>
      </c>
    </row>
    <row r="362" spans="1:12">
      <c r="A362" s="487"/>
      <c r="B362" s="9620"/>
      <c r="C362" s="538" t="s">
        <v>1071</v>
      </c>
      <c r="D362" s="811" t="s">
        <v>46</v>
      </c>
      <c r="E362" s="809"/>
      <c r="F362" s="808"/>
      <c r="G362" s="9610"/>
      <c r="H362" s="460"/>
      <c r="I362" s="9610"/>
      <c r="J362" s="559"/>
      <c r="K362" s="9493"/>
      <c r="L362" s="9618"/>
    </row>
    <row r="363" spans="1:12" ht="17.25" customHeight="1">
      <c r="A363" s="487"/>
      <c r="B363" s="561"/>
      <c r="C363" s="532"/>
      <c r="D363" s="576"/>
      <c r="E363" s="582"/>
      <c r="F363" s="577"/>
      <c r="G363" s="577"/>
      <c r="H363" s="600"/>
      <c r="I363" s="577"/>
      <c r="J363" s="604">
        <v>800</v>
      </c>
      <c r="K363" s="635">
        <f>K361+J363</f>
        <v>8164217</v>
      </c>
      <c r="L363" s="433"/>
    </row>
    <row r="364" spans="1:12">
      <c r="A364" s="498"/>
      <c r="B364" s="9619" t="s">
        <v>1106</v>
      </c>
      <c r="C364" s="556" t="s">
        <v>952</v>
      </c>
      <c r="D364" s="725" t="s">
        <v>785</v>
      </c>
      <c r="E364" s="741" t="s">
        <v>47</v>
      </c>
      <c r="F364" s="727"/>
      <c r="G364" s="9492"/>
      <c r="H364" s="9492">
        <v>50000</v>
      </c>
      <c r="I364" s="9492"/>
      <c r="J364" s="559"/>
      <c r="K364" s="9492">
        <f>K363-H364</f>
        <v>8114217</v>
      </c>
      <c r="L364" s="9617" t="s">
        <v>1129</v>
      </c>
    </row>
    <row r="365" spans="1:12">
      <c r="A365" s="487"/>
      <c r="B365" s="9620"/>
      <c r="C365" s="555" t="s">
        <v>1012</v>
      </c>
      <c r="D365" s="726" t="s">
        <v>46</v>
      </c>
      <c r="E365" s="729"/>
      <c r="F365" s="728"/>
      <c r="G365" s="9493"/>
      <c r="H365" s="9493"/>
      <c r="I365" s="9493"/>
      <c r="J365" s="559"/>
      <c r="K365" s="9493"/>
      <c r="L365" s="9618"/>
    </row>
    <row r="366" spans="1:12">
      <c r="A366" s="487"/>
      <c r="B366" s="561"/>
      <c r="C366" s="532"/>
      <c r="D366" s="576"/>
      <c r="E366" s="582"/>
      <c r="F366" s="577"/>
      <c r="G366" s="577"/>
      <c r="H366" s="600"/>
      <c r="I366" s="577"/>
      <c r="J366" s="604">
        <v>1400</v>
      </c>
      <c r="K366" s="635">
        <f>K364+J366</f>
        <v>8115617</v>
      </c>
      <c r="L366" s="433"/>
    </row>
    <row r="367" spans="1:12">
      <c r="A367" s="498"/>
      <c r="B367" s="9619" t="s">
        <v>1115</v>
      </c>
      <c r="C367" s="457" t="s">
        <v>1068</v>
      </c>
      <c r="D367" s="810" t="s">
        <v>709</v>
      </c>
      <c r="E367" s="459" t="s">
        <v>143</v>
      </c>
      <c r="F367" s="807"/>
      <c r="G367" s="9609"/>
      <c r="H367" s="460"/>
      <c r="I367" s="9609">
        <v>26000</v>
      </c>
      <c r="J367" s="559"/>
      <c r="K367" s="9492">
        <f>K366-I367</f>
        <v>8089617</v>
      </c>
      <c r="L367" s="9617" t="s">
        <v>1143</v>
      </c>
    </row>
    <row r="368" spans="1:12">
      <c r="A368" s="487"/>
      <c r="B368" s="9620"/>
      <c r="C368" s="538" t="s">
        <v>1071</v>
      </c>
      <c r="D368" s="811" t="s">
        <v>46</v>
      </c>
      <c r="E368" s="809"/>
      <c r="F368" s="808"/>
      <c r="G368" s="9610"/>
      <c r="H368" s="460"/>
      <c r="I368" s="9610"/>
      <c r="J368" s="559"/>
      <c r="K368" s="9493"/>
      <c r="L368" s="9618"/>
    </row>
    <row r="369" spans="1:12">
      <c r="A369" s="487"/>
      <c r="B369" s="561"/>
      <c r="C369" s="532"/>
      <c r="D369" s="576"/>
      <c r="E369" s="582"/>
      <c r="F369" s="577"/>
      <c r="G369" s="577"/>
      <c r="H369" s="600"/>
      <c r="I369" s="577"/>
      <c r="J369" s="604">
        <v>800</v>
      </c>
      <c r="K369" s="737">
        <f>K367+J369</f>
        <v>8090417</v>
      </c>
      <c r="L369" s="433"/>
    </row>
    <row r="370" spans="1:12">
      <c r="A370" s="498"/>
      <c r="B370" s="9619" t="s">
        <v>1108</v>
      </c>
      <c r="C370" s="517" t="s">
        <v>952</v>
      </c>
      <c r="D370" s="730" t="s">
        <v>321</v>
      </c>
      <c r="E370" s="732" t="s">
        <v>879</v>
      </c>
      <c r="F370" s="634"/>
      <c r="G370" s="9492">
        <v>50000</v>
      </c>
      <c r="H370" s="9492"/>
      <c r="I370" s="9492"/>
      <c r="J370" s="559"/>
      <c r="K370" s="9492">
        <f>K369-G370</f>
        <v>8040417</v>
      </c>
      <c r="L370" s="9617" t="s">
        <v>1128</v>
      </c>
    </row>
    <row r="371" spans="1:12">
      <c r="A371" s="487"/>
      <c r="B371" s="9620"/>
      <c r="C371" s="555" t="s">
        <v>1028</v>
      </c>
      <c r="D371" s="731" t="s">
        <v>46</v>
      </c>
      <c r="E371" s="733"/>
      <c r="F371" s="635"/>
      <c r="G371" s="9493"/>
      <c r="H371" s="9493"/>
      <c r="I371" s="9493"/>
      <c r="J371" s="559"/>
      <c r="K371" s="9493"/>
      <c r="L371" s="9618"/>
    </row>
    <row r="372" spans="1:12">
      <c r="A372" s="487"/>
      <c r="B372" s="561"/>
      <c r="C372" s="532"/>
      <c r="D372" s="576"/>
      <c r="E372" s="582"/>
      <c r="F372" s="577"/>
      <c r="G372" s="577"/>
      <c r="H372" s="600"/>
      <c r="I372" s="577"/>
      <c r="J372" s="604">
        <v>1400</v>
      </c>
      <c r="K372" s="635">
        <f>K370+J372</f>
        <v>8041817</v>
      </c>
      <c r="L372" s="433"/>
    </row>
    <row r="373" spans="1:12">
      <c r="A373" s="498"/>
      <c r="B373" s="9619" t="s">
        <v>1108</v>
      </c>
      <c r="C373" s="517" t="s">
        <v>952</v>
      </c>
      <c r="D373" s="730" t="s">
        <v>321</v>
      </c>
      <c r="E373" s="732" t="s">
        <v>879</v>
      </c>
      <c r="F373" s="634"/>
      <c r="G373" s="9492">
        <v>50000</v>
      </c>
      <c r="H373" s="9492"/>
      <c r="I373" s="9492"/>
      <c r="J373" s="559"/>
      <c r="K373" s="9492">
        <f>K372-G373</f>
        <v>7991817</v>
      </c>
      <c r="L373" s="9617" t="s">
        <v>1128</v>
      </c>
    </row>
    <row r="374" spans="1:12">
      <c r="A374" s="487"/>
      <c r="B374" s="9620"/>
      <c r="C374" s="555" t="s">
        <v>1028</v>
      </c>
      <c r="D374" s="731" t="s">
        <v>46</v>
      </c>
      <c r="E374" s="733"/>
      <c r="F374" s="635"/>
      <c r="G374" s="9493"/>
      <c r="H374" s="9493"/>
      <c r="I374" s="9493"/>
      <c r="J374" s="559"/>
      <c r="K374" s="9493"/>
      <c r="L374" s="9618"/>
    </row>
    <row r="375" spans="1:12">
      <c r="A375" s="487"/>
      <c r="B375" s="561"/>
      <c r="C375" s="532"/>
      <c r="D375" s="576"/>
      <c r="E375" s="582"/>
      <c r="F375" s="577"/>
      <c r="G375" s="577"/>
      <c r="H375" s="600"/>
      <c r="I375" s="577"/>
      <c r="J375" s="604">
        <v>1400</v>
      </c>
      <c r="K375" s="635">
        <f>K373+J375</f>
        <v>7993217</v>
      </c>
      <c r="L375" s="433"/>
    </row>
    <row r="376" spans="1:12">
      <c r="A376" s="491"/>
      <c r="B376" s="9498" t="s">
        <v>1108</v>
      </c>
      <c r="C376" s="556" t="s">
        <v>1109</v>
      </c>
      <c r="D376" s="730" t="s">
        <v>964</v>
      </c>
      <c r="E376" s="639"/>
      <c r="F376" s="634"/>
      <c r="G376" s="9492">
        <v>500000</v>
      </c>
      <c r="H376" s="9492"/>
      <c r="I376" s="9492"/>
      <c r="J376" s="464"/>
      <c r="K376" s="9492">
        <f>K375-G376</f>
        <v>7493217</v>
      </c>
      <c r="L376" s="9617" t="s">
        <v>1128</v>
      </c>
    </row>
    <row r="377" spans="1:12">
      <c r="A377" s="487"/>
      <c r="B377" s="9499"/>
      <c r="C377" s="555" t="s">
        <v>1172</v>
      </c>
      <c r="D377" s="731" t="s">
        <v>965</v>
      </c>
      <c r="E377" s="640"/>
      <c r="F377" s="635"/>
      <c r="G377" s="9493"/>
      <c r="H377" s="9493"/>
      <c r="I377" s="9493"/>
      <c r="J377" s="559"/>
      <c r="K377" s="9493"/>
      <c r="L377" s="9618"/>
    </row>
    <row r="378" spans="1:12">
      <c r="A378" s="487"/>
      <c r="B378" s="533"/>
      <c r="C378" s="465"/>
      <c r="D378" s="602"/>
      <c r="E378" s="605"/>
      <c r="F378" s="577"/>
      <c r="G378" s="600"/>
      <c r="H378" s="600"/>
      <c r="I378" s="600"/>
      <c r="J378" s="604">
        <v>1400</v>
      </c>
      <c r="K378" s="515">
        <f>K376+J378</f>
        <v>7494617</v>
      </c>
      <c r="L378" s="433"/>
    </row>
    <row r="379" spans="1:12">
      <c r="A379" s="498"/>
      <c r="B379" s="9619" t="s">
        <v>1108</v>
      </c>
      <c r="C379" s="556" t="s">
        <v>1110</v>
      </c>
      <c r="D379" s="642" t="s">
        <v>1112</v>
      </c>
      <c r="E379" s="558" t="s">
        <v>1114</v>
      </c>
      <c r="F379" s="634"/>
      <c r="G379" s="9492">
        <v>400000</v>
      </c>
      <c r="H379" s="515"/>
      <c r="I379" s="9492"/>
      <c r="J379" s="559"/>
      <c r="K379" s="9492">
        <f>K378-G379</f>
        <v>7094617</v>
      </c>
      <c r="L379" s="9617" t="s">
        <v>1128</v>
      </c>
    </row>
    <row r="380" spans="1:12">
      <c r="A380" s="487"/>
      <c r="B380" s="9620"/>
      <c r="C380" s="555" t="s">
        <v>1111</v>
      </c>
      <c r="D380" s="643" t="s">
        <v>1113</v>
      </c>
      <c r="E380" s="648"/>
      <c r="F380" s="635"/>
      <c r="G380" s="9493"/>
      <c r="H380" s="515"/>
      <c r="I380" s="9493"/>
      <c r="J380" s="559"/>
      <c r="K380" s="9493"/>
      <c r="L380" s="9618"/>
    </row>
    <row r="381" spans="1:12">
      <c r="A381" s="487"/>
      <c r="B381" s="561"/>
      <c r="C381" s="532"/>
      <c r="D381" s="576"/>
      <c r="E381" s="582"/>
      <c r="F381" s="577"/>
      <c r="G381" s="577"/>
      <c r="H381" s="600"/>
      <c r="I381" s="577"/>
      <c r="J381" s="604">
        <v>1400</v>
      </c>
      <c r="K381" s="635">
        <f>K379+J381</f>
        <v>7096017</v>
      </c>
      <c r="L381" s="433"/>
    </row>
    <row r="382" spans="1:12">
      <c r="A382" s="498"/>
      <c r="B382" s="9619" t="s">
        <v>1108</v>
      </c>
      <c r="C382" s="556" t="s">
        <v>781</v>
      </c>
      <c r="D382" s="734" t="s">
        <v>804</v>
      </c>
      <c r="E382" s="558"/>
      <c r="F382" s="736"/>
      <c r="G382" s="9492"/>
      <c r="H382" s="515"/>
      <c r="I382" s="9492">
        <v>31840</v>
      </c>
      <c r="J382" s="559"/>
      <c r="K382" s="9492">
        <f>K381-I382</f>
        <v>7064177</v>
      </c>
      <c r="L382" s="433"/>
    </row>
    <row r="383" spans="1:12">
      <c r="A383" s="487"/>
      <c r="B383" s="9620"/>
      <c r="C383" s="555" t="s">
        <v>966</v>
      </c>
      <c r="D383" s="735" t="s">
        <v>46</v>
      </c>
      <c r="E383" s="738"/>
      <c r="F383" s="737"/>
      <c r="G383" s="9493"/>
      <c r="H383" s="515"/>
      <c r="I383" s="9493"/>
      <c r="J383" s="559"/>
      <c r="K383" s="9493"/>
      <c r="L383" s="433"/>
    </row>
    <row r="384" spans="1:12">
      <c r="A384" s="487"/>
      <c r="B384" s="561"/>
      <c r="C384" s="532"/>
      <c r="D384" s="576"/>
      <c r="E384" s="582"/>
      <c r="F384" s="577"/>
      <c r="G384" s="577"/>
      <c r="H384" s="577"/>
      <c r="I384" s="767"/>
      <c r="J384" s="604">
        <v>1500</v>
      </c>
      <c r="K384" s="635">
        <f>K382+J384</f>
        <v>7065677</v>
      </c>
      <c r="L384" s="433"/>
    </row>
    <row r="385" spans="1:12">
      <c r="A385" s="498"/>
      <c r="B385" s="9619" t="s">
        <v>1116</v>
      </c>
      <c r="C385" s="556" t="s">
        <v>781</v>
      </c>
      <c r="D385" s="642" t="s">
        <v>267</v>
      </c>
      <c r="E385" s="558"/>
      <c r="F385" s="634"/>
      <c r="G385" s="9492">
        <v>146680</v>
      </c>
      <c r="H385" s="515"/>
      <c r="I385" s="9492"/>
      <c r="J385" s="559"/>
      <c r="K385" s="9492">
        <f>K384-G385</f>
        <v>6918997</v>
      </c>
      <c r="L385" s="9617" t="s">
        <v>1128</v>
      </c>
    </row>
    <row r="386" spans="1:12">
      <c r="A386" s="487"/>
      <c r="B386" s="9620"/>
      <c r="C386" s="555" t="s">
        <v>1118</v>
      </c>
      <c r="D386" s="643" t="s">
        <v>304</v>
      </c>
      <c r="E386" s="648"/>
      <c r="F386" s="635"/>
      <c r="G386" s="9493"/>
      <c r="H386" s="515"/>
      <c r="I386" s="9493"/>
      <c r="J386" s="559"/>
      <c r="K386" s="9493"/>
      <c r="L386" s="9618"/>
    </row>
    <row r="387" spans="1:12">
      <c r="A387" s="487"/>
      <c r="B387" s="561"/>
      <c r="C387" s="532"/>
      <c r="D387" s="576"/>
      <c r="E387" s="582"/>
      <c r="F387" s="577"/>
      <c r="G387" s="577"/>
      <c r="H387" s="600"/>
      <c r="I387" s="577"/>
      <c r="J387" s="604">
        <v>1500</v>
      </c>
      <c r="K387" s="635">
        <f>K385+J387</f>
        <v>6920497</v>
      </c>
      <c r="L387" s="433"/>
    </row>
    <row r="388" spans="1:12">
      <c r="A388" s="498"/>
      <c r="B388" s="9619" t="s">
        <v>1116</v>
      </c>
      <c r="C388" s="556" t="s">
        <v>781</v>
      </c>
      <c r="D388" s="642" t="s">
        <v>457</v>
      </c>
      <c r="E388" s="558"/>
      <c r="F388" s="634"/>
      <c r="G388" s="9492"/>
      <c r="H388" s="515"/>
      <c r="I388" s="9492">
        <v>24590</v>
      </c>
      <c r="J388" s="559"/>
      <c r="K388" s="9492">
        <f>K387-I388</f>
        <v>6895907</v>
      </c>
      <c r="L388" s="9617"/>
    </row>
    <row r="389" spans="1:12">
      <c r="A389" s="487"/>
      <c r="B389" s="9620"/>
      <c r="C389" s="555" t="s">
        <v>1119</v>
      </c>
      <c r="D389" s="643"/>
      <c r="E389" s="648"/>
      <c r="F389" s="635"/>
      <c r="G389" s="9493"/>
      <c r="H389" s="515"/>
      <c r="I389" s="9493"/>
      <c r="J389" s="559"/>
      <c r="K389" s="9493"/>
      <c r="L389" s="9618"/>
    </row>
    <row r="390" spans="1:12">
      <c r="A390" s="487"/>
      <c r="B390" s="561"/>
      <c r="C390" s="532"/>
      <c r="D390" s="576"/>
      <c r="E390" s="582"/>
      <c r="F390" s="577"/>
      <c r="G390" s="577"/>
      <c r="H390" s="600"/>
      <c r="I390" s="577"/>
      <c r="J390" s="604">
        <v>1500</v>
      </c>
      <c r="K390" s="635">
        <f>K388+J390</f>
        <v>6897407</v>
      </c>
      <c r="L390" s="433"/>
    </row>
    <row r="391" spans="1:12">
      <c r="A391" s="491"/>
      <c r="B391" s="9498" t="s">
        <v>1116</v>
      </c>
      <c r="C391" s="545" t="s">
        <v>864</v>
      </c>
      <c r="D391" s="642" t="s">
        <v>1121</v>
      </c>
      <c r="E391" s="639"/>
      <c r="F391" s="634"/>
      <c r="G391" s="9492">
        <v>100000</v>
      </c>
      <c r="H391" s="534"/>
      <c r="I391" s="9492"/>
      <c r="J391" s="464"/>
      <c r="K391" s="9492">
        <f>K390-G391</f>
        <v>6797407</v>
      </c>
      <c r="L391" s="9617" t="s">
        <v>1128</v>
      </c>
    </row>
    <row r="392" spans="1:12">
      <c r="A392" s="487"/>
      <c r="B392" s="9499"/>
      <c r="C392" s="555" t="s">
        <v>1120</v>
      </c>
      <c r="D392" s="643" t="s">
        <v>1122</v>
      </c>
      <c r="E392" s="640"/>
      <c r="F392" s="635"/>
      <c r="G392" s="9493"/>
      <c r="H392" s="515"/>
      <c r="I392" s="9493"/>
      <c r="J392" s="559"/>
      <c r="K392" s="9493"/>
      <c r="L392" s="9618"/>
    </row>
    <row r="393" spans="1:12">
      <c r="A393" s="487"/>
      <c r="B393" s="533"/>
      <c r="C393" s="465"/>
      <c r="D393" s="602"/>
      <c r="E393" s="605"/>
      <c r="F393" s="577"/>
      <c r="G393" s="600"/>
      <c r="H393" s="600"/>
      <c r="I393" s="600"/>
      <c r="J393" s="604">
        <v>1400</v>
      </c>
      <c r="K393" s="515">
        <f>K391+J393</f>
        <v>6798807</v>
      </c>
      <c r="L393" s="433"/>
    </row>
    <row r="394" spans="1:12">
      <c r="A394" s="498"/>
      <c r="B394" s="9498" t="s">
        <v>1116</v>
      </c>
      <c r="C394" s="556" t="s">
        <v>952</v>
      </c>
      <c r="D394" s="744" t="s">
        <v>785</v>
      </c>
      <c r="E394" s="759" t="s">
        <v>47</v>
      </c>
      <c r="F394" s="748"/>
      <c r="G394" s="9492"/>
      <c r="H394" s="9492">
        <v>50000</v>
      </c>
      <c r="I394" s="755"/>
      <c r="J394" s="559"/>
      <c r="K394" s="9492">
        <f>K393-H394</f>
        <v>6748807</v>
      </c>
      <c r="L394" s="433"/>
    </row>
    <row r="395" spans="1:12">
      <c r="A395" s="487"/>
      <c r="B395" s="9499"/>
      <c r="C395" s="555" t="s">
        <v>1012</v>
      </c>
      <c r="D395" s="745" t="s">
        <v>46</v>
      </c>
      <c r="E395" s="760"/>
      <c r="F395" s="749"/>
      <c r="G395" s="9493"/>
      <c r="H395" s="9493"/>
      <c r="I395" s="756"/>
      <c r="J395" s="559"/>
      <c r="K395" s="9493"/>
      <c r="L395" s="433"/>
    </row>
    <row r="396" spans="1:12">
      <c r="A396" s="487"/>
      <c r="B396" s="561"/>
      <c r="C396" s="532"/>
      <c r="D396" s="576"/>
      <c r="E396" s="582"/>
      <c r="F396" s="577"/>
      <c r="G396" s="577"/>
      <c r="H396" s="600"/>
      <c r="I396" s="577"/>
      <c r="J396" s="604">
        <v>1400</v>
      </c>
      <c r="K396" s="749">
        <f>K394+J396</f>
        <v>6750207</v>
      </c>
      <c r="L396" s="433"/>
    </row>
    <row r="397" spans="1:12">
      <c r="A397" s="498"/>
      <c r="B397" s="746" t="s">
        <v>1123</v>
      </c>
      <c r="C397" s="457" t="s">
        <v>1006</v>
      </c>
      <c r="D397" s="765" t="s">
        <v>1002</v>
      </c>
      <c r="E397" s="459"/>
      <c r="F397" s="755"/>
      <c r="G397" s="755"/>
      <c r="H397" s="460"/>
      <c r="I397" s="755">
        <v>150000</v>
      </c>
      <c r="J397" s="559"/>
      <c r="K397" s="9492">
        <f>K396-I397</f>
        <v>6600207</v>
      </c>
      <c r="L397" s="433"/>
    </row>
    <row r="398" spans="1:12">
      <c r="A398" s="487"/>
      <c r="B398" s="747"/>
      <c r="C398" s="461" t="s">
        <v>1001</v>
      </c>
      <c r="D398" s="766"/>
      <c r="E398" s="763"/>
      <c r="F398" s="756"/>
      <c r="G398" s="756"/>
      <c r="H398" s="460"/>
      <c r="I398" s="756"/>
      <c r="J398" s="559"/>
      <c r="K398" s="9493"/>
      <c r="L398" s="433"/>
    </row>
    <row r="399" spans="1:12">
      <c r="A399" s="487"/>
      <c r="B399" s="561"/>
      <c r="C399" s="532"/>
      <c r="D399" s="576"/>
      <c r="E399" s="582"/>
      <c r="F399" s="577"/>
      <c r="G399" s="577"/>
      <c r="H399" s="600"/>
      <c r="I399" s="577"/>
      <c r="J399" s="604">
        <v>1400</v>
      </c>
      <c r="K399" s="749">
        <f>K397+J399</f>
        <v>6601607</v>
      </c>
      <c r="L399" s="433"/>
    </row>
    <row r="400" spans="1:12">
      <c r="A400" s="498"/>
      <c r="B400" s="746" t="s">
        <v>1124</v>
      </c>
      <c r="C400" s="556" t="s">
        <v>952</v>
      </c>
      <c r="D400" s="744"/>
      <c r="E400" s="558"/>
      <c r="F400" s="748"/>
      <c r="G400" s="748"/>
      <c r="H400" s="515"/>
      <c r="I400" s="748">
        <v>50000</v>
      </c>
      <c r="J400" s="559"/>
      <c r="K400" s="9492">
        <f>K399-I400</f>
        <v>6551607</v>
      </c>
      <c r="L400" s="433"/>
    </row>
    <row r="401" spans="1:12">
      <c r="A401" s="487"/>
      <c r="B401" s="747"/>
      <c r="C401" s="555" t="s">
        <v>1125</v>
      </c>
      <c r="D401" s="745"/>
      <c r="E401" s="760"/>
      <c r="F401" s="749"/>
      <c r="G401" s="749"/>
      <c r="H401" s="515"/>
      <c r="I401" s="749"/>
      <c r="J401" s="559"/>
      <c r="K401" s="9493"/>
      <c r="L401" s="433"/>
    </row>
    <row r="402" spans="1:12">
      <c r="A402" s="487"/>
      <c r="B402" s="561"/>
      <c r="C402" s="532"/>
      <c r="D402" s="576"/>
      <c r="E402" s="582"/>
      <c r="F402" s="577"/>
      <c r="G402" s="577"/>
      <c r="H402" s="600"/>
      <c r="I402" s="577"/>
      <c r="J402" s="604">
        <v>1400</v>
      </c>
      <c r="K402" s="749">
        <f>K400+J402</f>
        <v>6553007</v>
      </c>
      <c r="L402" s="433"/>
    </row>
    <row r="403" spans="1:12">
      <c r="A403" s="498"/>
      <c r="B403" s="746" t="s">
        <v>1124</v>
      </c>
      <c r="C403" s="556" t="s">
        <v>1109</v>
      </c>
      <c r="D403" s="744" t="s">
        <v>647</v>
      </c>
      <c r="E403" s="558"/>
      <c r="F403" s="748"/>
      <c r="G403" s="748">
        <v>500000</v>
      </c>
      <c r="H403" s="515"/>
      <c r="I403" s="748"/>
      <c r="J403" s="559"/>
      <c r="K403" s="9492">
        <f>K402-G403</f>
        <v>6053007</v>
      </c>
      <c r="L403" s="757" t="s">
        <v>1128</v>
      </c>
    </row>
    <row r="404" spans="1:12">
      <c r="A404" s="487"/>
      <c r="B404" s="747"/>
      <c r="C404" s="555" t="s">
        <v>803</v>
      </c>
      <c r="D404" s="745" t="s">
        <v>250</v>
      </c>
      <c r="E404" s="760"/>
      <c r="F404" s="749"/>
      <c r="G404" s="749"/>
      <c r="H404" s="515"/>
      <c r="I404" s="749"/>
      <c r="J404" s="559"/>
      <c r="K404" s="9493"/>
      <c r="L404" s="758"/>
    </row>
    <row r="405" spans="1:12">
      <c r="A405" s="487"/>
      <c r="B405" s="561"/>
      <c r="C405" s="532"/>
      <c r="D405" s="576"/>
      <c r="E405" s="582"/>
      <c r="F405" s="577"/>
      <c r="G405" s="577"/>
      <c r="H405" s="600"/>
      <c r="I405" s="577"/>
      <c r="J405" s="604">
        <v>1400</v>
      </c>
      <c r="K405" s="749">
        <f>K403+J405</f>
        <v>6054407</v>
      </c>
      <c r="L405" s="433"/>
    </row>
    <row r="406" spans="1:12">
      <c r="A406" s="491"/>
      <c r="B406" s="746" t="s">
        <v>1124</v>
      </c>
      <c r="C406" s="457" t="s">
        <v>1068</v>
      </c>
      <c r="D406" s="810" t="s">
        <v>709</v>
      </c>
      <c r="E406" s="459" t="s">
        <v>143</v>
      </c>
      <c r="F406" s="807"/>
      <c r="G406" s="807"/>
      <c r="H406" s="460"/>
      <c r="I406" s="807">
        <v>26000</v>
      </c>
      <c r="J406" s="559"/>
      <c r="K406" s="9492">
        <f>K405-I406</f>
        <v>6028407</v>
      </c>
      <c r="L406" s="9617" t="s">
        <v>1143</v>
      </c>
    </row>
    <row r="407" spans="1:12">
      <c r="A407" s="487"/>
      <c r="B407" s="747"/>
      <c r="C407" s="538" t="s">
        <v>1071</v>
      </c>
      <c r="D407" s="811" t="s">
        <v>46</v>
      </c>
      <c r="E407" s="809"/>
      <c r="F407" s="808"/>
      <c r="G407" s="808"/>
      <c r="H407" s="460"/>
      <c r="I407" s="808"/>
      <c r="J407" s="559"/>
      <c r="K407" s="9493"/>
      <c r="L407" s="9618"/>
    </row>
    <row r="408" spans="1:12">
      <c r="A408" s="487"/>
      <c r="B408" s="561"/>
      <c r="C408" s="532"/>
      <c r="D408" s="576"/>
      <c r="E408" s="582"/>
      <c r="F408" s="577"/>
      <c r="G408" s="577"/>
      <c r="H408" s="600"/>
      <c r="I408" s="577"/>
      <c r="J408" s="604">
        <v>800</v>
      </c>
      <c r="K408" s="749">
        <f>K406+J408</f>
        <v>6029207</v>
      </c>
      <c r="L408" s="433"/>
    </row>
    <row r="409" spans="1:12">
      <c r="A409" s="498"/>
      <c r="B409" s="746" t="s">
        <v>1124</v>
      </c>
      <c r="C409" s="545" t="s">
        <v>980</v>
      </c>
      <c r="D409" s="744" t="s">
        <v>91</v>
      </c>
      <c r="E409" s="746" t="s">
        <v>92</v>
      </c>
      <c r="F409" s="748"/>
      <c r="G409" s="748">
        <v>6500</v>
      </c>
      <c r="H409" s="534"/>
      <c r="I409" s="748"/>
      <c r="J409" s="464"/>
      <c r="K409" s="748">
        <f>K408-G409</f>
        <v>6022707</v>
      </c>
      <c r="L409" s="757" t="s">
        <v>1128</v>
      </c>
    </row>
    <row r="410" spans="1:12">
      <c r="A410" s="487"/>
      <c r="B410" s="747"/>
      <c r="C410" s="555" t="s">
        <v>1126</v>
      </c>
      <c r="D410" s="745" t="s">
        <v>46</v>
      </c>
      <c r="E410" s="747"/>
      <c r="F410" s="749"/>
      <c r="G410" s="749"/>
      <c r="H410" s="515"/>
      <c r="I410" s="749"/>
      <c r="J410" s="559"/>
      <c r="K410" s="749"/>
      <c r="L410" s="758"/>
    </row>
    <row r="411" spans="1:12">
      <c r="A411" s="487"/>
      <c r="B411" s="533"/>
      <c r="C411" s="465"/>
      <c r="D411" s="602"/>
      <c r="E411" s="605"/>
      <c r="F411" s="577"/>
      <c r="G411" s="600"/>
      <c r="H411" s="600"/>
      <c r="I411" s="600"/>
      <c r="J411" s="604">
        <v>525</v>
      </c>
      <c r="K411" s="515">
        <f>K409+J411</f>
        <v>6023232</v>
      </c>
      <c r="L411" s="433"/>
    </row>
    <row r="412" spans="1:12">
      <c r="A412" s="498"/>
      <c r="B412" s="746" t="s">
        <v>1127</v>
      </c>
      <c r="C412" s="497" t="s">
        <v>864</v>
      </c>
      <c r="D412" s="762" t="s">
        <v>1065</v>
      </c>
      <c r="E412" s="558"/>
      <c r="F412" s="748"/>
      <c r="G412" s="748">
        <v>100000</v>
      </c>
      <c r="H412" s="748"/>
      <c r="I412" s="748"/>
      <c r="J412" s="559"/>
      <c r="K412" s="9492">
        <f>K411-G412</f>
        <v>5923232</v>
      </c>
      <c r="L412" s="757" t="s">
        <v>1128</v>
      </c>
    </row>
    <row r="413" spans="1:12">
      <c r="A413" s="487"/>
      <c r="B413" s="747"/>
      <c r="C413" s="497" t="s">
        <v>1064</v>
      </c>
      <c r="D413" s="762" t="s">
        <v>956</v>
      </c>
      <c r="E413" s="760"/>
      <c r="F413" s="749"/>
      <c r="G413" s="749"/>
      <c r="H413" s="749"/>
      <c r="I413" s="749"/>
      <c r="J413" s="559"/>
      <c r="K413" s="9493"/>
      <c r="L413" s="758"/>
    </row>
    <row r="414" spans="1:12">
      <c r="A414" s="487"/>
      <c r="B414" s="561"/>
      <c r="C414" s="532"/>
      <c r="D414" s="576"/>
      <c r="E414" s="582"/>
      <c r="F414" s="577"/>
      <c r="G414" s="577"/>
      <c r="H414" s="600"/>
      <c r="I414" s="577"/>
      <c r="J414" s="604">
        <v>1400</v>
      </c>
      <c r="K414" s="749">
        <f>K412+J414</f>
        <v>5924632</v>
      </c>
      <c r="L414" s="433"/>
    </row>
    <row r="415" spans="1:12" ht="15.75">
      <c r="A415" s="9537" t="s">
        <v>1132</v>
      </c>
      <c r="B415" s="9538"/>
      <c r="C415" s="9538"/>
      <c r="D415" s="9538"/>
      <c r="E415" s="9539"/>
      <c r="F415" s="511">
        <f>SUM(F3:F414)</f>
        <v>40000000</v>
      </c>
      <c r="G415" s="511">
        <f>SUM(G4:G414)</f>
        <v>13190624</v>
      </c>
      <c r="H415" s="511">
        <f>SUM(H4:H414)</f>
        <v>11498530</v>
      </c>
      <c r="I415" s="511">
        <f>SUM(I4:I414)</f>
        <v>15182619</v>
      </c>
      <c r="J415" s="511">
        <f>SUM(J3:J414)</f>
        <v>177325</v>
      </c>
      <c r="K415" s="511">
        <f>K3+F415-G415-H415-I415+J415</f>
        <v>5924632</v>
      </c>
    </row>
    <row r="416" spans="1:12" ht="15.75">
      <c r="A416" s="9531" t="s">
        <v>242</v>
      </c>
      <c r="B416" s="9532"/>
      <c r="C416" s="9532"/>
      <c r="D416" s="9532"/>
      <c r="E416" s="9533"/>
      <c r="F416" s="512">
        <f>'sep''14'!F372</f>
        <v>138500000</v>
      </c>
      <c r="G416" s="512">
        <f>'sep''14'!G372</f>
        <v>59729122</v>
      </c>
      <c r="H416" s="512">
        <f>'sep''14'!H372</f>
        <v>9575600</v>
      </c>
      <c r="I416" s="512">
        <f>'sep''14'!I372</f>
        <v>64253143</v>
      </c>
      <c r="J416" s="512">
        <f>'sep''14'!J372</f>
        <v>745225</v>
      </c>
      <c r="K416" s="512">
        <f>'sep''14'!K372</f>
        <v>272803090</v>
      </c>
    </row>
    <row r="417" spans="1:11" ht="15.75">
      <c r="A417" s="9534" t="s">
        <v>243</v>
      </c>
      <c r="B417" s="9535"/>
      <c r="C417" s="9535"/>
      <c r="D417" s="9535"/>
      <c r="E417" s="9536"/>
      <c r="F417" s="513">
        <f t="shared" ref="F417:K417" si="0">F415+F416</f>
        <v>178500000</v>
      </c>
      <c r="G417" s="513">
        <f t="shared" si="0"/>
        <v>72919746</v>
      </c>
      <c r="H417" s="513">
        <f t="shared" si="0"/>
        <v>21074130</v>
      </c>
      <c r="I417" s="513">
        <f t="shared" si="0"/>
        <v>79435762</v>
      </c>
      <c r="J417" s="513">
        <f t="shared" si="0"/>
        <v>922550</v>
      </c>
      <c r="K417" s="513">
        <f t="shared" si="0"/>
        <v>278727722</v>
      </c>
    </row>
    <row r="420" spans="1:11" ht="18.75">
      <c r="A420" s="328" t="s">
        <v>1144</v>
      </c>
      <c r="B420" s="287"/>
      <c r="C420" s="287"/>
      <c r="D420" s="287"/>
      <c r="E420" s="287"/>
      <c r="F420" s="287"/>
      <c r="G420" s="287"/>
      <c r="H420" s="287"/>
    </row>
    <row r="421" spans="1:11" ht="18.75">
      <c r="A421" s="330" t="s">
        <v>232</v>
      </c>
      <c r="B421" s="287"/>
      <c r="C421" s="287"/>
      <c r="D421" s="331" t="s">
        <v>233</v>
      </c>
      <c r="E421" s="287"/>
      <c r="F421" s="331"/>
      <c r="G421" s="332"/>
      <c r="H421" s="331"/>
    </row>
    <row r="422" spans="1:11" ht="18.75">
      <c r="A422" s="330"/>
      <c r="B422" s="287"/>
      <c r="C422" s="287"/>
      <c r="D422" s="331"/>
      <c r="E422" s="287"/>
      <c r="F422" s="331"/>
      <c r="G422" s="332"/>
      <c r="H422" s="331"/>
    </row>
    <row r="423" spans="1:11" ht="18.75">
      <c r="A423" s="330"/>
      <c r="B423" s="287"/>
      <c r="C423" s="287"/>
      <c r="D423" s="331"/>
      <c r="E423" s="287"/>
      <c r="F423" s="331"/>
      <c r="G423" s="332"/>
      <c r="H423" s="331"/>
    </row>
    <row r="424" spans="1:11" ht="18.75">
      <c r="A424" s="330"/>
      <c r="B424" s="287"/>
      <c r="C424" s="287"/>
      <c r="D424" s="331"/>
      <c r="E424" s="287"/>
      <c r="F424" s="331"/>
      <c r="G424" s="332"/>
      <c r="H424" s="331"/>
    </row>
    <row r="425" spans="1:11" ht="18.75">
      <c r="A425" s="333" t="s">
        <v>235</v>
      </c>
      <c r="B425" s="287"/>
      <c r="C425" s="287"/>
      <c r="D425" s="334" t="s">
        <v>236</v>
      </c>
      <c r="E425" s="287"/>
      <c r="F425" s="331"/>
      <c r="G425" s="332"/>
      <c r="H425" s="334"/>
    </row>
    <row r="426" spans="1:11" ht="19.5">
      <c r="A426" s="335" t="s">
        <v>238</v>
      </c>
      <c r="B426" s="287"/>
      <c r="C426" s="287"/>
      <c r="D426" s="336" t="s">
        <v>239</v>
      </c>
      <c r="E426" s="287"/>
      <c r="F426" s="331"/>
      <c r="G426" s="332"/>
      <c r="H426" s="336"/>
    </row>
  </sheetData>
  <mergeCells count="738">
    <mergeCell ref="L367:L368"/>
    <mergeCell ref="B364:B365"/>
    <mergeCell ref="G364:G365"/>
    <mergeCell ref="I364:I365"/>
    <mergeCell ref="K364:K365"/>
    <mergeCell ref="H394:H395"/>
    <mergeCell ref="L268:L269"/>
    <mergeCell ref="L277:L278"/>
    <mergeCell ref="L301:L302"/>
    <mergeCell ref="L391:L392"/>
    <mergeCell ref="L388:L389"/>
    <mergeCell ref="L385:L386"/>
    <mergeCell ref="L379:L380"/>
    <mergeCell ref="L376:L377"/>
    <mergeCell ref="L373:L374"/>
    <mergeCell ref="L370:L371"/>
    <mergeCell ref="L364:L365"/>
    <mergeCell ref="K337:K338"/>
    <mergeCell ref="L289:L290"/>
    <mergeCell ref="L292:L293"/>
    <mergeCell ref="L295:L296"/>
    <mergeCell ref="L298:L299"/>
    <mergeCell ref="K289:K290"/>
    <mergeCell ref="I319:I320"/>
    <mergeCell ref="B334:B335"/>
    <mergeCell ref="I334:I335"/>
    <mergeCell ref="K334:K335"/>
    <mergeCell ref="B337:B338"/>
    <mergeCell ref="G337:G338"/>
    <mergeCell ref="I337:I338"/>
    <mergeCell ref="B367:B368"/>
    <mergeCell ref="G367:G368"/>
    <mergeCell ref="I367:I368"/>
    <mergeCell ref="K367:K368"/>
    <mergeCell ref="I355:I356"/>
    <mergeCell ref="K355:K356"/>
    <mergeCell ref="B358:B359"/>
    <mergeCell ref="G358:G359"/>
    <mergeCell ref="I358:I359"/>
    <mergeCell ref="K358:K359"/>
    <mergeCell ref="B361:B362"/>
    <mergeCell ref="G361:G362"/>
    <mergeCell ref="I361:I362"/>
    <mergeCell ref="K361:K362"/>
    <mergeCell ref="L361:L362"/>
    <mergeCell ref="B340:B341"/>
    <mergeCell ref="G340:G341"/>
    <mergeCell ref="I340:I341"/>
    <mergeCell ref="K340:K341"/>
    <mergeCell ref="B343:B344"/>
    <mergeCell ref="G343:G344"/>
    <mergeCell ref="I343:I344"/>
    <mergeCell ref="K343:K344"/>
    <mergeCell ref="B352:B353"/>
    <mergeCell ref="G352:G353"/>
    <mergeCell ref="I352:I353"/>
    <mergeCell ref="K352:K353"/>
    <mergeCell ref="B355:B356"/>
    <mergeCell ref="G355:G356"/>
    <mergeCell ref="B346:B347"/>
    <mergeCell ref="G346:G347"/>
    <mergeCell ref="I346:I347"/>
    <mergeCell ref="K346:K347"/>
    <mergeCell ref="B349:B350"/>
    <mergeCell ref="G349:G350"/>
    <mergeCell ref="I349:I350"/>
    <mergeCell ref="K349:K350"/>
    <mergeCell ref="H349:H350"/>
    <mergeCell ref="L238:L239"/>
    <mergeCell ref="L214:L215"/>
    <mergeCell ref="L160:L161"/>
    <mergeCell ref="H160:H161"/>
    <mergeCell ref="B160:B161"/>
    <mergeCell ref="G160:G161"/>
    <mergeCell ref="I160:I161"/>
    <mergeCell ref="K160:K161"/>
    <mergeCell ref="B163:B164"/>
    <mergeCell ref="G163:G164"/>
    <mergeCell ref="I163:I164"/>
    <mergeCell ref="K163:K164"/>
    <mergeCell ref="B166:B167"/>
    <mergeCell ref="E166:E167"/>
    <mergeCell ref="G166:G167"/>
    <mergeCell ref="I166:I167"/>
    <mergeCell ref="K166:K167"/>
    <mergeCell ref="B169:B170"/>
    <mergeCell ref="E169:E170"/>
    <mergeCell ref="G169:G170"/>
    <mergeCell ref="I169:I170"/>
    <mergeCell ref="K169:K170"/>
    <mergeCell ref="B172:B173"/>
    <mergeCell ref="G172:G173"/>
    <mergeCell ref="J1:J2"/>
    <mergeCell ref="K1:K2"/>
    <mergeCell ref="L1:L2"/>
    <mergeCell ref="J4:J5"/>
    <mergeCell ref="K4:K5"/>
    <mergeCell ref="L4:L5"/>
    <mergeCell ref="L7:L8"/>
    <mergeCell ref="L10:L11"/>
    <mergeCell ref="L13:L14"/>
    <mergeCell ref="L16:L17"/>
    <mergeCell ref="L19:L20"/>
    <mergeCell ref="L22:L23"/>
    <mergeCell ref="L25:L26"/>
    <mergeCell ref="L28:L29"/>
    <mergeCell ref="L31:L32"/>
    <mergeCell ref="L43:L44"/>
    <mergeCell ref="L64:L65"/>
    <mergeCell ref="K13:K14"/>
    <mergeCell ref="K16:K17"/>
    <mergeCell ref="K22:K23"/>
    <mergeCell ref="K19:K20"/>
    <mergeCell ref="A4:A5"/>
    <mergeCell ref="B4:B5"/>
    <mergeCell ref="E4:E5"/>
    <mergeCell ref="F4:F5"/>
    <mergeCell ref="G4:G5"/>
    <mergeCell ref="H4:H5"/>
    <mergeCell ref="J10:J11"/>
    <mergeCell ref="B16:B17"/>
    <mergeCell ref="E16:E17"/>
    <mergeCell ref="F16:F17"/>
    <mergeCell ref="G16:G17"/>
    <mergeCell ref="H16:H17"/>
    <mergeCell ref="I16:I17"/>
    <mergeCell ref="J16:J17"/>
    <mergeCell ref="A13:A14"/>
    <mergeCell ref="B13:B14"/>
    <mergeCell ref="E13:E14"/>
    <mergeCell ref="F13:F14"/>
    <mergeCell ref="G13:G14"/>
    <mergeCell ref="H13:H14"/>
    <mergeCell ref="I13:I14"/>
    <mergeCell ref="J13:J14"/>
    <mergeCell ref="I10:I11"/>
    <mergeCell ref="A16:A17"/>
    <mergeCell ref="A1:A2"/>
    <mergeCell ref="B1:B2"/>
    <mergeCell ref="C1:C2"/>
    <mergeCell ref="D1:E1"/>
    <mergeCell ref="F1:F2"/>
    <mergeCell ref="G1:I1"/>
    <mergeCell ref="I4:I5"/>
    <mergeCell ref="K10:K11"/>
    <mergeCell ref="A7:A8"/>
    <mergeCell ref="B7:B8"/>
    <mergeCell ref="E7:E8"/>
    <mergeCell ref="F7:F8"/>
    <mergeCell ref="G7:G8"/>
    <mergeCell ref="H7:H8"/>
    <mergeCell ref="I7:I8"/>
    <mergeCell ref="J7:J8"/>
    <mergeCell ref="K7:K8"/>
    <mergeCell ref="A10:A11"/>
    <mergeCell ref="B10:B11"/>
    <mergeCell ref="E10:E11"/>
    <mergeCell ref="F10:F11"/>
    <mergeCell ref="G10:G11"/>
    <mergeCell ref="H10:H11"/>
    <mergeCell ref="A3:C3"/>
    <mergeCell ref="A22:A23"/>
    <mergeCell ref="B22:B23"/>
    <mergeCell ref="E22:E23"/>
    <mergeCell ref="F22:F23"/>
    <mergeCell ref="G22:G23"/>
    <mergeCell ref="H22:H23"/>
    <mergeCell ref="I22:I23"/>
    <mergeCell ref="J22:J23"/>
    <mergeCell ref="A19:A20"/>
    <mergeCell ref="B19:B20"/>
    <mergeCell ref="E19:E20"/>
    <mergeCell ref="F19:F20"/>
    <mergeCell ref="G19:G20"/>
    <mergeCell ref="H19:H20"/>
    <mergeCell ref="I19:I20"/>
    <mergeCell ref="J19:J20"/>
    <mergeCell ref="A28:A29"/>
    <mergeCell ref="B28:B29"/>
    <mergeCell ref="E28:E29"/>
    <mergeCell ref="F28:F29"/>
    <mergeCell ref="G28:G29"/>
    <mergeCell ref="H28:H29"/>
    <mergeCell ref="I28:I29"/>
    <mergeCell ref="J28:J29"/>
    <mergeCell ref="K28:K29"/>
    <mergeCell ref="A25:A26"/>
    <mergeCell ref="B25:B26"/>
    <mergeCell ref="E25:E26"/>
    <mergeCell ref="F25:F26"/>
    <mergeCell ref="G25:G26"/>
    <mergeCell ref="H25:H26"/>
    <mergeCell ref="I25:I26"/>
    <mergeCell ref="J25:J26"/>
    <mergeCell ref="K25:K26"/>
    <mergeCell ref="A31:A32"/>
    <mergeCell ref="B31:B32"/>
    <mergeCell ref="E31:E32"/>
    <mergeCell ref="F31:F32"/>
    <mergeCell ref="G31:G32"/>
    <mergeCell ref="H31:H32"/>
    <mergeCell ref="I31:I32"/>
    <mergeCell ref="J31:J32"/>
    <mergeCell ref="K31:K32"/>
    <mergeCell ref="A34:A35"/>
    <mergeCell ref="B34:B35"/>
    <mergeCell ref="G34:G35"/>
    <mergeCell ref="H34:H35"/>
    <mergeCell ref="I34:I35"/>
    <mergeCell ref="L37:L38"/>
    <mergeCell ref="A40:A41"/>
    <mergeCell ref="B40:B41"/>
    <mergeCell ref="E40:E41"/>
    <mergeCell ref="F40:F41"/>
    <mergeCell ref="G40:G41"/>
    <mergeCell ref="H40:H41"/>
    <mergeCell ref="I40:I41"/>
    <mergeCell ref="J34:J35"/>
    <mergeCell ref="K34:K35"/>
    <mergeCell ref="L34:L35"/>
    <mergeCell ref="A37:A38"/>
    <mergeCell ref="B37:B38"/>
    <mergeCell ref="E37:E38"/>
    <mergeCell ref="F37:F38"/>
    <mergeCell ref="G37:G38"/>
    <mergeCell ref="H37:H38"/>
    <mergeCell ref="I37:I38"/>
    <mergeCell ref="A43:A44"/>
    <mergeCell ref="B43:B44"/>
    <mergeCell ref="E43:E44"/>
    <mergeCell ref="F43:F44"/>
    <mergeCell ref="G43:G44"/>
    <mergeCell ref="H43:H44"/>
    <mergeCell ref="I43:I44"/>
    <mergeCell ref="J37:J38"/>
    <mergeCell ref="K37:K38"/>
    <mergeCell ref="J43:J44"/>
    <mergeCell ref="K43:K44"/>
    <mergeCell ref="B46:B47"/>
    <mergeCell ref="G46:G47"/>
    <mergeCell ref="I46:I47"/>
    <mergeCell ref="K46:K47"/>
    <mergeCell ref="L46:L47"/>
    <mergeCell ref="J40:J41"/>
    <mergeCell ref="K40:K41"/>
    <mergeCell ref="L40:L41"/>
    <mergeCell ref="B49:B50"/>
    <mergeCell ref="G49:G50"/>
    <mergeCell ref="I49:I50"/>
    <mergeCell ref="K49:K50"/>
    <mergeCell ref="L49:L50"/>
    <mergeCell ref="E46:E47"/>
    <mergeCell ref="B52:B53"/>
    <mergeCell ref="G52:G53"/>
    <mergeCell ref="I52:I53"/>
    <mergeCell ref="K52:K53"/>
    <mergeCell ref="L52:L53"/>
    <mergeCell ref="L58:L59"/>
    <mergeCell ref="B61:B62"/>
    <mergeCell ref="E61:E62"/>
    <mergeCell ref="F61:F62"/>
    <mergeCell ref="G61:G62"/>
    <mergeCell ref="I61:I62"/>
    <mergeCell ref="K61:K62"/>
    <mergeCell ref="L61:L62"/>
    <mergeCell ref="B55:B56"/>
    <mergeCell ref="G55:G56"/>
    <mergeCell ref="I55:I56"/>
    <mergeCell ref="K55:K56"/>
    <mergeCell ref="L55:L56"/>
    <mergeCell ref="B58:B59"/>
    <mergeCell ref="E58:E59"/>
    <mergeCell ref="G58:G59"/>
    <mergeCell ref="I58:I59"/>
    <mergeCell ref="K58:K59"/>
    <mergeCell ref="E52:E53"/>
    <mergeCell ref="B67:B68"/>
    <mergeCell ref="E67:E68"/>
    <mergeCell ref="F67:F68"/>
    <mergeCell ref="G67:G68"/>
    <mergeCell ref="I67:I68"/>
    <mergeCell ref="K67:K68"/>
    <mergeCell ref="L67:L68"/>
    <mergeCell ref="B64:B65"/>
    <mergeCell ref="E64:E65"/>
    <mergeCell ref="F64:F65"/>
    <mergeCell ref="G64:G65"/>
    <mergeCell ref="I64:I65"/>
    <mergeCell ref="K64:K65"/>
    <mergeCell ref="B73:B74"/>
    <mergeCell ref="F73:F74"/>
    <mergeCell ref="G73:G74"/>
    <mergeCell ref="I73:I74"/>
    <mergeCell ref="K73:K74"/>
    <mergeCell ref="L73:L74"/>
    <mergeCell ref="B70:B71"/>
    <mergeCell ref="F70:F71"/>
    <mergeCell ref="G70:G71"/>
    <mergeCell ref="I70:I71"/>
    <mergeCell ref="K70:K71"/>
    <mergeCell ref="L70:L71"/>
    <mergeCell ref="L76:L77"/>
    <mergeCell ref="A79:A80"/>
    <mergeCell ref="B79:B80"/>
    <mergeCell ref="F79:F80"/>
    <mergeCell ref="G79:G80"/>
    <mergeCell ref="H79:H80"/>
    <mergeCell ref="A76:A77"/>
    <mergeCell ref="B76:B77"/>
    <mergeCell ref="F76:F77"/>
    <mergeCell ref="G76:G77"/>
    <mergeCell ref="H76:H77"/>
    <mergeCell ref="J76:J77"/>
    <mergeCell ref="I76:I77"/>
    <mergeCell ref="K76:K77"/>
    <mergeCell ref="J82:J83"/>
    <mergeCell ref="K82:K83"/>
    <mergeCell ref="A85:A86"/>
    <mergeCell ref="B85:B86"/>
    <mergeCell ref="G85:G86"/>
    <mergeCell ref="I85:I86"/>
    <mergeCell ref="J85:J86"/>
    <mergeCell ref="K85:K86"/>
    <mergeCell ref="I79:I80"/>
    <mergeCell ref="J79:J80"/>
    <mergeCell ref="K79:K80"/>
    <mergeCell ref="A82:A83"/>
    <mergeCell ref="B82:B83"/>
    <mergeCell ref="F82:F83"/>
    <mergeCell ref="G82:G83"/>
    <mergeCell ref="H82:H83"/>
    <mergeCell ref="I82:I83"/>
    <mergeCell ref="H85:H86"/>
    <mergeCell ref="B88:B89"/>
    <mergeCell ref="G88:G89"/>
    <mergeCell ref="I88:I89"/>
    <mergeCell ref="J88:J89"/>
    <mergeCell ref="K88:K89"/>
    <mergeCell ref="B91:B92"/>
    <mergeCell ref="G91:G92"/>
    <mergeCell ref="I91:I92"/>
    <mergeCell ref="K91:K92"/>
    <mergeCell ref="H88:H89"/>
    <mergeCell ref="H91:H92"/>
    <mergeCell ref="B94:B95"/>
    <mergeCell ref="G94:G95"/>
    <mergeCell ref="I94:I95"/>
    <mergeCell ref="J94:J95"/>
    <mergeCell ref="K94:K95"/>
    <mergeCell ref="B97:B98"/>
    <mergeCell ref="G97:G98"/>
    <mergeCell ref="I97:I98"/>
    <mergeCell ref="J97:J98"/>
    <mergeCell ref="K97:K98"/>
    <mergeCell ref="H94:H95"/>
    <mergeCell ref="H97:H98"/>
    <mergeCell ref="B100:B101"/>
    <mergeCell ref="G100:G101"/>
    <mergeCell ref="I100:I101"/>
    <mergeCell ref="J100:J101"/>
    <mergeCell ref="K100:K101"/>
    <mergeCell ref="B103:B104"/>
    <mergeCell ref="G103:G104"/>
    <mergeCell ref="I103:I104"/>
    <mergeCell ref="J103:J104"/>
    <mergeCell ref="K103:K104"/>
    <mergeCell ref="H100:H101"/>
    <mergeCell ref="H103:H104"/>
    <mergeCell ref="E100:E101"/>
    <mergeCell ref="B112:B113"/>
    <mergeCell ref="E112:E113"/>
    <mergeCell ref="I112:I113"/>
    <mergeCell ref="K112:K113"/>
    <mergeCell ref="B115:B116"/>
    <mergeCell ref="E115:E116"/>
    <mergeCell ref="K115:K116"/>
    <mergeCell ref="B106:B107"/>
    <mergeCell ref="F106:F107"/>
    <mergeCell ref="G106:G107"/>
    <mergeCell ref="I106:I107"/>
    <mergeCell ref="K106:K107"/>
    <mergeCell ref="B109:B110"/>
    <mergeCell ref="E109:E110"/>
    <mergeCell ref="G109:G110"/>
    <mergeCell ref="I109:I110"/>
    <mergeCell ref="K109:K110"/>
    <mergeCell ref="H106:H107"/>
    <mergeCell ref="H109:H110"/>
    <mergeCell ref="H112:H113"/>
    <mergeCell ref="H115:H116"/>
    <mergeCell ref="B124:B125"/>
    <mergeCell ref="E124:E125"/>
    <mergeCell ref="H124:H125"/>
    <mergeCell ref="I124:I125"/>
    <mergeCell ref="K124:K125"/>
    <mergeCell ref="L124:L125"/>
    <mergeCell ref="B118:B119"/>
    <mergeCell ref="E118:E119"/>
    <mergeCell ref="I118:I119"/>
    <mergeCell ref="K118:K119"/>
    <mergeCell ref="B121:B122"/>
    <mergeCell ref="I121:I122"/>
    <mergeCell ref="K121:K122"/>
    <mergeCell ref="H118:H119"/>
    <mergeCell ref="H121:H122"/>
    <mergeCell ref="B130:B131"/>
    <mergeCell ref="E130:E131"/>
    <mergeCell ref="G130:G131"/>
    <mergeCell ref="I130:I131"/>
    <mergeCell ref="K130:K131"/>
    <mergeCell ref="L130:L131"/>
    <mergeCell ref="B127:B128"/>
    <mergeCell ref="E127:E128"/>
    <mergeCell ref="G127:G128"/>
    <mergeCell ref="I127:I128"/>
    <mergeCell ref="K127:K128"/>
    <mergeCell ref="L127:L128"/>
    <mergeCell ref="H127:H128"/>
    <mergeCell ref="H130:H131"/>
    <mergeCell ref="L136:L137"/>
    <mergeCell ref="B139:B140"/>
    <mergeCell ref="E139:E140"/>
    <mergeCell ref="G139:G140"/>
    <mergeCell ref="I139:I140"/>
    <mergeCell ref="K139:K140"/>
    <mergeCell ref="B133:B134"/>
    <mergeCell ref="E133:E134"/>
    <mergeCell ref="G133:G134"/>
    <mergeCell ref="I133:I134"/>
    <mergeCell ref="K133:K134"/>
    <mergeCell ref="B136:B137"/>
    <mergeCell ref="E136:E137"/>
    <mergeCell ref="G136:G137"/>
    <mergeCell ref="I136:I137"/>
    <mergeCell ref="K136:K137"/>
    <mergeCell ref="H133:H134"/>
    <mergeCell ref="H136:H137"/>
    <mergeCell ref="H139:H140"/>
    <mergeCell ref="B142:B143"/>
    <mergeCell ref="E142:E143"/>
    <mergeCell ref="G142:G143"/>
    <mergeCell ref="I142:I143"/>
    <mergeCell ref="K142:K143"/>
    <mergeCell ref="B145:B146"/>
    <mergeCell ref="E145:E146"/>
    <mergeCell ref="G145:G146"/>
    <mergeCell ref="I145:I146"/>
    <mergeCell ref="K145:K146"/>
    <mergeCell ref="H142:H143"/>
    <mergeCell ref="H145:H146"/>
    <mergeCell ref="B148:B149"/>
    <mergeCell ref="G148:G149"/>
    <mergeCell ref="I148:I149"/>
    <mergeCell ref="K148:K149"/>
    <mergeCell ref="B151:B152"/>
    <mergeCell ref="E151:E152"/>
    <mergeCell ref="G151:G152"/>
    <mergeCell ref="I151:I152"/>
    <mergeCell ref="K151:K152"/>
    <mergeCell ref="H148:H149"/>
    <mergeCell ref="B154:B155"/>
    <mergeCell ref="G154:G155"/>
    <mergeCell ref="I154:I155"/>
    <mergeCell ref="K154:K155"/>
    <mergeCell ref="L154:L155"/>
    <mergeCell ref="B157:B158"/>
    <mergeCell ref="F157:F158"/>
    <mergeCell ref="G157:G158"/>
    <mergeCell ref="I157:I158"/>
    <mergeCell ref="K157:K158"/>
    <mergeCell ref="L157:L158"/>
    <mergeCell ref="I172:I173"/>
    <mergeCell ref="K172:K173"/>
    <mergeCell ref="B175:B176"/>
    <mergeCell ref="G175:G176"/>
    <mergeCell ref="I175:I176"/>
    <mergeCell ref="K175:K176"/>
    <mergeCell ref="B178:B179"/>
    <mergeCell ref="E178:E179"/>
    <mergeCell ref="G178:G179"/>
    <mergeCell ref="I178:I179"/>
    <mergeCell ref="K178:K179"/>
    <mergeCell ref="B181:B182"/>
    <mergeCell ref="G181:G182"/>
    <mergeCell ref="H181:H182"/>
    <mergeCell ref="I181:I182"/>
    <mergeCell ref="K181:K182"/>
    <mergeCell ref="L187:L188"/>
    <mergeCell ref="B190:B191"/>
    <mergeCell ref="G190:G191"/>
    <mergeCell ref="I190:I191"/>
    <mergeCell ref="K190:K191"/>
    <mergeCell ref="L181:L182"/>
    <mergeCell ref="B184:B185"/>
    <mergeCell ref="G184:G185"/>
    <mergeCell ref="I184:I185"/>
    <mergeCell ref="K184:K185"/>
    <mergeCell ref="E181:E182"/>
    <mergeCell ref="B193:B194"/>
    <mergeCell ref="G193:G194"/>
    <mergeCell ref="I193:I194"/>
    <mergeCell ref="K193:K194"/>
    <mergeCell ref="B196:B197"/>
    <mergeCell ref="G196:G197"/>
    <mergeCell ref="I196:I197"/>
    <mergeCell ref="K196:K197"/>
    <mergeCell ref="B187:B188"/>
    <mergeCell ref="G187:G188"/>
    <mergeCell ref="I187:I188"/>
    <mergeCell ref="K187:K188"/>
    <mergeCell ref="B205:B206"/>
    <mergeCell ref="G205:G206"/>
    <mergeCell ref="I205:I206"/>
    <mergeCell ref="K205:K206"/>
    <mergeCell ref="B208:B209"/>
    <mergeCell ref="G208:G209"/>
    <mergeCell ref="I208:I209"/>
    <mergeCell ref="K208:K209"/>
    <mergeCell ref="B199:B200"/>
    <mergeCell ref="G199:G200"/>
    <mergeCell ref="I199:I200"/>
    <mergeCell ref="K199:K200"/>
    <mergeCell ref="B202:B203"/>
    <mergeCell ref="G202:G203"/>
    <mergeCell ref="I202:I203"/>
    <mergeCell ref="K202:K203"/>
    <mergeCell ref="B217:B218"/>
    <mergeCell ref="F217:F218"/>
    <mergeCell ref="G217:G218"/>
    <mergeCell ref="I217:I218"/>
    <mergeCell ref="K217:K218"/>
    <mergeCell ref="L217:L218"/>
    <mergeCell ref="B211:B212"/>
    <mergeCell ref="G211:G212"/>
    <mergeCell ref="I211:I212"/>
    <mergeCell ref="K211:K212"/>
    <mergeCell ref="L211:L212"/>
    <mergeCell ref="B214:B215"/>
    <mergeCell ref="G214:G215"/>
    <mergeCell ref="I214:I215"/>
    <mergeCell ref="K214:K215"/>
    <mergeCell ref="H214:H215"/>
    <mergeCell ref="B226:B227"/>
    <mergeCell ref="G226:G227"/>
    <mergeCell ref="H226:H227"/>
    <mergeCell ref="I226:I227"/>
    <mergeCell ref="K226:K227"/>
    <mergeCell ref="L226:L227"/>
    <mergeCell ref="B220:B221"/>
    <mergeCell ref="G220:G221"/>
    <mergeCell ref="I220:I221"/>
    <mergeCell ref="K220:K221"/>
    <mergeCell ref="B223:B224"/>
    <mergeCell ref="G223:G224"/>
    <mergeCell ref="I223:I224"/>
    <mergeCell ref="K223:K224"/>
    <mergeCell ref="E226:E227"/>
    <mergeCell ref="E220:E221"/>
    <mergeCell ref="B235:B236"/>
    <mergeCell ref="G235:G236"/>
    <mergeCell ref="I235:I236"/>
    <mergeCell ref="K235:K236"/>
    <mergeCell ref="B238:B239"/>
    <mergeCell ref="G238:G239"/>
    <mergeCell ref="I238:I239"/>
    <mergeCell ref="K238:K239"/>
    <mergeCell ref="B229:B230"/>
    <mergeCell ref="G229:G230"/>
    <mergeCell ref="I229:I230"/>
    <mergeCell ref="K229:K230"/>
    <mergeCell ref="B232:B233"/>
    <mergeCell ref="G232:G233"/>
    <mergeCell ref="I232:I233"/>
    <mergeCell ref="K232:K233"/>
    <mergeCell ref="B247:B248"/>
    <mergeCell ref="I247:I248"/>
    <mergeCell ref="K247:K248"/>
    <mergeCell ref="B250:B251"/>
    <mergeCell ref="I250:I251"/>
    <mergeCell ref="K250:K251"/>
    <mergeCell ref="B241:B242"/>
    <mergeCell ref="G241:G242"/>
    <mergeCell ref="I241:I242"/>
    <mergeCell ref="K241:K242"/>
    <mergeCell ref="B244:B245"/>
    <mergeCell ref="G244:G245"/>
    <mergeCell ref="I244:I245"/>
    <mergeCell ref="K244:K245"/>
    <mergeCell ref="B259:B260"/>
    <mergeCell ref="G259:G260"/>
    <mergeCell ref="H259:H260"/>
    <mergeCell ref="K259:K260"/>
    <mergeCell ref="L259:L260"/>
    <mergeCell ref="B262:B263"/>
    <mergeCell ref="G262:G263"/>
    <mergeCell ref="K262:K263"/>
    <mergeCell ref="B253:B254"/>
    <mergeCell ref="I253:I254"/>
    <mergeCell ref="K253:K254"/>
    <mergeCell ref="B256:B257"/>
    <mergeCell ref="I256:I257"/>
    <mergeCell ref="K256:K257"/>
    <mergeCell ref="G271:G272"/>
    <mergeCell ref="B265:B266"/>
    <mergeCell ref="G265:G266"/>
    <mergeCell ref="K265:K266"/>
    <mergeCell ref="H271:H272"/>
    <mergeCell ref="L265:L266"/>
    <mergeCell ref="B268:B269"/>
    <mergeCell ref="G268:G269"/>
    <mergeCell ref="K268:K269"/>
    <mergeCell ref="K271:K272"/>
    <mergeCell ref="L271:L272"/>
    <mergeCell ref="B292:B293"/>
    <mergeCell ref="G292:G293"/>
    <mergeCell ref="I292:I293"/>
    <mergeCell ref="K292:K293"/>
    <mergeCell ref="B295:B296"/>
    <mergeCell ref="G295:G296"/>
    <mergeCell ref="I295:I296"/>
    <mergeCell ref="K295:K296"/>
    <mergeCell ref="L274:L275"/>
    <mergeCell ref="B283:B284"/>
    <mergeCell ref="G283:G284"/>
    <mergeCell ref="I283:I284"/>
    <mergeCell ref="K283:K284"/>
    <mergeCell ref="K274:K275"/>
    <mergeCell ref="K277:K278"/>
    <mergeCell ref="K280:K281"/>
    <mergeCell ref="H283:H284"/>
    <mergeCell ref="L283:L284"/>
    <mergeCell ref="B286:B287"/>
    <mergeCell ref="I286:I287"/>
    <mergeCell ref="K286:K287"/>
    <mergeCell ref="B289:B290"/>
    <mergeCell ref="G289:G290"/>
    <mergeCell ref="I289:I290"/>
    <mergeCell ref="B304:B305"/>
    <mergeCell ref="G304:G305"/>
    <mergeCell ref="I304:I305"/>
    <mergeCell ref="K304:K305"/>
    <mergeCell ref="B298:B299"/>
    <mergeCell ref="G298:G299"/>
    <mergeCell ref="I298:I299"/>
    <mergeCell ref="K298:K299"/>
    <mergeCell ref="B307:B308"/>
    <mergeCell ref="G307:G308"/>
    <mergeCell ref="I307:I308"/>
    <mergeCell ref="K307:K308"/>
    <mergeCell ref="B301:B302"/>
    <mergeCell ref="G301:G302"/>
    <mergeCell ref="I301:I302"/>
    <mergeCell ref="K301:K302"/>
    <mergeCell ref="B310:B311"/>
    <mergeCell ref="G310:G311"/>
    <mergeCell ref="I310:I311"/>
    <mergeCell ref="K310:K311"/>
    <mergeCell ref="B313:B314"/>
    <mergeCell ref="G313:G314"/>
    <mergeCell ref="I313:I314"/>
    <mergeCell ref="K313:K314"/>
    <mergeCell ref="B328:B329"/>
    <mergeCell ref="G328:G329"/>
    <mergeCell ref="I328:I329"/>
    <mergeCell ref="K328:K329"/>
    <mergeCell ref="K319:K320"/>
    <mergeCell ref="B331:B332"/>
    <mergeCell ref="G331:G332"/>
    <mergeCell ref="I331:I332"/>
    <mergeCell ref="K331:K332"/>
    <mergeCell ref="L316:L317"/>
    <mergeCell ref="B322:B323"/>
    <mergeCell ref="G322:G323"/>
    <mergeCell ref="I322:I323"/>
    <mergeCell ref="K322:K323"/>
    <mergeCell ref="B325:B326"/>
    <mergeCell ref="G325:G326"/>
    <mergeCell ref="I325:I326"/>
    <mergeCell ref="K325:K326"/>
    <mergeCell ref="B316:B317"/>
    <mergeCell ref="G316:G317"/>
    <mergeCell ref="I316:I317"/>
    <mergeCell ref="K316:K317"/>
    <mergeCell ref="B319:B320"/>
    <mergeCell ref="G319:G320"/>
    <mergeCell ref="H319:H320"/>
    <mergeCell ref="L331:L332"/>
    <mergeCell ref="H370:H371"/>
    <mergeCell ref="B370:B371"/>
    <mergeCell ref="G370:G371"/>
    <mergeCell ref="I370:I371"/>
    <mergeCell ref="K370:K371"/>
    <mergeCell ref="H364:H365"/>
    <mergeCell ref="B376:B377"/>
    <mergeCell ref="G376:G377"/>
    <mergeCell ref="I376:I377"/>
    <mergeCell ref="K376:K377"/>
    <mergeCell ref="H373:H374"/>
    <mergeCell ref="H376:H377"/>
    <mergeCell ref="B394:B395"/>
    <mergeCell ref="G394:G395"/>
    <mergeCell ref="K394:K395"/>
    <mergeCell ref="B388:B389"/>
    <mergeCell ref="G388:G389"/>
    <mergeCell ref="I388:I389"/>
    <mergeCell ref="K388:K389"/>
    <mergeCell ref="B379:B380"/>
    <mergeCell ref="G379:G380"/>
    <mergeCell ref="I379:I380"/>
    <mergeCell ref="K379:K380"/>
    <mergeCell ref="B382:B383"/>
    <mergeCell ref="G382:G383"/>
    <mergeCell ref="I382:I383"/>
    <mergeCell ref="K382:K383"/>
    <mergeCell ref="A415:E415"/>
    <mergeCell ref="A416:E416"/>
    <mergeCell ref="A417:E417"/>
    <mergeCell ref="L406:L407"/>
    <mergeCell ref="L334:L335"/>
    <mergeCell ref="L358:L359"/>
    <mergeCell ref="H331:H332"/>
    <mergeCell ref="K412:K413"/>
    <mergeCell ref="K403:K404"/>
    <mergeCell ref="K406:K407"/>
    <mergeCell ref="K397:K398"/>
    <mergeCell ref="K400:K401"/>
    <mergeCell ref="B391:B392"/>
    <mergeCell ref="G391:G392"/>
    <mergeCell ref="I391:I392"/>
    <mergeCell ref="K391:K392"/>
    <mergeCell ref="B385:B386"/>
    <mergeCell ref="G385:G386"/>
    <mergeCell ref="I385:I386"/>
    <mergeCell ref="K385:K386"/>
    <mergeCell ref="B373:B374"/>
    <mergeCell ref="G373:G374"/>
    <mergeCell ref="I373:I374"/>
    <mergeCell ref="K373:K374"/>
  </mergeCells>
  <pageMargins left="0.90551181102362199" right="0.90551181102362199" top="0.74803149606299213" bottom="0.74803149606299213" header="0.31496062992125984" footer="0.31496062992125984"/>
  <pageSetup scale="45" orientation="landscape" horizontalDpi="120" verticalDpi="72" r:id="rId1"/>
  <rowBreaks count="7" manualBreakCount="7">
    <brk id="57" max="11" man="1"/>
    <brk id="114" max="11" man="1"/>
    <brk id="165" max="11" man="1"/>
    <brk id="222" max="11" man="1"/>
    <brk id="272" max="11" man="1"/>
    <brk id="327" max="11" man="1"/>
    <brk id="384" max="11" man="1"/>
  </rowBreaks>
  <colBreaks count="1" manualBreakCount="1">
    <brk id="12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N416"/>
  <sheetViews>
    <sheetView topLeftCell="A234" zoomScale="89" zoomScaleNormal="89" workbookViewId="0">
      <selection activeCell="F241" sqref="F241"/>
    </sheetView>
  </sheetViews>
  <sheetFormatPr defaultRowHeight="15"/>
  <cols>
    <col min="2" max="2" width="11.140625" customWidth="1"/>
    <col min="3" max="3" width="50.28515625" customWidth="1"/>
    <col min="4" max="4" width="16.7109375" customWidth="1"/>
    <col min="5" max="5" width="13.28515625" customWidth="1"/>
    <col min="6" max="6" width="20" customWidth="1"/>
    <col min="7" max="7" width="18.5703125" customWidth="1"/>
    <col min="8" max="8" width="19.140625" customWidth="1"/>
    <col min="9" max="9" width="17.5703125" customWidth="1"/>
    <col min="10" max="10" width="17.28515625" customWidth="1"/>
    <col min="11" max="11" width="20.42578125" customWidth="1"/>
    <col min="12" max="12" width="31.42578125" customWidth="1"/>
    <col min="13" max="13" width="9.140625" customWidth="1"/>
  </cols>
  <sheetData>
    <row r="1" spans="1:12">
      <c r="A1" s="9502" t="s">
        <v>1</v>
      </c>
      <c r="B1" s="9504" t="s">
        <v>2</v>
      </c>
      <c r="C1" s="9506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540" t="s">
        <v>8</v>
      </c>
      <c r="L1" s="9625" t="s">
        <v>702</v>
      </c>
    </row>
    <row r="2" spans="1:12">
      <c r="A2" s="9503"/>
      <c r="B2" s="9505"/>
      <c r="C2" s="9507"/>
      <c r="D2" s="764" t="s">
        <v>9</v>
      </c>
      <c r="E2" s="470" t="s">
        <v>10</v>
      </c>
      <c r="F2" s="9511"/>
      <c r="G2" s="751" t="s">
        <v>11</v>
      </c>
      <c r="H2" s="754" t="s">
        <v>537</v>
      </c>
      <c r="I2" s="751" t="s">
        <v>13</v>
      </c>
      <c r="J2" s="9511"/>
      <c r="K2" s="9541"/>
      <c r="L2" s="9625"/>
    </row>
    <row r="3" spans="1:12">
      <c r="A3" s="9544" t="s">
        <v>75</v>
      </c>
      <c r="B3" s="9545"/>
      <c r="C3" s="9546"/>
      <c r="D3" s="501"/>
      <c r="E3" s="502"/>
      <c r="F3" s="503"/>
      <c r="G3" s="503"/>
      <c r="H3" s="504"/>
      <c r="I3" s="505"/>
      <c r="J3" s="505"/>
      <c r="K3" s="749">
        <f>'OKT 14'!K414</f>
        <v>5924632</v>
      </c>
      <c r="L3" s="433"/>
    </row>
    <row r="4" spans="1:12">
      <c r="A4" s="9495">
        <v>1</v>
      </c>
      <c r="B4" s="9496" t="s">
        <v>1131</v>
      </c>
      <c r="C4" s="499" t="s">
        <v>781</v>
      </c>
      <c r="D4" s="744" t="s">
        <v>574</v>
      </c>
      <c r="E4" s="9498" t="s">
        <v>79</v>
      </c>
      <c r="F4" s="9492"/>
      <c r="G4" s="9492"/>
      <c r="H4" s="9492"/>
      <c r="I4" s="9492">
        <v>10140</v>
      </c>
      <c r="J4" s="9492"/>
      <c r="K4" s="9494">
        <f>K3-I4</f>
        <v>5914492</v>
      </c>
      <c r="L4" s="9647"/>
    </row>
    <row r="5" spans="1:12">
      <c r="A5" s="9495"/>
      <c r="B5" s="9497"/>
      <c r="C5" s="477" t="s">
        <v>994</v>
      </c>
      <c r="D5" s="745" t="s">
        <v>46</v>
      </c>
      <c r="E5" s="9499"/>
      <c r="F5" s="9493"/>
      <c r="G5" s="9493"/>
      <c r="H5" s="9493"/>
      <c r="I5" s="9493"/>
      <c r="J5" s="9493"/>
      <c r="K5" s="9494"/>
      <c r="L5" s="9648"/>
    </row>
    <row r="6" spans="1:12">
      <c r="A6" s="745"/>
      <c r="B6" s="747"/>
      <c r="C6" s="530"/>
      <c r="D6" s="573"/>
      <c r="E6" s="574"/>
      <c r="F6" s="575"/>
      <c r="G6" s="575"/>
      <c r="H6" s="575"/>
      <c r="I6" s="575"/>
      <c r="J6" s="575">
        <v>1500</v>
      </c>
      <c r="K6" s="749">
        <f>K4+J6</f>
        <v>5915992</v>
      </c>
      <c r="L6" s="433"/>
    </row>
    <row r="7" spans="1:12">
      <c r="A7" s="9515">
        <v>2</v>
      </c>
      <c r="B7" s="9496" t="s">
        <v>1131</v>
      </c>
      <c r="C7" s="474" t="s">
        <v>815</v>
      </c>
      <c r="D7" s="744" t="s">
        <v>579</v>
      </c>
      <c r="E7" s="9498" t="s">
        <v>83</v>
      </c>
      <c r="F7" s="9492"/>
      <c r="G7" s="9492"/>
      <c r="H7" s="9492"/>
      <c r="I7" s="9492">
        <v>114277</v>
      </c>
      <c r="J7" s="9492"/>
      <c r="K7" s="9494">
        <f>K6-I7</f>
        <v>5801715</v>
      </c>
      <c r="L7" s="9617"/>
    </row>
    <row r="8" spans="1:12">
      <c r="A8" s="9516"/>
      <c r="B8" s="9497"/>
      <c r="C8" s="522" t="s">
        <v>995</v>
      </c>
      <c r="D8" s="745" t="s">
        <v>46</v>
      </c>
      <c r="E8" s="9499"/>
      <c r="F8" s="9493"/>
      <c r="G8" s="9493"/>
      <c r="H8" s="9493"/>
      <c r="I8" s="9493"/>
      <c r="J8" s="9493"/>
      <c r="K8" s="9494"/>
      <c r="L8" s="9618"/>
    </row>
    <row r="9" spans="1:12">
      <c r="A9" s="745"/>
      <c r="B9" s="747"/>
      <c r="C9" s="530"/>
      <c r="D9" s="573"/>
      <c r="E9" s="574"/>
      <c r="F9" s="575"/>
      <c r="G9" s="575"/>
      <c r="H9" s="575"/>
      <c r="I9" s="575"/>
      <c r="J9" s="575">
        <v>1400</v>
      </c>
      <c r="K9" s="749">
        <f>K7+J9</f>
        <v>5803115</v>
      </c>
      <c r="L9" s="433"/>
    </row>
    <row r="10" spans="1:12">
      <c r="A10" s="9498" t="s">
        <v>506</v>
      </c>
      <c r="B10" s="9496" t="s">
        <v>1131</v>
      </c>
      <c r="C10" s="480" t="s">
        <v>821</v>
      </c>
      <c r="D10" s="744" t="s">
        <v>574</v>
      </c>
      <c r="E10" s="9498" t="s">
        <v>79</v>
      </c>
      <c r="F10" s="9492"/>
      <c r="G10" s="9492"/>
      <c r="H10" s="9492"/>
      <c r="I10" s="9494">
        <v>347002</v>
      </c>
      <c r="J10" s="9494"/>
      <c r="K10" s="9492">
        <f>K9-I10</f>
        <v>5456113</v>
      </c>
      <c r="L10" s="9617"/>
    </row>
    <row r="11" spans="1:12">
      <c r="A11" s="9499"/>
      <c r="B11" s="9497"/>
      <c r="C11" s="477" t="s">
        <v>824</v>
      </c>
      <c r="D11" s="745" t="s">
        <v>46</v>
      </c>
      <c r="E11" s="9499"/>
      <c r="F11" s="9493"/>
      <c r="G11" s="9493"/>
      <c r="H11" s="9493"/>
      <c r="I11" s="9494"/>
      <c r="J11" s="9494"/>
      <c r="K11" s="9493"/>
      <c r="L11" s="9618"/>
    </row>
    <row r="12" spans="1:12">
      <c r="A12" s="753"/>
      <c r="B12" s="477"/>
      <c r="C12" s="528"/>
      <c r="D12" s="576"/>
      <c r="E12" s="574"/>
      <c r="F12" s="577"/>
      <c r="G12" s="577"/>
      <c r="H12" s="577"/>
      <c r="I12" s="577"/>
      <c r="J12" s="577">
        <v>1400</v>
      </c>
      <c r="K12" s="761">
        <f>K10+J12</f>
        <v>5457513</v>
      </c>
      <c r="L12" s="433"/>
    </row>
    <row r="13" spans="1:12">
      <c r="A13" s="9498" t="s">
        <v>507</v>
      </c>
      <c r="B13" s="9496" t="s">
        <v>1131</v>
      </c>
      <c r="C13" s="665" t="s">
        <v>815</v>
      </c>
      <c r="D13" s="666" t="s">
        <v>574</v>
      </c>
      <c r="E13" s="9498" t="s">
        <v>79</v>
      </c>
      <c r="F13" s="9609"/>
      <c r="G13" s="9492"/>
      <c r="H13" s="9492"/>
      <c r="I13" s="9492">
        <v>153324</v>
      </c>
      <c r="J13" s="9492"/>
      <c r="K13" s="9492">
        <f>K12-I13</f>
        <v>5304189</v>
      </c>
      <c r="L13" s="9617"/>
    </row>
    <row r="14" spans="1:12">
      <c r="A14" s="9499"/>
      <c r="B14" s="9497"/>
      <c r="C14" s="538" t="s">
        <v>826</v>
      </c>
      <c r="D14" s="667" t="s">
        <v>46</v>
      </c>
      <c r="E14" s="9499"/>
      <c r="F14" s="9610"/>
      <c r="G14" s="9493"/>
      <c r="H14" s="9493"/>
      <c r="I14" s="9493"/>
      <c r="J14" s="9493"/>
      <c r="K14" s="9493"/>
      <c r="L14" s="9618"/>
    </row>
    <row r="15" spans="1:12">
      <c r="A15" s="753"/>
      <c r="B15" s="477"/>
      <c r="C15" s="529"/>
      <c r="D15" s="668"/>
      <c r="E15" s="669"/>
      <c r="F15" s="670"/>
      <c r="G15" s="670"/>
      <c r="H15" s="670"/>
      <c r="I15" s="670"/>
      <c r="J15" s="577">
        <v>1400</v>
      </c>
      <c r="K15" s="761">
        <f>K13+J15</f>
        <v>5305589</v>
      </c>
      <c r="L15" s="433"/>
    </row>
    <row r="16" spans="1:12">
      <c r="A16" s="9498" t="s">
        <v>508</v>
      </c>
      <c r="B16" s="9497" t="s">
        <v>1131</v>
      </c>
      <c r="C16" s="556" t="s">
        <v>1047</v>
      </c>
      <c r="D16" s="744" t="s">
        <v>1049</v>
      </c>
      <c r="E16" s="9498" t="s">
        <v>126</v>
      </c>
      <c r="F16" s="748"/>
      <c r="G16" s="9492">
        <v>450000</v>
      </c>
      <c r="H16" s="537"/>
      <c r="I16" s="9492"/>
      <c r="J16" s="595"/>
      <c r="K16" s="9492">
        <f>K15-G16</f>
        <v>4855589</v>
      </c>
      <c r="L16" s="9617"/>
    </row>
    <row r="17" spans="1:12">
      <c r="A17" s="9499"/>
      <c r="B17" s="9497"/>
      <c r="C17" s="555" t="s">
        <v>1048</v>
      </c>
      <c r="D17" s="745" t="s">
        <v>956</v>
      </c>
      <c r="E17" s="9499"/>
      <c r="F17" s="749"/>
      <c r="G17" s="9493"/>
      <c r="H17" s="515"/>
      <c r="I17" s="9493"/>
      <c r="J17" s="559"/>
      <c r="K17" s="9493"/>
      <c r="L17" s="9618"/>
    </row>
    <row r="18" spans="1:12">
      <c r="A18" s="753"/>
      <c r="B18" s="477"/>
      <c r="C18" s="532"/>
      <c r="D18" s="576"/>
      <c r="E18" s="582"/>
      <c r="F18" s="577"/>
      <c r="G18" s="577"/>
      <c r="H18" s="600"/>
      <c r="I18" s="577"/>
      <c r="J18" s="604">
        <v>1400</v>
      </c>
      <c r="K18" s="761">
        <f>K16+J18</f>
        <v>4856989</v>
      </c>
      <c r="L18" s="433"/>
    </row>
    <row r="19" spans="1:12">
      <c r="A19" s="9498" t="s">
        <v>548</v>
      </c>
      <c r="B19" s="9657" t="s">
        <v>1017</v>
      </c>
      <c r="C19" s="474" t="s">
        <v>952</v>
      </c>
      <c r="D19" s="744" t="s">
        <v>627</v>
      </c>
      <c r="E19" s="9498" t="s">
        <v>92</v>
      </c>
      <c r="F19" s="9492"/>
      <c r="G19" s="9633">
        <v>50000</v>
      </c>
      <c r="H19" s="9542"/>
      <c r="I19" s="9492"/>
      <c r="J19" s="9492"/>
      <c r="K19" s="9492">
        <f>K18-G19</f>
        <v>4806989</v>
      </c>
      <c r="L19" s="9617"/>
    </row>
    <row r="20" spans="1:12">
      <c r="A20" s="9499"/>
      <c r="B20" s="9658"/>
      <c r="C20" s="477" t="s">
        <v>1016</v>
      </c>
      <c r="D20" s="745" t="s">
        <v>46</v>
      </c>
      <c r="E20" s="9499"/>
      <c r="F20" s="9493"/>
      <c r="G20" s="9634"/>
      <c r="H20" s="9543"/>
      <c r="I20" s="9493"/>
      <c r="J20" s="9493"/>
      <c r="K20" s="9493"/>
      <c r="L20" s="9618"/>
    </row>
    <row r="21" spans="1:12">
      <c r="A21" s="752"/>
      <c r="B21" s="753"/>
      <c r="C21" s="532"/>
      <c r="D21" s="576"/>
      <c r="E21" s="584"/>
      <c r="F21" s="586"/>
      <c r="G21" s="585"/>
      <c r="H21" s="586"/>
      <c r="I21" s="586"/>
      <c r="J21" s="586">
        <v>1400</v>
      </c>
      <c r="K21" s="750">
        <f>K19+J21</f>
        <v>4808389</v>
      </c>
      <c r="L21" s="433"/>
    </row>
    <row r="22" spans="1:12">
      <c r="A22" s="9515">
        <v>7</v>
      </c>
      <c r="B22" s="9498" t="s">
        <v>1134</v>
      </c>
      <c r="C22" s="474" t="s">
        <v>815</v>
      </c>
      <c r="D22" s="769" t="s">
        <v>113</v>
      </c>
      <c r="E22" s="9498" t="s">
        <v>114</v>
      </c>
      <c r="F22" s="9492"/>
      <c r="G22" s="9492"/>
      <c r="H22" s="9492"/>
      <c r="I22" s="9492">
        <v>680027</v>
      </c>
      <c r="J22" s="9492"/>
      <c r="K22" s="9492">
        <f>K21-I22</f>
        <v>4128362</v>
      </c>
      <c r="L22" s="9617"/>
    </row>
    <row r="23" spans="1:12">
      <c r="A23" s="9516"/>
      <c r="B23" s="9499"/>
      <c r="C23" s="487" t="s">
        <v>820</v>
      </c>
      <c r="D23" s="770" t="s">
        <v>46</v>
      </c>
      <c r="E23" s="9499"/>
      <c r="F23" s="9493"/>
      <c r="G23" s="9493"/>
      <c r="H23" s="9493"/>
      <c r="I23" s="9493"/>
      <c r="J23" s="9493"/>
      <c r="K23" s="9516"/>
      <c r="L23" s="9618"/>
    </row>
    <row r="24" spans="1:12">
      <c r="A24" s="514"/>
      <c r="B24" s="527"/>
      <c r="C24" s="528"/>
      <c r="D24" s="576"/>
      <c r="E24" s="574"/>
      <c r="F24" s="575"/>
      <c r="G24" s="575"/>
      <c r="H24" s="575"/>
      <c r="I24" s="575"/>
      <c r="J24" s="575">
        <v>1400</v>
      </c>
      <c r="K24" s="516">
        <f>K22+J24</f>
        <v>4129762</v>
      </c>
      <c r="L24" s="433"/>
    </row>
    <row r="25" spans="1:12">
      <c r="A25" s="9515">
        <v>8</v>
      </c>
      <c r="B25" s="9498" t="s">
        <v>1134</v>
      </c>
      <c r="C25" s="474" t="s">
        <v>781</v>
      </c>
      <c r="D25" s="744" t="s">
        <v>1136</v>
      </c>
      <c r="E25" s="9498" t="s">
        <v>1229</v>
      </c>
      <c r="F25" s="9492"/>
      <c r="G25" s="9633"/>
      <c r="H25" s="9492"/>
      <c r="I25" s="9492">
        <v>46280</v>
      </c>
      <c r="J25" s="9492"/>
      <c r="K25" s="9492">
        <f>K24-I25</f>
        <v>4083482</v>
      </c>
      <c r="L25" s="9617"/>
    </row>
    <row r="26" spans="1:12">
      <c r="A26" s="9516"/>
      <c r="B26" s="9499"/>
      <c r="C26" s="477" t="s">
        <v>1135</v>
      </c>
      <c r="D26" s="745" t="s">
        <v>250</v>
      </c>
      <c r="E26" s="9499"/>
      <c r="F26" s="9493"/>
      <c r="G26" s="9634"/>
      <c r="H26" s="9493"/>
      <c r="I26" s="9493"/>
      <c r="J26" s="9493"/>
      <c r="K26" s="9493"/>
      <c r="L26" s="9618"/>
    </row>
    <row r="27" spans="1:12">
      <c r="A27" s="514"/>
      <c r="B27" s="514"/>
      <c r="C27" s="528"/>
      <c r="D27" s="576"/>
      <c r="E27" s="528"/>
      <c r="F27" s="528"/>
      <c r="G27" s="585"/>
      <c r="H27" s="528"/>
      <c r="I27" s="528"/>
      <c r="J27" s="585">
        <v>1500</v>
      </c>
      <c r="K27" s="516">
        <f>K25+J27</f>
        <v>4084982</v>
      </c>
      <c r="L27" s="752"/>
    </row>
    <row r="28" spans="1:12">
      <c r="A28" s="9515">
        <v>9</v>
      </c>
      <c r="B28" s="9498" t="s">
        <v>1134</v>
      </c>
      <c r="C28" s="457" t="s">
        <v>796</v>
      </c>
      <c r="D28" s="775"/>
      <c r="E28" s="459"/>
      <c r="F28" s="777"/>
      <c r="G28" s="996"/>
      <c r="H28" s="537"/>
      <c r="I28" s="9492">
        <v>106500</v>
      </c>
      <c r="J28" s="464"/>
      <c r="K28" s="9492">
        <f>K27-I28</f>
        <v>3978482</v>
      </c>
      <c r="L28" s="9653"/>
    </row>
    <row r="29" spans="1:12">
      <c r="A29" s="9516"/>
      <c r="B29" s="9499"/>
      <c r="C29" s="538" t="s">
        <v>1077</v>
      </c>
      <c r="D29" s="776"/>
      <c r="E29" s="779"/>
      <c r="F29" s="778"/>
      <c r="G29" s="997"/>
      <c r="H29" s="515"/>
      <c r="I29" s="9493"/>
      <c r="J29" s="559"/>
      <c r="K29" s="9516"/>
      <c r="L29" s="9654"/>
    </row>
    <row r="30" spans="1:12">
      <c r="A30" s="514"/>
      <c r="B30" s="527"/>
      <c r="C30" s="532"/>
      <c r="D30" s="576"/>
      <c r="E30" s="582"/>
      <c r="F30" s="577"/>
      <c r="G30" s="577"/>
      <c r="H30" s="600"/>
      <c r="I30" s="577"/>
      <c r="J30" s="604">
        <v>750</v>
      </c>
      <c r="K30" s="516">
        <f>K28+J30</f>
        <v>3979232</v>
      </c>
      <c r="L30" s="433"/>
    </row>
    <row r="31" spans="1:12">
      <c r="A31" s="9515">
        <v>10</v>
      </c>
      <c r="B31" s="9498" t="s">
        <v>1134</v>
      </c>
      <c r="C31" s="525" t="s">
        <v>778</v>
      </c>
      <c r="D31" s="773" t="s">
        <v>632</v>
      </c>
      <c r="E31" s="9498" t="s">
        <v>74</v>
      </c>
      <c r="F31" s="9515"/>
      <c r="G31" s="9633">
        <v>31140</v>
      </c>
      <c r="H31" s="9515"/>
      <c r="I31" s="9515"/>
      <c r="J31" s="9515"/>
      <c r="K31" s="9492">
        <f>K30-G31</f>
        <v>3948092</v>
      </c>
      <c r="L31" s="9617"/>
    </row>
    <row r="32" spans="1:12">
      <c r="A32" s="9516"/>
      <c r="B32" s="9499"/>
      <c r="C32" s="539" t="s">
        <v>1004</v>
      </c>
      <c r="D32" s="774" t="s">
        <v>73</v>
      </c>
      <c r="E32" s="9499"/>
      <c r="F32" s="9516"/>
      <c r="G32" s="9634"/>
      <c r="H32" s="9516"/>
      <c r="I32" s="9516"/>
      <c r="J32" s="9516"/>
      <c r="K32" s="9493"/>
      <c r="L32" s="9618"/>
    </row>
    <row r="33" spans="1:12">
      <c r="A33" s="514"/>
      <c r="B33" s="527"/>
      <c r="C33" s="532"/>
      <c r="D33" s="583"/>
      <c r="E33" s="584"/>
      <c r="F33" s="586"/>
      <c r="G33" s="585"/>
      <c r="H33" s="586"/>
      <c r="I33" s="586"/>
      <c r="J33" s="586">
        <v>1500</v>
      </c>
      <c r="K33" s="516">
        <f>K31+J33</f>
        <v>3949592</v>
      </c>
      <c r="L33" s="433"/>
    </row>
    <row r="34" spans="1:12">
      <c r="A34" s="9515">
        <v>11</v>
      </c>
      <c r="B34" s="9498" t="s">
        <v>1134</v>
      </c>
      <c r="C34" s="491" t="s">
        <v>781</v>
      </c>
      <c r="D34" s="773" t="s">
        <v>632</v>
      </c>
      <c r="E34" s="9498" t="s">
        <v>74</v>
      </c>
      <c r="F34" s="9492"/>
      <c r="G34" s="9633">
        <v>79140</v>
      </c>
      <c r="H34" s="9492"/>
      <c r="I34" s="9492"/>
      <c r="J34" s="9492"/>
      <c r="K34" s="9492">
        <f>K33-G34</f>
        <v>3870452</v>
      </c>
      <c r="L34" s="9617"/>
    </row>
    <row r="35" spans="1:12">
      <c r="A35" s="9516"/>
      <c r="B35" s="9499"/>
      <c r="C35" s="487" t="s">
        <v>1005</v>
      </c>
      <c r="D35" s="774" t="s">
        <v>73</v>
      </c>
      <c r="E35" s="9499"/>
      <c r="F35" s="9493"/>
      <c r="G35" s="9634"/>
      <c r="H35" s="9493"/>
      <c r="I35" s="9493"/>
      <c r="J35" s="9493"/>
      <c r="K35" s="9493"/>
      <c r="L35" s="9618"/>
    </row>
    <row r="36" spans="1:12">
      <c r="A36" s="514"/>
      <c r="B36" s="527"/>
      <c r="C36" s="531"/>
      <c r="D36" s="576"/>
      <c r="E36" s="584"/>
      <c r="F36" s="586"/>
      <c r="G36" s="585"/>
      <c r="H36" s="586"/>
      <c r="I36" s="586"/>
      <c r="J36" s="586">
        <v>1500</v>
      </c>
      <c r="K36" s="516">
        <f>K34+J36</f>
        <v>3871952</v>
      </c>
      <c r="L36" s="433"/>
    </row>
    <row r="37" spans="1:12">
      <c r="A37" s="9515">
        <v>12</v>
      </c>
      <c r="B37" s="9498" t="s">
        <v>1134</v>
      </c>
      <c r="C37" s="556" t="s">
        <v>952</v>
      </c>
      <c r="D37" s="780" t="s">
        <v>785</v>
      </c>
      <c r="E37" s="784" t="s">
        <v>47</v>
      </c>
      <c r="F37" s="782"/>
      <c r="G37" s="9492"/>
      <c r="H37" s="9492">
        <v>50000</v>
      </c>
      <c r="I37" s="994"/>
      <c r="J37" s="559"/>
      <c r="K37" s="9492">
        <f>K36-H37</f>
        <v>3821952</v>
      </c>
      <c r="L37" s="9617"/>
    </row>
    <row r="38" spans="1:12">
      <c r="A38" s="9516"/>
      <c r="B38" s="9499"/>
      <c r="C38" s="555" t="s">
        <v>1012</v>
      </c>
      <c r="D38" s="781" t="s">
        <v>46</v>
      </c>
      <c r="E38" s="785"/>
      <c r="F38" s="783"/>
      <c r="G38" s="9493"/>
      <c r="H38" s="9493"/>
      <c r="I38" s="995"/>
      <c r="J38" s="559"/>
      <c r="K38" s="9493"/>
      <c r="L38" s="9618"/>
    </row>
    <row r="39" spans="1:12">
      <c r="A39" s="535"/>
      <c r="B39" s="527"/>
      <c r="C39" s="532"/>
      <c r="D39" s="576"/>
      <c r="E39" s="582"/>
      <c r="F39" s="577"/>
      <c r="G39" s="577"/>
      <c r="H39" s="600"/>
      <c r="I39" s="577"/>
      <c r="J39" s="604">
        <v>1400</v>
      </c>
      <c r="K39" s="516">
        <f>K37+J39</f>
        <v>3823352</v>
      </c>
      <c r="L39" s="433"/>
    </row>
    <row r="40" spans="1:12">
      <c r="A40" s="9635">
        <v>13</v>
      </c>
      <c r="B40" s="9629" t="s">
        <v>1137</v>
      </c>
      <c r="C40" s="474" t="s">
        <v>591</v>
      </c>
      <c r="D40" s="744"/>
      <c r="E40" s="9498"/>
      <c r="F40" s="9492">
        <v>20000000</v>
      </c>
      <c r="G40" s="9633"/>
      <c r="H40" s="9542"/>
      <c r="I40" s="9492"/>
      <c r="J40" s="9492"/>
      <c r="K40" s="9492">
        <f>K39+F40</f>
        <v>23823352</v>
      </c>
      <c r="L40" s="9617"/>
    </row>
    <row r="41" spans="1:12">
      <c r="A41" s="9548"/>
      <c r="B41" s="9499"/>
      <c r="C41" s="477"/>
      <c r="D41" s="745"/>
      <c r="E41" s="9499"/>
      <c r="F41" s="9493"/>
      <c r="G41" s="9634"/>
      <c r="H41" s="9543"/>
      <c r="I41" s="9493"/>
      <c r="J41" s="9493"/>
      <c r="K41" s="9493"/>
      <c r="L41" s="9618"/>
    </row>
    <row r="42" spans="1:12">
      <c r="A42" s="514"/>
      <c r="B42" s="527"/>
      <c r="C42" s="532"/>
      <c r="D42" s="576"/>
      <c r="E42" s="584"/>
      <c r="F42" s="586"/>
      <c r="G42" s="585"/>
      <c r="H42" s="586"/>
      <c r="I42" s="586"/>
      <c r="J42" s="586"/>
      <c r="K42" s="516"/>
      <c r="L42" s="433"/>
    </row>
    <row r="43" spans="1:12">
      <c r="A43" s="9628">
        <v>14</v>
      </c>
      <c r="B43" s="9629" t="s">
        <v>1137</v>
      </c>
      <c r="C43" s="556" t="s">
        <v>888</v>
      </c>
      <c r="D43" s="780" t="s">
        <v>46</v>
      </c>
      <c r="E43" s="784"/>
      <c r="F43" s="782"/>
      <c r="G43" s="9492"/>
      <c r="H43" s="9492"/>
      <c r="I43" s="9492">
        <v>4358834</v>
      </c>
      <c r="J43" s="9633"/>
      <c r="K43" s="9630">
        <f>K40-I43</f>
        <v>19464518</v>
      </c>
      <c r="L43" s="9617"/>
    </row>
    <row r="44" spans="1:12">
      <c r="A44" s="9516"/>
      <c r="B44" s="9499"/>
      <c r="C44" s="555" t="s">
        <v>889</v>
      </c>
      <c r="D44" s="781"/>
      <c r="E44" s="785"/>
      <c r="F44" s="783"/>
      <c r="G44" s="9493"/>
      <c r="H44" s="9493"/>
      <c r="I44" s="9493"/>
      <c r="J44" s="9634"/>
      <c r="K44" s="9493"/>
      <c r="L44" s="9618"/>
    </row>
    <row r="45" spans="1:12">
      <c r="A45" s="514"/>
      <c r="B45" s="527"/>
      <c r="C45" s="532"/>
      <c r="D45" s="576"/>
      <c r="E45" s="605"/>
      <c r="F45" s="577"/>
      <c r="G45" s="577"/>
      <c r="H45" s="600"/>
      <c r="I45" s="577"/>
      <c r="J45" s="604">
        <v>1400</v>
      </c>
      <c r="K45" s="516">
        <f>K43+J45</f>
        <v>19465918</v>
      </c>
      <c r="L45" s="433"/>
    </row>
    <row r="46" spans="1:12">
      <c r="A46" s="9515">
        <v>15</v>
      </c>
      <c r="B46" s="9498" t="s">
        <v>1137</v>
      </c>
      <c r="C46" s="556" t="s">
        <v>869</v>
      </c>
      <c r="D46" s="780" t="s">
        <v>46</v>
      </c>
      <c r="E46" s="558"/>
      <c r="F46" s="782"/>
      <c r="G46" s="9492"/>
      <c r="H46" s="515"/>
      <c r="I46" s="9492">
        <v>744365</v>
      </c>
      <c r="J46" s="595"/>
      <c r="K46" s="9492">
        <f>K45-I46</f>
        <v>18721553</v>
      </c>
      <c r="L46" s="9617"/>
    </row>
    <row r="47" spans="1:12">
      <c r="A47" s="9516"/>
      <c r="B47" s="9499"/>
      <c r="C47" s="555" t="s">
        <v>1041</v>
      </c>
      <c r="D47" s="781"/>
      <c r="E47" s="785"/>
      <c r="F47" s="783"/>
      <c r="G47" s="9493"/>
      <c r="H47" s="515"/>
      <c r="I47" s="9493"/>
      <c r="J47" s="559"/>
      <c r="K47" s="9493"/>
      <c r="L47" s="9618"/>
    </row>
    <row r="48" spans="1:12">
      <c r="A48" s="771"/>
      <c r="B48" s="527"/>
      <c r="C48" s="532"/>
      <c r="D48" s="576"/>
      <c r="E48" s="582"/>
      <c r="F48" s="577"/>
      <c r="G48" s="577"/>
      <c r="H48" s="600"/>
      <c r="I48" s="577"/>
      <c r="J48" s="604">
        <v>1650</v>
      </c>
      <c r="K48" s="516">
        <f>K46+J48</f>
        <v>18723203</v>
      </c>
      <c r="L48" s="433"/>
    </row>
    <row r="49" spans="1:12">
      <c r="A49" s="9515">
        <v>16</v>
      </c>
      <c r="B49" s="9498" t="s">
        <v>1137</v>
      </c>
      <c r="C49" s="556" t="s">
        <v>869</v>
      </c>
      <c r="D49" s="780" t="s">
        <v>46</v>
      </c>
      <c r="E49" s="558"/>
      <c r="F49" s="782"/>
      <c r="G49" s="9492"/>
      <c r="H49" s="515"/>
      <c r="I49" s="9492">
        <v>74966</v>
      </c>
      <c r="J49" s="559"/>
      <c r="K49" s="9492">
        <f>K48-I49</f>
        <v>18648237</v>
      </c>
      <c r="L49" s="9617"/>
    </row>
    <row r="50" spans="1:12">
      <c r="A50" s="9516"/>
      <c r="B50" s="9499"/>
      <c r="C50" s="555" t="s">
        <v>1042</v>
      </c>
      <c r="D50" s="781"/>
      <c r="E50" s="785"/>
      <c r="F50" s="783"/>
      <c r="G50" s="9493"/>
      <c r="H50" s="515"/>
      <c r="I50" s="9493"/>
      <c r="J50" s="559"/>
      <c r="K50" s="9493"/>
      <c r="L50" s="9618"/>
    </row>
    <row r="51" spans="1:12">
      <c r="A51" s="771"/>
      <c r="B51" s="527"/>
      <c r="C51" s="532"/>
      <c r="D51" s="576"/>
      <c r="E51" s="582"/>
      <c r="F51" s="577"/>
      <c r="G51" s="577"/>
      <c r="H51" s="600"/>
      <c r="I51" s="577"/>
      <c r="J51" s="604">
        <v>1650</v>
      </c>
      <c r="K51" s="516">
        <f>K49+J51</f>
        <v>18649887</v>
      </c>
      <c r="L51" s="433"/>
    </row>
    <row r="52" spans="1:12">
      <c r="A52" s="9515">
        <v>17</v>
      </c>
      <c r="B52" s="9498" t="s">
        <v>1137</v>
      </c>
      <c r="C52" s="556" t="s">
        <v>869</v>
      </c>
      <c r="D52" s="780" t="s">
        <v>46</v>
      </c>
      <c r="E52" s="558"/>
      <c r="F52" s="782"/>
      <c r="G52" s="9492"/>
      <c r="H52" s="515"/>
      <c r="I52" s="9492">
        <v>489369</v>
      </c>
      <c r="J52" s="559"/>
      <c r="K52" s="9492">
        <f>K51-I52</f>
        <v>18160518</v>
      </c>
      <c r="L52" s="9617"/>
    </row>
    <row r="53" spans="1:12">
      <c r="A53" s="9516"/>
      <c r="B53" s="9499"/>
      <c r="C53" s="555" t="s">
        <v>1043</v>
      </c>
      <c r="D53" s="781"/>
      <c r="E53" s="785"/>
      <c r="F53" s="783"/>
      <c r="G53" s="9493"/>
      <c r="H53" s="515"/>
      <c r="I53" s="9493"/>
      <c r="J53" s="559"/>
      <c r="K53" s="9493"/>
      <c r="L53" s="9618"/>
    </row>
    <row r="54" spans="1:12">
      <c r="A54" s="771"/>
      <c r="B54" s="527"/>
      <c r="C54" s="532"/>
      <c r="D54" s="576"/>
      <c r="E54" s="582"/>
      <c r="F54" s="577"/>
      <c r="G54" s="577"/>
      <c r="H54" s="600"/>
      <c r="I54" s="577"/>
      <c r="J54" s="604">
        <v>1650</v>
      </c>
      <c r="K54" s="516">
        <f>K52+J54</f>
        <v>18162168</v>
      </c>
      <c r="L54" s="433"/>
    </row>
    <row r="55" spans="1:12">
      <c r="A55" s="9515">
        <v>18</v>
      </c>
      <c r="B55" s="9498" t="s">
        <v>1137</v>
      </c>
      <c r="C55" s="556" t="s">
        <v>869</v>
      </c>
      <c r="D55" s="780" t="s">
        <v>46</v>
      </c>
      <c r="E55" s="558"/>
      <c r="F55" s="782"/>
      <c r="G55" s="9492"/>
      <c r="H55" s="515"/>
      <c r="I55" s="9492">
        <v>461960</v>
      </c>
      <c r="J55" s="559"/>
      <c r="K55" s="9492">
        <f>K54-I55</f>
        <v>17700208</v>
      </c>
      <c r="L55" s="9617"/>
    </row>
    <row r="56" spans="1:12">
      <c r="A56" s="9516"/>
      <c r="B56" s="9499"/>
      <c r="C56" s="555" t="s">
        <v>1044</v>
      </c>
      <c r="D56" s="781"/>
      <c r="E56" s="785"/>
      <c r="F56" s="783"/>
      <c r="G56" s="9493"/>
      <c r="H56" s="515"/>
      <c r="I56" s="9493"/>
      <c r="J56" s="559"/>
      <c r="K56" s="9493"/>
      <c r="L56" s="9618"/>
    </row>
    <row r="57" spans="1:12">
      <c r="A57" s="771"/>
      <c r="B57" s="527"/>
      <c r="C57" s="532"/>
      <c r="D57" s="528"/>
      <c r="E57" s="584"/>
      <c r="F57" s="600"/>
      <c r="G57" s="600"/>
      <c r="H57" s="600"/>
      <c r="I57" s="600"/>
      <c r="J57" s="604">
        <v>1650</v>
      </c>
      <c r="K57" s="516">
        <f>K55+J57</f>
        <v>17701858</v>
      </c>
      <c r="L57" s="433"/>
    </row>
    <row r="58" spans="1:12">
      <c r="A58" s="9515">
        <v>19</v>
      </c>
      <c r="B58" s="9498" t="s">
        <v>1137</v>
      </c>
      <c r="C58" s="556" t="s">
        <v>781</v>
      </c>
      <c r="D58" s="780" t="s">
        <v>46</v>
      </c>
      <c r="E58" s="558"/>
      <c r="F58" s="786"/>
      <c r="G58" s="9492"/>
      <c r="H58" s="9492"/>
      <c r="I58" s="9492">
        <v>246140</v>
      </c>
      <c r="J58" s="9633"/>
      <c r="K58" s="9492">
        <f>K57-I58</f>
        <v>17455718</v>
      </c>
      <c r="L58" s="9647"/>
    </row>
    <row r="59" spans="1:12">
      <c r="A59" s="9516"/>
      <c r="B59" s="9499"/>
      <c r="C59" s="555" t="s">
        <v>894</v>
      </c>
      <c r="D59" s="781"/>
      <c r="E59" s="785"/>
      <c r="F59" s="783"/>
      <c r="G59" s="9493"/>
      <c r="H59" s="9493"/>
      <c r="I59" s="9493"/>
      <c r="J59" s="9634"/>
      <c r="K59" s="9493"/>
      <c r="L59" s="9648"/>
    </row>
    <row r="60" spans="1:12">
      <c r="A60" s="771"/>
      <c r="B60" s="527"/>
      <c r="C60" s="532"/>
      <c r="D60" s="576"/>
      <c r="E60" s="605"/>
      <c r="F60" s="577"/>
      <c r="G60" s="577"/>
      <c r="H60" s="600"/>
      <c r="I60" s="577"/>
      <c r="J60" s="604">
        <v>1500</v>
      </c>
      <c r="K60" s="516">
        <f>K58+J60</f>
        <v>17457218</v>
      </c>
      <c r="L60" s="433"/>
    </row>
    <row r="61" spans="1:12">
      <c r="A61" s="9515">
        <v>20</v>
      </c>
      <c r="B61" s="9498" t="s">
        <v>1137</v>
      </c>
      <c r="C61" s="556" t="s">
        <v>815</v>
      </c>
      <c r="D61" s="791"/>
      <c r="E61" s="9498"/>
      <c r="F61" s="789"/>
      <c r="G61" s="9492"/>
      <c r="H61" s="515"/>
      <c r="I61" s="9492">
        <v>131940</v>
      </c>
      <c r="J61" s="595"/>
      <c r="K61" s="9492">
        <f>K60-I61</f>
        <v>17325278</v>
      </c>
      <c r="L61" s="9647"/>
    </row>
    <row r="62" spans="1:12">
      <c r="A62" s="9516"/>
      <c r="B62" s="9499"/>
      <c r="C62" s="555" t="s">
        <v>860</v>
      </c>
      <c r="D62" s="792"/>
      <c r="E62" s="9499"/>
      <c r="F62" s="790"/>
      <c r="G62" s="9493"/>
      <c r="H62" s="515"/>
      <c r="I62" s="9493"/>
      <c r="J62" s="559"/>
      <c r="K62" s="9493"/>
      <c r="L62" s="9648"/>
    </row>
    <row r="63" spans="1:12">
      <c r="A63" s="514"/>
      <c r="B63" s="527"/>
      <c r="C63" s="532"/>
      <c r="D63" s="576"/>
      <c r="E63" s="582"/>
      <c r="F63" s="577"/>
      <c r="G63" s="577"/>
      <c r="H63" s="600"/>
      <c r="I63" s="577"/>
      <c r="J63" s="604">
        <v>1400</v>
      </c>
      <c r="K63" s="516">
        <f>K61+J63</f>
        <v>17326678</v>
      </c>
      <c r="L63" s="433"/>
    </row>
    <row r="64" spans="1:12">
      <c r="A64" s="9515">
        <v>21</v>
      </c>
      <c r="B64" s="9619" t="s">
        <v>1137</v>
      </c>
      <c r="C64" s="517" t="s">
        <v>781</v>
      </c>
      <c r="D64" s="791"/>
      <c r="E64" s="793"/>
      <c r="F64" s="795"/>
      <c r="G64" s="9492"/>
      <c r="H64" s="515"/>
      <c r="I64" s="9492">
        <v>55390</v>
      </c>
      <c r="J64" s="595"/>
      <c r="K64" s="9492">
        <f>K63-I64</f>
        <v>17271288</v>
      </c>
      <c r="L64" s="9617"/>
    </row>
    <row r="65" spans="1:12">
      <c r="A65" s="9516"/>
      <c r="B65" s="9620"/>
      <c r="C65" s="555" t="s">
        <v>861</v>
      </c>
      <c r="D65" s="792"/>
      <c r="E65" s="794"/>
      <c r="F65" s="790"/>
      <c r="G65" s="9493"/>
      <c r="H65" s="515"/>
      <c r="I65" s="9493"/>
      <c r="J65" s="559"/>
      <c r="K65" s="9493"/>
      <c r="L65" s="9618"/>
    </row>
    <row r="66" spans="1:12">
      <c r="A66" s="514"/>
      <c r="B66" s="533"/>
      <c r="C66" s="532"/>
      <c r="D66" s="576"/>
      <c r="E66" s="582"/>
      <c r="F66" s="577"/>
      <c r="G66" s="577"/>
      <c r="H66" s="600"/>
      <c r="I66" s="577"/>
      <c r="J66" s="604">
        <v>1500</v>
      </c>
      <c r="K66" s="515">
        <f>K64+J66</f>
        <v>17272788</v>
      </c>
      <c r="L66" s="433"/>
    </row>
    <row r="67" spans="1:12">
      <c r="A67" s="9640">
        <v>22</v>
      </c>
      <c r="B67" s="9619" t="s">
        <v>1137</v>
      </c>
      <c r="C67" s="474" t="s">
        <v>869</v>
      </c>
      <c r="D67" s="744"/>
      <c r="E67" s="9498"/>
      <c r="F67" s="9492"/>
      <c r="G67" s="9492"/>
      <c r="H67" s="534"/>
      <c r="I67" s="9492">
        <v>56735</v>
      </c>
      <c r="J67" s="534"/>
      <c r="K67" s="9492">
        <f>K66-I67</f>
        <v>17216053</v>
      </c>
      <c r="L67" s="9617"/>
    </row>
    <row r="68" spans="1:12">
      <c r="A68" s="9665"/>
      <c r="B68" s="9620"/>
      <c r="C68" s="477" t="s">
        <v>1138</v>
      </c>
      <c r="D68" s="745"/>
      <c r="E68" s="9499"/>
      <c r="F68" s="9493"/>
      <c r="G68" s="9493"/>
      <c r="H68" s="515"/>
      <c r="I68" s="9493"/>
      <c r="J68" s="515"/>
      <c r="K68" s="9493"/>
      <c r="L68" s="9618"/>
    </row>
    <row r="69" spans="1:12">
      <c r="A69" s="552"/>
      <c r="B69" s="533"/>
      <c r="C69" s="529"/>
      <c r="D69" s="601"/>
      <c r="E69" s="599"/>
      <c r="F69" s="600"/>
      <c r="G69" s="600"/>
      <c r="H69" s="600"/>
      <c r="I69" s="600"/>
      <c r="J69" s="600">
        <v>1650</v>
      </c>
      <c r="K69" s="515">
        <f>K67+J69</f>
        <v>17217703</v>
      </c>
      <c r="L69" s="433"/>
    </row>
    <row r="70" spans="1:12">
      <c r="A70" s="9640">
        <v>23</v>
      </c>
      <c r="B70" s="9498" t="s">
        <v>1137</v>
      </c>
      <c r="C70" s="474" t="s">
        <v>1139</v>
      </c>
      <c r="D70" s="744"/>
      <c r="E70" s="759"/>
      <c r="F70" s="9492"/>
      <c r="G70" s="9492"/>
      <c r="H70" s="537"/>
      <c r="I70" s="9492">
        <v>871250</v>
      </c>
      <c r="J70" s="537"/>
      <c r="K70" s="9492">
        <f>K69-I70</f>
        <v>16346453</v>
      </c>
      <c r="L70" s="9617"/>
    </row>
    <row r="71" spans="1:12">
      <c r="A71" s="9665"/>
      <c r="B71" s="9499"/>
      <c r="C71" s="477" t="s">
        <v>1140</v>
      </c>
      <c r="D71" s="745"/>
      <c r="E71" s="760"/>
      <c r="F71" s="9493"/>
      <c r="G71" s="9493"/>
      <c r="H71" s="515"/>
      <c r="I71" s="9493"/>
      <c r="J71" s="515"/>
      <c r="K71" s="9493"/>
      <c r="L71" s="9618"/>
    </row>
    <row r="72" spans="1:12">
      <c r="A72" s="514"/>
      <c r="B72" s="533"/>
      <c r="C72" s="529"/>
      <c r="D72" s="602"/>
      <c r="E72" s="599"/>
      <c r="F72" s="600"/>
      <c r="G72" s="600"/>
      <c r="H72" s="600"/>
      <c r="I72" s="600"/>
      <c r="J72" s="600">
        <v>1600</v>
      </c>
      <c r="K72" s="515">
        <f>K70+J72</f>
        <v>16348053</v>
      </c>
      <c r="L72" s="433"/>
    </row>
    <row r="73" spans="1:12">
      <c r="A73" s="773">
        <v>24</v>
      </c>
      <c r="B73" s="9498" t="s">
        <v>1137</v>
      </c>
      <c r="C73" s="474" t="s">
        <v>1139</v>
      </c>
      <c r="D73" s="744"/>
      <c r="E73" s="558"/>
      <c r="F73" s="9492"/>
      <c r="G73" s="9492"/>
      <c r="H73" s="537"/>
      <c r="I73" s="9492">
        <v>871250</v>
      </c>
      <c r="J73" s="537"/>
      <c r="K73" s="9492">
        <f>K72-I73</f>
        <v>15476803</v>
      </c>
      <c r="L73" s="9617"/>
    </row>
    <row r="74" spans="1:12">
      <c r="A74" s="774"/>
      <c r="B74" s="9499"/>
      <c r="C74" s="477" t="s">
        <v>1141</v>
      </c>
      <c r="D74" s="745"/>
      <c r="E74" s="760"/>
      <c r="F74" s="9493"/>
      <c r="G74" s="9493"/>
      <c r="H74" s="515"/>
      <c r="I74" s="9493"/>
      <c r="J74" s="515"/>
      <c r="K74" s="9493"/>
      <c r="L74" s="9618"/>
    </row>
    <row r="75" spans="1:12">
      <c r="A75" s="772"/>
      <c r="B75" s="753"/>
      <c r="C75" s="532"/>
      <c r="D75" s="528"/>
      <c r="E75" s="582"/>
      <c r="F75" s="575"/>
      <c r="G75" s="575"/>
      <c r="H75" s="586"/>
      <c r="I75" s="575"/>
      <c r="J75" s="806">
        <v>1600</v>
      </c>
      <c r="K75" s="750">
        <f>K73+J75</f>
        <v>15478403</v>
      </c>
      <c r="L75" s="433"/>
    </row>
    <row r="76" spans="1:12">
      <c r="A76" s="9515">
        <v>25</v>
      </c>
      <c r="B76" s="9498" t="s">
        <v>1137</v>
      </c>
      <c r="C76" s="545" t="s">
        <v>812</v>
      </c>
      <c r="D76" s="518" t="s">
        <v>388</v>
      </c>
      <c r="E76" s="9498"/>
      <c r="F76" s="789"/>
      <c r="G76" s="9492"/>
      <c r="H76" s="9492"/>
      <c r="I76" s="9492">
        <v>291935</v>
      </c>
      <c r="J76" s="595"/>
      <c r="K76" s="9492">
        <f>K75-I76</f>
        <v>15186468</v>
      </c>
      <c r="L76" s="9617"/>
    </row>
    <row r="77" spans="1:12">
      <c r="A77" s="9516"/>
      <c r="B77" s="9499"/>
      <c r="C77" s="553" t="s">
        <v>813</v>
      </c>
      <c r="D77" s="519" t="s">
        <v>814</v>
      </c>
      <c r="E77" s="9499"/>
      <c r="F77" s="790"/>
      <c r="G77" s="9493"/>
      <c r="H77" s="9493"/>
      <c r="I77" s="9493"/>
      <c r="J77" s="559"/>
      <c r="K77" s="9493"/>
      <c r="L77" s="9618"/>
    </row>
    <row r="78" spans="1:12">
      <c r="A78" s="772"/>
      <c r="B78" s="753"/>
      <c r="C78" s="532"/>
      <c r="D78" s="576"/>
      <c r="E78" s="582"/>
      <c r="F78" s="577"/>
      <c r="G78" s="577"/>
      <c r="H78" s="600"/>
      <c r="I78" s="577"/>
      <c r="J78" s="604">
        <v>1400</v>
      </c>
      <c r="K78" s="750">
        <f>K76+J78</f>
        <v>15187868</v>
      </c>
      <c r="L78" s="433"/>
    </row>
    <row r="79" spans="1:12">
      <c r="A79" s="9515">
        <v>26</v>
      </c>
      <c r="B79" s="9498" t="s">
        <v>1137</v>
      </c>
      <c r="C79" s="562" t="s">
        <v>815</v>
      </c>
      <c r="D79" s="791" t="s">
        <v>388</v>
      </c>
      <c r="E79" s="9498"/>
      <c r="F79" s="795"/>
      <c r="G79" s="9492"/>
      <c r="H79" s="9492"/>
      <c r="I79" s="9492">
        <v>81808</v>
      </c>
      <c r="J79" s="464"/>
      <c r="K79" s="9492">
        <f>K78-I79</f>
        <v>15106060</v>
      </c>
      <c r="L79" s="433"/>
    </row>
    <row r="80" spans="1:12">
      <c r="A80" s="9516"/>
      <c r="B80" s="9499"/>
      <c r="C80" s="553" t="s">
        <v>1026</v>
      </c>
      <c r="D80" s="792" t="s">
        <v>814</v>
      </c>
      <c r="E80" s="9499"/>
      <c r="F80" s="790"/>
      <c r="G80" s="9493"/>
      <c r="H80" s="9493"/>
      <c r="I80" s="9493"/>
      <c r="J80" s="559"/>
      <c r="K80" s="9493"/>
      <c r="L80" s="433"/>
    </row>
    <row r="81" spans="1:12">
      <c r="A81" s="772"/>
      <c r="B81" s="753"/>
      <c r="C81" s="532"/>
      <c r="D81" s="576"/>
      <c r="E81" s="582"/>
      <c r="F81" s="577"/>
      <c r="G81" s="577"/>
      <c r="H81" s="600"/>
      <c r="I81" s="577"/>
      <c r="J81" s="604">
        <v>1400</v>
      </c>
      <c r="K81" s="750">
        <f>K79+J81</f>
        <v>15107460</v>
      </c>
      <c r="L81" s="433"/>
    </row>
    <row r="82" spans="1:12">
      <c r="A82" s="9515">
        <v>27</v>
      </c>
      <c r="B82" s="9498" t="s">
        <v>1142</v>
      </c>
      <c r="C82" s="474" t="s">
        <v>815</v>
      </c>
      <c r="D82" s="744"/>
      <c r="E82" s="759"/>
      <c r="F82" s="9492"/>
      <c r="G82" s="9492"/>
      <c r="H82" s="9492"/>
      <c r="I82" s="9492">
        <v>760938</v>
      </c>
      <c r="J82" s="9633"/>
      <c r="K82" s="9492">
        <f>K81-I82</f>
        <v>14346522</v>
      </c>
      <c r="L82" s="433"/>
    </row>
    <row r="83" spans="1:12">
      <c r="A83" s="9516"/>
      <c r="B83" s="9499"/>
      <c r="C83" s="477" t="s">
        <v>1060</v>
      </c>
      <c r="D83" s="745"/>
      <c r="E83" s="760"/>
      <c r="F83" s="9493"/>
      <c r="G83" s="9493"/>
      <c r="H83" s="9493"/>
      <c r="I83" s="9493"/>
      <c r="J83" s="9634"/>
      <c r="K83" s="9493"/>
      <c r="L83" s="433"/>
    </row>
    <row r="84" spans="1:12">
      <c r="A84" s="772"/>
      <c r="B84" s="753"/>
      <c r="C84" s="532"/>
      <c r="D84" s="576"/>
      <c r="E84" s="582"/>
      <c r="F84" s="577"/>
      <c r="G84" s="577"/>
      <c r="H84" s="600"/>
      <c r="I84" s="577"/>
      <c r="J84" s="604">
        <v>1400</v>
      </c>
      <c r="K84" s="749">
        <f>K82+J84</f>
        <v>14347922</v>
      </c>
      <c r="L84" s="433"/>
    </row>
    <row r="85" spans="1:12">
      <c r="A85" s="9515">
        <v>28</v>
      </c>
      <c r="B85" s="9498" t="s">
        <v>1142</v>
      </c>
      <c r="C85" s="474" t="s">
        <v>952</v>
      </c>
      <c r="D85" s="796" t="s">
        <v>627</v>
      </c>
      <c r="E85" s="9498" t="s">
        <v>92</v>
      </c>
      <c r="F85" s="9492"/>
      <c r="G85" s="9633"/>
      <c r="H85" s="9542"/>
      <c r="I85" s="9492">
        <v>50000</v>
      </c>
      <c r="J85" s="9492"/>
      <c r="K85" s="9492">
        <f>K84-I85</f>
        <v>14297922</v>
      </c>
      <c r="L85" s="433"/>
    </row>
    <row r="86" spans="1:12">
      <c r="A86" s="9516"/>
      <c r="B86" s="9499"/>
      <c r="C86" s="477" t="s">
        <v>1016</v>
      </c>
      <c r="D86" s="797" t="s">
        <v>46</v>
      </c>
      <c r="E86" s="9499"/>
      <c r="F86" s="9493"/>
      <c r="G86" s="9634"/>
      <c r="H86" s="9543"/>
      <c r="I86" s="9493"/>
      <c r="J86" s="9493"/>
      <c r="K86" s="9493"/>
      <c r="L86" s="433"/>
    </row>
    <row r="87" spans="1:12">
      <c r="A87" s="772"/>
      <c r="B87" s="753"/>
      <c r="C87" s="532"/>
      <c r="D87" s="576"/>
      <c r="E87" s="584"/>
      <c r="F87" s="586"/>
      <c r="G87" s="585"/>
      <c r="H87" s="586"/>
      <c r="I87" s="586"/>
      <c r="J87" s="586">
        <v>1400</v>
      </c>
      <c r="K87" s="749">
        <f>K85+J87</f>
        <v>14299322</v>
      </c>
      <c r="L87" s="433"/>
    </row>
    <row r="88" spans="1:12">
      <c r="A88" s="773">
        <v>29</v>
      </c>
      <c r="B88" s="9498" t="s">
        <v>1142</v>
      </c>
      <c r="C88" s="564" t="s">
        <v>821</v>
      </c>
      <c r="D88" s="840" t="s">
        <v>257</v>
      </c>
      <c r="E88" s="9498" t="s">
        <v>259</v>
      </c>
      <c r="F88" s="534"/>
      <c r="G88" s="9492">
        <v>363403</v>
      </c>
      <c r="H88" s="534"/>
      <c r="I88" s="9492"/>
      <c r="J88" s="534"/>
      <c r="K88" s="9492">
        <f>K87-G88</f>
        <v>13935919</v>
      </c>
      <c r="L88" s="433"/>
    </row>
    <row r="89" spans="1:12">
      <c r="A89" s="774"/>
      <c r="B89" s="9499"/>
      <c r="C89" s="497" t="s">
        <v>846</v>
      </c>
      <c r="D89" s="841" t="s">
        <v>876</v>
      </c>
      <c r="E89" s="9499"/>
      <c r="F89" s="537"/>
      <c r="G89" s="9493"/>
      <c r="H89" s="537"/>
      <c r="I89" s="9493"/>
      <c r="J89" s="537"/>
      <c r="K89" s="9493"/>
      <c r="L89" s="433"/>
    </row>
    <row r="90" spans="1:12">
      <c r="A90" s="772"/>
      <c r="B90" s="753"/>
      <c r="C90" s="532"/>
      <c r="D90" s="576"/>
      <c r="E90" s="584"/>
      <c r="F90" s="586"/>
      <c r="G90" s="586"/>
      <c r="H90" s="586"/>
      <c r="I90" s="586"/>
      <c r="J90" s="586">
        <v>1400</v>
      </c>
      <c r="K90" s="749">
        <f>K88+J90</f>
        <v>13937319</v>
      </c>
      <c r="L90" s="433"/>
    </row>
    <row r="91" spans="1:12">
      <c r="A91" s="787">
        <v>30</v>
      </c>
      <c r="B91" s="9498" t="s">
        <v>1142</v>
      </c>
      <c r="C91" s="497" t="s">
        <v>821</v>
      </c>
      <c r="D91" s="840" t="s">
        <v>558</v>
      </c>
      <c r="E91" s="853" t="s">
        <v>251</v>
      </c>
      <c r="F91" s="537"/>
      <c r="G91" s="9492">
        <v>670186</v>
      </c>
      <c r="H91" s="537"/>
      <c r="I91" s="9492"/>
      <c r="J91" s="537"/>
      <c r="K91" s="9492">
        <f>K90-G91</f>
        <v>13267133</v>
      </c>
      <c r="L91" s="433"/>
    </row>
    <row r="92" spans="1:12">
      <c r="A92" s="788"/>
      <c r="B92" s="9499"/>
      <c r="C92" s="497" t="s">
        <v>1018</v>
      </c>
      <c r="D92" s="841" t="s">
        <v>250</v>
      </c>
      <c r="E92" s="854"/>
      <c r="F92" s="537"/>
      <c r="G92" s="9493"/>
      <c r="H92" s="537"/>
      <c r="I92" s="9493"/>
      <c r="J92" s="537"/>
      <c r="K92" s="9493"/>
      <c r="L92" s="433"/>
    </row>
    <row r="93" spans="1:12">
      <c r="A93" s="514"/>
      <c r="B93" s="753"/>
      <c r="C93" s="532"/>
      <c r="D93" s="576"/>
      <c r="E93" s="584"/>
      <c r="F93" s="586"/>
      <c r="G93" s="586"/>
      <c r="H93" s="586"/>
      <c r="I93" s="586"/>
      <c r="J93" s="586">
        <v>1400</v>
      </c>
      <c r="K93" s="749">
        <f>K91+J93</f>
        <v>13268533</v>
      </c>
      <c r="L93" s="433"/>
    </row>
    <row r="94" spans="1:12">
      <c r="A94" s="557"/>
      <c r="B94" s="9498" t="s">
        <v>1142</v>
      </c>
      <c r="C94" s="497" t="s">
        <v>815</v>
      </c>
      <c r="D94" s="796" t="s">
        <v>167</v>
      </c>
      <c r="E94" s="9498" t="s">
        <v>56</v>
      </c>
      <c r="F94" s="537"/>
      <c r="G94" s="9492">
        <v>335779</v>
      </c>
      <c r="H94" s="537"/>
      <c r="I94" s="9492"/>
      <c r="J94" s="537"/>
      <c r="K94" s="9492">
        <f>K93-G94</f>
        <v>12932754</v>
      </c>
      <c r="L94" s="433"/>
    </row>
    <row r="95" spans="1:12">
      <c r="A95" s="554"/>
      <c r="B95" s="9499"/>
      <c r="C95" s="497" t="s">
        <v>1019</v>
      </c>
      <c r="D95" s="797" t="s">
        <v>1020</v>
      </c>
      <c r="E95" s="9499"/>
      <c r="F95" s="537"/>
      <c r="G95" s="9493"/>
      <c r="H95" s="537"/>
      <c r="I95" s="9493"/>
      <c r="J95" s="537"/>
      <c r="K95" s="9493"/>
      <c r="L95" s="433"/>
    </row>
    <row r="96" spans="1:12">
      <c r="A96" s="514"/>
      <c r="B96" s="753"/>
      <c r="C96" s="532"/>
      <c r="D96" s="576"/>
      <c r="E96" s="584"/>
      <c r="F96" s="586"/>
      <c r="G96" s="586"/>
      <c r="H96" s="586"/>
      <c r="I96" s="586"/>
      <c r="J96" s="586">
        <v>1400</v>
      </c>
      <c r="K96" s="749">
        <f>K94+J96</f>
        <v>12934154</v>
      </c>
      <c r="L96" s="433"/>
    </row>
    <row r="97" spans="1:12">
      <c r="A97" s="491"/>
      <c r="B97" s="9498" t="s">
        <v>1142</v>
      </c>
      <c r="C97" s="497" t="s">
        <v>815</v>
      </c>
      <c r="D97" s="840" t="s">
        <v>157</v>
      </c>
      <c r="E97" s="9498" t="s">
        <v>156</v>
      </c>
      <c r="F97" s="537"/>
      <c r="G97" s="9492">
        <v>821747</v>
      </c>
      <c r="H97" s="537"/>
      <c r="I97" s="9492"/>
      <c r="J97" s="537"/>
      <c r="K97" s="9492">
        <f>K96-G97</f>
        <v>12112407</v>
      </c>
      <c r="L97" s="433"/>
    </row>
    <row r="98" spans="1:12">
      <c r="A98" s="487"/>
      <c r="B98" s="9499"/>
      <c r="C98" s="497" t="s">
        <v>1022</v>
      </c>
      <c r="D98" s="841" t="s">
        <v>38</v>
      </c>
      <c r="E98" s="9499"/>
      <c r="F98" s="537"/>
      <c r="G98" s="9493"/>
      <c r="H98" s="537"/>
      <c r="I98" s="9493"/>
      <c r="J98" s="537"/>
      <c r="K98" s="9493"/>
      <c r="L98" s="433"/>
    </row>
    <row r="99" spans="1:12">
      <c r="A99" s="514"/>
      <c r="B99" s="753"/>
      <c r="C99" s="532"/>
      <c r="D99" s="576"/>
      <c r="E99" s="584"/>
      <c r="F99" s="586"/>
      <c r="G99" s="586"/>
      <c r="H99" s="586"/>
      <c r="I99" s="586"/>
      <c r="J99" s="586">
        <v>1400</v>
      </c>
      <c r="K99" s="749">
        <f>K97+J99</f>
        <v>12113807</v>
      </c>
      <c r="L99" s="433"/>
    </row>
    <row r="100" spans="1:12">
      <c r="A100" s="491"/>
      <c r="B100" s="9498" t="s">
        <v>1142</v>
      </c>
      <c r="C100" s="497" t="s">
        <v>815</v>
      </c>
      <c r="D100" s="485" t="s">
        <v>267</v>
      </c>
      <c r="E100" s="9498" t="s">
        <v>271</v>
      </c>
      <c r="F100" s="537"/>
      <c r="G100" s="9492">
        <v>270510</v>
      </c>
      <c r="H100" s="537"/>
      <c r="I100" s="9492"/>
      <c r="J100" s="537"/>
      <c r="K100" s="9492">
        <f>K99-G100</f>
        <v>11843297</v>
      </c>
      <c r="L100" s="433"/>
    </row>
    <row r="101" spans="1:12">
      <c r="A101" s="487"/>
      <c r="B101" s="9499"/>
      <c r="C101" s="497" t="s">
        <v>1023</v>
      </c>
      <c r="D101" s="486" t="s">
        <v>304</v>
      </c>
      <c r="E101" s="9499"/>
      <c r="F101" s="537"/>
      <c r="G101" s="9493"/>
      <c r="H101" s="537"/>
      <c r="I101" s="9493"/>
      <c r="J101" s="537"/>
      <c r="K101" s="9493"/>
      <c r="L101" s="433"/>
    </row>
    <row r="102" spans="1:12">
      <c r="A102" s="514"/>
      <c r="B102" s="753"/>
      <c r="C102" s="532"/>
      <c r="D102" s="576"/>
      <c r="E102" s="584"/>
      <c r="F102" s="586"/>
      <c r="G102" s="586"/>
      <c r="H102" s="586"/>
      <c r="I102" s="586"/>
      <c r="J102" s="586">
        <v>1400</v>
      </c>
      <c r="K102" s="749">
        <f>K100+J102</f>
        <v>11844697</v>
      </c>
      <c r="L102" s="433"/>
    </row>
    <row r="103" spans="1:12">
      <c r="A103" s="491"/>
      <c r="B103" s="9498" t="s">
        <v>1142</v>
      </c>
      <c r="C103" s="517" t="s">
        <v>815</v>
      </c>
      <c r="D103" s="796" t="s">
        <v>160</v>
      </c>
      <c r="E103" s="9498" t="s">
        <v>162</v>
      </c>
      <c r="F103" s="9492"/>
      <c r="G103" s="9492">
        <v>487292</v>
      </c>
      <c r="H103" s="537"/>
      <c r="I103" s="9492"/>
      <c r="J103" s="537"/>
      <c r="K103" s="9492">
        <f>K102-G103</f>
        <v>11357405</v>
      </c>
      <c r="L103" s="433"/>
    </row>
    <row r="104" spans="1:12">
      <c r="A104" s="487"/>
      <c r="B104" s="9499"/>
      <c r="C104" s="563" t="s">
        <v>849</v>
      </c>
      <c r="D104" s="797" t="s">
        <v>850</v>
      </c>
      <c r="E104" s="9499"/>
      <c r="F104" s="9493"/>
      <c r="G104" s="9493"/>
      <c r="H104" s="537"/>
      <c r="I104" s="9493"/>
      <c r="J104" s="537"/>
      <c r="K104" s="9493"/>
      <c r="L104" s="433"/>
    </row>
    <row r="105" spans="1:12">
      <c r="A105" s="514"/>
      <c r="B105" s="753"/>
      <c r="C105" s="532"/>
      <c r="D105" s="528"/>
      <c r="E105" s="584"/>
      <c r="F105" s="586"/>
      <c r="G105" s="586"/>
      <c r="H105" s="586"/>
      <c r="I105" s="586"/>
      <c r="J105" s="586">
        <v>1400</v>
      </c>
      <c r="K105" s="749">
        <f>K103+J105</f>
        <v>11358805</v>
      </c>
      <c r="L105" s="433"/>
    </row>
    <row r="106" spans="1:12">
      <c r="A106" s="491"/>
      <c r="B106" s="9498" t="s">
        <v>1142</v>
      </c>
      <c r="C106" s="517" t="s">
        <v>851</v>
      </c>
      <c r="D106" s="796" t="s">
        <v>853</v>
      </c>
      <c r="E106" s="9498" t="s">
        <v>497</v>
      </c>
      <c r="F106" s="9492"/>
      <c r="G106" s="9492">
        <v>153108</v>
      </c>
      <c r="H106" s="534"/>
      <c r="I106" s="9492"/>
      <c r="J106" s="534"/>
      <c r="K106" s="9492">
        <f>K105-G106</f>
        <v>11205697</v>
      </c>
      <c r="L106" s="433"/>
    </row>
    <row r="107" spans="1:12">
      <c r="A107" s="487"/>
      <c r="B107" s="9499"/>
      <c r="C107" s="555" t="s">
        <v>852</v>
      </c>
      <c r="D107" s="797" t="s">
        <v>919</v>
      </c>
      <c r="E107" s="9499"/>
      <c r="F107" s="9493"/>
      <c r="G107" s="9493"/>
      <c r="H107" s="515"/>
      <c r="I107" s="9493"/>
      <c r="J107" s="515"/>
      <c r="K107" s="9493"/>
      <c r="L107" s="433"/>
    </row>
    <row r="108" spans="1:12">
      <c r="A108" s="514"/>
      <c r="B108" s="753"/>
      <c r="C108" s="529"/>
      <c r="D108" s="583"/>
      <c r="E108" s="599"/>
      <c r="F108" s="600"/>
      <c r="G108" s="600"/>
      <c r="H108" s="600"/>
      <c r="I108" s="600"/>
      <c r="J108" s="600">
        <v>1400</v>
      </c>
      <c r="K108" s="749">
        <f>K106+J108</f>
        <v>11207097</v>
      </c>
      <c r="L108" s="433"/>
    </row>
    <row r="109" spans="1:12">
      <c r="A109" s="491"/>
      <c r="B109" s="9498" t="s">
        <v>1142</v>
      </c>
      <c r="C109" s="474" t="s">
        <v>815</v>
      </c>
      <c r="D109" s="796" t="s">
        <v>568</v>
      </c>
      <c r="E109" s="9498" t="s">
        <v>715</v>
      </c>
      <c r="F109" s="802"/>
      <c r="G109" s="9492">
        <v>412558</v>
      </c>
      <c r="H109" s="9492"/>
      <c r="I109" s="9492"/>
      <c r="J109" s="595"/>
      <c r="K109" s="9492">
        <f>K108-G109</f>
        <v>10794539</v>
      </c>
      <c r="L109" s="433"/>
    </row>
    <row r="110" spans="1:12">
      <c r="A110" s="487"/>
      <c r="B110" s="9499"/>
      <c r="C110" s="477" t="s">
        <v>833</v>
      </c>
      <c r="D110" s="797" t="s">
        <v>250</v>
      </c>
      <c r="E110" s="9499"/>
      <c r="F110" s="799"/>
      <c r="G110" s="9493"/>
      <c r="H110" s="9493"/>
      <c r="I110" s="9493"/>
      <c r="J110" s="559"/>
      <c r="K110" s="9493"/>
      <c r="L110" s="433"/>
    </row>
    <row r="111" spans="1:12">
      <c r="A111" s="554"/>
      <c r="B111" s="753"/>
      <c r="C111" s="532"/>
      <c r="D111" s="576"/>
      <c r="E111" s="582"/>
      <c r="F111" s="577"/>
      <c r="G111" s="577"/>
      <c r="H111" s="600"/>
      <c r="I111" s="577"/>
      <c r="J111" s="604">
        <v>1400</v>
      </c>
      <c r="K111" s="749">
        <f>K109+J111</f>
        <v>10795939</v>
      </c>
      <c r="L111" s="433"/>
    </row>
    <row r="112" spans="1:12">
      <c r="A112" s="491"/>
      <c r="B112" s="9498" t="s">
        <v>1142</v>
      </c>
      <c r="C112" s="474" t="s">
        <v>815</v>
      </c>
      <c r="D112" s="796" t="s">
        <v>568</v>
      </c>
      <c r="E112" s="9498" t="s">
        <v>715</v>
      </c>
      <c r="F112" s="802"/>
      <c r="G112" s="9492">
        <v>43314</v>
      </c>
      <c r="H112" s="9492"/>
      <c r="I112" s="9492"/>
      <c r="J112" s="595"/>
      <c r="K112" s="9492">
        <f>K111-G112</f>
        <v>10752625</v>
      </c>
      <c r="L112" s="433"/>
    </row>
    <row r="113" spans="1:12">
      <c r="A113" s="487"/>
      <c r="B113" s="9499"/>
      <c r="C113" s="477" t="s">
        <v>832</v>
      </c>
      <c r="D113" s="797" t="s">
        <v>250</v>
      </c>
      <c r="E113" s="9499"/>
      <c r="F113" s="799"/>
      <c r="G113" s="9493"/>
      <c r="H113" s="9493"/>
      <c r="I113" s="9493"/>
      <c r="J113" s="559"/>
      <c r="K113" s="9493"/>
      <c r="L113" s="433"/>
    </row>
    <row r="114" spans="1:12">
      <c r="A114" s="554"/>
      <c r="B114" s="753"/>
      <c r="C114" s="532"/>
      <c r="D114" s="576"/>
      <c r="E114" s="582"/>
      <c r="F114" s="577"/>
      <c r="G114" s="577"/>
      <c r="H114" s="600"/>
      <c r="I114" s="577"/>
      <c r="J114" s="604">
        <v>1400</v>
      </c>
      <c r="K114" s="749">
        <f>K112+J114</f>
        <v>10754025</v>
      </c>
      <c r="L114" s="433"/>
    </row>
    <row r="115" spans="1:12">
      <c r="A115" s="491"/>
      <c r="B115" s="9498" t="s">
        <v>1142</v>
      </c>
      <c r="C115" s="474" t="s">
        <v>815</v>
      </c>
      <c r="D115" s="796" t="s">
        <v>848</v>
      </c>
      <c r="E115" s="9498" t="s">
        <v>52</v>
      </c>
      <c r="F115" s="9492"/>
      <c r="G115" s="9492">
        <v>522692</v>
      </c>
      <c r="H115" s="534"/>
      <c r="I115" s="9492"/>
      <c r="J115" s="534"/>
      <c r="K115" s="9492">
        <f>K114-G115</f>
        <v>10231333</v>
      </c>
      <c r="L115" s="433"/>
    </row>
    <row r="116" spans="1:12">
      <c r="A116" s="487"/>
      <c r="B116" s="9499"/>
      <c r="C116" s="477" t="s">
        <v>847</v>
      </c>
      <c r="D116" s="797" t="s">
        <v>51</v>
      </c>
      <c r="E116" s="9499"/>
      <c r="F116" s="9493"/>
      <c r="G116" s="9493"/>
      <c r="H116" s="515"/>
      <c r="I116" s="9493"/>
      <c r="J116" s="515"/>
      <c r="K116" s="9493"/>
      <c r="L116" s="433"/>
    </row>
    <row r="117" spans="1:12">
      <c r="A117" s="554"/>
      <c r="B117" s="753"/>
      <c r="C117" s="529"/>
      <c r="D117" s="601"/>
      <c r="E117" s="599"/>
      <c r="F117" s="600"/>
      <c r="G117" s="600"/>
      <c r="H117" s="600"/>
      <c r="I117" s="600"/>
      <c r="J117" s="600">
        <v>1400</v>
      </c>
      <c r="K117" s="749">
        <f>K115+J117</f>
        <v>10232733</v>
      </c>
      <c r="L117" s="433"/>
    </row>
    <row r="118" spans="1:12">
      <c r="A118" s="491"/>
      <c r="B118" s="9498" t="s">
        <v>1142</v>
      </c>
      <c r="C118" s="474" t="s">
        <v>821</v>
      </c>
      <c r="D118" s="796" t="s">
        <v>790</v>
      </c>
      <c r="E118" s="800" t="s">
        <v>877</v>
      </c>
      <c r="F118" s="9492"/>
      <c r="G118" s="9492">
        <v>202401</v>
      </c>
      <c r="H118" s="537"/>
      <c r="I118" s="9492"/>
      <c r="J118" s="537"/>
      <c r="K118" s="9492">
        <f>K117-G118</f>
        <v>10030332</v>
      </c>
      <c r="L118" s="433"/>
    </row>
    <row r="119" spans="1:12">
      <c r="A119" s="487"/>
      <c r="B119" s="9499"/>
      <c r="C119" s="477" t="s">
        <v>827</v>
      </c>
      <c r="D119" s="797" t="s">
        <v>304</v>
      </c>
      <c r="E119" s="801"/>
      <c r="F119" s="9493"/>
      <c r="G119" s="9493"/>
      <c r="H119" s="515"/>
      <c r="I119" s="9493"/>
      <c r="J119" s="515"/>
      <c r="K119" s="9493"/>
      <c r="L119" s="433"/>
    </row>
    <row r="120" spans="1:12">
      <c r="A120" s="554"/>
      <c r="B120" s="753"/>
      <c r="C120" s="529"/>
      <c r="D120" s="602"/>
      <c r="E120" s="599"/>
      <c r="F120" s="600"/>
      <c r="G120" s="600"/>
      <c r="H120" s="600"/>
      <c r="I120" s="600"/>
      <c r="J120" s="600">
        <v>1400</v>
      </c>
      <c r="K120" s="749">
        <f>K118+J120</f>
        <v>10031732</v>
      </c>
      <c r="L120" s="433"/>
    </row>
    <row r="121" spans="1:12">
      <c r="A121" s="491"/>
      <c r="B121" s="9498" t="s">
        <v>1142</v>
      </c>
      <c r="C121" s="474" t="s">
        <v>815</v>
      </c>
      <c r="D121" s="796" t="s">
        <v>790</v>
      </c>
      <c r="E121" s="558" t="s">
        <v>877</v>
      </c>
      <c r="F121" s="9492"/>
      <c r="G121" s="9492">
        <v>7329</v>
      </c>
      <c r="H121" s="537"/>
      <c r="I121" s="9492"/>
      <c r="J121" s="537"/>
      <c r="K121" s="9492">
        <f>K120-G121</f>
        <v>10024403</v>
      </c>
      <c r="L121" s="433"/>
    </row>
    <row r="122" spans="1:12">
      <c r="A122" s="487"/>
      <c r="B122" s="9499"/>
      <c r="C122" s="477" t="s">
        <v>828</v>
      </c>
      <c r="D122" s="797" t="s">
        <v>304</v>
      </c>
      <c r="E122" s="801"/>
      <c r="F122" s="9493"/>
      <c r="G122" s="9493"/>
      <c r="H122" s="515"/>
      <c r="I122" s="9493"/>
      <c r="J122" s="515"/>
      <c r="K122" s="9493"/>
      <c r="L122" s="433"/>
    </row>
    <row r="123" spans="1:12">
      <c r="A123" s="554"/>
      <c r="B123" s="753"/>
      <c r="C123" s="532"/>
      <c r="D123" s="528"/>
      <c r="E123" s="582"/>
      <c r="F123" s="575"/>
      <c r="G123" s="575"/>
      <c r="H123" s="586"/>
      <c r="I123" s="575"/>
      <c r="J123" s="806">
        <v>1400</v>
      </c>
      <c r="K123" s="749">
        <f>K121+J123</f>
        <v>10025803</v>
      </c>
      <c r="L123" s="433"/>
    </row>
    <row r="124" spans="1:12">
      <c r="A124" s="491"/>
      <c r="B124" s="9498" t="s">
        <v>1142</v>
      </c>
      <c r="C124" s="435" t="s">
        <v>815</v>
      </c>
      <c r="D124" s="796" t="s">
        <v>399</v>
      </c>
      <c r="E124" s="9498" t="s">
        <v>401</v>
      </c>
      <c r="F124" s="798"/>
      <c r="G124" s="9492">
        <v>299662</v>
      </c>
      <c r="H124" s="515"/>
      <c r="I124" s="9492"/>
      <c r="J124" s="559"/>
      <c r="K124" s="9492">
        <f>K123-G124</f>
        <v>9726141</v>
      </c>
      <c r="L124" s="9617"/>
    </row>
    <row r="125" spans="1:12">
      <c r="A125" s="487"/>
      <c r="B125" s="9499"/>
      <c r="C125" s="509" t="s">
        <v>1051</v>
      </c>
      <c r="D125" s="797" t="s">
        <v>400</v>
      </c>
      <c r="E125" s="9499"/>
      <c r="F125" s="799"/>
      <c r="G125" s="9493"/>
      <c r="H125" s="515"/>
      <c r="I125" s="9493"/>
      <c r="J125" s="559"/>
      <c r="K125" s="9493"/>
      <c r="L125" s="9618"/>
    </row>
    <row r="126" spans="1:12">
      <c r="A126" s="554"/>
      <c r="B126" s="753"/>
      <c r="C126" s="532"/>
      <c r="D126" s="576"/>
      <c r="E126" s="582"/>
      <c r="F126" s="577"/>
      <c r="G126" s="577"/>
      <c r="H126" s="600"/>
      <c r="I126" s="577"/>
      <c r="J126" s="604">
        <v>1400</v>
      </c>
      <c r="K126" s="749">
        <f>K124+J126</f>
        <v>9727541</v>
      </c>
      <c r="L126" s="433"/>
    </row>
    <row r="127" spans="1:12">
      <c r="A127" s="491"/>
      <c r="B127" s="9498" t="s">
        <v>1142</v>
      </c>
      <c r="C127" s="474" t="s">
        <v>821</v>
      </c>
      <c r="D127" s="796" t="s">
        <v>302</v>
      </c>
      <c r="E127" s="558" t="s">
        <v>878</v>
      </c>
      <c r="F127" s="9492"/>
      <c r="G127" s="9492">
        <v>145015</v>
      </c>
      <c r="H127" s="9492"/>
      <c r="I127" s="9492"/>
      <c r="J127" s="9633"/>
      <c r="K127" s="9492">
        <f>K126-G127</f>
        <v>9582526</v>
      </c>
      <c r="L127" s="9617"/>
    </row>
    <row r="128" spans="1:12">
      <c r="A128" s="487"/>
      <c r="B128" s="9499"/>
      <c r="C128" s="477" t="s">
        <v>1024</v>
      </c>
      <c r="D128" s="797" t="s">
        <v>918</v>
      </c>
      <c r="E128" s="801"/>
      <c r="F128" s="9493"/>
      <c r="G128" s="9493"/>
      <c r="H128" s="9493"/>
      <c r="I128" s="9493"/>
      <c r="J128" s="9634"/>
      <c r="K128" s="9493"/>
      <c r="L128" s="9618"/>
    </row>
    <row r="129" spans="1:12">
      <c r="A129" s="554"/>
      <c r="B129" s="753"/>
      <c r="C129" s="532"/>
      <c r="D129" s="576"/>
      <c r="E129" s="582"/>
      <c r="F129" s="575"/>
      <c r="G129" s="575"/>
      <c r="H129" s="586"/>
      <c r="I129" s="575"/>
      <c r="J129" s="585">
        <v>1400</v>
      </c>
      <c r="K129" s="749">
        <f>K127+J129</f>
        <v>9583926</v>
      </c>
      <c r="L129" s="433"/>
    </row>
    <row r="130" spans="1:12">
      <c r="A130" s="491"/>
      <c r="B130" s="9498" t="s">
        <v>1142</v>
      </c>
      <c r="C130" s="474" t="s">
        <v>815</v>
      </c>
      <c r="D130" s="796" t="s">
        <v>302</v>
      </c>
      <c r="E130" s="800" t="s">
        <v>878</v>
      </c>
      <c r="F130" s="9492"/>
      <c r="G130" s="9492">
        <v>61924</v>
      </c>
      <c r="H130" s="9492"/>
      <c r="I130" s="9492"/>
      <c r="J130" s="9633"/>
      <c r="K130" s="9492">
        <f>K129-G130</f>
        <v>9522002</v>
      </c>
      <c r="L130" s="9647"/>
    </row>
    <row r="131" spans="1:12">
      <c r="A131" s="487"/>
      <c r="B131" s="9499"/>
      <c r="C131" s="477" t="s">
        <v>830</v>
      </c>
      <c r="D131" s="797" t="s">
        <v>918</v>
      </c>
      <c r="E131" s="801"/>
      <c r="F131" s="9493"/>
      <c r="G131" s="9493"/>
      <c r="H131" s="9493"/>
      <c r="I131" s="9493"/>
      <c r="J131" s="9634"/>
      <c r="K131" s="9493"/>
      <c r="L131" s="9648"/>
    </row>
    <row r="132" spans="1:12">
      <c r="A132" s="554"/>
      <c r="B132" s="753"/>
      <c r="C132" s="532"/>
      <c r="D132" s="576"/>
      <c r="E132" s="582"/>
      <c r="F132" s="577"/>
      <c r="G132" s="577"/>
      <c r="H132" s="600"/>
      <c r="I132" s="577"/>
      <c r="J132" s="604">
        <v>1400</v>
      </c>
      <c r="K132" s="749">
        <f>K130+J132</f>
        <v>9523402</v>
      </c>
      <c r="L132" s="433"/>
    </row>
    <row r="133" spans="1:12">
      <c r="A133" s="491"/>
      <c r="B133" s="9498" t="s">
        <v>1142</v>
      </c>
      <c r="C133" s="474" t="s">
        <v>815</v>
      </c>
      <c r="D133" s="804" t="s">
        <v>302</v>
      </c>
      <c r="E133" s="558" t="s">
        <v>878</v>
      </c>
      <c r="F133" s="9492"/>
      <c r="G133" s="9492">
        <v>24418</v>
      </c>
      <c r="H133" s="9492"/>
      <c r="I133" s="9492"/>
      <c r="J133" s="9633"/>
      <c r="K133" s="9492">
        <f>K132-G133</f>
        <v>9498984</v>
      </c>
      <c r="L133" s="433"/>
    </row>
    <row r="134" spans="1:12">
      <c r="A134" s="487"/>
      <c r="B134" s="9499"/>
      <c r="C134" s="477" t="s">
        <v>831</v>
      </c>
      <c r="D134" s="805" t="s">
        <v>918</v>
      </c>
      <c r="E134" s="801"/>
      <c r="F134" s="9493"/>
      <c r="G134" s="9493"/>
      <c r="H134" s="9493"/>
      <c r="I134" s="9493"/>
      <c r="J134" s="9634"/>
      <c r="K134" s="9493"/>
      <c r="L134" s="433"/>
    </row>
    <row r="135" spans="1:12">
      <c r="A135" s="554"/>
      <c r="B135" s="753"/>
      <c r="C135" s="532"/>
      <c r="D135" s="576"/>
      <c r="E135" s="582"/>
      <c r="F135" s="575"/>
      <c r="G135" s="575" t="s">
        <v>356</v>
      </c>
      <c r="H135" s="586"/>
      <c r="I135" s="575"/>
      <c r="J135" s="585">
        <v>1400</v>
      </c>
      <c r="K135" s="749">
        <f>K133+J135</f>
        <v>9500384</v>
      </c>
      <c r="L135" s="768"/>
    </row>
    <row r="136" spans="1:12">
      <c r="A136" s="491"/>
      <c r="B136" s="9619" t="s">
        <v>1142</v>
      </c>
      <c r="C136" s="556" t="s">
        <v>815</v>
      </c>
      <c r="D136" s="796" t="s">
        <v>899</v>
      </c>
      <c r="E136" s="558" t="s">
        <v>901</v>
      </c>
      <c r="F136" s="798"/>
      <c r="G136" s="9492">
        <v>419114</v>
      </c>
      <c r="H136" s="9492"/>
      <c r="I136" s="9492"/>
      <c r="J136" s="9633"/>
      <c r="K136" s="9492">
        <f>K135-G136</f>
        <v>9081270</v>
      </c>
      <c r="L136" s="9647"/>
    </row>
    <row r="137" spans="1:12">
      <c r="A137" s="487"/>
      <c r="B137" s="9620"/>
      <c r="C137" s="555" t="s">
        <v>898</v>
      </c>
      <c r="D137" s="797" t="s">
        <v>900</v>
      </c>
      <c r="E137" s="801"/>
      <c r="F137" s="799"/>
      <c r="G137" s="9493"/>
      <c r="H137" s="9493"/>
      <c r="I137" s="9493"/>
      <c r="J137" s="9634"/>
      <c r="K137" s="9493"/>
      <c r="L137" s="9648"/>
    </row>
    <row r="138" spans="1:12">
      <c r="A138" s="487"/>
      <c r="B138" s="561"/>
      <c r="C138" s="532"/>
      <c r="D138" s="576"/>
      <c r="E138" s="582"/>
      <c r="F138" s="577"/>
      <c r="G138" s="577"/>
      <c r="H138" s="600"/>
      <c r="I138" s="577"/>
      <c r="J138" s="604">
        <v>1400</v>
      </c>
      <c r="K138" s="749">
        <f>K136+J138</f>
        <v>9082670</v>
      </c>
      <c r="L138" s="433"/>
    </row>
    <row r="139" spans="1:12">
      <c r="A139" s="491"/>
      <c r="B139" s="9619" t="s">
        <v>1142</v>
      </c>
      <c r="C139" s="517" t="s">
        <v>781</v>
      </c>
      <c r="D139" s="796" t="s">
        <v>785</v>
      </c>
      <c r="E139" s="800" t="s">
        <v>47</v>
      </c>
      <c r="F139" s="802" t="s">
        <v>356</v>
      </c>
      <c r="G139" s="9492"/>
      <c r="H139" s="9492">
        <v>42390</v>
      </c>
      <c r="I139" s="9492"/>
      <c r="J139" s="464"/>
      <c r="K139" s="9492">
        <f>K138-H139</f>
        <v>9040280</v>
      </c>
      <c r="L139" s="433"/>
    </row>
    <row r="140" spans="1:12">
      <c r="A140" s="487"/>
      <c r="B140" s="9620"/>
      <c r="C140" s="555" t="s">
        <v>784</v>
      </c>
      <c r="D140" s="797" t="s">
        <v>46</v>
      </c>
      <c r="E140" s="801"/>
      <c r="F140" s="799"/>
      <c r="G140" s="9493"/>
      <c r="H140" s="9493"/>
      <c r="I140" s="9493"/>
      <c r="J140" s="559"/>
      <c r="K140" s="9493"/>
      <c r="L140" s="433"/>
    </row>
    <row r="141" spans="1:12">
      <c r="A141" s="487"/>
      <c r="B141" s="561"/>
      <c r="C141" s="532"/>
      <c r="D141" s="576"/>
      <c r="E141" s="582"/>
      <c r="F141" s="577"/>
      <c r="G141" s="577"/>
      <c r="H141" s="600"/>
      <c r="I141" s="577"/>
      <c r="J141" s="604">
        <v>1500</v>
      </c>
      <c r="K141" s="749">
        <f>K139+J141</f>
        <v>9041780</v>
      </c>
      <c r="L141" s="433"/>
    </row>
    <row r="142" spans="1:12">
      <c r="A142" s="498"/>
      <c r="B142" s="9619" t="s">
        <v>1142</v>
      </c>
      <c r="C142" s="491" t="s">
        <v>778</v>
      </c>
      <c r="D142" s="796" t="s">
        <v>157</v>
      </c>
      <c r="E142" s="9498" t="s">
        <v>156</v>
      </c>
      <c r="F142" s="802"/>
      <c r="G142" s="9492">
        <v>182640</v>
      </c>
      <c r="H142" s="9492"/>
      <c r="I142" s="9492"/>
      <c r="J142" s="464"/>
      <c r="K142" s="9492">
        <f>K141-G142</f>
        <v>8859140</v>
      </c>
      <c r="L142" s="433"/>
    </row>
    <row r="143" spans="1:12">
      <c r="A143" s="487"/>
      <c r="B143" s="9620"/>
      <c r="C143" s="487" t="s">
        <v>788</v>
      </c>
      <c r="D143" s="797" t="s">
        <v>38</v>
      </c>
      <c r="E143" s="9499"/>
      <c r="F143" s="799"/>
      <c r="G143" s="9493"/>
      <c r="H143" s="9493"/>
      <c r="I143" s="9493"/>
      <c r="J143" s="559"/>
      <c r="K143" s="9493"/>
      <c r="L143" s="433"/>
    </row>
    <row r="144" spans="1:12">
      <c r="A144" s="487"/>
      <c r="B144" s="561"/>
      <c r="C144" s="532"/>
      <c r="D144" s="576"/>
      <c r="E144" s="582"/>
      <c r="F144" s="577"/>
      <c r="G144" s="577"/>
      <c r="H144" s="600"/>
      <c r="I144" s="577"/>
      <c r="J144" s="604">
        <v>1500</v>
      </c>
      <c r="K144" s="749">
        <f>K142+J144</f>
        <v>8860640</v>
      </c>
      <c r="L144" s="433"/>
    </row>
    <row r="145" spans="1:12">
      <c r="A145" s="498"/>
      <c r="B145" s="9619" t="s">
        <v>1142</v>
      </c>
      <c r="C145" s="474" t="s">
        <v>778</v>
      </c>
      <c r="D145" s="518" t="s">
        <v>399</v>
      </c>
      <c r="E145" s="9498" t="s">
        <v>401</v>
      </c>
      <c r="F145" s="798"/>
      <c r="G145" s="9492">
        <v>24140</v>
      </c>
      <c r="H145" s="9492"/>
      <c r="I145" s="9492"/>
      <c r="J145" s="464"/>
      <c r="K145" s="9492">
        <f>K144-G145</f>
        <v>8836500</v>
      </c>
      <c r="L145" s="433"/>
    </row>
    <row r="146" spans="1:12">
      <c r="A146" s="487"/>
      <c r="B146" s="9620"/>
      <c r="C146" s="477" t="s">
        <v>862</v>
      </c>
      <c r="D146" s="519" t="s">
        <v>855</v>
      </c>
      <c r="E146" s="9499"/>
      <c r="F146" s="799"/>
      <c r="G146" s="9493"/>
      <c r="H146" s="9493"/>
      <c r="I146" s="9493"/>
      <c r="J146" s="559"/>
      <c r="K146" s="9493"/>
      <c r="L146" s="433"/>
    </row>
    <row r="147" spans="1:12">
      <c r="A147" s="487"/>
      <c r="B147" s="561"/>
      <c r="C147" s="532"/>
      <c r="D147" s="576"/>
      <c r="E147" s="582"/>
      <c r="F147" s="577"/>
      <c r="G147" s="577"/>
      <c r="H147" s="600"/>
      <c r="I147" s="577"/>
      <c r="J147" s="604">
        <v>1500</v>
      </c>
      <c r="K147" s="749">
        <f>K145+J147</f>
        <v>8838000</v>
      </c>
      <c r="L147" s="433"/>
    </row>
    <row r="148" spans="1:12">
      <c r="A148" s="491"/>
      <c r="B148" s="9619" t="s">
        <v>1142</v>
      </c>
      <c r="C148" s="491" t="s">
        <v>781</v>
      </c>
      <c r="D148" s="485" t="s">
        <v>267</v>
      </c>
      <c r="E148" s="9498" t="s">
        <v>271</v>
      </c>
      <c r="F148" s="802"/>
      <c r="G148" s="9492">
        <v>27840</v>
      </c>
      <c r="H148" s="9492"/>
      <c r="I148" s="9492"/>
      <c r="J148" s="595"/>
      <c r="K148" s="9492">
        <f>K147-G148</f>
        <v>8810160</v>
      </c>
      <c r="L148" s="433"/>
    </row>
    <row r="149" spans="1:12">
      <c r="A149" s="487"/>
      <c r="B149" s="9620"/>
      <c r="C149" s="487" t="s">
        <v>791</v>
      </c>
      <c r="D149" s="486" t="s">
        <v>304</v>
      </c>
      <c r="E149" s="9499"/>
      <c r="F149" s="799"/>
      <c r="G149" s="9493"/>
      <c r="H149" s="9493"/>
      <c r="I149" s="9493"/>
      <c r="J149" s="559"/>
      <c r="K149" s="9493"/>
      <c r="L149" s="433"/>
    </row>
    <row r="150" spans="1:12">
      <c r="A150" s="487"/>
      <c r="B150" s="561"/>
      <c r="C150" s="532"/>
      <c r="D150" s="576"/>
      <c r="E150" s="582"/>
      <c r="F150" s="575"/>
      <c r="G150" s="577"/>
      <c r="H150" s="600"/>
      <c r="I150" s="577"/>
      <c r="J150" s="604">
        <v>1500</v>
      </c>
      <c r="K150" s="749">
        <f>K148+J150</f>
        <v>8811660</v>
      </c>
      <c r="L150" s="433"/>
    </row>
    <row r="151" spans="1:12">
      <c r="A151" s="498"/>
      <c r="B151" s="9619" t="s">
        <v>1142</v>
      </c>
      <c r="C151" s="517" t="s">
        <v>781</v>
      </c>
      <c r="D151" s="840" t="s">
        <v>614</v>
      </c>
      <c r="E151" s="9498" t="s">
        <v>414</v>
      </c>
      <c r="F151" s="802"/>
      <c r="G151" s="9492">
        <v>138640</v>
      </c>
      <c r="H151" s="515"/>
      <c r="I151" s="9492"/>
      <c r="J151" s="595"/>
      <c r="K151" s="9492">
        <f>K150-G151</f>
        <v>8673020</v>
      </c>
      <c r="L151" s="433"/>
    </row>
    <row r="152" spans="1:12">
      <c r="A152" s="487"/>
      <c r="B152" s="9620"/>
      <c r="C152" s="555" t="s">
        <v>1031</v>
      </c>
      <c r="D152" s="841" t="s">
        <v>698</v>
      </c>
      <c r="E152" s="9499"/>
      <c r="F152" s="799"/>
      <c r="G152" s="9493"/>
      <c r="H152" s="515"/>
      <c r="I152" s="9493"/>
      <c r="J152" s="559"/>
      <c r="K152" s="9493"/>
      <c r="L152" s="433"/>
    </row>
    <row r="153" spans="1:12">
      <c r="A153" s="487"/>
      <c r="B153" s="561"/>
      <c r="C153" s="532"/>
      <c r="D153" s="576"/>
      <c r="E153" s="582"/>
      <c r="F153" s="577"/>
      <c r="G153" s="577"/>
      <c r="H153" s="600"/>
      <c r="I153" s="577"/>
      <c r="J153" s="604">
        <v>1500</v>
      </c>
      <c r="K153" s="749">
        <f>K151+J153</f>
        <v>8674520</v>
      </c>
      <c r="L153" s="433"/>
    </row>
    <row r="154" spans="1:12">
      <c r="A154" s="491"/>
      <c r="B154" s="9619" t="s">
        <v>1142</v>
      </c>
      <c r="C154" s="474" t="s">
        <v>781</v>
      </c>
      <c r="D154" s="518" t="s">
        <v>568</v>
      </c>
      <c r="E154" s="9498" t="s">
        <v>715</v>
      </c>
      <c r="F154" s="802"/>
      <c r="G154" s="9492">
        <v>25940</v>
      </c>
      <c r="H154" s="9492"/>
      <c r="I154" s="9492"/>
      <c r="J154" s="595"/>
      <c r="K154" s="9492">
        <f>K153-G154</f>
        <v>8648580</v>
      </c>
      <c r="L154" s="9647"/>
    </row>
    <row r="155" spans="1:12">
      <c r="A155" s="487"/>
      <c r="B155" s="9620"/>
      <c r="C155" s="477" t="s">
        <v>793</v>
      </c>
      <c r="D155" s="519" t="s">
        <v>250</v>
      </c>
      <c r="E155" s="9499"/>
      <c r="F155" s="799"/>
      <c r="G155" s="9493"/>
      <c r="H155" s="9493"/>
      <c r="I155" s="9493"/>
      <c r="J155" s="559"/>
      <c r="K155" s="9493"/>
      <c r="L155" s="9648"/>
    </row>
    <row r="156" spans="1:12">
      <c r="A156" s="487"/>
      <c r="B156" s="561"/>
      <c r="C156" s="532"/>
      <c r="D156" s="576"/>
      <c r="E156" s="582"/>
      <c r="F156" s="575"/>
      <c r="G156" s="575"/>
      <c r="H156" s="600"/>
      <c r="I156" s="577"/>
      <c r="J156" s="604">
        <v>1500</v>
      </c>
      <c r="K156" s="749">
        <f>K154+J156</f>
        <v>8650080</v>
      </c>
      <c r="L156" s="433"/>
    </row>
    <row r="157" spans="1:12">
      <c r="A157" s="498"/>
      <c r="B157" s="9619" t="s">
        <v>1142</v>
      </c>
      <c r="C157" s="474" t="s">
        <v>778</v>
      </c>
      <c r="D157" s="796" t="s">
        <v>795</v>
      </c>
      <c r="E157" s="9498" t="s">
        <v>454</v>
      </c>
      <c r="F157" s="802"/>
      <c r="G157" s="9492">
        <v>112140</v>
      </c>
      <c r="H157" s="9492"/>
      <c r="I157" s="994"/>
      <c r="J157" s="464"/>
      <c r="K157" s="9492">
        <f>K156-G157</f>
        <v>8537940</v>
      </c>
      <c r="L157" s="9617"/>
    </row>
    <row r="158" spans="1:12">
      <c r="A158" s="487"/>
      <c r="B158" s="9620"/>
      <c r="C158" s="477" t="s">
        <v>794</v>
      </c>
      <c r="D158" s="797" t="s">
        <v>875</v>
      </c>
      <c r="E158" s="9499"/>
      <c r="F158" s="799"/>
      <c r="G158" s="9493"/>
      <c r="H158" s="9493"/>
      <c r="I158" s="995"/>
      <c r="J158" s="559"/>
      <c r="K158" s="9493"/>
      <c r="L158" s="9618"/>
    </row>
    <row r="159" spans="1:12">
      <c r="A159" s="487"/>
      <c r="B159" s="561"/>
      <c r="C159" s="532"/>
      <c r="D159" s="576"/>
      <c r="E159" s="582"/>
      <c r="F159" s="575"/>
      <c r="G159" s="575"/>
      <c r="H159" s="600"/>
      <c r="I159" s="577"/>
      <c r="J159" s="604">
        <v>1500</v>
      </c>
      <c r="K159" s="749">
        <f>K157+J159</f>
        <v>8539440</v>
      </c>
      <c r="L159" s="433"/>
    </row>
    <row r="160" spans="1:12">
      <c r="A160" s="498"/>
      <c r="B160" s="9619" t="s">
        <v>1142</v>
      </c>
      <c r="C160" s="525" t="s">
        <v>781</v>
      </c>
      <c r="D160" s="803" t="s">
        <v>790</v>
      </c>
      <c r="E160" s="9498" t="s">
        <v>877</v>
      </c>
      <c r="F160" s="802"/>
      <c r="G160" s="9492">
        <v>24790</v>
      </c>
      <c r="H160" s="9492"/>
      <c r="I160" s="9492"/>
      <c r="J160" s="595"/>
      <c r="K160" s="9492">
        <f>K159-G160</f>
        <v>8514650</v>
      </c>
      <c r="L160" s="9617"/>
    </row>
    <row r="161" spans="1:12">
      <c r="A161" s="487"/>
      <c r="B161" s="9620"/>
      <c r="C161" s="539" t="s">
        <v>789</v>
      </c>
      <c r="D161" s="540" t="s">
        <v>304</v>
      </c>
      <c r="E161" s="9499"/>
      <c r="F161" s="799"/>
      <c r="G161" s="9493"/>
      <c r="H161" s="9493"/>
      <c r="I161" s="9493"/>
      <c r="J161" s="559"/>
      <c r="K161" s="9493"/>
      <c r="L161" s="9618"/>
    </row>
    <row r="162" spans="1:12">
      <c r="A162" s="487"/>
      <c r="B162" s="561"/>
      <c r="C162" s="532"/>
      <c r="D162" s="576"/>
      <c r="E162" s="582"/>
      <c r="F162" s="575"/>
      <c r="G162" s="575"/>
      <c r="H162" s="600"/>
      <c r="I162" s="577"/>
      <c r="J162" s="604">
        <v>1500</v>
      </c>
      <c r="K162" s="749">
        <f>K160+J162</f>
        <v>8516150</v>
      </c>
      <c r="L162" s="433"/>
    </row>
    <row r="163" spans="1:12">
      <c r="A163" s="491"/>
      <c r="B163" s="9619" t="s">
        <v>1142</v>
      </c>
      <c r="C163" s="517" t="s">
        <v>796</v>
      </c>
      <c r="D163" s="840" t="s">
        <v>167</v>
      </c>
      <c r="E163" s="9498" t="s">
        <v>56</v>
      </c>
      <c r="F163" s="802"/>
      <c r="G163" s="9492">
        <v>168300</v>
      </c>
      <c r="H163" s="515"/>
      <c r="I163" s="9492"/>
      <c r="J163" s="595"/>
      <c r="K163" s="9492">
        <f>K162-G163</f>
        <v>8347850</v>
      </c>
      <c r="L163" s="433"/>
    </row>
    <row r="164" spans="1:12">
      <c r="A164" s="487"/>
      <c r="B164" s="9620"/>
      <c r="C164" s="555" t="s">
        <v>1033</v>
      </c>
      <c r="D164" s="841" t="s">
        <v>1020</v>
      </c>
      <c r="E164" s="9499"/>
      <c r="F164" s="799"/>
      <c r="G164" s="9493"/>
      <c r="H164" s="515"/>
      <c r="I164" s="9493"/>
      <c r="J164" s="559"/>
      <c r="K164" s="9493"/>
      <c r="L164" s="433"/>
    </row>
    <row r="165" spans="1:12">
      <c r="A165" s="487"/>
      <c r="B165" s="561"/>
      <c r="C165" s="532"/>
      <c r="D165" s="576"/>
      <c r="E165" s="582"/>
      <c r="F165" s="577"/>
      <c r="G165" s="577"/>
      <c r="H165" s="600"/>
      <c r="I165" s="577"/>
      <c r="J165" s="604">
        <v>750</v>
      </c>
      <c r="K165" s="749">
        <f>K163+J165</f>
        <v>8348600</v>
      </c>
      <c r="L165" s="433"/>
    </row>
    <row r="166" spans="1:12">
      <c r="A166" s="498"/>
      <c r="B166" s="9619" t="s">
        <v>1142</v>
      </c>
      <c r="C166" s="517" t="s">
        <v>796</v>
      </c>
      <c r="D166" s="840" t="s">
        <v>614</v>
      </c>
      <c r="E166" s="9498" t="s">
        <v>414</v>
      </c>
      <c r="F166" s="798"/>
      <c r="G166" s="9492">
        <v>40300</v>
      </c>
      <c r="H166" s="515"/>
      <c r="I166" s="9492"/>
      <c r="J166" s="595"/>
      <c r="K166" s="9492">
        <f>K165-G166</f>
        <v>8308300</v>
      </c>
      <c r="L166" s="9647"/>
    </row>
    <row r="167" spans="1:12">
      <c r="A167" s="487"/>
      <c r="B167" s="9620"/>
      <c r="C167" s="555" t="s">
        <v>798</v>
      </c>
      <c r="D167" s="841" t="s">
        <v>698</v>
      </c>
      <c r="E167" s="9499"/>
      <c r="F167" s="799"/>
      <c r="G167" s="9493"/>
      <c r="H167" s="515"/>
      <c r="I167" s="9493"/>
      <c r="J167" s="559"/>
      <c r="K167" s="9493"/>
      <c r="L167" s="9648"/>
    </row>
    <row r="168" spans="1:12">
      <c r="A168" s="487"/>
      <c r="B168" s="561"/>
      <c r="C168" s="532"/>
      <c r="D168" s="576"/>
      <c r="E168" s="582"/>
      <c r="F168" s="577"/>
      <c r="G168" s="577"/>
      <c r="H168" s="600"/>
      <c r="I168" s="577"/>
      <c r="J168" s="604">
        <v>750</v>
      </c>
      <c r="K168" s="749">
        <f>K166+J168</f>
        <v>8309050</v>
      </c>
      <c r="L168" s="433"/>
    </row>
    <row r="169" spans="1:12">
      <c r="A169" s="491"/>
      <c r="B169" s="9619" t="s">
        <v>1142</v>
      </c>
      <c r="C169" s="497" t="s">
        <v>799</v>
      </c>
      <c r="D169" s="796" t="s">
        <v>558</v>
      </c>
      <c r="E169" s="800" t="s">
        <v>251</v>
      </c>
      <c r="F169" s="802"/>
      <c r="G169" s="9492">
        <v>85200</v>
      </c>
      <c r="H169" s="9492"/>
      <c r="I169" s="9492"/>
      <c r="J169" s="595"/>
      <c r="K169" s="9492">
        <f>K168-G169</f>
        <v>8223850</v>
      </c>
      <c r="L169" s="433"/>
    </row>
    <row r="170" spans="1:12">
      <c r="A170" s="487"/>
      <c r="B170" s="9620"/>
      <c r="C170" s="497" t="s">
        <v>800</v>
      </c>
      <c r="D170" s="797" t="s">
        <v>250</v>
      </c>
      <c r="E170" s="801"/>
      <c r="F170" s="799"/>
      <c r="G170" s="9493"/>
      <c r="H170" s="9493"/>
      <c r="I170" s="9493"/>
      <c r="J170" s="559"/>
      <c r="K170" s="9493"/>
      <c r="L170" s="433"/>
    </row>
    <row r="171" spans="1:12">
      <c r="A171" s="487"/>
      <c r="B171" s="561"/>
      <c r="C171" s="532"/>
      <c r="D171" s="576"/>
      <c r="E171" s="582"/>
      <c r="F171" s="575"/>
      <c r="G171" s="575"/>
      <c r="H171" s="600"/>
      <c r="I171" s="577"/>
      <c r="J171" s="604">
        <v>750</v>
      </c>
      <c r="K171" s="749">
        <f>K169+J171</f>
        <v>8224600</v>
      </c>
      <c r="L171" s="433"/>
    </row>
    <row r="172" spans="1:12">
      <c r="A172" s="498"/>
      <c r="B172" s="9619" t="s">
        <v>1142</v>
      </c>
      <c r="C172" s="517" t="s">
        <v>796</v>
      </c>
      <c r="D172" s="840" t="s">
        <v>661</v>
      </c>
      <c r="E172" s="558" t="s">
        <v>406</v>
      </c>
      <c r="F172" s="802"/>
      <c r="G172" s="9492">
        <v>173400</v>
      </c>
      <c r="H172" s="515"/>
      <c r="I172" s="9492"/>
      <c r="J172" s="595"/>
      <c r="K172" s="9492">
        <f>K171-G172</f>
        <v>8051200</v>
      </c>
      <c r="L172" s="433"/>
    </row>
    <row r="173" spans="1:12">
      <c r="A173" s="487"/>
      <c r="B173" s="9620"/>
      <c r="C173" s="555" t="s">
        <v>1034</v>
      </c>
      <c r="D173" s="841" t="s">
        <v>698</v>
      </c>
      <c r="E173" s="854"/>
      <c r="F173" s="799"/>
      <c r="G173" s="9493"/>
      <c r="H173" s="515"/>
      <c r="I173" s="9493"/>
      <c r="J173" s="559"/>
      <c r="K173" s="9493"/>
      <c r="L173" s="433"/>
    </row>
    <row r="174" spans="1:12">
      <c r="A174" s="487"/>
      <c r="B174" s="561"/>
      <c r="C174" s="532"/>
      <c r="D174" s="576"/>
      <c r="E174" s="582"/>
      <c r="F174" s="577"/>
      <c r="G174" s="577"/>
      <c r="H174" s="600"/>
      <c r="I174" s="577"/>
      <c r="J174" s="604">
        <v>750</v>
      </c>
      <c r="K174" s="749">
        <f>K172+J174</f>
        <v>8051950</v>
      </c>
      <c r="L174" s="433"/>
    </row>
    <row r="175" spans="1:12">
      <c r="A175" s="498"/>
      <c r="B175" s="9619" t="s">
        <v>1142</v>
      </c>
      <c r="C175" s="517" t="s">
        <v>796</v>
      </c>
      <c r="D175" s="840" t="s">
        <v>500</v>
      </c>
      <c r="E175" s="853" t="s">
        <v>499</v>
      </c>
      <c r="F175" s="802"/>
      <c r="G175" s="9492">
        <v>49500</v>
      </c>
      <c r="H175" s="515"/>
      <c r="I175" s="9492"/>
      <c r="J175" s="464"/>
      <c r="K175" s="9492">
        <f>K174-G175</f>
        <v>8002450</v>
      </c>
      <c r="L175" s="433"/>
    </row>
    <row r="176" spans="1:12">
      <c r="A176" s="487"/>
      <c r="B176" s="9620"/>
      <c r="C176" s="555" t="s">
        <v>1035</v>
      </c>
      <c r="D176" s="841" t="s">
        <v>38</v>
      </c>
      <c r="E176" s="854"/>
      <c r="F176" s="799"/>
      <c r="G176" s="9493"/>
      <c r="H176" s="515"/>
      <c r="I176" s="9493"/>
      <c r="J176" s="559"/>
      <c r="K176" s="9493"/>
      <c r="L176" s="433"/>
    </row>
    <row r="177" spans="1:12">
      <c r="A177" s="487"/>
      <c r="B177" s="561"/>
      <c r="C177" s="532"/>
      <c r="D177" s="576"/>
      <c r="E177" s="582"/>
      <c r="F177" s="577"/>
      <c r="G177" s="577"/>
      <c r="H177" s="600"/>
      <c r="I177" s="577"/>
      <c r="J177" s="604">
        <v>750</v>
      </c>
      <c r="K177" s="749">
        <f>K175+J177</f>
        <v>8003200</v>
      </c>
      <c r="L177" s="433"/>
    </row>
    <row r="178" spans="1:12">
      <c r="A178" s="491"/>
      <c r="B178" s="9619" t="s">
        <v>1142</v>
      </c>
      <c r="C178" s="517" t="s">
        <v>796</v>
      </c>
      <c r="D178" s="840" t="s">
        <v>257</v>
      </c>
      <c r="E178" s="9498" t="s">
        <v>259</v>
      </c>
      <c r="F178" s="798"/>
      <c r="G178" s="9492">
        <v>40300</v>
      </c>
      <c r="H178" s="9492"/>
      <c r="I178" s="9492"/>
      <c r="J178" s="595"/>
      <c r="K178" s="9492">
        <f>K177-G178</f>
        <v>7962900</v>
      </c>
      <c r="L178" s="433"/>
    </row>
    <row r="179" spans="1:12">
      <c r="A179" s="487"/>
      <c r="B179" s="9620"/>
      <c r="C179" s="555" t="s">
        <v>1037</v>
      </c>
      <c r="D179" s="841" t="s">
        <v>876</v>
      </c>
      <c r="E179" s="9499"/>
      <c r="F179" s="799"/>
      <c r="G179" s="9493"/>
      <c r="H179" s="9493"/>
      <c r="I179" s="9493"/>
      <c r="J179" s="559"/>
      <c r="K179" s="9493"/>
      <c r="L179" s="433"/>
    </row>
    <row r="180" spans="1:12">
      <c r="A180" s="487"/>
      <c r="B180" s="561"/>
      <c r="C180" s="532"/>
      <c r="D180" s="576"/>
      <c r="E180" s="582"/>
      <c r="F180" s="577"/>
      <c r="G180" s="577"/>
      <c r="H180" s="600"/>
      <c r="I180" s="577"/>
      <c r="J180" s="604">
        <v>750</v>
      </c>
      <c r="K180" s="749">
        <f>K178+J180</f>
        <v>7963650</v>
      </c>
      <c r="L180" s="433"/>
    </row>
    <row r="181" spans="1:12">
      <c r="A181" s="498"/>
      <c r="B181" s="9619" t="s">
        <v>1142</v>
      </c>
      <c r="C181" s="517" t="s">
        <v>796</v>
      </c>
      <c r="D181" s="840" t="s">
        <v>302</v>
      </c>
      <c r="E181" s="558" t="s">
        <v>878</v>
      </c>
      <c r="F181" s="802"/>
      <c r="G181" s="9492">
        <v>111300</v>
      </c>
      <c r="H181" s="515"/>
      <c r="I181" s="9492"/>
      <c r="J181" s="464"/>
      <c r="K181" s="9492">
        <f>K180-G181</f>
        <v>7852350</v>
      </c>
      <c r="L181" s="9617"/>
    </row>
    <row r="182" spans="1:12">
      <c r="A182" s="487"/>
      <c r="B182" s="9620"/>
      <c r="C182" s="555" t="s">
        <v>1038</v>
      </c>
      <c r="D182" s="841" t="s">
        <v>918</v>
      </c>
      <c r="E182" s="854"/>
      <c r="F182" s="799"/>
      <c r="G182" s="9493"/>
      <c r="H182" s="515"/>
      <c r="I182" s="9493"/>
      <c r="J182" s="559"/>
      <c r="K182" s="9493"/>
      <c r="L182" s="9618"/>
    </row>
    <row r="183" spans="1:12">
      <c r="A183" s="487"/>
      <c r="B183" s="561"/>
      <c r="C183" s="532"/>
      <c r="D183" s="576"/>
      <c r="E183" s="582"/>
      <c r="F183" s="577"/>
      <c r="G183" s="577"/>
      <c r="H183" s="600"/>
      <c r="I183" s="577"/>
      <c r="J183" s="604">
        <v>750</v>
      </c>
      <c r="K183" s="749">
        <f>K181+J183</f>
        <v>7853100</v>
      </c>
      <c r="L183" s="433"/>
    </row>
    <row r="184" spans="1:12">
      <c r="A184" s="491"/>
      <c r="B184" s="9619" t="s">
        <v>1142</v>
      </c>
      <c r="C184" s="497" t="s">
        <v>796</v>
      </c>
      <c r="D184" s="840" t="s">
        <v>302</v>
      </c>
      <c r="E184" s="558" t="s">
        <v>878</v>
      </c>
      <c r="F184" s="798"/>
      <c r="G184" s="9492">
        <v>49500</v>
      </c>
      <c r="H184" s="515"/>
      <c r="I184" s="9492"/>
      <c r="J184" s="595"/>
      <c r="K184" s="9492">
        <f>K183-G184</f>
        <v>7803600</v>
      </c>
      <c r="L184" s="716"/>
    </row>
    <row r="185" spans="1:12">
      <c r="A185" s="487"/>
      <c r="B185" s="9620"/>
      <c r="C185" s="497" t="s">
        <v>1039</v>
      </c>
      <c r="D185" s="841" t="s">
        <v>918</v>
      </c>
      <c r="E185" s="854"/>
      <c r="F185" s="799"/>
      <c r="G185" s="9493"/>
      <c r="H185" s="515"/>
      <c r="I185" s="9493"/>
      <c r="J185" s="559"/>
      <c r="K185" s="9493"/>
      <c r="L185" s="717"/>
    </row>
    <row r="186" spans="1:12">
      <c r="A186" s="487"/>
      <c r="B186" s="561"/>
      <c r="C186" s="532"/>
      <c r="D186" s="576"/>
      <c r="E186" s="582"/>
      <c r="F186" s="577"/>
      <c r="G186" s="577" t="s">
        <v>1088</v>
      </c>
      <c r="H186" s="600"/>
      <c r="I186" s="577"/>
      <c r="J186" s="604">
        <v>750</v>
      </c>
      <c r="K186" s="749">
        <f>K184+J186</f>
        <v>7804350</v>
      </c>
      <c r="L186" s="433"/>
    </row>
    <row r="187" spans="1:12">
      <c r="A187" s="498"/>
      <c r="B187" s="9619" t="s">
        <v>1142</v>
      </c>
      <c r="C187" s="474" t="s">
        <v>836</v>
      </c>
      <c r="D187" s="796" t="s">
        <v>838</v>
      </c>
      <c r="E187" s="9498" t="s">
        <v>877</v>
      </c>
      <c r="F187" s="802"/>
      <c r="G187" s="9492">
        <v>27100</v>
      </c>
      <c r="H187" s="9492"/>
      <c r="I187" s="9492"/>
      <c r="J187" s="595"/>
      <c r="K187" s="9492">
        <f>K186-G187</f>
        <v>7777250</v>
      </c>
      <c r="L187" s="9647"/>
    </row>
    <row r="188" spans="1:12">
      <c r="A188" s="487"/>
      <c r="B188" s="9620"/>
      <c r="C188" s="477" t="s">
        <v>837</v>
      </c>
      <c r="D188" s="797" t="s">
        <v>304</v>
      </c>
      <c r="E188" s="9499"/>
      <c r="F188" s="799"/>
      <c r="G188" s="9493"/>
      <c r="H188" s="9493"/>
      <c r="I188" s="9493"/>
      <c r="J188" s="559"/>
      <c r="K188" s="9493"/>
      <c r="L188" s="9648"/>
    </row>
    <row r="189" spans="1:12">
      <c r="A189" s="487"/>
      <c r="B189" s="561"/>
      <c r="C189" s="532"/>
      <c r="D189" s="576"/>
      <c r="E189" s="582"/>
      <c r="F189" s="575"/>
      <c r="G189" s="575"/>
      <c r="H189" s="600"/>
      <c r="I189" s="577"/>
      <c r="J189" s="604">
        <v>750</v>
      </c>
      <c r="K189" s="749">
        <f>K187+J189</f>
        <v>7778000</v>
      </c>
      <c r="L189" s="433"/>
    </row>
    <row r="190" spans="1:12">
      <c r="A190" s="498"/>
      <c r="B190" s="9619" t="s">
        <v>1142</v>
      </c>
      <c r="C190" s="556" t="s">
        <v>871</v>
      </c>
      <c r="D190" s="840" t="s">
        <v>838</v>
      </c>
      <c r="E190" s="9498" t="s">
        <v>877</v>
      </c>
      <c r="F190" s="798"/>
      <c r="G190" s="9492">
        <v>40500</v>
      </c>
      <c r="H190" s="515"/>
      <c r="I190" s="9492"/>
      <c r="J190" s="595"/>
      <c r="K190" s="9492">
        <f>K189-G190</f>
        <v>7737500</v>
      </c>
      <c r="L190" s="433"/>
    </row>
    <row r="191" spans="1:12">
      <c r="A191" s="487"/>
      <c r="B191" s="9620"/>
      <c r="C191" s="555" t="s">
        <v>1040</v>
      </c>
      <c r="D191" s="841" t="s">
        <v>304</v>
      </c>
      <c r="E191" s="9499"/>
      <c r="F191" s="799"/>
      <c r="G191" s="9493"/>
      <c r="H191" s="515"/>
      <c r="I191" s="9493"/>
      <c r="J191" s="559"/>
      <c r="K191" s="9493"/>
      <c r="L191" s="433"/>
    </row>
    <row r="192" spans="1:12">
      <c r="A192" s="487"/>
      <c r="B192" s="561"/>
      <c r="C192" s="532"/>
      <c r="D192" s="576"/>
      <c r="E192" s="582"/>
      <c r="F192" s="577"/>
      <c r="G192" s="577"/>
      <c r="H192" s="600"/>
      <c r="I192" s="577"/>
      <c r="J192" s="604">
        <v>1000</v>
      </c>
      <c r="K192" s="749">
        <f>K190+J192</f>
        <v>7738500</v>
      </c>
      <c r="L192" s="433"/>
    </row>
    <row r="193" spans="1:12">
      <c r="A193" s="498"/>
      <c r="B193" s="9619" t="s">
        <v>1142</v>
      </c>
      <c r="C193" s="556" t="s">
        <v>869</v>
      </c>
      <c r="D193" s="796" t="s">
        <v>160</v>
      </c>
      <c r="E193" s="9498" t="s">
        <v>162</v>
      </c>
      <c r="F193" s="798"/>
      <c r="G193" s="9492">
        <v>171960</v>
      </c>
      <c r="H193" s="515"/>
      <c r="I193" s="9492"/>
      <c r="J193" s="559"/>
      <c r="K193" s="9492">
        <f>K192-G193</f>
        <v>7566540</v>
      </c>
      <c r="L193" s="433"/>
    </row>
    <row r="194" spans="1:12">
      <c r="A194" s="487"/>
      <c r="B194" s="9620"/>
      <c r="C194" s="555" t="s">
        <v>1045</v>
      </c>
      <c r="D194" s="797" t="s">
        <v>850</v>
      </c>
      <c r="E194" s="9499"/>
      <c r="F194" s="799"/>
      <c r="G194" s="9493"/>
      <c r="H194" s="515"/>
      <c r="I194" s="9493"/>
      <c r="J194" s="559"/>
      <c r="K194" s="9493"/>
      <c r="L194" s="433"/>
    </row>
    <row r="195" spans="1:12">
      <c r="A195" s="487"/>
      <c r="B195" s="561"/>
      <c r="C195" s="532"/>
      <c r="D195" s="576"/>
      <c r="E195" s="582"/>
      <c r="F195" s="577"/>
      <c r="G195" s="577"/>
      <c r="H195" s="600"/>
      <c r="I195" s="577"/>
      <c r="J195" s="604">
        <v>1650</v>
      </c>
      <c r="K195" s="749">
        <f>K193+J195</f>
        <v>7568190</v>
      </c>
      <c r="L195" s="433"/>
    </row>
    <row r="196" spans="1:12">
      <c r="A196" s="498"/>
      <c r="B196" s="9619" t="s">
        <v>1142</v>
      </c>
      <c r="C196" s="556" t="s">
        <v>869</v>
      </c>
      <c r="D196" s="840" t="s">
        <v>838</v>
      </c>
      <c r="E196" s="9498" t="s">
        <v>877</v>
      </c>
      <c r="F196" s="798"/>
      <c r="G196" s="9492">
        <v>25000</v>
      </c>
      <c r="H196" s="515"/>
      <c r="I196" s="9492"/>
      <c r="J196" s="559"/>
      <c r="K196" s="9492">
        <f>K195-G196</f>
        <v>7543190</v>
      </c>
      <c r="L196" s="433"/>
    </row>
    <row r="197" spans="1:12">
      <c r="A197" s="487"/>
      <c r="B197" s="9620"/>
      <c r="C197" s="555" t="s">
        <v>1046</v>
      </c>
      <c r="D197" s="841" t="s">
        <v>304</v>
      </c>
      <c r="E197" s="9499"/>
      <c r="F197" s="799"/>
      <c r="G197" s="9493"/>
      <c r="H197" s="515"/>
      <c r="I197" s="9493"/>
      <c r="J197" s="559"/>
      <c r="K197" s="9493"/>
      <c r="L197" s="433"/>
    </row>
    <row r="198" spans="1:12">
      <c r="A198" s="487"/>
      <c r="B198" s="561"/>
      <c r="C198" s="532"/>
      <c r="D198" s="576"/>
      <c r="E198" s="582"/>
      <c r="F198" s="577"/>
      <c r="G198" s="577"/>
      <c r="H198" s="600"/>
      <c r="I198" s="577"/>
      <c r="J198" s="604">
        <v>1650</v>
      </c>
      <c r="K198" s="749">
        <f>K196+J198</f>
        <v>7544840</v>
      </c>
      <c r="L198" s="433"/>
    </row>
    <row r="199" spans="1:12">
      <c r="A199" s="498"/>
      <c r="B199" s="9619" t="s">
        <v>1142</v>
      </c>
      <c r="C199" s="556" t="s">
        <v>815</v>
      </c>
      <c r="D199" s="796" t="s">
        <v>138</v>
      </c>
      <c r="E199" s="558" t="s">
        <v>140</v>
      </c>
      <c r="F199" s="798"/>
      <c r="G199" s="9492">
        <v>240424</v>
      </c>
      <c r="H199" s="515"/>
      <c r="I199" s="9492"/>
      <c r="J199" s="559"/>
      <c r="K199" s="9492">
        <f>K198-G199</f>
        <v>7304416</v>
      </c>
      <c r="L199" s="433"/>
    </row>
    <row r="200" spans="1:12">
      <c r="A200" s="487"/>
      <c r="B200" s="9620"/>
      <c r="C200" s="555" t="s">
        <v>910</v>
      </c>
      <c r="D200" s="797" t="s">
        <v>598</v>
      </c>
      <c r="E200" s="801"/>
      <c r="F200" s="799"/>
      <c r="G200" s="9493"/>
      <c r="H200" s="515"/>
      <c r="I200" s="9493"/>
      <c r="J200" s="559"/>
      <c r="K200" s="9493"/>
      <c r="L200" s="433"/>
    </row>
    <row r="201" spans="1:12">
      <c r="A201" s="487"/>
      <c r="B201" s="561"/>
      <c r="C201" s="532"/>
      <c r="D201" s="576"/>
      <c r="E201" s="582"/>
      <c r="F201" s="577"/>
      <c r="G201" s="577"/>
      <c r="H201" s="600"/>
      <c r="I201" s="577"/>
      <c r="J201" s="604">
        <v>1400</v>
      </c>
      <c r="K201" s="749">
        <f>K199+J201</f>
        <v>7305816</v>
      </c>
      <c r="L201" s="433"/>
    </row>
    <row r="202" spans="1:12">
      <c r="A202" s="498"/>
      <c r="B202" s="9619" t="s">
        <v>1142</v>
      </c>
      <c r="C202" s="556" t="s">
        <v>815</v>
      </c>
      <c r="D202" s="816" t="s">
        <v>1145</v>
      </c>
      <c r="E202" s="558" t="s">
        <v>1230</v>
      </c>
      <c r="F202" s="820"/>
      <c r="G202" s="9492">
        <v>599273</v>
      </c>
      <c r="H202" s="515"/>
      <c r="I202" s="9492"/>
      <c r="J202" s="559"/>
      <c r="K202" s="9492">
        <f>K201-G202</f>
        <v>6706543</v>
      </c>
      <c r="L202" s="433"/>
    </row>
    <row r="203" spans="1:12">
      <c r="A203" s="487"/>
      <c r="B203" s="9620"/>
      <c r="C203" s="555" t="s">
        <v>1146</v>
      </c>
      <c r="D203" s="817" t="s">
        <v>729</v>
      </c>
      <c r="E203" s="826"/>
      <c r="F203" s="821"/>
      <c r="G203" s="9493"/>
      <c r="H203" s="515"/>
      <c r="I203" s="9493"/>
      <c r="J203" s="559"/>
      <c r="K203" s="9493"/>
      <c r="L203" s="433"/>
    </row>
    <row r="204" spans="1:12">
      <c r="A204" s="487"/>
      <c r="B204" s="561"/>
      <c r="C204" s="532"/>
      <c r="D204" s="528"/>
      <c r="E204" s="584"/>
      <c r="F204" s="600"/>
      <c r="G204" s="600"/>
      <c r="H204" s="600"/>
      <c r="I204" s="600"/>
      <c r="J204" s="604">
        <v>1400</v>
      </c>
      <c r="K204" s="821">
        <f>K202+J204</f>
        <v>6707943</v>
      </c>
      <c r="L204" s="433"/>
    </row>
    <row r="205" spans="1:12">
      <c r="A205" s="498"/>
      <c r="B205" s="9619" t="s">
        <v>1142</v>
      </c>
      <c r="C205" s="556" t="s">
        <v>869</v>
      </c>
      <c r="D205" s="840" t="s">
        <v>302</v>
      </c>
      <c r="E205" s="558" t="s">
        <v>878</v>
      </c>
      <c r="F205" s="820"/>
      <c r="G205" s="9492">
        <v>44635</v>
      </c>
      <c r="H205" s="515"/>
      <c r="I205" s="9492"/>
      <c r="J205" s="559"/>
      <c r="K205" s="9492">
        <f>K204-G205</f>
        <v>6663308</v>
      </c>
      <c r="L205" s="433"/>
    </row>
    <row r="206" spans="1:12">
      <c r="A206" s="487"/>
      <c r="B206" s="9620"/>
      <c r="C206" s="555" t="s">
        <v>1050</v>
      </c>
      <c r="D206" s="841" t="s">
        <v>918</v>
      </c>
      <c r="E206" s="854"/>
      <c r="F206" s="821"/>
      <c r="G206" s="9493"/>
      <c r="H206" s="515"/>
      <c r="I206" s="9493"/>
      <c r="J206" s="559"/>
      <c r="K206" s="9493"/>
      <c r="L206" s="433"/>
    </row>
    <row r="207" spans="1:12">
      <c r="A207" s="487"/>
      <c r="B207" s="561"/>
      <c r="C207" s="532"/>
      <c r="D207" s="576"/>
      <c r="E207" s="582"/>
      <c r="F207" s="577"/>
      <c r="G207" s="577"/>
      <c r="H207" s="600"/>
      <c r="I207" s="577"/>
      <c r="J207" s="604">
        <v>1650</v>
      </c>
      <c r="K207" s="821">
        <f>K205+J207</f>
        <v>6664958</v>
      </c>
      <c r="L207" s="433"/>
    </row>
    <row r="208" spans="1:12">
      <c r="A208" s="498"/>
      <c r="B208" s="9666" t="s">
        <v>1142</v>
      </c>
      <c r="C208" s="565" t="s">
        <v>1147</v>
      </c>
      <c r="D208" s="920" t="s">
        <v>709</v>
      </c>
      <c r="E208" s="9659" t="s">
        <v>143</v>
      </c>
      <c r="F208" s="828"/>
      <c r="G208" s="9668"/>
      <c r="H208" s="567"/>
      <c r="I208" s="9668">
        <v>26000</v>
      </c>
      <c r="J208" s="559"/>
      <c r="K208" s="9492">
        <f>K207-I208</f>
        <v>6638958</v>
      </c>
      <c r="L208" s="433"/>
    </row>
    <row r="209" spans="1:12">
      <c r="A209" s="487"/>
      <c r="B209" s="9667"/>
      <c r="C209" s="568" t="s">
        <v>1069</v>
      </c>
      <c r="D209" s="921" t="s">
        <v>46</v>
      </c>
      <c r="E209" s="9660"/>
      <c r="F209" s="829"/>
      <c r="G209" s="9669"/>
      <c r="H209" s="567"/>
      <c r="I209" s="9669"/>
      <c r="J209" s="559"/>
      <c r="K209" s="9493"/>
      <c r="L209" s="433"/>
    </row>
    <row r="210" spans="1:12">
      <c r="A210" s="487"/>
      <c r="B210" s="561"/>
      <c r="C210" s="532"/>
      <c r="D210" s="576"/>
      <c r="E210" s="582"/>
      <c r="F210" s="577"/>
      <c r="G210" s="577"/>
      <c r="H210" s="600"/>
      <c r="I210" s="577"/>
      <c r="J210" s="604">
        <v>800</v>
      </c>
      <c r="K210" s="821">
        <f>K208+J210</f>
        <v>6639758</v>
      </c>
      <c r="L210" s="433"/>
    </row>
    <row r="211" spans="1:12">
      <c r="A211" s="498"/>
      <c r="B211" s="9666" t="s">
        <v>1142</v>
      </c>
      <c r="C211" s="565" t="s">
        <v>1147</v>
      </c>
      <c r="D211" s="920" t="s">
        <v>709</v>
      </c>
      <c r="E211" s="9659" t="s">
        <v>143</v>
      </c>
      <c r="F211" s="828"/>
      <c r="G211" s="9668"/>
      <c r="H211" s="567"/>
      <c r="I211" s="9668">
        <v>26000</v>
      </c>
      <c r="J211" s="559"/>
      <c r="K211" s="9492">
        <f>K210-I211</f>
        <v>6613758</v>
      </c>
      <c r="L211" s="9617"/>
    </row>
    <row r="212" spans="1:12">
      <c r="A212" s="487"/>
      <c r="B212" s="9667"/>
      <c r="C212" s="568" t="s">
        <v>1148</v>
      </c>
      <c r="D212" s="921" t="s">
        <v>46</v>
      </c>
      <c r="E212" s="9660"/>
      <c r="F212" s="829"/>
      <c r="G212" s="9669"/>
      <c r="H212" s="567"/>
      <c r="I212" s="9669"/>
      <c r="J212" s="559"/>
      <c r="K212" s="9493"/>
      <c r="L212" s="9618"/>
    </row>
    <row r="213" spans="1:12">
      <c r="A213" s="487"/>
      <c r="B213" s="561"/>
      <c r="C213" s="532"/>
      <c r="D213" s="576"/>
      <c r="E213" s="582"/>
      <c r="F213" s="577"/>
      <c r="G213" s="577"/>
      <c r="H213" s="600"/>
      <c r="I213" s="577"/>
      <c r="J213" s="604">
        <v>800</v>
      </c>
      <c r="K213" s="821">
        <f>K211+J213</f>
        <v>6614558</v>
      </c>
      <c r="L213" s="433"/>
    </row>
    <row r="214" spans="1:12">
      <c r="A214" s="498"/>
      <c r="B214" s="9619" t="s">
        <v>1142</v>
      </c>
      <c r="C214" s="556" t="s">
        <v>781</v>
      </c>
      <c r="D214" s="491" t="s">
        <v>196</v>
      </c>
      <c r="E214" s="9498" t="s">
        <v>195</v>
      </c>
      <c r="F214" s="820"/>
      <c r="G214" s="9492"/>
      <c r="H214" s="515"/>
      <c r="I214" s="9492">
        <v>20390</v>
      </c>
      <c r="J214" s="559"/>
      <c r="K214" s="9492">
        <f>K213-I214</f>
        <v>6594168</v>
      </c>
      <c r="L214" s="9617"/>
    </row>
    <row r="215" spans="1:12">
      <c r="A215" s="487"/>
      <c r="B215" s="9620"/>
      <c r="C215" s="555" t="s">
        <v>925</v>
      </c>
      <c r="D215" s="841" t="s">
        <v>38</v>
      </c>
      <c r="E215" s="9499"/>
      <c r="F215" s="821"/>
      <c r="G215" s="9493"/>
      <c r="H215" s="515"/>
      <c r="I215" s="9493"/>
      <c r="J215" s="559"/>
      <c r="K215" s="9493"/>
      <c r="L215" s="9618"/>
    </row>
    <row r="216" spans="1:12">
      <c r="A216" s="487"/>
      <c r="B216" s="561"/>
      <c r="C216" s="532"/>
      <c r="D216" s="576"/>
      <c r="E216" s="582"/>
      <c r="F216" s="577"/>
      <c r="G216" s="577"/>
      <c r="H216" s="600"/>
      <c r="I216" s="577"/>
      <c r="J216" s="604">
        <v>1500</v>
      </c>
      <c r="K216" s="821">
        <f>K214+J216</f>
        <v>6595668</v>
      </c>
      <c r="L216" s="433"/>
    </row>
    <row r="217" spans="1:12">
      <c r="A217" s="498"/>
      <c r="B217" s="9498" t="s">
        <v>1142</v>
      </c>
      <c r="C217" s="517" t="s">
        <v>781</v>
      </c>
      <c r="D217" s="491" t="s">
        <v>196</v>
      </c>
      <c r="E217" s="9498" t="s">
        <v>195</v>
      </c>
      <c r="F217" s="820"/>
      <c r="G217" s="994"/>
      <c r="H217" s="994"/>
      <c r="I217" s="9492">
        <v>81140</v>
      </c>
      <c r="J217" s="559"/>
      <c r="K217" s="9492">
        <f>K216-I217</f>
        <v>6514528</v>
      </c>
      <c r="L217" s="9617"/>
    </row>
    <row r="218" spans="1:12">
      <c r="A218" s="487"/>
      <c r="B218" s="9499"/>
      <c r="C218" s="477" t="s">
        <v>926</v>
      </c>
      <c r="D218" s="841" t="s">
        <v>38</v>
      </c>
      <c r="E218" s="9499"/>
      <c r="F218" s="821"/>
      <c r="G218" s="995"/>
      <c r="H218" s="995"/>
      <c r="I218" s="9493"/>
      <c r="J218" s="559"/>
      <c r="K218" s="9493"/>
      <c r="L218" s="9618"/>
    </row>
    <row r="219" spans="1:12">
      <c r="A219" s="487"/>
      <c r="B219" s="561"/>
      <c r="C219" s="532" t="s">
        <v>356</v>
      </c>
      <c r="D219" s="576"/>
      <c r="E219" s="582"/>
      <c r="F219" s="577"/>
      <c r="G219" s="577"/>
      <c r="H219" s="600"/>
      <c r="I219" s="577"/>
      <c r="J219" s="604">
        <v>1500</v>
      </c>
      <c r="K219" s="821">
        <f>K217+J219</f>
        <v>6516028</v>
      </c>
      <c r="L219" s="433"/>
    </row>
    <row r="220" spans="1:12">
      <c r="A220" s="498"/>
      <c r="B220" s="9619" t="s">
        <v>1149</v>
      </c>
      <c r="C220" s="556" t="s">
        <v>815</v>
      </c>
      <c r="D220" s="816" t="s">
        <v>1150</v>
      </c>
      <c r="E220" s="558"/>
      <c r="F220" s="820"/>
      <c r="G220" s="9492"/>
      <c r="H220" s="515"/>
      <c r="I220" s="9492">
        <v>119206</v>
      </c>
      <c r="J220" s="571"/>
      <c r="K220" s="9492">
        <f>K219-I220</f>
        <v>6396822</v>
      </c>
      <c r="L220" s="433"/>
    </row>
    <row r="221" spans="1:12">
      <c r="A221" s="487"/>
      <c r="B221" s="9620"/>
      <c r="C221" s="555" t="s">
        <v>1151</v>
      </c>
      <c r="D221" s="817"/>
      <c r="E221" s="826"/>
      <c r="F221" s="821"/>
      <c r="G221" s="9493"/>
      <c r="H221" s="515"/>
      <c r="I221" s="9493"/>
      <c r="J221" s="571"/>
      <c r="K221" s="9493"/>
      <c r="L221" s="433"/>
    </row>
    <row r="222" spans="1:12">
      <c r="A222" s="487"/>
      <c r="B222" s="561"/>
      <c r="C222" s="532"/>
      <c r="D222" s="576"/>
      <c r="E222" s="582"/>
      <c r="F222" s="577"/>
      <c r="G222" s="577"/>
      <c r="H222" s="600"/>
      <c r="I222" s="577"/>
      <c r="J222" s="604">
        <v>1400</v>
      </c>
      <c r="K222" s="821">
        <f>K220+J222</f>
        <v>6398222</v>
      </c>
      <c r="L222" s="433"/>
    </row>
    <row r="223" spans="1:12">
      <c r="A223" s="498"/>
      <c r="B223" s="9498" t="s">
        <v>1149</v>
      </c>
      <c r="C223" s="556" t="s">
        <v>796</v>
      </c>
      <c r="D223" s="816" t="s">
        <v>1150</v>
      </c>
      <c r="E223" s="558"/>
      <c r="F223" s="820"/>
      <c r="G223" s="994"/>
      <c r="H223" s="515"/>
      <c r="I223" s="994">
        <v>39300</v>
      </c>
      <c r="J223" s="559"/>
      <c r="K223" s="9492">
        <f>K222-I223</f>
        <v>6358922</v>
      </c>
      <c r="L223" s="433"/>
    </row>
    <row r="224" spans="1:12">
      <c r="A224" s="487"/>
      <c r="B224" s="9499"/>
      <c r="C224" s="555" t="s">
        <v>1152</v>
      </c>
      <c r="D224" s="817"/>
      <c r="E224" s="826"/>
      <c r="F224" s="821"/>
      <c r="G224" s="995"/>
      <c r="H224" s="515"/>
      <c r="I224" s="995"/>
      <c r="J224" s="559"/>
      <c r="K224" s="9493"/>
      <c r="L224" s="433"/>
    </row>
    <row r="225" spans="1:12">
      <c r="A225" s="487"/>
      <c r="B225" s="561"/>
      <c r="C225" s="532"/>
      <c r="D225" s="576"/>
      <c r="E225" s="582"/>
      <c r="F225" s="577"/>
      <c r="G225" s="577"/>
      <c r="H225" s="600"/>
      <c r="I225" s="577"/>
      <c r="J225" s="604">
        <v>750</v>
      </c>
      <c r="K225" s="821">
        <f>K223+J225</f>
        <v>6359672</v>
      </c>
      <c r="L225" s="433"/>
    </row>
    <row r="226" spans="1:12">
      <c r="A226" s="498"/>
      <c r="B226" s="830" t="s">
        <v>1149</v>
      </c>
      <c r="C226" s="565" t="s">
        <v>1147</v>
      </c>
      <c r="D226" s="920" t="s">
        <v>709</v>
      </c>
      <c r="E226" s="9659" t="s">
        <v>143</v>
      </c>
      <c r="F226" s="828"/>
      <c r="G226" s="999"/>
      <c r="H226" s="567"/>
      <c r="I226" s="999">
        <v>26000</v>
      </c>
      <c r="J226" s="559"/>
      <c r="K226" s="9492">
        <f>K225-I226</f>
        <v>6333672</v>
      </c>
      <c r="L226" s="9647"/>
    </row>
    <row r="227" spans="1:12">
      <c r="A227" s="487"/>
      <c r="B227" s="831"/>
      <c r="C227" s="568" t="s">
        <v>1148</v>
      </c>
      <c r="D227" s="921" t="s">
        <v>46</v>
      </c>
      <c r="E227" s="9660"/>
      <c r="F227" s="829"/>
      <c r="G227" s="1000"/>
      <c r="H227" s="567"/>
      <c r="I227" s="1000"/>
      <c r="J227" s="559"/>
      <c r="K227" s="9493"/>
      <c r="L227" s="9648"/>
    </row>
    <row r="228" spans="1:12">
      <c r="A228" s="487"/>
      <c r="B228" s="561"/>
      <c r="C228" s="532"/>
      <c r="D228" s="576"/>
      <c r="E228" s="582"/>
      <c r="F228" s="577"/>
      <c r="G228" s="577"/>
      <c r="H228" s="600"/>
      <c r="I228" s="577"/>
      <c r="J228" s="604">
        <v>800</v>
      </c>
      <c r="K228" s="821">
        <f>K226+J228</f>
        <v>6334472</v>
      </c>
      <c r="L228" s="433"/>
    </row>
    <row r="229" spans="1:12">
      <c r="A229" s="498"/>
      <c r="B229" s="830" t="s">
        <v>1149</v>
      </c>
      <c r="C229" s="565" t="s">
        <v>1153</v>
      </c>
      <c r="D229" s="920" t="s">
        <v>709</v>
      </c>
      <c r="E229" s="9659" t="s">
        <v>143</v>
      </c>
      <c r="F229" s="828"/>
      <c r="G229" s="999"/>
      <c r="H229" s="567"/>
      <c r="I229" s="999">
        <v>26000</v>
      </c>
      <c r="J229" s="559"/>
      <c r="K229" s="9492">
        <f>K228-I229</f>
        <v>6308472</v>
      </c>
      <c r="L229" s="433"/>
    </row>
    <row r="230" spans="1:12">
      <c r="A230" s="487"/>
      <c r="B230" s="831"/>
      <c r="C230" s="568" t="s">
        <v>1148</v>
      </c>
      <c r="D230" s="921" t="s">
        <v>46</v>
      </c>
      <c r="E230" s="9660"/>
      <c r="F230" s="829"/>
      <c r="G230" s="1000"/>
      <c r="H230" s="567"/>
      <c r="I230" s="1000"/>
      <c r="J230" s="559"/>
      <c r="K230" s="9493"/>
      <c r="L230" s="433"/>
    </row>
    <row r="231" spans="1:12">
      <c r="A231" s="487"/>
      <c r="B231" s="561"/>
      <c r="C231" s="532"/>
      <c r="D231" s="576"/>
      <c r="E231" s="582"/>
      <c r="F231" s="577"/>
      <c r="G231" s="577"/>
      <c r="H231" s="600"/>
      <c r="I231" s="577"/>
      <c r="J231" s="604">
        <v>800</v>
      </c>
      <c r="K231" s="821">
        <f>K229+J231</f>
        <v>6309272</v>
      </c>
      <c r="L231" s="433"/>
    </row>
    <row r="232" spans="1:12">
      <c r="A232" s="498"/>
      <c r="B232" s="9498" t="s">
        <v>1154</v>
      </c>
      <c r="C232" s="497" t="s">
        <v>591</v>
      </c>
      <c r="D232" s="827"/>
      <c r="E232" s="818"/>
      <c r="F232" s="820">
        <v>20000000</v>
      </c>
      <c r="G232" s="994"/>
      <c r="H232" s="994"/>
      <c r="I232" s="994"/>
      <c r="J232" s="559"/>
      <c r="K232" s="9492">
        <f>K231+F232</f>
        <v>26309272</v>
      </c>
      <c r="L232" s="433"/>
    </row>
    <row r="233" spans="1:12">
      <c r="A233" s="487"/>
      <c r="B233" s="9499"/>
      <c r="C233" s="497"/>
      <c r="D233" s="827"/>
      <c r="E233" s="819"/>
      <c r="F233" s="821"/>
      <c r="G233" s="995"/>
      <c r="H233" s="995"/>
      <c r="I233" s="995"/>
      <c r="J233" s="559"/>
      <c r="K233" s="9493"/>
      <c r="L233" s="433"/>
    </row>
    <row r="234" spans="1:12">
      <c r="A234" s="487"/>
      <c r="B234" s="561"/>
      <c r="C234" s="532"/>
      <c r="D234" s="576"/>
      <c r="E234" s="582"/>
      <c r="F234" s="577"/>
      <c r="G234" s="577"/>
      <c r="H234" s="600"/>
      <c r="I234" s="577"/>
      <c r="J234" s="604"/>
      <c r="K234" s="821"/>
      <c r="L234" s="433"/>
    </row>
    <row r="235" spans="1:12">
      <c r="A235" s="498"/>
      <c r="B235" s="9498" t="s">
        <v>1155</v>
      </c>
      <c r="C235" s="497" t="s">
        <v>949</v>
      </c>
      <c r="D235" s="827"/>
      <c r="E235" s="818"/>
      <c r="F235" s="820"/>
      <c r="G235" s="994"/>
      <c r="H235" s="994"/>
      <c r="I235" s="994">
        <v>150000</v>
      </c>
      <c r="J235" s="559"/>
      <c r="K235" s="9492">
        <f>K232-I235</f>
        <v>26159272</v>
      </c>
      <c r="L235" s="433"/>
    </row>
    <row r="236" spans="1:12">
      <c r="A236" s="487"/>
      <c r="B236" s="9499"/>
      <c r="C236" s="497" t="s">
        <v>1156</v>
      </c>
      <c r="D236" s="827"/>
      <c r="E236" s="819"/>
      <c r="F236" s="821"/>
      <c r="G236" s="995"/>
      <c r="H236" s="995"/>
      <c r="I236" s="995"/>
      <c r="J236" s="559"/>
      <c r="K236" s="9493"/>
      <c r="L236" s="433"/>
    </row>
    <row r="237" spans="1:12">
      <c r="A237" s="487"/>
      <c r="B237" s="561"/>
      <c r="C237" s="532"/>
      <c r="D237" s="576"/>
      <c r="E237" s="582"/>
      <c r="F237" s="577"/>
      <c r="G237" s="577"/>
      <c r="H237" s="600"/>
      <c r="I237" s="577"/>
      <c r="J237" s="604">
        <v>1400</v>
      </c>
      <c r="K237" s="821">
        <f>K235+J237</f>
        <v>26160672</v>
      </c>
      <c r="L237" s="433"/>
    </row>
    <row r="238" spans="1:12">
      <c r="A238" s="498"/>
      <c r="B238" s="825" t="s">
        <v>1157</v>
      </c>
      <c r="C238" s="556" t="s">
        <v>815</v>
      </c>
      <c r="D238" s="827" t="s">
        <v>647</v>
      </c>
      <c r="E238" s="818" t="s">
        <v>717</v>
      </c>
      <c r="F238" s="820"/>
      <c r="G238" s="994">
        <v>119206</v>
      </c>
      <c r="H238" s="515"/>
      <c r="I238" s="994"/>
      <c r="J238" s="559"/>
      <c r="K238" s="9492">
        <f>K237-G238</f>
        <v>26041466</v>
      </c>
      <c r="L238" s="9617"/>
    </row>
    <row r="239" spans="1:12">
      <c r="A239" s="487"/>
      <c r="B239" s="826"/>
      <c r="C239" s="555" t="s">
        <v>1066</v>
      </c>
      <c r="D239" s="827" t="s">
        <v>38</v>
      </c>
      <c r="E239" s="819"/>
      <c r="F239" s="821"/>
      <c r="G239" s="995"/>
      <c r="H239" s="515"/>
      <c r="I239" s="995"/>
      <c r="J239" s="559"/>
      <c r="K239" s="9493"/>
      <c r="L239" s="9618"/>
    </row>
    <row r="240" spans="1:12">
      <c r="A240" s="487"/>
      <c r="B240" s="561"/>
      <c r="C240" s="532"/>
      <c r="D240" s="576"/>
      <c r="E240" s="582"/>
      <c r="F240" s="577"/>
      <c r="G240" s="577"/>
      <c r="H240" s="600"/>
      <c r="I240" s="577"/>
      <c r="J240" s="604">
        <v>1400</v>
      </c>
      <c r="K240" s="821">
        <f>K238+J240</f>
        <v>26042866</v>
      </c>
      <c r="L240" s="433"/>
    </row>
    <row r="241" spans="1:13">
      <c r="A241" s="853"/>
      <c r="B241" s="869">
        <v>41953</v>
      </c>
      <c r="C241" s="556" t="s">
        <v>952</v>
      </c>
      <c r="D241" s="840" t="s">
        <v>1207</v>
      </c>
      <c r="E241" s="844"/>
      <c r="F241" s="844"/>
      <c r="G241" s="9492">
        <v>50000</v>
      </c>
      <c r="H241" s="994"/>
      <c r="I241" s="559"/>
      <c r="J241" s="9492"/>
      <c r="K241" s="9670">
        <f>K240-G241</f>
        <v>25992866</v>
      </c>
      <c r="L241" s="433"/>
    </row>
    <row r="242" spans="1:13">
      <c r="A242" s="854"/>
      <c r="B242" s="477"/>
      <c r="C242" s="555" t="s">
        <v>1206</v>
      </c>
      <c r="D242" s="841" t="s">
        <v>1176</v>
      </c>
      <c r="E242" s="845"/>
      <c r="F242" s="845"/>
      <c r="G242" s="9493"/>
      <c r="H242" s="995"/>
      <c r="I242" s="559"/>
      <c r="J242" s="9493"/>
      <c r="K242" s="9618"/>
      <c r="L242" s="433"/>
    </row>
    <row r="243" spans="1:13">
      <c r="A243" s="561"/>
      <c r="B243" s="532"/>
      <c r="C243" s="532"/>
      <c r="D243" s="576"/>
      <c r="E243" s="577"/>
      <c r="F243" s="577"/>
      <c r="G243" s="600"/>
      <c r="H243" s="577"/>
      <c r="I243" s="604"/>
      <c r="J243" s="845">
        <v>1400</v>
      </c>
      <c r="K243" s="870">
        <f>K241+J243</f>
        <v>25994266</v>
      </c>
      <c r="L243" s="433"/>
    </row>
    <row r="244" spans="1:13">
      <c r="A244" s="498"/>
      <c r="B244" s="825" t="s">
        <v>1157</v>
      </c>
      <c r="C244" s="556" t="s">
        <v>821</v>
      </c>
      <c r="D244" s="816"/>
      <c r="E244" s="558"/>
      <c r="F244" s="820"/>
      <c r="G244" s="994"/>
      <c r="H244" s="515"/>
      <c r="I244" s="9492">
        <v>578489</v>
      </c>
      <c r="J244" s="559"/>
      <c r="K244" s="9492">
        <f>K243-I244</f>
        <v>25415777</v>
      </c>
      <c r="L244" s="9617" t="s">
        <v>1173</v>
      </c>
      <c r="M244" s="9673"/>
    </row>
    <row r="245" spans="1:13">
      <c r="A245" s="487"/>
      <c r="B245" s="826"/>
      <c r="C245" s="555" t="s">
        <v>1054</v>
      </c>
      <c r="D245" s="817"/>
      <c r="E245" s="826"/>
      <c r="F245" s="821"/>
      <c r="G245" s="995"/>
      <c r="H245" s="515"/>
      <c r="I245" s="9493"/>
      <c r="J245" s="559"/>
      <c r="K245" s="9493"/>
      <c r="L245" s="9618"/>
      <c r="M245" s="9673"/>
    </row>
    <row r="246" spans="1:13">
      <c r="A246" s="487"/>
      <c r="B246" s="561"/>
      <c r="C246" s="532"/>
      <c r="D246" s="576"/>
      <c r="E246" s="582"/>
      <c r="F246" s="577"/>
      <c r="G246" s="577"/>
      <c r="H246" s="600"/>
      <c r="I246" s="577"/>
      <c r="J246" s="604">
        <v>1400</v>
      </c>
      <c r="K246" s="821">
        <f>K244+J246</f>
        <v>25417177</v>
      </c>
      <c r="L246" s="433"/>
    </row>
    <row r="247" spans="1:13">
      <c r="A247" s="498"/>
      <c r="B247" s="825" t="s">
        <v>1157</v>
      </c>
      <c r="C247" s="474" t="s">
        <v>756</v>
      </c>
      <c r="D247" s="816" t="s">
        <v>224</v>
      </c>
      <c r="E247" s="922" t="s">
        <v>176</v>
      </c>
      <c r="F247" s="820"/>
      <c r="G247" s="994">
        <v>300000</v>
      </c>
      <c r="H247" s="515"/>
      <c r="I247" s="994"/>
      <c r="J247" s="559"/>
      <c r="K247" s="9492">
        <f>K246-G247</f>
        <v>25117177</v>
      </c>
      <c r="L247" s="433"/>
    </row>
    <row r="248" spans="1:13">
      <c r="A248" s="487"/>
      <c r="B248" s="826"/>
      <c r="C248" s="555" t="s">
        <v>757</v>
      </c>
      <c r="D248" s="817" t="s">
        <v>758</v>
      </c>
      <c r="E248" s="826"/>
      <c r="F248" s="821"/>
      <c r="G248" s="995"/>
      <c r="H248" s="515"/>
      <c r="I248" s="995"/>
      <c r="J248" s="559"/>
      <c r="K248" s="9493"/>
      <c r="L248" s="433"/>
    </row>
    <row r="249" spans="1:13">
      <c r="A249" s="487"/>
      <c r="B249" s="561"/>
      <c r="C249" s="532"/>
      <c r="D249" s="576"/>
      <c r="E249" s="582"/>
      <c r="F249" s="577"/>
      <c r="G249" s="577"/>
      <c r="H249" s="600"/>
      <c r="I249" s="577"/>
      <c r="J249" s="604">
        <v>1400</v>
      </c>
      <c r="K249" s="821">
        <f>K247+J249</f>
        <v>25118577</v>
      </c>
      <c r="L249" s="433"/>
    </row>
    <row r="250" spans="1:13">
      <c r="A250" s="498"/>
      <c r="B250" s="9498" t="s">
        <v>1157</v>
      </c>
      <c r="C250" s="480" t="s">
        <v>778</v>
      </c>
      <c r="D250" s="816" t="s">
        <v>73</v>
      </c>
      <c r="E250" s="825"/>
      <c r="F250" s="9492"/>
      <c r="G250" s="9492"/>
      <c r="H250" s="9492">
        <v>12672900</v>
      </c>
      <c r="I250" s="9492"/>
      <c r="J250" s="595"/>
      <c r="K250" s="9492">
        <f>K249-H250</f>
        <v>12445677</v>
      </c>
      <c r="L250" s="433"/>
    </row>
    <row r="251" spans="1:13">
      <c r="A251" s="487"/>
      <c r="B251" s="9499"/>
      <c r="C251" s="477" t="s">
        <v>779</v>
      </c>
      <c r="D251" s="817"/>
      <c r="E251" s="826"/>
      <c r="F251" s="9493"/>
      <c r="G251" s="9493"/>
      <c r="H251" s="9493"/>
      <c r="I251" s="9493"/>
      <c r="J251" s="559"/>
      <c r="K251" s="9493"/>
      <c r="L251" s="433"/>
    </row>
    <row r="252" spans="1:13">
      <c r="A252" s="487"/>
      <c r="B252" s="561"/>
      <c r="C252" s="532"/>
      <c r="D252" s="576"/>
      <c r="E252" s="605"/>
      <c r="F252" s="577"/>
      <c r="G252" s="577"/>
      <c r="H252" s="600"/>
      <c r="I252" s="577"/>
      <c r="J252" s="604">
        <v>1500</v>
      </c>
      <c r="K252" s="821">
        <f>K250+J252</f>
        <v>12447177</v>
      </c>
      <c r="L252" s="433"/>
    </row>
    <row r="253" spans="1:13">
      <c r="A253" s="498"/>
      <c r="B253" s="9498" t="s">
        <v>1157</v>
      </c>
      <c r="C253" s="556" t="s">
        <v>781</v>
      </c>
      <c r="D253" s="485"/>
      <c r="E253" s="818"/>
      <c r="F253" s="820"/>
      <c r="G253" s="994"/>
      <c r="H253" s="515"/>
      <c r="I253" s="9492">
        <v>1874640</v>
      </c>
      <c r="J253" s="559"/>
      <c r="K253" s="9492">
        <f>K252-I253</f>
        <v>10572537</v>
      </c>
      <c r="L253" s="433"/>
    </row>
    <row r="254" spans="1:13">
      <c r="A254" s="487"/>
      <c r="B254" s="9499"/>
      <c r="C254" s="555" t="s">
        <v>1061</v>
      </c>
      <c r="D254" s="486"/>
      <c r="E254" s="819"/>
      <c r="F254" s="821"/>
      <c r="G254" s="995"/>
      <c r="H254" s="515"/>
      <c r="I254" s="9493"/>
      <c r="J254" s="559"/>
      <c r="K254" s="9493"/>
      <c r="L254" s="433"/>
    </row>
    <row r="255" spans="1:13">
      <c r="A255" s="487"/>
      <c r="B255" s="561"/>
      <c r="C255" s="532"/>
      <c r="D255" s="576"/>
      <c r="E255" s="582"/>
      <c r="F255" s="577"/>
      <c r="G255" s="577"/>
      <c r="H255" s="600"/>
      <c r="I255" s="577"/>
      <c r="J255" s="604">
        <v>1500</v>
      </c>
      <c r="K255" s="821">
        <f>K253+J255</f>
        <v>10574037</v>
      </c>
      <c r="L255" s="433"/>
    </row>
    <row r="256" spans="1:13">
      <c r="A256" s="498"/>
      <c r="B256" s="9498" t="s">
        <v>1157</v>
      </c>
      <c r="C256" s="435" t="s">
        <v>796</v>
      </c>
      <c r="D256" s="816" t="s">
        <v>647</v>
      </c>
      <c r="E256" s="558" t="s">
        <v>717</v>
      </c>
      <c r="F256" s="820"/>
      <c r="G256" s="9492">
        <v>40300</v>
      </c>
      <c r="H256" s="515"/>
      <c r="I256" s="9492"/>
      <c r="J256" s="559"/>
      <c r="K256" s="9492">
        <f>K255-G256</f>
        <v>10533737</v>
      </c>
      <c r="L256" s="433"/>
    </row>
    <row r="257" spans="1:12">
      <c r="A257" s="487"/>
      <c r="B257" s="9499"/>
      <c r="C257" s="509" t="s">
        <v>905</v>
      </c>
      <c r="D257" s="817" t="s">
        <v>38</v>
      </c>
      <c r="E257" s="826"/>
      <c r="F257" s="821"/>
      <c r="G257" s="9493"/>
      <c r="H257" s="515"/>
      <c r="I257" s="9493"/>
      <c r="J257" s="559"/>
      <c r="K257" s="9493"/>
      <c r="L257" s="433"/>
    </row>
    <row r="258" spans="1:12">
      <c r="A258" s="487"/>
      <c r="B258" s="561"/>
      <c r="C258" s="532"/>
      <c r="D258" s="576"/>
      <c r="E258" s="582"/>
      <c r="F258" s="577"/>
      <c r="G258" s="577"/>
      <c r="H258" s="600"/>
      <c r="I258" s="577"/>
      <c r="J258" s="604">
        <v>750</v>
      </c>
      <c r="K258" s="821">
        <f>K256+J258</f>
        <v>10534487</v>
      </c>
      <c r="L258" s="433"/>
    </row>
    <row r="259" spans="1:12">
      <c r="A259" s="498"/>
      <c r="B259" s="9498" t="s">
        <v>1157</v>
      </c>
      <c r="C259" s="556" t="s">
        <v>796</v>
      </c>
      <c r="D259" s="816"/>
      <c r="E259" s="818"/>
      <c r="F259" s="820"/>
      <c r="G259" s="994"/>
      <c r="H259" s="515"/>
      <c r="I259" s="9492">
        <v>39300</v>
      </c>
      <c r="J259" s="559"/>
      <c r="K259" s="9492">
        <f>K258-I259</f>
        <v>10495187</v>
      </c>
      <c r="L259" s="9647"/>
    </row>
    <row r="260" spans="1:12">
      <c r="A260" s="487"/>
      <c r="B260" s="9499"/>
      <c r="C260" s="555" t="s">
        <v>1062</v>
      </c>
      <c r="D260" s="817"/>
      <c r="E260" s="819"/>
      <c r="F260" s="821"/>
      <c r="G260" s="995"/>
      <c r="H260" s="515"/>
      <c r="I260" s="9493"/>
      <c r="J260" s="559"/>
      <c r="K260" s="9493"/>
      <c r="L260" s="9648"/>
    </row>
    <row r="261" spans="1:12">
      <c r="A261" s="487"/>
      <c r="B261" s="561"/>
      <c r="C261" s="532"/>
      <c r="D261" s="576"/>
      <c r="E261" s="582"/>
      <c r="F261" s="577"/>
      <c r="G261" s="577"/>
      <c r="H261" s="600"/>
      <c r="I261" s="577"/>
      <c r="J261" s="604">
        <v>750</v>
      </c>
      <c r="K261" s="821">
        <f>K259+J261</f>
        <v>10495937</v>
      </c>
      <c r="L261" s="433"/>
    </row>
    <row r="262" spans="1:12">
      <c r="A262" s="498"/>
      <c r="B262" s="9498" t="s">
        <v>1157</v>
      </c>
      <c r="C262" s="556" t="s">
        <v>869</v>
      </c>
      <c r="D262" s="816"/>
      <c r="E262" s="558"/>
      <c r="F262" s="820"/>
      <c r="G262" s="9492"/>
      <c r="H262" s="515"/>
      <c r="I262" s="9492">
        <v>67361</v>
      </c>
      <c r="J262" s="559"/>
      <c r="K262" s="9492">
        <f>K261-I262</f>
        <v>10428576</v>
      </c>
      <c r="L262" s="433"/>
    </row>
    <row r="263" spans="1:12">
      <c r="A263" s="487"/>
      <c r="B263" s="9499"/>
      <c r="C263" s="555" t="s">
        <v>1055</v>
      </c>
      <c r="D263" s="817"/>
      <c r="E263" s="826"/>
      <c r="F263" s="821"/>
      <c r="G263" s="9493"/>
      <c r="H263" s="515"/>
      <c r="I263" s="9493"/>
      <c r="J263" s="559"/>
      <c r="K263" s="9493"/>
      <c r="L263" s="433"/>
    </row>
    <row r="264" spans="1:12">
      <c r="A264" s="487"/>
      <c r="B264" s="822"/>
      <c r="C264" s="532"/>
      <c r="D264" s="576"/>
      <c r="E264" s="582"/>
      <c r="F264" s="577"/>
      <c r="G264" s="577"/>
      <c r="H264" s="600"/>
      <c r="I264" s="577"/>
      <c r="J264" s="604">
        <v>1650</v>
      </c>
      <c r="K264" s="821">
        <f>K262+J264</f>
        <v>10430226</v>
      </c>
      <c r="L264" s="433"/>
    </row>
    <row r="265" spans="1:12">
      <c r="A265" s="498"/>
      <c r="B265" s="9498" t="s">
        <v>1157</v>
      </c>
      <c r="C265" s="565" t="s">
        <v>1068</v>
      </c>
      <c r="D265" s="920" t="s">
        <v>709</v>
      </c>
      <c r="E265" s="9659" t="s">
        <v>143</v>
      </c>
      <c r="F265" s="828"/>
      <c r="G265" s="9668"/>
      <c r="H265" s="567"/>
      <c r="I265" s="9668">
        <v>26000</v>
      </c>
      <c r="J265" s="571"/>
      <c r="K265" s="9492">
        <f>K264-I265</f>
        <v>10404226</v>
      </c>
      <c r="L265" s="9617"/>
    </row>
    <row r="266" spans="1:12">
      <c r="A266" s="487"/>
      <c r="B266" s="9499"/>
      <c r="C266" s="568" t="s">
        <v>1148</v>
      </c>
      <c r="D266" s="921" t="s">
        <v>46</v>
      </c>
      <c r="E266" s="9660"/>
      <c r="F266" s="829"/>
      <c r="G266" s="9669"/>
      <c r="H266" s="567"/>
      <c r="I266" s="9669"/>
      <c r="J266" s="571"/>
      <c r="K266" s="9493"/>
      <c r="L266" s="9618"/>
    </row>
    <row r="267" spans="1:12">
      <c r="A267" s="487"/>
      <c r="B267" s="822"/>
      <c r="C267" s="532"/>
      <c r="D267" s="576"/>
      <c r="E267" s="582"/>
      <c r="F267" s="577"/>
      <c r="G267" s="577"/>
      <c r="H267" s="600"/>
      <c r="I267" s="577"/>
      <c r="J267" s="604">
        <v>800</v>
      </c>
      <c r="K267" s="821">
        <f>K265+J267</f>
        <v>10405026</v>
      </c>
      <c r="L267" s="433"/>
    </row>
    <row r="268" spans="1:12">
      <c r="A268" s="498"/>
      <c r="B268" s="9498" t="s">
        <v>1158</v>
      </c>
      <c r="C268" s="474" t="s">
        <v>781</v>
      </c>
      <c r="D268" s="518"/>
      <c r="E268" s="9498"/>
      <c r="F268" s="9492"/>
      <c r="G268" s="9626"/>
      <c r="H268" s="9492"/>
      <c r="I268" s="9492">
        <v>456140</v>
      </c>
      <c r="J268" s="9492"/>
      <c r="K268" s="9492">
        <f>K267-I268</f>
        <v>9948886</v>
      </c>
      <c r="L268" s="433"/>
    </row>
    <row r="269" spans="1:12">
      <c r="A269" s="487"/>
      <c r="B269" s="9499"/>
      <c r="C269" s="477" t="s">
        <v>1015</v>
      </c>
      <c r="D269" s="519"/>
      <c r="E269" s="9499"/>
      <c r="F269" s="9493"/>
      <c r="G269" s="9627"/>
      <c r="H269" s="9493"/>
      <c r="I269" s="9493"/>
      <c r="J269" s="9493"/>
      <c r="K269" s="9493"/>
      <c r="L269" s="433"/>
    </row>
    <row r="270" spans="1:12">
      <c r="A270" s="487"/>
      <c r="B270" s="561"/>
      <c r="C270" s="546"/>
      <c r="D270" s="576"/>
      <c r="E270" s="584"/>
      <c r="F270" s="586"/>
      <c r="G270" s="585"/>
      <c r="H270" s="587"/>
      <c r="I270" s="586"/>
      <c r="J270" s="586">
        <v>1500</v>
      </c>
      <c r="K270" s="821">
        <f>K268+J270</f>
        <v>9950386</v>
      </c>
      <c r="L270" s="433"/>
    </row>
    <row r="271" spans="1:12">
      <c r="A271" s="498"/>
      <c r="B271" s="9498" t="s">
        <v>1158</v>
      </c>
      <c r="C271" s="517" t="s">
        <v>781</v>
      </c>
      <c r="D271" s="816"/>
      <c r="E271" s="558"/>
      <c r="F271" s="820"/>
      <c r="G271" s="994"/>
      <c r="H271" s="515"/>
      <c r="I271" s="9492">
        <v>160140</v>
      </c>
      <c r="J271" s="559"/>
      <c r="K271" s="9492">
        <f>K270-I271</f>
        <v>9790246</v>
      </c>
      <c r="L271" s="9617"/>
    </row>
    <row r="272" spans="1:12">
      <c r="A272" s="487"/>
      <c r="B272" s="9499"/>
      <c r="C272" s="477" t="s">
        <v>1073</v>
      </c>
      <c r="D272" s="817"/>
      <c r="E272" s="826"/>
      <c r="F272" s="821"/>
      <c r="G272" s="995"/>
      <c r="H272" s="515"/>
      <c r="I272" s="9493"/>
      <c r="J272" s="559"/>
      <c r="K272" s="9493"/>
      <c r="L272" s="9618"/>
    </row>
    <row r="273" spans="1:12">
      <c r="A273" s="487"/>
      <c r="B273" s="561"/>
      <c r="C273" s="532"/>
      <c r="D273" s="576"/>
      <c r="E273" s="582"/>
      <c r="F273" s="577"/>
      <c r="G273" s="577"/>
      <c r="H273" s="600"/>
      <c r="I273" s="577"/>
      <c r="J273" s="604">
        <v>1500</v>
      </c>
      <c r="K273" s="821">
        <f>K271+J273</f>
        <v>9791746</v>
      </c>
      <c r="L273" s="433"/>
    </row>
    <row r="274" spans="1:12">
      <c r="A274" s="498"/>
      <c r="B274" s="9498" t="s">
        <v>1158</v>
      </c>
      <c r="C274" s="565" t="s">
        <v>1068</v>
      </c>
      <c r="D274" s="920" t="s">
        <v>709</v>
      </c>
      <c r="E274" s="9659" t="s">
        <v>143</v>
      </c>
      <c r="F274" s="828"/>
      <c r="G274" s="9668"/>
      <c r="H274" s="567"/>
      <c r="I274" s="9668">
        <v>26000</v>
      </c>
      <c r="J274" s="571"/>
      <c r="K274" s="9492">
        <f>K273-I274</f>
        <v>9765746</v>
      </c>
      <c r="L274" s="9617"/>
    </row>
    <row r="275" spans="1:12">
      <c r="A275" s="487"/>
      <c r="B275" s="9499"/>
      <c r="C275" s="568" t="s">
        <v>1148</v>
      </c>
      <c r="D275" s="921" t="s">
        <v>46</v>
      </c>
      <c r="E275" s="9660"/>
      <c r="F275" s="829"/>
      <c r="G275" s="9669"/>
      <c r="H275" s="567"/>
      <c r="I275" s="9669"/>
      <c r="J275" s="571"/>
      <c r="K275" s="9493"/>
      <c r="L275" s="9618"/>
    </row>
    <row r="276" spans="1:12">
      <c r="A276" s="487"/>
      <c r="B276" s="561"/>
      <c r="C276" s="532"/>
      <c r="D276" s="576"/>
      <c r="E276" s="582"/>
      <c r="F276" s="577"/>
      <c r="G276" s="577"/>
      <c r="H276" s="600"/>
      <c r="I276" s="577"/>
      <c r="J276" s="604">
        <v>800</v>
      </c>
      <c r="K276" s="821">
        <f>K274+J276</f>
        <v>9766546</v>
      </c>
      <c r="L276" s="433"/>
    </row>
    <row r="277" spans="1:12">
      <c r="A277" s="498"/>
      <c r="B277" s="9498" t="s">
        <v>1159</v>
      </c>
      <c r="C277" s="457" t="s">
        <v>952</v>
      </c>
      <c r="D277" s="833" t="s">
        <v>321</v>
      </c>
      <c r="E277" s="9659" t="s">
        <v>1177</v>
      </c>
      <c r="F277" s="457"/>
      <c r="G277" s="1003"/>
      <c r="H277" s="974"/>
      <c r="I277" s="9492">
        <v>50000</v>
      </c>
      <c r="J277" s="559"/>
      <c r="K277" s="9492">
        <f>K276-I277</f>
        <v>9716546</v>
      </c>
      <c r="L277" s="433"/>
    </row>
    <row r="278" spans="1:12">
      <c r="A278" s="487"/>
      <c r="B278" s="9499"/>
      <c r="C278" s="461" t="s">
        <v>1160</v>
      </c>
      <c r="D278" s="834" t="s">
        <v>46</v>
      </c>
      <c r="E278" s="9660"/>
      <c r="F278" s="461"/>
      <c r="G278" s="1004"/>
      <c r="H278" s="998"/>
      <c r="I278" s="9493"/>
      <c r="J278" s="559"/>
      <c r="K278" s="9493"/>
      <c r="L278" s="433"/>
    </row>
    <row r="279" spans="1:12">
      <c r="A279" s="487"/>
      <c r="B279" s="561"/>
      <c r="C279" s="532"/>
      <c r="D279" s="576"/>
      <c r="E279" s="582"/>
      <c r="F279" s="577"/>
      <c r="G279" s="577"/>
      <c r="H279" s="600"/>
      <c r="I279" s="577"/>
      <c r="J279" s="604">
        <v>1400</v>
      </c>
      <c r="K279" s="821">
        <f>K277+J279</f>
        <v>9717946</v>
      </c>
      <c r="L279" s="433"/>
    </row>
    <row r="280" spans="1:12">
      <c r="A280" s="498"/>
      <c r="B280" s="9498" t="s">
        <v>1159</v>
      </c>
      <c r="C280" s="457" t="s">
        <v>952</v>
      </c>
      <c r="D280" s="833" t="s">
        <v>785</v>
      </c>
      <c r="E280" s="459"/>
      <c r="F280" s="823"/>
      <c r="G280" s="996"/>
      <c r="H280" s="9492">
        <v>50000</v>
      </c>
      <c r="I280" s="994"/>
      <c r="J280" s="559"/>
      <c r="K280" s="9492">
        <f>K279-H280</f>
        <v>9667946</v>
      </c>
      <c r="L280" s="433"/>
    </row>
    <row r="281" spans="1:12">
      <c r="A281" s="487"/>
      <c r="B281" s="9499"/>
      <c r="C281" s="538" t="s">
        <v>1012</v>
      </c>
      <c r="D281" s="834" t="s">
        <v>46</v>
      </c>
      <c r="E281" s="832"/>
      <c r="F281" s="824"/>
      <c r="G281" s="997"/>
      <c r="H281" s="9493"/>
      <c r="I281" s="995"/>
      <c r="J281" s="559"/>
      <c r="K281" s="9493"/>
      <c r="L281" s="433"/>
    </row>
    <row r="282" spans="1:12">
      <c r="A282" s="487"/>
      <c r="B282" s="561"/>
      <c r="C282" s="532"/>
      <c r="D282" s="576"/>
      <c r="E282" s="582"/>
      <c r="F282" s="577"/>
      <c r="G282" s="577"/>
      <c r="H282" s="600"/>
      <c r="I282" s="577"/>
      <c r="J282" s="604">
        <v>1400</v>
      </c>
      <c r="K282" s="821">
        <f>K280+J282</f>
        <v>9669346</v>
      </c>
      <c r="L282" s="433"/>
    </row>
    <row r="283" spans="1:12">
      <c r="A283" s="498"/>
      <c r="B283" s="9498" t="s">
        <v>1159</v>
      </c>
      <c r="C283" s="517" t="s">
        <v>952</v>
      </c>
      <c r="D283" s="840" t="s">
        <v>627</v>
      </c>
      <c r="E283" s="9498" t="s">
        <v>92</v>
      </c>
      <c r="F283" s="820"/>
      <c r="G283" s="9492">
        <v>50000</v>
      </c>
      <c r="H283" s="515"/>
      <c r="I283" s="994"/>
      <c r="J283" s="559"/>
      <c r="K283" s="9492">
        <f>K282-G283</f>
        <v>9619346</v>
      </c>
      <c r="L283" s="9617"/>
    </row>
    <row r="284" spans="1:12">
      <c r="A284" s="487"/>
      <c r="B284" s="9499"/>
      <c r="C284" s="477" t="s">
        <v>1016</v>
      </c>
      <c r="D284" s="841" t="s">
        <v>46</v>
      </c>
      <c r="E284" s="9499"/>
      <c r="F284" s="821"/>
      <c r="G284" s="9493"/>
      <c r="H284" s="515"/>
      <c r="I284" s="995"/>
      <c r="J284" s="559"/>
      <c r="K284" s="9493"/>
      <c r="L284" s="9618"/>
    </row>
    <row r="285" spans="1:12">
      <c r="A285" s="487"/>
      <c r="B285" s="561"/>
      <c r="C285" s="532"/>
      <c r="D285" s="576"/>
      <c r="E285" s="582"/>
      <c r="F285" s="577"/>
      <c r="G285" s="577"/>
      <c r="H285" s="600"/>
      <c r="I285" s="577"/>
      <c r="J285" s="604">
        <v>1400</v>
      </c>
      <c r="K285" s="821">
        <f>K283+J285</f>
        <v>9620746</v>
      </c>
      <c r="L285" s="433"/>
    </row>
    <row r="286" spans="1:12">
      <c r="A286" s="498"/>
      <c r="B286" s="9619" t="s">
        <v>1159</v>
      </c>
      <c r="C286" s="556" t="s">
        <v>781</v>
      </c>
      <c r="D286" s="944" t="s">
        <v>1255</v>
      </c>
      <c r="E286" s="946" t="s">
        <v>1256</v>
      </c>
      <c r="F286" s="820"/>
      <c r="G286" s="9492"/>
      <c r="H286" s="9492"/>
      <c r="I286" s="9492">
        <v>63340</v>
      </c>
      <c r="J286" s="559"/>
      <c r="K286" s="9492">
        <f>K285-I286</f>
        <v>9557406</v>
      </c>
      <c r="L286" s="433"/>
    </row>
    <row r="287" spans="1:12">
      <c r="A287" s="487"/>
      <c r="B287" s="9620"/>
      <c r="C287" s="555" t="s">
        <v>1161</v>
      </c>
      <c r="D287" s="945" t="s">
        <v>746</v>
      </c>
      <c r="E287" s="947"/>
      <c r="F287" s="821"/>
      <c r="G287" s="9493"/>
      <c r="H287" s="9493"/>
      <c r="I287" s="9493"/>
      <c r="J287" s="559"/>
      <c r="K287" s="9493"/>
      <c r="L287" s="433"/>
    </row>
    <row r="288" spans="1:12">
      <c r="A288" s="487"/>
      <c r="B288" s="561"/>
      <c r="C288" s="532"/>
      <c r="D288" s="576"/>
      <c r="E288" s="582"/>
      <c r="F288" s="577"/>
      <c r="G288" s="577"/>
      <c r="H288" s="600"/>
      <c r="I288" s="577"/>
      <c r="J288" s="604">
        <v>1500</v>
      </c>
      <c r="K288" s="821">
        <f>K286+J288</f>
        <v>9558906</v>
      </c>
      <c r="L288" s="433"/>
    </row>
    <row r="289" spans="1:12">
      <c r="A289" s="498"/>
      <c r="B289" s="9619" t="s">
        <v>1162</v>
      </c>
      <c r="C289" s="457" t="s">
        <v>815</v>
      </c>
      <c r="D289" s="833" t="s">
        <v>399</v>
      </c>
      <c r="E289" s="459" t="s">
        <v>401</v>
      </c>
      <c r="F289" s="823"/>
      <c r="G289" s="9609">
        <v>251911</v>
      </c>
      <c r="H289" s="515"/>
      <c r="I289" s="9492"/>
      <c r="J289" s="559"/>
      <c r="K289" s="9492">
        <f>K288-G289</f>
        <v>9306995</v>
      </c>
      <c r="L289" s="9617"/>
    </row>
    <row r="290" spans="1:12">
      <c r="A290" s="487"/>
      <c r="B290" s="9620"/>
      <c r="C290" s="538" t="s">
        <v>1163</v>
      </c>
      <c r="D290" s="834" t="s">
        <v>855</v>
      </c>
      <c r="E290" s="832"/>
      <c r="F290" s="824"/>
      <c r="G290" s="9610"/>
      <c r="H290" s="515"/>
      <c r="I290" s="9493"/>
      <c r="J290" s="559"/>
      <c r="K290" s="9493"/>
      <c r="L290" s="9618"/>
    </row>
    <row r="291" spans="1:12">
      <c r="A291" s="487"/>
      <c r="B291" s="561"/>
      <c r="C291" s="532"/>
      <c r="D291" s="576"/>
      <c r="E291" s="582"/>
      <c r="F291" s="577"/>
      <c r="G291" s="577"/>
      <c r="H291" s="600"/>
      <c r="I291" s="577"/>
      <c r="J291" s="604">
        <v>2800</v>
      </c>
      <c r="K291" s="821">
        <f>K289+J291</f>
        <v>9309795</v>
      </c>
      <c r="L291" s="433"/>
    </row>
    <row r="292" spans="1:12">
      <c r="A292" s="498"/>
      <c r="B292" s="9619" t="s">
        <v>1162</v>
      </c>
      <c r="C292" s="457" t="s">
        <v>1068</v>
      </c>
      <c r="D292" s="920" t="s">
        <v>709</v>
      </c>
      <c r="E292" s="9659" t="s">
        <v>143</v>
      </c>
      <c r="F292" s="918"/>
      <c r="G292" s="9609"/>
      <c r="H292" s="460"/>
      <c r="I292" s="9609">
        <v>26000</v>
      </c>
      <c r="J292" s="559"/>
      <c r="K292" s="9492">
        <f>K291-I292</f>
        <v>9283795</v>
      </c>
      <c r="L292" s="9617" t="s">
        <v>1228</v>
      </c>
    </row>
    <row r="293" spans="1:12">
      <c r="A293" s="487"/>
      <c r="B293" s="9620"/>
      <c r="C293" s="461" t="s">
        <v>1148</v>
      </c>
      <c r="D293" s="921" t="s">
        <v>46</v>
      </c>
      <c r="E293" s="9660"/>
      <c r="F293" s="919"/>
      <c r="G293" s="9610"/>
      <c r="H293" s="460"/>
      <c r="I293" s="9610"/>
      <c r="J293" s="559"/>
      <c r="K293" s="9493"/>
      <c r="L293" s="9618"/>
    </row>
    <row r="294" spans="1:12">
      <c r="A294" s="487"/>
      <c r="B294" s="561"/>
      <c r="C294" s="532"/>
      <c r="D294" s="576"/>
      <c r="E294" s="582"/>
      <c r="F294" s="577"/>
      <c r="G294" s="577"/>
      <c r="H294" s="600"/>
      <c r="I294" s="577"/>
      <c r="J294" s="604">
        <v>800</v>
      </c>
      <c r="K294" s="821">
        <f>K292+J294</f>
        <v>9284595</v>
      </c>
      <c r="L294" s="433"/>
    </row>
    <row r="295" spans="1:12">
      <c r="A295" s="498"/>
      <c r="B295" s="9619" t="s">
        <v>1164</v>
      </c>
      <c r="C295" s="457" t="s">
        <v>1075</v>
      </c>
      <c r="D295" s="914" t="s">
        <v>709</v>
      </c>
      <c r="E295" s="9659" t="s">
        <v>143</v>
      </c>
      <c r="F295" s="457"/>
      <c r="G295" s="1003"/>
      <c r="H295" s="460"/>
      <c r="I295" s="9609">
        <v>100000</v>
      </c>
      <c r="J295" s="559"/>
      <c r="K295" s="9492">
        <f>K294-I295</f>
        <v>9184595</v>
      </c>
      <c r="L295" s="9617" t="s">
        <v>1227</v>
      </c>
    </row>
    <row r="296" spans="1:12">
      <c r="A296" s="487"/>
      <c r="B296" s="9620"/>
      <c r="C296" s="461" t="s">
        <v>714</v>
      </c>
      <c r="D296" s="915" t="s">
        <v>46</v>
      </c>
      <c r="E296" s="9660"/>
      <c r="F296" s="461"/>
      <c r="G296" s="1004"/>
      <c r="H296" s="460"/>
      <c r="I296" s="9610"/>
      <c r="J296" s="559"/>
      <c r="K296" s="9493"/>
      <c r="L296" s="9618"/>
    </row>
    <row r="297" spans="1:12">
      <c r="A297" s="487"/>
      <c r="B297" s="561"/>
      <c r="C297" s="532"/>
      <c r="D297" s="576"/>
      <c r="E297" s="582"/>
      <c r="F297" s="577"/>
      <c r="G297" s="577"/>
      <c r="H297" s="600"/>
      <c r="I297" s="577"/>
      <c r="J297" s="604">
        <v>1400</v>
      </c>
      <c r="K297" s="821">
        <f>K295+J297</f>
        <v>9185995</v>
      </c>
      <c r="L297" s="433"/>
    </row>
    <row r="298" spans="1:12">
      <c r="A298" s="498"/>
      <c r="B298" s="9619" t="s">
        <v>1164</v>
      </c>
      <c r="C298" s="556" t="s">
        <v>1082</v>
      </c>
      <c r="D298" s="816"/>
      <c r="E298" s="558"/>
      <c r="F298" s="820"/>
      <c r="G298" s="9492"/>
      <c r="H298" s="515"/>
      <c r="I298" s="9492">
        <v>114140</v>
      </c>
      <c r="J298" s="559"/>
      <c r="K298" s="9492">
        <f>K297-I298</f>
        <v>9071855</v>
      </c>
      <c r="L298" s="9617"/>
    </row>
    <row r="299" spans="1:12">
      <c r="A299" s="487"/>
      <c r="B299" s="9620"/>
      <c r="C299" s="555" t="s">
        <v>1165</v>
      </c>
      <c r="D299" s="817"/>
      <c r="E299" s="826"/>
      <c r="F299" s="821"/>
      <c r="G299" s="9493"/>
      <c r="H299" s="515"/>
      <c r="I299" s="9493"/>
      <c r="J299" s="559"/>
      <c r="K299" s="9493"/>
      <c r="L299" s="9618"/>
    </row>
    <row r="300" spans="1:12">
      <c r="A300" s="487"/>
      <c r="B300" s="561"/>
      <c r="C300" s="532"/>
      <c r="D300" s="576"/>
      <c r="E300" s="582"/>
      <c r="F300" s="577"/>
      <c r="G300" s="577"/>
      <c r="H300" s="600"/>
      <c r="I300" s="577"/>
      <c r="J300" s="604">
        <v>1500</v>
      </c>
      <c r="K300" s="821">
        <f>K298+J300</f>
        <v>9073355</v>
      </c>
      <c r="L300" s="433"/>
    </row>
    <row r="301" spans="1:12">
      <c r="A301" s="498"/>
      <c r="B301" s="9619" t="s">
        <v>1164</v>
      </c>
      <c r="C301" s="524" t="s">
        <v>781</v>
      </c>
      <c r="D301" s="816"/>
      <c r="E301" s="558"/>
      <c r="F301" s="820"/>
      <c r="G301" s="9492"/>
      <c r="H301" s="515"/>
      <c r="I301" s="9492">
        <v>72640</v>
      </c>
      <c r="J301" s="559"/>
      <c r="K301" s="9492">
        <f>K300-I301</f>
        <v>9000715</v>
      </c>
      <c r="L301" s="433"/>
    </row>
    <row r="302" spans="1:12">
      <c r="A302" s="487"/>
      <c r="B302" s="9620"/>
      <c r="C302" s="509" t="s">
        <v>1083</v>
      </c>
      <c r="D302" s="817"/>
      <c r="E302" s="826"/>
      <c r="F302" s="821"/>
      <c r="G302" s="9493"/>
      <c r="H302" s="515"/>
      <c r="I302" s="9493"/>
      <c r="J302" s="559"/>
      <c r="K302" s="9493"/>
      <c r="L302" s="433"/>
    </row>
    <row r="303" spans="1:12">
      <c r="A303" s="487"/>
      <c r="B303" s="561"/>
      <c r="C303" s="532"/>
      <c r="D303" s="576"/>
      <c r="E303" s="582"/>
      <c r="F303" s="577"/>
      <c r="G303" s="577"/>
      <c r="H303" s="600"/>
      <c r="I303" s="577"/>
      <c r="J303" s="604">
        <v>1500</v>
      </c>
      <c r="K303" s="821">
        <f>K301+J303</f>
        <v>9002215</v>
      </c>
      <c r="L303" s="433"/>
    </row>
    <row r="304" spans="1:12">
      <c r="A304" s="498"/>
      <c r="B304" s="9619" t="s">
        <v>1164</v>
      </c>
      <c r="C304" s="556" t="s">
        <v>952</v>
      </c>
      <c r="D304" s="816" t="s">
        <v>785</v>
      </c>
      <c r="E304" s="9498" t="s">
        <v>47</v>
      </c>
      <c r="F304" s="820"/>
      <c r="G304" s="9492"/>
      <c r="H304" s="9492">
        <v>50000</v>
      </c>
      <c r="I304" s="994"/>
      <c r="J304" s="559"/>
      <c r="K304" s="9492">
        <f>K303-H304</f>
        <v>8952215</v>
      </c>
      <c r="L304" s="433"/>
    </row>
    <row r="305" spans="1:12">
      <c r="A305" s="487"/>
      <c r="B305" s="9620"/>
      <c r="C305" s="555" t="s">
        <v>1012</v>
      </c>
      <c r="D305" s="817" t="s">
        <v>46</v>
      </c>
      <c r="E305" s="9499"/>
      <c r="F305" s="821"/>
      <c r="G305" s="9493"/>
      <c r="H305" s="9493"/>
      <c r="I305" s="995"/>
      <c r="J305" s="559"/>
      <c r="K305" s="9493"/>
      <c r="L305" s="433"/>
    </row>
    <row r="306" spans="1:12">
      <c r="A306" s="487"/>
      <c r="B306" s="561"/>
      <c r="C306" s="532"/>
      <c r="D306" s="576"/>
      <c r="E306" s="582"/>
      <c r="F306" s="577"/>
      <c r="G306" s="577"/>
      <c r="H306" s="600"/>
      <c r="I306" s="577"/>
      <c r="J306" s="604">
        <v>1400</v>
      </c>
      <c r="K306" s="821">
        <f>K304+J306</f>
        <v>8953615</v>
      </c>
      <c r="L306" s="433"/>
    </row>
    <row r="307" spans="1:12">
      <c r="A307" s="498"/>
      <c r="B307" s="9619" t="s">
        <v>1166</v>
      </c>
      <c r="C307" s="556" t="s">
        <v>781</v>
      </c>
      <c r="D307" s="816" t="s">
        <v>1167</v>
      </c>
      <c r="E307" s="558" t="s">
        <v>195</v>
      </c>
      <c r="F307" s="820"/>
      <c r="G307" s="9492"/>
      <c r="H307" s="515"/>
      <c r="I307" s="9492">
        <v>88140</v>
      </c>
      <c r="J307" s="559"/>
      <c r="K307" s="9492">
        <f>K306-I307</f>
        <v>8865475</v>
      </c>
      <c r="L307" s="433"/>
    </row>
    <row r="308" spans="1:12">
      <c r="A308" s="487"/>
      <c r="B308" s="9620"/>
      <c r="C308" s="555" t="s">
        <v>1168</v>
      </c>
      <c r="D308" s="817" t="s">
        <v>38</v>
      </c>
      <c r="E308" s="826"/>
      <c r="F308" s="821"/>
      <c r="G308" s="9493"/>
      <c r="H308" s="515"/>
      <c r="I308" s="9493"/>
      <c r="J308" s="559"/>
      <c r="K308" s="9493"/>
      <c r="L308" s="433"/>
    </row>
    <row r="309" spans="1:12">
      <c r="A309" s="487"/>
      <c r="B309" s="561"/>
      <c r="C309" s="532"/>
      <c r="D309" s="576"/>
      <c r="E309" s="582"/>
      <c r="F309" s="577"/>
      <c r="G309" s="577"/>
      <c r="H309" s="600"/>
      <c r="I309" s="577"/>
      <c r="J309" s="604">
        <v>1500</v>
      </c>
      <c r="K309" s="821">
        <f>K307+J309</f>
        <v>8866975</v>
      </c>
      <c r="L309" s="433"/>
    </row>
    <row r="310" spans="1:12">
      <c r="A310" s="491"/>
      <c r="B310" s="9498" t="s">
        <v>1166</v>
      </c>
      <c r="C310" s="556" t="s">
        <v>781</v>
      </c>
      <c r="D310" s="816" t="s">
        <v>1167</v>
      </c>
      <c r="E310" s="818" t="s">
        <v>195</v>
      </c>
      <c r="F310" s="820"/>
      <c r="G310" s="9492"/>
      <c r="H310" s="534"/>
      <c r="I310" s="9492">
        <v>88140</v>
      </c>
      <c r="J310" s="464"/>
      <c r="K310" s="9492">
        <f>K309-I310</f>
        <v>8778835</v>
      </c>
      <c r="L310" s="433"/>
    </row>
    <row r="311" spans="1:12">
      <c r="A311" s="487"/>
      <c r="B311" s="9499"/>
      <c r="C311" s="555" t="s">
        <v>1169</v>
      </c>
      <c r="D311" s="817" t="s">
        <v>38</v>
      </c>
      <c r="E311" s="819"/>
      <c r="F311" s="821"/>
      <c r="G311" s="9493"/>
      <c r="H311" s="515"/>
      <c r="I311" s="9493"/>
      <c r="J311" s="559"/>
      <c r="K311" s="9493"/>
      <c r="L311" s="433"/>
    </row>
    <row r="312" spans="1:12">
      <c r="A312" s="487"/>
      <c r="B312" s="533"/>
      <c r="C312" s="465"/>
      <c r="D312" s="602"/>
      <c r="E312" s="605"/>
      <c r="F312" s="577"/>
      <c r="G312" s="600"/>
      <c r="H312" s="600"/>
      <c r="I312" s="600"/>
      <c r="J312" s="604">
        <v>1500</v>
      </c>
      <c r="K312" s="515">
        <f>K310+J312</f>
        <v>8780335</v>
      </c>
      <c r="L312" s="433"/>
    </row>
    <row r="313" spans="1:12">
      <c r="A313" s="498"/>
      <c r="B313" s="9619" t="s">
        <v>1166</v>
      </c>
      <c r="C313" s="556" t="s">
        <v>1170</v>
      </c>
      <c r="D313" s="816" t="s">
        <v>1167</v>
      </c>
      <c r="E313" s="558" t="s">
        <v>195</v>
      </c>
      <c r="F313" s="820"/>
      <c r="G313" s="9492"/>
      <c r="H313" s="515"/>
      <c r="I313" s="9492">
        <v>225140</v>
      </c>
      <c r="J313" s="559"/>
      <c r="K313" s="9492">
        <f>K312-I313</f>
        <v>8555195</v>
      </c>
      <c r="L313" s="433"/>
    </row>
    <row r="314" spans="1:12">
      <c r="A314" s="487"/>
      <c r="B314" s="9620"/>
      <c r="C314" s="555" t="s">
        <v>1171</v>
      </c>
      <c r="D314" s="817" t="s">
        <v>38</v>
      </c>
      <c r="E314" s="826"/>
      <c r="F314" s="821"/>
      <c r="G314" s="9493"/>
      <c r="H314" s="515"/>
      <c r="I314" s="9493"/>
      <c r="J314" s="559"/>
      <c r="K314" s="9493"/>
      <c r="L314" s="433"/>
    </row>
    <row r="315" spans="1:12">
      <c r="A315" s="487"/>
      <c r="B315" s="561"/>
      <c r="C315" s="532"/>
      <c r="D315" s="576"/>
      <c r="E315" s="582"/>
      <c r="F315" s="577"/>
      <c r="G315" s="577"/>
      <c r="H315" s="600"/>
      <c r="I315" s="577"/>
      <c r="J315" s="604">
        <v>1500</v>
      </c>
      <c r="K315" s="821">
        <f>K313+J315</f>
        <v>8556695</v>
      </c>
      <c r="L315" s="433"/>
    </row>
    <row r="316" spans="1:12">
      <c r="A316" s="498"/>
      <c r="B316" s="9619" t="s">
        <v>1166</v>
      </c>
      <c r="C316" s="556" t="s">
        <v>781</v>
      </c>
      <c r="D316" s="744" t="s">
        <v>743</v>
      </c>
      <c r="E316" s="9659" t="s">
        <v>1177</v>
      </c>
      <c r="F316" s="755"/>
      <c r="G316" s="9609"/>
      <c r="H316" s="460"/>
      <c r="I316" s="9609">
        <v>40390</v>
      </c>
      <c r="J316" s="559"/>
      <c r="K316" s="9492">
        <f>K315-I316</f>
        <v>8516305</v>
      </c>
      <c r="L316" s="9647"/>
    </row>
    <row r="317" spans="1:12">
      <c r="A317" s="487"/>
      <c r="B317" s="9620"/>
      <c r="C317" s="477" t="s">
        <v>1175</v>
      </c>
      <c r="D317" s="745" t="s">
        <v>1176</v>
      </c>
      <c r="E317" s="9660"/>
      <c r="F317" s="756"/>
      <c r="G317" s="9610"/>
      <c r="H317" s="460"/>
      <c r="I317" s="9610"/>
      <c r="J317" s="559"/>
      <c r="K317" s="9493"/>
      <c r="L317" s="9648"/>
    </row>
    <row r="318" spans="1:12">
      <c r="A318" s="487"/>
      <c r="B318" s="561"/>
      <c r="C318" s="532"/>
      <c r="D318" s="576"/>
      <c r="E318" s="582"/>
      <c r="F318" s="577"/>
      <c r="G318" s="577"/>
      <c r="H318" s="600"/>
      <c r="I318" s="577"/>
      <c r="J318" s="604">
        <v>1500</v>
      </c>
      <c r="K318" s="749">
        <f>K316+J318</f>
        <v>8517805</v>
      </c>
      <c r="L318" s="433"/>
    </row>
    <row r="319" spans="1:12">
      <c r="A319" s="498"/>
      <c r="B319" s="9619" t="s">
        <v>1178</v>
      </c>
      <c r="C319" s="556" t="s">
        <v>949</v>
      </c>
      <c r="D319" s="744" t="s">
        <v>651</v>
      </c>
      <c r="E319" s="558"/>
      <c r="F319" s="748"/>
      <c r="G319" s="9492"/>
      <c r="H319" s="515"/>
      <c r="I319" s="9492">
        <v>150000</v>
      </c>
      <c r="J319" s="559"/>
      <c r="K319" s="9492">
        <f>K318-I319</f>
        <v>8367805</v>
      </c>
      <c r="L319" s="433"/>
    </row>
    <row r="320" spans="1:12">
      <c r="A320" s="487"/>
      <c r="B320" s="9620"/>
      <c r="C320" s="555" t="s">
        <v>1001</v>
      </c>
      <c r="D320" s="745"/>
      <c r="E320" s="760"/>
      <c r="F320" s="749"/>
      <c r="G320" s="9493"/>
      <c r="H320" s="515"/>
      <c r="I320" s="9493"/>
      <c r="J320" s="559"/>
      <c r="K320" s="9493"/>
      <c r="L320" s="433"/>
    </row>
    <row r="321" spans="1:12">
      <c r="A321" s="487"/>
      <c r="B321" s="561"/>
      <c r="C321" s="532"/>
      <c r="D321" s="576"/>
      <c r="E321" s="582"/>
      <c r="F321" s="577"/>
      <c r="G321" s="577"/>
      <c r="H321" s="600"/>
      <c r="I321" s="577"/>
      <c r="J321" s="604">
        <v>1400</v>
      </c>
      <c r="K321" s="749">
        <f>K319+J321</f>
        <v>8369205</v>
      </c>
      <c r="L321" s="433"/>
    </row>
    <row r="322" spans="1:12">
      <c r="A322" s="498"/>
      <c r="B322" s="9619" t="s">
        <v>1178</v>
      </c>
      <c r="C322" s="517" t="s">
        <v>997</v>
      </c>
      <c r="D322" s="744" t="s">
        <v>37</v>
      </c>
      <c r="E322" s="558" t="s">
        <v>717</v>
      </c>
      <c r="F322" s="748"/>
      <c r="G322" s="9492">
        <v>200000</v>
      </c>
      <c r="H322" s="9492"/>
      <c r="I322" s="9492"/>
      <c r="J322" s="559"/>
      <c r="K322" s="9492">
        <f>K321-G322</f>
        <v>8169205</v>
      </c>
      <c r="L322" s="433"/>
    </row>
    <row r="323" spans="1:12">
      <c r="A323" s="487"/>
      <c r="B323" s="9620"/>
      <c r="C323" s="477" t="s">
        <v>1179</v>
      </c>
      <c r="D323" s="745" t="s">
        <v>250</v>
      </c>
      <c r="E323" s="760"/>
      <c r="F323" s="749"/>
      <c r="G323" s="9493"/>
      <c r="H323" s="9493"/>
      <c r="I323" s="9493"/>
      <c r="J323" s="559"/>
      <c r="K323" s="9493"/>
      <c r="L323" s="433"/>
    </row>
    <row r="324" spans="1:12">
      <c r="A324" s="487"/>
      <c r="B324" s="561"/>
      <c r="C324" s="532"/>
      <c r="D324" s="576"/>
      <c r="E324" s="582"/>
      <c r="F324" s="577"/>
      <c r="G324" s="577"/>
      <c r="H324" s="600"/>
      <c r="I324" s="577"/>
      <c r="J324" s="604">
        <v>1400</v>
      </c>
      <c r="K324" s="749">
        <f>K322+J324</f>
        <v>8170605</v>
      </c>
      <c r="L324" s="433"/>
    </row>
    <row r="325" spans="1:12">
      <c r="A325" s="498"/>
      <c r="B325" s="9619" t="s">
        <v>1178</v>
      </c>
      <c r="C325" s="457" t="s">
        <v>952</v>
      </c>
      <c r="D325" s="840" t="s">
        <v>785</v>
      </c>
      <c r="E325" s="9498" t="s">
        <v>47</v>
      </c>
      <c r="F325" s="748"/>
      <c r="G325" s="9492"/>
      <c r="H325" s="515">
        <v>50000</v>
      </c>
      <c r="I325" s="9492"/>
      <c r="J325" s="559"/>
      <c r="K325" s="9492">
        <f>K324-H325</f>
        <v>8120605</v>
      </c>
      <c r="L325" s="433"/>
    </row>
    <row r="326" spans="1:12">
      <c r="A326" s="487"/>
      <c r="B326" s="9620"/>
      <c r="C326" s="461" t="s">
        <v>1012</v>
      </c>
      <c r="D326" s="841" t="s">
        <v>46</v>
      </c>
      <c r="E326" s="9499"/>
      <c r="F326" s="749"/>
      <c r="G326" s="9493"/>
      <c r="H326" s="515"/>
      <c r="I326" s="9493"/>
      <c r="J326" s="559"/>
      <c r="K326" s="9493"/>
      <c r="L326" s="433"/>
    </row>
    <row r="327" spans="1:12">
      <c r="A327" s="487"/>
      <c r="B327" s="561"/>
      <c r="C327" s="532"/>
      <c r="D327" s="576"/>
      <c r="E327" s="582"/>
      <c r="F327" s="577"/>
      <c r="G327" s="577"/>
      <c r="H327" s="600"/>
      <c r="I327" s="577"/>
      <c r="J327" s="604">
        <v>1400</v>
      </c>
      <c r="K327" s="749">
        <f>K325+J327</f>
        <v>8122005</v>
      </c>
      <c r="L327" s="433"/>
    </row>
    <row r="328" spans="1:12">
      <c r="A328" s="498"/>
      <c r="B328" s="9619" t="s">
        <v>1178</v>
      </c>
      <c r="C328" s="524" t="s">
        <v>781</v>
      </c>
      <c r="D328" s="744" t="s">
        <v>933</v>
      </c>
      <c r="E328" s="558" t="s">
        <v>110</v>
      </c>
      <c r="F328" s="748"/>
      <c r="G328" s="9492">
        <v>81140</v>
      </c>
      <c r="H328" s="515"/>
      <c r="I328" s="9492"/>
      <c r="J328" s="559"/>
      <c r="K328" s="9492">
        <f>K327-G328</f>
        <v>8040865</v>
      </c>
      <c r="L328" s="433"/>
    </row>
    <row r="329" spans="1:12">
      <c r="A329" s="487"/>
      <c r="B329" s="9620"/>
      <c r="C329" s="509" t="s">
        <v>1225</v>
      </c>
      <c r="D329" s="745" t="s">
        <v>598</v>
      </c>
      <c r="E329" s="760"/>
      <c r="F329" s="749"/>
      <c r="G329" s="9493"/>
      <c r="H329" s="515"/>
      <c r="I329" s="9493"/>
      <c r="J329" s="559"/>
      <c r="K329" s="9493"/>
      <c r="L329" s="433"/>
    </row>
    <row r="330" spans="1:12">
      <c r="A330" s="487"/>
      <c r="B330" s="561"/>
      <c r="C330" s="532"/>
      <c r="D330" s="576"/>
      <c r="E330" s="582"/>
      <c r="F330" s="577"/>
      <c r="G330" s="577"/>
      <c r="H330" s="600"/>
      <c r="I330" s="577"/>
      <c r="J330" s="604">
        <v>1500</v>
      </c>
      <c r="K330" s="749">
        <f>K328+J330</f>
        <v>8042365</v>
      </c>
      <c r="L330" s="433"/>
    </row>
    <row r="331" spans="1:12">
      <c r="A331" s="491"/>
      <c r="B331" s="9498" t="s">
        <v>1178</v>
      </c>
      <c r="C331" s="556" t="s">
        <v>781</v>
      </c>
      <c r="D331" s="744" t="s">
        <v>312</v>
      </c>
      <c r="E331" s="746" t="s">
        <v>310</v>
      </c>
      <c r="F331" s="748"/>
      <c r="G331" s="9492">
        <v>54440</v>
      </c>
      <c r="H331" s="534"/>
      <c r="I331" s="9492"/>
      <c r="J331" s="464"/>
      <c r="K331" s="9492">
        <f>K330-G331</f>
        <v>7987925</v>
      </c>
      <c r="L331" s="9617"/>
    </row>
    <row r="332" spans="1:12">
      <c r="A332" s="487"/>
      <c r="B332" s="9499"/>
      <c r="C332" s="555" t="s">
        <v>1180</v>
      </c>
      <c r="D332" s="745" t="s">
        <v>956</v>
      </c>
      <c r="E332" s="747"/>
      <c r="F332" s="749"/>
      <c r="G332" s="9493"/>
      <c r="H332" s="515"/>
      <c r="I332" s="9493"/>
      <c r="J332" s="559"/>
      <c r="K332" s="9493"/>
      <c r="L332" s="9618"/>
    </row>
    <row r="333" spans="1:12">
      <c r="A333" s="487"/>
      <c r="B333" s="533"/>
      <c r="C333" s="465"/>
      <c r="D333" s="602"/>
      <c r="E333" s="605"/>
      <c r="F333" s="577"/>
      <c r="G333" s="600"/>
      <c r="H333" s="600"/>
      <c r="I333" s="600"/>
      <c r="J333" s="604">
        <v>1500</v>
      </c>
      <c r="K333" s="515">
        <f>K331+J333</f>
        <v>7989425</v>
      </c>
      <c r="L333" s="433"/>
    </row>
    <row r="334" spans="1:12">
      <c r="A334" s="498"/>
      <c r="B334" s="9619" t="s">
        <v>1178</v>
      </c>
      <c r="C334" s="556" t="s">
        <v>781</v>
      </c>
      <c r="D334" s="744" t="s">
        <v>199</v>
      </c>
      <c r="E334" s="759" t="s">
        <v>201</v>
      </c>
      <c r="F334" s="748"/>
      <c r="G334" s="9492">
        <v>60140</v>
      </c>
      <c r="H334" s="9492"/>
      <c r="I334" s="9492"/>
      <c r="J334" s="559"/>
      <c r="K334" s="9492">
        <f>K333-G334</f>
        <v>7929285</v>
      </c>
      <c r="L334" s="9617"/>
    </row>
    <row r="335" spans="1:12">
      <c r="A335" s="487"/>
      <c r="B335" s="9620"/>
      <c r="C335" s="555" t="s">
        <v>1226</v>
      </c>
      <c r="D335" s="745" t="s">
        <v>956</v>
      </c>
      <c r="E335" s="760"/>
      <c r="F335" s="749"/>
      <c r="G335" s="9493"/>
      <c r="H335" s="9493"/>
      <c r="I335" s="9493"/>
      <c r="J335" s="559"/>
      <c r="K335" s="9493"/>
      <c r="L335" s="9618"/>
    </row>
    <row r="336" spans="1:12">
      <c r="A336" s="487"/>
      <c r="B336" s="561"/>
      <c r="C336" s="532"/>
      <c r="D336" s="576"/>
      <c r="E336" s="582"/>
      <c r="F336" s="577"/>
      <c r="G336" s="577"/>
      <c r="H336" s="600"/>
      <c r="I336" s="577"/>
      <c r="J336" s="604">
        <v>1500</v>
      </c>
      <c r="K336" s="749">
        <f>K334+J336</f>
        <v>7930785</v>
      </c>
      <c r="L336" s="433"/>
    </row>
    <row r="337" spans="1:12">
      <c r="A337" s="498"/>
      <c r="B337" s="9619" t="s">
        <v>1178</v>
      </c>
      <c r="C337" s="457" t="s">
        <v>781</v>
      </c>
      <c r="D337" s="838" t="s">
        <v>943</v>
      </c>
      <c r="E337" s="459" t="s">
        <v>1231</v>
      </c>
      <c r="F337" s="457"/>
      <c r="G337" s="9671">
        <v>227140</v>
      </c>
      <c r="H337" s="515"/>
      <c r="I337" s="9492"/>
      <c r="J337" s="559"/>
      <c r="K337" s="9492">
        <f>K336-G337</f>
        <v>7703645</v>
      </c>
      <c r="L337" s="433"/>
    </row>
    <row r="338" spans="1:12">
      <c r="A338" s="487"/>
      <c r="B338" s="9620"/>
      <c r="C338" s="461" t="s">
        <v>1181</v>
      </c>
      <c r="D338" s="839" t="s">
        <v>598</v>
      </c>
      <c r="E338" s="837"/>
      <c r="F338" s="461"/>
      <c r="G338" s="9672"/>
      <c r="H338" s="515"/>
      <c r="I338" s="9493"/>
      <c r="J338" s="559"/>
      <c r="K338" s="9493"/>
      <c r="L338" s="433"/>
    </row>
    <row r="339" spans="1:12">
      <c r="A339" s="487"/>
      <c r="B339" s="561"/>
      <c r="C339" s="532"/>
      <c r="D339" s="576"/>
      <c r="E339" s="582"/>
      <c r="F339" s="577"/>
      <c r="G339" s="577"/>
      <c r="H339" s="600"/>
      <c r="I339" s="577"/>
      <c r="J339" s="604">
        <v>1500</v>
      </c>
      <c r="K339" s="749">
        <f>K337+J339</f>
        <v>7705145</v>
      </c>
      <c r="L339" s="433"/>
    </row>
    <row r="340" spans="1:12">
      <c r="A340" s="498"/>
      <c r="B340" s="9619" t="s">
        <v>1178</v>
      </c>
      <c r="C340" s="556" t="s">
        <v>781</v>
      </c>
      <c r="D340" s="835" t="s">
        <v>939</v>
      </c>
      <c r="E340" s="558"/>
      <c r="F340" s="748"/>
      <c r="G340" s="9492">
        <v>107640</v>
      </c>
      <c r="H340" s="515"/>
      <c r="I340" s="9492"/>
      <c r="J340" s="559"/>
      <c r="K340" s="9492">
        <f>K339-G340</f>
        <v>7597505</v>
      </c>
      <c r="L340" s="433"/>
    </row>
    <row r="341" spans="1:12">
      <c r="A341" s="487"/>
      <c r="B341" s="9620"/>
      <c r="C341" s="555" t="s">
        <v>938</v>
      </c>
      <c r="D341" s="836" t="s">
        <v>598</v>
      </c>
      <c r="E341" s="760"/>
      <c r="F341" s="749"/>
      <c r="G341" s="9493"/>
      <c r="H341" s="515"/>
      <c r="I341" s="9493"/>
      <c r="J341" s="559"/>
      <c r="K341" s="9493"/>
      <c r="L341" s="433"/>
    </row>
    <row r="342" spans="1:12">
      <c r="A342" s="487"/>
      <c r="B342" s="561"/>
      <c r="C342" s="532"/>
      <c r="D342" s="576"/>
      <c r="E342" s="582"/>
      <c r="F342" s="577"/>
      <c r="G342" s="577"/>
      <c r="H342" s="600"/>
      <c r="I342" s="577"/>
      <c r="J342" s="604">
        <v>1500</v>
      </c>
      <c r="K342" s="749">
        <f>K340+J342</f>
        <v>7599005</v>
      </c>
      <c r="L342" s="433"/>
    </row>
    <row r="343" spans="1:12">
      <c r="A343" s="498"/>
      <c r="B343" s="9619" t="s">
        <v>1178</v>
      </c>
      <c r="C343" s="556" t="s">
        <v>781</v>
      </c>
      <c r="D343" s="744" t="s">
        <v>1183</v>
      </c>
      <c r="E343" s="558" t="s">
        <v>730</v>
      </c>
      <c r="F343" s="748"/>
      <c r="G343" s="9492"/>
      <c r="H343" s="9492">
        <v>1002880</v>
      </c>
      <c r="I343" s="9492"/>
      <c r="J343" s="559"/>
      <c r="K343" s="9492">
        <f>K342-H343</f>
        <v>6596125</v>
      </c>
      <c r="L343" s="433"/>
    </row>
    <row r="344" spans="1:12">
      <c r="A344" s="487"/>
      <c r="B344" s="9620"/>
      <c r="C344" s="555" t="s">
        <v>1182</v>
      </c>
      <c r="D344" s="745" t="s">
        <v>1184</v>
      </c>
      <c r="E344" s="760"/>
      <c r="F344" s="749"/>
      <c r="G344" s="9493"/>
      <c r="H344" s="9493"/>
      <c r="I344" s="9493"/>
      <c r="J344" s="559"/>
      <c r="K344" s="9493"/>
      <c r="L344" s="433"/>
    </row>
    <row r="345" spans="1:12">
      <c r="A345" s="487"/>
      <c r="B345" s="561"/>
      <c r="C345" s="532"/>
      <c r="D345" s="576"/>
      <c r="E345" s="582"/>
      <c r="F345" s="577"/>
      <c r="G345" s="577"/>
      <c r="H345" s="600"/>
      <c r="I345" s="577"/>
      <c r="J345" s="604">
        <v>1500</v>
      </c>
      <c r="K345" s="749">
        <f>K343+J345</f>
        <v>6597625</v>
      </c>
      <c r="L345" s="433"/>
    </row>
    <row r="346" spans="1:12">
      <c r="A346" s="491"/>
      <c r="B346" s="9498" t="s">
        <v>1185</v>
      </c>
      <c r="C346" s="545" t="s">
        <v>821</v>
      </c>
      <c r="D346" s="744" t="s">
        <v>955</v>
      </c>
      <c r="E346" s="746" t="s">
        <v>1232</v>
      </c>
      <c r="F346" s="748"/>
      <c r="G346" s="9492"/>
      <c r="H346" s="534"/>
      <c r="I346" s="9492">
        <v>257189</v>
      </c>
      <c r="J346" s="464"/>
      <c r="K346" s="9492">
        <f>K345-I346</f>
        <v>6340436</v>
      </c>
      <c r="L346" s="433"/>
    </row>
    <row r="347" spans="1:12">
      <c r="A347" s="487"/>
      <c r="B347" s="9499"/>
      <c r="C347" s="555" t="s">
        <v>1186</v>
      </c>
      <c r="D347" s="745" t="s">
        <v>956</v>
      </c>
      <c r="E347" s="747"/>
      <c r="F347" s="749"/>
      <c r="G347" s="9493"/>
      <c r="H347" s="515"/>
      <c r="I347" s="9493"/>
      <c r="J347" s="559"/>
      <c r="K347" s="9493"/>
      <c r="L347" s="433"/>
    </row>
    <row r="348" spans="1:12">
      <c r="A348" s="487"/>
      <c r="B348" s="533"/>
      <c r="C348" s="465"/>
      <c r="D348" s="602"/>
      <c r="E348" s="605"/>
      <c r="F348" s="577"/>
      <c r="G348" s="600"/>
      <c r="H348" s="600"/>
      <c r="I348" s="600"/>
      <c r="J348" s="604">
        <v>1400</v>
      </c>
      <c r="K348" s="515">
        <f>K346+J348</f>
        <v>6341836</v>
      </c>
      <c r="L348" s="433"/>
    </row>
    <row r="349" spans="1:12">
      <c r="A349" s="498"/>
      <c r="B349" s="9619" t="s">
        <v>1185</v>
      </c>
      <c r="C349" s="545" t="s">
        <v>796</v>
      </c>
      <c r="D349" s="744" t="s">
        <v>955</v>
      </c>
      <c r="E349" s="558" t="s">
        <v>1232</v>
      </c>
      <c r="F349" s="748"/>
      <c r="G349" s="9492"/>
      <c r="H349" s="515"/>
      <c r="I349" s="9492">
        <v>69900</v>
      </c>
      <c r="J349" s="559"/>
      <c r="K349" s="9492">
        <f>K348-I349</f>
        <v>6271936</v>
      </c>
      <c r="L349" s="433" t="s">
        <v>1190</v>
      </c>
    </row>
    <row r="350" spans="1:12">
      <c r="A350" s="487"/>
      <c r="B350" s="9620"/>
      <c r="C350" s="555" t="s">
        <v>1187</v>
      </c>
      <c r="D350" s="745" t="s">
        <v>956</v>
      </c>
      <c r="E350" s="760"/>
      <c r="F350" s="749"/>
      <c r="G350" s="9493"/>
      <c r="H350" s="515"/>
      <c r="I350" s="9493"/>
      <c r="J350" s="559"/>
      <c r="K350" s="9493"/>
      <c r="L350" s="433"/>
    </row>
    <row r="351" spans="1:12">
      <c r="A351" s="487"/>
      <c r="B351" s="561"/>
      <c r="C351" s="532"/>
      <c r="D351" s="576"/>
      <c r="E351" s="582"/>
      <c r="F351" s="577"/>
      <c r="G351" s="577"/>
      <c r="H351" s="600"/>
      <c r="I351" s="577"/>
      <c r="J351" s="604">
        <v>750</v>
      </c>
      <c r="K351" s="749">
        <f>K349+J351</f>
        <v>6272686</v>
      </c>
      <c r="L351" s="433"/>
    </row>
    <row r="352" spans="1:12">
      <c r="A352" s="498"/>
      <c r="B352" s="9619" t="s">
        <v>1188</v>
      </c>
      <c r="C352" s="556" t="s">
        <v>815</v>
      </c>
      <c r="D352" s="744" t="s">
        <v>941</v>
      </c>
      <c r="E352" s="558" t="s">
        <v>276</v>
      </c>
      <c r="F352" s="748"/>
      <c r="G352" s="9492"/>
      <c r="H352" s="9492">
        <v>198468</v>
      </c>
      <c r="I352" s="9492"/>
      <c r="J352" s="559"/>
      <c r="K352" s="9492">
        <f>K351-H352</f>
        <v>6074218</v>
      </c>
      <c r="L352" s="433"/>
    </row>
    <row r="353" spans="1:12">
      <c r="A353" s="487"/>
      <c r="B353" s="9620"/>
      <c r="C353" s="555" t="s">
        <v>1189</v>
      </c>
      <c r="D353" s="745" t="s">
        <v>956</v>
      </c>
      <c r="E353" s="760"/>
      <c r="F353" s="749"/>
      <c r="G353" s="9493"/>
      <c r="H353" s="9493"/>
      <c r="I353" s="9493"/>
      <c r="J353" s="559"/>
      <c r="K353" s="9493"/>
      <c r="L353" s="433"/>
    </row>
    <row r="354" spans="1:12">
      <c r="A354" s="487"/>
      <c r="B354" s="561"/>
      <c r="C354" s="532"/>
      <c r="D354" s="576"/>
      <c r="E354" s="582"/>
      <c r="F354" s="577"/>
      <c r="G354" s="577"/>
      <c r="H354" s="600"/>
      <c r="I354" s="577"/>
      <c r="J354" s="604">
        <v>1400</v>
      </c>
      <c r="K354" s="749">
        <f>K352+J354</f>
        <v>6075618</v>
      </c>
      <c r="L354" s="433"/>
    </row>
    <row r="355" spans="1:12">
      <c r="A355" s="498"/>
      <c r="B355" s="9619" t="s">
        <v>1188</v>
      </c>
      <c r="C355" s="556" t="s">
        <v>1191</v>
      </c>
      <c r="D355" s="744" t="s">
        <v>983</v>
      </c>
      <c r="E355" s="9524" t="s">
        <v>262</v>
      </c>
      <c r="F355" s="748"/>
      <c r="G355" s="9492">
        <v>100000</v>
      </c>
      <c r="H355" s="515"/>
      <c r="I355" s="9492"/>
      <c r="J355" s="559"/>
      <c r="K355" s="9492">
        <f>K354-G355</f>
        <v>5975618</v>
      </c>
      <c r="L355" s="433" t="s">
        <v>533</v>
      </c>
    </row>
    <row r="356" spans="1:12">
      <c r="A356" s="487"/>
      <c r="B356" s="9620"/>
      <c r="C356" s="555" t="s">
        <v>1064</v>
      </c>
      <c r="D356" s="745" t="s">
        <v>956</v>
      </c>
      <c r="E356" s="9525"/>
      <c r="F356" s="749"/>
      <c r="G356" s="9493"/>
      <c r="H356" s="515"/>
      <c r="I356" s="9493"/>
      <c r="J356" s="559"/>
      <c r="K356" s="9493"/>
      <c r="L356" s="433"/>
    </row>
    <row r="357" spans="1:12">
      <c r="A357" s="487"/>
      <c r="B357" s="561"/>
      <c r="C357" s="532"/>
      <c r="D357" s="576"/>
      <c r="E357" s="582"/>
      <c r="F357" s="577"/>
      <c r="G357" s="577"/>
      <c r="H357" s="600"/>
      <c r="I357" s="577"/>
      <c r="J357" s="604">
        <v>1400</v>
      </c>
      <c r="K357" s="749">
        <f>K355+J357</f>
        <v>5977018</v>
      </c>
      <c r="L357" s="433"/>
    </row>
    <row r="358" spans="1:12">
      <c r="A358" s="498"/>
      <c r="B358" s="9621" t="s">
        <v>1188</v>
      </c>
      <c r="C358" s="517" t="s">
        <v>781</v>
      </c>
      <c r="D358" s="840" t="s">
        <v>941</v>
      </c>
      <c r="E358" s="922" t="s">
        <v>276</v>
      </c>
      <c r="F358" s="755"/>
      <c r="G358" s="9609"/>
      <c r="H358" s="9609">
        <v>26640</v>
      </c>
      <c r="I358" s="9609"/>
      <c r="J358" s="559"/>
      <c r="K358" s="9492">
        <f>K357-H358</f>
        <v>5950378</v>
      </c>
      <c r="L358" s="9655"/>
    </row>
    <row r="359" spans="1:12">
      <c r="A359" s="487"/>
      <c r="B359" s="9622"/>
      <c r="C359" s="477" t="s">
        <v>940</v>
      </c>
      <c r="D359" s="841" t="s">
        <v>38</v>
      </c>
      <c r="E359" s="763"/>
      <c r="F359" s="756"/>
      <c r="G359" s="9610"/>
      <c r="H359" s="9610"/>
      <c r="I359" s="9610"/>
      <c r="J359" s="559"/>
      <c r="K359" s="9493"/>
      <c r="L359" s="9656"/>
    </row>
    <row r="360" spans="1:12">
      <c r="A360" s="487"/>
      <c r="B360" s="561"/>
      <c r="C360" s="532"/>
      <c r="D360" s="576"/>
      <c r="E360" s="582"/>
      <c r="F360" s="577"/>
      <c r="G360" s="577"/>
      <c r="H360" s="600"/>
      <c r="I360" s="577"/>
      <c r="J360" s="604">
        <v>1400</v>
      </c>
      <c r="K360" s="749">
        <f>K358+J360</f>
        <v>5951778</v>
      </c>
      <c r="L360" s="433"/>
    </row>
    <row r="361" spans="1:12">
      <c r="A361" s="491"/>
      <c r="B361" s="9661" t="s">
        <v>1192</v>
      </c>
      <c r="C361" s="556" t="s">
        <v>952</v>
      </c>
      <c r="D361" s="840" t="s">
        <v>785</v>
      </c>
      <c r="E361" s="853" t="s">
        <v>47</v>
      </c>
      <c r="F361" s="865"/>
      <c r="G361" s="9663"/>
      <c r="H361" s="9663">
        <v>50000</v>
      </c>
      <c r="I361" s="9663"/>
      <c r="J361" s="866"/>
      <c r="K361" s="9663">
        <f>K360-H361</f>
        <v>5901778</v>
      </c>
      <c r="L361" s="9617"/>
    </row>
    <row r="362" spans="1:12">
      <c r="A362" s="487"/>
      <c r="B362" s="9662"/>
      <c r="C362" s="555" t="s">
        <v>1012</v>
      </c>
      <c r="D362" s="841" t="s">
        <v>46</v>
      </c>
      <c r="E362" s="854"/>
      <c r="F362" s="867"/>
      <c r="G362" s="9664"/>
      <c r="H362" s="9664"/>
      <c r="I362" s="9664"/>
      <c r="J362" s="868"/>
      <c r="K362" s="9664"/>
      <c r="L362" s="9618"/>
    </row>
    <row r="363" spans="1:12">
      <c r="A363" s="487"/>
      <c r="B363" s="533"/>
      <c r="C363" s="465"/>
      <c r="D363" s="602"/>
      <c r="E363" s="605"/>
      <c r="F363" s="577"/>
      <c r="G363" s="600"/>
      <c r="H363" s="600"/>
      <c r="I363" s="600"/>
      <c r="J363" s="604">
        <v>1400</v>
      </c>
      <c r="K363" s="515">
        <f>K361+J363</f>
        <v>5903178</v>
      </c>
      <c r="L363" s="433"/>
    </row>
    <row r="364" spans="1:12">
      <c r="A364" s="498"/>
      <c r="B364" s="9619" t="s">
        <v>1192</v>
      </c>
      <c r="C364" s="565" t="s">
        <v>1068</v>
      </c>
      <c r="D364" s="566" t="s">
        <v>990</v>
      </c>
      <c r="E364" s="9659" t="s">
        <v>143</v>
      </c>
      <c r="F364" s="857"/>
      <c r="G364" s="9668"/>
      <c r="H364" s="567"/>
      <c r="I364" s="9668">
        <v>26000</v>
      </c>
      <c r="J364" s="559"/>
      <c r="K364" s="9492">
        <f>K363-I364</f>
        <v>5877178</v>
      </c>
      <c r="L364" s="9617"/>
    </row>
    <row r="365" spans="1:12">
      <c r="A365" s="487"/>
      <c r="B365" s="9620"/>
      <c r="C365" s="703" t="s">
        <v>1069</v>
      </c>
      <c r="D365" s="569" t="s">
        <v>1176</v>
      </c>
      <c r="E365" s="9660"/>
      <c r="F365" s="858"/>
      <c r="G365" s="9669"/>
      <c r="H365" s="567"/>
      <c r="I365" s="9669"/>
      <c r="J365" s="559"/>
      <c r="K365" s="9493"/>
      <c r="L365" s="9618"/>
    </row>
    <row r="366" spans="1:12">
      <c r="A366" s="487"/>
      <c r="B366" s="561"/>
      <c r="C366" s="532"/>
      <c r="D366" s="576"/>
      <c r="E366" s="582"/>
      <c r="F366" s="577"/>
      <c r="G366" s="577"/>
      <c r="H366" s="600"/>
      <c r="I366" s="577"/>
      <c r="J366" s="604">
        <v>800</v>
      </c>
      <c r="K366" s="749">
        <f>K364+J366</f>
        <v>5877978</v>
      </c>
      <c r="L366" s="433"/>
    </row>
    <row r="367" spans="1:12">
      <c r="A367" s="498"/>
      <c r="B367" s="9619" t="s">
        <v>1192</v>
      </c>
      <c r="C367" s="556" t="s">
        <v>591</v>
      </c>
      <c r="D367" s="744"/>
      <c r="E367" s="759"/>
      <c r="F367" s="748">
        <v>20000000</v>
      </c>
      <c r="G367" s="9492"/>
      <c r="H367" s="9492"/>
      <c r="I367" s="9492"/>
      <c r="J367" s="559"/>
      <c r="K367" s="9492">
        <f>K366+F367</f>
        <v>25877978</v>
      </c>
      <c r="L367" s="9617" t="s">
        <v>1194</v>
      </c>
    </row>
    <row r="368" spans="1:12">
      <c r="A368" s="487"/>
      <c r="B368" s="9620"/>
      <c r="C368" s="555"/>
      <c r="D368" s="745"/>
      <c r="E368" s="760"/>
      <c r="F368" s="749"/>
      <c r="G368" s="9493"/>
      <c r="H368" s="9493"/>
      <c r="I368" s="9493"/>
      <c r="J368" s="559"/>
      <c r="K368" s="9493"/>
      <c r="L368" s="9618"/>
    </row>
    <row r="369" spans="1:12">
      <c r="A369" s="487"/>
      <c r="B369" s="561"/>
      <c r="C369" s="532"/>
      <c r="D369" s="576"/>
      <c r="E369" s="582"/>
      <c r="F369" s="577"/>
      <c r="G369" s="577"/>
      <c r="H369" s="600"/>
      <c r="I369" s="577"/>
      <c r="J369" s="604"/>
      <c r="K369" s="749"/>
      <c r="L369" s="433"/>
    </row>
    <row r="370" spans="1:12">
      <c r="A370" s="498"/>
      <c r="B370" s="9619" t="s">
        <v>1193</v>
      </c>
      <c r="C370" s="517" t="s">
        <v>949</v>
      </c>
      <c r="D370" s="840" t="s">
        <v>321</v>
      </c>
      <c r="E370" s="9498" t="s">
        <v>1177</v>
      </c>
      <c r="F370" s="851"/>
      <c r="G370" s="9609">
        <v>150000</v>
      </c>
      <c r="H370" s="460"/>
      <c r="I370" s="9609"/>
      <c r="J370" s="559"/>
      <c r="K370" s="9492">
        <f>K367-G370</f>
        <v>25727978</v>
      </c>
      <c r="L370" s="9617"/>
    </row>
    <row r="371" spans="1:12">
      <c r="A371" s="487"/>
      <c r="B371" s="9620"/>
      <c r="C371" s="555" t="s">
        <v>1028</v>
      </c>
      <c r="D371" s="841" t="s">
        <v>46</v>
      </c>
      <c r="E371" s="9499"/>
      <c r="F371" s="852"/>
      <c r="G371" s="9610"/>
      <c r="H371" s="460"/>
      <c r="I371" s="9610"/>
      <c r="J371" s="559"/>
      <c r="K371" s="9493"/>
      <c r="L371" s="9618"/>
    </row>
    <row r="372" spans="1:12">
      <c r="A372" s="487"/>
      <c r="B372" s="561"/>
      <c r="C372" s="532"/>
      <c r="D372" s="576"/>
      <c r="E372" s="582"/>
      <c r="F372" s="577"/>
      <c r="G372" s="577"/>
      <c r="H372" s="600"/>
      <c r="I372" s="577"/>
      <c r="J372" s="604">
        <v>1400</v>
      </c>
      <c r="K372" s="749">
        <f>K370+J372</f>
        <v>25729378</v>
      </c>
      <c r="L372" s="433"/>
    </row>
    <row r="373" spans="1:12">
      <c r="A373" s="498"/>
      <c r="B373" s="9619" t="s">
        <v>1193</v>
      </c>
      <c r="C373" s="556" t="s">
        <v>952</v>
      </c>
      <c r="D373" s="840" t="s">
        <v>785</v>
      </c>
      <c r="E373" s="9498" t="s">
        <v>47</v>
      </c>
      <c r="F373" s="865"/>
      <c r="G373" s="9663"/>
      <c r="H373" s="9663">
        <v>50000</v>
      </c>
      <c r="I373" s="9663"/>
      <c r="J373" s="866"/>
      <c r="K373" s="9492">
        <f>K372-H373</f>
        <v>25679378</v>
      </c>
      <c r="L373" s="9617"/>
    </row>
    <row r="374" spans="1:12">
      <c r="A374" s="487"/>
      <c r="B374" s="9620"/>
      <c r="C374" s="555" t="s">
        <v>1012</v>
      </c>
      <c r="D374" s="841" t="s">
        <v>46</v>
      </c>
      <c r="E374" s="9499"/>
      <c r="F374" s="867"/>
      <c r="G374" s="9664"/>
      <c r="H374" s="9664"/>
      <c r="I374" s="9664"/>
      <c r="J374" s="868"/>
      <c r="K374" s="9493"/>
      <c r="L374" s="9618"/>
    </row>
    <row r="375" spans="1:12">
      <c r="A375" s="487"/>
      <c r="B375" s="561"/>
      <c r="C375" s="532"/>
      <c r="D375" s="576"/>
      <c r="E375" s="582"/>
      <c r="F375" s="577"/>
      <c r="G375" s="577"/>
      <c r="H375" s="600"/>
      <c r="I375" s="577"/>
      <c r="J375" s="604">
        <v>1400</v>
      </c>
      <c r="K375" s="749">
        <f>K373+J375</f>
        <v>25680778</v>
      </c>
      <c r="L375" s="433"/>
    </row>
    <row r="376" spans="1:12">
      <c r="A376" s="498"/>
      <c r="B376" s="9619" t="s">
        <v>1195</v>
      </c>
      <c r="C376" s="556" t="s">
        <v>815</v>
      </c>
      <c r="D376" s="840" t="s">
        <v>707</v>
      </c>
      <c r="E376" s="759"/>
      <c r="F376" s="748"/>
      <c r="G376" s="9492"/>
      <c r="H376" s="9492"/>
      <c r="I376" s="9492">
        <v>255080</v>
      </c>
      <c r="J376" s="559"/>
      <c r="K376" s="9492">
        <f>K375-I376</f>
        <v>25425698</v>
      </c>
      <c r="L376" s="9617"/>
    </row>
    <row r="377" spans="1:12">
      <c r="A377" s="487"/>
      <c r="B377" s="9620"/>
      <c r="C377" s="555" t="s">
        <v>1056</v>
      </c>
      <c r="D377" s="841"/>
      <c r="E377" s="760"/>
      <c r="F377" s="749"/>
      <c r="G377" s="9493"/>
      <c r="H377" s="9493"/>
      <c r="I377" s="9493"/>
      <c r="J377" s="559"/>
      <c r="K377" s="9493"/>
      <c r="L377" s="9618"/>
    </row>
    <row r="378" spans="1:12">
      <c r="A378" s="487"/>
      <c r="B378" s="561"/>
      <c r="C378" s="532"/>
      <c r="D378" s="576"/>
      <c r="E378" s="582"/>
      <c r="F378" s="577"/>
      <c r="G378" s="577"/>
      <c r="H378" s="600"/>
      <c r="I378" s="577"/>
      <c r="J378" s="604">
        <v>1400</v>
      </c>
      <c r="K378" s="749">
        <f>K376+J378</f>
        <v>25427098</v>
      </c>
      <c r="L378" s="433"/>
    </row>
    <row r="379" spans="1:12">
      <c r="A379" s="491"/>
      <c r="B379" s="9498" t="s">
        <v>1195</v>
      </c>
      <c r="C379" s="556" t="s">
        <v>781</v>
      </c>
      <c r="D379" s="840" t="s">
        <v>707</v>
      </c>
      <c r="E379" s="746"/>
      <c r="F379" s="748"/>
      <c r="G379" s="9492"/>
      <c r="H379" s="9492"/>
      <c r="I379" s="9492">
        <v>97540</v>
      </c>
      <c r="J379" s="464"/>
      <c r="K379" s="9492">
        <f>K378-I379</f>
        <v>25329558</v>
      </c>
      <c r="L379" s="9617"/>
    </row>
    <row r="380" spans="1:12">
      <c r="A380" s="487"/>
      <c r="B380" s="9499"/>
      <c r="C380" s="555" t="s">
        <v>1058</v>
      </c>
      <c r="D380" s="841"/>
      <c r="E380" s="747"/>
      <c r="F380" s="749"/>
      <c r="G380" s="9493"/>
      <c r="H380" s="9493"/>
      <c r="I380" s="9493"/>
      <c r="J380" s="559"/>
      <c r="K380" s="9493"/>
      <c r="L380" s="9618"/>
    </row>
    <row r="381" spans="1:12">
      <c r="A381" s="487"/>
      <c r="B381" s="533"/>
      <c r="C381" s="465"/>
      <c r="D381" s="602"/>
      <c r="E381" s="605"/>
      <c r="F381" s="577"/>
      <c r="G381" s="600"/>
      <c r="H381" s="600"/>
      <c r="I381" s="600"/>
      <c r="J381" s="604">
        <v>1500</v>
      </c>
      <c r="K381" s="515">
        <f>K379+J381</f>
        <v>25331058</v>
      </c>
      <c r="L381" s="433"/>
    </row>
    <row r="382" spans="1:12">
      <c r="A382" s="498"/>
      <c r="B382" s="9619" t="s">
        <v>1195</v>
      </c>
      <c r="C382" s="556" t="s">
        <v>1196</v>
      </c>
      <c r="D382" s="744"/>
      <c r="E382" s="558"/>
      <c r="F382" s="748"/>
      <c r="G382" s="9492"/>
      <c r="H382" s="515"/>
      <c r="I382" s="9492">
        <v>129390</v>
      </c>
      <c r="J382" s="559"/>
      <c r="K382" s="9492">
        <f>K381-I382</f>
        <v>25201668</v>
      </c>
      <c r="L382" s="433"/>
    </row>
    <row r="383" spans="1:12">
      <c r="A383" s="487"/>
      <c r="B383" s="9620"/>
      <c r="C383" s="555" t="s">
        <v>1197</v>
      </c>
      <c r="D383" s="745"/>
      <c r="E383" s="760"/>
      <c r="F383" s="749"/>
      <c r="G383" s="9493"/>
      <c r="H383" s="515"/>
      <c r="I383" s="9493"/>
      <c r="J383" s="559"/>
      <c r="K383" s="9493"/>
      <c r="L383" s="433"/>
    </row>
    <row r="384" spans="1:12">
      <c r="A384" s="487"/>
      <c r="B384" s="561"/>
      <c r="C384" s="532"/>
      <c r="D384" s="576"/>
      <c r="E384" s="582"/>
      <c r="F384" s="577"/>
      <c r="G384" s="577"/>
      <c r="H384" s="600"/>
      <c r="I384" s="577"/>
      <c r="J384" s="604">
        <v>1500</v>
      </c>
      <c r="K384" s="749">
        <f>K382+J384</f>
        <v>25203168</v>
      </c>
      <c r="L384" s="433"/>
    </row>
    <row r="385" spans="1:14">
      <c r="A385" s="498"/>
      <c r="B385" s="9619" t="s">
        <v>1195</v>
      </c>
      <c r="C385" s="556" t="s">
        <v>781</v>
      </c>
      <c r="D385" s="744"/>
      <c r="E385" s="558"/>
      <c r="F385" s="748"/>
      <c r="G385" s="9492"/>
      <c r="H385" s="515"/>
      <c r="I385" s="9492">
        <v>38890</v>
      </c>
      <c r="J385" s="559"/>
      <c r="K385" s="9492">
        <f>K384-I385</f>
        <v>25164278</v>
      </c>
      <c r="L385" s="9617"/>
    </row>
    <row r="386" spans="1:14">
      <c r="A386" s="487"/>
      <c r="B386" s="9620"/>
      <c r="C386" s="555" t="s">
        <v>1198</v>
      </c>
      <c r="D386" s="745"/>
      <c r="E386" s="760"/>
      <c r="F386" s="749"/>
      <c r="G386" s="9493"/>
      <c r="H386" s="515"/>
      <c r="I386" s="9493"/>
      <c r="J386" s="559"/>
      <c r="K386" s="9493"/>
      <c r="L386" s="9618"/>
    </row>
    <row r="387" spans="1:14">
      <c r="A387" s="487"/>
      <c r="B387" s="561"/>
      <c r="C387" s="532"/>
      <c r="D387" s="576"/>
      <c r="E387" s="582"/>
      <c r="F387" s="577"/>
      <c r="G387" s="577"/>
      <c r="H387" s="577"/>
      <c r="I387" s="767"/>
      <c r="J387" s="604">
        <v>1500</v>
      </c>
      <c r="K387" s="749">
        <f>K385+J387</f>
        <v>25165778</v>
      </c>
      <c r="L387" s="433"/>
    </row>
    <row r="388" spans="1:14">
      <c r="A388" s="498"/>
      <c r="B388" s="9619" t="s">
        <v>1195</v>
      </c>
      <c r="C388" s="556" t="s">
        <v>1199</v>
      </c>
      <c r="D388" s="840" t="s">
        <v>964</v>
      </c>
      <c r="E388" s="842" t="s">
        <v>1233</v>
      </c>
      <c r="F388" s="844"/>
      <c r="G388" s="9492">
        <v>600000</v>
      </c>
      <c r="H388" s="515"/>
      <c r="I388" s="9492"/>
      <c r="J388" s="559"/>
      <c r="K388" s="9492">
        <f>K387-G388</f>
        <v>24565778</v>
      </c>
      <c r="L388" s="9617"/>
    </row>
    <row r="389" spans="1:14">
      <c r="A389" s="487"/>
      <c r="B389" s="9620"/>
      <c r="C389" s="555" t="s">
        <v>1172</v>
      </c>
      <c r="D389" s="841" t="s">
        <v>965</v>
      </c>
      <c r="E389" s="843"/>
      <c r="F389" s="845"/>
      <c r="G389" s="9493"/>
      <c r="H389" s="515"/>
      <c r="I389" s="9493"/>
      <c r="J389" s="559"/>
      <c r="K389" s="9493"/>
      <c r="L389" s="9618"/>
    </row>
    <row r="390" spans="1:14">
      <c r="A390" s="487"/>
      <c r="B390" s="561"/>
      <c r="C390" s="532"/>
      <c r="D390" s="576"/>
      <c r="E390" s="582"/>
      <c r="F390" s="577"/>
      <c r="G390" s="577"/>
      <c r="H390" s="600"/>
      <c r="I390" s="577"/>
      <c r="J390" s="604">
        <v>1400</v>
      </c>
      <c r="K390" s="749">
        <f>K388+J390</f>
        <v>24567178</v>
      </c>
      <c r="L390" s="433"/>
    </row>
    <row r="391" spans="1:14">
      <c r="A391" s="498"/>
      <c r="B391" s="9619" t="s">
        <v>1200</v>
      </c>
      <c r="C391" s="556" t="s">
        <v>1201</v>
      </c>
      <c r="D391" s="744" t="s">
        <v>574</v>
      </c>
      <c r="E391" s="9498" t="s">
        <v>79</v>
      </c>
      <c r="F391" s="748"/>
      <c r="G391" s="9492"/>
      <c r="H391" s="515"/>
      <c r="I391" s="9492">
        <v>20000</v>
      </c>
      <c r="J391" s="559"/>
      <c r="K391" s="9492">
        <f>K390-I391</f>
        <v>24547178</v>
      </c>
      <c r="L391" s="9617"/>
    </row>
    <row r="392" spans="1:14">
      <c r="A392" s="487"/>
      <c r="B392" s="9620"/>
      <c r="C392" s="555" t="s">
        <v>1202</v>
      </c>
      <c r="D392" s="745" t="s">
        <v>1176</v>
      </c>
      <c r="E392" s="9499"/>
      <c r="F392" s="749"/>
      <c r="G392" s="9493"/>
      <c r="H392" s="515"/>
      <c r="I392" s="9493"/>
      <c r="J392" s="559"/>
      <c r="K392" s="9493"/>
      <c r="L392" s="9618"/>
    </row>
    <row r="393" spans="1:14">
      <c r="A393" s="487"/>
      <c r="B393" s="561"/>
      <c r="C393" s="532"/>
      <c r="D393" s="576"/>
      <c r="E393" s="582"/>
      <c r="F393" s="577"/>
      <c r="G393" s="577"/>
      <c r="H393" s="600"/>
      <c r="I393" s="577"/>
      <c r="J393" s="604">
        <v>1400</v>
      </c>
      <c r="K393" s="749">
        <f>K391+J393</f>
        <v>24548578</v>
      </c>
      <c r="L393" s="433"/>
    </row>
    <row r="394" spans="1:14">
      <c r="A394" s="491"/>
      <c r="B394" s="9498" t="s">
        <v>1200</v>
      </c>
      <c r="C394" s="545" t="s">
        <v>864</v>
      </c>
      <c r="D394" s="914" t="s">
        <v>990</v>
      </c>
      <c r="E394" s="9659" t="s">
        <v>143</v>
      </c>
      <c r="F394" s="911"/>
      <c r="G394" s="923"/>
      <c r="H394" s="923"/>
      <c r="I394" s="9609">
        <v>100000</v>
      </c>
      <c r="J394" s="464"/>
      <c r="K394" s="9492">
        <f>K393-I394</f>
        <v>24448578</v>
      </c>
      <c r="L394" s="9617" t="s">
        <v>1227</v>
      </c>
      <c r="N394" s="248"/>
    </row>
    <row r="395" spans="1:14">
      <c r="A395" s="487"/>
      <c r="B395" s="9499"/>
      <c r="C395" s="461" t="s">
        <v>1203</v>
      </c>
      <c r="D395" s="915" t="s">
        <v>1176</v>
      </c>
      <c r="E395" s="9660"/>
      <c r="F395" s="912"/>
      <c r="G395" s="460"/>
      <c r="H395" s="460"/>
      <c r="I395" s="9610"/>
      <c r="J395" s="559"/>
      <c r="K395" s="9493"/>
      <c r="L395" s="9618"/>
    </row>
    <row r="396" spans="1:14">
      <c r="A396" s="487"/>
      <c r="B396" s="533"/>
      <c r="C396" s="465"/>
      <c r="D396" s="602"/>
      <c r="E396" s="605"/>
      <c r="F396" s="577"/>
      <c r="G396" s="600"/>
      <c r="H396" s="600"/>
      <c r="I396" s="600"/>
      <c r="J396" s="604">
        <v>1400</v>
      </c>
      <c r="K396" s="515">
        <f>K394+J396</f>
        <v>24449978</v>
      </c>
      <c r="L396" s="433"/>
    </row>
    <row r="397" spans="1:14">
      <c r="A397" s="498"/>
      <c r="B397" s="9498" t="s">
        <v>1204</v>
      </c>
      <c r="C397" s="556" t="s">
        <v>864</v>
      </c>
      <c r="D397" s="840" t="s">
        <v>785</v>
      </c>
      <c r="E397" s="853" t="s">
        <v>47</v>
      </c>
      <c r="F397" s="865"/>
      <c r="G397" s="9663"/>
      <c r="H397" s="9663">
        <v>100000</v>
      </c>
      <c r="I397" s="755"/>
      <c r="J397" s="559"/>
      <c r="K397" s="9492">
        <f>K396-H397</f>
        <v>24349978</v>
      </c>
      <c r="L397" s="9617" t="s">
        <v>1194</v>
      </c>
    </row>
    <row r="398" spans="1:14">
      <c r="A398" s="487"/>
      <c r="B398" s="9499"/>
      <c r="C398" s="555" t="s">
        <v>1012</v>
      </c>
      <c r="D398" s="841" t="s">
        <v>46</v>
      </c>
      <c r="E398" s="854"/>
      <c r="F398" s="867"/>
      <c r="G398" s="9664"/>
      <c r="H398" s="9664"/>
      <c r="I398" s="756"/>
      <c r="J398" s="559"/>
      <c r="K398" s="9493"/>
      <c r="L398" s="9618"/>
    </row>
    <row r="399" spans="1:14">
      <c r="A399" s="487"/>
      <c r="B399" s="561"/>
      <c r="C399" s="532"/>
      <c r="D399" s="576"/>
      <c r="E399" s="582"/>
      <c r="F399" s="577"/>
      <c r="G399" s="577"/>
      <c r="H399" s="600"/>
      <c r="I399" s="577"/>
      <c r="J399" s="604">
        <v>1400</v>
      </c>
      <c r="K399" s="749">
        <f>K397+J399</f>
        <v>24351378</v>
      </c>
      <c r="L399" s="433"/>
    </row>
    <row r="400" spans="1:14">
      <c r="A400" s="498"/>
      <c r="B400" s="9498" t="s">
        <v>1204</v>
      </c>
      <c r="C400" s="474" t="s">
        <v>952</v>
      </c>
      <c r="D400" s="840" t="s">
        <v>627</v>
      </c>
      <c r="E400" s="9498" t="s">
        <v>92</v>
      </c>
      <c r="F400" s="9492"/>
      <c r="G400" s="9633">
        <v>50000</v>
      </c>
      <c r="H400" s="460"/>
      <c r="I400" s="755"/>
      <c r="J400" s="559"/>
      <c r="K400" s="9492">
        <f>K399-G400</f>
        <v>24301378</v>
      </c>
      <c r="L400" s="9617" t="s">
        <v>1194</v>
      </c>
    </row>
    <row r="401" spans="1:12">
      <c r="A401" s="487"/>
      <c r="B401" s="9499"/>
      <c r="C401" s="477" t="s">
        <v>1016</v>
      </c>
      <c r="D401" s="841" t="s">
        <v>46</v>
      </c>
      <c r="E401" s="9499"/>
      <c r="F401" s="9493"/>
      <c r="G401" s="9634"/>
      <c r="H401" s="460"/>
      <c r="I401" s="756"/>
      <c r="J401" s="559"/>
      <c r="K401" s="9493"/>
      <c r="L401" s="9618"/>
    </row>
    <row r="402" spans="1:12">
      <c r="A402" s="487"/>
      <c r="B402" s="561"/>
      <c r="C402" s="532"/>
      <c r="D402" s="576"/>
      <c r="E402" s="582"/>
      <c r="F402" s="577"/>
      <c r="G402" s="577"/>
      <c r="H402" s="600"/>
      <c r="I402" s="577"/>
      <c r="J402" s="604">
        <v>1400</v>
      </c>
      <c r="K402" s="749">
        <f>K400+J402</f>
        <v>24302778</v>
      </c>
      <c r="L402" s="433"/>
    </row>
    <row r="403" spans="1:12">
      <c r="A403" s="498"/>
      <c r="B403" s="9498" t="s">
        <v>1205</v>
      </c>
      <c r="C403" s="556" t="s">
        <v>864</v>
      </c>
      <c r="D403" s="744" t="s">
        <v>1207</v>
      </c>
      <c r="E403" s="924" t="s">
        <v>1234</v>
      </c>
      <c r="F403" s="748"/>
      <c r="G403" s="9492">
        <v>100000</v>
      </c>
      <c r="H403" s="515"/>
      <c r="I403" s="748"/>
      <c r="J403" s="559"/>
      <c r="K403" s="9492">
        <f>K402-G403</f>
        <v>24202778</v>
      </c>
      <c r="L403" s="757"/>
    </row>
    <row r="404" spans="1:12">
      <c r="A404" s="487"/>
      <c r="B404" s="9499"/>
      <c r="C404" s="555" t="s">
        <v>1206</v>
      </c>
      <c r="D404" s="745" t="s">
        <v>1176</v>
      </c>
      <c r="E404" s="760"/>
      <c r="F404" s="749"/>
      <c r="G404" s="9493"/>
      <c r="H404" s="515"/>
      <c r="I404" s="749"/>
      <c r="J404" s="559"/>
      <c r="K404" s="9493"/>
      <c r="L404" s="758"/>
    </row>
    <row r="405" spans="1:12">
      <c r="A405" s="487"/>
      <c r="B405" s="561"/>
      <c r="C405" s="532"/>
      <c r="D405" s="576"/>
      <c r="E405" s="582"/>
      <c r="F405" s="577"/>
      <c r="G405" s="577"/>
      <c r="H405" s="600"/>
      <c r="I405" s="577"/>
      <c r="J405" s="604">
        <v>1400</v>
      </c>
      <c r="K405" s="749">
        <f>K403+J405</f>
        <v>24204178</v>
      </c>
      <c r="L405" s="433"/>
    </row>
    <row r="406" spans="1:12">
      <c r="A406" s="498"/>
      <c r="B406" s="9498" t="s">
        <v>1205</v>
      </c>
      <c r="C406" s="556" t="s">
        <v>781</v>
      </c>
      <c r="D406" s="744"/>
      <c r="E406" s="558"/>
      <c r="F406" s="748"/>
      <c r="G406" s="748"/>
      <c r="H406" s="515"/>
      <c r="I406" s="9492">
        <v>293820</v>
      </c>
      <c r="J406" s="559"/>
      <c r="K406" s="9492">
        <f>K405-I406</f>
        <v>23910358</v>
      </c>
      <c r="L406" s="433"/>
    </row>
    <row r="407" spans="1:12">
      <c r="A407" s="487"/>
      <c r="B407" s="9499"/>
      <c r="C407" s="555" t="s">
        <v>1208</v>
      </c>
      <c r="D407" s="745"/>
      <c r="E407" s="760"/>
      <c r="F407" s="749"/>
      <c r="G407" s="749"/>
      <c r="H407" s="515"/>
      <c r="I407" s="9493"/>
      <c r="J407" s="559"/>
      <c r="K407" s="9493"/>
      <c r="L407" s="433"/>
    </row>
    <row r="408" spans="1:12">
      <c r="A408" s="487"/>
      <c r="B408" s="561"/>
      <c r="C408" s="532"/>
      <c r="D408" s="576"/>
      <c r="E408" s="582"/>
      <c r="F408" s="577"/>
      <c r="G408" s="577"/>
      <c r="H408" s="600"/>
      <c r="I408" s="577"/>
      <c r="J408" s="604">
        <v>1500</v>
      </c>
      <c r="K408" s="749">
        <f>K406+J408</f>
        <v>23911858</v>
      </c>
      <c r="L408" s="433"/>
    </row>
    <row r="409" spans="1:12" ht="15.75">
      <c r="A409" s="9537" t="s">
        <v>1133</v>
      </c>
      <c r="B409" s="9538"/>
      <c r="C409" s="9538"/>
      <c r="D409" s="9538"/>
      <c r="E409" s="9539"/>
      <c r="F409" s="511">
        <f>SUM(F3:F408)</f>
        <v>60000000</v>
      </c>
      <c r="G409" s="511">
        <f>SUM(G3:G408)</f>
        <v>10795471</v>
      </c>
      <c r="H409" s="511">
        <f>SUM(H4:H408)</f>
        <v>14343278</v>
      </c>
      <c r="I409" s="511">
        <f>SUM(I4:I408)</f>
        <v>17052275</v>
      </c>
      <c r="J409" s="511">
        <f>SUM(J3:J408)</f>
        <v>178250</v>
      </c>
      <c r="K409" s="511">
        <f>K3+F409-G409-H409-I409+J409</f>
        <v>23911858</v>
      </c>
    </row>
    <row r="410" spans="1:12" ht="15.75">
      <c r="A410" s="9531" t="s">
        <v>242</v>
      </c>
      <c r="B410" s="9532"/>
      <c r="C410" s="9532"/>
      <c r="D410" s="9532"/>
      <c r="E410" s="9533"/>
      <c r="F410" s="512">
        <f>'OKT 14'!F417</f>
        <v>178500000</v>
      </c>
      <c r="G410" s="512">
        <f>'OKT 14'!G417</f>
        <v>72919746</v>
      </c>
      <c r="H410" s="512">
        <f>'OKT 14'!H417</f>
        <v>21074130</v>
      </c>
      <c r="I410" s="512">
        <f>'OKT 14'!I417</f>
        <v>79435762</v>
      </c>
      <c r="J410" s="512">
        <f>'OKT 14'!J417</f>
        <v>922550</v>
      </c>
      <c r="K410" s="512">
        <f>'OKT 14'!K417</f>
        <v>278727722</v>
      </c>
    </row>
    <row r="411" spans="1:12" ht="15.75">
      <c r="A411" s="9534" t="s">
        <v>243</v>
      </c>
      <c r="B411" s="9535"/>
      <c r="C411" s="9535"/>
      <c r="D411" s="9535"/>
      <c r="E411" s="9536"/>
      <c r="F411" s="513">
        <f t="shared" ref="F411:K411" si="0">F409+F410</f>
        <v>238500000</v>
      </c>
      <c r="G411" s="513">
        <f t="shared" si="0"/>
        <v>83715217</v>
      </c>
      <c r="H411" s="513">
        <f t="shared" si="0"/>
        <v>35417408</v>
      </c>
      <c r="I411" s="513">
        <f t="shared" si="0"/>
        <v>96488037</v>
      </c>
      <c r="J411" s="513">
        <f t="shared" si="0"/>
        <v>1100800</v>
      </c>
      <c r="K411" s="513">
        <f t="shared" si="0"/>
        <v>302639580</v>
      </c>
    </row>
    <row r="416" spans="1:12">
      <c r="J416" s="248"/>
    </row>
  </sheetData>
  <mergeCells count="766">
    <mergeCell ref="L397:L398"/>
    <mergeCell ref="E400:E401"/>
    <mergeCell ref="F400:F401"/>
    <mergeCell ref="G400:G401"/>
    <mergeCell ref="B403:B404"/>
    <mergeCell ref="B406:B407"/>
    <mergeCell ref="L400:L401"/>
    <mergeCell ref="I406:I407"/>
    <mergeCell ref="G403:G404"/>
    <mergeCell ref="B397:B398"/>
    <mergeCell ref="G397:G398"/>
    <mergeCell ref="H397:H398"/>
    <mergeCell ref="K397:K398"/>
    <mergeCell ref="M244:M245"/>
    <mergeCell ref="L244:L245"/>
    <mergeCell ref="A411:E411"/>
    <mergeCell ref="B394:B395"/>
    <mergeCell ref="B382:B383"/>
    <mergeCell ref="G382:G383"/>
    <mergeCell ref="B367:B368"/>
    <mergeCell ref="G367:G368"/>
    <mergeCell ref="H367:H368"/>
    <mergeCell ref="K400:K401"/>
    <mergeCell ref="K403:K404"/>
    <mergeCell ref="K406:K407"/>
    <mergeCell ref="I394:I395"/>
    <mergeCell ref="B400:B401"/>
    <mergeCell ref="A409:E409"/>
    <mergeCell ref="A410:E410"/>
    <mergeCell ref="K394:K395"/>
    <mergeCell ref="L391:L392"/>
    <mergeCell ref="L379:L380"/>
    <mergeCell ref="B385:B386"/>
    <mergeCell ref="G385:G386"/>
    <mergeCell ref="I385:I386"/>
    <mergeCell ref="K385:K386"/>
    <mergeCell ref="B379:B380"/>
    <mergeCell ref="B388:B389"/>
    <mergeCell ref="G388:G389"/>
    <mergeCell ref="I388:I389"/>
    <mergeCell ref="K388:K389"/>
    <mergeCell ref="L166:L167"/>
    <mergeCell ref="B391:B392"/>
    <mergeCell ref="G391:G392"/>
    <mergeCell ref="I391:I392"/>
    <mergeCell ref="K391:K392"/>
    <mergeCell ref="L388:L389"/>
    <mergeCell ref="E391:E392"/>
    <mergeCell ref="I382:I383"/>
    <mergeCell ref="K382:K383"/>
    <mergeCell ref="L376:L377"/>
    <mergeCell ref="L370:L371"/>
    <mergeCell ref="B376:B377"/>
    <mergeCell ref="G376:G377"/>
    <mergeCell ref="H376:H377"/>
    <mergeCell ref="I376:I377"/>
    <mergeCell ref="K376:K377"/>
    <mergeCell ref="L373:L374"/>
    <mergeCell ref="B370:B371"/>
    <mergeCell ref="G370:G371"/>
    <mergeCell ref="I370:I371"/>
    <mergeCell ref="L394:L395"/>
    <mergeCell ref="E394:E395"/>
    <mergeCell ref="G373:G374"/>
    <mergeCell ref="H373:H374"/>
    <mergeCell ref="I373:I374"/>
    <mergeCell ref="K373:K374"/>
    <mergeCell ref="I367:I368"/>
    <mergeCell ref="K367:K368"/>
    <mergeCell ref="L364:L365"/>
    <mergeCell ref="G379:G380"/>
    <mergeCell ref="H379:H380"/>
    <mergeCell ref="I379:I380"/>
    <mergeCell ref="K379:K380"/>
    <mergeCell ref="L385:L386"/>
    <mergeCell ref="K370:K371"/>
    <mergeCell ref="L367:L368"/>
    <mergeCell ref="B361:B362"/>
    <mergeCell ref="G361:G362"/>
    <mergeCell ref="I361:I362"/>
    <mergeCell ref="K361:K362"/>
    <mergeCell ref="E364:E365"/>
    <mergeCell ref="E373:E374"/>
    <mergeCell ref="E370:E371"/>
    <mergeCell ref="L358:L359"/>
    <mergeCell ref="B364:B365"/>
    <mergeCell ref="G364:G365"/>
    <mergeCell ref="I364:I365"/>
    <mergeCell ref="K364:K365"/>
    <mergeCell ref="L361:L362"/>
    <mergeCell ref="H361:H362"/>
    <mergeCell ref="B373:B374"/>
    <mergeCell ref="I355:I356"/>
    <mergeCell ref="K355:K356"/>
    <mergeCell ref="B358:B359"/>
    <mergeCell ref="G358:G359"/>
    <mergeCell ref="I358:I359"/>
    <mergeCell ref="K358:K359"/>
    <mergeCell ref="B355:B356"/>
    <mergeCell ref="G355:G356"/>
    <mergeCell ref="H358:H359"/>
    <mergeCell ref="E355:E356"/>
    <mergeCell ref="B349:B350"/>
    <mergeCell ref="G349:G350"/>
    <mergeCell ref="I349:I350"/>
    <mergeCell ref="K349:K350"/>
    <mergeCell ref="B352:B353"/>
    <mergeCell ref="G352:G353"/>
    <mergeCell ref="H352:H353"/>
    <mergeCell ref="I352:I353"/>
    <mergeCell ref="K352:K353"/>
    <mergeCell ref="I343:I344"/>
    <mergeCell ref="K343:K344"/>
    <mergeCell ref="B346:B347"/>
    <mergeCell ref="G346:G347"/>
    <mergeCell ref="I346:I347"/>
    <mergeCell ref="K346:K347"/>
    <mergeCell ref="L331:L332"/>
    <mergeCell ref="B337:B338"/>
    <mergeCell ref="I337:I338"/>
    <mergeCell ref="K337:K338"/>
    <mergeCell ref="L334:L335"/>
    <mergeCell ref="B340:B341"/>
    <mergeCell ref="G340:G341"/>
    <mergeCell ref="I340:I341"/>
    <mergeCell ref="K340:K341"/>
    <mergeCell ref="B343:B344"/>
    <mergeCell ref="G343:G344"/>
    <mergeCell ref="G337:G338"/>
    <mergeCell ref="H343:H344"/>
    <mergeCell ref="I331:I332"/>
    <mergeCell ref="K331:K332"/>
    <mergeCell ref="B334:B335"/>
    <mergeCell ref="G334:G335"/>
    <mergeCell ref="H334:H335"/>
    <mergeCell ref="I334:I335"/>
    <mergeCell ref="K334:K335"/>
    <mergeCell ref="B325:B326"/>
    <mergeCell ref="G325:G326"/>
    <mergeCell ref="I325:I326"/>
    <mergeCell ref="K325:K326"/>
    <mergeCell ref="B328:B329"/>
    <mergeCell ref="G328:G329"/>
    <mergeCell ref="I328:I329"/>
    <mergeCell ref="K328:K329"/>
    <mergeCell ref="B331:B332"/>
    <mergeCell ref="G331:G332"/>
    <mergeCell ref="E325:E326"/>
    <mergeCell ref="G319:G320"/>
    <mergeCell ref="I319:I320"/>
    <mergeCell ref="K319:K320"/>
    <mergeCell ref="L316:L317"/>
    <mergeCell ref="B322:B323"/>
    <mergeCell ref="G322:G323"/>
    <mergeCell ref="H322:H323"/>
    <mergeCell ref="I322:I323"/>
    <mergeCell ref="K322:K323"/>
    <mergeCell ref="B319:B320"/>
    <mergeCell ref="B313:B314"/>
    <mergeCell ref="G313:G314"/>
    <mergeCell ref="I313:I314"/>
    <mergeCell ref="K313:K314"/>
    <mergeCell ref="B316:B317"/>
    <mergeCell ref="G316:G317"/>
    <mergeCell ref="I316:I317"/>
    <mergeCell ref="K316:K317"/>
    <mergeCell ref="B307:B308"/>
    <mergeCell ref="G307:G308"/>
    <mergeCell ref="I307:I308"/>
    <mergeCell ref="K307:K308"/>
    <mergeCell ref="B310:B311"/>
    <mergeCell ref="G310:G311"/>
    <mergeCell ref="I310:I311"/>
    <mergeCell ref="K310:K311"/>
    <mergeCell ref="E316:E317"/>
    <mergeCell ref="B301:B302"/>
    <mergeCell ref="G301:G302"/>
    <mergeCell ref="I301:I302"/>
    <mergeCell ref="K301:K302"/>
    <mergeCell ref="H304:H305"/>
    <mergeCell ref="L298:L299"/>
    <mergeCell ref="B304:B305"/>
    <mergeCell ref="G304:G305"/>
    <mergeCell ref="K304:K305"/>
    <mergeCell ref="E304:E305"/>
    <mergeCell ref="B295:B296"/>
    <mergeCell ref="I295:I296"/>
    <mergeCell ref="K295:K296"/>
    <mergeCell ref="L292:L293"/>
    <mergeCell ref="B298:B299"/>
    <mergeCell ref="G298:G299"/>
    <mergeCell ref="I298:I299"/>
    <mergeCell ref="K298:K299"/>
    <mergeCell ref="L295:L296"/>
    <mergeCell ref="E295:E296"/>
    <mergeCell ref="E292:E293"/>
    <mergeCell ref="L283:L284"/>
    <mergeCell ref="B289:B290"/>
    <mergeCell ref="I289:I290"/>
    <mergeCell ref="K289:K290"/>
    <mergeCell ref="B292:B293"/>
    <mergeCell ref="G292:G293"/>
    <mergeCell ref="I292:I293"/>
    <mergeCell ref="K292:K293"/>
    <mergeCell ref="L289:L290"/>
    <mergeCell ref="G289:G290"/>
    <mergeCell ref="K280:K281"/>
    <mergeCell ref="K283:K284"/>
    <mergeCell ref="B286:B287"/>
    <mergeCell ref="G286:G287"/>
    <mergeCell ref="H286:H287"/>
    <mergeCell ref="I286:I287"/>
    <mergeCell ref="K286:K287"/>
    <mergeCell ref="G274:G275"/>
    <mergeCell ref="K274:K275"/>
    <mergeCell ref="B274:B275"/>
    <mergeCell ref="I274:I275"/>
    <mergeCell ref="B277:B278"/>
    <mergeCell ref="I277:I278"/>
    <mergeCell ref="B280:B281"/>
    <mergeCell ref="H280:H281"/>
    <mergeCell ref="B283:B284"/>
    <mergeCell ref="G283:G284"/>
    <mergeCell ref="E277:E278"/>
    <mergeCell ref="E283:E284"/>
    <mergeCell ref="E274:E275"/>
    <mergeCell ref="L271:L272"/>
    <mergeCell ref="K277:K278"/>
    <mergeCell ref="L274:L275"/>
    <mergeCell ref="B268:B269"/>
    <mergeCell ref="G268:G269"/>
    <mergeCell ref="K268:K269"/>
    <mergeCell ref="L265:L266"/>
    <mergeCell ref="B271:B272"/>
    <mergeCell ref="K271:K272"/>
    <mergeCell ref="F268:F269"/>
    <mergeCell ref="H268:H269"/>
    <mergeCell ref="I268:I269"/>
    <mergeCell ref="J268:J269"/>
    <mergeCell ref="E268:E269"/>
    <mergeCell ref="I271:I272"/>
    <mergeCell ref="E265:E266"/>
    <mergeCell ref="B262:B263"/>
    <mergeCell ref="G262:G263"/>
    <mergeCell ref="K262:K263"/>
    <mergeCell ref="L259:L260"/>
    <mergeCell ref="B265:B266"/>
    <mergeCell ref="G265:G266"/>
    <mergeCell ref="K265:K266"/>
    <mergeCell ref="B256:B257"/>
    <mergeCell ref="I256:I257"/>
    <mergeCell ref="K256:K257"/>
    <mergeCell ref="B259:B260"/>
    <mergeCell ref="I259:I260"/>
    <mergeCell ref="K259:K260"/>
    <mergeCell ref="I262:I263"/>
    <mergeCell ref="I265:I266"/>
    <mergeCell ref="G256:G257"/>
    <mergeCell ref="B250:B251"/>
    <mergeCell ref="I250:I251"/>
    <mergeCell ref="K250:K251"/>
    <mergeCell ref="B253:B254"/>
    <mergeCell ref="I253:I254"/>
    <mergeCell ref="K253:K254"/>
    <mergeCell ref="L238:L239"/>
    <mergeCell ref="K244:K245"/>
    <mergeCell ref="K247:K248"/>
    <mergeCell ref="G250:G251"/>
    <mergeCell ref="H250:H251"/>
    <mergeCell ref="F250:F251"/>
    <mergeCell ref="J241:J242"/>
    <mergeCell ref="K241:K242"/>
    <mergeCell ref="G241:G242"/>
    <mergeCell ref="I244:I245"/>
    <mergeCell ref="B235:B236"/>
    <mergeCell ref="K235:K236"/>
    <mergeCell ref="K238:K239"/>
    <mergeCell ref="L226:L227"/>
    <mergeCell ref="K229:K230"/>
    <mergeCell ref="B232:B233"/>
    <mergeCell ref="K232:K233"/>
    <mergeCell ref="K226:K227"/>
    <mergeCell ref="B220:B221"/>
    <mergeCell ref="G220:G221"/>
    <mergeCell ref="I220:I221"/>
    <mergeCell ref="K220:K221"/>
    <mergeCell ref="B223:B224"/>
    <mergeCell ref="K223:K224"/>
    <mergeCell ref="E229:E230"/>
    <mergeCell ref="E226:E227"/>
    <mergeCell ref="B217:B218"/>
    <mergeCell ref="I217:I218"/>
    <mergeCell ref="K217:K218"/>
    <mergeCell ref="L217:L218"/>
    <mergeCell ref="L211:L212"/>
    <mergeCell ref="B214:B215"/>
    <mergeCell ref="G214:G215"/>
    <mergeCell ref="I214:I215"/>
    <mergeCell ref="K214:K215"/>
    <mergeCell ref="L214:L215"/>
    <mergeCell ref="E214:E215"/>
    <mergeCell ref="E217:E218"/>
    <mergeCell ref="E211:E212"/>
    <mergeCell ref="B208:B209"/>
    <mergeCell ref="G208:G209"/>
    <mergeCell ref="I208:I209"/>
    <mergeCell ref="K208:K209"/>
    <mergeCell ref="B211:B212"/>
    <mergeCell ref="G211:G212"/>
    <mergeCell ref="I211:I212"/>
    <mergeCell ref="K211:K212"/>
    <mergeCell ref="B202:B203"/>
    <mergeCell ref="G202:G203"/>
    <mergeCell ref="I202:I203"/>
    <mergeCell ref="K202:K203"/>
    <mergeCell ref="B205:B206"/>
    <mergeCell ref="G205:G206"/>
    <mergeCell ref="I205:I206"/>
    <mergeCell ref="K205:K206"/>
    <mergeCell ref="E208:E209"/>
    <mergeCell ref="B196:B197"/>
    <mergeCell ref="G196:G197"/>
    <mergeCell ref="I196:I197"/>
    <mergeCell ref="K196:K197"/>
    <mergeCell ref="B199:B200"/>
    <mergeCell ref="G199:G200"/>
    <mergeCell ref="I199:I200"/>
    <mergeCell ref="K199:K200"/>
    <mergeCell ref="L187:L188"/>
    <mergeCell ref="B190:B191"/>
    <mergeCell ref="G190:G191"/>
    <mergeCell ref="I190:I191"/>
    <mergeCell ref="K190:K191"/>
    <mergeCell ref="B193:B194"/>
    <mergeCell ref="G193:G194"/>
    <mergeCell ref="I193:I194"/>
    <mergeCell ref="K193:K194"/>
    <mergeCell ref="E187:E188"/>
    <mergeCell ref="H187:H188"/>
    <mergeCell ref="E190:E191"/>
    <mergeCell ref="E196:E197"/>
    <mergeCell ref="E193:E194"/>
    <mergeCell ref="B184:B185"/>
    <mergeCell ref="G184:G185"/>
    <mergeCell ref="I184:I185"/>
    <mergeCell ref="K184:K185"/>
    <mergeCell ref="B187:B188"/>
    <mergeCell ref="G187:G188"/>
    <mergeCell ref="I187:I188"/>
    <mergeCell ref="K187:K188"/>
    <mergeCell ref="B181:B182"/>
    <mergeCell ref="G181:G182"/>
    <mergeCell ref="I181:I182"/>
    <mergeCell ref="K181:K182"/>
    <mergeCell ref="L181:L182"/>
    <mergeCell ref="B175:B176"/>
    <mergeCell ref="G175:G176"/>
    <mergeCell ref="I175:I176"/>
    <mergeCell ref="K175:K176"/>
    <mergeCell ref="B178:B179"/>
    <mergeCell ref="G178:G179"/>
    <mergeCell ref="I178:I179"/>
    <mergeCell ref="K178:K179"/>
    <mergeCell ref="H178:H179"/>
    <mergeCell ref="E178:E179"/>
    <mergeCell ref="B169:B170"/>
    <mergeCell ref="G169:G170"/>
    <mergeCell ref="I169:I170"/>
    <mergeCell ref="K169:K170"/>
    <mergeCell ref="B172:B173"/>
    <mergeCell ref="G172:G173"/>
    <mergeCell ref="I172:I173"/>
    <mergeCell ref="K172:K173"/>
    <mergeCell ref="H169:H170"/>
    <mergeCell ref="B163:B164"/>
    <mergeCell ref="G163:G164"/>
    <mergeCell ref="I163:I164"/>
    <mergeCell ref="K163:K164"/>
    <mergeCell ref="B166:B167"/>
    <mergeCell ref="E166:E167"/>
    <mergeCell ref="G166:G167"/>
    <mergeCell ref="I166:I167"/>
    <mergeCell ref="K166:K167"/>
    <mergeCell ref="E163:E164"/>
    <mergeCell ref="L157:L158"/>
    <mergeCell ref="B160:B161"/>
    <mergeCell ref="G160:G161"/>
    <mergeCell ref="H160:H161"/>
    <mergeCell ref="I160:I161"/>
    <mergeCell ref="K160:K161"/>
    <mergeCell ref="L160:L161"/>
    <mergeCell ref="B154:B155"/>
    <mergeCell ref="G154:G155"/>
    <mergeCell ref="I154:I155"/>
    <mergeCell ref="K154:K155"/>
    <mergeCell ref="L154:L155"/>
    <mergeCell ref="B157:B158"/>
    <mergeCell ref="G157:G158"/>
    <mergeCell ref="K157:K158"/>
    <mergeCell ref="E154:E155"/>
    <mergeCell ref="H154:H155"/>
    <mergeCell ref="E157:E158"/>
    <mergeCell ref="H157:H158"/>
    <mergeCell ref="E160:E161"/>
    <mergeCell ref="B148:B149"/>
    <mergeCell ref="G148:G149"/>
    <mergeCell ref="H148:H149"/>
    <mergeCell ref="I148:I149"/>
    <mergeCell ref="K148:K149"/>
    <mergeCell ref="B151:B152"/>
    <mergeCell ref="G151:G152"/>
    <mergeCell ref="I151:I152"/>
    <mergeCell ref="K151:K152"/>
    <mergeCell ref="E148:E149"/>
    <mergeCell ref="E151:E152"/>
    <mergeCell ref="B145:B146"/>
    <mergeCell ref="E145:E146"/>
    <mergeCell ref="G145:G146"/>
    <mergeCell ref="H145:H146"/>
    <mergeCell ref="I145:I146"/>
    <mergeCell ref="K145:K146"/>
    <mergeCell ref="B142:B143"/>
    <mergeCell ref="E142:E143"/>
    <mergeCell ref="G142:G143"/>
    <mergeCell ref="H142:H143"/>
    <mergeCell ref="I142:I143"/>
    <mergeCell ref="K142:K143"/>
    <mergeCell ref="L136:L137"/>
    <mergeCell ref="B139:B140"/>
    <mergeCell ref="G139:G140"/>
    <mergeCell ref="H139:H140"/>
    <mergeCell ref="I139:I140"/>
    <mergeCell ref="K139:K140"/>
    <mergeCell ref="B136:B137"/>
    <mergeCell ref="G136:G137"/>
    <mergeCell ref="H136:H137"/>
    <mergeCell ref="I136:I137"/>
    <mergeCell ref="K136:K137"/>
    <mergeCell ref="J136:J137"/>
    <mergeCell ref="B133:B134"/>
    <mergeCell ref="G133:G134"/>
    <mergeCell ref="H133:H134"/>
    <mergeCell ref="I133:I134"/>
    <mergeCell ref="K133:K134"/>
    <mergeCell ref="L127:L128"/>
    <mergeCell ref="B130:B131"/>
    <mergeCell ref="G130:G131"/>
    <mergeCell ref="H130:H131"/>
    <mergeCell ref="I130:I131"/>
    <mergeCell ref="K130:K131"/>
    <mergeCell ref="L130:L131"/>
    <mergeCell ref="B127:B128"/>
    <mergeCell ref="G127:G128"/>
    <mergeCell ref="H127:H128"/>
    <mergeCell ref="I127:I128"/>
    <mergeCell ref="K127:K128"/>
    <mergeCell ref="F127:F128"/>
    <mergeCell ref="J127:J128"/>
    <mergeCell ref="F130:F131"/>
    <mergeCell ref="J130:J131"/>
    <mergeCell ref="F133:F134"/>
    <mergeCell ref="J133:J134"/>
    <mergeCell ref="B124:B125"/>
    <mergeCell ref="E124:E125"/>
    <mergeCell ref="I124:I125"/>
    <mergeCell ref="K124:K125"/>
    <mergeCell ref="L124:L125"/>
    <mergeCell ref="B118:B119"/>
    <mergeCell ref="I118:I119"/>
    <mergeCell ref="K118:K119"/>
    <mergeCell ref="B121:B122"/>
    <mergeCell ref="I121:I122"/>
    <mergeCell ref="K121:K122"/>
    <mergeCell ref="F118:F119"/>
    <mergeCell ref="G118:G119"/>
    <mergeCell ref="F121:F122"/>
    <mergeCell ref="G121:G122"/>
    <mergeCell ref="G124:G125"/>
    <mergeCell ref="B112:B113"/>
    <mergeCell ref="E112:E113"/>
    <mergeCell ref="H112:H113"/>
    <mergeCell ref="I112:I113"/>
    <mergeCell ref="K112:K113"/>
    <mergeCell ref="B115:B116"/>
    <mergeCell ref="E115:E116"/>
    <mergeCell ref="K115:K116"/>
    <mergeCell ref="G112:G113"/>
    <mergeCell ref="F115:F116"/>
    <mergeCell ref="G115:G116"/>
    <mergeCell ref="I115:I116"/>
    <mergeCell ref="B109:B110"/>
    <mergeCell ref="E109:E110"/>
    <mergeCell ref="G109:G110"/>
    <mergeCell ref="H109:H110"/>
    <mergeCell ref="I109:I110"/>
    <mergeCell ref="K109:K110"/>
    <mergeCell ref="B106:B107"/>
    <mergeCell ref="F106:F107"/>
    <mergeCell ref="G106:G107"/>
    <mergeCell ref="I106:I107"/>
    <mergeCell ref="K106:K107"/>
    <mergeCell ref="E106:E107"/>
    <mergeCell ref="B103:B104"/>
    <mergeCell ref="G103:G104"/>
    <mergeCell ref="I103:I104"/>
    <mergeCell ref="K103:K104"/>
    <mergeCell ref="B100:B101"/>
    <mergeCell ref="G100:G101"/>
    <mergeCell ref="I100:I101"/>
    <mergeCell ref="K100:K101"/>
    <mergeCell ref="E100:E101"/>
    <mergeCell ref="E103:E104"/>
    <mergeCell ref="F103:F104"/>
    <mergeCell ref="K94:K95"/>
    <mergeCell ref="B97:B98"/>
    <mergeCell ref="G97:G98"/>
    <mergeCell ref="I97:I98"/>
    <mergeCell ref="K97:K98"/>
    <mergeCell ref="B91:B92"/>
    <mergeCell ref="G91:G92"/>
    <mergeCell ref="I91:I92"/>
    <mergeCell ref="K91:K92"/>
    <mergeCell ref="B94:B95"/>
    <mergeCell ref="G94:G95"/>
    <mergeCell ref="I94:I95"/>
    <mergeCell ref="E94:E95"/>
    <mergeCell ref="E97:E98"/>
    <mergeCell ref="B88:B89"/>
    <mergeCell ref="G88:G89"/>
    <mergeCell ref="I88:I89"/>
    <mergeCell ref="K88:K89"/>
    <mergeCell ref="A85:A86"/>
    <mergeCell ref="B85:B86"/>
    <mergeCell ref="G85:G86"/>
    <mergeCell ref="H85:H86"/>
    <mergeCell ref="I85:I86"/>
    <mergeCell ref="J85:J86"/>
    <mergeCell ref="E85:E86"/>
    <mergeCell ref="F85:F86"/>
    <mergeCell ref="E88:E89"/>
    <mergeCell ref="A82:A83"/>
    <mergeCell ref="B82:B83"/>
    <mergeCell ref="F82:F83"/>
    <mergeCell ref="G82:G83"/>
    <mergeCell ref="H82:H83"/>
    <mergeCell ref="I82:I83"/>
    <mergeCell ref="J82:J83"/>
    <mergeCell ref="K82:K83"/>
    <mergeCell ref="K85:K86"/>
    <mergeCell ref="K76:K77"/>
    <mergeCell ref="L76:L77"/>
    <mergeCell ref="A79:A80"/>
    <mergeCell ref="B79:B80"/>
    <mergeCell ref="G79:G80"/>
    <mergeCell ref="H79:H80"/>
    <mergeCell ref="I79:I80"/>
    <mergeCell ref="A76:A77"/>
    <mergeCell ref="B76:B77"/>
    <mergeCell ref="G76:G77"/>
    <mergeCell ref="H76:H77"/>
    <mergeCell ref="I76:I77"/>
    <mergeCell ref="K79:K80"/>
    <mergeCell ref="E76:E77"/>
    <mergeCell ref="E79:E80"/>
    <mergeCell ref="B73:B74"/>
    <mergeCell ref="F73:F74"/>
    <mergeCell ref="G73:G74"/>
    <mergeCell ref="I73:I74"/>
    <mergeCell ref="K73:K74"/>
    <mergeCell ref="L73:L74"/>
    <mergeCell ref="L67:L68"/>
    <mergeCell ref="B70:B71"/>
    <mergeCell ref="F70:F71"/>
    <mergeCell ref="G70:G71"/>
    <mergeCell ref="I70:I71"/>
    <mergeCell ref="K70:K71"/>
    <mergeCell ref="L70:L71"/>
    <mergeCell ref="B67:B68"/>
    <mergeCell ref="E67:E68"/>
    <mergeCell ref="F67:F68"/>
    <mergeCell ref="G67:G68"/>
    <mergeCell ref="I67:I68"/>
    <mergeCell ref="K67:K68"/>
    <mergeCell ref="L61:L62"/>
    <mergeCell ref="B64:B65"/>
    <mergeCell ref="G64:G65"/>
    <mergeCell ref="I64:I65"/>
    <mergeCell ref="K64:K65"/>
    <mergeCell ref="L64:L65"/>
    <mergeCell ref="B61:B62"/>
    <mergeCell ref="E61:E62"/>
    <mergeCell ref="G61:G62"/>
    <mergeCell ref="I61:I62"/>
    <mergeCell ref="K61:K62"/>
    <mergeCell ref="B58:B59"/>
    <mergeCell ref="G58:G59"/>
    <mergeCell ref="I58:I59"/>
    <mergeCell ref="K58:K59"/>
    <mergeCell ref="L58:L59"/>
    <mergeCell ref="L52:L53"/>
    <mergeCell ref="B55:B56"/>
    <mergeCell ref="G55:G56"/>
    <mergeCell ref="I55:I56"/>
    <mergeCell ref="K55:K56"/>
    <mergeCell ref="L55:L56"/>
    <mergeCell ref="H58:H59"/>
    <mergeCell ref="J58:J59"/>
    <mergeCell ref="B49:B50"/>
    <mergeCell ref="G49:G50"/>
    <mergeCell ref="I49:I50"/>
    <mergeCell ref="K49:K50"/>
    <mergeCell ref="L49:L50"/>
    <mergeCell ref="B52:B53"/>
    <mergeCell ref="G52:G53"/>
    <mergeCell ref="I52:I53"/>
    <mergeCell ref="K52:K53"/>
    <mergeCell ref="K43:K44"/>
    <mergeCell ref="L43:L44"/>
    <mergeCell ref="B46:B47"/>
    <mergeCell ref="G46:G47"/>
    <mergeCell ref="I46:I47"/>
    <mergeCell ref="K46:K47"/>
    <mergeCell ref="L46:L47"/>
    <mergeCell ref="K40:K41"/>
    <mergeCell ref="L40:L41"/>
    <mergeCell ref="A40:A41"/>
    <mergeCell ref="B40:B41"/>
    <mergeCell ref="E40:E41"/>
    <mergeCell ref="F40:F41"/>
    <mergeCell ref="G40:G41"/>
    <mergeCell ref="H40:H41"/>
    <mergeCell ref="I40:I41"/>
    <mergeCell ref="J40:J41"/>
    <mergeCell ref="A43:A44"/>
    <mergeCell ref="B43:B44"/>
    <mergeCell ref="G43:G44"/>
    <mergeCell ref="H43:H44"/>
    <mergeCell ref="I43:I44"/>
    <mergeCell ref="J43:J44"/>
    <mergeCell ref="A37:A38"/>
    <mergeCell ref="B37:B38"/>
    <mergeCell ref="G37:G38"/>
    <mergeCell ref="H37:H38"/>
    <mergeCell ref="L37:L38"/>
    <mergeCell ref="K37:K38"/>
    <mergeCell ref="L31:L32"/>
    <mergeCell ref="A34:A35"/>
    <mergeCell ref="B34:B35"/>
    <mergeCell ref="G34:G35"/>
    <mergeCell ref="H34:H35"/>
    <mergeCell ref="I34:I35"/>
    <mergeCell ref="J34:J35"/>
    <mergeCell ref="K34:K35"/>
    <mergeCell ref="L34:L35"/>
    <mergeCell ref="A31:A32"/>
    <mergeCell ref="B31:B32"/>
    <mergeCell ref="E31:E32"/>
    <mergeCell ref="F31:F32"/>
    <mergeCell ref="G31:G32"/>
    <mergeCell ref="H31:H32"/>
    <mergeCell ref="I31:I32"/>
    <mergeCell ref="J31:J32"/>
    <mergeCell ref="K31:K32"/>
    <mergeCell ref="E34:E35"/>
    <mergeCell ref="F34:F35"/>
    <mergeCell ref="L25:L26"/>
    <mergeCell ref="A28:A29"/>
    <mergeCell ref="B28:B29"/>
    <mergeCell ref="I28:I29"/>
    <mergeCell ref="K28:K29"/>
    <mergeCell ref="L28:L29"/>
    <mergeCell ref="A25:A26"/>
    <mergeCell ref="B25:B26"/>
    <mergeCell ref="E25:E26"/>
    <mergeCell ref="F25:F26"/>
    <mergeCell ref="G25:G26"/>
    <mergeCell ref="H25:H26"/>
    <mergeCell ref="I25:I26"/>
    <mergeCell ref="J25:J26"/>
    <mergeCell ref="K25:K26"/>
    <mergeCell ref="L19:L20"/>
    <mergeCell ref="A22:A23"/>
    <mergeCell ref="B22:B23"/>
    <mergeCell ref="E22:E23"/>
    <mergeCell ref="F22:F23"/>
    <mergeCell ref="G22:G23"/>
    <mergeCell ref="H22:H23"/>
    <mergeCell ref="I22:I23"/>
    <mergeCell ref="J22:J23"/>
    <mergeCell ref="K22:K23"/>
    <mergeCell ref="L22:L23"/>
    <mergeCell ref="A19:A20"/>
    <mergeCell ref="B19:B20"/>
    <mergeCell ref="E19:E20"/>
    <mergeCell ref="F19:F20"/>
    <mergeCell ref="G19:G20"/>
    <mergeCell ref="H19:H20"/>
    <mergeCell ref="I19:I20"/>
    <mergeCell ref="J19:J20"/>
    <mergeCell ref="K19:K20"/>
    <mergeCell ref="A16:A17"/>
    <mergeCell ref="B16:B17"/>
    <mergeCell ref="E16:E17"/>
    <mergeCell ref="G16:G17"/>
    <mergeCell ref="I10:I11"/>
    <mergeCell ref="J10:J11"/>
    <mergeCell ref="K10:K11"/>
    <mergeCell ref="L10:L11"/>
    <mergeCell ref="A13:A14"/>
    <mergeCell ref="B13:B14"/>
    <mergeCell ref="E13:E14"/>
    <mergeCell ref="F13:F14"/>
    <mergeCell ref="G13:G14"/>
    <mergeCell ref="H13:H14"/>
    <mergeCell ref="I16:I17"/>
    <mergeCell ref="K16:K17"/>
    <mergeCell ref="L16:L17"/>
    <mergeCell ref="L7:L8"/>
    <mergeCell ref="A10:A11"/>
    <mergeCell ref="B10:B11"/>
    <mergeCell ref="E10:E11"/>
    <mergeCell ref="F10:F11"/>
    <mergeCell ref="G10:G11"/>
    <mergeCell ref="H10:H11"/>
    <mergeCell ref="I13:I14"/>
    <mergeCell ref="J13:J14"/>
    <mergeCell ref="K13:K14"/>
    <mergeCell ref="L13:L14"/>
    <mergeCell ref="A7:A8"/>
    <mergeCell ref="B7:B8"/>
    <mergeCell ref="E7:E8"/>
    <mergeCell ref="F7:F8"/>
    <mergeCell ref="G7:G8"/>
    <mergeCell ref="H7:H8"/>
    <mergeCell ref="I7:I8"/>
    <mergeCell ref="J7:J8"/>
    <mergeCell ref="K7:K8"/>
    <mergeCell ref="J1:J2"/>
    <mergeCell ref="K1:K2"/>
    <mergeCell ref="L1:L2"/>
    <mergeCell ref="A3:C3"/>
    <mergeCell ref="A4:A5"/>
    <mergeCell ref="B4:B5"/>
    <mergeCell ref="E4:E5"/>
    <mergeCell ref="F4:F5"/>
    <mergeCell ref="G4:G5"/>
    <mergeCell ref="H4:H5"/>
    <mergeCell ref="A1:A2"/>
    <mergeCell ref="B1:B2"/>
    <mergeCell ref="C1:C2"/>
    <mergeCell ref="D1:E1"/>
    <mergeCell ref="F1:F2"/>
    <mergeCell ref="G1:I1"/>
    <mergeCell ref="I4:I5"/>
    <mergeCell ref="J4:J5"/>
    <mergeCell ref="K4:K5"/>
    <mergeCell ref="L4:L5"/>
    <mergeCell ref="A46:A47"/>
    <mergeCell ref="A49:A50"/>
    <mergeCell ref="A52:A53"/>
    <mergeCell ref="A55:A56"/>
    <mergeCell ref="A58:A59"/>
    <mergeCell ref="A61:A62"/>
    <mergeCell ref="A64:A65"/>
    <mergeCell ref="A67:A68"/>
    <mergeCell ref="A70:A71"/>
  </mergeCells>
  <pageMargins left="0.7" right="0.7" top="0.75" bottom="0.75" header="0.3" footer="0.3"/>
  <pageSetup paperSize="5" scale="52" orientation="landscape" horizontalDpi="4294967293" verticalDpi="72" r:id="rId1"/>
  <rowBreaks count="6" manualBreakCount="6">
    <brk id="63" max="11" man="1"/>
    <brk id="120" max="11" man="1"/>
    <brk id="174" max="11" man="1"/>
    <brk id="234" max="11" man="1"/>
    <brk id="296" max="11" man="1"/>
    <brk id="333" max="11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N387"/>
  <sheetViews>
    <sheetView topLeftCell="A7" zoomScale="80" zoomScaleNormal="80" workbookViewId="0">
      <selection activeCell="D19" sqref="D19"/>
    </sheetView>
  </sheetViews>
  <sheetFormatPr defaultRowHeight="15"/>
  <cols>
    <col min="2" max="2" width="12.7109375" customWidth="1"/>
    <col min="3" max="3" width="45.42578125" customWidth="1"/>
    <col min="4" max="4" width="17" customWidth="1"/>
    <col min="6" max="6" width="17.28515625" customWidth="1"/>
    <col min="7" max="7" width="16.5703125" customWidth="1"/>
    <col min="8" max="8" width="16.85546875" customWidth="1"/>
    <col min="9" max="9" width="17.7109375" customWidth="1"/>
    <col min="10" max="10" width="17.42578125" customWidth="1"/>
    <col min="11" max="11" width="17" customWidth="1"/>
    <col min="12" max="12" width="29.7109375" customWidth="1"/>
  </cols>
  <sheetData>
    <row r="1" spans="1:12">
      <c r="A1" s="9506" t="s">
        <v>1</v>
      </c>
      <c r="B1" s="9504" t="s">
        <v>2</v>
      </c>
      <c r="C1" s="9506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540" t="s">
        <v>8</v>
      </c>
      <c r="L1" s="9625" t="s">
        <v>702</v>
      </c>
    </row>
    <row r="2" spans="1:12">
      <c r="A2" s="9507"/>
      <c r="B2" s="9505"/>
      <c r="C2" s="9507"/>
      <c r="D2" s="860" t="s">
        <v>9</v>
      </c>
      <c r="E2" s="470" t="s">
        <v>10</v>
      </c>
      <c r="F2" s="9511"/>
      <c r="G2" s="847" t="s">
        <v>11</v>
      </c>
      <c r="H2" s="850" t="s">
        <v>537</v>
      </c>
      <c r="I2" s="847" t="s">
        <v>13</v>
      </c>
      <c r="J2" s="9511"/>
      <c r="K2" s="9541"/>
      <c r="L2" s="9625"/>
    </row>
    <row r="3" spans="1:12">
      <c r="A3" s="9544" t="s">
        <v>75</v>
      </c>
      <c r="B3" s="9545"/>
      <c r="C3" s="9546"/>
      <c r="D3" s="501"/>
      <c r="E3" s="502"/>
      <c r="F3" s="503"/>
      <c r="G3" s="503"/>
      <c r="H3" s="504"/>
      <c r="I3" s="505"/>
      <c r="J3" s="505"/>
      <c r="K3" s="845">
        <f>'NOV 14'!K409</f>
        <v>23911858</v>
      </c>
      <c r="L3" s="433"/>
    </row>
    <row r="4" spans="1:12">
      <c r="A4" s="9495"/>
      <c r="B4" s="9496" t="s">
        <v>1209</v>
      </c>
      <c r="C4" s="480" t="s">
        <v>821</v>
      </c>
      <c r="D4" s="871" t="s">
        <v>574</v>
      </c>
      <c r="E4" s="9498" t="s">
        <v>79</v>
      </c>
      <c r="F4" s="9492"/>
      <c r="G4" s="9492"/>
      <c r="H4" s="9492"/>
      <c r="I4" s="9492">
        <v>376152</v>
      </c>
      <c r="J4" s="9492"/>
      <c r="K4" s="9494">
        <f>K3-I4</f>
        <v>23535706</v>
      </c>
      <c r="L4" s="9647"/>
    </row>
    <row r="5" spans="1:12">
      <c r="A5" s="9495"/>
      <c r="B5" s="9497"/>
      <c r="C5" s="477" t="s">
        <v>824</v>
      </c>
      <c r="D5" s="872" t="s">
        <v>46</v>
      </c>
      <c r="E5" s="9499"/>
      <c r="F5" s="9493"/>
      <c r="G5" s="9493"/>
      <c r="H5" s="9493"/>
      <c r="I5" s="9493"/>
      <c r="J5" s="9493"/>
      <c r="K5" s="9494"/>
      <c r="L5" s="9648"/>
    </row>
    <row r="6" spans="1:12">
      <c r="A6" s="841"/>
      <c r="B6" s="843"/>
      <c r="C6" s="530"/>
      <c r="D6" s="573"/>
      <c r="E6" s="574"/>
      <c r="F6" s="575"/>
      <c r="G6" s="575"/>
      <c r="H6" s="575"/>
      <c r="I6" s="575"/>
      <c r="J6" s="575">
        <v>1400</v>
      </c>
      <c r="K6" s="845">
        <f>K4+J6</f>
        <v>23537106</v>
      </c>
      <c r="L6" s="433"/>
    </row>
    <row r="7" spans="1:12">
      <c r="A7" s="9515"/>
      <c r="B7" s="9496" t="s">
        <v>1209</v>
      </c>
      <c r="C7" s="665" t="s">
        <v>815</v>
      </c>
      <c r="D7" s="666" t="s">
        <v>574</v>
      </c>
      <c r="E7" s="9498" t="s">
        <v>79</v>
      </c>
      <c r="F7" s="9492"/>
      <c r="G7" s="9492"/>
      <c r="H7" s="9492"/>
      <c r="I7" s="9492">
        <v>162947</v>
      </c>
      <c r="J7" s="9492"/>
      <c r="K7" s="9494">
        <f>K6-I7</f>
        <v>23374159</v>
      </c>
      <c r="L7" s="9617"/>
    </row>
    <row r="8" spans="1:12">
      <c r="A8" s="9516"/>
      <c r="B8" s="9497"/>
      <c r="C8" s="538" t="s">
        <v>826</v>
      </c>
      <c r="D8" s="667" t="s">
        <v>46</v>
      </c>
      <c r="E8" s="9499"/>
      <c r="F8" s="9493"/>
      <c r="G8" s="9493"/>
      <c r="H8" s="9493"/>
      <c r="I8" s="9493"/>
      <c r="J8" s="9493"/>
      <c r="K8" s="9494"/>
      <c r="L8" s="9618"/>
    </row>
    <row r="9" spans="1:12">
      <c r="A9" s="841"/>
      <c r="B9" s="843"/>
      <c r="C9" s="530"/>
      <c r="D9" s="573"/>
      <c r="E9" s="574"/>
      <c r="F9" s="575"/>
      <c r="G9" s="575"/>
      <c r="H9" s="575"/>
      <c r="I9" s="575"/>
      <c r="J9" s="575">
        <v>1400</v>
      </c>
      <c r="K9" s="845">
        <f>K7+J9</f>
        <v>23375559</v>
      </c>
      <c r="L9" s="433"/>
    </row>
    <row r="10" spans="1:12">
      <c r="A10" s="9498"/>
      <c r="B10" s="9496" t="s">
        <v>1209</v>
      </c>
      <c r="C10" s="474" t="s">
        <v>815</v>
      </c>
      <c r="D10" s="871" t="s">
        <v>579</v>
      </c>
      <c r="E10" s="9498" t="s">
        <v>83</v>
      </c>
      <c r="F10" s="9492"/>
      <c r="G10" s="9492"/>
      <c r="H10" s="9492"/>
      <c r="I10" s="9494">
        <v>155902</v>
      </c>
      <c r="J10" s="9494"/>
      <c r="K10" s="9492">
        <f>K9-I10</f>
        <v>23219657</v>
      </c>
      <c r="L10" s="9617"/>
    </row>
    <row r="11" spans="1:12">
      <c r="A11" s="9499"/>
      <c r="B11" s="9497"/>
      <c r="C11" s="522" t="s">
        <v>995</v>
      </c>
      <c r="D11" s="872" t="s">
        <v>46</v>
      </c>
      <c r="E11" s="9499"/>
      <c r="F11" s="9493"/>
      <c r="G11" s="9493"/>
      <c r="H11" s="9493"/>
      <c r="I11" s="9494"/>
      <c r="J11" s="9494"/>
      <c r="K11" s="9493"/>
      <c r="L11" s="9618"/>
    </row>
    <row r="12" spans="1:12">
      <c r="A12" s="849"/>
      <c r="B12" s="477"/>
      <c r="C12" s="528"/>
      <c r="D12" s="576"/>
      <c r="E12" s="574"/>
      <c r="F12" s="577"/>
      <c r="G12" s="577"/>
      <c r="H12" s="577"/>
      <c r="I12" s="577"/>
      <c r="J12" s="577">
        <v>1400</v>
      </c>
      <c r="K12" s="855">
        <f>K10+J12</f>
        <v>23221057</v>
      </c>
      <c r="L12" s="433"/>
    </row>
    <row r="13" spans="1:12">
      <c r="A13" s="9498"/>
      <c r="B13" s="9496" t="s">
        <v>1209</v>
      </c>
      <c r="C13" s="499" t="s">
        <v>781</v>
      </c>
      <c r="D13" s="871" t="s">
        <v>574</v>
      </c>
      <c r="E13" s="9498" t="s">
        <v>79</v>
      </c>
      <c r="F13" s="9609"/>
      <c r="G13" s="9492"/>
      <c r="H13" s="9492"/>
      <c r="I13" s="9492">
        <v>16140</v>
      </c>
      <c r="J13" s="9492"/>
      <c r="K13" s="9492">
        <f>K12-I13</f>
        <v>23204917</v>
      </c>
      <c r="L13" s="9617"/>
    </row>
    <row r="14" spans="1:12">
      <c r="A14" s="9499"/>
      <c r="B14" s="9497"/>
      <c r="C14" s="477" t="s">
        <v>994</v>
      </c>
      <c r="D14" s="872" t="s">
        <v>46</v>
      </c>
      <c r="E14" s="9499"/>
      <c r="F14" s="9610"/>
      <c r="G14" s="9493"/>
      <c r="H14" s="9493"/>
      <c r="I14" s="9493"/>
      <c r="J14" s="9493"/>
      <c r="K14" s="9493"/>
      <c r="L14" s="9618"/>
    </row>
    <row r="15" spans="1:12">
      <c r="A15" s="849"/>
      <c r="B15" s="477"/>
      <c r="C15" s="529"/>
      <c r="D15" s="668"/>
      <c r="E15" s="669"/>
      <c r="F15" s="670"/>
      <c r="G15" s="670"/>
      <c r="H15" s="670"/>
      <c r="I15" s="670"/>
      <c r="J15" s="577">
        <v>1500</v>
      </c>
      <c r="K15" s="855">
        <f>K13+J15</f>
        <v>23206417</v>
      </c>
      <c r="L15" s="433"/>
    </row>
    <row r="16" spans="1:12">
      <c r="A16" s="9498"/>
      <c r="B16" s="9497" t="s">
        <v>1210</v>
      </c>
      <c r="C16" s="556" t="s">
        <v>1109</v>
      </c>
      <c r="D16" s="871" t="s">
        <v>1112</v>
      </c>
      <c r="E16" s="558" t="s">
        <v>1114</v>
      </c>
      <c r="F16" s="844"/>
      <c r="G16" s="9492">
        <v>500000</v>
      </c>
      <c r="H16" s="537"/>
      <c r="I16" s="9492"/>
      <c r="J16" s="595"/>
      <c r="K16" s="9492">
        <f>K15-G16</f>
        <v>22706417</v>
      </c>
      <c r="L16" s="9617"/>
    </row>
    <row r="17" spans="1:12">
      <c r="A17" s="9499"/>
      <c r="B17" s="9497"/>
      <c r="C17" s="555" t="s">
        <v>1111</v>
      </c>
      <c r="D17" s="872" t="s">
        <v>1325</v>
      </c>
      <c r="E17" s="875"/>
      <c r="F17" s="845"/>
      <c r="G17" s="9493"/>
      <c r="H17" s="515"/>
      <c r="I17" s="9493"/>
      <c r="J17" s="559"/>
      <c r="K17" s="9493"/>
      <c r="L17" s="9618"/>
    </row>
    <row r="18" spans="1:12">
      <c r="A18" s="849"/>
      <c r="B18" s="477"/>
      <c r="C18" s="532"/>
      <c r="D18" s="576"/>
      <c r="E18" s="582"/>
      <c r="F18" s="577"/>
      <c r="G18" s="577"/>
      <c r="H18" s="600"/>
      <c r="I18" s="577"/>
      <c r="J18" s="604">
        <v>1400</v>
      </c>
      <c r="K18" s="855">
        <f>K16+J18</f>
        <v>22707817</v>
      </c>
      <c r="L18" s="433"/>
    </row>
    <row r="19" spans="1:12">
      <c r="A19" s="9498"/>
      <c r="B19" s="9657" t="s">
        <v>1210</v>
      </c>
      <c r="C19" s="491" t="s">
        <v>781</v>
      </c>
      <c r="D19" s="871" t="s">
        <v>632</v>
      </c>
      <c r="E19" s="9498" t="s">
        <v>74</v>
      </c>
      <c r="F19" s="9492"/>
      <c r="G19" s="9633">
        <v>79140</v>
      </c>
      <c r="H19" s="9542"/>
      <c r="I19" s="9492"/>
      <c r="J19" s="9492"/>
      <c r="K19" s="9492">
        <f>K18-G19</f>
        <v>22628677</v>
      </c>
      <c r="L19" s="9617"/>
    </row>
    <row r="20" spans="1:12">
      <c r="A20" s="9499"/>
      <c r="B20" s="9658"/>
      <c r="C20" s="487" t="s">
        <v>1005</v>
      </c>
      <c r="D20" s="872" t="s">
        <v>73</v>
      </c>
      <c r="E20" s="9499"/>
      <c r="F20" s="9493"/>
      <c r="G20" s="9634"/>
      <c r="H20" s="9543"/>
      <c r="I20" s="9493"/>
      <c r="J20" s="9493"/>
      <c r="K20" s="9493"/>
      <c r="L20" s="9618"/>
    </row>
    <row r="21" spans="1:12">
      <c r="A21" s="848"/>
      <c r="B21" s="849"/>
      <c r="C21" s="532"/>
      <c r="D21" s="576"/>
      <c r="E21" s="584"/>
      <c r="F21" s="586"/>
      <c r="G21" s="588"/>
      <c r="H21" s="586"/>
      <c r="I21" s="586"/>
      <c r="J21" s="586">
        <v>1500</v>
      </c>
      <c r="K21" s="846">
        <f>K19+J21</f>
        <v>22630177</v>
      </c>
      <c r="L21" s="433"/>
    </row>
    <row r="22" spans="1:12">
      <c r="A22" s="9515"/>
      <c r="B22" s="9498" t="s">
        <v>1210</v>
      </c>
      <c r="C22" s="525" t="s">
        <v>778</v>
      </c>
      <c r="D22" s="871" t="s">
        <v>632</v>
      </c>
      <c r="E22" s="9498" t="s">
        <v>74</v>
      </c>
      <c r="F22" s="9492"/>
      <c r="G22" s="9492">
        <v>88140</v>
      </c>
      <c r="H22" s="9492"/>
      <c r="I22" s="9492"/>
      <c r="J22" s="9492"/>
      <c r="K22" s="9492">
        <f>K21-G22</f>
        <v>22542037</v>
      </c>
      <c r="L22" s="9617"/>
    </row>
    <row r="23" spans="1:12">
      <c r="A23" s="9516"/>
      <c r="B23" s="9499"/>
      <c r="C23" s="539" t="s">
        <v>1004</v>
      </c>
      <c r="D23" s="872" t="s">
        <v>73</v>
      </c>
      <c r="E23" s="9499"/>
      <c r="F23" s="9493"/>
      <c r="G23" s="9493"/>
      <c r="H23" s="9493"/>
      <c r="I23" s="9493"/>
      <c r="J23" s="9493"/>
      <c r="K23" s="9516"/>
      <c r="L23" s="9618"/>
    </row>
    <row r="24" spans="1:12">
      <c r="A24" s="514"/>
      <c r="B24" s="527"/>
      <c r="C24" s="528"/>
      <c r="D24" s="576"/>
      <c r="E24" s="574"/>
      <c r="F24" s="575"/>
      <c r="G24" s="575"/>
      <c r="H24" s="575"/>
      <c r="I24" s="575"/>
      <c r="J24" s="575">
        <v>1500</v>
      </c>
      <c r="K24" s="516">
        <f>K22+J24</f>
        <v>22543537</v>
      </c>
      <c r="L24" s="433"/>
    </row>
    <row r="25" spans="1:12">
      <c r="A25" s="9515"/>
      <c r="B25" s="9498" t="s">
        <v>1211</v>
      </c>
      <c r="C25" s="474" t="s">
        <v>815</v>
      </c>
      <c r="D25" s="871" t="s">
        <v>113</v>
      </c>
      <c r="E25" s="9498" t="s">
        <v>114</v>
      </c>
      <c r="F25" s="9492"/>
      <c r="G25" s="9633"/>
      <c r="H25" s="9492"/>
      <c r="I25" s="9492">
        <v>707219</v>
      </c>
      <c r="J25" s="9492"/>
      <c r="K25" s="9492">
        <f>K24-I25</f>
        <v>21836318</v>
      </c>
      <c r="L25" s="9617"/>
    </row>
    <row r="26" spans="1:12">
      <c r="A26" s="9516"/>
      <c r="B26" s="9499"/>
      <c r="C26" s="487" t="s">
        <v>820</v>
      </c>
      <c r="D26" s="872" t="s">
        <v>46</v>
      </c>
      <c r="E26" s="9499"/>
      <c r="F26" s="9493"/>
      <c r="G26" s="9634"/>
      <c r="H26" s="9493"/>
      <c r="I26" s="9493"/>
      <c r="J26" s="9493"/>
      <c r="K26" s="9493"/>
      <c r="L26" s="9618"/>
    </row>
    <row r="27" spans="1:12">
      <c r="A27" s="514"/>
      <c r="B27" s="514"/>
      <c r="C27" s="528"/>
      <c r="D27" s="576"/>
      <c r="E27" s="528"/>
      <c r="F27" s="528"/>
      <c r="G27" s="585"/>
      <c r="H27" s="528"/>
      <c r="I27" s="528"/>
      <c r="J27" s="585">
        <v>1400</v>
      </c>
      <c r="K27" s="516">
        <f>K25+J27</f>
        <v>21837718</v>
      </c>
      <c r="L27" s="848"/>
    </row>
    <row r="28" spans="1:12">
      <c r="A28" s="9515"/>
      <c r="B28" s="9498" t="s">
        <v>1212</v>
      </c>
      <c r="C28" s="517" t="s">
        <v>1109</v>
      </c>
      <c r="D28" s="871" t="s">
        <v>37</v>
      </c>
      <c r="E28" s="9659" t="s">
        <v>717</v>
      </c>
      <c r="F28" s="851"/>
      <c r="G28" s="9609">
        <v>500000</v>
      </c>
      <c r="H28" s="537"/>
      <c r="I28" s="9492"/>
      <c r="J28" s="464"/>
      <c r="K28" s="9492">
        <f>K27-G28</f>
        <v>21337718</v>
      </c>
      <c r="L28" s="9653"/>
    </row>
    <row r="29" spans="1:12">
      <c r="A29" s="9516"/>
      <c r="B29" s="9499"/>
      <c r="C29" s="477" t="s">
        <v>1179</v>
      </c>
      <c r="D29" s="872" t="s">
        <v>250</v>
      </c>
      <c r="E29" s="9660"/>
      <c r="F29" s="852"/>
      <c r="G29" s="9610"/>
      <c r="H29" s="515"/>
      <c r="I29" s="9493"/>
      <c r="J29" s="559"/>
      <c r="K29" s="9516"/>
      <c r="L29" s="9654"/>
    </row>
    <row r="30" spans="1:12">
      <c r="A30" s="514"/>
      <c r="B30" s="527"/>
      <c r="C30" s="532"/>
      <c r="D30" s="576"/>
      <c r="E30" s="582"/>
      <c r="F30" s="577"/>
      <c r="G30" s="577"/>
      <c r="H30" s="600"/>
      <c r="I30" s="577"/>
      <c r="J30" s="604">
        <v>1400</v>
      </c>
      <c r="K30" s="516">
        <f>K28+J30</f>
        <v>21339118</v>
      </c>
      <c r="L30" s="433"/>
    </row>
    <row r="31" spans="1:12">
      <c r="A31" s="9515"/>
      <c r="B31" s="9498" t="s">
        <v>1212</v>
      </c>
      <c r="C31" s="556" t="s">
        <v>864</v>
      </c>
      <c r="D31" s="887" t="s">
        <v>785</v>
      </c>
      <c r="E31" s="9498" t="s">
        <v>47</v>
      </c>
      <c r="F31" s="889"/>
      <c r="G31" s="9663"/>
      <c r="H31" s="9663">
        <v>100000</v>
      </c>
      <c r="I31" s="9515"/>
      <c r="J31" s="9515"/>
      <c r="K31" s="9492">
        <f>K30-H31</f>
        <v>21239118</v>
      </c>
      <c r="L31" s="9617"/>
    </row>
    <row r="32" spans="1:12">
      <c r="A32" s="9516"/>
      <c r="B32" s="9499"/>
      <c r="C32" s="555" t="s">
        <v>1012</v>
      </c>
      <c r="D32" s="888" t="s">
        <v>46</v>
      </c>
      <c r="E32" s="9499"/>
      <c r="F32" s="890"/>
      <c r="G32" s="9664"/>
      <c r="H32" s="9664"/>
      <c r="I32" s="9516"/>
      <c r="J32" s="9516"/>
      <c r="K32" s="9493"/>
      <c r="L32" s="9618"/>
    </row>
    <row r="33" spans="1:12">
      <c r="A33" s="514"/>
      <c r="B33" s="527"/>
      <c r="C33" s="532"/>
      <c r="D33" s="583"/>
      <c r="E33" s="584"/>
      <c r="F33" s="586"/>
      <c r="G33" s="585"/>
      <c r="H33" s="586"/>
      <c r="I33" s="586"/>
      <c r="J33" s="586">
        <v>1400</v>
      </c>
      <c r="K33" s="516">
        <f>K31+J33</f>
        <v>21240518</v>
      </c>
      <c r="L33" s="433"/>
    </row>
    <row r="34" spans="1:12">
      <c r="A34" s="9515"/>
      <c r="B34" s="9498" t="s">
        <v>1214</v>
      </c>
      <c r="C34" s="491" t="s">
        <v>781</v>
      </c>
      <c r="D34" s="840" t="s">
        <v>968</v>
      </c>
      <c r="E34" s="9498" t="s">
        <v>459</v>
      </c>
      <c r="F34" s="9492"/>
      <c r="G34" s="9633"/>
      <c r="H34" s="9492"/>
      <c r="I34" s="9492">
        <v>34890</v>
      </c>
      <c r="J34" s="9492"/>
      <c r="K34" s="9492">
        <f>K33-I34</f>
        <v>21205628</v>
      </c>
      <c r="L34" s="9617"/>
    </row>
    <row r="35" spans="1:12">
      <c r="A35" s="9516"/>
      <c r="B35" s="9499"/>
      <c r="C35" s="487" t="s">
        <v>1215</v>
      </c>
      <c r="D35" s="841" t="s">
        <v>38</v>
      </c>
      <c r="E35" s="9499"/>
      <c r="F35" s="9493"/>
      <c r="G35" s="9634"/>
      <c r="H35" s="9493"/>
      <c r="I35" s="9493"/>
      <c r="J35" s="9493"/>
      <c r="K35" s="9493"/>
      <c r="L35" s="9618"/>
    </row>
    <row r="36" spans="1:12">
      <c r="A36" s="514"/>
      <c r="B36" s="527"/>
      <c r="C36" s="531"/>
      <c r="D36" s="576"/>
      <c r="E36" s="584"/>
      <c r="F36" s="586"/>
      <c r="G36" s="585"/>
      <c r="H36" s="586"/>
      <c r="I36" s="586"/>
      <c r="J36" s="586">
        <v>1500</v>
      </c>
      <c r="K36" s="516">
        <f>K34+J36</f>
        <v>21207128</v>
      </c>
      <c r="L36" s="433"/>
    </row>
    <row r="37" spans="1:12">
      <c r="A37" s="9515"/>
      <c r="B37" s="9498" t="s">
        <v>1214</v>
      </c>
      <c r="C37" s="556" t="s">
        <v>815</v>
      </c>
      <c r="D37" s="840"/>
      <c r="E37" s="853"/>
      <c r="F37" s="844"/>
      <c r="G37" s="9492"/>
      <c r="H37" s="9492"/>
      <c r="I37" s="9492">
        <v>146909</v>
      </c>
      <c r="J37" s="9633"/>
      <c r="K37" s="9492">
        <f>K36-I37</f>
        <v>21060219</v>
      </c>
      <c r="L37" s="9617"/>
    </row>
    <row r="38" spans="1:12">
      <c r="A38" s="9516"/>
      <c r="B38" s="9499"/>
      <c r="C38" s="555" t="s">
        <v>860</v>
      </c>
      <c r="D38" s="841"/>
      <c r="E38" s="854"/>
      <c r="F38" s="845"/>
      <c r="G38" s="9493"/>
      <c r="H38" s="9493"/>
      <c r="I38" s="9493"/>
      <c r="J38" s="9634"/>
      <c r="K38" s="9493"/>
      <c r="L38" s="9618"/>
    </row>
    <row r="39" spans="1:12">
      <c r="A39" s="535"/>
      <c r="B39" s="527"/>
      <c r="C39" s="532"/>
      <c r="D39" s="576"/>
      <c r="E39" s="582"/>
      <c r="F39" s="577"/>
      <c r="G39" s="577"/>
      <c r="H39" s="600"/>
      <c r="I39" s="577"/>
      <c r="J39" s="604">
        <v>1400</v>
      </c>
      <c r="K39" s="516">
        <f>K37+J39</f>
        <v>21061619</v>
      </c>
      <c r="L39" s="433"/>
    </row>
    <row r="40" spans="1:12">
      <c r="A40" s="9635"/>
      <c r="B40" s="9629" t="s">
        <v>1214</v>
      </c>
      <c r="C40" s="474" t="s">
        <v>781</v>
      </c>
      <c r="D40" s="840"/>
      <c r="E40" s="9498"/>
      <c r="F40" s="9492"/>
      <c r="G40" s="9633"/>
      <c r="H40" s="9542"/>
      <c r="I40" s="9492">
        <v>25890</v>
      </c>
      <c r="J40" s="9492"/>
      <c r="K40" s="9492">
        <f>K39-I40</f>
        <v>21035729</v>
      </c>
      <c r="L40" s="9617"/>
    </row>
    <row r="41" spans="1:12">
      <c r="A41" s="9548"/>
      <c r="B41" s="9499"/>
      <c r="C41" s="477" t="s">
        <v>861</v>
      </c>
      <c r="D41" s="841"/>
      <c r="E41" s="9499"/>
      <c r="F41" s="9493"/>
      <c r="G41" s="9634"/>
      <c r="H41" s="9543"/>
      <c r="I41" s="9493"/>
      <c r="J41" s="9493"/>
      <c r="K41" s="9493"/>
      <c r="L41" s="9618"/>
    </row>
    <row r="42" spans="1:12">
      <c r="A42" s="514"/>
      <c r="B42" s="527"/>
      <c r="C42" s="532"/>
      <c r="D42" s="576"/>
      <c r="E42" s="584"/>
      <c r="F42" s="586"/>
      <c r="G42" s="588"/>
      <c r="H42" s="586"/>
      <c r="I42" s="586"/>
      <c r="J42" s="586">
        <v>1500</v>
      </c>
      <c r="K42" s="516">
        <f>K40+J42</f>
        <v>21037229</v>
      </c>
      <c r="L42" s="433"/>
    </row>
    <row r="43" spans="1:12">
      <c r="A43" s="9628"/>
      <c r="B43" s="9629" t="s">
        <v>1214</v>
      </c>
      <c r="C43" s="556" t="s">
        <v>869</v>
      </c>
      <c r="D43" s="840"/>
      <c r="E43" s="853"/>
      <c r="F43" s="844"/>
      <c r="G43" s="9492"/>
      <c r="H43" s="9492"/>
      <c r="I43" s="9492">
        <v>48760</v>
      </c>
      <c r="J43" s="9633"/>
      <c r="K43" s="9630">
        <f>K42-I43</f>
        <v>20988469</v>
      </c>
      <c r="L43" s="9617"/>
    </row>
    <row r="44" spans="1:12">
      <c r="A44" s="9516"/>
      <c r="B44" s="9499"/>
      <c r="C44" s="555" t="s">
        <v>1216</v>
      </c>
      <c r="D44" s="841"/>
      <c r="E44" s="854"/>
      <c r="F44" s="845"/>
      <c r="G44" s="9493"/>
      <c r="H44" s="9493"/>
      <c r="I44" s="9493"/>
      <c r="J44" s="9634"/>
      <c r="K44" s="9493"/>
      <c r="L44" s="9618"/>
    </row>
    <row r="45" spans="1:12">
      <c r="A45" s="514"/>
      <c r="B45" s="527"/>
      <c r="C45" s="532"/>
      <c r="D45" s="576"/>
      <c r="E45" s="605"/>
      <c r="F45" s="577"/>
      <c r="G45" s="577"/>
      <c r="H45" s="600"/>
      <c r="I45" s="577"/>
      <c r="J45" s="604">
        <v>1650</v>
      </c>
      <c r="K45" s="516">
        <f>K43+J45</f>
        <v>20990119</v>
      </c>
      <c r="L45" s="433"/>
    </row>
    <row r="46" spans="1:12">
      <c r="A46" s="9515"/>
      <c r="B46" s="9498" t="s">
        <v>1214</v>
      </c>
      <c r="C46" s="517" t="s">
        <v>821</v>
      </c>
      <c r="D46" s="840"/>
      <c r="E46" s="558"/>
      <c r="F46" s="844"/>
      <c r="G46" s="9492"/>
      <c r="H46" s="515"/>
      <c r="I46" s="9492">
        <v>168827</v>
      </c>
      <c r="J46" s="595"/>
      <c r="K46" s="9492">
        <f>K45-I46</f>
        <v>20821292</v>
      </c>
      <c r="L46" s="9617"/>
    </row>
    <row r="47" spans="1:12">
      <c r="A47" s="9516"/>
      <c r="B47" s="9499"/>
      <c r="C47" s="555" t="s">
        <v>856</v>
      </c>
      <c r="D47" s="841"/>
      <c r="E47" s="854"/>
      <c r="F47" s="845"/>
      <c r="G47" s="9493"/>
      <c r="H47" s="515"/>
      <c r="I47" s="9493"/>
      <c r="J47" s="559"/>
      <c r="K47" s="9493"/>
      <c r="L47" s="9618"/>
    </row>
    <row r="48" spans="1:12">
      <c r="A48" s="848"/>
      <c r="B48" s="527"/>
      <c r="C48" s="532"/>
      <c r="D48" s="576"/>
      <c r="E48" s="582"/>
      <c r="F48" s="577"/>
      <c r="G48" s="577"/>
      <c r="H48" s="600"/>
      <c r="I48" s="577"/>
      <c r="J48" s="604">
        <v>1400</v>
      </c>
      <c r="K48" s="516">
        <f>K46+J48</f>
        <v>20822692</v>
      </c>
      <c r="L48" s="433"/>
    </row>
    <row r="49" spans="1:12">
      <c r="A49" s="9515"/>
      <c r="B49" s="9498" t="s">
        <v>1214</v>
      </c>
      <c r="C49" s="556" t="s">
        <v>781</v>
      </c>
      <c r="D49" s="840"/>
      <c r="E49" s="558"/>
      <c r="F49" s="844"/>
      <c r="G49" s="9492"/>
      <c r="H49" s="515"/>
      <c r="I49" s="9492">
        <v>82890</v>
      </c>
      <c r="J49" s="559"/>
      <c r="K49" s="9492">
        <f>K48-I49</f>
        <v>20739802</v>
      </c>
      <c r="L49" s="9617"/>
    </row>
    <row r="50" spans="1:12">
      <c r="A50" s="9516"/>
      <c r="B50" s="9499"/>
      <c r="C50" s="555" t="s">
        <v>1368</v>
      </c>
      <c r="D50" s="841"/>
      <c r="E50" s="854"/>
      <c r="F50" s="845"/>
      <c r="G50" s="9493"/>
      <c r="H50" s="515"/>
      <c r="I50" s="9493"/>
      <c r="J50" s="559"/>
      <c r="K50" s="9493"/>
      <c r="L50" s="9618"/>
    </row>
    <row r="51" spans="1:12">
      <c r="A51" s="848"/>
      <c r="B51" s="527"/>
      <c r="C51" s="532"/>
      <c r="D51" s="576"/>
      <c r="E51" s="582"/>
      <c r="F51" s="577"/>
      <c r="G51" s="577"/>
      <c r="H51" s="600"/>
      <c r="I51" s="577"/>
      <c r="J51" s="604">
        <v>1500</v>
      </c>
      <c r="K51" s="516">
        <f>K49+J51</f>
        <v>20741302</v>
      </c>
      <c r="L51" s="433"/>
    </row>
    <row r="52" spans="1:12">
      <c r="A52" s="9515"/>
      <c r="B52" s="9498" t="s">
        <v>1214</v>
      </c>
      <c r="C52" s="556" t="s">
        <v>781</v>
      </c>
      <c r="D52" s="840"/>
      <c r="E52" s="558"/>
      <c r="F52" s="844"/>
      <c r="G52" s="9492"/>
      <c r="H52" s="515"/>
      <c r="I52" s="9492">
        <v>33590</v>
      </c>
      <c r="J52" s="559"/>
      <c r="K52" s="9492">
        <f>K51-I52</f>
        <v>20707712</v>
      </c>
      <c r="L52" s="9617"/>
    </row>
    <row r="53" spans="1:12">
      <c r="A53" s="9516"/>
      <c r="B53" s="9499"/>
      <c r="C53" s="555" t="s">
        <v>1198</v>
      </c>
      <c r="D53" s="841"/>
      <c r="E53" s="854"/>
      <c r="F53" s="845"/>
      <c r="G53" s="9493"/>
      <c r="H53" s="515"/>
      <c r="I53" s="9493"/>
      <c r="J53" s="559"/>
      <c r="K53" s="9493"/>
      <c r="L53" s="9618"/>
    </row>
    <row r="54" spans="1:12">
      <c r="A54" s="848"/>
      <c r="B54" s="527"/>
      <c r="C54" s="532"/>
      <c r="D54" s="576"/>
      <c r="E54" s="582"/>
      <c r="F54" s="577"/>
      <c r="G54" s="577"/>
      <c r="H54" s="600"/>
      <c r="I54" s="577"/>
      <c r="J54" s="604">
        <v>1500</v>
      </c>
      <c r="K54" s="516">
        <f>K52+J54</f>
        <v>20709212</v>
      </c>
      <c r="L54" s="433"/>
    </row>
    <row r="55" spans="1:12">
      <c r="A55" s="9515"/>
      <c r="B55" s="9498" t="s">
        <v>1214</v>
      </c>
      <c r="C55" s="545" t="s">
        <v>812</v>
      </c>
      <c r="D55" s="518" t="s">
        <v>388</v>
      </c>
      <c r="E55" s="558"/>
      <c r="F55" s="844"/>
      <c r="G55" s="9492"/>
      <c r="H55" s="515"/>
      <c r="I55" s="9492">
        <v>303055</v>
      </c>
      <c r="J55" s="559"/>
      <c r="K55" s="9492">
        <f>K54-I55</f>
        <v>20406157</v>
      </c>
      <c r="L55" s="9617"/>
    </row>
    <row r="56" spans="1:12">
      <c r="A56" s="9516"/>
      <c r="B56" s="9499"/>
      <c r="C56" s="553" t="s">
        <v>813</v>
      </c>
      <c r="D56" s="519" t="s">
        <v>814</v>
      </c>
      <c r="E56" s="854"/>
      <c r="F56" s="845"/>
      <c r="G56" s="9493"/>
      <c r="H56" s="515"/>
      <c r="I56" s="9493"/>
      <c r="J56" s="559"/>
      <c r="K56" s="9493"/>
      <c r="L56" s="9618"/>
    </row>
    <row r="57" spans="1:12">
      <c r="A57" s="848"/>
      <c r="B57" s="527"/>
      <c r="C57" s="532"/>
      <c r="D57" s="528"/>
      <c r="E57" s="584"/>
      <c r="F57" s="600"/>
      <c r="G57" s="600"/>
      <c r="H57" s="600"/>
      <c r="I57" s="600"/>
      <c r="J57" s="604">
        <v>1400</v>
      </c>
      <c r="K57" s="516">
        <f>K55+J57</f>
        <v>20407557</v>
      </c>
      <c r="L57" s="433"/>
    </row>
    <row r="58" spans="1:12">
      <c r="A58" s="9515"/>
      <c r="B58" s="9498" t="s">
        <v>1214</v>
      </c>
      <c r="C58" s="562" t="s">
        <v>815</v>
      </c>
      <c r="D58" s="887" t="s">
        <v>388</v>
      </c>
      <c r="E58" s="558"/>
      <c r="F58" s="855"/>
      <c r="G58" s="9492"/>
      <c r="H58" s="9492"/>
      <c r="I58" s="9492">
        <v>112275</v>
      </c>
      <c r="J58" s="9633"/>
      <c r="K58" s="9492">
        <f>K57-I58</f>
        <v>20295282</v>
      </c>
      <c r="L58" s="9647"/>
    </row>
    <row r="59" spans="1:12">
      <c r="A59" s="9516"/>
      <c r="B59" s="9499"/>
      <c r="C59" s="553" t="s">
        <v>1026</v>
      </c>
      <c r="D59" s="888" t="s">
        <v>814</v>
      </c>
      <c r="E59" s="854"/>
      <c r="F59" s="845"/>
      <c r="G59" s="9493"/>
      <c r="H59" s="9493"/>
      <c r="I59" s="9493"/>
      <c r="J59" s="9634"/>
      <c r="K59" s="9493"/>
      <c r="L59" s="9648"/>
    </row>
    <row r="60" spans="1:12">
      <c r="A60" s="848"/>
      <c r="B60" s="527"/>
      <c r="C60" s="532"/>
      <c r="D60" s="576"/>
      <c r="E60" s="605"/>
      <c r="F60" s="577"/>
      <c r="G60" s="577"/>
      <c r="H60" s="600"/>
      <c r="I60" s="577"/>
      <c r="J60" s="604">
        <v>1400</v>
      </c>
      <c r="K60" s="516">
        <f>K58+J60</f>
        <v>20296682</v>
      </c>
      <c r="L60" s="433"/>
    </row>
    <row r="61" spans="1:12">
      <c r="A61" s="9515"/>
      <c r="B61" s="9498" t="s">
        <v>1214</v>
      </c>
      <c r="C61" s="480" t="s">
        <v>778</v>
      </c>
      <c r="D61" s="887" t="s">
        <v>746</v>
      </c>
      <c r="E61" s="9498"/>
      <c r="F61" s="844"/>
      <c r="G61" s="9492"/>
      <c r="H61" s="9492">
        <v>11171900</v>
      </c>
      <c r="I61" s="9492"/>
      <c r="J61" s="595"/>
      <c r="K61" s="9492">
        <f>K60-H61</f>
        <v>9124782</v>
      </c>
      <c r="L61" s="9647"/>
    </row>
    <row r="62" spans="1:12">
      <c r="A62" s="9516"/>
      <c r="B62" s="9499"/>
      <c r="C62" s="477" t="s">
        <v>779</v>
      </c>
      <c r="D62" s="888"/>
      <c r="E62" s="9499"/>
      <c r="F62" s="845"/>
      <c r="G62" s="9493"/>
      <c r="H62" s="9493"/>
      <c r="I62" s="9493"/>
      <c r="J62" s="559"/>
      <c r="K62" s="9493"/>
      <c r="L62" s="9648"/>
    </row>
    <row r="63" spans="1:12">
      <c r="A63" s="514"/>
      <c r="B63" s="527"/>
      <c r="C63" s="532"/>
      <c r="D63" s="576"/>
      <c r="E63" s="582"/>
      <c r="F63" s="577"/>
      <c r="G63" s="577"/>
      <c r="H63" s="600"/>
      <c r="I63" s="577"/>
      <c r="J63" s="604">
        <v>1500</v>
      </c>
      <c r="K63" s="516">
        <f>K61+J63</f>
        <v>9126282</v>
      </c>
      <c r="L63" s="433"/>
    </row>
    <row r="64" spans="1:12">
      <c r="A64" s="9515"/>
      <c r="B64" s="9674">
        <v>41981</v>
      </c>
      <c r="C64" s="892" t="s">
        <v>591</v>
      </c>
      <c r="D64" s="9617"/>
      <c r="E64" s="9675"/>
      <c r="F64" s="9677">
        <v>20000000</v>
      </c>
      <c r="G64" s="9675"/>
      <c r="H64" s="9675"/>
      <c r="I64" s="9675"/>
      <c r="J64" s="9675"/>
      <c r="K64" s="9492">
        <f>K63+F64</f>
        <v>29126282</v>
      </c>
      <c r="L64" s="9617"/>
    </row>
    <row r="65" spans="1:12">
      <c r="A65" s="9516"/>
      <c r="B65" s="9618"/>
      <c r="C65" s="893"/>
      <c r="D65" s="9618"/>
      <c r="E65" s="9676"/>
      <c r="F65" s="9678"/>
      <c r="G65" s="9676"/>
      <c r="H65" s="9676"/>
      <c r="I65" s="9676"/>
      <c r="J65" s="9676"/>
      <c r="K65" s="9493"/>
      <c r="L65" s="9618"/>
    </row>
    <row r="66" spans="1:12">
      <c r="A66" s="514"/>
      <c r="B66" s="392"/>
      <c r="C66" s="891"/>
      <c r="D66" s="891"/>
      <c r="E66" s="891"/>
      <c r="F66" s="891"/>
      <c r="G66" s="891"/>
      <c r="H66" s="891"/>
      <c r="I66" s="891"/>
      <c r="J66" s="891"/>
      <c r="K66" s="515"/>
      <c r="L66" s="433"/>
    </row>
    <row r="67" spans="1:12">
      <c r="A67" s="9640"/>
      <c r="B67" s="9498" t="s">
        <v>1217</v>
      </c>
      <c r="C67" s="497" t="s">
        <v>815</v>
      </c>
      <c r="D67" s="969"/>
      <c r="E67" s="974"/>
      <c r="F67" s="970"/>
      <c r="G67" s="9492"/>
      <c r="H67" s="537"/>
      <c r="I67" s="9492">
        <v>928528</v>
      </c>
      <c r="J67" s="595"/>
      <c r="K67" s="9492">
        <f>K64-I67</f>
        <v>28197754</v>
      </c>
      <c r="L67" s="9617"/>
    </row>
    <row r="68" spans="1:12">
      <c r="A68" s="9665"/>
      <c r="B68" s="9499"/>
      <c r="C68" s="477" t="s">
        <v>1060</v>
      </c>
      <c r="D68" s="964"/>
      <c r="E68" s="968"/>
      <c r="F68" s="958"/>
      <c r="G68" s="9493"/>
      <c r="H68" s="515"/>
      <c r="I68" s="9493"/>
      <c r="J68" s="559"/>
      <c r="K68" s="9493"/>
      <c r="L68" s="9618"/>
    </row>
    <row r="69" spans="1:12">
      <c r="A69" s="552"/>
      <c r="B69" s="533"/>
      <c r="C69" s="532"/>
      <c r="D69" s="576"/>
      <c r="E69" s="582"/>
      <c r="F69" s="577"/>
      <c r="G69" s="577"/>
      <c r="H69" s="600"/>
      <c r="I69" s="577"/>
      <c r="J69" s="604">
        <v>1400</v>
      </c>
      <c r="K69" s="515">
        <f>K67+J69</f>
        <v>28199154</v>
      </c>
      <c r="L69" s="433"/>
    </row>
    <row r="70" spans="1:12">
      <c r="A70" s="9640"/>
      <c r="B70" s="9659" t="s">
        <v>1217</v>
      </c>
      <c r="C70" s="457" t="s">
        <v>781</v>
      </c>
      <c r="D70" s="971"/>
      <c r="E70" s="973"/>
      <c r="F70" s="965"/>
      <c r="G70" s="965"/>
      <c r="H70" s="923"/>
      <c r="I70" s="965">
        <v>1969640</v>
      </c>
      <c r="J70" s="923"/>
      <c r="K70" s="9492">
        <f>K69-I70</f>
        <v>26229514</v>
      </c>
      <c r="L70" s="9617"/>
    </row>
    <row r="71" spans="1:12">
      <c r="A71" s="9665"/>
      <c r="B71" s="9660"/>
      <c r="C71" s="461" t="s">
        <v>1061</v>
      </c>
      <c r="D71" s="972"/>
      <c r="E71" s="979"/>
      <c r="F71" s="980"/>
      <c r="G71" s="966"/>
      <c r="H71" s="460"/>
      <c r="I71" s="966"/>
      <c r="J71" s="460"/>
      <c r="K71" s="9493"/>
      <c r="L71" s="9618"/>
    </row>
    <row r="72" spans="1:12">
      <c r="A72" s="514"/>
      <c r="B72" s="599"/>
      <c r="C72" s="529"/>
      <c r="D72" s="601"/>
      <c r="E72" s="584"/>
      <c r="F72" s="586"/>
      <c r="G72" s="600"/>
      <c r="H72" s="600"/>
      <c r="I72" s="600"/>
      <c r="J72" s="600">
        <v>1500</v>
      </c>
      <c r="K72" s="515">
        <f>K70+J72</f>
        <v>26231014</v>
      </c>
      <c r="L72" s="433"/>
    </row>
    <row r="73" spans="1:12">
      <c r="A73" s="840"/>
      <c r="B73" s="9498" t="s">
        <v>1217</v>
      </c>
      <c r="C73" s="556" t="s">
        <v>796</v>
      </c>
      <c r="D73" s="963"/>
      <c r="E73" s="967"/>
      <c r="F73" s="957"/>
      <c r="G73" s="957"/>
      <c r="H73" s="537"/>
      <c r="I73" s="957">
        <v>41300</v>
      </c>
      <c r="J73" s="537"/>
      <c r="K73" s="9492">
        <f>K72-I73</f>
        <v>26189714</v>
      </c>
      <c r="L73" s="9617"/>
    </row>
    <row r="74" spans="1:12">
      <c r="A74" s="841"/>
      <c r="B74" s="9499"/>
      <c r="C74" s="555" t="s">
        <v>1062</v>
      </c>
      <c r="D74" s="964"/>
      <c r="E74" s="968"/>
      <c r="F74" s="958"/>
      <c r="G74" s="958"/>
      <c r="H74" s="515"/>
      <c r="I74" s="958"/>
      <c r="J74" s="515"/>
      <c r="K74" s="9493"/>
      <c r="L74" s="9618"/>
    </row>
    <row r="75" spans="1:12">
      <c r="A75" s="848"/>
      <c r="B75" s="533"/>
      <c r="C75" s="529"/>
      <c r="D75" s="602"/>
      <c r="E75" s="599"/>
      <c r="F75" s="600"/>
      <c r="G75" s="600"/>
      <c r="H75" s="600"/>
      <c r="I75" s="600"/>
      <c r="J75" s="600">
        <v>750</v>
      </c>
      <c r="K75" s="959">
        <f>K73+J75</f>
        <v>26190464</v>
      </c>
      <c r="L75" s="433"/>
    </row>
    <row r="76" spans="1:12">
      <c r="A76" s="9515"/>
      <c r="B76" s="9498" t="s">
        <v>1217</v>
      </c>
      <c r="C76" s="564" t="s">
        <v>821</v>
      </c>
      <c r="D76" s="963" t="s">
        <v>257</v>
      </c>
      <c r="E76" s="9498" t="s">
        <v>259</v>
      </c>
      <c r="F76" s="957"/>
      <c r="G76" s="9492">
        <v>409005</v>
      </c>
      <c r="H76" s="9492"/>
      <c r="I76" s="9492"/>
      <c r="J76" s="595"/>
      <c r="K76" s="9492">
        <f>K75-G76</f>
        <v>25781459</v>
      </c>
      <c r="L76" s="9617"/>
    </row>
    <row r="77" spans="1:12">
      <c r="A77" s="9516"/>
      <c r="B77" s="9499"/>
      <c r="C77" s="497" t="s">
        <v>846</v>
      </c>
      <c r="D77" s="964" t="s">
        <v>876</v>
      </c>
      <c r="E77" s="9499"/>
      <c r="F77" s="958"/>
      <c r="G77" s="9493"/>
      <c r="H77" s="9493"/>
      <c r="I77" s="9493"/>
      <c r="J77" s="559"/>
      <c r="K77" s="9493"/>
      <c r="L77" s="9618"/>
    </row>
    <row r="78" spans="1:12">
      <c r="A78" s="848"/>
      <c r="B78" s="960"/>
      <c r="C78" s="532"/>
      <c r="D78" s="576"/>
      <c r="E78" s="582"/>
      <c r="F78" s="577"/>
      <c r="G78" s="577"/>
      <c r="H78" s="600"/>
      <c r="I78" s="577"/>
      <c r="J78" s="604">
        <v>1400</v>
      </c>
      <c r="K78" s="959">
        <f>K76+J78</f>
        <v>25782859</v>
      </c>
      <c r="L78" s="433"/>
    </row>
    <row r="79" spans="1:12">
      <c r="A79" s="9515"/>
      <c r="B79" s="9498" t="s">
        <v>1217</v>
      </c>
      <c r="C79" s="497" t="s">
        <v>821</v>
      </c>
      <c r="D79" s="963" t="s">
        <v>558</v>
      </c>
      <c r="E79" s="967" t="s">
        <v>251</v>
      </c>
      <c r="F79" s="970"/>
      <c r="G79" s="9492">
        <v>722044</v>
      </c>
      <c r="H79" s="9492"/>
      <c r="I79" s="9492"/>
      <c r="J79" s="464"/>
      <c r="K79" s="9492">
        <f>K78-G79</f>
        <v>25060815</v>
      </c>
      <c r="L79" s="433"/>
    </row>
    <row r="80" spans="1:12">
      <c r="A80" s="9516"/>
      <c r="B80" s="9499"/>
      <c r="C80" s="497" t="s">
        <v>1018</v>
      </c>
      <c r="D80" s="964" t="s">
        <v>250</v>
      </c>
      <c r="E80" s="968"/>
      <c r="F80" s="958"/>
      <c r="G80" s="9493"/>
      <c r="H80" s="9493"/>
      <c r="I80" s="9493"/>
      <c r="J80" s="559"/>
      <c r="K80" s="9493"/>
      <c r="L80" s="433"/>
    </row>
    <row r="81" spans="1:12">
      <c r="A81" s="848"/>
      <c r="B81" s="960"/>
      <c r="C81" s="532"/>
      <c r="D81" s="576"/>
      <c r="E81" s="582"/>
      <c r="F81" s="577"/>
      <c r="G81" s="577"/>
      <c r="H81" s="600"/>
      <c r="I81" s="577"/>
      <c r="J81" s="604">
        <v>1400</v>
      </c>
      <c r="K81" s="959">
        <f>K79+J81</f>
        <v>25062215</v>
      </c>
      <c r="L81" s="433"/>
    </row>
    <row r="82" spans="1:12">
      <c r="A82" s="9515"/>
      <c r="B82" s="9498" t="s">
        <v>1217</v>
      </c>
      <c r="C82" s="497" t="s">
        <v>815</v>
      </c>
      <c r="D82" s="963" t="s">
        <v>167</v>
      </c>
      <c r="E82" s="9498" t="s">
        <v>56</v>
      </c>
      <c r="F82" s="9492"/>
      <c r="G82" s="9492">
        <v>380561</v>
      </c>
      <c r="H82" s="9492"/>
      <c r="I82" s="9492"/>
      <c r="J82" s="9633"/>
      <c r="K82" s="9492">
        <f>K81-G82</f>
        <v>24681654</v>
      </c>
      <c r="L82" s="433"/>
    </row>
    <row r="83" spans="1:12">
      <c r="A83" s="9516"/>
      <c r="B83" s="9499"/>
      <c r="C83" s="497" t="s">
        <v>1019</v>
      </c>
      <c r="D83" s="964" t="s">
        <v>1020</v>
      </c>
      <c r="E83" s="9499"/>
      <c r="F83" s="9493"/>
      <c r="G83" s="9493"/>
      <c r="H83" s="9493"/>
      <c r="I83" s="9493"/>
      <c r="J83" s="9634"/>
      <c r="K83" s="9493"/>
      <c r="L83" s="433"/>
    </row>
    <row r="84" spans="1:12">
      <c r="A84" s="848"/>
      <c r="B84" s="960"/>
      <c r="C84" s="532"/>
      <c r="D84" s="576"/>
      <c r="E84" s="582"/>
      <c r="F84" s="577"/>
      <c r="G84" s="577"/>
      <c r="H84" s="600"/>
      <c r="I84" s="577"/>
      <c r="J84" s="604">
        <v>1400</v>
      </c>
      <c r="K84" s="958">
        <f>K82+J84</f>
        <v>24683054</v>
      </c>
      <c r="L84" s="433"/>
    </row>
    <row r="85" spans="1:12">
      <c r="A85" s="9515"/>
      <c r="B85" s="9498" t="s">
        <v>1217</v>
      </c>
      <c r="C85" s="497" t="s">
        <v>815</v>
      </c>
      <c r="D85" s="963" t="s">
        <v>157</v>
      </c>
      <c r="E85" s="9498" t="s">
        <v>156</v>
      </c>
      <c r="F85" s="9492"/>
      <c r="G85" s="9633">
        <v>788742</v>
      </c>
      <c r="H85" s="9542"/>
      <c r="I85" s="9492"/>
      <c r="J85" s="9492"/>
      <c r="K85" s="9492">
        <f>K84-G85</f>
        <v>23894312</v>
      </c>
      <c r="L85" s="433"/>
    </row>
    <row r="86" spans="1:12">
      <c r="A86" s="9516"/>
      <c r="B86" s="9499"/>
      <c r="C86" s="497" t="s">
        <v>1022</v>
      </c>
      <c r="D86" s="964" t="s">
        <v>38</v>
      </c>
      <c r="E86" s="9499"/>
      <c r="F86" s="9493"/>
      <c r="G86" s="9634"/>
      <c r="H86" s="9543"/>
      <c r="I86" s="9493"/>
      <c r="J86" s="9493"/>
      <c r="K86" s="9493"/>
      <c r="L86" s="433"/>
    </row>
    <row r="87" spans="1:12">
      <c r="A87" s="848"/>
      <c r="B87" s="960"/>
      <c r="C87" s="532"/>
      <c r="D87" s="576"/>
      <c r="E87" s="584"/>
      <c r="F87" s="586"/>
      <c r="G87" s="588"/>
      <c r="H87" s="586"/>
      <c r="I87" s="586"/>
      <c r="J87" s="586">
        <v>1400</v>
      </c>
      <c r="K87" s="958">
        <f>K85+J87</f>
        <v>23895712</v>
      </c>
      <c r="L87" s="433"/>
    </row>
    <row r="88" spans="1:12">
      <c r="A88" s="840"/>
      <c r="B88" s="9498" t="s">
        <v>1217</v>
      </c>
      <c r="C88" s="497" t="s">
        <v>815</v>
      </c>
      <c r="D88" s="485" t="s">
        <v>267</v>
      </c>
      <c r="E88" s="9498" t="s">
        <v>271</v>
      </c>
      <c r="F88" s="534"/>
      <c r="G88" s="9492">
        <v>317078</v>
      </c>
      <c r="H88" s="534"/>
      <c r="I88" s="9492"/>
      <c r="J88" s="534"/>
      <c r="K88" s="9492">
        <f>K87-G88</f>
        <v>23578634</v>
      </c>
      <c r="L88" s="433"/>
    </row>
    <row r="89" spans="1:12">
      <c r="A89" s="841"/>
      <c r="B89" s="9499"/>
      <c r="C89" s="497" t="s">
        <v>1023</v>
      </c>
      <c r="D89" s="486" t="s">
        <v>304</v>
      </c>
      <c r="E89" s="9499"/>
      <c r="F89" s="537"/>
      <c r="G89" s="9493"/>
      <c r="H89" s="537"/>
      <c r="I89" s="9493"/>
      <c r="J89" s="537"/>
      <c r="K89" s="9493"/>
      <c r="L89" s="433"/>
    </row>
    <row r="90" spans="1:12">
      <c r="A90" s="848"/>
      <c r="B90" s="960"/>
      <c r="C90" s="532"/>
      <c r="D90" s="576"/>
      <c r="E90" s="584"/>
      <c r="F90" s="586"/>
      <c r="G90" s="586"/>
      <c r="H90" s="586"/>
      <c r="I90" s="586"/>
      <c r="J90" s="586">
        <v>1400</v>
      </c>
      <c r="K90" s="958">
        <f>K88+J90</f>
        <v>23580034</v>
      </c>
      <c r="L90" s="433"/>
    </row>
    <row r="91" spans="1:12">
      <c r="A91" s="787"/>
      <c r="B91" s="9498" t="s">
        <v>1217</v>
      </c>
      <c r="C91" s="517" t="s">
        <v>815</v>
      </c>
      <c r="D91" s="963" t="s">
        <v>160</v>
      </c>
      <c r="E91" s="9498" t="s">
        <v>162</v>
      </c>
      <c r="F91" s="537"/>
      <c r="G91" s="9492">
        <v>554531</v>
      </c>
      <c r="H91" s="537"/>
      <c r="I91" s="9492"/>
      <c r="J91" s="537"/>
      <c r="K91" s="9492">
        <f>K90-G91</f>
        <v>23025503</v>
      </c>
      <c r="L91" s="433"/>
    </row>
    <row r="92" spans="1:12">
      <c r="A92" s="788"/>
      <c r="B92" s="9499"/>
      <c r="C92" s="563" t="s">
        <v>849</v>
      </c>
      <c r="D92" s="964" t="s">
        <v>850</v>
      </c>
      <c r="E92" s="9499"/>
      <c r="F92" s="537"/>
      <c r="G92" s="9493"/>
      <c r="H92" s="537"/>
      <c r="I92" s="9493"/>
      <c r="J92" s="537"/>
      <c r="K92" s="9493"/>
      <c r="L92" s="433"/>
    </row>
    <row r="93" spans="1:12">
      <c r="A93" s="514"/>
      <c r="B93" s="960"/>
      <c r="C93" s="532"/>
      <c r="D93" s="576"/>
      <c r="E93" s="584"/>
      <c r="F93" s="586"/>
      <c r="G93" s="586"/>
      <c r="H93" s="586"/>
      <c r="I93" s="586"/>
      <c r="J93" s="586">
        <v>1400</v>
      </c>
      <c r="K93" s="958">
        <f>K91+J93</f>
        <v>23026903</v>
      </c>
      <c r="L93" s="433"/>
    </row>
    <row r="94" spans="1:12">
      <c r="A94" s="557"/>
      <c r="B94" s="9498" t="s">
        <v>1217</v>
      </c>
      <c r="C94" s="517" t="s">
        <v>851</v>
      </c>
      <c r="D94" s="963" t="s">
        <v>853</v>
      </c>
      <c r="E94" s="9498" t="s">
        <v>497</v>
      </c>
      <c r="F94" s="537"/>
      <c r="G94" s="9492">
        <v>149332</v>
      </c>
      <c r="H94" s="537"/>
      <c r="I94" s="9492"/>
      <c r="J94" s="537"/>
      <c r="K94" s="9492">
        <f>K93-G94</f>
        <v>22877571</v>
      </c>
      <c r="L94" s="433"/>
    </row>
    <row r="95" spans="1:12">
      <c r="A95" s="554"/>
      <c r="B95" s="9499"/>
      <c r="C95" s="555" t="s">
        <v>852</v>
      </c>
      <c r="D95" s="964" t="s">
        <v>919</v>
      </c>
      <c r="E95" s="9499"/>
      <c r="F95" s="537"/>
      <c r="G95" s="9493"/>
      <c r="H95" s="537"/>
      <c r="I95" s="9493"/>
      <c r="J95" s="537"/>
      <c r="K95" s="9493"/>
      <c r="L95" s="433"/>
    </row>
    <row r="96" spans="1:12">
      <c r="A96" s="514"/>
      <c r="B96" s="960"/>
      <c r="C96" s="532"/>
      <c r="D96" s="576"/>
      <c r="E96" s="584"/>
      <c r="F96" s="586"/>
      <c r="G96" s="586"/>
      <c r="H96" s="586"/>
      <c r="I96" s="586"/>
      <c r="J96" s="586">
        <v>1400</v>
      </c>
      <c r="K96" s="958">
        <f>K94+J96</f>
        <v>22878971</v>
      </c>
      <c r="L96" s="433"/>
    </row>
    <row r="97" spans="1:14">
      <c r="A97" s="491"/>
      <c r="B97" s="9498" t="s">
        <v>1217</v>
      </c>
      <c r="C97" s="474" t="s">
        <v>815</v>
      </c>
      <c r="D97" s="963" t="s">
        <v>568</v>
      </c>
      <c r="E97" s="9498" t="s">
        <v>715</v>
      </c>
      <c r="F97" s="537"/>
      <c r="G97" s="9492">
        <v>450797</v>
      </c>
      <c r="H97" s="537"/>
      <c r="I97" s="9492"/>
      <c r="J97" s="537"/>
      <c r="K97" s="9492">
        <f>K96-G97</f>
        <v>22428174</v>
      </c>
      <c r="L97" s="433"/>
    </row>
    <row r="98" spans="1:14">
      <c r="A98" s="487"/>
      <c r="B98" s="9499"/>
      <c r="C98" s="477" t="s">
        <v>833</v>
      </c>
      <c r="D98" s="964" t="s">
        <v>250</v>
      </c>
      <c r="E98" s="9499"/>
      <c r="F98" s="537"/>
      <c r="G98" s="9493"/>
      <c r="H98" s="537"/>
      <c r="I98" s="9493"/>
      <c r="J98" s="537"/>
      <c r="K98" s="9493"/>
      <c r="L98" s="433"/>
    </row>
    <row r="99" spans="1:14">
      <c r="A99" s="514"/>
      <c r="B99" s="960"/>
      <c r="C99" s="532"/>
      <c r="D99" s="576"/>
      <c r="E99" s="584"/>
      <c r="F99" s="586"/>
      <c r="G99" s="586"/>
      <c r="H99" s="586"/>
      <c r="I99" s="586"/>
      <c r="J99" s="586">
        <v>1400</v>
      </c>
      <c r="K99" s="958">
        <f>K97+J99</f>
        <v>22429574</v>
      </c>
      <c r="L99" s="433"/>
    </row>
    <row r="100" spans="1:14">
      <c r="A100" s="491"/>
      <c r="B100" s="9498" t="s">
        <v>1217</v>
      </c>
      <c r="C100" s="474" t="s">
        <v>815</v>
      </c>
      <c r="D100" s="963" t="s">
        <v>568</v>
      </c>
      <c r="E100" s="9498" t="s">
        <v>715</v>
      </c>
      <c r="F100" s="537"/>
      <c r="G100" s="9492">
        <v>45762</v>
      </c>
      <c r="H100" s="537"/>
      <c r="I100" s="9492"/>
      <c r="J100" s="537"/>
      <c r="K100" s="9492">
        <f>K99-G100</f>
        <v>22383812</v>
      </c>
      <c r="L100" s="433"/>
    </row>
    <row r="101" spans="1:14">
      <c r="A101" s="487"/>
      <c r="B101" s="9499"/>
      <c r="C101" s="477" t="s">
        <v>832</v>
      </c>
      <c r="D101" s="964" t="s">
        <v>250</v>
      </c>
      <c r="E101" s="9499"/>
      <c r="F101" s="537"/>
      <c r="G101" s="9493"/>
      <c r="H101" s="537"/>
      <c r="I101" s="9493"/>
      <c r="J101" s="537"/>
      <c r="K101" s="9493"/>
      <c r="L101" s="433"/>
    </row>
    <row r="102" spans="1:14">
      <c r="A102" s="514"/>
      <c r="B102" s="960"/>
      <c r="C102" s="532"/>
      <c r="D102" s="576"/>
      <c r="E102" s="584"/>
      <c r="F102" s="586"/>
      <c r="G102" s="586"/>
      <c r="H102" s="586"/>
      <c r="I102" s="586"/>
      <c r="J102" s="586">
        <v>1400</v>
      </c>
      <c r="K102" s="958">
        <f>K100+J102</f>
        <v>22385212</v>
      </c>
      <c r="L102" s="433"/>
    </row>
    <row r="103" spans="1:14">
      <c r="A103" s="491"/>
      <c r="B103" s="9498" t="s">
        <v>1217</v>
      </c>
      <c r="C103" s="474" t="s">
        <v>815</v>
      </c>
      <c r="D103" s="963" t="s">
        <v>848</v>
      </c>
      <c r="E103" s="9498" t="s">
        <v>52</v>
      </c>
      <c r="F103" s="9492"/>
      <c r="G103" s="9492">
        <v>640345</v>
      </c>
      <c r="H103" s="537"/>
      <c r="I103" s="9492"/>
      <c r="J103" s="537"/>
      <c r="K103" s="9492">
        <f>K102-G103</f>
        <v>21744867</v>
      </c>
      <c r="L103" s="433"/>
      <c r="N103" t="s">
        <v>1257</v>
      </c>
    </row>
    <row r="104" spans="1:14">
      <c r="A104" s="487"/>
      <c r="B104" s="9499"/>
      <c r="C104" s="477" t="s">
        <v>847</v>
      </c>
      <c r="D104" s="964" t="s">
        <v>51</v>
      </c>
      <c r="E104" s="9499"/>
      <c r="F104" s="9493"/>
      <c r="G104" s="9493"/>
      <c r="H104" s="537"/>
      <c r="I104" s="9493"/>
      <c r="J104" s="537"/>
      <c r="K104" s="9493"/>
      <c r="L104" s="433"/>
    </row>
    <row r="105" spans="1:14">
      <c r="A105" s="514"/>
      <c r="B105" s="960"/>
      <c r="C105" s="532"/>
      <c r="D105" s="528"/>
      <c r="E105" s="584"/>
      <c r="F105" s="586"/>
      <c r="G105" s="586"/>
      <c r="H105" s="586"/>
      <c r="I105" s="586"/>
      <c r="J105" s="586">
        <v>1400</v>
      </c>
      <c r="K105" s="958">
        <f>K103+J105</f>
        <v>21746267</v>
      </c>
      <c r="L105" s="433"/>
    </row>
    <row r="106" spans="1:14">
      <c r="A106" s="491"/>
      <c r="B106" s="9498" t="s">
        <v>1217</v>
      </c>
      <c r="C106" s="556" t="s">
        <v>815</v>
      </c>
      <c r="D106" s="963" t="s">
        <v>138</v>
      </c>
      <c r="E106" s="974" t="s">
        <v>140</v>
      </c>
      <c r="F106" s="957"/>
      <c r="G106" s="9492">
        <v>244778</v>
      </c>
      <c r="H106" s="534"/>
      <c r="I106" s="9492"/>
      <c r="J106" s="534"/>
      <c r="K106" s="9492">
        <f>K105-G106</f>
        <v>21501489</v>
      </c>
      <c r="L106" s="433"/>
    </row>
    <row r="107" spans="1:14">
      <c r="A107" s="487"/>
      <c r="B107" s="9499"/>
      <c r="C107" s="555" t="s">
        <v>910</v>
      </c>
      <c r="D107" s="964" t="s">
        <v>598</v>
      </c>
      <c r="E107" s="968"/>
      <c r="F107" s="958"/>
      <c r="G107" s="9493"/>
      <c r="H107" s="515"/>
      <c r="I107" s="9493"/>
      <c r="J107" s="515"/>
      <c r="K107" s="9493"/>
      <c r="L107" s="433"/>
    </row>
    <row r="108" spans="1:14">
      <c r="A108" s="514"/>
      <c r="B108" s="960"/>
      <c r="C108" s="529"/>
      <c r="D108" s="583"/>
      <c r="E108" s="599"/>
      <c r="F108" s="600"/>
      <c r="G108" s="600"/>
      <c r="H108" s="600"/>
      <c r="I108" s="600"/>
      <c r="J108" s="600">
        <v>1400</v>
      </c>
      <c r="K108" s="958">
        <f>K106+J108</f>
        <v>21502889</v>
      </c>
      <c r="L108" s="433"/>
    </row>
    <row r="109" spans="1:14">
      <c r="A109" s="491"/>
      <c r="B109" s="9498" t="s">
        <v>1217</v>
      </c>
      <c r="C109" s="556" t="s">
        <v>815</v>
      </c>
      <c r="D109" s="969" t="s">
        <v>647</v>
      </c>
      <c r="E109" s="9498" t="s">
        <v>717</v>
      </c>
      <c r="F109" s="970"/>
      <c r="G109" s="9492">
        <v>127577</v>
      </c>
      <c r="H109" s="9492"/>
      <c r="I109" s="9492"/>
      <c r="J109" s="595"/>
      <c r="K109" s="9492">
        <f>K108-G109</f>
        <v>21375312</v>
      </c>
      <c r="L109" s="433"/>
    </row>
    <row r="110" spans="1:14">
      <c r="A110" s="487"/>
      <c r="B110" s="9499"/>
      <c r="C110" s="555" t="s">
        <v>1066</v>
      </c>
      <c r="D110" s="969" t="s">
        <v>38</v>
      </c>
      <c r="E110" s="9499"/>
      <c r="F110" s="958"/>
      <c r="G110" s="9493"/>
      <c r="H110" s="9493"/>
      <c r="I110" s="9493"/>
      <c r="J110" s="559"/>
      <c r="K110" s="9493"/>
      <c r="L110" s="433"/>
      <c r="N110" t="s">
        <v>1258</v>
      </c>
    </row>
    <row r="111" spans="1:14">
      <c r="A111" s="554"/>
      <c r="B111" s="960"/>
      <c r="C111" s="532"/>
      <c r="D111" s="576"/>
      <c r="E111" s="582"/>
      <c r="F111" s="577"/>
      <c r="G111" s="577"/>
      <c r="H111" s="600"/>
      <c r="I111" s="577"/>
      <c r="J111" s="604">
        <v>1400</v>
      </c>
      <c r="K111" s="958">
        <f>K109+J111</f>
        <v>21376712</v>
      </c>
      <c r="L111" s="433"/>
    </row>
    <row r="112" spans="1:14">
      <c r="A112" s="491"/>
      <c r="B112" s="9498" t="s">
        <v>1217</v>
      </c>
      <c r="C112" s="474" t="s">
        <v>821</v>
      </c>
      <c r="D112" s="963" t="s">
        <v>790</v>
      </c>
      <c r="E112" s="9498" t="s">
        <v>877</v>
      </c>
      <c r="F112" s="9492"/>
      <c r="G112" s="9492">
        <v>203032</v>
      </c>
      <c r="H112" s="9492"/>
      <c r="I112" s="9492"/>
      <c r="J112" s="595"/>
      <c r="K112" s="9492">
        <f>K111-G112</f>
        <v>21173680</v>
      </c>
      <c r="L112" s="433"/>
    </row>
    <row r="113" spans="1:12">
      <c r="A113" s="487"/>
      <c r="B113" s="9499"/>
      <c r="C113" s="477" t="s">
        <v>827</v>
      </c>
      <c r="D113" s="964" t="s">
        <v>304</v>
      </c>
      <c r="E113" s="9499"/>
      <c r="F113" s="9493"/>
      <c r="G113" s="9493"/>
      <c r="H113" s="9493"/>
      <c r="I113" s="9493"/>
      <c r="J113" s="559"/>
      <c r="K113" s="9493"/>
      <c r="L113" s="433"/>
    </row>
    <row r="114" spans="1:12">
      <c r="A114" s="554"/>
      <c r="B114" s="960"/>
      <c r="C114" s="532"/>
      <c r="D114" s="576"/>
      <c r="E114" s="582"/>
      <c r="F114" s="577"/>
      <c r="G114" s="577"/>
      <c r="H114" s="600"/>
      <c r="I114" s="577"/>
      <c r="J114" s="604">
        <v>1400</v>
      </c>
      <c r="K114" s="958">
        <f>K112+J114</f>
        <v>21175080</v>
      </c>
      <c r="L114" s="433"/>
    </row>
    <row r="115" spans="1:12">
      <c r="A115" s="491"/>
      <c r="B115" s="9498" t="s">
        <v>1217</v>
      </c>
      <c r="C115" s="474" t="s">
        <v>815</v>
      </c>
      <c r="D115" s="963" t="s">
        <v>790</v>
      </c>
      <c r="E115" s="974" t="s">
        <v>877</v>
      </c>
      <c r="F115" s="9492"/>
      <c r="G115" s="9492">
        <v>8059</v>
      </c>
      <c r="H115" s="534"/>
      <c r="I115" s="9492"/>
      <c r="J115" s="534"/>
      <c r="K115" s="9492">
        <f>K114-G115</f>
        <v>21167021</v>
      </c>
      <c r="L115" s="433"/>
    </row>
    <row r="116" spans="1:12">
      <c r="A116" s="487"/>
      <c r="B116" s="9499"/>
      <c r="C116" s="477" t="s">
        <v>828</v>
      </c>
      <c r="D116" s="964" t="s">
        <v>304</v>
      </c>
      <c r="E116" s="968"/>
      <c r="F116" s="9493"/>
      <c r="G116" s="9493"/>
      <c r="H116" s="515"/>
      <c r="I116" s="9493"/>
      <c r="J116" s="515"/>
      <c r="K116" s="9493"/>
      <c r="L116" s="433"/>
    </row>
    <row r="117" spans="1:12">
      <c r="A117" s="554"/>
      <c r="B117" s="960"/>
      <c r="C117" s="529"/>
      <c r="D117" s="601"/>
      <c r="E117" s="599"/>
      <c r="F117" s="600"/>
      <c r="G117" s="600"/>
      <c r="H117" s="600"/>
      <c r="I117" s="600"/>
      <c r="J117" s="600">
        <v>1400</v>
      </c>
      <c r="K117" s="958">
        <f>K115+J117</f>
        <v>21168421</v>
      </c>
      <c r="L117" s="433"/>
    </row>
    <row r="118" spans="1:12">
      <c r="A118" s="491"/>
      <c r="B118" s="9498" t="s">
        <v>1217</v>
      </c>
      <c r="C118" s="435" t="s">
        <v>815</v>
      </c>
      <c r="D118" s="963" t="s">
        <v>399</v>
      </c>
      <c r="E118" s="9498" t="s">
        <v>401</v>
      </c>
      <c r="F118" s="9492"/>
      <c r="G118" s="9492">
        <v>303199</v>
      </c>
      <c r="H118" s="537"/>
      <c r="I118" s="9492"/>
      <c r="J118" s="537"/>
      <c r="K118" s="9492">
        <f>K117-G118</f>
        <v>20865222</v>
      </c>
      <c r="L118" s="433"/>
    </row>
    <row r="119" spans="1:12">
      <c r="A119" s="487"/>
      <c r="B119" s="9499"/>
      <c r="C119" s="509" t="s">
        <v>1051</v>
      </c>
      <c r="D119" s="964" t="s">
        <v>400</v>
      </c>
      <c r="E119" s="9499"/>
      <c r="F119" s="9493"/>
      <c r="G119" s="9493"/>
      <c r="H119" s="515"/>
      <c r="I119" s="9493"/>
      <c r="J119" s="515"/>
      <c r="K119" s="9493"/>
      <c r="L119" s="433"/>
    </row>
    <row r="120" spans="1:12">
      <c r="A120" s="554"/>
      <c r="B120" s="849"/>
      <c r="C120" s="529"/>
      <c r="D120" s="602"/>
      <c r="E120" s="599"/>
      <c r="F120" s="600"/>
      <c r="G120" s="600"/>
      <c r="H120" s="600"/>
      <c r="I120" s="600"/>
      <c r="J120" s="600">
        <v>1400</v>
      </c>
      <c r="K120" s="952">
        <f>K118+J120</f>
        <v>20866622</v>
      </c>
      <c r="L120" s="433"/>
    </row>
    <row r="121" spans="1:12">
      <c r="A121" s="491"/>
      <c r="B121" s="9498" t="s">
        <v>1217</v>
      </c>
      <c r="C121" s="556" t="s">
        <v>815</v>
      </c>
      <c r="D121" s="894" t="s">
        <v>899</v>
      </c>
      <c r="E121" s="908" t="s">
        <v>901</v>
      </c>
      <c r="F121" s="9492"/>
      <c r="G121" s="9492">
        <v>463794</v>
      </c>
      <c r="H121" s="537"/>
      <c r="I121" s="9492"/>
      <c r="J121" s="537"/>
      <c r="K121" s="9492">
        <f>K120-G121</f>
        <v>20402828</v>
      </c>
      <c r="L121" s="433"/>
    </row>
    <row r="122" spans="1:12">
      <c r="A122" s="487"/>
      <c r="B122" s="9499"/>
      <c r="C122" s="555" t="s">
        <v>898</v>
      </c>
      <c r="D122" s="895" t="s">
        <v>900</v>
      </c>
      <c r="E122" s="901"/>
      <c r="F122" s="9493"/>
      <c r="G122" s="9493"/>
      <c r="H122" s="515"/>
      <c r="I122" s="9493"/>
      <c r="J122" s="515"/>
      <c r="K122" s="9493"/>
      <c r="L122" s="433"/>
    </row>
    <row r="123" spans="1:12">
      <c r="A123" s="554"/>
      <c r="B123" s="849"/>
      <c r="C123" s="532"/>
      <c r="D123" s="528"/>
      <c r="E123" s="582"/>
      <c r="F123" s="575"/>
      <c r="G123" s="575"/>
      <c r="H123" s="586"/>
      <c r="I123" s="575"/>
      <c r="J123" s="806">
        <v>1400</v>
      </c>
      <c r="K123" s="845">
        <f>K121+J123</f>
        <v>20404228</v>
      </c>
      <c r="L123" s="433"/>
    </row>
    <row r="124" spans="1:12">
      <c r="A124" s="491"/>
      <c r="B124" s="9498" t="s">
        <v>1217</v>
      </c>
      <c r="C124" s="556" t="s">
        <v>815</v>
      </c>
      <c r="D124" s="894" t="s">
        <v>1145</v>
      </c>
      <c r="E124" s="9498" t="s">
        <v>1230</v>
      </c>
      <c r="F124" s="844"/>
      <c r="G124" s="9492">
        <v>745444</v>
      </c>
      <c r="H124" s="534"/>
      <c r="I124" s="9492"/>
      <c r="J124" s="595"/>
      <c r="K124" s="9492">
        <f>K123-G124</f>
        <v>19658784</v>
      </c>
      <c r="L124" s="9617"/>
    </row>
    <row r="125" spans="1:12">
      <c r="A125" s="487"/>
      <c r="B125" s="9499"/>
      <c r="C125" s="555" t="s">
        <v>1146</v>
      </c>
      <c r="D125" s="895" t="s">
        <v>729</v>
      </c>
      <c r="E125" s="9499"/>
      <c r="F125" s="845"/>
      <c r="G125" s="9493"/>
      <c r="H125" s="515"/>
      <c r="I125" s="9493"/>
      <c r="J125" s="559"/>
      <c r="K125" s="9493"/>
      <c r="L125" s="9618"/>
    </row>
    <row r="126" spans="1:12">
      <c r="A126" s="554"/>
      <c r="B126" s="849"/>
      <c r="C126" s="532"/>
      <c r="D126" s="576"/>
      <c r="E126" s="582"/>
      <c r="F126" s="577"/>
      <c r="G126" s="577"/>
      <c r="H126" s="600"/>
      <c r="I126" s="577"/>
      <c r="J126" s="604">
        <v>1400</v>
      </c>
      <c r="K126" s="845">
        <f>K124+J126</f>
        <v>19660184</v>
      </c>
      <c r="L126" s="433"/>
    </row>
    <row r="127" spans="1:12">
      <c r="A127" s="491"/>
      <c r="B127" s="9498" t="s">
        <v>1217</v>
      </c>
      <c r="C127" s="474" t="s">
        <v>821</v>
      </c>
      <c r="D127" s="894" t="s">
        <v>302</v>
      </c>
      <c r="E127" s="908" t="s">
        <v>878</v>
      </c>
      <c r="F127" s="9492"/>
      <c r="G127" s="9492">
        <v>141778</v>
      </c>
      <c r="H127" s="9492"/>
      <c r="I127" s="9492"/>
      <c r="J127" s="9633"/>
      <c r="K127" s="9492">
        <f>K126-G127</f>
        <v>19518406</v>
      </c>
      <c r="L127" s="9617"/>
    </row>
    <row r="128" spans="1:12">
      <c r="A128" s="487"/>
      <c r="B128" s="9499"/>
      <c r="C128" s="477" t="s">
        <v>1024</v>
      </c>
      <c r="D128" s="895" t="s">
        <v>918</v>
      </c>
      <c r="E128" s="901"/>
      <c r="F128" s="9493"/>
      <c r="G128" s="9493"/>
      <c r="H128" s="9493"/>
      <c r="I128" s="9493"/>
      <c r="J128" s="9634"/>
      <c r="K128" s="9493"/>
      <c r="L128" s="9618"/>
    </row>
    <row r="129" spans="1:12">
      <c r="A129" s="554"/>
      <c r="B129" s="849"/>
      <c r="C129" s="532"/>
      <c r="D129" s="576"/>
      <c r="E129" s="582"/>
      <c r="F129" s="575"/>
      <c r="G129" s="575"/>
      <c r="H129" s="586"/>
      <c r="I129" s="575"/>
      <c r="J129" s="585">
        <v>1400</v>
      </c>
      <c r="K129" s="845">
        <f>K127+J129</f>
        <v>19519806</v>
      </c>
      <c r="L129" s="433"/>
    </row>
    <row r="130" spans="1:12">
      <c r="A130" s="491"/>
      <c r="B130" s="9498" t="s">
        <v>1217</v>
      </c>
      <c r="C130" s="474" t="s">
        <v>815</v>
      </c>
      <c r="D130" s="894" t="s">
        <v>302</v>
      </c>
      <c r="E130" s="900" t="s">
        <v>878</v>
      </c>
      <c r="F130" s="9492"/>
      <c r="G130" s="9492">
        <v>60306</v>
      </c>
      <c r="H130" s="9492"/>
      <c r="I130" s="9492"/>
      <c r="J130" s="9633"/>
      <c r="K130" s="9492">
        <f>K129-G130</f>
        <v>19459500</v>
      </c>
      <c r="L130" s="9647"/>
    </row>
    <row r="131" spans="1:12">
      <c r="A131" s="487"/>
      <c r="B131" s="9499"/>
      <c r="C131" s="477" t="s">
        <v>830</v>
      </c>
      <c r="D131" s="895" t="s">
        <v>918</v>
      </c>
      <c r="E131" s="901"/>
      <c r="F131" s="9493"/>
      <c r="G131" s="9493"/>
      <c r="H131" s="9493"/>
      <c r="I131" s="9493"/>
      <c r="J131" s="9634"/>
      <c r="K131" s="9493"/>
      <c r="L131" s="9648"/>
    </row>
    <row r="132" spans="1:12">
      <c r="A132" s="554"/>
      <c r="B132" s="849"/>
      <c r="C132" s="532"/>
      <c r="D132" s="576"/>
      <c r="E132" s="582"/>
      <c r="F132" s="577"/>
      <c r="G132" s="577"/>
      <c r="H132" s="600"/>
      <c r="I132" s="577"/>
      <c r="J132" s="604">
        <v>1400</v>
      </c>
      <c r="K132" s="845">
        <f>K130+J132</f>
        <v>19460900</v>
      </c>
      <c r="L132" s="433"/>
    </row>
    <row r="133" spans="1:12">
      <c r="A133" s="491"/>
      <c r="B133" s="9498" t="s">
        <v>1217</v>
      </c>
      <c r="C133" s="474" t="s">
        <v>815</v>
      </c>
      <c r="D133" s="904" t="s">
        <v>302</v>
      </c>
      <c r="E133" s="908" t="s">
        <v>878</v>
      </c>
      <c r="F133" s="9492"/>
      <c r="G133" s="9492">
        <v>24717</v>
      </c>
      <c r="H133" s="9492"/>
      <c r="I133" s="9492"/>
      <c r="J133" s="9633"/>
      <c r="K133" s="9492">
        <f>K132-G133</f>
        <v>19436183</v>
      </c>
      <c r="L133" s="433"/>
    </row>
    <row r="134" spans="1:12">
      <c r="A134" s="487"/>
      <c r="B134" s="9499"/>
      <c r="C134" s="477" t="s">
        <v>831</v>
      </c>
      <c r="D134" s="907" t="s">
        <v>918</v>
      </c>
      <c r="E134" s="901"/>
      <c r="F134" s="9493"/>
      <c r="G134" s="9493"/>
      <c r="H134" s="9493"/>
      <c r="I134" s="9493"/>
      <c r="J134" s="9634"/>
      <c r="K134" s="9493"/>
      <c r="L134" s="433"/>
    </row>
    <row r="135" spans="1:12">
      <c r="A135" s="554"/>
      <c r="B135" s="849"/>
      <c r="C135" s="532"/>
      <c r="D135" s="576"/>
      <c r="E135" s="582"/>
      <c r="F135" s="575"/>
      <c r="G135" s="575"/>
      <c r="H135" s="586"/>
      <c r="I135" s="575"/>
      <c r="J135" s="585">
        <v>1400</v>
      </c>
      <c r="K135" s="845">
        <f>K133+J135</f>
        <v>19437583</v>
      </c>
      <c r="L135" s="768"/>
    </row>
    <row r="136" spans="1:12">
      <c r="A136" s="491"/>
      <c r="B136" s="9619" t="s">
        <v>1217</v>
      </c>
      <c r="C136" s="556" t="s">
        <v>888</v>
      </c>
      <c r="D136" s="894" t="s">
        <v>46</v>
      </c>
      <c r="E136" s="558"/>
      <c r="F136" s="844"/>
      <c r="G136" s="9492"/>
      <c r="H136" s="9492"/>
      <c r="I136" s="9492">
        <v>4530067</v>
      </c>
      <c r="J136" s="9633"/>
      <c r="K136" s="9492">
        <f>K135-I136</f>
        <v>14907516</v>
      </c>
      <c r="L136" s="9647"/>
    </row>
    <row r="137" spans="1:12">
      <c r="A137" s="487"/>
      <c r="B137" s="9620"/>
      <c r="C137" s="555" t="s">
        <v>889</v>
      </c>
      <c r="D137" s="895"/>
      <c r="E137" s="854"/>
      <c r="F137" s="845"/>
      <c r="G137" s="9493"/>
      <c r="H137" s="9493"/>
      <c r="I137" s="9493"/>
      <c r="J137" s="9634"/>
      <c r="K137" s="9493"/>
      <c r="L137" s="9648"/>
    </row>
    <row r="138" spans="1:12">
      <c r="A138" s="487"/>
      <c r="B138" s="561"/>
      <c r="C138" s="532"/>
      <c r="D138" s="576"/>
      <c r="E138" s="582"/>
      <c r="F138" s="577"/>
      <c r="G138" s="577"/>
      <c r="H138" s="600"/>
      <c r="I138" s="577"/>
      <c r="J138" s="604">
        <v>1400</v>
      </c>
      <c r="K138" s="845">
        <f>K136+J138</f>
        <v>14908916</v>
      </c>
      <c r="L138" s="433"/>
    </row>
    <row r="139" spans="1:12">
      <c r="A139" s="491"/>
      <c r="B139" s="9619" t="s">
        <v>1217</v>
      </c>
      <c r="C139" s="556" t="s">
        <v>815</v>
      </c>
      <c r="D139" s="894" t="s">
        <v>707</v>
      </c>
      <c r="E139" s="853"/>
      <c r="F139" s="855"/>
      <c r="G139" s="9492"/>
      <c r="H139" s="9492"/>
      <c r="I139" s="9492">
        <v>205080</v>
      </c>
      <c r="J139" s="464"/>
      <c r="K139" s="9492">
        <f>K138-I139</f>
        <v>14703836</v>
      </c>
      <c r="L139" s="433"/>
    </row>
    <row r="140" spans="1:12">
      <c r="A140" s="487"/>
      <c r="B140" s="9620"/>
      <c r="C140" s="555" t="s">
        <v>1056</v>
      </c>
      <c r="D140" s="895"/>
      <c r="E140" s="854"/>
      <c r="F140" s="845"/>
      <c r="G140" s="9493"/>
      <c r="H140" s="9493"/>
      <c r="I140" s="9493"/>
      <c r="J140" s="559"/>
      <c r="K140" s="9493"/>
      <c r="L140" s="433"/>
    </row>
    <row r="141" spans="1:12">
      <c r="A141" s="487"/>
      <c r="B141" s="561"/>
      <c r="C141" s="532"/>
      <c r="D141" s="576"/>
      <c r="E141" s="582"/>
      <c r="F141" s="577"/>
      <c r="G141" s="577"/>
      <c r="H141" s="600"/>
      <c r="I141" s="577"/>
      <c r="J141" s="604">
        <v>1400</v>
      </c>
      <c r="K141" s="845">
        <f>K139+J141</f>
        <v>14705236</v>
      </c>
      <c r="L141" s="433"/>
    </row>
    <row r="142" spans="1:12">
      <c r="A142" s="498"/>
      <c r="B142" s="9619" t="s">
        <v>1217</v>
      </c>
      <c r="C142" s="556" t="s">
        <v>815</v>
      </c>
      <c r="D142" s="894" t="s">
        <v>1150</v>
      </c>
      <c r="E142" s="9498"/>
      <c r="F142" s="855"/>
      <c r="G142" s="9492"/>
      <c r="H142" s="9492"/>
      <c r="I142" s="9492">
        <v>128275</v>
      </c>
      <c r="J142" s="464"/>
      <c r="K142" s="9492">
        <f>K141-I142</f>
        <v>14576961</v>
      </c>
      <c r="L142" s="433"/>
    </row>
    <row r="143" spans="1:12">
      <c r="A143" s="487"/>
      <c r="B143" s="9620"/>
      <c r="C143" s="555" t="s">
        <v>1151</v>
      </c>
      <c r="D143" s="895"/>
      <c r="E143" s="9499"/>
      <c r="F143" s="845"/>
      <c r="G143" s="9493"/>
      <c r="H143" s="9493"/>
      <c r="I143" s="9493"/>
      <c r="J143" s="559"/>
      <c r="K143" s="9493"/>
      <c r="L143" s="433"/>
    </row>
    <row r="144" spans="1:12">
      <c r="A144" s="487"/>
      <c r="B144" s="561"/>
      <c r="C144" s="532"/>
      <c r="D144" s="576"/>
      <c r="E144" s="582"/>
      <c r="F144" s="577"/>
      <c r="G144" s="577"/>
      <c r="H144" s="600"/>
      <c r="I144" s="577"/>
      <c r="J144" s="604">
        <v>1400</v>
      </c>
      <c r="K144" s="845">
        <f>K142+J144</f>
        <v>14578361</v>
      </c>
      <c r="L144" s="433"/>
    </row>
    <row r="145" spans="1:12">
      <c r="A145" s="498"/>
      <c r="B145" s="9619" t="s">
        <v>1217</v>
      </c>
      <c r="C145" s="556" t="s">
        <v>1191</v>
      </c>
      <c r="D145" s="894" t="s">
        <v>983</v>
      </c>
      <c r="E145" s="9524" t="s">
        <v>262</v>
      </c>
      <c r="F145" s="896"/>
      <c r="G145" s="9492">
        <v>100000</v>
      </c>
      <c r="H145" s="9492"/>
      <c r="I145" s="9492"/>
      <c r="J145" s="464"/>
      <c r="K145" s="9492">
        <f>K144-G145</f>
        <v>14478361</v>
      </c>
      <c r="L145" s="433"/>
    </row>
    <row r="146" spans="1:12">
      <c r="A146" s="487"/>
      <c r="B146" s="9620"/>
      <c r="C146" s="555" t="s">
        <v>1064</v>
      </c>
      <c r="D146" s="895" t="s">
        <v>956</v>
      </c>
      <c r="E146" s="9525"/>
      <c r="F146" s="897"/>
      <c r="G146" s="9493"/>
      <c r="H146" s="9493"/>
      <c r="I146" s="9493"/>
      <c r="J146" s="559"/>
      <c r="K146" s="9493"/>
      <c r="L146" s="433"/>
    </row>
    <row r="147" spans="1:12">
      <c r="A147" s="487"/>
      <c r="B147" s="561"/>
      <c r="C147" s="532"/>
      <c r="D147" s="576"/>
      <c r="E147" s="582"/>
      <c r="F147" s="577"/>
      <c r="G147" s="577"/>
      <c r="H147" s="600"/>
      <c r="I147" s="577"/>
      <c r="J147" s="604">
        <v>1400</v>
      </c>
      <c r="K147" s="845">
        <f>K145+J147</f>
        <v>14479761</v>
      </c>
      <c r="L147" s="433"/>
    </row>
    <row r="148" spans="1:12">
      <c r="A148" s="491"/>
      <c r="B148" s="9619" t="s">
        <v>1217</v>
      </c>
      <c r="C148" s="474" t="s">
        <v>836</v>
      </c>
      <c r="D148" s="894" t="s">
        <v>838</v>
      </c>
      <c r="E148" s="9498" t="s">
        <v>877</v>
      </c>
      <c r="F148" s="855"/>
      <c r="G148" s="9492">
        <v>27100</v>
      </c>
      <c r="H148" s="9492"/>
      <c r="I148" s="9492"/>
      <c r="J148" s="595"/>
      <c r="K148" s="9492">
        <f>K147-G148</f>
        <v>14452661</v>
      </c>
      <c r="L148" s="433"/>
    </row>
    <row r="149" spans="1:12">
      <c r="A149" s="487"/>
      <c r="B149" s="9620"/>
      <c r="C149" s="477" t="s">
        <v>837</v>
      </c>
      <c r="D149" s="895" t="s">
        <v>304</v>
      </c>
      <c r="E149" s="9499"/>
      <c r="F149" s="845"/>
      <c r="G149" s="9493"/>
      <c r="H149" s="9493"/>
      <c r="I149" s="9493"/>
      <c r="J149" s="559"/>
      <c r="K149" s="9493"/>
      <c r="L149" s="433"/>
    </row>
    <row r="150" spans="1:12">
      <c r="A150" s="487"/>
      <c r="B150" s="561"/>
      <c r="C150" s="532"/>
      <c r="D150" s="576"/>
      <c r="E150" s="582"/>
      <c r="F150" s="575"/>
      <c r="G150" s="577"/>
      <c r="H150" s="600"/>
      <c r="I150" s="577"/>
      <c r="J150" s="604">
        <v>750</v>
      </c>
      <c r="K150" s="845">
        <f>K148+J150</f>
        <v>14453411</v>
      </c>
      <c r="L150" s="433"/>
    </row>
    <row r="151" spans="1:12">
      <c r="A151" s="498"/>
      <c r="B151" s="9619" t="s">
        <v>1217</v>
      </c>
      <c r="C151" s="517" t="s">
        <v>781</v>
      </c>
      <c r="D151" s="894" t="s">
        <v>785</v>
      </c>
      <c r="E151" s="900" t="s">
        <v>47</v>
      </c>
      <c r="F151" s="902" t="s">
        <v>356</v>
      </c>
      <c r="G151" s="9492"/>
      <c r="H151" s="9492">
        <v>42390</v>
      </c>
      <c r="I151" s="9492"/>
      <c r="J151" s="595"/>
      <c r="K151" s="9492">
        <f>K150-H151</f>
        <v>14411021</v>
      </c>
      <c r="L151" s="433"/>
    </row>
    <row r="152" spans="1:12">
      <c r="A152" s="487"/>
      <c r="B152" s="9620"/>
      <c r="C152" s="555" t="s">
        <v>784</v>
      </c>
      <c r="D152" s="895" t="s">
        <v>46</v>
      </c>
      <c r="E152" s="901"/>
      <c r="F152" s="897"/>
      <c r="G152" s="9493"/>
      <c r="H152" s="9493"/>
      <c r="I152" s="9493"/>
      <c r="J152" s="559"/>
      <c r="K152" s="9493"/>
      <c r="L152" s="433"/>
    </row>
    <row r="153" spans="1:12">
      <c r="A153" s="487"/>
      <c r="B153" s="561"/>
      <c r="C153" s="532"/>
      <c r="D153" s="576"/>
      <c r="E153" s="582"/>
      <c r="F153" s="577"/>
      <c r="G153" s="577"/>
      <c r="H153" s="600"/>
      <c r="I153" s="577"/>
      <c r="J153" s="604">
        <v>1500</v>
      </c>
      <c r="K153" s="845">
        <f>K151+J153</f>
        <v>14412521</v>
      </c>
      <c r="L153" s="433"/>
    </row>
    <row r="154" spans="1:12">
      <c r="A154" s="491"/>
      <c r="B154" s="9619" t="s">
        <v>1217</v>
      </c>
      <c r="C154" s="491" t="s">
        <v>778</v>
      </c>
      <c r="D154" s="894" t="s">
        <v>157</v>
      </c>
      <c r="E154" s="9498" t="s">
        <v>156</v>
      </c>
      <c r="F154" s="855"/>
      <c r="G154" s="9492">
        <v>200140</v>
      </c>
      <c r="H154" s="9492"/>
      <c r="I154" s="9492"/>
      <c r="J154" s="595"/>
      <c r="K154" s="9492">
        <f>K153-G154</f>
        <v>14212381</v>
      </c>
      <c r="L154" s="9647"/>
    </row>
    <row r="155" spans="1:12">
      <c r="A155" s="487"/>
      <c r="B155" s="9620"/>
      <c r="C155" s="487" t="s">
        <v>788</v>
      </c>
      <c r="D155" s="895" t="s">
        <v>38</v>
      </c>
      <c r="E155" s="9499"/>
      <c r="F155" s="845"/>
      <c r="G155" s="9493"/>
      <c r="H155" s="9493"/>
      <c r="I155" s="9493"/>
      <c r="J155" s="559"/>
      <c r="K155" s="9493"/>
      <c r="L155" s="9648"/>
    </row>
    <row r="156" spans="1:12">
      <c r="A156" s="487"/>
      <c r="B156" s="561"/>
      <c r="C156" s="532"/>
      <c r="D156" s="576"/>
      <c r="E156" s="582"/>
      <c r="F156" s="575"/>
      <c r="G156" s="600"/>
      <c r="H156" s="600"/>
      <c r="I156" s="577"/>
      <c r="J156" s="604">
        <v>1500</v>
      </c>
      <c r="K156" s="845">
        <f>K154+J156</f>
        <v>14213881</v>
      </c>
      <c r="L156" s="433"/>
    </row>
    <row r="157" spans="1:12">
      <c r="A157" s="498"/>
      <c r="B157" s="9619" t="s">
        <v>1217</v>
      </c>
      <c r="C157" s="474" t="s">
        <v>778</v>
      </c>
      <c r="D157" s="518" t="s">
        <v>399</v>
      </c>
      <c r="E157" s="9498" t="s">
        <v>401</v>
      </c>
      <c r="F157" s="855"/>
      <c r="G157" s="9492">
        <v>32940</v>
      </c>
      <c r="H157" s="9492"/>
      <c r="I157" s="844"/>
      <c r="J157" s="464"/>
      <c r="K157" s="9492">
        <f>K156-G157</f>
        <v>14180941</v>
      </c>
      <c r="L157" s="9617"/>
    </row>
    <row r="158" spans="1:12">
      <c r="A158" s="487"/>
      <c r="B158" s="9620"/>
      <c r="C158" s="477" t="s">
        <v>862</v>
      </c>
      <c r="D158" s="519" t="s">
        <v>855</v>
      </c>
      <c r="E158" s="9499"/>
      <c r="F158" s="845"/>
      <c r="G158" s="9493"/>
      <c r="H158" s="9493"/>
      <c r="I158" s="845"/>
      <c r="J158" s="559"/>
      <c r="K158" s="9493"/>
      <c r="L158" s="9618"/>
    </row>
    <row r="159" spans="1:12">
      <c r="A159" s="487"/>
      <c r="B159" s="561"/>
      <c r="C159" s="532"/>
      <c r="D159" s="576"/>
      <c r="E159" s="582"/>
      <c r="F159" s="575"/>
      <c r="G159" s="600"/>
      <c r="H159" s="600"/>
      <c r="I159" s="577"/>
      <c r="J159" s="604">
        <v>1500</v>
      </c>
      <c r="K159" s="845">
        <f>K157+J159</f>
        <v>14182441</v>
      </c>
      <c r="L159" s="433"/>
    </row>
    <row r="160" spans="1:12">
      <c r="A160" s="498"/>
      <c r="B160" s="9619" t="s">
        <v>1217</v>
      </c>
      <c r="C160" s="491" t="s">
        <v>781</v>
      </c>
      <c r="D160" s="485" t="s">
        <v>267</v>
      </c>
      <c r="E160" s="9498" t="s">
        <v>271</v>
      </c>
      <c r="F160" s="855"/>
      <c r="G160" s="9492">
        <v>41140</v>
      </c>
      <c r="H160" s="9492"/>
      <c r="I160" s="9492"/>
      <c r="J160" s="595"/>
      <c r="K160" s="9492">
        <f>K159-G160</f>
        <v>14141301</v>
      </c>
      <c r="L160" s="9617"/>
    </row>
    <row r="161" spans="1:12">
      <c r="A161" s="487"/>
      <c r="B161" s="9620"/>
      <c r="C161" s="487" t="s">
        <v>791</v>
      </c>
      <c r="D161" s="486" t="s">
        <v>304</v>
      </c>
      <c r="E161" s="9499"/>
      <c r="F161" s="845"/>
      <c r="G161" s="9493"/>
      <c r="H161" s="9493"/>
      <c r="I161" s="9493"/>
      <c r="J161" s="559"/>
      <c r="K161" s="9493"/>
      <c r="L161" s="9618"/>
    </row>
    <row r="162" spans="1:12">
      <c r="A162" s="487"/>
      <c r="B162" s="561"/>
      <c r="C162" s="532"/>
      <c r="D162" s="576"/>
      <c r="E162" s="582"/>
      <c r="F162" s="575"/>
      <c r="G162" s="575"/>
      <c r="H162" s="600"/>
      <c r="I162" s="577"/>
      <c r="J162" s="604">
        <v>1500</v>
      </c>
      <c r="K162" s="845">
        <f>K160+J162</f>
        <v>14142801</v>
      </c>
      <c r="L162" s="433"/>
    </row>
    <row r="163" spans="1:12">
      <c r="A163" s="491"/>
      <c r="B163" s="9619" t="s">
        <v>1217</v>
      </c>
      <c r="C163" s="517" t="s">
        <v>781</v>
      </c>
      <c r="D163" s="894" t="s">
        <v>614</v>
      </c>
      <c r="E163" s="9498" t="s">
        <v>414</v>
      </c>
      <c r="F163" s="855"/>
      <c r="G163" s="9492">
        <v>141140</v>
      </c>
      <c r="H163" s="534"/>
      <c r="I163" s="9492"/>
      <c r="J163" s="595"/>
      <c r="K163" s="9492">
        <f>K162-G163</f>
        <v>14001661</v>
      </c>
      <c r="L163" s="433"/>
    </row>
    <row r="164" spans="1:12">
      <c r="A164" s="487"/>
      <c r="B164" s="9620"/>
      <c r="C164" s="555" t="s">
        <v>1031</v>
      </c>
      <c r="D164" s="895" t="s">
        <v>698</v>
      </c>
      <c r="E164" s="9499"/>
      <c r="F164" s="845"/>
      <c r="G164" s="9493"/>
      <c r="H164" s="515"/>
      <c r="I164" s="9493"/>
      <c r="J164" s="559"/>
      <c r="K164" s="9493"/>
      <c r="L164" s="433"/>
    </row>
    <row r="165" spans="1:12">
      <c r="A165" s="487"/>
      <c r="B165" s="561"/>
      <c r="C165" s="532"/>
      <c r="D165" s="576"/>
      <c r="E165" s="582"/>
      <c r="F165" s="577"/>
      <c r="G165" s="577"/>
      <c r="H165" s="600"/>
      <c r="I165" s="577"/>
      <c r="J165" s="604">
        <v>1500</v>
      </c>
      <c r="K165" s="845">
        <f>K163+J165</f>
        <v>14003161</v>
      </c>
      <c r="L165" s="433"/>
    </row>
    <row r="166" spans="1:12">
      <c r="A166" s="498"/>
      <c r="B166" s="9619" t="s">
        <v>1217</v>
      </c>
      <c r="C166" s="474" t="s">
        <v>781</v>
      </c>
      <c r="D166" s="518" t="s">
        <v>568</v>
      </c>
      <c r="E166" s="9498" t="s">
        <v>715</v>
      </c>
      <c r="F166" s="844"/>
      <c r="G166" s="9492">
        <v>27840</v>
      </c>
      <c r="H166" s="537"/>
      <c r="I166" s="9492"/>
      <c r="J166" s="595"/>
      <c r="K166" s="9492">
        <f>K165-G166</f>
        <v>13975321</v>
      </c>
      <c r="L166" s="9647"/>
    </row>
    <row r="167" spans="1:12">
      <c r="A167" s="487"/>
      <c r="B167" s="9620"/>
      <c r="C167" s="477" t="s">
        <v>793</v>
      </c>
      <c r="D167" s="519" t="s">
        <v>250</v>
      </c>
      <c r="E167" s="9499"/>
      <c r="F167" s="845"/>
      <c r="G167" s="9493"/>
      <c r="H167" s="515"/>
      <c r="I167" s="9493"/>
      <c r="J167" s="559"/>
      <c r="K167" s="9493"/>
      <c r="L167" s="9648"/>
    </row>
    <row r="168" spans="1:12">
      <c r="A168" s="487"/>
      <c r="B168" s="561"/>
      <c r="C168" s="532"/>
      <c r="D168" s="576"/>
      <c r="E168" s="582"/>
      <c r="F168" s="577"/>
      <c r="G168" s="577"/>
      <c r="H168" s="600"/>
      <c r="I168" s="577"/>
      <c r="J168" s="604">
        <v>1500</v>
      </c>
      <c r="K168" s="845">
        <f>K166+J168</f>
        <v>13976821</v>
      </c>
      <c r="L168" s="433"/>
    </row>
    <row r="169" spans="1:12">
      <c r="A169" s="491"/>
      <c r="B169" s="9619" t="s">
        <v>1217</v>
      </c>
      <c r="C169" s="474" t="s">
        <v>778</v>
      </c>
      <c r="D169" s="894" t="s">
        <v>795</v>
      </c>
      <c r="E169" s="9498" t="s">
        <v>454</v>
      </c>
      <c r="F169" s="855"/>
      <c r="G169" s="9492">
        <v>51140</v>
      </c>
      <c r="H169" s="9492"/>
      <c r="I169" s="9492"/>
      <c r="J169" s="595"/>
      <c r="K169" s="9492">
        <f>K168-G169</f>
        <v>13925681</v>
      </c>
      <c r="L169" s="433"/>
    </row>
    <row r="170" spans="1:12">
      <c r="A170" s="487"/>
      <c r="B170" s="9620"/>
      <c r="C170" s="477" t="s">
        <v>794</v>
      </c>
      <c r="D170" s="895" t="s">
        <v>875</v>
      </c>
      <c r="E170" s="9499"/>
      <c r="F170" s="845"/>
      <c r="G170" s="9493"/>
      <c r="H170" s="9493"/>
      <c r="I170" s="9493"/>
      <c r="J170" s="559"/>
      <c r="K170" s="9493"/>
      <c r="L170" s="433"/>
    </row>
    <row r="171" spans="1:12">
      <c r="A171" s="487"/>
      <c r="B171" s="561"/>
      <c r="C171" s="532"/>
      <c r="D171" s="576"/>
      <c r="E171" s="582"/>
      <c r="F171" s="575"/>
      <c r="G171" s="575"/>
      <c r="H171" s="600"/>
      <c r="I171" s="577"/>
      <c r="J171" s="604">
        <v>1500</v>
      </c>
      <c r="K171" s="845">
        <f>K169+J171</f>
        <v>13927181</v>
      </c>
      <c r="L171" s="433"/>
    </row>
    <row r="172" spans="1:12">
      <c r="A172" s="498"/>
      <c r="B172" s="9619" t="s">
        <v>1217</v>
      </c>
      <c r="C172" s="525" t="s">
        <v>781</v>
      </c>
      <c r="D172" s="903" t="s">
        <v>790</v>
      </c>
      <c r="E172" s="9498" t="s">
        <v>877</v>
      </c>
      <c r="F172" s="855"/>
      <c r="G172" s="9492">
        <v>26990</v>
      </c>
      <c r="H172" s="534"/>
      <c r="I172" s="9492"/>
      <c r="J172" s="595"/>
      <c r="K172" s="9492">
        <f>K171-G172</f>
        <v>13900191</v>
      </c>
      <c r="L172" s="433"/>
    </row>
    <row r="173" spans="1:12">
      <c r="A173" s="487"/>
      <c r="B173" s="9620"/>
      <c r="C173" s="539" t="s">
        <v>789</v>
      </c>
      <c r="D173" s="540" t="s">
        <v>304</v>
      </c>
      <c r="E173" s="9499"/>
      <c r="F173" s="845"/>
      <c r="G173" s="9493"/>
      <c r="H173" s="515"/>
      <c r="I173" s="9493"/>
      <c r="J173" s="559"/>
      <c r="K173" s="9493"/>
      <c r="L173" s="433"/>
    </row>
    <row r="174" spans="1:12">
      <c r="A174" s="487"/>
      <c r="B174" s="561"/>
      <c r="C174" s="532"/>
      <c r="D174" s="576"/>
      <c r="E174" s="582"/>
      <c r="F174" s="577"/>
      <c r="G174" s="577"/>
      <c r="H174" s="600"/>
      <c r="I174" s="577"/>
      <c r="J174" s="604">
        <v>1500</v>
      </c>
      <c r="K174" s="845">
        <f>K172+J174</f>
        <v>13901691</v>
      </c>
      <c r="L174" s="433"/>
    </row>
    <row r="175" spans="1:12">
      <c r="A175" s="498"/>
      <c r="B175" s="9619" t="s">
        <v>1217</v>
      </c>
      <c r="C175" s="556" t="s">
        <v>781</v>
      </c>
      <c r="D175" s="894" t="s">
        <v>46</v>
      </c>
      <c r="E175" s="853"/>
      <c r="F175" s="855"/>
      <c r="G175" s="9492"/>
      <c r="H175" s="534"/>
      <c r="I175" s="9492">
        <v>150140</v>
      </c>
      <c r="J175" s="464"/>
      <c r="K175" s="9492">
        <f>K174-I175</f>
        <v>13751551</v>
      </c>
      <c r="L175" s="433"/>
    </row>
    <row r="176" spans="1:12">
      <c r="A176" s="487"/>
      <c r="B176" s="9620"/>
      <c r="C176" s="555" t="s">
        <v>894</v>
      </c>
      <c r="D176" s="895"/>
      <c r="E176" s="854"/>
      <c r="F176" s="845"/>
      <c r="G176" s="9493"/>
      <c r="H176" s="515"/>
      <c r="I176" s="9493"/>
      <c r="J176" s="559"/>
      <c r="K176" s="9493"/>
      <c r="L176" s="433"/>
    </row>
    <row r="177" spans="1:12">
      <c r="A177" s="487"/>
      <c r="B177" s="561"/>
      <c r="C177" s="532"/>
      <c r="D177" s="576"/>
      <c r="E177" s="582"/>
      <c r="F177" s="577"/>
      <c r="G177" s="577"/>
      <c r="H177" s="600"/>
      <c r="I177" s="577"/>
      <c r="J177" s="604">
        <v>1500</v>
      </c>
      <c r="K177" s="845">
        <f>K175+J177</f>
        <v>13753051</v>
      </c>
      <c r="L177" s="433"/>
    </row>
    <row r="178" spans="1:12">
      <c r="A178" s="491"/>
      <c r="B178" s="9619" t="s">
        <v>1217</v>
      </c>
      <c r="C178" s="556" t="s">
        <v>781</v>
      </c>
      <c r="D178" s="894" t="s">
        <v>707</v>
      </c>
      <c r="E178" s="9498"/>
      <c r="F178" s="844"/>
      <c r="G178" s="9492"/>
      <c r="H178" s="9492"/>
      <c r="I178" s="9492">
        <v>88140</v>
      </c>
      <c r="J178" s="595"/>
      <c r="K178" s="9492">
        <f>K177-I178</f>
        <v>13664911</v>
      </c>
      <c r="L178" s="433"/>
    </row>
    <row r="179" spans="1:12">
      <c r="A179" s="487"/>
      <c r="B179" s="9620"/>
      <c r="C179" s="555" t="s">
        <v>1058</v>
      </c>
      <c r="D179" s="895"/>
      <c r="E179" s="9499"/>
      <c r="F179" s="845"/>
      <c r="G179" s="9493"/>
      <c r="H179" s="9493"/>
      <c r="I179" s="9493"/>
      <c r="J179" s="559"/>
      <c r="K179" s="9493"/>
      <c r="L179" s="433"/>
    </row>
    <row r="180" spans="1:12">
      <c r="A180" s="487"/>
      <c r="B180" s="561"/>
      <c r="C180" s="532"/>
      <c r="D180" s="576"/>
      <c r="E180" s="582"/>
      <c r="F180" s="577"/>
      <c r="G180" s="577"/>
      <c r="H180" s="600"/>
      <c r="I180" s="577"/>
      <c r="J180" s="604">
        <v>1500</v>
      </c>
      <c r="K180" s="845">
        <f>K178+J180</f>
        <v>13666411</v>
      </c>
      <c r="L180" s="433"/>
    </row>
    <row r="181" spans="1:12">
      <c r="A181" s="491"/>
      <c r="B181" s="9619" t="s">
        <v>1217</v>
      </c>
      <c r="C181" s="517" t="s">
        <v>796</v>
      </c>
      <c r="D181" s="894" t="s">
        <v>167</v>
      </c>
      <c r="E181" s="9498" t="s">
        <v>56</v>
      </c>
      <c r="F181" s="844"/>
      <c r="G181" s="9492">
        <v>231500</v>
      </c>
      <c r="H181" s="534"/>
      <c r="I181" s="9492"/>
      <c r="J181" s="595"/>
      <c r="K181" s="9492">
        <f>K180-G181</f>
        <v>13434911</v>
      </c>
      <c r="L181" s="716"/>
    </row>
    <row r="182" spans="1:12">
      <c r="A182" s="487"/>
      <c r="B182" s="9620"/>
      <c r="C182" s="555" t="s">
        <v>1033</v>
      </c>
      <c r="D182" s="895" t="s">
        <v>1020</v>
      </c>
      <c r="E182" s="9499"/>
      <c r="F182" s="845"/>
      <c r="G182" s="9493"/>
      <c r="H182" s="515"/>
      <c r="I182" s="9493"/>
      <c r="J182" s="559"/>
      <c r="K182" s="9493"/>
      <c r="L182" s="717"/>
    </row>
    <row r="183" spans="1:12">
      <c r="A183" s="487"/>
      <c r="B183" s="561"/>
      <c r="C183" s="532"/>
      <c r="D183" s="576"/>
      <c r="E183" s="582"/>
      <c r="F183" s="577"/>
      <c r="G183" s="577"/>
      <c r="H183" s="600"/>
      <c r="I183" s="577"/>
      <c r="J183" s="604">
        <v>750</v>
      </c>
      <c r="K183" s="845">
        <f>K181+J183</f>
        <v>13435661</v>
      </c>
      <c r="L183" s="433"/>
    </row>
    <row r="184" spans="1:12">
      <c r="A184" s="498"/>
      <c r="B184" s="9619" t="s">
        <v>1217</v>
      </c>
      <c r="C184" s="517" t="s">
        <v>796</v>
      </c>
      <c r="D184" s="894" t="s">
        <v>614</v>
      </c>
      <c r="E184" s="9498" t="s">
        <v>414</v>
      </c>
      <c r="F184" s="855"/>
      <c r="G184" s="9492">
        <v>42300</v>
      </c>
      <c r="H184" s="9492"/>
      <c r="I184" s="9492"/>
      <c r="J184" s="595"/>
      <c r="K184" s="9492">
        <f>K183-G184</f>
        <v>13393361</v>
      </c>
      <c r="L184" s="9647"/>
    </row>
    <row r="185" spans="1:12">
      <c r="A185" s="487"/>
      <c r="B185" s="9620"/>
      <c r="C185" s="555" t="s">
        <v>798</v>
      </c>
      <c r="D185" s="895" t="s">
        <v>698</v>
      </c>
      <c r="E185" s="9499"/>
      <c r="F185" s="845"/>
      <c r="G185" s="9493"/>
      <c r="H185" s="9493"/>
      <c r="I185" s="9493"/>
      <c r="J185" s="559"/>
      <c r="K185" s="9493"/>
      <c r="L185" s="9648"/>
    </row>
    <row r="186" spans="1:12">
      <c r="A186" s="487"/>
      <c r="B186" s="561"/>
      <c r="C186" s="532"/>
      <c r="D186" s="576"/>
      <c r="E186" s="582"/>
      <c r="F186" s="575"/>
      <c r="G186" s="575"/>
      <c r="H186" s="600"/>
      <c r="I186" s="577"/>
      <c r="J186" s="604">
        <v>750</v>
      </c>
      <c r="K186" s="845">
        <f>K184+J186</f>
        <v>13394111</v>
      </c>
      <c r="L186" s="433"/>
    </row>
    <row r="187" spans="1:12">
      <c r="A187" s="498"/>
      <c r="B187" s="9619" t="s">
        <v>1217</v>
      </c>
      <c r="C187" s="497" t="s">
        <v>799</v>
      </c>
      <c r="D187" s="894" t="s">
        <v>558</v>
      </c>
      <c r="E187" s="900" t="s">
        <v>251</v>
      </c>
      <c r="F187" s="844"/>
      <c r="G187" s="9492">
        <v>52300</v>
      </c>
      <c r="H187" s="537"/>
      <c r="I187" s="9492"/>
      <c r="J187" s="595"/>
      <c r="K187" s="9492">
        <f>K186-G187</f>
        <v>13341811</v>
      </c>
      <c r="L187" s="433"/>
    </row>
    <row r="188" spans="1:12">
      <c r="A188" s="487"/>
      <c r="B188" s="9620"/>
      <c r="C188" s="497" t="s">
        <v>800</v>
      </c>
      <c r="D188" s="895" t="s">
        <v>250</v>
      </c>
      <c r="E188" s="901"/>
      <c r="F188" s="845"/>
      <c r="G188" s="9493"/>
      <c r="H188" s="515"/>
      <c r="I188" s="9493"/>
      <c r="J188" s="559"/>
      <c r="K188" s="9493"/>
      <c r="L188" s="433"/>
    </row>
    <row r="189" spans="1:12">
      <c r="A189" s="487"/>
      <c r="B189" s="561"/>
      <c r="C189" s="532"/>
      <c r="D189" s="576"/>
      <c r="E189" s="582"/>
      <c r="F189" s="577"/>
      <c r="G189" s="577"/>
      <c r="H189" s="600"/>
      <c r="I189" s="577"/>
      <c r="J189" s="604">
        <v>750</v>
      </c>
      <c r="K189" s="845">
        <f>K187+J189</f>
        <v>13342561</v>
      </c>
      <c r="L189" s="433"/>
    </row>
    <row r="190" spans="1:12">
      <c r="A190" s="498"/>
      <c r="B190" s="9619" t="s">
        <v>1217</v>
      </c>
      <c r="C190" s="517" t="s">
        <v>796</v>
      </c>
      <c r="D190" s="894" t="s">
        <v>661</v>
      </c>
      <c r="E190" s="908" t="s">
        <v>406</v>
      </c>
      <c r="F190" s="844"/>
      <c r="G190" s="9492">
        <v>130700</v>
      </c>
      <c r="H190" s="534"/>
      <c r="I190" s="9492"/>
      <c r="J190" s="559"/>
      <c r="K190" s="9492">
        <f>K189-G190</f>
        <v>13211861</v>
      </c>
      <c r="L190" s="433"/>
    </row>
    <row r="191" spans="1:12">
      <c r="A191" s="487"/>
      <c r="B191" s="9620"/>
      <c r="C191" s="555" t="s">
        <v>1034</v>
      </c>
      <c r="D191" s="895" t="s">
        <v>698</v>
      </c>
      <c r="E191" s="901"/>
      <c r="F191" s="845"/>
      <c r="G191" s="9493"/>
      <c r="H191" s="515"/>
      <c r="I191" s="9493"/>
      <c r="J191" s="559"/>
      <c r="K191" s="9493"/>
      <c r="L191" s="433"/>
    </row>
    <row r="192" spans="1:12">
      <c r="A192" s="487"/>
      <c r="B192" s="561"/>
      <c r="C192" s="532"/>
      <c r="D192" s="576"/>
      <c r="E192" s="582"/>
      <c r="F192" s="577"/>
      <c r="G192" s="577"/>
      <c r="H192" s="600"/>
      <c r="I192" s="577"/>
      <c r="J192" s="604">
        <v>750</v>
      </c>
      <c r="K192" s="845">
        <f>K190+J192</f>
        <v>13212611</v>
      </c>
      <c r="L192" s="433"/>
    </row>
    <row r="193" spans="1:12">
      <c r="A193" s="498"/>
      <c r="B193" s="9619" t="s">
        <v>1217</v>
      </c>
      <c r="C193" s="517" t="s">
        <v>796</v>
      </c>
      <c r="D193" s="894" t="s">
        <v>1036</v>
      </c>
      <c r="E193" s="900" t="s">
        <v>499</v>
      </c>
      <c r="F193" s="844"/>
      <c r="G193" s="9492">
        <v>57800</v>
      </c>
      <c r="H193" s="537"/>
      <c r="I193" s="9492"/>
      <c r="J193" s="559"/>
      <c r="K193" s="9492">
        <f>K192-G193</f>
        <v>13154811</v>
      </c>
      <c r="L193" s="433"/>
    </row>
    <row r="194" spans="1:12">
      <c r="A194" s="487"/>
      <c r="B194" s="9620"/>
      <c r="C194" s="555" t="s">
        <v>1035</v>
      </c>
      <c r="D194" s="895" t="s">
        <v>200</v>
      </c>
      <c r="E194" s="901"/>
      <c r="F194" s="845"/>
      <c r="G194" s="9493"/>
      <c r="H194" s="515"/>
      <c r="I194" s="9493"/>
      <c r="J194" s="559"/>
      <c r="K194" s="9493"/>
      <c r="L194" s="433"/>
    </row>
    <row r="195" spans="1:12">
      <c r="A195" s="487"/>
      <c r="B195" s="561"/>
      <c r="C195" s="532"/>
      <c r="D195" s="576"/>
      <c r="E195" s="582"/>
      <c r="F195" s="577"/>
      <c r="G195" s="577"/>
      <c r="H195" s="600"/>
      <c r="I195" s="577"/>
      <c r="J195" s="604">
        <v>750</v>
      </c>
      <c r="K195" s="845">
        <f>K193+J195</f>
        <v>13155561</v>
      </c>
      <c r="L195" s="433"/>
    </row>
    <row r="196" spans="1:12">
      <c r="A196" s="498"/>
      <c r="B196" s="9619" t="s">
        <v>1217</v>
      </c>
      <c r="C196" s="517" t="s">
        <v>796</v>
      </c>
      <c r="D196" s="894" t="s">
        <v>257</v>
      </c>
      <c r="E196" s="9498" t="s">
        <v>259</v>
      </c>
      <c r="F196" s="844"/>
      <c r="G196" s="9492">
        <v>47900</v>
      </c>
      <c r="H196" s="537"/>
      <c r="I196" s="9492"/>
      <c r="J196" s="559"/>
      <c r="K196" s="9492">
        <f>K195-G196</f>
        <v>13107661</v>
      </c>
      <c r="L196" s="433"/>
    </row>
    <row r="197" spans="1:12">
      <c r="A197" s="487"/>
      <c r="B197" s="9620"/>
      <c r="C197" s="555" t="s">
        <v>1037</v>
      </c>
      <c r="D197" s="895" t="s">
        <v>876</v>
      </c>
      <c r="E197" s="9499"/>
      <c r="F197" s="845"/>
      <c r="G197" s="9493"/>
      <c r="H197" s="515"/>
      <c r="I197" s="9493"/>
      <c r="J197" s="559"/>
      <c r="K197" s="9493"/>
      <c r="L197" s="433"/>
    </row>
    <row r="198" spans="1:12">
      <c r="A198" s="487"/>
      <c r="B198" s="561"/>
      <c r="C198" s="532"/>
      <c r="D198" s="576"/>
      <c r="E198" s="582"/>
      <c r="F198" s="577"/>
      <c r="G198" s="577"/>
      <c r="H198" s="600"/>
      <c r="I198" s="577"/>
      <c r="J198" s="604">
        <v>750</v>
      </c>
      <c r="K198" s="845">
        <f>K196+J198</f>
        <v>13108411</v>
      </c>
      <c r="L198" s="433"/>
    </row>
    <row r="199" spans="1:12">
      <c r="A199" s="498"/>
      <c r="B199" s="9619" t="s">
        <v>1217</v>
      </c>
      <c r="C199" s="517" t="s">
        <v>796</v>
      </c>
      <c r="D199" s="894" t="s">
        <v>302</v>
      </c>
      <c r="E199" s="908" t="s">
        <v>878</v>
      </c>
      <c r="F199" s="844"/>
      <c r="G199" s="9492">
        <v>133800</v>
      </c>
      <c r="H199" s="537"/>
      <c r="I199" s="9492"/>
      <c r="J199" s="559"/>
      <c r="K199" s="9492">
        <f>K198-G199</f>
        <v>12974611</v>
      </c>
      <c r="L199" s="433"/>
    </row>
    <row r="200" spans="1:12">
      <c r="A200" s="487"/>
      <c r="B200" s="9620"/>
      <c r="C200" s="555" t="s">
        <v>1038</v>
      </c>
      <c r="D200" s="895" t="s">
        <v>918</v>
      </c>
      <c r="E200" s="901"/>
      <c r="F200" s="845"/>
      <c r="G200" s="9493"/>
      <c r="H200" s="515"/>
      <c r="I200" s="9493"/>
      <c r="J200" s="559"/>
      <c r="K200" s="9493"/>
      <c r="L200" s="433"/>
    </row>
    <row r="201" spans="1:12">
      <c r="A201" s="487"/>
      <c r="B201" s="561"/>
      <c r="C201" s="532"/>
      <c r="D201" s="528"/>
      <c r="E201" s="584"/>
      <c r="F201" s="600"/>
      <c r="G201" s="600"/>
      <c r="H201" s="600"/>
      <c r="I201" s="600"/>
      <c r="J201" s="604">
        <v>750</v>
      </c>
      <c r="K201" s="845">
        <f>K199+J201</f>
        <v>12975361</v>
      </c>
      <c r="L201" s="433"/>
    </row>
    <row r="202" spans="1:12">
      <c r="A202" s="498"/>
      <c r="B202" s="9619" t="s">
        <v>1217</v>
      </c>
      <c r="C202" s="497" t="s">
        <v>796</v>
      </c>
      <c r="D202" s="894" t="s">
        <v>302</v>
      </c>
      <c r="E202" s="908" t="s">
        <v>878</v>
      </c>
      <c r="F202" s="844"/>
      <c r="G202" s="9492">
        <v>46800</v>
      </c>
      <c r="H202" s="534"/>
      <c r="I202" s="9492"/>
      <c r="J202" s="559"/>
      <c r="K202" s="9492">
        <f>K201-G202</f>
        <v>12928561</v>
      </c>
      <c r="L202" s="433"/>
    </row>
    <row r="203" spans="1:12">
      <c r="A203" s="487"/>
      <c r="B203" s="9620"/>
      <c r="C203" s="497" t="s">
        <v>1039</v>
      </c>
      <c r="D203" s="895" t="s">
        <v>918</v>
      </c>
      <c r="E203" s="901"/>
      <c r="F203" s="845"/>
      <c r="G203" s="9493"/>
      <c r="H203" s="515"/>
      <c r="I203" s="9493"/>
      <c r="J203" s="559"/>
      <c r="K203" s="9493"/>
      <c r="L203" s="433"/>
    </row>
    <row r="204" spans="1:12">
      <c r="A204" s="487"/>
      <c r="B204" s="561"/>
      <c r="C204" s="532"/>
      <c r="D204" s="576"/>
      <c r="E204" s="582"/>
      <c r="F204" s="577"/>
      <c r="G204" s="577"/>
      <c r="H204" s="600"/>
      <c r="I204" s="577"/>
      <c r="J204" s="604">
        <v>750</v>
      </c>
      <c r="K204" s="845">
        <f>K202+J204</f>
        <v>12929311</v>
      </c>
      <c r="L204" s="433"/>
    </row>
    <row r="205" spans="1:12">
      <c r="A205" s="498"/>
      <c r="B205" s="9621" t="s">
        <v>1217</v>
      </c>
      <c r="C205" s="556" t="s">
        <v>796</v>
      </c>
      <c r="D205" s="894" t="s">
        <v>1150</v>
      </c>
      <c r="E205" s="459"/>
      <c r="F205" s="898"/>
      <c r="G205" s="9609">
        <v>41300</v>
      </c>
      <c r="H205" s="923"/>
      <c r="I205" s="9609"/>
      <c r="J205" s="559"/>
      <c r="K205" s="9492">
        <f>K204-G205</f>
        <v>12888011</v>
      </c>
      <c r="L205" s="433"/>
    </row>
    <row r="206" spans="1:12">
      <c r="A206" s="487"/>
      <c r="B206" s="9622"/>
      <c r="C206" s="555" t="s">
        <v>1152</v>
      </c>
      <c r="D206" s="895"/>
      <c r="E206" s="906"/>
      <c r="F206" s="899"/>
      <c r="G206" s="9610"/>
      <c r="H206" s="460"/>
      <c r="I206" s="9610"/>
      <c r="J206" s="559"/>
      <c r="K206" s="9493"/>
      <c r="L206" s="433"/>
    </row>
    <row r="207" spans="1:12">
      <c r="A207" s="487"/>
      <c r="B207" s="561"/>
      <c r="C207" s="532"/>
      <c r="D207" s="576"/>
      <c r="E207" s="582"/>
      <c r="F207" s="577"/>
      <c r="G207" s="577"/>
      <c r="H207" s="600"/>
      <c r="I207" s="577"/>
      <c r="J207" s="604">
        <v>750</v>
      </c>
      <c r="K207" s="845">
        <f>K205+J207</f>
        <v>12888761</v>
      </c>
      <c r="L207" s="433"/>
    </row>
    <row r="208" spans="1:12">
      <c r="A208" s="498"/>
      <c r="B208" s="9619" t="s">
        <v>1217</v>
      </c>
      <c r="C208" s="556" t="s">
        <v>869</v>
      </c>
      <c r="D208" s="894" t="s">
        <v>160</v>
      </c>
      <c r="E208" s="9498" t="s">
        <v>162</v>
      </c>
      <c r="F208" s="844"/>
      <c r="G208" s="9492">
        <v>159860</v>
      </c>
      <c r="H208" s="9492"/>
      <c r="I208" s="9492"/>
      <c r="J208" s="559"/>
      <c r="K208" s="9492">
        <f>K207-G208</f>
        <v>12728901</v>
      </c>
      <c r="L208" s="9617"/>
    </row>
    <row r="209" spans="1:12">
      <c r="A209" s="487"/>
      <c r="B209" s="9620"/>
      <c r="C209" s="555" t="s">
        <v>1045</v>
      </c>
      <c r="D209" s="895" t="s">
        <v>850</v>
      </c>
      <c r="E209" s="9499"/>
      <c r="F209" s="845"/>
      <c r="G209" s="9493"/>
      <c r="H209" s="9493"/>
      <c r="I209" s="9493"/>
      <c r="J209" s="559"/>
      <c r="K209" s="9493"/>
      <c r="L209" s="9618"/>
    </row>
    <row r="210" spans="1:12">
      <c r="A210" s="487"/>
      <c r="B210" s="561"/>
      <c r="C210" s="532"/>
      <c r="D210" s="576"/>
      <c r="E210" s="582"/>
      <c r="F210" s="577"/>
      <c r="G210" s="577"/>
      <c r="H210" s="600"/>
      <c r="I210" s="577"/>
      <c r="J210" s="604">
        <v>1650</v>
      </c>
      <c r="K210" s="845">
        <f>K208+J210</f>
        <v>12730551</v>
      </c>
      <c r="L210" s="433"/>
    </row>
    <row r="211" spans="1:12">
      <c r="A211" s="498"/>
      <c r="B211" s="9498" t="s">
        <v>1217</v>
      </c>
      <c r="C211" s="556" t="s">
        <v>869</v>
      </c>
      <c r="D211" s="894" t="s">
        <v>838</v>
      </c>
      <c r="E211" s="9498" t="s">
        <v>877</v>
      </c>
      <c r="F211" s="896"/>
      <c r="G211" s="9492">
        <v>25000</v>
      </c>
      <c r="H211" s="844"/>
      <c r="I211" s="9492"/>
      <c r="J211" s="559"/>
      <c r="K211" s="9492">
        <f>K210-G211</f>
        <v>12705551</v>
      </c>
      <c r="L211" s="9617"/>
    </row>
    <row r="212" spans="1:12">
      <c r="A212" s="487"/>
      <c r="B212" s="9499"/>
      <c r="C212" s="555" t="s">
        <v>1046</v>
      </c>
      <c r="D212" s="895" t="s">
        <v>304</v>
      </c>
      <c r="E212" s="9499"/>
      <c r="F212" s="897"/>
      <c r="G212" s="9493"/>
      <c r="H212" s="845"/>
      <c r="I212" s="9493"/>
      <c r="J212" s="559"/>
      <c r="K212" s="9493"/>
      <c r="L212" s="9618"/>
    </row>
    <row r="213" spans="1:12">
      <c r="A213" s="487"/>
      <c r="B213" s="561"/>
      <c r="C213" s="532"/>
      <c r="D213" s="576"/>
      <c r="E213" s="582"/>
      <c r="F213" s="577"/>
      <c r="G213" s="577"/>
      <c r="H213" s="600"/>
      <c r="I213" s="577"/>
      <c r="J213" s="604">
        <v>1650</v>
      </c>
      <c r="K213" s="845">
        <f>K211+J213</f>
        <v>12707201</v>
      </c>
      <c r="L213" s="433"/>
    </row>
    <row r="214" spans="1:12">
      <c r="A214" s="498"/>
      <c r="B214" s="9619" t="s">
        <v>1217</v>
      </c>
      <c r="C214" s="556" t="s">
        <v>869</v>
      </c>
      <c r="D214" s="894" t="s">
        <v>302</v>
      </c>
      <c r="E214" s="908" t="s">
        <v>878</v>
      </c>
      <c r="F214" s="844"/>
      <c r="G214" s="9492">
        <v>58000</v>
      </c>
      <c r="H214" s="9492"/>
      <c r="I214" s="9492"/>
      <c r="J214" s="571"/>
      <c r="K214" s="9492">
        <f>K213-G214</f>
        <v>12649201</v>
      </c>
      <c r="L214" s="433"/>
    </row>
    <row r="215" spans="1:12">
      <c r="A215" s="487"/>
      <c r="B215" s="9620"/>
      <c r="C215" s="555" t="s">
        <v>1050</v>
      </c>
      <c r="D215" s="895" t="s">
        <v>918</v>
      </c>
      <c r="E215" s="901"/>
      <c r="F215" s="845"/>
      <c r="G215" s="9493"/>
      <c r="H215" s="9493"/>
      <c r="I215" s="9493"/>
      <c r="J215" s="571"/>
      <c r="K215" s="9493"/>
      <c r="L215" s="433"/>
    </row>
    <row r="216" spans="1:12">
      <c r="A216" s="487"/>
      <c r="B216" s="561"/>
      <c r="C216" s="532"/>
      <c r="D216" s="576"/>
      <c r="E216" s="582"/>
      <c r="F216" s="577"/>
      <c r="G216" s="577"/>
      <c r="H216" s="600"/>
      <c r="I216" s="577"/>
      <c r="J216" s="604">
        <v>1650</v>
      </c>
      <c r="K216" s="845">
        <f>K214+J216</f>
        <v>12650851</v>
      </c>
      <c r="L216" s="433"/>
    </row>
    <row r="217" spans="1:12">
      <c r="A217" s="498"/>
      <c r="B217" s="9498" t="s">
        <v>1217</v>
      </c>
      <c r="C217" s="556" t="s">
        <v>869</v>
      </c>
      <c r="D217" s="894" t="s">
        <v>46</v>
      </c>
      <c r="E217" s="558"/>
      <c r="F217" s="844"/>
      <c r="G217" s="9492"/>
      <c r="H217" s="9492"/>
      <c r="I217" s="9492">
        <v>666098</v>
      </c>
      <c r="J217" s="559"/>
      <c r="K217" s="9492">
        <f>K216-I217</f>
        <v>11984753</v>
      </c>
      <c r="L217" s="433"/>
    </row>
    <row r="218" spans="1:12">
      <c r="A218" s="487"/>
      <c r="B218" s="9499"/>
      <c r="C218" s="555" t="s">
        <v>1041</v>
      </c>
      <c r="D218" s="895"/>
      <c r="E218" s="854"/>
      <c r="F218" s="845"/>
      <c r="G218" s="9493"/>
      <c r="H218" s="9493"/>
      <c r="I218" s="9493"/>
      <c r="J218" s="559"/>
      <c r="K218" s="9493"/>
      <c r="L218" s="433"/>
    </row>
    <row r="219" spans="1:12">
      <c r="A219" s="487"/>
      <c r="B219" s="561"/>
      <c r="C219" s="532"/>
      <c r="D219" s="576"/>
      <c r="E219" s="582"/>
      <c r="F219" s="577"/>
      <c r="G219" s="577"/>
      <c r="H219" s="600"/>
      <c r="I219" s="577"/>
      <c r="J219" s="604">
        <v>1650</v>
      </c>
      <c r="K219" s="845">
        <f>K217+J219</f>
        <v>11986403</v>
      </c>
      <c r="L219" s="433"/>
    </row>
    <row r="220" spans="1:12">
      <c r="A220" s="498"/>
      <c r="B220" s="905" t="s">
        <v>1217</v>
      </c>
      <c r="C220" s="556" t="s">
        <v>869</v>
      </c>
      <c r="D220" s="894" t="s">
        <v>46</v>
      </c>
      <c r="E220" s="459"/>
      <c r="F220" s="898"/>
      <c r="G220" s="898"/>
      <c r="H220" s="9609"/>
      <c r="I220" s="9609">
        <v>88701</v>
      </c>
      <c r="J220" s="559"/>
      <c r="K220" s="9492">
        <f>K219-I220</f>
        <v>11897702</v>
      </c>
      <c r="L220" s="9647"/>
    </row>
    <row r="221" spans="1:12">
      <c r="A221" s="487"/>
      <c r="B221" s="906"/>
      <c r="C221" s="555" t="s">
        <v>1042</v>
      </c>
      <c r="D221" s="895"/>
      <c r="E221" s="906"/>
      <c r="F221" s="899"/>
      <c r="G221" s="899"/>
      <c r="H221" s="9610"/>
      <c r="I221" s="9610"/>
      <c r="J221" s="559"/>
      <c r="K221" s="9493"/>
      <c r="L221" s="9648"/>
    </row>
    <row r="222" spans="1:12">
      <c r="A222" s="487"/>
      <c r="B222" s="561"/>
      <c r="C222" s="532"/>
      <c r="D222" s="576"/>
      <c r="E222" s="582"/>
      <c r="F222" s="577"/>
      <c r="G222" s="577"/>
      <c r="H222" s="600"/>
      <c r="I222" s="577"/>
      <c r="J222" s="604">
        <v>1650</v>
      </c>
      <c r="K222" s="845">
        <f>K220+J222</f>
        <v>11899352</v>
      </c>
      <c r="L222" s="433"/>
    </row>
    <row r="223" spans="1:12">
      <c r="A223" s="498"/>
      <c r="B223" s="905" t="s">
        <v>1217</v>
      </c>
      <c r="C223" s="556" t="s">
        <v>869</v>
      </c>
      <c r="D223" s="894" t="s">
        <v>46</v>
      </c>
      <c r="E223" s="459"/>
      <c r="F223" s="898"/>
      <c r="G223" s="898"/>
      <c r="H223" s="9609"/>
      <c r="I223" s="9609">
        <v>466572</v>
      </c>
      <c r="J223" s="559"/>
      <c r="K223" s="9492">
        <f>K222-I223</f>
        <v>11432780</v>
      </c>
      <c r="L223" s="433"/>
    </row>
    <row r="224" spans="1:12">
      <c r="A224" s="487"/>
      <c r="B224" s="906"/>
      <c r="C224" s="555" t="s">
        <v>1043</v>
      </c>
      <c r="D224" s="895"/>
      <c r="E224" s="906"/>
      <c r="F224" s="899"/>
      <c r="G224" s="899"/>
      <c r="H224" s="9610"/>
      <c r="I224" s="9610"/>
      <c r="J224" s="559"/>
      <c r="K224" s="9493"/>
      <c r="L224" s="433"/>
    </row>
    <row r="225" spans="1:12">
      <c r="A225" s="487"/>
      <c r="B225" s="561"/>
      <c r="C225" s="532"/>
      <c r="D225" s="576"/>
      <c r="E225" s="582"/>
      <c r="F225" s="577"/>
      <c r="G225" s="577"/>
      <c r="H225" s="600"/>
      <c r="I225" s="577"/>
      <c r="J225" s="604">
        <v>1650</v>
      </c>
      <c r="K225" s="845">
        <f>K223+J225</f>
        <v>11434430</v>
      </c>
      <c r="L225" s="433"/>
    </row>
    <row r="226" spans="1:12">
      <c r="A226" s="498"/>
      <c r="B226" s="9498" t="s">
        <v>1217</v>
      </c>
      <c r="C226" s="556" t="s">
        <v>869</v>
      </c>
      <c r="D226" s="894" t="s">
        <v>46</v>
      </c>
      <c r="E226" s="842"/>
      <c r="F226" s="844"/>
      <c r="G226" s="844"/>
      <c r="H226" s="844"/>
      <c r="I226" s="9492">
        <v>404438</v>
      </c>
      <c r="J226" s="559"/>
      <c r="K226" s="9492">
        <f>K225-I226</f>
        <v>11029992</v>
      </c>
      <c r="L226" s="433"/>
    </row>
    <row r="227" spans="1:12">
      <c r="A227" s="487"/>
      <c r="B227" s="9499"/>
      <c r="C227" s="555" t="s">
        <v>1044</v>
      </c>
      <c r="D227" s="895"/>
      <c r="E227" s="843"/>
      <c r="F227" s="845"/>
      <c r="G227" s="845"/>
      <c r="H227" s="845"/>
      <c r="I227" s="9493"/>
      <c r="J227" s="559"/>
      <c r="K227" s="9493"/>
      <c r="L227" s="433"/>
    </row>
    <row r="228" spans="1:12">
      <c r="A228" s="487"/>
      <c r="B228" s="561"/>
      <c r="C228" s="532"/>
      <c r="D228" s="576"/>
      <c r="E228" s="582"/>
      <c r="F228" s="577"/>
      <c r="G228" s="577"/>
      <c r="H228" s="600"/>
      <c r="I228" s="577"/>
      <c r="J228" s="604">
        <v>1650</v>
      </c>
      <c r="K228" s="845">
        <f>K226+J228</f>
        <v>11031642</v>
      </c>
      <c r="L228" s="433"/>
    </row>
    <row r="229" spans="1:12">
      <c r="A229" s="498"/>
      <c r="B229" s="9498" t="s">
        <v>1217</v>
      </c>
      <c r="C229" s="556" t="s">
        <v>871</v>
      </c>
      <c r="D229" s="894" t="s">
        <v>838</v>
      </c>
      <c r="E229" s="9498" t="s">
        <v>877</v>
      </c>
      <c r="F229" s="844"/>
      <c r="G229" s="9492">
        <v>38500</v>
      </c>
      <c r="H229" s="844"/>
      <c r="I229" s="844"/>
      <c r="J229" s="559"/>
      <c r="K229" s="9492">
        <f>K228-G229</f>
        <v>10993142</v>
      </c>
      <c r="L229" s="433"/>
    </row>
    <row r="230" spans="1:12">
      <c r="A230" s="487"/>
      <c r="B230" s="9499"/>
      <c r="C230" s="555" t="s">
        <v>1040</v>
      </c>
      <c r="D230" s="895" t="s">
        <v>304</v>
      </c>
      <c r="E230" s="9499"/>
      <c r="F230" s="845"/>
      <c r="G230" s="9493"/>
      <c r="H230" s="845"/>
      <c r="I230" s="845"/>
      <c r="J230" s="559"/>
      <c r="K230" s="9493"/>
      <c r="L230" s="433"/>
    </row>
    <row r="231" spans="1:12">
      <c r="A231" s="487"/>
      <c r="B231" s="561"/>
      <c r="C231" s="532"/>
      <c r="D231" s="576"/>
      <c r="E231" s="582"/>
      <c r="F231" s="577"/>
      <c r="G231" s="577"/>
      <c r="H231" s="600"/>
      <c r="I231" s="577"/>
      <c r="J231" s="604">
        <v>1000</v>
      </c>
      <c r="K231" s="975">
        <f>K229+J231</f>
        <v>10994142</v>
      </c>
      <c r="L231" s="433"/>
    </row>
    <row r="232" spans="1:12">
      <c r="A232" s="498"/>
      <c r="B232" s="9498" t="s">
        <v>1218</v>
      </c>
      <c r="C232" s="517" t="s">
        <v>781</v>
      </c>
      <c r="D232" s="856"/>
      <c r="E232" s="842"/>
      <c r="F232" s="844"/>
      <c r="G232" s="9492"/>
      <c r="H232" s="537"/>
      <c r="I232" s="9492">
        <v>234640</v>
      </c>
      <c r="J232" s="559"/>
      <c r="K232" s="9492">
        <f>K231-I232</f>
        <v>10759502</v>
      </c>
      <c r="L232" s="9617"/>
    </row>
    <row r="233" spans="1:12">
      <c r="A233" s="487"/>
      <c r="B233" s="9499"/>
      <c r="C233" s="477" t="s">
        <v>1073</v>
      </c>
      <c r="D233" s="856"/>
      <c r="E233" s="843"/>
      <c r="F233" s="845"/>
      <c r="G233" s="9493"/>
      <c r="H233" s="515"/>
      <c r="I233" s="9493"/>
      <c r="J233" s="559"/>
      <c r="K233" s="9493"/>
      <c r="L233" s="9618"/>
    </row>
    <row r="234" spans="1:12">
      <c r="A234" s="487"/>
      <c r="B234" s="561"/>
      <c r="C234" s="532"/>
      <c r="D234" s="576"/>
      <c r="E234" s="582"/>
      <c r="F234" s="577"/>
      <c r="G234" s="577"/>
      <c r="H234" s="600"/>
      <c r="I234" s="577"/>
      <c r="J234" s="604">
        <v>1500</v>
      </c>
      <c r="K234" s="845">
        <f>K232+J234</f>
        <v>10761002</v>
      </c>
      <c r="L234" s="433"/>
    </row>
    <row r="235" spans="1:12">
      <c r="A235" s="498"/>
      <c r="B235" s="9498" t="s">
        <v>1218</v>
      </c>
      <c r="C235" s="435" t="s">
        <v>796</v>
      </c>
      <c r="D235" s="909" t="s">
        <v>647</v>
      </c>
      <c r="E235" s="9498" t="s">
        <v>717</v>
      </c>
      <c r="F235" s="844"/>
      <c r="G235" s="9492">
        <v>42300</v>
      </c>
      <c r="H235" s="537"/>
      <c r="I235" s="9492"/>
      <c r="J235" s="559"/>
      <c r="K235" s="9492">
        <f>K234-G235</f>
        <v>10718702</v>
      </c>
      <c r="L235" s="433"/>
    </row>
    <row r="236" spans="1:12">
      <c r="A236" s="487"/>
      <c r="B236" s="9499"/>
      <c r="C236" s="509" t="s">
        <v>905</v>
      </c>
      <c r="D236" s="910" t="s">
        <v>38</v>
      </c>
      <c r="E236" s="9499"/>
      <c r="F236" s="845"/>
      <c r="G236" s="9493"/>
      <c r="H236" s="515"/>
      <c r="I236" s="9493"/>
      <c r="J236" s="559"/>
      <c r="K236" s="9493"/>
      <c r="L236" s="433"/>
    </row>
    <row r="237" spans="1:12">
      <c r="A237" s="487"/>
      <c r="B237" s="561"/>
      <c r="C237" s="532"/>
      <c r="D237" s="576"/>
      <c r="E237" s="582"/>
      <c r="F237" s="577"/>
      <c r="G237" s="577"/>
      <c r="H237" s="600"/>
      <c r="I237" s="577"/>
      <c r="J237" s="604">
        <v>750</v>
      </c>
      <c r="K237" s="975">
        <f>K235+J237</f>
        <v>10719452</v>
      </c>
      <c r="L237" s="433"/>
    </row>
    <row r="238" spans="1:12">
      <c r="A238" s="498"/>
      <c r="B238" s="9498" t="s">
        <v>1219</v>
      </c>
      <c r="C238" s="556" t="s">
        <v>949</v>
      </c>
      <c r="D238" s="909" t="s">
        <v>651</v>
      </c>
      <c r="E238" s="558"/>
      <c r="F238" s="844"/>
      <c r="G238" s="844"/>
      <c r="H238" s="537"/>
      <c r="I238" s="844">
        <v>150000</v>
      </c>
      <c r="J238" s="559"/>
      <c r="K238" s="9492">
        <f>K237-I238</f>
        <v>10569452</v>
      </c>
      <c r="L238" s="9617"/>
    </row>
    <row r="239" spans="1:12">
      <c r="A239" s="487"/>
      <c r="B239" s="9499"/>
      <c r="C239" s="555" t="s">
        <v>1001</v>
      </c>
      <c r="D239" s="910"/>
      <c r="E239" s="854"/>
      <c r="F239" s="845"/>
      <c r="G239" s="845"/>
      <c r="H239" s="515"/>
      <c r="I239" s="845"/>
      <c r="J239" s="559"/>
      <c r="K239" s="9493"/>
      <c r="L239" s="9618"/>
    </row>
    <row r="240" spans="1:12">
      <c r="A240" s="487"/>
      <c r="B240" s="561"/>
      <c r="C240" s="532"/>
      <c r="D240" s="576"/>
      <c r="E240" s="582"/>
      <c r="F240" s="577"/>
      <c r="G240" s="577"/>
      <c r="H240" s="600"/>
      <c r="I240" s="577"/>
      <c r="J240" s="604">
        <v>1400</v>
      </c>
      <c r="K240" s="845">
        <f>K238+J240</f>
        <v>10570852</v>
      </c>
      <c r="L240" s="433"/>
    </row>
    <row r="241" spans="1:12">
      <c r="A241" s="498"/>
      <c r="B241" s="9498" t="s">
        <v>1219</v>
      </c>
      <c r="C241" s="457" t="s">
        <v>864</v>
      </c>
      <c r="D241" s="909" t="s">
        <v>785</v>
      </c>
      <c r="E241" s="9498" t="s">
        <v>47</v>
      </c>
      <c r="F241" s="9492"/>
      <c r="G241" s="9492"/>
      <c r="H241" s="9492">
        <v>100000</v>
      </c>
      <c r="I241" s="9492"/>
      <c r="J241" s="595"/>
      <c r="K241" s="9492">
        <f>K240-H241</f>
        <v>10470852</v>
      </c>
      <c r="L241" s="433"/>
    </row>
    <row r="242" spans="1:12">
      <c r="A242" s="487"/>
      <c r="B242" s="9499"/>
      <c r="C242" s="461" t="s">
        <v>1012</v>
      </c>
      <c r="D242" s="910" t="s">
        <v>46</v>
      </c>
      <c r="E242" s="9499"/>
      <c r="F242" s="9493"/>
      <c r="G242" s="9493"/>
      <c r="H242" s="9493"/>
      <c r="I242" s="9493"/>
      <c r="J242" s="559"/>
      <c r="K242" s="9493"/>
      <c r="L242" s="433"/>
    </row>
    <row r="243" spans="1:12">
      <c r="A243" s="487"/>
      <c r="B243" s="561"/>
      <c r="C243" s="532"/>
      <c r="D243" s="576"/>
      <c r="E243" s="605"/>
      <c r="F243" s="577"/>
      <c r="G243" s="577"/>
      <c r="H243" s="600"/>
      <c r="I243" s="577"/>
      <c r="J243" s="604">
        <v>1400</v>
      </c>
      <c r="K243" s="845">
        <f>K241+J243</f>
        <v>10472252</v>
      </c>
      <c r="L243" s="433"/>
    </row>
    <row r="244" spans="1:12">
      <c r="A244" s="498"/>
      <c r="B244" s="9498" t="s">
        <v>1219</v>
      </c>
      <c r="C244" s="556" t="s">
        <v>997</v>
      </c>
      <c r="D244" s="485" t="s">
        <v>1221</v>
      </c>
      <c r="E244" s="9498" t="s">
        <v>1236</v>
      </c>
      <c r="F244" s="844"/>
      <c r="G244" s="9492">
        <v>200000</v>
      </c>
      <c r="H244" s="537"/>
      <c r="I244" s="9492"/>
      <c r="J244" s="559"/>
      <c r="K244" s="9492">
        <f>K243-G244</f>
        <v>10272252</v>
      </c>
      <c r="L244" s="433"/>
    </row>
    <row r="245" spans="1:12">
      <c r="A245" s="487"/>
      <c r="B245" s="9499"/>
      <c r="C245" s="555" t="s">
        <v>1220</v>
      </c>
      <c r="D245" s="486" t="s">
        <v>1222</v>
      </c>
      <c r="E245" s="9499"/>
      <c r="F245" s="845"/>
      <c r="G245" s="9493"/>
      <c r="H245" s="515"/>
      <c r="I245" s="9493"/>
      <c r="J245" s="559"/>
      <c r="K245" s="9493"/>
      <c r="L245" s="433"/>
    </row>
    <row r="246" spans="1:12">
      <c r="A246" s="487"/>
      <c r="B246" s="561"/>
      <c r="C246" s="532"/>
      <c r="D246" s="576"/>
      <c r="E246" s="582"/>
      <c r="F246" s="577"/>
      <c r="G246" s="577"/>
      <c r="H246" s="600"/>
      <c r="I246" s="577"/>
      <c r="J246" s="604">
        <v>1400</v>
      </c>
      <c r="K246" s="845">
        <f>K244+J246</f>
        <v>10273652</v>
      </c>
      <c r="L246" s="433"/>
    </row>
    <row r="247" spans="1:12">
      <c r="A247" s="498"/>
      <c r="B247" s="9498" t="s">
        <v>1219</v>
      </c>
      <c r="C247" s="435" t="s">
        <v>997</v>
      </c>
      <c r="D247" s="840" t="s">
        <v>1221</v>
      </c>
      <c r="E247" s="9498" t="s">
        <v>1236</v>
      </c>
      <c r="F247" s="844"/>
      <c r="G247" s="9492">
        <v>200000</v>
      </c>
      <c r="H247" s="537"/>
      <c r="I247" s="9492"/>
      <c r="J247" s="559"/>
      <c r="K247" s="9492">
        <f>K246-G247</f>
        <v>10073652</v>
      </c>
      <c r="L247" s="433"/>
    </row>
    <row r="248" spans="1:12">
      <c r="A248" s="487"/>
      <c r="B248" s="9499"/>
      <c r="C248" s="509" t="s">
        <v>1261</v>
      </c>
      <c r="D248" s="841" t="s">
        <v>1222</v>
      </c>
      <c r="E248" s="9499"/>
      <c r="F248" s="845"/>
      <c r="G248" s="9493"/>
      <c r="H248" s="515"/>
      <c r="I248" s="9493"/>
      <c r="J248" s="559"/>
      <c r="K248" s="9493"/>
      <c r="L248" s="433"/>
    </row>
    <row r="249" spans="1:12">
      <c r="A249" s="487"/>
      <c r="B249" s="561"/>
      <c r="C249" s="532"/>
      <c r="D249" s="576"/>
      <c r="E249" s="582"/>
      <c r="F249" s="577"/>
      <c r="G249" s="577"/>
      <c r="H249" s="600"/>
      <c r="I249" s="577"/>
      <c r="J249" s="604">
        <v>1400</v>
      </c>
      <c r="K249" s="975">
        <f>K247+J249</f>
        <v>10075052</v>
      </c>
      <c r="L249" s="433"/>
    </row>
    <row r="250" spans="1:12">
      <c r="A250" s="498"/>
      <c r="B250" s="9498" t="s">
        <v>1223</v>
      </c>
      <c r="C250" s="556" t="s">
        <v>781</v>
      </c>
      <c r="D250" s="909" t="s">
        <v>1255</v>
      </c>
      <c r="E250" s="842" t="s">
        <v>1256</v>
      </c>
      <c r="F250" s="844"/>
      <c r="G250" s="844"/>
      <c r="H250" s="537"/>
      <c r="I250" s="9492">
        <v>59340</v>
      </c>
      <c r="J250" s="559"/>
      <c r="K250" s="9492">
        <f>K249-I250</f>
        <v>10015712</v>
      </c>
      <c r="L250" s="433"/>
    </row>
    <row r="251" spans="1:12">
      <c r="A251" s="487"/>
      <c r="B251" s="9499"/>
      <c r="C251" s="555" t="s">
        <v>1161</v>
      </c>
      <c r="D251" s="910" t="s">
        <v>746</v>
      </c>
      <c r="E251" s="843"/>
      <c r="F251" s="845"/>
      <c r="G251" s="845"/>
      <c r="H251" s="515"/>
      <c r="I251" s="9493"/>
      <c r="J251" s="559"/>
      <c r="K251" s="9493"/>
      <c r="L251" s="433"/>
    </row>
    <row r="252" spans="1:12">
      <c r="A252" s="487"/>
      <c r="B252" s="561"/>
      <c r="C252" s="532"/>
      <c r="D252" s="576"/>
      <c r="E252" s="582"/>
      <c r="F252" s="577"/>
      <c r="G252" s="577"/>
      <c r="H252" s="600"/>
      <c r="I252" s="577"/>
      <c r="J252" s="604">
        <v>1500</v>
      </c>
      <c r="K252" s="975">
        <f>K250+J252</f>
        <v>10017212</v>
      </c>
      <c r="L252" s="433"/>
    </row>
    <row r="253" spans="1:12">
      <c r="A253" s="498"/>
      <c r="B253" s="9498" t="s">
        <v>1224</v>
      </c>
      <c r="C253" s="556" t="s">
        <v>952</v>
      </c>
      <c r="D253" s="936" t="s">
        <v>990</v>
      </c>
      <c r="E253" s="9659" t="s">
        <v>143</v>
      </c>
      <c r="F253" s="844"/>
      <c r="G253" s="9492"/>
      <c r="H253" s="537"/>
      <c r="I253" s="9492">
        <v>50000</v>
      </c>
      <c r="J253" s="559"/>
      <c r="K253" s="9492">
        <f>K252-I253</f>
        <v>9967212</v>
      </c>
      <c r="L253" s="9647"/>
    </row>
    <row r="254" spans="1:12">
      <c r="A254" s="487"/>
      <c r="B254" s="9499"/>
      <c r="C254" s="555" t="s">
        <v>1203</v>
      </c>
      <c r="D254" s="937" t="s">
        <v>1176</v>
      </c>
      <c r="E254" s="9660"/>
      <c r="F254" s="845"/>
      <c r="G254" s="9493"/>
      <c r="H254" s="515"/>
      <c r="I254" s="9493"/>
      <c r="J254" s="559"/>
      <c r="K254" s="9493"/>
      <c r="L254" s="9648"/>
    </row>
    <row r="255" spans="1:12">
      <c r="A255" s="487"/>
      <c r="B255" s="849"/>
      <c r="C255" s="532"/>
      <c r="D255" s="576"/>
      <c r="E255" s="582"/>
      <c r="F255" s="577"/>
      <c r="G255" s="577"/>
      <c r="H255" s="600"/>
      <c r="I255" s="577"/>
      <c r="J255" s="604">
        <v>1400</v>
      </c>
      <c r="K255" s="975">
        <f>K253+J255</f>
        <v>9968612</v>
      </c>
      <c r="L255" s="433"/>
    </row>
    <row r="256" spans="1:12">
      <c r="A256" s="498"/>
      <c r="B256" s="9498" t="s">
        <v>1235</v>
      </c>
      <c r="C256" s="457" t="s">
        <v>781</v>
      </c>
      <c r="D256" s="914" t="s">
        <v>1167</v>
      </c>
      <c r="E256" s="9659" t="s">
        <v>195</v>
      </c>
      <c r="F256" s="911"/>
      <c r="G256" s="9609"/>
      <c r="H256" s="923"/>
      <c r="I256" s="9609">
        <v>74140</v>
      </c>
      <c r="J256" s="571"/>
      <c r="K256" s="9492">
        <f>K255-I256</f>
        <v>9894472</v>
      </c>
      <c r="L256" s="433"/>
    </row>
    <row r="257" spans="1:12">
      <c r="A257" s="487"/>
      <c r="B257" s="9499"/>
      <c r="C257" s="461" t="s">
        <v>1237</v>
      </c>
      <c r="D257" s="915" t="s">
        <v>38</v>
      </c>
      <c r="E257" s="9660"/>
      <c r="F257" s="912"/>
      <c r="G257" s="9610"/>
      <c r="H257" s="460"/>
      <c r="I257" s="9610"/>
      <c r="J257" s="571"/>
      <c r="K257" s="9493"/>
      <c r="L257" s="433"/>
    </row>
    <row r="258" spans="1:12">
      <c r="A258" s="487"/>
      <c r="B258" s="849"/>
      <c r="C258" s="532"/>
      <c r="D258" s="576"/>
      <c r="E258" s="582"/>
      <c r="F258" s="577"/>
      <c r="G258" s="577"/>
      <c r="H258" s="600"/>
      <c r="I258" s="577"/>
      <c r="J258" s="604">
        <v>1500</v>
      </c>
      <c r="K258" s="845">
        <f>K256+J258</f>
        <v>9895972</v>
      </c>
      <c r="L258" s="433"/>
    </row>
    <row r="259" spans="1:12">
      <c r="A259" s="498"/>
      <c r="B259" s="9498" t="s">
        <v>1235</v>
      </c>
      <c r="C259" s="474" t="s">
        <v>781</v>
      </c>
      <c r="D259" s="936" t="s">
        <v>1167</v>
      </c>
      <c r="E259" s="9498" t="s">
        <v>195</v>
      </c>
      <c r="F259" s="9492"/>
      <c r="G259" s="9626"/>
      <c r="H259" s="9492"/>
      <c r="I259" s="9492">
        <v>130640</v>
      </c>
      <c r="J259" s="9492"/>
      <c r="K259" s="9492">
        <f>K258-I259</f>
        <v>9765332</v>
      </c>
      <c r="L259" s="9617"/>
    </row>
    <row r="260" spans="1:12">
      <c r="A260" s="487"/>
      <c r="B260" s="9499"/>
      <c r="C260" s="477" t="s">
        <v>1238</v>
      </c>
      <c r="D260" s="937" t="s">
        <v>38</v>
      </c>
      <c r="E260" s="9499"/>
      <c r="F260" s="9493"/>
      <c r="G260" s="9627"/>
      <c r="H260" s="9493"/>
      <c r="I260" s="9493"/>
      <c r="J260" s="9493"/>
      <c r="K260" s="9493"/>
      <c r="L260" s="9618"/>
    </row>
    <row r="261" spans="1:12">
      <c r="A261" s="487"/>
      <c r="B261" s="561"/>
      <c r="C261" s="546"/>
      <c r="D261" s="576"/>
      <c r="E261" s="584"/>
      <c r="F261" s="586"/>
      <c r="G261" s="585"/>
      <c r="H261" s="587"/>
      <c r="I261" s="586"/>
      <c r="J261" s="586">
        <v>1500</v>
      </c>
      <c r="K261" s="845">
        <f>K259+J261</f>
        <v>9766832</v>
      </c>
      <c r="L261" s="433"/>
    </row>
    <row r="262" spans="1:12">
      <c r="A262" s="498"/>
      <c r="B262" s="9498" t="s">
        <v>1235</v>
      </c>
      <c r="C262" s="474" t="s">
        <v>781</v>
      </c>
      <c r="D262" s="936" t="s">
        <v>1167</v>
      </c>
      <c r="E262" s="9498" t="s">
        <v>195</v>
      </c>
      <c r="F262" s="844"/>
      <c r="G262" s="9492"/>
      <c r="H262" s="537"/>
      <c r="I262" s="9492">
        <v>72640</v>
      </c>
      <c r="J262" s="559"/>
      <c r="K262" s="9492">
        <f>K261-I262</f>
        <v>9694192</v>
      </c>
      <c r="L262" s="433"/>
    </row>
    <row r="263" spans="1:12">
      <c r="A263" s="487"/>
      <c r="B263" s="9499"/>
      <c r="C263" s="477" t="s">
        <v>1239</v>
      </c>
      <c r="D263" s="937" t="s">
        <v>38</v>
      </c>
      <c r="E263" s="9499"/>
      <c r="F263" s="845"/>
      <c r="G263" s="9493"/>
      <c r="H263" s="515"/>
      <c r="I263" s="9493"/>
      <c r="J263" s="559"/>
      <c r="K263" s="9493"/>
      <c r="L263" s="433"/>
    </row>
    <row r="264" spans="1:12">
      <c r="A264" s="487"/>
      <c r="B264" s="561"/>
      <c r="C264" s="532"/>
      <c r="D264" s="576"/>
      <c r="E264" s="582"/>
      <c r="F264" s="577"/>
      <c r="G264" s="577"/>
      <c r="H264" s="600"/>
      <c r="I264" s="577"/>
      <c r="J264" s="604">
        <v>1500</v>
      </c>
      <c r="K264" s="845">
        <f>K262+J264</f>
        <v>9695692</v>
      </c>
      <c r="L264" s="433"/>
    </row>
    <row r="265" spans="1:12">
      <c r="A265" s="498"/>
      <c r="B265" s="9498" t="s">
        <v>1235</v>
      </c>
      <c r="C265" s="556" t="s">
        <v>997</v>
      </c>
      <c r="D265" s="925" t="s">
        <v>651</v>
      </c>
      <c r="E265" s="916"/>
      <c r="F265" s="911"/>
      <c r="G265" s="9609"/>
      <c r="H265" s="943"/>
      <c r="I265" s="9609">
        <v>200000</v>
      </c>
      <c r="J265" s="571"/>
      <c r="K265" s="9492">
        <f>K264-I265</f>
        <v>9495692</v>
      </c>
      <c r="L265" s="9617"/>
    </row>
    <row r="266" spans="1:12">
      <c r="A266" s="487"/>
      <c r="B266" s="9499"/>
      <c r="C266" s="555" t="s">
        <v>1001</v>
      </c>
      <c r="D266" s="926"/>
      <c r="E266" s="917"/>
      <c r="F266" s="912"/>
      <c r="G266" s="9610"/>
      <c r="H266" s="460"/>
      <c r="I266" s="9610"/>
      <c r="J266" s="571"/>
      <c r="K266" s="9493"/>
      <c r="L266" s="9618"/>
    </row>
    <row r="267" spans="1:12">
      <c r="A267" s="487"/>
      <c r="B267" s="561"/>
      <c r="C267" s="532"/>
      <c r="D267" s="576"/>
      <c r="E267" s="582"/>
      <c r="F267" s="577"/>
      <c r="G267" s="577"/>
      <c r="H267" s="600"/>
      <c r="I267" s="577"/>
      <c r="J267" s="604">
        <v>1400</v>
      </c>
      <c r="K267" s="975">
        <f>K265+J267</f>
        <v>9497092</v>
      </c>
      <c r="L267" s="433"/>
    </row>
    <row r="268" spans="1:12">
      <c r="A268" s="498"/>
      <c r="B268" s="9498" t="s">
        <v>1240</v>
      </c>
      <c r="C268" s="474" t="s">
        <v>781</v>
      </c>
      <c r="D268" s="925" t="s">
        <v>933</v>
      </c>
      <c r="E268" s="942" t="s">
        <v>110</v>
      </c>
      <c r="F268" s="457"/>
      <c r="G268" s="863">
        <v>74140</v>
      </c>
      <c r="H268" s="558"/>
      <c r="I268" s="9492"/>
      <c r="J268" s="559"/>
      <c r="K268" s="9492">
        <f>K267-G268</f>
        <v>9422952</v>
      </c>
      <c r="L268" s="9617"/>
    </row>
    <row r="269" spans="1:12">
      <c r="A269" s="487"/>
      <c r="B269" s="9499"/>
      <c r="C269" s="461" t="s">
        <v>1241</v>
      </c>
      <c r="D269" s="926" t="s">
        <v>598</v>
      </c>
      <c r="E269" s="934"/>
      <c r="F269" s="461"/>
      <c r="G269" s="864"/>
      <c r="H269" s="854"/>
      <c r="I269" s="9493"/>
      <c r="J269" s="559"/>
      <c r="K269" s="9493"/>
      <c r="L269" s="9618"/>
    </row>
    <row r="270" spans="1:12">
      <c r="A270" s="487"/>
      <c r="B270" s="561"/>
      <c r="C270" s="532"/>
      <c r="D270" s="576"/>
      <c r="E270" s="582"/>
      <c r="F270" s="577"/>
      <c r="G270" s="577"/>
      <c r="H270" s="600"/>
      <c r="I270" s="577"/>
      <c r="J270" s="604">
        <v>1500</v>
      </c>
      <c r="K270" s="845">
        <f>K268+J270</f>
        <v>9424452</v>
      </c>
      <c r="L270" s="433"/>
    </row>
    <row r="271" spans="1:12">
      <c r="A271" s="498"/>
      <c r="B271" s="9498" t="s">
        <v>1240</v>
      </c>
      <c r="C271" s="474" t="s">
        <v>781</v>
      </c>
      <c r="D271" s="861" t="s">
        <v>312</v>
      </c>
      <c r="E271" s="927" t="s">
        <v>310</v>
      </c>
      <c r="F271" s="851"/>
      <c r="G271" s="9609">
        <v>41140</v>
      </c>
      <c r="H271" s="9492"/>
      <c r="I271" s="9492"/>
      <c r="J271" s="559"/>
      <c r="K271" s="9492">
        <f>K270-G271</f>
        <v>9383312</v>
      </c>
      <c r="L271" s="433"/>
    </row>
    <row r="272" spans="1:12">
      <c r="A272" s="487"/>
      <c r="B272" s="9499"/>
      <c r="C272" s="538" t="s">
        <v>1242</v>
      </c>
      <c r="D272" s="862" t="s">
        <v>38</v>
      </c>
      <c r="E272" s="859"/>
      <c r="F272" s="852"/>
      <c r="G272" s="9610"/>
      <c r="H272" s="9493"/>
      <c r="I272" s="9493"/>
      <c r="J272" s="559"/>
      <c r="K272" s="9493"/>
      <c r="L272" s="433"/>
    </row>
    <row r="273" spans="1:12">
      <c r="A273" s="487"/>
      <c r="B273" s="561"/>
      <c r="C273" s="532"/>
      <c r="D273" s="576"/>
      <c r="E273" s="582"/>
      <c r="F273" s="577"/>
      <c r="G273" s="577"/>
      <c r="H273" s="600"/>
      <c r="I273" s="577"/>
      <c r="J273" s="604">
        <v>1500</v>
      </c>
      <c r="K273" s="845">
        <f>K271+J273</f>
        <v>9384812</v>
      </c>
      <c r="L273" s="433"/>
    </row>
    <row r="274" spans="1:12">
      <c r="A274" s="498"/>
      <c r="B274" s="9498" t="s">
        <v>1240</v>
      </c>
      <c r="C274" s="474" t="s">
        <v>781</v>
      </c>
      <c r="D274" s="840" t="s">
        <v>199</v>
      </c>
      <c r="E274" s="9498" t="s">
        <v>201</v>
      </c>
      <c r="F274" s="844"/>
      <c r="G274" s="9492">
        <v>65140</v>
      </c>
      <c r="H274" s="534"/>
      <c r="I274" s="9492"/>
      <c r="J274" s="559"/>
      <c r="K274" s="9492">
        <f>K273-G274</f>
        <v>9319672</v>
      </c>
      <c r="L274" s="433"/>
    </row>
    <row r="275" spans="1:12">
      <c r="A275" s="487"/>
      <c r="B275" s="9499"/>
      <c r="C275" s="477" t="s">
        <v>1243</v>
      </c>
      <c r="D275" s="841" t="s">
        <v>200</v>
      </c>
      <c r="E275" s="9499"/>
      <c r="F275" s="845"/>
      <c r="G275" s="9493"/>
      <c r="H275" s="515"/>
      <c r="I275" s="9493"/>
      <c r="J275" s="559"/>
      <c r="K275" s="9493"/>
      <c r="L275" s="433"/>
    </row>
    <row r="276" spans="1:12">
      <c r="A276" s="487"/>
      <c r="B276" s="561"/>
      <c r="C276" s="532"/>
      <c r="D276" s="576"/>
      <c r="E276" s="582"/>
      <c r="F276" s="577"/>
      <c r="G276" s="577"/>
      <c r="H276" s="600"/>
      <c r="I276" s="577"/>
      <c r="J276" s="604">
        <v>1500</v>
      </c>
      <c r="K276" s="845">
        <f>K274+J276</f>
        <v>9321172</v>
      </c>
      <c r="L276" s="433"/>
    </row>
    <row r="277" spans="1:12">
      <c r="A277" s="498"/>
      <c r="B277" s="9619" t="s">
        <v>1240</v>
      </c>
      <c r="C277" s="457" t="s">
        <v>781</v>
      </c>
      <c r="D277" s="936" t="s">
        <v>943</v>
      </c>
      <c r="E277" s="459" t="s">
        <v>1231</v>
      </c>
      <c r="F277" s="844"/>
      <c r="G277" s="9492">
        <v>216140</v>
      </c>
      <c r="H277" s="9492"/>
      <c r="I277" s="9492"/>
      <c r="J277" s="559"/>
      <c r="K277" s="9492">
        <f>K276-G277</f>
        <v>9105032</v>
      </c>
      <c r="L277" s="9617"/>
    </row>
    <row r="278" spans="1:12">
      <c r="A278" s="487"/>
      <c r="B278" s="9620"/>
      <c r="C278" s="461" t="s">
        <v>1181</v>
      </c>
      <c r="D278" s="937" t="s">
        <v>598</v>
      </c>
      <c r="E278" s="935"/>
      <c r="F278" s="845"/>
      <c r="G278" s="9493"/>
      <c r="H278" s="9493"/>
      <c r="I278" s="9493"/>
      <c r="J278" s="559"/>
      <c r="K278" s="9493"/>
      <c r="L278" s="9618"/>
    </row>
    <row r="279" spans="1:12">
      <c r="A279" s="487"/>
      <c r="B279" s="561"/>
      <c r="C279" s="532"/>
      <c r="D279" s="576"/>
      <c r="E279" s="582"/>
      <c r="F279" s="577"/>
      <c r="G279" s="577"/>
      <c r="H279" s="600"/>
      <c r="I279" s="577"/>
      <c r="J279" s="604">
        <v>1500</v>
      </c>
      <c r="K279" s="845">
        <f>K277+J279</f>
        <v>9106532</v>
      </c>
      <c r="L279" s="433"/>
    </row>
    <row r="280" spans="1:12">
      <c r="A280" s="498"/>
      <c r="B280" s="9619" t="s">
        <v>1240</v>
      </c>
      <c r="C280" s="556" t="s">
        <v>781</v>
      </c>
      <c r="D280" s="925" t="s">
        <v>939</v>
      </c>
      <c r="E280" s="459" t="s">
        <v>1244</v>
      </c>
      <c r="F280" s="851"/>
      <c r="G280" s="9609">
        <v>105140</v>
      </c>
      <c r="H280" s="537"/>
      <c r="I280" s="9492"/>
      <c r="J280" s="559"/>
      <c r="K280" s="9492">
        <f>K279-G280</f>
        <v>9001392</v>
      </c>
      <c r="L280" s="433"/>
    </row>
    <row r="281" spans="1:12">
      <c r="A281" s="487"/>
      <c r="B281" s="9620"/>
      <c r="C281" s="555" t="s">
        <v>938</v>
      </c>
      <c r="D281" s="926" t="s">
        <v>598</v>
      </c>
      <c r="E281" s="859"/>
      <c r="F281" s="852"/>
      <c r="G281" s="9610"/>
      <c r="H281" s="515"/>
      <c r="I281" s="9493"/>
      <c r="J281" s="559"/>
      <c r="K281" s="9493"/>
      <c r="L281" s="433"/>
    </row>
    <row r="282" spans="1:12">
      <c r="A282" s="487"/>
      <c r="B282" s="561"/>
      <c r="C282" s="532"/>
      <c r="D282" s="576"/>
      <c r="E282" s="582"/>
      <c r="F282" s="577"/>
      <c r="G282" s="577"/>
      <c r="H282" s="600"/>
      <c r="I282" s="577"/>
      <c r="J282" s="604">
        <v>1500</v>
      </c>
      <c r="K282" s="845">
        <f>K280+J282</f>
        <v>9002892</v>
      </c>
      <c r="L282" s="433"/>
    </row>
    <row r="283" spans="1:12">
      <c r="A283" s="498"/>
      <c r="B283" s="9619" t="s">
        <v>1240</v>
      </c>
      <c r="C283" s="457" t="s">
        <v>781</v>
      </c>
      <c r="D283" s="914" t="s">
        <v>1246</v>
      </c>
      <c r="E283" s="459" t="s">
        <v>1248</v>
      </c>
      <c r="F283" s="911"/>
      <c r="G283" s="9609">
        <v>67140</v>
      </c>
      <c r="H283" s="943"/>
      <c r="I283" s="9609"/>
      <c r="J283" s="559"/>
      <c r="K283" s="9492">
        <f>K282-G283</f>
        <v>8935752</v>
      </c>
      <c r="L283" s="9617"/>
    </row>
    <row r="284" spans="1:12">
      <c r="A284" s="487"/>
      <c r="B284" s="9620"/>
      <c r="C284" s="461" t="s">
        <v>1245</v>
      </c>
      <c r="D284" s="915" t="s">
        <v>1247</v>
      </c>
      <c r="E284" s="913"/>
      <c r="F284" s="912"/>
      <c r="G284" s="9610"/>
      <c r="H284" s="460"/>
      <c r="I284" s="9610"/>
      <c r="J284" s="559"/>
      <c r="K284" s="9493"/>
      <c r="L284" s="9618"/>
    </row>
    <row r="285" spans="1:12">
      <c r="A285" s="487"/>
      <c r="B285" s="561"/>
      <c r="C285" s="532"/>
      <c r="D285" s="576"/>
      <c r="E285" s="582"/>
      <c r="F285" s="577"/>
      <c r="G285" s="577"/>
      <c r="H285" s="600"/>
      <c r="I285" s="577"/>
      <c r="J285" s="604">
        <v>1500</v>
      </c>
      <c r="K285" s="845">
        <f>K283+J285</f>
        <v>8937252</v>
      </c>
      <c r="L285" s="433"/>
    </row>
    <row r="286" spans="1:12">
      <c r="A286" s="498"/>
      <c r="B286" s="9619" t="s">
        <v>1240</v>
      </c>
      <c r="C286" s="556" t="s">
        <v>781</v>
      </c>
      <c r="D286" s="925" t="s">
        <v>1167</v>
      </c>
      <c r="E286" s="942" t="s">
        <v>195</v>
      </c>
      <c r="F286" s="457"/>
      <c r="G286" s="9671"/>
      <c r="H286" s="943"/>
      <c r="I286" s="9609">
        <v>88140</v>
      </c>
      <c r="J286" s="559"/>
      <c r="K286" s="9492">
        <f>K285-I286</f>
        <v>8849112</v>
      </c>
      <c r="L286" s="9617"/>
    </row>
    <row r="287" spans="1:12">
      <c r="A287" s="487"/>
      <c r="B287" s="9620"/>
      <c r="C287" s="555" t="s">
        <v>1168</v>
      </c>
      <c r="D287" s="926" t="s">
        <v>38</v>
      </c>
      <c r="E287" s="934"/>
      <c r="F287" s="461"/>
      <c r="G287" s="9672"/>
      <c r="H287" s="460"/>
      <c r="I287" s="9610"/>
      <c r="J287" s="559"/>
      <c r="K287" s="9493"/>
      <c r="L287" s="9618"/>
    </row>
    <row r="288" spans="1:12">
      <c r="A288" s="487"/>
      <c r="B288" s="561"/>
      <c r="C288" s="532"/>
      <c r="D288" s="576"/>
      <c r="E288" s="582"/>
      <c r="F288" s="577"/>
      <c r="G288" s="577"/>
      <c r="H288" s="600"/>
      <c r="I288" s="577"/>
      <c r="J288" s="604">
        <v>1500</v>
      </c>
      <c r="K288" s="845">
        <f>K286+J288</f>
        <v>8850612</v>
      </c>
      <c r="L288" s="433"/>
    </row>
    <row r="289" spans="1:12">
      <c r="A289" s="498"/>
      <c r="B289" s="9619" t="s">
        <v>1240</v>
      </c>
      <c r="C289" s="556" t="s">
        <v>781</v>
      </c>
      <c r="D289" s="936" t="s">
        <v>1167</v>
      </c>
      <c r="E289" s="9659" t="s">
        <v>195</v>
      </c>
      <c r="F289" s="844"/>
      <c r="G289" s="9492"/>
      <c r="H289" s="537"/>
      <c r="I289" s="9492">
        <v>128140</v>
      </c>
      <c r="J289" s="559"/>
      <c r="K289" s="9492">
        <f>K288-I289</f>
        <v>8722472</v>
      </c>
      <c r="L289" s="9617"/>
    </row>
    <row r="290" spans="1:12">
      <c r="A290" s="487"/>
      <c r="B290" s="9620"/>
      <c r="C290" s="555" t="s">
        <v>1249</v>
      </c>
      <c r="D290" s="937" t="s">
        <v>38</v>
      </c>
      <c r="E290" s="9660"/>
      <c r="F290" s="845"/>
      <c r="G290" s="9493"/>
      <c r="H290" s="515"/>
      <c r="I290" s="9493"/>
      <c r="J290" s="559"/>
      <c r="K290" s="9493"/>
      <c r="L290" s="9618"/>
    </row>
    <row r="291" spans="1:12">
      <c r="A291" s="487"/>
      <c r="B291" s="561"/>
      <c r="C291" s="532"/>
      <c r="D291" s="576"/>
      <c r="E291" s="582"/>
      <c r="F291" s="577"/>
      <c r="G291" s="577"/>
      <c r="H291" s="600"/>
      <c r="I291" s="577"/>
      <c r="J291" s="604">
        <v>1500</v>
      </c>
      <c r="K291" s="845">
        <f>K289+J291</f>
        <v>8723972</v>
      </c>
      <c r="L291" s="433"/>
    </row>
    <row r="292" spans="1:12">
      <c r="A292" s="498"/>
      <c r="B292" s="9619" t="s">
        <v>1240</v>
      </c>
      <c r="C292" s="556" t="s">
        <v>781</v>
      </c>
      <c r="D292" s="925" t="s">
        <v>1184</v>
      </c>
      <c r="E292" s="942"/>
      <c r="F292" s="844"/>
      <c r="G292" s="9492"/>
      <c r="H292" s="534">
        <v>589140</v>
      </c>
      <c r="I292" s="9492"/>
      <c r="J292" s="559"/>
      <c r="K292" s="9492">
        <f>K291-H292</f>
        <v>8134832</v>
      </c>
      <c r="L292" s="9617"/>
    </row>
    <row r="293" spans="1:12">
      <c r="A293" s="487"/>
      <c r="B293" s="9620"/>
      <c r="C293" s="555" t="s">
        <v>1182</v>
      </c>
      <c r="D293" s="926"/>
      <c r="E293" s="934"/>
      <c r="F293" s="845"/>
      <c r="G293" s="9493"/>
      <c r="H293" s="515"/>
      <c r="I293" s="9493"/>
      <c r="J293" s="559"/>
      <c r="K293" s="9493"/>
      <c r="L293" s="9618"/>
    </row>
    <row r="294" spans="1:12">
      <c r="A294" s="487"/>
      <c r="B294" s="561"/>
      <c r="C294" s="532"/>
      <c r="D294" s="576"/>
      <c r="E294" s="582"/>
      <c r="F294" s="577"/>
      <c r="G294" s="577"/>
      <c r="H294" s="600"/>
      <c r="I294" s="577"/>
      <c r="J294" s="604">
        <v>1500</v>
      </c>
      <c r="K294" s="975">
        <f>K292+J294</f>
        <v>8136332</v>
      </c>
      <c r="L294" s="433"/>
    </row>
    <row r="295" spans="1:12">
      <c r="A295" s="498"/>
      <c r="B295" s="9619" t="s">
        <v>1250</v>
      </c>
      <c r="C295" s="556" t="s">
        <v>781</v>
      </c>
      <c r="D295" s="925" t="s">
        <v>1167</v>
      </c>
      <c r="E295" s="927" t="s">
        <v>195</v>
      </c>
      <c r="F295" s="844"/>
      <c r="G295" s="9492"/>
      <c r="H295" s="9492"/>
      <c r="I295" s="9492">
        <v>589140</v>
      </c>
      <c r="J295" s="559"/>
      <c r="K295" s="9492">
        <f>K294-I295</f>
        <v>7547192</v>
      </c>
      <c r="L295" s="433"/>
    </row>
    <row r="296" spans="1:12">
      <c r="A296" s="487"/>
      <c r="B296" s="9620"/>
      <c r="C296" s="555" t="s">
        <v>1169</v>
      </c>
      <c r="D296" s="926" t="s">
        <v>38</v>
      </c>
      <c r="E296" s="928"/>
      <c r="F296" s="845"/>
      <c r="G296" s="9493"/>
      <c r="H296" s="9493"/>
      <c r="I296" s="9493"/>
      <c r="J296" s="559"/>
      <c r="K296" s="9493"/>
      <c r="L296" s="433"/>
    </row>
    <row r="297" spans="1:12">
      <c r="A297" s="487"/>
      <c r="B297" s="561"/>
      <c r="C297" s="532"/>
      <c r="D297" s="576"/>
      <c r="E297" s="582"/>
      <c r="F297" s="577"/>
      <c r="G297" s="577"/>
      <c r="H297" s="600"/>
      <c r="I297" s="577"/>
      <c r="J297" s="604">
        <v>1500</v>
      </c>
      <c r="K297" s="845">
        <f>K295+J297</f>
        <v>7548692</v>
      </c>
      <c r="L297" s="433"/>
    </row>
    <row r="298" spans="1:12">
      <c r="A298" s="498"/>
      <c r="B298" s="9619" t="s">
        <v>1250</v>
      </c>
      <c r="C298" s="556" t="s">
        <v>949</v>
      </c>
      <c r="D298" s="936" t="s">
        <v>990</v>
      </c>
      <c r="E298" s="9659" t="s">
        <v>143</v>
      </c>
      <c r="F298" s="844"/>
      <c r="G298" s="9492">
        <v>150000</v>
      </c>
      <c r="H298" s="537"/>
      <c r="J298" s="559"/>
      <c r="K298" s="9492">
        <f>K297-G298</f>
        <v>7398692</v>
      </c>
      <c r="L298" s="433" t="s">
        <v>1266</v>
      </c>
    </row>
    <row r="299" spans="1:12">
      <c r="A299" s="487"/>
      <c r="B299" s="9620"/>
      <c r="C299" s="555" t="s">
        <v>1203</v>
      </c>
      <c r="D299" s="937" t="s">
        <v>1176</v>
      </c>
      <c r="E299" s="9660"/>
      <c r="F299" s="845"/>
      <c r="G299" s="9493"/>
      <c r="H299" s="515"/>
      <c r="J299" s="559"/>
      <c r="K299" s="9493"/>
      <c r="L299" s="433"/>
    </row>
    <row r="300" spans="1:12">
      <c r="A300" s="487"/>
      <c r="B300" s="561"/>
      <c r="C300" s="532"/>
      <c r="D300" s="576"/>
      <c r="E300" s="582"/>
      <c r="F300" s="577"/>
      <c r="G300" s="577"/>
      <c r="H300" s="600"/>
      <c r="I300" s="575"/>
      <c r="J300" s="604">
        <v>1400</v>
      </c>
      <c r="K300" s="845">
        <f>K298+J300</f>
        <v>7400092</v>
      </c>
      <c r="L300" s="433"/>
    </row>
    <row r="301" spans="1:12">
      <c r="A301" s="491"/>
      <c r="B301" s="9498" t="s">
        <v>1250</v>
      </c>
      <c r="C301" s="556" t="s">
        <v>864</v>
      </c>
      <c r="D301" s="925" t="s">
        <v>785</v>
      </c>
      <c r="E301" s="9498" t="s">
        <v>47</v>
      </c>
      <c r="F301" s="938"/>
      <c r="G301" s="9663"/>
      <c r="H301" s="9663">
        <v>100000</v>
      </c>
      <c r="I301" s="9492"/>
      <c r="J301" s="464"/>
      <c r="K301" s="9492">
        <f>K300-H301</f>
        <v>7300092</v>
      </c>
      <c r="L301" s="9617"/>
    </row>
    <row r="302" spans="1:12">
      <c r="A302" s="487"/>
      <c r="B302" s="9499"/>
      <c r="C302" s="555" t="s">
        <v>1012</v>
      </c>
      <c r="D302" s="926" t="s">
        <v>46</v>
      </c>
      <c r="E302" s="9499"/>
      <c r="F302" s="939"/>
      <c r="G302" s="9664"/>
      <c r="H302" s="9664"/>
      <c r="I302" s="9493"/>
      <c r="J302" s="559"/>
      <c r="K302" s="9493"/>
      <c r="L302" s="9618"/>
    </row>
    <row r="303" spans="1:12">
      <c r="A303" s="487"/>
      <c r="B303" s="533"/>
      <c r="C303" s="465"/>
      <c r="D303" s="602"/>
      <c r="E303" s="605"/>
      <c r="F303" s="577"/>
      <c r="G303" s="600"/>
      <c r="H303" s="600"/>
      <c r="I303" s="600"/>
      <c r="J303" s="604">
        <v>1400</v>
      </c>
      <c r="K303" s="981">
        <f>K301+J303</f>
        <v>7301492</v>
      </c>
      <c r="L303" s="433"/>
    </row>
    <row r="304" spans="1:12">
      <c r="A304" s="498"/>
      <c r="B304" s="9498" t="s">
        <v>1251</v>
      </c>
      <c r="C304" s="556" t="s">
        <v>781</v>
      </c>
      <c r="D304" s="925" t="s">
        <v>804</v>
      </c>
      <c r="E304" s="927"/>
      <c r="F304" s="929"/>
      <c r="G304" s="9492">
        <v>39240</v>
      </c>
      <c r="H304" s="534"/>
      <c r="I304" s="9492" t="s">
        <v>390</v>
      </c>
      <c r="J304" s="559"/>
      <c r="K304" s="9492">
        <f>K303-G304</f>
        <v>7262252</v>
      </c>
      <c r="L304" s="433"/>
    </row>
    <row r="305" spans="1:12">
      <c r="A305" s="487"/>
      <c r="B305" s="9499"/>
      <c r="C305" s="555" t="s">
        <v>966</v>
      </c>
      <c r="D305" s="926" t="s">
        <v>46</v>
      </c>
      <c r="E305" s="928"/>
      <c r="F305" s="930"/>
      <c r="G305" s="9493"/>
      <c r="H305" s="515"/>
      <c r="I305" s="9493"/>
      <c r="J305" s="559"/>
      <c r="K305" s="9493"/>
      <c r="L305" s="433"/>
    </row>
    <row r="306" spans="1:12">
      <c r="A306" s="487"/>
      <c r="B306" s="533"/>
      <c r="C306" s="465"/>
      <c r="D306" s="602"/>
      <c r="E306" s="605"/>
      <c r="F306" s="577"/>
      <c r="G306" s="600"/>
      <c r="H306" s="600"/>
      <c r="I306" s="600"/>
      <c r="J306" s="604">
        <v>1500</v>
      </c>
      <c r="K306" s="845">
        <f>K304+J306</f>
        <v>7263752</v>
      </c>
      <c r="L306" s="433"/>
    </row>
    <row r="307" spans="1:12">
      <c r="A307" s="498"/>
      <c r="B307" s="933" t="s">
        <v>1251</v>
      </c>
      <c r="C307" s="556" t="s">
        <v>781</v>
      </c>
      <c r="D307" s="925" t="s">
        <v>743</v>
      </c>
      <c r="E307" s="940" t="s">
        <v>1177</v>
      </c>
      <c r="F307" s="929"/>
      <c r="G307" s="929"/>
      <c r="H307" s="537"/>
      <c r="I307" s="9492">
        <v>16890</v>
      </c>
      <c r="J307" s="559"/>
      <c r="K307" s="9492">
        <f>K306-I307</f>
        <v>7246862</v>
      </c>
      <c r="L307" s="433"/>
    </row>
    <row r="308" spans="1:12">
      <c r="A308" s="487"/>
      <c r="B308" s="934"/>
      <c r="C308" s="477" t="s">
        <v>1175</v>
      </c>
      <c r="D308" s="926" t="s">
        <v>1176</v>
      </c>
      <c r="E308" s="941"/>
      <c r="F308" s="930"/>
      <c r="G308" s="930"/>
      <c r="H308" s="515"/>
      <c r="I308" s="9493"/>
      <c r="J308" s="559"/>
      <c r="K308" s="9493"/>
      <c r="L308" s="433"/>
    </row>
    <row r="309" spans="1:12">
      <c r="A309" s="487"/>
      <c r="B309" s="561"/>
      <c r="C309" s="532"/>
      <c r="D309" s="576"/>
      <c r="E309" s="582"/>
      <c r="F309" s="577"/>
      <c r="G309" s="577"/>
      <c r="H309" s="600"/>
      <c r="I309" s="577"/>
      <c r="J309" s="604">
        <v>1500</v>
      </c>
      <c r="K309" s="845">
        <f>K307+J309</f>
        <v>7248362</v>
      </c>
      <c r="L309" s="433"/>
    </row>
    <row r="310" spans="1:12">
      <c r="A310" s="498"/>
      <c r="B310" s="933" t="s">
        <v>1251</v>
      </c>
      <c r="C310" s="556" t="s">
        <v>864</v>
      </c>
      <c r="D310" s="925" t="s">
        <v>1253</v>
      </c>
      <c r="E310" s="940" t="s">
        <v>329</v>
      </c>
      <c r="F310" s="931"/>
      <c r="G310" s="931"/>
      <c r="H310" s="943"/>
      <c r="I310" s="9609">
        <v>100000</v>
      </c>
      <c r="J310" s="559"/>
      <c r="K310" s="9492">
        <f>K309-I310</f>
        <v>7148362</v>
      </c>
      <c r="L310" s="9647"/>
    </row>
    <row r="311" spans="1:12">
      <c r="A311" s="487"/>
      <c r="B311" s="934"/>
      <c r="C311" s="477" t="s">
        <v>1252</v>
      </c>
      <c r="D311" s="926" t="s">
        <v>38</v>
      </c>
      <c r="E311" s="941"/>
      <c r="F311" s="932"/>
      <c r="G311" s="932"/>
      <c r="H311" s="460"/>
      <c r="I311" s="9610"/>
      <c r="J311" s="559"/>
      <c r="K311" s="9493"/>
      <c r="L311" s="9648"/>
    </row>
    <row r="312" spans="1:12">
      <c r="A312" s="487"/>
      <c r="B312" s="561"/>
      <c r="C312" s="532"/>
      <c r="D312" s="576"/>
      <c r="E312" s="582"/>
      <c r="F312" s="577"/>
      <c r="G312" s="577"/>
      <c r="H312" s="600"/>
      <c r="I312" s="577"/>
      <c r="J312" s="604">
        <v>1400</v>
      </c>
      <c r="K312" s="975">
        <f>K310+J312</f>
        <v>7149762</v>
      </c>
      <c r="L312" s="433"/>
    </row>
    <row r="313" spans="1:12">
      <c r="A313" s="498"/>
      <c r="B313" s="9619" t="s">
        <v>1254</v>
      </c>
      <c r="C313" s="517" t="s">
        <v>781</v>
      </c>
      <c r="D313" s="840"/>
      <c r="E313" s="558"/>
      <c r="F313" s="844"/>
      <c r="G313" s="9492"/>
      <c r="H313" s="9492"/>
      <c r="I313" s="9492">
        <v>144420</v>
      </c>
      <c r="J313" s="559"/>
      <c r="K313" s="9492">
        <f>K312-I313</f>
        <v>7005342</v>
      </c>
      <c r="L313" s="433"/>
    </row>
    <row r="314" spans="1:12">
      <c r="A314" s="487"/>
      <c r="B314" s="9620"/>
      <c r="C314" s="477" t="s">
        <v>1259</v>
      </c>
      <c r="D314" s="841"/>
      <c r="E314" s="854"/>
      <c r="F314" s="845"/>
      <c r="G314" s="9493"/>
      <c r="H314" s="9493"/>
      <c r="I314" s="9493"/>
      <c r="J314" s="559"/>
      <c r="K314" s="9493"/>
      <c r="L314" s="433"/>
    </row>
    <row r="315" spans="1:12">
      <c r="A315" s="487"/>
      <c r="B315" s="561"/>
      <c r="C315" s="532"/>
      <c r="D315" s="576"/>
      <c r="E315" s="582"/>
      <c r="F315" s="577"/>
      <c r="G315" s="577"/>
      <c r="H315" s="600"/>
      <c r="I315" s="577"/>
      <c r="J315" s="604">
        <v>1500</v>
      </c>
      <c r="K315" s="845">
        <f>K313+J315</f>
        <v>7006842</v>
      </c>
      <c r="L315" s="433"/>
    </row>
    <row r="316" spans="1:12">
      <c r="A316" s="498"/>
      <c r="B316" s="9619" t="s">
        <v>1254</v>
      </c>
      <c r="C316" s="457" t="s">
        <v>796</v>
      </c>
      <c r="D316" s="948" t="s">
        <v>955</v>
      </c>
      <c r="E316" s="950" t="s">
        <v>1232</v>
      </c>
      <c r="F316" s="844"/>
      <c r="G316" s="9492"/>
      <c r="H316" s="537"/>
      <c r="I316" s="9492">
        <v>90800</v>
      </c>
      <c r="J316" s="559"/>
      <c r="K316" s="9492">
        <f>K315-I316</f>
        <v>6916042</v>
      </c>
      <c r="L316" s="433"/>
    </row>
    <row r="317" spans="1:12">
      <c r="A317" s="487"/>
      <c r="B317" s="9620"/>
      <c r="C317" s="461" t="s">
        <v>1260</v>
      </c>
      <c r="D317" s="949" t="s">
        <v>956</v>
      </c>
      <c r="E317" s="951"/>
      <c r="F317" s="845"/>
      <c r="G317" s="9493"/>
      <c r="H317" s="515"/>
      <c r="I317" s="9493"/>
      <c r="J317" s="559"/>
      <c r="K317" s="9493"/>
      <c r="L317" s="433"/>
    </row>
    <row r="318" spans="1:12">
      <c r="A318" s="487"/>
      <c r="B318" s="561"/>
      <c r="C318" s="532"/>
      <c r="D318" s="576"/>
      <c r="E318" s="582"/>
      <c r="F318" s="577"/>
      <c r="G318" s="577"/>
      <c r="H318" s="600"/>
      <c r="I318" s="577"/>
      <c r="J318" s="604">
        <v>750</v>
      </c>
      <c r="K318" s="845">
        <f>K316+J318</f>
        <v>6916792</v>
      </c>
      <c r="L318" s="433"/>
    </row>
    <row r="319" spans="1:12">
      <c r="A319" s="498"/>
      <c r="B319" s="9619" t="s">
        <v>1254</v>
      </c>
      <c r="C319" s="545" t="s">
        <v>821</v>
      </c>
      <c r="D319" s="948" t="s">
        <v>955</v>
      </c>
      <c r="E319" s="950" t="s">
        <v>1232</v>
      </c>
      <c r="F319" s="844"/>
      <c r="G319" s="9492"/>
      <c r="H319" s="537"/>
      <c r="I319" s="9492">
        <v>506268</v>
      </c>
      <c r="J319" s="559"/>
      <c r="K319" s="9492">
        <f>K318-I319</f>
        <v>6410524</v>
      </c>
      <c r="L319" s="433"/>
    </row>
    <row r="320" spans="1:12">
      <c r="A320" s="487"/>
      <c r="B320" s="9620"/>
      <c r="C320" s="555" t="s">
        <v>1186</v>
      </c>
      <c r="D320" s="949" t="s">
        <v>956</v>
      </c>
      <c r="E320" s="951"/>
      <c r="F320" s="845"/>
      <c r="G320" s="9493"/>
      <c r="H320" s="515"/>
      <c r="I320" s="9493"/>
      <c r="J320" s="559"/>
      <c r="K320" s="9493"/>
      <c r="L320" s="433"/>
    </row>
    <row r="321" spans="1:12">
      <c r="A321" s="487"/>
      <c r="B321" s="561"/>
      <c r="C321" s="532"/>
      <c r="D321" s="576"/>
      <c r="E321" s="582"/>
      <c r="F321" s="577"/>
      <c r="G321" s="577"/>
      <c r="H321" s="600"/>
      <c r="I321" s="577"/>
      <c r="J321" s="604">
        <v>1400</v>
      </c>
      <c r="K321" s="845">
        <f>K319+J321</f>
        <v>6411924</v>
      </c>
      <c r="L321" s="433"/>
    </row>
    <row r="322" spans="1:12">
      <c r="A322" s="498"/>
      <c r="B322" s="9619" t="s">
        <v>1254</v>
      </c>
      <c r="C322" s="556" t="s">
        <v>1199</v>
      </c>
      <c r="D322" s="963" t="s">
        <v>964</v>
      </c>
      <c r="E322" s="961" t="s">
        <v>1233</v>
      </c>
      <c r="F322" s="957"/>
      <c r="G322" s="9492">
        <v>600000</v>
      </c>
      <c r="H322" s="515"/>
      <c r="I322" s="9492"/>
      <c r="J322" s="559"/>
      <c r="K322" s="9492">
        <f>K321-G322</f>
        <v>5811924</v>
      </c>
      <c r="L322" s="433"/>
    </row>
    <row r="323" spans="1:12">
      <c r="A323" s="487"/>
      <c r="B323" s="9620"/>
      <c r="C323" s="555" t="s">
        <v>1172</v>
      </c>
      <c r="D323" s="964" t="s">
        <v>965</v>
      </c>
      <c r="E323" s="962"/>
      <c r="F323" s="958"/>
      <c r="G323" s="9493"/>
      <c r="H323" s="515"/>
      <c r="I323" s="9493"/>
      <c r="J323" s="559"/>
      <c r="K323" s="9493"/>
      <c r="L323" s="433"/>
    </row>
    <row r="324" spans="1:12">
      <c r="A324" s="487"/>
      <c r="B324" s="561"/>
      <c r="C324" s="532"/>
      <c r="D324" s="576"/>
      <c r="E324" s="582"/>
      <c r="F324" s="577"/>
      <c r="G324" s="577"/>
      <c r="H324" s="600"/>
      <c r="I324" s="577"/>
      <c r="J324" s="604">
        <v>1400</v>
      </c>
      <c r="K324" s="981">
        <f>K322+J324</f>
        <v>5813324</v>
      </c>
      <c r="L324" s="433"/>
    </row>
    <row r="325" spans="1:12">
      <c r="A325" s="491" t="s">
        <v>356</v>
      </c>
      <c r="B325" s="9498" t="s">
        <v>1262</v>
      </c>
      <c r="C325" s="556" t="s">
        <v>815</v>
      </c>
      <c r="D325" s="963" t="s">
        <v>941</v>
      </c>
      <c r="E325" s="974" t="s">
        <v>276</v>
      </c>
      <c r="F325" s="844"/>
      <c r="G325" s="9492">
        <v>240153</v>
      </c>
      <c r="H325" s="534"/>
      <c r="I325" s="9492"/>
      <c r="J325" s="464"/>
      <c r="K325" s="9492">
        <f>K324-G325</f>
        <v>5573171</v>
      </c>
      <c r="L325" s="9617"/>
    </row>
    <row r="326" spans="1:12">
      <c r="A326" s="487"/>
      <c r="B326" s="9499"/>
      <c r="C326" s="555" t="s">
        <v>1263</v>
      </c>
      <c r="D326" s="964" t="s">
        <v>956</v>
      </c>
      <c r="E326" s="968"/>
      <c r="F326" s="845"/>
      <c r="G326" s="9493"/>
      <c r="H326" s="515"/>
      <c r="I326" s="9493"/>
      <c r="J326" s="559"/>
      <c r="K326" s="9493"/>
      <c r="L326" s="9618"/>
    </row>
    <row r="327" spans="1:12">
      <c r="A327" s="487"/>
      <c r="B327" s="533"/>
      <c r="C327" s="465"/>
      <c r="D327" s="602"/>
      <c r="E327" s="605"/>
      <c r="F327" s="577"/>
      <c r="G327" s="600"/>
      <c r="H327" s="600"/>
      <c r="I327" s="600"/>
      <c r="J327" s="604">
        <v>1400</v>
      </c>
      <c r="K327" s="845">
        <f>K325+J327</f>
        <v>5574571</v>
      </c>
      <c r="L327" s="433"/>
    </row>
    <row r="328" spans="1:12">
      <c r="A328" s="498"/>
      <c r="B328" s="9619" t="s">
        <v>1262</v>
      </c>
      <c r="C328" s="556" t="s">
        <v>952</v>
      </c>
      <c r="D328" s="840"/>
      <c r="E328" s="853"/>
      <c r="F328" s="844"/>
      <c r="G328" s="9492"/>
      <c r="H328" s="9492"/>
      <c r="I328" s="9492">
        <v>50000</v>
      </c>
      <c r="J328" s="559"/>
      <c r="K328" s="9492">
        <f>K327-I328</f>
        <v>5524571</v>
      </c>
      <c r="L328" s="9617"/>
    </row>
    <row r="329" spans="1:12">
      <c r="A329" s="487"/>
      <c r="B329" s="9620"/>
      <c r="C329" s="555" t="s">
        <v>1264</v>
      </c>
      <c r="D329" s="841"/>
      <c r="E329" s="854"/>
      <c r="F329" s="845"/>
      <c r="G329" s="9493"/>
      <c r="H329" s="9493"/>
      <c r="I329" s="9493"/>
      <c r="J329" s="559"/>
      <c r="K329" s="9493"/>
      <c r="L329" s="9618"/>
    </row>
    <row r="330" spans="1:12">
      <c r="A330" s="487"/>
      <c r="B330" s="561"/>
      <c r="C330" s="532"/>
      <c r="D330" s="576"/>
      <c r="E330" s="582"/>
      <c r="F330" s="577"/>
      <c r="G330" s="577"/>
      <c r="H330" s="600"/>
      <c r="I330" s="577"/>
      <c r="J330" s="604">
        <v>1400</v>
      </c>
      <c r="K330" s="845">
        <f>K328+J330</f>
        <v>5525971</v>
      </c>
      <c r="L330" s="433"/>
    </row>
    <row r="331" spans="1:12">
      <c r="A331" s="498"/>
      <c r="B331" s="9619" t="s">
        <v>1262</v>
      </c>
      <c r="C331" s="556" t="s">
        <v>997</v>
      </c>
      <c r="D331" s="485" t="s">
        <v>1221</v>
      </c>
      <c r="E331" s="9498" t="s">
        <v>1236</v>
      </c>
      <c r="F331" s="457"/>
      <c r="G331" s="9671">
        <v>200000</v>
      </c>
      <c r="H331" s="537"/>
      <c r="I331" s="9492"/>
      <c r="J331" s="559"/>
      <c r="K331" s="9492">
        <f>K330-G331</f>
        <v>5325971</v>
      </c>
      <c r="L331" s="433"/>
    </row>
    <row r="332" spans="1:12">
      <c r="A332" s="487"/>
      <c r="B332" s="9620"/>
      <c r="C332" s="555" t="s">
        <v>1220</v>
      </c>
      <c r="D332" s="486" t="s">
        <v>1222</v>
      </c>
      <c r="E332" s="9499"/>
      <c r="F332" s="461"/>
      <c r="G332" s="9672"/>
      <c r="H332" s="515"/>
      <c r="I332" s="9493"/>
      <c r="J332" s="559"/>
      <c r="K332" s="9493"/>
      <c r="L332" s="433"/>
    </row>
    <row r="333" spans="1:12">
      <c r="A333" s="487"/>
      <c r="B333" s="561"/>
      <c r="C333" s="532"/>
      <c r="D333" s="576"/>
      <c r="E333" s="582"/>
      <c r="F333" s="577"/>
      <c r="G333" s="577"/>
      <c r="H333" s="600"/>
      <c r="I333" s="577"/>
      <c r="J333" s="604">
        <v>1400</v>
      </c>
      <c r="K333" s="845">
        <f>K331+J333</f>
        <v>5327371</v>
      </c>
      <c r="L333" s="433"/>
    </row>
    <row r="334" spans="1:12">
      <c r="A334" s="498"/>
      <c r="B334" s="9619" t="s">
        <v>1262</v>
      </c>
      <c r="C334" s="435" t="s">
        <v>997</v>
      </c>
      <c r="D334" s="953" t="s">
        <v>1221</v>
      </c>
      <c r="E334" s="9498" t="s">
        <v>1236</v>
      </c>
      <c r="F334" s="844"/>
      <c r="G334" s="9492">
        <v>200000</v>
      </c>
      <c r="H334" s="537"/>
      <c r="I334" s="9492"/>
      <c r="J334" s="559"/>
      <c r="K334" s="9492">
        <f>K333-G334</f>
        <v>5127371</v>
      </c>
      <c r="L334" s="433"/>
    </row>
    <row r="335" spans="1:12">
      <c r="A335" s="487"/>
      <c r="B335" s="9620"/>
      <c r="C335" s="509" t="s">
        <v>1261</v>
      </c>
      <c r="D335" s="954" t="s">
        <v>1222</v>
      </c>
      <c r="E335" s="9499"/>
      <c r="F335" s="845"/>
      <c r="G335" s="9493"/>
      <c r="H335" s="515"/>
      <c r="I335" s="9493"/>
      <c r="J335" s="559"/>
      <c r="K335" s="9493"/>
      <c r="L335" s="433"/>
    </row>
    <row r="336" spans="1:12">
      <c r="A336" s="487"/>
      <c r="B336" s="561"/>
      <c r="C336" s="532"/>
      <c r="D336" s="576"/>
      <c r="E336" s="582"/>
      <c r="F336" s="577"/>
      <c r="G336" s="577"/>
      <c r="H336" s="600"/>
      <c r="I336" s="577"/>
      <c r="J336" s="604">
        <v>1400</v>
      </c>
      <c r="K336" s="845">
        <f>K334+J336</f>
        <v>5128771</v>
      </c>
      <c r="L336" s="433"/>
    </row>
    <row r="337" spans="1:12">
      <c r="A337" s="498"/>
      <c r="B337" s="9619" t="s">
        <v>1262</v>
      </c>
      <c r="C337" s="517" t="s">
        <v>1109</v>
      </c>
      <c r="D337" s="953" t="s">
        <v>37</v>
      </c>
      <c r="E337" s="9659" t="s">
        <v>717</v>
      </c>
      <c r="F337" s="955"/>
      <c r="G337" s="9609">
        <v>500000</v>
      </c>
      <c r="H337" s="9492"/>
      <c r="I337" s="9492"/>
      <c r="J337" s="559"/>
      <c r="K337" s="9492">
        <f>K336-G337</f>
        <v>4628771</v>
      </c>
      <c r="L337" s="433"/>
    </row>
    <row r="338" spans="1:12">
      <c r="A338" s="487"/>
      <c r="B338" s="9620"/>
      <c r="C338" s="477" t="s">
        <v>1179</v>
      </c>
      <c r="D338" s="954" t="s">
        <v>250</v>
      </c>
      <c r="E338" s="9660"/>
      <c r="F338" s="956"/>
      <c r="G338" s="9610"/>
      <c r="H338" s="9493"/>
      <c r="I338" s="9493"/>
      <c r="J338" s="559"/>
      <c r="K338" s="9493"/>
      <c r="L338" s="433"/>
    </row>
    <row r="339" spans="1:12">
      <c r="A339" s="487"/>
      <c r="B339" s="561"/>
      <c r="C339" s="532"/>
      <c r="D339" s="576"/>
      <c r="E339" s="582"/>
      <c r="F339" s="577"/>
      <c r="G339" s="577"/>
      <c r="H339" s="600"/>
      <c r="I339" s="577"/>
      <c r="J339" s="604">
        <v>1400</v>
      </c>
      <c r="K339" s="515">
        <f>K337+J339</f>
        <v>4630171</v>
      </c>
      <c r="L339" s="433"/>
    </row>
    <row r="340" spans="1:12">
      <c r="A340" s="491"/>
      <c r="B340" s="9498" t="s">
        <v>1262</v>
      </c>
      <c r="C340" s="545" t="s">
        <v>781</v>
      </c>
      <c r="D340" s="963" t="s">
        <v>941</v>
      </c>
      <c r="E340" s="974" t="s">
        <v>276</v>
      </c>
      <c r="F340" s="844"/>
      <c r="G340" s="9492">
        <v>41640</v>
      </c>
      <c r="H340" s="534"/>
      <c r="I340" s="9492"/>
      <c r="J340" s="464"/>
      <c r="K340" s="9492">
        <f>K339-G340</f>
        <v>4588531</v>
      </c>
      <c r="L340" s="433"/>
    </row>
    <row r="341" spans="1:12">
      <c r="A341" s="487"/>
      <c r="B341" s="9499"/>
      <c r="C341" s="555" t="s">
        <v>1265</v>
      </c>
      <c r="D341" s="964" t="s">
        <v>956</v>
      </c>
      <c r="E341" s="968"/>
      <c r="F341" s="845"/>
      <c r="G341" s="9493"/>
      <c r="H341" s="515"/>
      <c r="I341" s="9493"/>
      <c r="J341" s="559"/>
      <c r="K341" s="9493"/>
      <c r="L341" s="433"/>
    </row>
    <row r="342" spans="1:12">
      <c r="A342" s="487"/>
      <c r="B342" s="533"/>
      <c r="C342" s="465"/>
      <c r="D342" s="602"/>
      <c r="E342" s="605"/>
      <c r="F342" s="577"/>
      <c r="G342" s="600"/>
      <c r="H342" s="600"/>
      <c r="I342" s="600"/>
      <c r="J342" s="604">
        <v>1500</v>
      </c>
      <c r="K342" s="845">
        <f>K340+J342</f>
        <v>4590031</v>
      </c>
      <c r="L342" s="433"/>
    </row>
    <row r="343" spans="1:12">
      <c r="A343" s="498"/>
      <c r="B343" s="9619" t="s">
        <v>1262</v>
      </c>
      <c r="C343" s="457" t="s">
        <v>796</v>
      </c>
      <c r="D343" s="840"/>
      <c r="E343" s="558"/>
      <c r="F343" s="844"/>
      <c r="G343" s="9492"/>
      <c r="H343" s="537"/>
      <c r="I343" s="9492">
        <v>143800</v>
      </c>
      <c r="J343" s="559"/>
      <c r="K343" s="9492">
        <f>K342-I343</f>
        <v>4446231</v>
      </c>
      <c r="L343" s="433"/>
    </row>
    <row r="344" spans="1:12">
      <c r="A344" s="487"/>
      <c r="B344" s="9620"/>
      <c r="C344" s="538" t="s">
        <v>1077</v>
      </c>
      <c r="D344" s="841"/>
      <c r="E344" s="854"/>
      <c r="F344" s="845"/>
      <c r="G344" s="9493"/>
      <c r="H344" s="515"/>
      <c r="I344" s="9493"/>
      <c r="J344" s="559"/>
      <c r="K344" s="9493"/>
      <c r="L344" s="433"/>
    </row>
    <row r="345" spans="1:12">
      <c r="A345" s="487"/>
      <c r="B345" s="977"/>
      <c r="C345" s="532"/>
      <c r="D345" s="576"/>
      <c r="E345" s="582"/>
      <c r="F345" s="577"/>
      <c r="G345" s="577"/>
      <c r="H345" s="600"/>
      <c r="I345" s="577"/>
      <c r="J345" s="604">
        <v>750</v>
      </c>
      <c r="K345" s="978">
        <f>K343+J345</f>
        <v>4446981</v>
      </c>
      <c r="L345" s="433"/>
    </row>
    <row r="346" spans="1:12">
      <c r="A346" s="9515"/>
      <c r="B346" s="9498" t="s">
        <v>1268</v>
      </c>
      <c r="C346" s="517" t="s">
        <v>949</v>
      </c>
      <c r="D346" s="992" t="s">
        <v>321</v>
      </c>
      <c r="E346" s="9498" t="s">
        <v>1177</v>
      </c>
      <c r="F346" s="983"/>
      <c r="G346" s="9492">
        <v>150000</v>
      </c>
      <c r="H346" s="9492"/>
      <c r="I346" s="9492"/>
      <c r="J346" s="9633"/>
      <c r="K346" s="9492">
        <f>K345-G346</f>
        <v>4296981</v>
      </c>
      <c r="L346" s="433"/>
    </row>
    <row r="347" spans="1:12">
      <c r="A347" s="9516"/>
      <c r="B347" s="9499"/>
      <c r="C347" s="555" t="s">
        <v>1028</v>
      </c>
      <c r="D347" s="993" t="s">
        <v>46</v>
      </c>
      <c r="E347" s="9499"/>
      <c r="F347" s="976"/>
      <c r="G347" s="9493"/>
      <c r="H347" s="9493"/>
      <c r="I347" s="9493"/>
      <c r="J347" s="9634"/>
      <c r="K347" s="9493"/>
      <c r="L347" s="433"/>
    </row>
    <row r="348" spans="1:12">
      <c r="A348" s="487"/>
      <c r="B348" s="977"/>
      <c r="C348" s="529"/>
      <c r="D348" s="602"/>
      <c r="E348" s="605"/>
      <c r="F348" s="577"/>
      <c r="G348" s="577"/>
      <c r="H348" s="600"/>
      <c r="I348" s="577"/>
      <c r="J348" s="604">
        <v>1400</v>
      </c>
      <c r="K348" s="976">
        <f>K346+J348</f>
        <v>4298381</v>
      </c>
      <c r="L348" s="433"/>
    </row>
    <row r="349" spans="1:12">
      <c r="A349" s="9515"/>
      <c r="B349" s="9498" t="s">
        <v>1268</v>
      </c>
      <c r="C349" s="556" t="s">
        <v>864</v>
      </c>
      <c r="D349" s="992" t="s">
        <v>785</v>
      </c>
      <c r="E349" s="9498" t="s">
        <v>47</v>
      </c>
      <c r="F349" s="1001"/>
      <c r="G349" s="9663"/>
      <c r="H349" s="9663">
        <v>100000</v>
      </c>
      <c r="I349" s="9492"/>
      <c r="J349" s="9633"/>
      <c r="K349" s="9492">
        <f>K348-H349</f>
        <v>4198381</v>
      </c>
      <c r="L349" s="9674">
        <v>42009</v>
      </c>
    </row>
    <row r="350" spans="1:12">
      <c r="A350" s="9516"/>
      <c r="B350" s="9499"/>
      <c r="C350" s="555" t="s">
        <v>1012</v>
      </c>
      <c r="D350" s="993" t="s">
        <v>46</v>
      </c>
      <c r="E350" s="9499"/>
      <c r="F350" s="1002"/>
      <c r="G350" s="9664"/>
      <c r="H350" s="9664"/>
      <c r="I350" s="9493"/>
      <c r="J350" s="9634"/>
      <c r="K350" s="9493"/>
      <c r="L350" s="9618"/>
    </row>
    <row r="351" spans="1:12">
      <c r="A351" s="487"/>
      <c r="B351" s="561"/>
      <c r="C351" s="532"/>
      <c r="D351" s="576"/>
      <c r="E351" s="582"/>
      <c r="F351" s="577"/>
      <c r="G351" s="577"/>
      <c r="H351" s="600"/>
      <c r="I351" s="577"/>
      <c r="J351" s="604">
        <v>1400</v>
      </c>
      <c r="K351" s="975">
        <f>K349+J351</f>
        <v>4199781</v>
      </c>
      <c r="L351" s="433"/>
    </row>
    <row r="352" spans="1:12">
      <c r="A352" s="9515"/>
      <c r="B352" s="9498" t="s">
        <v>1269</v>
      </c>
      <c r="C352" s="556" t="s">
        <v>781</v>
      </c>
      <c r="D352" s="989"/>
      <c r="E352" s="974"/>
      <c r="F352" s="983"/>
      <c r="G352" s="9492"/>
      <c r="H352" s="9492"/>
      <c r="I352" s="9492">
        <v>108640</v>
      </c>
      <c r="J352" s="9633"/>
      <c r="K352" s="9492">
        <f>K351-I352</f>
        <v>4091141</v>
      </c>
      <c r="L352" s="433"/>
    </row>
    <row r="353" spans="1:12">
      <c r="A353" s="9516"/>
      <c r="B353" s="9499"/>
      <c r="C353" s="555" t="s">
        <v>1208</v>
      </c>
      <c r="D353" s="986"/>
      <c r="E353" s="985"/>
      <c r="F353" s="984"/>
      <c r="G353" s="9493"/>
      <c r="H353" s="9493"/>
      <c r="I353" s="9493"/>
      <c r="J353" s="9634"/>
      <c r="K353" s="9493"/>
      <c r="L353" s="433"/>
    </row>
    <row r="354" spans="1:12">
      <c r="A354" s="487"/>
      <c r="B354" s="988"/>
      <c r="C354" s="529"/>
      <c r="D354" s="602"/>
      <c r="E354" s="605"/>
      <c r="F354" s="577"/>
      <c r="G354" s="577"/>
      <c r="H354" s="600"/>
      <c r="I354" s="577"/>
      <c r="J354" s="604">
        <v>1500</v>
      </c>
      <c r="K354" s="984">
        <f>K352+J354</f>
        <v>4092641</v>
      </c>
      <c r="L354" s="433"/>
    </row>
    <row r="355" spans="1:12">
      <c r="A355" s="9515"/>
      <c r="B355" s="9498" t="s">
        <v>1269</v>
      </c>
      <c r="C355" s="474" t="s">
        <v>952</v>
      </c>
      <c r="D355" s="992" t="s">
        <v>627</v>
      </c>
      <c r="E355" s="9498" t="s">
        <v>92</v>
      </c>
      <c r="F355" s="9492"/>
      <c r="G355" s="9492">
        <v>50000</v>
      </c>
      <c r="H355" s="9492"/>
      <c r="I355" s="9492"/>
      <c r="J355" s="9633"/>
      <c r="K355" s="9492">
        <f>K354-G355</f>
        <v>4042641</v>
      </c>
      <c r="L355" s="433"/>
    </row>
    <row r="356" spans="1:12">
      <c r="A356" s="9516"/>
      <c r="B356" s="9499"/>
      <c r="C356" s="477" t="s">
        <v>1016</v>
      </c>
      <c r="D356" s="993" t="s">
        <v>46</v>
      </c>
      <c r="E356" s="9499"/>
      <c r="F356" s="9493"/>
      <c r="G356" s="9493"/>
      <c r="H356" s="9493"/>
      <c r="I356" s="9493"/>
      <c r="J356" s="9634"/>
      <c r="K356" s="9493"/>
      <c r="L356" s="433"/>
    </row>
    <row r="357" spans="1:12" ht="15.75" customHeight="1">
      <c r="A357" s="487"/>
      <c r="B357" s="561"/>
      <c r="C357" s="671"/>
      <c r="D357" s="982"/>
      <c r="E357" s="990"/>
      <c r="F357" s="987"/>
      <c r="G357" s="987"/>
      <c r="H357" s="460"/>
      <c r="I357" s="987"/>
      <c r="J357" s="571">
        <v>1400</v>
      </c>
      <c r="K357" s="1007">
        <f>K355+J357</f>
        <v>4044041</v>
      </c>
      <c r="L357" s="433"/>
    </row>
    <row r="358" spans="1:12">
      <c r="A358" s="9515"/>
      <c r="B358" s="9498" t="s">
        <v>1269</v>
      </c>
      <c r="C358" s="457" t="s">
        <v>815</v>
      </c>
      <c r="D358" s="1009" t="s">
        <v>399</v>
      </c>
      <c r="E358" s="459" t="s">
        <v>401</v>
      </c>
      <c r="F358" s="983"/>
      <c r="G358" s="9492">
        <v>700401</v>
      </c>
      <c r="H358" s="9492"/>
      <c r="I358" s="9492"/>
      <c r="J358" s="9633"/>
      <c r="K358" s="9492">
        <f>K357-G358</f>
        <v>3343640</v>
      </c>
      <c r="L358" s="433"/>
    </row>
    <row r="359" spans="1:12">
      <c r="A359" s="9516"/>
      <c r="B359" s="9499"/>
      <c r="C359" s="538" t="s">
        <v>1163</v>
      </c>
      <c r="D359" s="1010" t="s">
        <v>855</v>
      </c>
      <c r="E359" s="1008"/>
      <c r="F359" s="984"/>
      <c r="G359" s="9493"/>
      <c r="H359" s="9493"/>
      <c r="I359" s="9493"/>
      <c r="J359" s="9634"/>
      <c r="K359" s="9493"/>
      <c r="L359" s="433"/>
    </row>
    <row r="360" spans="1:12">
      <c r="A360" s="487"/>
      <c r="B360" s="988"/>
      <c r="C360" s="538"/>
      <c r="D360" s="986"/>
      <c r="E360" s="988"/>
      <c r="F360" s="984"/>
      <c r="G360" s="984"/>
      <c r="H360" s="515"/>
      <c r="I360" s="984"/>
      <c r="J360" s="559">
        <v>1400</v>
      </c>
      <c r="K360" s="984">
        <f>K358+J360</f>
        <v>3345040</v>
      </c>
      <c r="L360" s="433"/>
    </row>
    <row r="361" spans="1:12">
      <c r="A361" s="9515"/>
      <c r="B361" s="9498" t="s">
        <v>1270</v>
      </c>
      <c r="C361" s="556" t="s">
        <v>1191</v>
      </c>
      <c r="D361" s="1011" t="s">
        <v>983</v>
      </c>
      <c r="E361" s="9524" t="s">
        <v>262</v>
      </c>
      <c r="F361" s="9492"/>
      <c r="G361" s="9492">
        <v>100000</v>
      </c>
      <c r="H361" s="9492"/>
      <c r="I361" s="9492"/>
      <c r="J361" s="9633"/>
      <c r="K361" s="9492">
        <f>K360-G361</f>
        <v>3245040</v>
      </c>
      <c r="L361" s="433"/>
    </row>
    <row r="362" spans="1:12">
      <c r="A362" s="9516"/>
      <c r="B362" s="9499"/>
      <c r="C362" s="555" t="s">
        <v>1064</v>
      </c>
      <c r="D362" s="1012" t="s">
        <v>956</v>
      </c>
      <c r="E362" s="9525"/>
      <c r="F362" s="9493"/>
      <c r="G362" s="9493"/>
      <c r="H362" s="9493"/>
      <c r="I362" s="9493"/>
      <c r="J362" s="9634"/>
      <c r="K362" s="9493"/>
      <c r="L362" s="433"/>
    </row>
    <row r="363" spans="1:12">
      <c r="A363" s="487"/>
      <c r="B363" s="561"/>
      <c r="C363" s="671"/>
      <c r="D363" s="982"/>
      <c r="E363" s="990"/>
      <c r="F363" s="987"/>
      <c r="G363" s="987"/>
      <c r="H363" s="460"/>
      <c r="I363" s="987"/>
      <c r="J363" s="571">
        <v>1400</v>
      </c>
      <c r="K363" s="991">
        <f>K361+J363</f>
        <v>3246440</v>
      </c>
      <c r="L363" s="433"/>
    </row>
    <row r="364" spans="1:12">
      <c r="A364" s="9515"/>
      <c r="B364" s="9498" t="s">
        <v>1270</v>
      </c>
      <c r="C364" s="545" t="s">
        <v>781</v>
      </c>
      <c r="D364" s="1039" t="s">
        <v>968</v>
      </c>
      <c r="E364" s="974"/>
      <c r="F364" s="983"/>
      <c r="G364" s="9492"/>
      <c r="H364" s="9492"/>
      <c r="I364" s="9492">
        <v>15390</v>
      </c>
      <c r="J364" s="9633"/>
      <c r="K364" s="9492">
        <f>K363-I364</f>
        <v>3231050</v>
      </c>
      <c r="L364" s="433"/>
    </row>
    <row r="365" spans="1:12">
      <c r="A365" s="9516"/>
      <c r="B365" s="9499"/>
      <c r="C365" s="555" t="s">
        <v>967</v>
      </c>
      <c r="D365" s="1040" t="s">
        <v>956</v>
      </c>
      <c r="E365" s="985"/>
      <c r="F365" s="984"/>
      <c r="G365" s="9493"/>
      <c r="H365" s="9493"/>
      <c r="I365" s="9493"/>
      <c r="J365" s="9634"/>
      <c r="K365" s="9493"/>
      <c r="L365" s="433"/>
    </row>
    <row r="366" spans="1:12">
      <c r="A366" s="487"/>
      <c r="B366" s="988"/>
      <c r="C366" s="538"/>
      <c r="D366" s="986"/>
      <c r="E366" s="988"/>
      <c r="F366" s="984"/>
      <c r="G366" s="984"/>
      <c r="H366" s="515"/>
      <c r="I366" s="984"/>
      <c r="J366" s="559">
        <v>1500</v>
      </c>
      <c r="K366" s="984">
        <f>K364+J366</f>
        <v>3232550</v>
      </c>
      <c r="L366" s="433"/>
    </row>
    <row r="367" spans="1:12">
      <c r="A367" s="9515"/>
      <c r="B367" s="9498" t="s">
        <v>1271</v>
      </c>
      <c r="C367" s="545" t="s">
        <v>815</v>
      </c>
      <c r="D367" s="491"/>
      <c r="E367" s="1005"/>
      <c r="F367" s="9492"/>
      <c r="G367" s="9492"/>
      <c r="H367" s="9492"/>
      <c r="I367" s="9492">
        <v>543916</v>
      </c>
      <c r="J367" s="9633"/>
      <c r="K367" s="9492">
        <f>K366-I367</f>
        <v>2688634</v>
      </c>
      <c r="L367" s="433"/>
    </row>
    <row r="368" spans="1:12">
      <c r="A368" s="9516"/>
      <c r="B368" s="9499"/>
      <c r="C368" s="538" t="s">
        <v>1272</v>
      </c>
      <c r="D368" s="487"/>
      <c r="E368" s="533"/>
      <c r="F368" s="9493"/>
      <c r="G368" s="9493"/>
      <c r="H368" s="9493"/>
      <c r="I368" s="9493"/>
      <c r="J368" s="9634"/>
      <c r="K368" s="9493"/>
      <c r="L368" s="433"/>
    </row>
    <row r="369" spans="1:12">
      <c r="A369" s="487"/>
      <c r="B369" s="561"/>
      <c r="C369" s="671"/>
      <c r="D369" s="982"/>
      <c r="E369" s="990"/>
      <c r="F369" s="987"/>
      <c r="G369" s="987"/>
      <c r="H369" s="460"/>
      <c r="I369" s="987"/>
      <c r="J369" s="571">
        <v>1400</v>
      </c>
      <c r="K369" s="991">
        <f>K367+J369</f>
        <v>2690034</v>
      </c>
      <c r="L369" s="433"/>
    </row>
    <row r="370" spans="1:12" ht="15.75">
      <c r="A370" s="9537" t="s">
        <v>1267</v>
      </c>
      <c r="B370" s="9538"/>
      <c r="C370" s="9538"/>
      <c r="D370" s="9538"/>
      <c r="E370" s="9539"/>
      <c r="F370" s="511">
        <f>SUM(F3:F369)</f>
        <v>20000000</v>
      </c>
      <c r="G370" s="511">
        <f>SUM(G3:G369)</f>
        <v>13644925</v>
      </c>
      <c r="H370" s="511">
        <f>SUM(H3:H369)</f>
        <v>12203430</v>
      </c>
      <c r="I370" s="511">
        <f>SUM(I3:I369)</f>
        <v>15539369</v>
      </c>
      <c r="J370" s="511">
        <f>SUM(J3:J369)</f>
        <v>165900</v>
      </c>
      <c r="K370" s="511">
        <f>K3+F370-G370-H370-I370+J370</f>
        <v>2690034</v>
      </c>
    </row>
    <row r="371" spans="1:12" ht="15.75">
      <c r="A371" s="9531" t="s">
        <v>242</v>
      </c>
      <c r="B371" s="9532"/>
      <c r="C371" s="9532"/>
      <c r="D371" s="9532"/>
      <c r="E371" s="9533"/>
      <c r="F371" s="512">
        <f>'NOV 14'!F411</f>
        <v>238500000</v>
      </c>
      <c r="G371" s="512">
        <f>'NOV 14'!G411</f>
        <v>83715217</v>
      </c>
      <c r="H371" s="512">
        <f>'NOV 14'!H411</f>
        <v>35417408</v>
      </c>
      <c r="I371" s="512">
        <f>'NOV 14'!I411</f>
        <v>96488037</v>
      </c>
      <c r="J371" s="512">
        <f>'NOV 14'!J411</f>
        <v>1100800</v>
      </c>
      <c r="K371" s="1006">
        <f>'NOV 14'!K411</f>
        <v>302639580</v>
      </c>
    </row>
    <row r="372" spans="1:12" ht="15.75">
      <c r="A372" s="9534" t="s">
        <v>243</v>
      </c>
      <c r="B372" s="9535"/>
      <c r="C372" s="9535"/>
      <c r="D372" s="9535"/>
      <c r="E372" s="9536"/>
      <c r="F372" s="513">
        <f t="shared" ref="F372:K372" si="0">F370+F371</f>
        <v>258500000</v>
      </c>
      <c r="G372" s="513">
        <f t="shared" si="0"/>
        <v>97360142</v>
      </c>
      <c r="H372" s="513">
        <f t="shared" si="0"/>
        <v>47620838</v>
      </c>
      <c r="I372" s="513">
        <f t="shared" si="0"/>
        <v>112027406</v>
      </c>
      <c r="J372" s="513">
        <f t="shared" si="0"/>
        <v>1266700</v>
      </c>
      <c r="K372" s="513">
        <f t="shared" si="0"/>
        <v>305329614</v>
      </c>
    </row>
    <row r="375" spans="1:12">
      <c r="L375" s="248"/>
    </row>
    <row r="377" spans="1:12">
      <c r="K377" s="248"/>
    </row>
    <row r="387" spans="10:10">
      <c r="J387" t="s">
        <v>356</v>
      </c>
    </row>
  </sheetData>
  <mergeCells count="744">
    <mergeCell ref="E64:E65"/>
    <mergeCell ref="F64:F65"/>
    <mergeCell ref="G64:G65"/>
    <mergeCell ref="H64:H65"/>
    <mergeCell ref="I64:I65"/>
    <mergeCell ref="J64:J65"/>
    <mergeCell ref="E82:E83"/>
    <mergeCell ref="E91:E92"/>
    <mergeCell ref="E118:E119"/>
    <mergeCell ref="A370:E370"/>
    <mergeCell ref="A371:E371"/>
    <mergeCell ref="A372:E372"/>
    <mergeCell ref="K343:K344"/>
    <mergeCell ref="B343:B344"/>
    <mergeCell ref="G343:G344"/>
    <mergeCell ref="I343:I344"/>
    <mergeCell ref="K340:K341"/>
    <mergeCell ref="B334:B335"/>
    <mergeCell ref="G334:G335"/>
    <mergeCell ref="I334:I335"/>
    <mergeCell ref="B340:B341"/>
    <mergeCell ref="G340:G341"/>
    <mergeCell ref="I340:I341"/>
    <mergeCell ref="B337:B338"/>
    <mergeCell ref="G337:G338"/>
    <mergeCell ref="H337:H338"/>
    <mergeCell ref="I337:I338"/>
    <mergeCell ref="K334:K335"/>
    <mergeCell ref="E334:E335"/>
    <mergeCell ref="E337:E338"/>
    <mergeCell ref="B346:B347"/>
    <mergeCell ref="G346:G347"/>
    <mergeCell ref="E346:E347"/>
    <mergeCell ref="K322:K323"/>
    <mergeCell ref="B328:B329"/>
    <mergeCell ref="G328:G329"/>
    <mergeCell ref="H328:H329"/>
    <mergeCell ref="I328:I329"/>
    <mergeCell ref="K325:K326"/>
    <mergeCell ref="E331:E332"/>
    <mergeCell ref="K337:K338"/>
    <mergeCell ref="B322:B323"/>
    <mergeCell ref="I322:I323"/>
    <mergeCell ref="G322:G323"/>
    <mergeCell ref="L325:L326"/>
    <mergeCell ref="B331:B332"/>
    <mergeCell ref="G331:G332"/>
    <mergeCell ref="I331:I332"/>
    <mergeCell ref="K328:K329"/>
    <mergeCell ref="L328:L329"/>
    <mergeCell ref="B325:B326"/>
    <mergeCell ref="G325:G326"/>
    <mergeCell ref="I325:I326"/>
    <mergeCell ref="K331:K332"/>
    <mergeCell ref="B316:B317"/>
    <mergeCell ref="G316:G317"/>
    <mergeCell ref="I316:I317"/>
    <mergeCell ref="K316:K317"/>
    <mergeCell ref="B319:B320"/>
    <mergeCell ref="G319:G320"/>
    <mergeCell ref="I319:I320"/>
    <mergeCell ref="K319:K320"/>
    <mergeCell ref="L310:L311"/>
    <mergeCell ref="B313:B314"/>
    <mergeCell ref="G313:G314"/>
    <mergeCell ref="H313:H314"/>
    <mergeCell ref="I313:I314"/>
    <mergeCell ref="K313:K314"/>
    <mergeCell ref="K307:K308"/>
    <mergeCell ref="K310:K311"/>
    <mergeCell ref="B301:B302"/>
    <mergeCell ref="G301:G302"/>
    <mergeCell ref="I301:I302"/>
    <mergeCell ref="K301:K302"/>
    <mergeCell ref="B304:B305"/>
    <mergeCell ref="G304:G305"/>
    <mergeCell ref="I304:I305"/>
    <mergeCell ref="K304:K305"/>
    <mergeCell ref="E301:E302"/>
    <mergeCell ref="H301:H302"/>
    <mergeCell ref="I307:I308"/>
    <mergeCell ref="I310:I311"/>
    <mergeCell ref="B295:B296"/>
    <mergeCell ref="G295:G296"/>
    <mergeCell ref="H295:H296"/>
    <mergeCell ref="K295:K296"/>
    <mergeCell ref="B298:B299"/>
    <mergeCell ref="G298:G299"/>
    <mergeCell ref="K298:K299"/>
    <mergeCell ref="I295:I296"/>
    <mergeCell ref="E298:E299"/>
    <mergeCell ref="B289:B290"/>
    <mergeCell ref="G289:G290"/>
    <mergeCell ref="I289:I290"/>
    <mergeCell ref="K289:K290"/>
    <mergeCell ref="L289:L290"/>
    <mergeCell ref="B292:B293"/>
    <mergeCell ref="G292:G293"/>
    <mergeCell ref="I292:I293"/>
    <mergeCell ref="K292:K293"/>
    <mergeCell ref="L292:L293"/>
    <mergeCell ref="E289:E290"/>
    <mergeCell ref="L283:L284"/>
    <mergeCell ref="B286:B287"/>
    <mergeCell ref="I286:I287"/>
    <mergeCell ref="K286:K287"/>
    <mergeCell ref="L286:L287"/>
    <mergeCell ref="B280:B281"/>
    <mergeCell ref="G280:G281"/>
    <mergeCell ref="I280:I281"/>
    <mergeCell ref="K280:K281"/>
    <mergeCell ref="B283:B284"/>
    <mergeCell ref="G283:G284"/>
    <mergeCell ref="I283:I284"/>
    <mergeCell ref="K283:K284"/>
    <mergeCell ref="G286:G287"/>
    <mergeCell ref="B277:B278"/>
    <mergeCell ref="G277:G278"/>
    <mergeCell ref="H277:H278"/>
    <mergeCell ref="I277:I278"/>
    <mergeCell ref="K277:K278"/>
    <mergeCell ref="L277:L278"/>
    <mergeCell ref="B271:B272"/>
    <mergeCell ref="H271:H272"/>
    <mergeCell ref="K271:K272"/>
    <mergeCell ref="B274:B275"/>
    <mergeCell ref="E274:E275"/>
    <mergeCell ref="G274:G275"/>
    <mergeCell ref="K274:K275"/>
    <mergeCell ref="I271:I272"/>
    <mergeCell ref="I274:I275"/>
    <mergeCell ref="G271:G272"/>
    <mergeCell ref="B265:B266"/>
    <mergeCell ref="G265:G266"/>
    <mergeCell ref="I265:I266"/>
    <mergeCell ref="K265:K266"/>
    <mergeCell ref="L265:L266"/>
    <mergeCell ref="B268:B269"/>
    <mergeCell ref="I268:I269"/>
    <mergeCell ref="K268:K269"/>
    <mergeCell ref="L268:L269"/>
    <mergeCell ref="I259:I260"/>
    <mergeCell ref="J259:J260"/>
    <mergeCell ref="K259:K260"/>
    <mergeCell ref="L259:L260"/>
    <mergeCell ref="B262:B263"/>
    <mergeCell ref="I262:I263"/>
    <mergeCell ref="K262:K263"/>
    <mergeCell ref="L253:L254"/>
    <mergeCell ref="B256:B257"/>
    <mergeCell ref="G256:G257"/>
    <mergeCell ref="I256:I257"/>
    <mergeCell ref="K256:K257"/>
    <mergeCell ref="B259:B260"/>
    <mergeCell ref="E259:E260"/>
    <mergeCell ref="F259:F260"/>
    <mergeCell ref="G259:G260"/>
    <mergeCell ref="H259:H260"/>
    <mergeCell ref="G262:G263"/>
    <mergeCell ref="E262:E263"/>
    <mergeCell ref="E256:E257"/>
    <mergeCell ref="E253:E254"/>
    <mergeCell ref="B250:B251"/>
    <mergeCell ref="I250:I251"/>
    <mergeCell ref="K250:K251"/>
    <mergeCell ref="B253:B254"/>
    <mergeCell ref="G253:G254"/>
    <mergeCell ref="I253:I254"/>
    <mergeCell ref="K253:K254"/>
    <mergeCell ref="K241:K242"/>
    <mergeCell ref="B244:B245"/>
    <mergeCell ref="I244:I245"/>
    <mergeCell ref="K244:K245"/>
    <mergeCell ref="B247:B248"/>
    <mergeCell ref="G247:G248"/>
    <mergeCell ref="I247:I248"/>
    <mergeCell ref="K247:K248"/>
    <mergeCell ref="G244:G245"/>
    <mergeCell ref="E244:E245"/>
    <mergeCell ref="E247:E248"/>
    <mergeCell ref="K232:K233"/>
    <mergeCell ref="L232:L233"/>
    <mergeCell ref="K235:K236"/>
    <mergeCell ref="K238:K239"/>
    <mergeCell ref="L238:L239"/>
    <mergeCell ref="B241:B242"/>
    <mergeCell ref="F241:F242"/>
    <mergeCell ref="G241:G242"/>
    <mergeCell ref="H241:H242"/>
    <mergeCell ref="I241:I242"/>
    <mergeCell ref="B232:B233"/>
    <mergeCell ref="B235:B236"/>
    <mergeCell ref="B238:B239"/>
    <mergeCell ref="I232:I233"/>
    <mergeCell ref="I235:I236"/>
    <mergeCell ref="G232:G233"/>
    <mergeCell ref="G235:G236"/>
    <mergeCell ref="E241:E242"/>
    <mergeCell ref="E235:E236"/>
    <mergeCell ref="K220:K221"/>
    <mergeCell ref="L220:L221"/>
    <mergeCell ref="K223:K224"/>
    <mergeCell ref="B226:B227"/>
    <mergeCell ref="K226:K227"/>
    <mergeCell ref="B229:B230"/>
    <mergeCell ref="K229:K230"/>
    <mergeCell ref="B214:B215"/>
    <mergeCell ref="G214:G215"/>
    <mergeCell ref="I214:I215"/>
    <mergeCell ref="K214:K215"/>
    <mergeCell ref="B217:B218"/>
    <mergeCell ref="K217:K218"/>
    <mergeCell ref="H214:H215"/>
    <mergeCell ref="H217:H218"/>
    <mergeCell ref="H220:H221"/>
    <mergeCell ref="H223:H224"/>
    <mergeCell ref="I217:I218"/>
    <mergeCell ref="G217:G218"/>
    <mergeCell ref="I220:I221"/>
    <mergeCell ref="I223:I224"/>
    <mergeCell ref="I226:I227"/>
    <mergeCell ref="E229:E230"/>
    <mergeCell ref="G229:G230"/>
    <mergeCell ref="L208:L209"/>
    <mergeCell ref="B211:B212"/>
    <mergeCell ref="E211:E212"/>
    <mergeCell ref="I211:I212"/>
    <mergeCell ref="K211:K212"/>
    <mergeCell ref="L211:L212"/>
    <mergeCell ref="B208:B209"/>
    <mergeCell ref="E208:E209"/>
    <mergeCell ref="G208:G209"/>
    <mergeCell ref="I208:I209"/>
    <mergeCell ref="K208:K209"/>
    <mergeCell ref="H208:H209"/>
    <mergeCell ref="G211:G212"/>
    <mergeCell ref="B202:B203"/>
    <mergeCell ref="G202:G203"/>
    <mergeCell ref="I202:I203"/>
    <mergeCell ref="K202:K203"/>
    <mergeCell ref="B205:B206"/>
    <mergeCell ref="G205:G206"/>
    <mergeCell ref="I205:I206"/>
    <mergeCell ref="K205:K206"/>
    <mergeCell ref="B196:B197"/>
    <mergeCell ref="G196:G197"/>
    <mergeCell ref="I196:I197"/>
    <mergeCell ref="K196:K197"/>
    <mergeCell ref="B199:B200"/>
    <mergeCell ref="G199:G200"/>
    <mergeCell ref="I199:I200"/>
    <mergeCell ref="K199:K200"/>
    <mergeCell ref="E196:E197"/>
    <mergeCell ref="B193:B194"/>
    <mergeCell ref="G193:G194"/>
    <mergeCell ref="I193:I194"/>
    <mergeCell ref="K193:K194"/>
    <mergeCell ref="L184:L185"/>
    <mergeCell ref="B187:B188"/>
    <mergeCell ref="G187:G188"/>
    <mergeCell ref="I187:I188"/>
    <mergeCell ref="K187:K188"/>
    <mergeCell ref="B184:B185"/>
    <mergeCell ref="E184:E185"/>
    <mergeCell ref="G184:G185"/>
    <mergeCell ref="H184:H185"/>
    <mergeCell ref="I184:I185"/>
    <mergeCell ref="K184:K185"/>
    <mergeCell ref="B181:B182"/>
    <mergeCell ref="G181:G182"/>
    <mergeCell ref="I181:I182"/>
    <mergeCell ref="K181:K182"/>
    <mergeCell ref="E181:E182"/>
    <mergeCell ref="B190:B191"/>
    <mergeCell ref="G190:G191"/>
    <mergeCell ref="I190:I191"/>
    <mergeCell ref="K190:K191"/>
    <mergeCell ref="B175:B176"/>
    <mergeCell ref="G175:G176"/>
    <mergeCell ref="I175:I176"/>
    <mergeCell ref="K175:K176"/>
    <mergeCell ref="B178:B179"/>
    <mergeCell ref="E178:E179"/>
    <mergeCell ref="G178:G179"/>
    <mergeCell ref="H178:H179"/>
    <mergeCell ref="I178:I179"/>
    <mergeCell ref="K178:K179"/>
    <mergeCell ref="B169:B170"/>
    <mergeCell ref="G169:G170"/>
    <mergeCell ref="H169:H170"/>
    <mergeCell ref="I169:I170"/>
    <mergeCell ref="K169:K170"/>
    <mergeCell ref="B172:B173"/>
    <mergeCell ref="G172:G173"/>
    <mergeCell ref="I172:I173"/>
    <mergeCell ref="K172:K173"/>
    <mergeCell ref="E169:E170"/>
    <mergeCell ref="E172:E173"/>
    <mergeCell ref="B166:B167"/>
    <mergeCell ref="E166:E167"/>
    <mergeCell ref="G166:G167"/>
    <mergeCell ref="I166:I167"/>
    <mergeCell ref="K166:K167"/>
    <mergeCell ref="L166:L167"/>
    <mergeCell ref="L160:L161"/>
    <mergeCell ref="B163:B164"/>
    <mergeCell ref="E163:E164"/>
    <mergeCell ref="G163:G164"/>
    <mergeCell ref="I163:I164"/>
    <mergeCell ref="K163:K164"/>
    <mergeCell ref="B160:B161"/>
    <mergeCell ref="E160:E161"/>
    <mergeCell ref="G160:G161"/>
    <mergeCell ref="H160:H161"/>
    <mergeCell ref="I160:I161"/>
    <mergeCell ref="K160:K161"/>
    <mergeCell ref="K154:K155"/>
    <mergeCell ref="L154:L155"/>
    <mergeCell ref="B157:B158"/>
    <mergeCell ref="E157:E158"/>
    <mergeCell ref="G157:G158"/>
    <mergeCell ref="H157:H158"/>
    <mergeCell ref="K157:K158"/>
    <mergeCell ref="L157:L158"/>
    <mergeCell ref="B151:B152"/>
    <mergeCell ref="G151:G152"/>
    <mergeCell ref="I151:I152"/>
    <mergeCell ref="K151:K152"/>
    <mergeCell ref="B154:B155"/>
    <mergeCell ref="E154:E155"/>
    <mergeCell ref="G154:G155"/>
    <mergeCell ref="H154:H155"/>
    <mergeCell ref="I154:I155"/>
    <mergeCell ref="H151:H152"/>
    <mergeCell ref="B148:B149"/>
    <mergeCell ref="E148:E149"/>
    <mergeCell ref="G148:G149"/>
    <mergeCell ref="H148:H149"/>
    <mergeCell ref="I148:I149"/>
    <mergeCell ref="K148:K149"/>
    <mergeCell ref="B145:B146"/>
    <mergeCell ref="G145:G146"/>
    <mergeCell ref="H145:H146"/>
    <mergeCell ref="I145:I146"/>
    <mergeCell ref="K145:K146"/>
    <mergeCell ref="E145:E146"/>
    <mergeCell ref="B142:B143"/>
    <mergeCell ref="E142:E143"/>
    <mergeCell ref="G142:G143"/>
    <mergeCell ref="H142:H143"/>
    <mergeCell ref="I142:I143"/>
    <mergeCell ref="K142:K143"/>
    <mergeCell ref="L136:L137"/>
    <mergeCell ref="B139:B140"/>
    <mergeCell ref="G139:G140"/>
    <mergeCell ref="H139:H140"/>
    <mergeCell ref="I139:I140"/>
    <mergeCell ref="K139:K140"/>
    <mergeCell ref="K133:K134"/>
    <mergeCell ref="B136:B137"/>
    <mergeCell ref="G136:G137"/>
    <mergeCell ref="H136:H137"/>
    <mergeCell ref="I136:I137"/>
    <mergeCell ref="J136:J137"/>
    <mergeCell ref="K136:K137"/>
    <mergeCell ref="B133:B134"/>
    <mergeCell ref="F133:F134"/>
    <mergeCell ref="G133:G134"/>
    <mergeCell ref="H133:H134"/>
    <mergeCell ref="I133:I134"/>
    <mergeCell ref="J133:J134"/>
    <mergeCell ref="K127:K128"/>
    <mergeCell ref="L127:L128"/>
    <mergeCell ref="B130:B131"/>
    <mergeCell ref="F130:F131"/>
    <mergeCell ref="G130:G131"/>
    <mergeCell ref="H130:H131"/>
    <mergeCell ref="I130:I131"/>
    <mergeCell ref="J130:J131"/>
    <mergeCell ref="K130:K131"/>
    <mergeCell ref="L130:L131"/>
    <mergeCell ref="B127:B128"/>
    <mergeCell ref="F127:F128"/>
    <mergeCell ref="G127:G128"/>
    <mergeCell ref="H127:H128"/>
    <mergeCell ref="I127:I128"/>
    <mergeCell ref="J127:J128"/>
    <mergeCell ref="B124:B125"/>
    <mergeCell ref="E124:E125"/>
    <mergeCell ref="G124:G125"/>
    <mergeCell ref="I124:I125"/>
    <mergeCell ref="K124:K125"/>
    <mergeCell ref="L124:L125"/>
    <mergeCell ref="B118:B119"/>
    <mergeCell ref="F118:F119"/>
    <mergeCell ref="G118:G119"/>
    <mergeCell ref="I118:I119"/>
    <mergeCell ref="K118:K119"/>
    <mergeCell ref="B121:B122"/>
    <mergeCell ref="F121:F122"/>
    <mergeCell ref="G121:G122"/>
    <mergeCell ref="I121:I122"/>
    <mergeCell ref="K121:K122"/>
    <mergeCell ref="B115:B116"/>
    <mergeCell ref="F115:F116"/>
    <mergeCell ref="G115:G116"/>
    <mergeCell ref="I115:I116"/>
    <mergeCell ref="K115:K116"/>
    <mergeCell ref="B112:B113"/>
    <mergeCell ref="E112:E113"/>
    <mergeCell ref="G112:G113"/>
    <mergeCell ref="H112:H113"/>
    <mergeCell ref="I112:I113"/>
    <mergeCell ref="K112:K113"/>
    <mergeCell ref="F112:F113"/>
    <mergeCell ref="B109:B110"/>
    <mergeCell ref="E109:E110"/>
    <mergeCell ref="G109:G110"/>
    <mergeCell ref="H109:H110"/>
    <mergeCell ref="I109:I110"/>
    <mergeCell ref="K109:K110"/>
    <mergeCell ref="B106:B107"/>
    <mergeCell ref="G106:G107"/>
    <mergeCell ref="I106:I107"/>
    <mergeCell ref="K106:K107"/>
    <mergeCell ref="B103:B104"/>
    <mergeCell ref="E103:E104"/>
    <mergeCell ref="F103:F104"/>
    <mergeCell ref="G103:G104"/>
    <mergeCell ref="I103:I104"/>
    <mergeCell ref="K103:K104"/>
    <mergeCell ref="B97:B98"/>
    <mergeCell ref="E97:E98"/>
    <mergeCell ref="G97:G98"/>
    <mergeCell ref="I97:I98"/>
    <mergeCell ref="K97:K98"/>
    <mergeCell ref="B100:B101"/>
    <mergeCell ref="E100:E101"/>
    <mergeCell ref="G100:G101"/>
    <mergeCell ref="I100:I101"/>
    <mergeCell ref="K100:K101"/>
    <mergeCell ref="B91:B92"/>
    <mergeCell ref="G91:G92"/>
    <mergeCell ref="I91:I92"/>
    <mergeCell ref="K91:K92"/>
    <mergeCell ref="B94:B95"/>
    <mergeCell ref="E94:E95"/>
    <mergeCell ref="G94:G95"/>
    <mergeCell ref="I94:I95"/>
    <mergeCell ref="K94:K95"/>
    <mergeCell ref="K85:K86"/>
    <mergeCell ref="B88:B89"/>
    <mergeCell ref="E88:E89"/>
    <mergeCell ref="G88:G89"/>
    <mergeCell ref="I88:I89"/>
    <mergeCell ref="K88:K89"/>
    <mergeCell ref="J82:J83"/>
    <mergeCell ref="K82:K83"/>
    <mergeCell ref="A85:A86"/>
    <mergeCell ref="B85:B86"/>
    <mergeCell ref="E85:E86"/>
    <mergeCell ref="F85:F86"/>
    <mergeCell ref="G85:G86"/>
    <mergeCell ref="H85:H86"/>
    <mergeCell ref="I85:I86"/>
    <mergeCell ref="J85:J86"/>
    <mergeCell ref="A82:A83"/>
    <mergeCell ref="B82:B83"/>
    <mergeCell ref="F82:F83"/>
    <mergeCell ref="G82:G83"/>
    <mergeCell ref="H82:H83"/>
    <mergeCell ref="I82:I83"/>
    <mergeCell ref="K76:K77"/>
    <mergeCell ref="L76:L77"/>
    <mergeCell ref="A79:A80"/>
    <mergeCell ref="B79:B80"/>
    <mergeCell ref="G79:G80"/>
    <mergeCell ref="H79:H80"/>
    <mergeCell ref="I79:I80"/>
    <mergeCell ref="K79:K80"/>
    <mergeCell ref="A76:A77"/>
    <mergeCell ref="B76:B77"/>
    <mergeCell ref="E76:E77"/>
    <mergeCell ref="G76:G77"/>
    <mergeCell ref="H76:H77"/>
    <mergeCell ref="I76:I77"/>
    <mergeCell ref="B73:B74"/>
    <mergeCell ref="K73:K74"/>
    <mergeCell ref="L73:L74"/>
    <mergeCell ref="K67:K68"/>
    <mergeCell ref="L67:L68"/>
    <mergeCell ref="A70:A71"/>
    <mergeCell ref="B70:B71"/>
    <mergeCell ref="K70:K71"/>
    <mergeCell ref="L70:L71"/>
    <mergeCell ref="A67:A68"/>
    <mergeCell ref="A64:A65"/>
    <mergeCell ref="B67:B68"/>
    <mergeCell ref="G67:G68"/>
    <mergeCell ref="I67:I68"/>
    <mergeCell ref="K64:K65"/>
    <mergeCell ref="L64:L65"/>
    <mergeCell ref="K58:K59"/>
    <mergeCell ref="L58:L59"/>
    <mergeCell ref="A61:A62"/>
    <mergeCell ref="B61:B62"/>
    <mergeCell ref="E61:E62"/>
    <mergeCell ref="G61:G62"/>
    <mergeCell ref="I61:I62"/>
    <mergeCell ref="K61:K62"/>
    <mergeCell ref="L61:L62"/>
    <mergeCell ref="A58:A59"/>
    <mergeCell ref="B58:B59"/>
    <mergeCell ref="G58:G59"/>
    <mergeCell ref="H58:H59"/>
    <mergeCell ref="I58:I59"/>
    <mergeCell ref="J58:J59"/>
    <mergeCell ref="H61:H62"/>
    <mergeCell ref="B64:B65"/>
    <mergeCell ref="D64:D65"/>
    <mergeCell ref="A55:A56"/>
    <mergeCell ref="B55:B56"/>
    <mergeCell ref="G55:G56"/>
    <mergeCell ref="I55:I56"/>
    <mergeCell ref="K55:K56"/>
    <mergeCell ref="L55:L56"/>
    <mergeCell ref="A52:A53"/>
    <mergeCell ref="B52:B53"/>
    <mergeCell ref="G52:G53"/>
    <mergeCell ref="I52:I53"/>
    <mergeCell ref="K52:K53"/>
    <mergeCell ref="L52:L53"/>
    <mergeCell ref="A49:A50"/>
    <mergeCell ref="B49:B50"/>
    <mergeCell ref="G49:G50"/>
    <mergeCell ref="I49:I50"/>
    <mergeCell ref="K49:K50"/>
    <mergeCell ref="L49:L50"/>
    <mergeCell ref="K43:K44"/>
    <mergeCell ref="L43:L44"/>
    <mergeCell ref="A46:A47"/>
    <mergeCell ref="B46:B47"/>
    <mergeCell ref="G46:G47"/>
    <mergeCell ref="I46:I47"/>
    <mergeCell ref="K46:K47"/>
    <mergeCell ref="L46:L47"/>
    <mergeCell ref="A43:A44"/>
    <mergeCell ref="B43:B44"/>
    <mergeCell ref="G43:G44"/>
    <mergeCell ref="H43:H44"/>
    <mergeCell ref="I43:I44"/>
    <mergeCell ref="J43:J44"/>
    <mergeCell ref="A40:A41"/>
    <mergeCell ref="B40:B41"/>
    <mergeCell ref="E40:E41"/>
    <mergeCell ref="F40:F41"/>
    <mergeCell ref="G40:G41"/>
    <mergeCell ref="H40:H41"/>
    <mergeCell ref="A37:A38"/>
    <mergeCell ref="B37:B38"/>
    <mergeCell ref="G37:G38"/>
    <mergeCell ref="H37:H38"/>
    <mergeCell ref="K37:K38"/>
    <mergeCell ref="L37:L38"/>
    <mergeCell ref="I40:I41"/>
    <mergeCell ref="J40:J41"/>
    <mergeCell ref="K40:K41"/>
    <mergeCell ref="L40:L41"/>
    <mergeCell ref="I31:I32"/>
    <mergeCell ref="J31:J32"/>
    <mergeCell ref="K31:K32"/>
    <mergeCell ref="L31:L32"/>
    <mergeCell ref="I34:I35"/>
    <mergeCell ref="J34:J35"/>
    <mergeCell ref="K34:K35"/>
    <mergeCell ref="L34:L35"/>
    <mergeCell ref="J37:J38"/>
    <mergeCell ref="I37:I38"/>
    <mergeCell ref="A34:A35"/>
    <mergeCell ref="B34:B35"/>
    <mergeCell ref="E34:E35"/>
    <mergeCell ref="F34:F35"/>
    <mergeCell ref="G34:G35"/>
    <mergeCell ref="H34:H35"/>
    <mergeCell ref="A31:A32"/>
    <mergeCell ref="B31:B32"/>
    <mergeCell ref="E31:E32"/>
    <mergeCell ref="G31:G32"/>
    <mergeCell ref="H31:H32"/>
    <mergeCell ref="L25:L26"/>
    <mergeCell ref="A28:A29"/>
    <mergeCell ref="B28:B29"/>
    <mergeCell ref="I28:I29"/>
    <mergeCell ref="K28:K29"/>
    <mergeCell ref="L28:L29"/>
    <mergeCell ref="L22:L23"/>
    <mergeCell ref="A25:A26"/>
    <mergeCell ref="B25:B26"/>
    <mergeCell ref="E25:E26"/>
    <mergeCell ref="F25:F26"/>
    <mergeCell ref="G25:G26"/>
    <mergeCell ref="H25:H26"/>
    <mergeCell ref="I25:I26"/>
    <mergeCell ref="J25:J26"/>
    <mergeCell ref="K25:K26"/>
    <mergeCell ref="G28:G29"/>
    <mergeCell ref="E28:E29"/>
    <mergeCell ref="A22:A23"/>
    <mergeCell ref="B22:B23"/>
    <mergeCell ref="E22:E23"/>
    <mergeCell ref="F22:F23"/>
    <mergeCell ref="G22:G23"/>
    <mergeCell ref="H22:H23"/>
    <mergeCell ref="I22:I23"/>
    <mergeCell ref="J22:J23"/>
    <mergeCell ref="K22:K23"/>
    <mergeCell ref="L13:L14"/>
    <mergeCell ref="A16:A17"/>
    <mergeCell ref="B16:B17"/>
    <mergeCell ref="G16:G17"/>
    <mergeCell ref="I16:I17"/>
    <mergeCell ref="K16:K17"/>
    <mergeCell ref="L16:L17"/>
    <mergeCell ref="A19:A20"/>
    <mergeCell ref="B19:B20"/>
    <mergeCell ref="E19:E20"/>
    <mergeCell ref="F19:F20"/>
    <mergeCell ref="G19:G20"/>
    <mergeCell ref="H19:H20"/>
    <mergeCell ref="I19:I20"/>
    <mergeCell ref="J19:J20"/>
    <mergeCell ref="K19:K20"/>
    <mergeCell ref="L19:L20"/>
    <mergeCell ref="A13:A14"/>
    <mergeCell ref="B13:B14"/>
    <mergeCell ref="E13:E14"/>
    <mergeCell ref="F13:F14"/>
    <mergeCell ref="G13:G14"/>
    <mergeCell ref="H13:H14"/>
    <mergeCell ref="I13:I14"/>
    <mergeCell ref="J13:J14"/>
    <mergeCell ref="K13:K14"/>
    <mergeCell ref="L7:L8"/>
    <mergeCell ref="A10:A11"/>
    <mergeCell ref="B10:B11"/>
    <mergeCell ref="E10:E11"/>
    <mergeCell ref="F10:F11"/>
    <mergeCell ref="G10:G11"/>
    <mergeCell ref="H10:H11"/>
    <mergeCell ref="I10:I11"/>
    <mergeCell ref="J10:J11"/>
    <mergeCell ref="K10:K11"/>
    <mergeCell ref="L10:L11"/>
    <mergeCell ref="A7:A8"/>
    <mergeCell ref="B7:B8"/>
    <mergeCell ref="E7:E8"/>
    <mergeCell ref="F7:F8"/>
    <mergeCell ref="G7:G8"/>
    <mergeCell ref="H7:H8"/>
    <mergeCell ref="I7:I8"/>
    <mergeCell ref="J7:J8"/>
    <mergeCell ref="K7:K8"/>
    <mergeCell ref="J1:J2"/>
    <mergeCell ref="K1:K2"/>
    <mergeCell ref="L1:L2"/>
    <mergeCell ref="A3:C3"/>
    <mergeCell ref="A4:A5"/>
    <mergeCell ref="B4:B5"/>
    <mergeCell ref="E4:E5"/>
    <mergeCell ref="F4:F5"/>
    <mergeCell ref="G4:G5"/>
    <mergeCell ref="H4:H5"/>
    <mergeCell ref="A1:A2"/>
    <mergeCell ref="B1:B2"/>
    <mergeCell ref="C1:C2"/>
    <mergeCell ref="D1:E1"/>
    <mergeCell ref="F1:F2"/>
    <mergeCell ref="G1:I1"/>
    <mergeCell ref="I4:I5"/>
    <mergeCell ref="J4:J5"/>
    <mergeCell ref="K4:K5"/>
    <mergeCell ref="L4:L5"/>
    <mergeCell ref="K355:K356"/>
    <mergeCell ref="H346:H347"/>
    <mergeCell ref="I346:I347"/>
    <mergeCell ref="J346:J347"/>
    <mergeCell ref="K346:K347"/>
    <mergeCell ref="B349:B350"/>
    <mergeCell ref="A346:A347"/>
    <mergeCell ref="A349:A350"/>
    <mergeCell ref="G349:G350"/>
    <mergeCell ref="H349:H350"/>
    <mergeCell ref="I349:I350"/>
    <mergeCell ref="J349:J350"/>
    <mergeCell ref="E349:E350"/>
    <mergeCell ref="K349:K350"/>
    <mergeCell ref="A367:A368"/>
    <mergeCell ref="B367:B368"/>
    <mergeCell ref="F367:F368"/>
    <mergeCell ref="G367:G368"/>
    <mergeCell ref="H367:H368"/>
    <mergeCell ref="I367:I368"/>
    <mergeCell ref="J367:J368"/>
    <mergeCell ref="K367:K368"/>
    <mergeCell ref="A358:A359"/>
    <mergeCell ref="B358:B359"/>
    <mergeCell ref="G358:G359"/>
    <mergeCell ref="H358:H359"/>
    <mergeCell ref="I358:I359"/>
    <mergeCell ref="J358:J359"/>
    <mergeCell ref="K358:K359"/>
    <mergeCell ref="A361:A362"/>
    <mergeCell ref="B361:B362"/>
    <mergeCell ref="F361:F362"/>
    <mergeCell ref="G361:G362"/>
    <mergeCell ref="H361:H362"/>
    <mergeCell ref="I361:I362"/>
    <mergeCell ref="J361:J362"/>
    <mergeCell ref="E361:E362"/>
    <mergeCell ref="K361:K362"/>
    <mergeCell ref="L349:L350"/>
    <mergeCell ref="L301:L302"/>
    <mergeCell ref="A364:A365"/>
    <mergeCell ref="B364:B365"/>
    <mergeCell ref="G364:G365"/>
    <mergeCell ref="H364:H365"/>
    <mergeCell ref="I364:I365"/>
    <mergeCell ref="J364:J365"/>
    <mergeCell ref="K364:K365"/>
    <mergeCell ref="A352:A353"/>
    <mergeCell ref="B352:B353"/>
    <mergeCell ref="G352:G353"/>
    <mergeCell ref="H352:H353"/>
    <mergeCell ref="I352:I353"/>
    <mergeCell ref="J352:J353"/>
    <mergeCell ref="K352:K353"/>
    <mergeCell ref="A355:A356"/>
    <mergeCell ref="B355:B356"/>
    <mergeCell ref="F355:F356"/>
    <mergeCell ref="G355:G356"/>
    <mergeCell ref="H355:H356"/>
    <mergeCell ref="I355:I356"/>
    <mergeCell ref="J355:J356"/>
    <mergeCell ref="E355:E356"/>
  </mergeCells>
  <pageMargins left="0.7" right="0.7" top="0.75" bottom="0.75" header="0.3" footer="0.3"/>
  <pageSetup orientation="portrait" horizontalDpi="120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0000"/>
  </sheetPr>
  <dimension ref="A1:L378"/>
  <sheetViews>
    <sheetView zoomScale="73" zoomScaleNormal="73" zoomScalePageLayoutView="60" workbookViewId="0">
      <selection activeCell="D10" sqref="D10:E11"/>
    </sheetView>
  </sheetViews>
  <sheetFormatPr defaultRowHeight="15"/>
  <cols>
    <col min="1" max="1" width="7.28515625" customWidth="1"/>
    <col min="2" max="2" width="13.140625" customWidth="1"/>
    <col min="3" max="3" width="43.42578125" customWidth="1"/>
    <col min="4" max="4" width="16.28515625" customWidth="1"/>
    <col min="6" max="6" width="21.5703125" customWidth="1"/>
    <col min="7" max="7" width="19" customWidth="1"/>
    <col min="8" max="8" width="16.7109375" customWidth="1"/>
    <col min="9" max="9" width="17.7109375" customWidth="1"/>
    <col min="10" max="10" width="19" customWidth="1"/>
    <col min="11" max="11" width="19.42578125" customWidth="1"/>
    <col min="12" max="12" width="18.5703125" customWidth="1"/>
  </cols>
  <sheetData>
    <row r="1" spans="1:12">
      <c r="A1" s="9506" t="s">
        <v>1</v>
      </c>
      <c r="B1" s="9504" t="s">
        <v>2</v>
      </c>
      <c r="C1" s="9506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540" t="s">
        <v>8</v>
      </c>
      <c r="L1" s="9625" t="s">
        <v>702</v>
      </c>
    </row>
    <row r="2" spans="1:12">
      <c r="A2" s="9507"/>
      <c r="B2" s="9505"/>
      <c r="C2" s="9507"/>
      <c r="D2" s="1030" t="s">
        <v>9</v>
      </c>
      <c r="E2" s="470" t="s">
        <v>10</v>
      </c>
      <c r="F2" s="9511"/>
      <c r="G2" s="1018" t="s">
        <v>11</v>
      </c>
      <c r="H2" s="1021" t="s">
        <v>537</v>
      </c>
      <c r="I2" s="1018" t="s">
        <v>13</v>
      </c>
      <c r="J2" s="9511"/>
      <c r="K2" s="9541"/>
      <c r="L2" s="9625"/>
    </row>
    <row r="3" spans="1:12">
      <c r="A3" s="9544" t="s">
        <v>75</v>
      </c>
      <c r="B3" s="9545"/>
      <c r="C3" s="9546"/>
      <c r="D3" s="501"/>
      <c r="E3" s="502"/>
      <c r="F3" s="503"/>
      <c r="G3" s="503"/>
      <c r="H3" s="504"/>
      <c r="I3" s="505"/>
      <c r="J3" s="505"/>
      <c r="K3" s="1016">
        <f>'DES 14'!K370</f>
        <v>2690034</v>
      </c>
      <c r="L3" s="433"/>
    </row>
    <row r="4" spans="1:12">
      <c r="A4" s="9495">
        <v>1</v>
      </c>
      <c r="B4" s="9496" t="s">
        <v>1273</v>
      </c>
      <c r="C4" s="545" t="s">
        <v>812</v>
      </c>
      <c r="D4" s="518" t="s">
        <v>388</v>
      </c>
      <c r="E4" s="9498"/>
      <c r="F4" s="9492"/>
      <c r="G4" s="9492"/>
      <c r="H4" s="9492"/>
      <c r="I4" s="9492">
        <v>320195</v>
      </c>
      <c r="J4" s="9492"/>
      <c r="K4" s="9494">
        <f>K3-I4</f>
        <v>2369839</v>
      </c>
      <c r="L4" s="9647"/>
    </row>
    <row r="5" spans="1:12">
      <c r="A5" s="9495"/>
      <c r="B5" s="9497"/>
      <c r="C5" s="553" t="s">
        <v>813</v>
      </c>
      <c r="D5" s="519" t="s">
        <v>814</v>
      </c>
      <c r="E5" s="9499"/>
      <c r="F5" s="9493"/>
      <c r="G5" s="9493"/>
      <c r="H5" s="9493"/>
      <c r="I5" s="9493"/>
      <c r="J5" s="9493"/>
      <c r="K5" s="9494"/>
      <c r="L5" s="9648"/>
    </row>
    <row r="6" spans="1:12">
      <c r="A6" s="1012"/>
      <c r="B6" s="1014"/>
      <c r="C6" s="528"/>
      <c r="D6" s="573"/>
      <c r="E6" s="574"/>
      <c r="F6" s="575"/>
      <c r="G6" s="575"/>
      <c r="H6" s="575"/>
      <c r="I6" s="575"/>
      <c r="J6" s="575">
        <v>1400</v>
      </c>
      <c r="K6" s="1016">
        <f>K4+J6</f>
        <v>2371239</v>
      </c>
      <c r="L6" s="433"/>
    </row>
    <row r="7" spans="1:12">
      <c r="A7" s="9515">
        <v>2</v>
      </c>
      <c r="B7" s="9496" t="s">
        <v>1273</v>
      </c>
      <c r="C7" s="562" t="s">
        <v>815</v>
      </c>
      <c r="D7" s="1039" t="s">
        <v>388</v>
      </c>
      <c r="E7" s="9498"/>
      <c r="F7" s="9492"/>
      <c r="G7" s="9492"/>
      <c r="H7" s="9492"/>
      <c r="I7" s="9492">
        <v>99329</v>
      </c>
      <c r="J7" s="9492"/>
      <c r="K7" s="9494">
        <f>K6-I7</f>
        <v>2271910</v>
      </c>
      <c r="L7" s="9617"/>
    </row>
    <row r="8" spans="1:12">
      <c r="A8" s="9516"/>
      <c r="B8" s="9497"/>
      <c r="C8" s="553" t="s">
        <v>1026</v>
      </c>
      <c r="D8" s="1040" t="s">
        <v>814</v>
      </c>
      <c r="E8" s="9499"/>
      <c r="F8" s="9493"/>
      <c r="G8" s="9493"/>
      <c r="H8" s="9493"/>
      <c r="I8" s="9493"/>
      <c r="J8" s="9493"/>
      <c r="K8" s="9494"/>
      <c r="L8" s="9618"/>
    </row>
    <row r="9" spans="1:12">
      <c r="A9" s="1012"/>
      <c r="B9" s="1014"/>
      <c r="C9" s="530"/>
      <c r="D9" s="573"/>
      <c r="E9" s="574"/>
      <c r="F9" s="575"/>
      <c r="G9" s="575"/>
      <c r="H9" s="575"/>
      <c r="I9" s="575"/>
      <c r="J9" s="575">
        <v>1400</v>
      </c>
      <c r="K9" s="1016">
        <f>K7+J9</f>
        <v>2273310</v>
      </c>
      <c r="L9" s="433"/>
    </row>
    <row r="10" spans="1:12">
      <c r="A10" s="9498" t="s">
        <v>506</v>
      </c>
      <c r="B10" s="9496" t="s">
        <v>1273</v>
      </c>
      <c r="C10" s="480" t="s">
        <v>821</v>
      </c>
      <c r="D10" s="1039" t="s">
        <v>574</v>
      </c>
      <c r="E10" s="9498" t="s">
        <v>79</v>
      </c>
      <c r="F10" s="9492"/>
      <c r="G10" s="9492"/>
      <c r="H10" s="9492"/>
      <c r="I10" s="9494">
        <v>380061</v>
      </c>
      <c r="J10" s="9494"/>
      <c r="K10" s="9492">
        <f>K9-I10</f>
        <v>1893249</v>
      </c>
      <c r="L10" s="9617"/>
    </row>
    <row r="11" spans="1:12">
      <c r="A11" s="9499"/>
      <c r="B11" s="9497"/>
      <c r="C11" s="477" t="s">
        <v>824</v>
      </c>
      <c r="D11" s="1040" t="s">
        <v>46</v>
      </c>
      <c r="E11" s="9499"/>
      <c r="F11" s="9493"/>
      <c r="G11" s="9493"/>
      <c r="H11" s="9493"/>
      <c r="I11" s="9494"/>
      <c r="J11" s="9494"/>
      <c r="K11" s="9493"/>
      <c r="L11" s="9618"/>
    </row>
    <row r="12" spans="1:12">
      <c r="A12" s="1020"/>
      <c r="B12" s="477"/>
      <c r="C12" s="528"/>
      <c r="D12" s="576"/>
      <c r="E12" s="574"/>
      <c r="F12" s="577"/>
      <c r="G12" s="577"/>
      <c r="H12" s="577"/>
      <c r="I12" s="577"/>
      <c r="J12" s="577">
        <v>1400</v>
      </c>
      <c r="K12" s="1026">
        <f>K10+J12</f>
        <v>1894649</v>
      </c>
      <c r="L12" s="433"/>
    </row>
    <row r="13" spans="1:12">
      <c r="A13" s="9498" t="s">
        <v>507</v>
      </c>
      <c r="B13" s="9496" t="s">
        <v>1273</v>
      </c>
      <c r="C13" s="665" t="s">
        <v>815</v>
      </c>
      <c r="D13" s="666" t="s">
        <v>574</v>
      </c>
      <c r="E13" s="9498" t="s">
        <v>79</v>
      </c>
      <c r="F13" s="9609"/>
      <c r="G13" s="9492"/>
      <c r="H13" s="9492"/>
      <c r="I13" s="9492">
        <v>158135</v>
      </c>
      <c r="J13" s="9492"/>
      <c r="K13" s="9492">
        <f>K12-I13</f>
        <v>1736514</v>
      </c>
      <c r="L13" s="9617"/>
    </row>
    <row r="14" spans="1:12">
      <c r="A14" s="9499"/>
      <c r="B14" s="9497"/>
      <c r="C14" s="538" t="s">
        <v>826</v>
      </c>
      <c r="D14" s="667" t="s">
        <v>46</v>
      </c>
      <c r="E14" s="9499"/>
      <c r="F14" s="9610"/>
      <c r="G14" s="9493"/>
      <c r="H14" s="9493"/>
      <c r="I14" s="9493"/>
      <c r="J14" s="9493"/>
      <c r="K14" s="9493"/>
      <c r="L14" s="9618"/>
    </row>
    <row r="15" spans="1:12">
      <c r="A15" s="1020"/>
      <c r="B15" s="477"/>
      <c r="C15" s="529"/>
      <c r="D15" s="668"/>
      <c r="E15" s="669"/>
      <c r="F15" s="670"/>
      <c r="G15" s="670"/>
      <c r="H15" s="670"/>
      <c r="I15" s="670"/>
      <c r="J15" s="577">
        <v>1400</v>
      </c>
      <c r="K15" s="1026">
        <f>K13+J15</f>
        <v>1737914</v>
      </c>
      <c r="L15" s="433"/>
    </row>
    <row r="16" spans="1:12">
      <c r="A16" s="9498" t="s">
        <v>508</v>
      </c>
      <c r="B16" s="9497" t="s">
        <v>1273</v>
      </c>
      <c r="C16" s="474" t="s">
        <v>815</v>
      </c>
      <c r="D16" s="1039" t="s">
        <v>579</v>
      </c>
      <c r="E16" s="9498" t="s">
        <v>83</v>
      </c>
      <c r="F16" s="1015"/>
      <c r="G16" s="9492"/>
      <c r="H16" s="537"/>
      <c r="I16" s="9492">
        <v>169800</v>
      </c>
      <c r="J16" s="595"/>
      <c r="K16" s="9492">
        <f>K15-I16</f>
        <v>1568114</v>
      </c>
      <c r="L16" s="9617"/>
    </row>
    <row r="17" spans="1:12">
      <c r="A17" s="9499"/>
      <c r="B17" s="9497"/>
      <c r="C17" s="522" t="s">
        <v>995</v>
      </c>
      <c r="D17" s="1040" t="s">
        <v>46</v>
      </c>
      <c r="E17" s="9499"/>
      <c r="F17" s="1016"/>
      <c r="G17" s="9493"/>
      <c r="H17" s="515"/>
      <c r="I17" s="9493"/>
      <c r="J17" s="559"/>
      <c r="K17" s="9493"/>
      <c r="L17" s="9618"/>
    </row>
    <row r="18" spans="1:12">
      <c r="A18" s="1020"/>
      <c r="B18" s="477"/>
      <c r="C18" s="532"/>
      <c r="D18" s="576"/>
      <c r="E18" s="582"/>
      <c r="F18" s="577"/>
      <c r="G18" s="577"/>
      <c r="H18" s="600"/>
      <c r="I18" s="577"/>
      <c r="J18" s="604">
        <v>1400</v>
      </c>
      <c r="K18" s="1026">
        <f>K16+J18</f>
        <v>1569514</v>
      </c>
      <c r="L18" s="433"/>
    </row>
    <row r="19" spans="1:12">
      <c r="A19" s="9498" t="s">
        <v>548</v>
      </c>
      <c r="B19" s="9657" t="s">
        <v>1273</v>
      </c>
      <c r="C19" s="499" t="s">
        <v>781</v>
      </c>
      <c r="D19" s="1039" t="s">
        <v>574</v>
      </c>
      <c r="E19" s="9498" t="s">
        <v>79</v>
      </c>
      <c r="F19" s="9492"/>
      <c r="G19" s="9633"/>
      <c r="H19" s="9542"/>
      <c r="I19" s="9492">
        <v>10140</v>
      </c>
      <c r="J19" s="9492"/>
      <c r="K19" s="9492">
        <f>K18-I19</f>
        <v>1559374</v>
      </c>
      <c r="L19" s="9617"/>
    </row>
    <row r="20" spans="1:12">
      <c r="A20" s="9499"/>
      <c r="B20" s="9658"/>
      <c r="C20" s="477" t="s">
        <v>994</v>
      </c>
      <c r="D20" s="1040" t="s">
        <v>46</v>
      </c>
      <c r="E20" s="9499"/>
      <c r="F20" s="9493"/>
      <c r="G20" s="9634"/>
      <c r="H20" s="9543"/>
      <c r="I20" s="9493"/>
      <c r="J20" s="9493"/>
      <c r="K20" s="9493"/>
      <c r="L20" s="9618"/>
    </row>
    <row r="21" spans="1:12">
      <c r="A21" s="1019"/>
      <c r="B21" s="1020"/>
      <c r="C21" s="532"/>
      <c r="D21" s="576"/>
      <c r="E21" s="584"/>
      <c r="F21" s="586"/>
      <c r="G21" s="588"/>
      <c r="H21" s="586"/>
      <c r="I21" s="586"/>
      <c r="J21" s="586">
        <v>1500</v>
      </c>
      <c r="K21" s="1017">
        <f>K19+J21</f>
        <v>1560874</v>
      </c>
      <c r="L21" s="433"/>
    </row>
    <row r="22" spans="1:12">
      <c r="A22" s="9515">
        <v>7</v>
      </c>
      <c r="B22" s="9498" t="s">
        <v>1274</v>
      </c>
      <c r="C22" s="525" t="s">
        <v>1276</v>
      </c>
      <c r="D22" s="1011"/>
      <c r="E22" s="9498"/>
      <c r="F22" s="9492"/>
      <c r="G22" s="9492"/>
      <c r="H22" s="9492"/>
      <c r="I22" s="9492">
        <v>17640</v>
      </c>
      <c r="J22" s="9492"/>
      <c r="K22" s="9492">
        <f>K21-I22</f>
        <v>1543234</v>
      </c>
      <c r="L22" s="9617"/>
    </row>
    <row r="23" spans="1:12">
      <c r="A23" s="9516"/>
      <c r="B23" s="9499"/>
      <c r="C23" s="539" t="s">
        <v>1275</v>
      </c>
      <c r="D23" s="1012"/>
      <c r="E23" s="9499"/>
      <c r="F23" s="9493"/>
      <c r="G23" s="9493"/>
      <c r="H23" s="9493"/>
      <c r="I23" s="9493"/>
      <c r="J23" s="9493"/>
      <c r="K23" s="9516"/>
      <c r="L23" s="9618"/>
    </row>
    <row r="24" spans="1:12">
      <c r="A24" s="514"/>
      <c r="B24" s="527"/>
      <c r="C24" s="528"/>
      <c r="D24" s="576"/>
      <c r="E24" s="574"/>
      <c r="F24" s="575"/>
      <c r="G24" s="575"/>
      <c r="H24" s="575"/>
      <c r="I24" s="575"/>
      <c r="J24" s="575">
        <v>1500</v>
      </c>
      <c r="K24" s="516">
        <f>K22+J24</f>
        <v>1544734</v>
      </c>
      <c r="L24" s="433"/>
    </row>
    <row r="25" spans="1:12">
      <c r="A25" s="9515">
        <v>8</v>
      </c>
      <c r="B25" s="9498" t="s">
        <v>1277</v>
      </c>
      <c r="C25" s="474" t="s">
        <v>591</v>
      </c>
      <c r="D25" s="1041"/>
      <c r="E25" s="9498"/>
      <c r="F25" s="9492">
        <v>20000000</v>
      </c>
      <c r="G25" s="9633"/>
      <c r="H25" s="9492"/>
      <c r="I25" s="9492"/>
      <c r="J25" s="9492"/>
      <c r="K25" s="9492">
        <f>K24+F25</f>
        <v>21544734</v>
      </c>
      <c r="L25" s="9617" t="s">
        <v>1315</v>
      </c>
    </row>
    <row r="26" spans="1:12">
      <c r="A26" s="9516"/>
      <c r="B26" s="9499"/>
      <c r="C26" s="487"/>
      <c r="D26" s="1042"/>
      <c r="E26" s="9499"/>
      <c r="F26" s="9493"/>
      <c r="G26" s="9634"/>
      <c r="H26" s="9493"/>
      <c r="I26" s="9493"/>
      <c r="J26" s="9493"/>
      <c r="K26" s="9493"/>
      <c r="L26" s="9618"/>
    </row>
    <row r="27" spans="1:12">
      <c r="A27" s="9515">
        <v>9</v>
      </c>
      <c r="B27" s="9498" t="s">
        <v>1274</v>
      </c>
      <c r="C27" s="474" t="s">
        <v>815</v>
      </c>
      <c r="D27" s="1041" t="s">
        <v>113</v>
      </c>
      <c r="E27" s="9498" t="s">
        <v>114</v>
      </c>
      <c r="F27" s="9492"/>
      <c r="G27" s="9633"/>
      <c r="H27" s="9492"/>
      <c r="I27" s="9492">
        <v>762623</v>
      </c>
      <c r="J27" s="9492"/>
      <c r="K27" s="9492">
        <f>K25-I27</f>
        <v>20782111</v>
      </c>
      <c r="L27" s="9653"/>
    </row>
    <row r="28" spans="1:12">
      <c r="A28" s="9516"/>
      <c r="B28" s="9499"/>
      <c r="C28" s="487" t="s">
        <v>820</v>
      </c>
      <c r="D28" s="1042" t="s">
        <v>46</v>
      </c>
      <c r="E28" s="9499"/>
      <c r="F28" s="9493"/>
      <c r="G28" s="9634"/>
      <c r="H28" s="9493"/>
      <c r="I28" s="9493"/>
      <c r="J28" s="9493"/>
      <c r="K28" s="9516"/>
      <c r="L28" s="9654"/>
    </row>
    <row r="29" spans="1:12">
      <c r="A29" s="514"/>
      <c r="B29" s="527"/>
      <c r="C29" s="532"/>
      <c r="D29" s="576"/>
      <c r="E29" s="582"/>
      <c r="F29" s="577"/>
      <c r="G29" s="577"/>
      <c r="H29" s="600"/>
      <c r="I29" s="577"/>
      <c r="J29" s="604">
        <v>1400</v>
      </c>
      <c r="K29" s="516">
        <f>K27+J29</f>
        <v>20783511</v>
      </c>
      <c r="L29" s="433"/>
    </row>
    <row r="30" spans="1:12">
      <c r="A30" s="9515">
        <v>10</v>
      </c>
      <c r="B30" s="9498" t="s">
        <v>1274</v>
      </c>
      <c r="C30" s="564" t="s">
        <v>821</v>
      </c>
      <c r="D30" s="1041" t="s">
        <v>257</v>
      </c>
      <c r="E30" s="9498" t="s">
        <v>259</v>
      </c>
      <c r="F30" s="1033"/>
      <c r="G30" s="9663">
        <v>703324</v>
      </c>
      <c r="H30" s="9663"/>
      <c r="I30" s="9515"/>
      <c r="J30" s="9515"/>
      <c r="K30" s="9492">
        <f>K29-G30</f>
        <v>20080187</v>
      </c>
      <c r="L30" s="9617"/>
    </row>
    <row r="31" spans="1:12">
      <c r="A31" s="9516"/>
      <c r="B31" s="9499"/>
      <c r="C31" s="497" t="s">
        <v>846</v>
      </c>
      <c r="D31" s="1042" t="s">
        <v>876</v>
      </c>
      <c r="E31" s="9499"/>
      <c r="F31" s="1034"/>
      <c r="G31" s="9664"/>
      <c r="H31" s="9664"/>
      <c r="I31" s="9516"/>
      <c r="J31" s="9516"/>
      <c r="K31" s="9493"/>
      <c r="L31" s="9618"/>
    </row>
    <row r="32" spans="1:12">
      <c r="A32" s="514"/>
      <c r="B32" s="527"/>
      <c r="C32" s="532"/>
      <c r="D32" s="583"/>
      <c r="E32" s="584"/>
      <c r="F32" s="586"/>
      <c r="G32" s="585"/>
      <c r="H32" s="586"/>
      <c r="I32" s="586"/>
      <c r="J32" s="586">
        <v>1400</v>
      </c>
      <c r="K32" s="516">
        <f>K30+J32</f>
        <v>20081587</v>
      </c>
      <c r="L32" s="433"/>
    </row>
    <row r="33" spans="1:12">
      <c r="A33" s="9515">
        <v>11</v>
      </c>
      <c r="B33" s="9498" t="s">
        <v>1274</v>
      </c>
      <c r="C33" s="497" t="s">
        <v>821</v>
      </c>
      <c r="D33" s="1041" t="s">
        <v>558</v>
      </c>
      <c r="E33" s="1047" t="s">
        <v>251</v>
      </c>
      <c r="F33" s="9492"/>
      <c r="G33" s="9633">
        <v>881640</v>
      </c>
      <c r="H33" s="9492"/>
      <c r="I33" s="9492"/>
      <c r="J33" s="9492"/>
      <c r="K33" s="9492">
        <f>K32-G33</f>
        <v>19199947</v>
      </c>
      <c r="L33" s="9617"/>
    </row>
    <row r="34" spans="1:12">
      <c r="A34" s="9516"/>
      <c r="B34" s="9499"/>
      <c r="C34" s="497" t="s">
        <v>1018</v>
      </c>
      <c r="D34" s="1042" t="s">
        <v>250</v>
      </c>
      <c r="E34" s="1048"/>
      <c r="F34" s="9493"/>
      <c r="G34" s="9634"/>
      <c r="H34" s="9493"/>
      <c r="I34" s="9493"/>
      <c r="J34" s="9493"/>
      <c r="K34" s="9493"/>
      <c r="L34" s="9618"/>
    </row>
    <row r="35" spans="1:12">
      <c r="A35" s="514"/>
      <c r="B35" s="527"/>
      <c r="C35" s="531"/>
      <c r="D35" s="576"/>
      <c r="E35" s="584"/>
      <c r="F35" s="586"/>
      <c r="G35" s="585"/>
      <c r="H35" s="586"/>
      <c r="I35" s="586"/>
      <c r="J35" s="586">
        <v>1400</v>
      </c>
      <c r="K35" s="516">
        <f>K33+J35</f>
        <v>19201347</v>
      </c>
      <c r="L35" s="433"/>
    </row>
    <row r="36" spans="1:12">
      <c r="A36" s="9515">
        <v>12</v>
      </c>
      <c r="B36" s="9498" t="s">
        <v>1274</v>
      </c>
      <c r="C36" s="497" t="s">
        <v>815</v>
      </c>
      <c r="D36" s="1041" t="s">
        <v>167</v>
      </c>
      <c r="E36" s="9498" t="s">
        <v>56</v>
      </c>
      <c r="F36" s="1015"/>
      <c r="G36" s="9492">
        <v>424265</v>
      </c>
      <c r="H36" s="9492"/>
      <c r="I36" s="9492"/>
      <c r="J36" s="9633"/>
      <c r="K36" s="9492">
        <f>K35-G36</f>
        <v>18777082</v>
      </c>
      <c r="L36" s="9617"/>
    </row>
    <row r="37" spans="1:12">
      <c r="A37" s="9516"/>
      <c r="B37" s="9499"/>
      <c r="C37" s="497" t="s">
        <v>1019</v>
      </c>
      <c r="D37" s="1042" t="s">
        <v>1020</v>
      </c>
      <c r="E37" s="9499"/>
      <c r="F37" s="1016"/>
      <c r="G37" s="9493"/>
      <c r="H37" s="9493"/>
      <c r="I37" s="9493"/>
      <c r="J37" s="9634"/>
      <c r="K37" s="9493"/>
      <c r="L37" s="9618"/>
    </row>
    <row r="38" spans="1:12">
      <c r="A38" s="535"/>
      <c r="B38" s="527"/>
      <c r="C38" s="532"/>
      <c r="D38" s="576"/>
      <c r="E38" s="582"/>
      <c r="F38" s="577"/>
      <c r="G38" s="577"/>
      <c r="H38" s="600"/>
      <c r="I38" s="577"/>
      <c r="J38" s="604">
        <v>1400</v>
      </c>
      <c r="K38" s="516">
        <f>K36+J38</f>
        <v>18778482</v>
      </c>
      <c r="L38" s="433"/>
    </row>
    <row r="39" spans="1:12">
      <c r="A39" s="9635">
        <v>13</v>
      </c>
      <c r="B39" s="9629" t="s">
        <v>1274</v>
      </c>
      <c r="C39" s="497" t="s">
        <v>815</v>
      </c>
      <c r="D39" s="1041" t="s">
        <v>157</v>
      </c>
      <c r="E39" s="9498" t="s">
        <v>156</v>
      </c>
      <c r="F39" s="9492"/>
      <c r="G39" s="9633">
        <v>908639</v>
      </c>
      <c r="H39" s="9542"/>
      <c r="I39" s="9492"/>
      <c r="J39" s="9492"/>
      <c r="K39" s="9492">
        <f>K38-G39</f>
        <v>17869843</v>
      </c>
      <c r="L39" s="9617"/>
    </row>
    <row r="40" spans="1:12">
      <c r="A40" s="9548"/>
      <c r="B40" s="9499"/>
      <c r="C40" s="497" t="s">
        <v>1022</v>
      </c>
      <c r="D40" s="1042" t="s">
        <v>38</v>
      </c>
      <c r="E40" s="9499"/>
      <c r="F40" s="9493"/>
      <c r="G40" s="9634"/>
      <c r="H40" s="9543"/>
      <c r="I40" s="9493"/>
      <c r="J40" s="9493"/>
      <c r="K40" s="9493"/>
      <c r="L40" s="9618"/>
    </row>
    <row r="41" spans="1:12">
      <c r="A41" s="514"/>
      <c r="B41" s="527"/>
      <c r="C41" s="532"/>
      <c r="D41" s="576"/>
      <c r="E41" s="584"/>
      <c r="F41" s="586"/>
      <c r="G41" s="588"/>
      <c r="H41" s="586"/>
      <c r="I41" s="586"/>
      <c r="J41" s="586">
        <v>1400</v>
      </c>
      <c r="K41" s="516">
        <f>K39+J41</f>
        <v>17871243</v>
      </c>
      <c r="L41" s="433"/>
    </row>
    <row r="42" spans="1:12">
      <c r="A42" s="9628">
        <v>14</v>
      </c>
      <c r="B42" s="9629" t="s">
        <v>1274</v>
      </c>
      <c r="C42" s="497" t="s">
        <v>815</v>
      </c>
      <c r="D42" s="485" t="s">
        <v>267</v>
      </c>
      <c r="E42" s="9498" t="s">
        <v>271</v>
      </c>
      <c r="F42" s="1015"/>
      <c r="G42" s="9492">
        <v>298292</v>
      </c>
      <c r="H42" s="9492"/>
      <c r="I42" s="9492"/>
      <c r="J42" s="9633"/>
      <c r="K42" s="9630">
        <f>K41-G42</f>
        <v>17572951</v>
      </c>
      <c r="L42" s="9617"/>
    </row>
    <row r="43" spans="1:12">
      <c r="A43" s="9516"/>
      <c r="B43" s="9499"/>
      <c r="C43" s="497" t="s">
        <v>1023</v>
      </c>
      <c r="D43" s="486" t="s">
        <v>304</v>
      </c>
      <c r="E43" s="9499"/>
      <c r="F43" s="1016"/>
      <c r="G43" s="9493"/>
      <c r="H43" s="9493"/>
      <c r="I43" s="9493"/>
      <c r="J43" s="9634"/>
      <c r="K43" s="9493"/>
      <c r="L43" s="9618"/>
    </row>
    <row r="44" spans="1:12">
      <c r="A44" s="514"/>
      <c r="B44" s="527"/>
      <c r="C44" s="532"/>
      <c r="D44" s="576"/>
      <c r="E44" s="584"/>
      <c r="F44" s="577"/>
      <c r="G44" s="577"/>
      <c r="H44" s="600"/>
      <c r="I44" s="577"/>
      <c r="J44" s="604">
        <v>1400</v>
      </c>
      <c r="K44" s="516">
        <f>K42+J44</f>
        <v>17574351</v>
      </c>
      <c r="L44" s="433"/>
    </row>
    <row r="45" spans="1:12">
      <c r="A45" s="9515">
        <v>15</v>
      </c>
      <c r="B45" s="9498" t="s">
        <v>1274</v>
      </c>
      <c r="C45" s="517" t="s">
        <v>815</v>
      </c>
      <c r="D45" s="1041" t="s">
        <v>160</v>
      </c>
      <c r="E45" s="9498" t="s">
        <v>162</v>
      </c>
      <c r="F45" s="1015"/>
      <c r="G45" s="9492">
        <v>555280</v>
      </c>
      <c r="H45" s="515"/>
      <c r="I45" s="9492"/>
      <c r="J45" s="595"/>
      <c r="K45" s="9492">
        <f>K44-G45</f>
        <v>17019071</v>
      </c>
      <c r="L45" s="9617"/>
    </row>
    <row r="46" spans="1:12">
      <c r="A46" s="9516"/>
      <c r="B46" s="9499"/>
      <c r="C46" s="563" t="s">
        <v>849</v>
      </c>
      <c r="D46" s="1042" t="s">
        <v>850</v>
      </c>
      <c r="E46" s="9499"/>
      <c r="F46" s="1016"/>
      <c r="G46" s="9493"/>
      <c r="H46" s="515"/>
      <c r="I46" s="9493"/>
      <c r="J46" s="559"/>
      <c r="K46" s="9493"/>
      <c r="L46" s="9618"/>
    </row>
    <row r="47" spans="1:12">
      <c r="A47" s="1019"/>
      <c r="B47" s="527"/>
      <c r="C47" s="532"/>
      <c r="D47" s="576"/>
      <c r="E47" s="584"/>
      <c r="F47" s="577"/>
      <c r="G47" s="577"/>
      <c r="H47" s="600"/>
      <c r="I47" s="577"/>
      <c r="J47" s="604">
        <v>1400</v>
      </c>
      <c r="K47" s="516">
        <f>K45+J47</f>
        <v>17020471</v>
      </c>
      <c r="L47" s="433"/>
    </row>
    <row r="48" spans="1:12">
      <c r="A48" s="9515">
        <v>16</v>
      </c>
      <c r="B48" s="9498" t="s">
        <v>1274</v>
      </c>
      <c r="C48" s="517" t="s">
        <v>851</v>
      </c>
      <c r="D48" s="1041" t="s">
        <v>853</v>
      </c>
      <c r="E48" s="9498" t="s">
        <v>497</v>
      </c>
      <c r="F48" s="1015"/>
      <c r="G48" s="9492">
        <v>159583</v>
      </c>
      <c r="H48" s="515"/>
      <c r="I48" s="9492"/>
      <c r="J48" s="559"/>
      <c r="K48" s="9492">
        <f>K47-G48</f>
        <v>16860888</v>
      </c>
      <c r="L48" s="9617"/>
    </row>
    <row r="49" spans="1:12">
      <c r="A49" s="9516"/>
      <c r="B49" s="9499"/>
      <c r="C49" s="555" t="s">
        <v>852</v>
      </c>
      <c r="D49" s="1042" t="s">
        <v>919</v>
      </c>
      <c r="E49" s="9499"/>
      <c r="F49" s="1016"/>
      <c r="G49" s="9493"/>
      <c r="H49" s="515"/>
      <c r="I49" s="9493"/>
      <c r="J49" s="559"/>
      <c r="K49" s="9493"/>
      <c r="L49" s="9618"/>
    </row>
    <row r="50" spans="1:12">
      <c r="A50" s="1019"/>
      <c r="B50" s="527"/>
      <c r="C50" s="532"/>
      <c r="D50" s="576"/>
      <c r="E50" s="584"/>
      <c r="F50" s="577"/>
      <c r="G50" s="577"/>
      <c r="H50" s="600"/>
      <c r="I50" s="577"/>
      <c r="J50" s="604">
        <v>1400</v>
      </c>
      <c r="K50" s="516">
        <f>K48+J50</f>
        <v>16862288</v>
      </c>
      <c r="L50" s="433"/>
    </row>
    <row r="51" spans="1:12">
      <c r="A51" s="9515">
        <v>17</v>
      </c>
      <c r="B51" s="9498" t="s">
        <v>1274</v>
      </c>
      <c r="C51" s="474" t="s">
        <v>815</v>
      </c>
      <c r="D51" s="1041" t="s">
        <v>568</v>
      </c>
      <c r="E51" s="9498" t="s">
        <v>715</v>
      </c>
      <c r="F51" s="1015"/>
      <c r="G51" s="9492">
        <v>619527</v>
      </c>
      <c r="H51" s="515"/>
      <c r="I51" s="9492"/>
      <c r="J51" s="559"/>
      <c r="K51" s="9492">
        <f>K50-G51</f>
        <v>16242761</v>
      </c>
      <c r="L51" s="9617"/>
    </row>
    <row r="52" spans="1:12">
      <c r="A52" s="9516"/>
      <c r="B52" s="9499"/>
      <c r="C52" s="477" t="s">
        <v>833</v>
      </c>
      <c r="D52" s="1042" t="s">
        <v>250</v>
      </c>
      <c r="E52" s="9499"/>
      <c r="F52" s="1016"/>
      <c r="G52" s="9493"/>
      <c r="H52" s="515"/>
      <c r="I52" s="9493"/>
      <c r="J52" s="559"/>
      <c r="K52" s="9493"/>
      <c r="L52" s="9618"/>
    </row>
    <row r="53" spans="1:12">
      <c r="A53" s="1019"/>
      <c r="B53" s="527"/>
      <c r="C53" s="532"/>
      <c r="D53" s="576"/>
      <c r="E53" s="584"/>
      <c r="F53" s="577"/>
      <c r="G53" s="577"/>
      <c r="H53" s="600"/>
      <c r="I53" s="577"/>
      <c r="J53" s="604">
        <v>1400</v>
      </c>
      <c r="K53" s="516">
        <f>K51+ J53</f>
        <v>16244161</v>
      </c>
      <c r="L53" s="433"/>
    </row>
    <row r="54" spans="1:12">
      <c r="A54" s="9515">
        <v>18</v>
      </c>
      <c r="B54" s="9498" t="s">
        <v>1274</v>
      </c>
      <c r="C54" s="474" t="s">
        <v>815</v>
      </c>
      <c r="D54" s="1041" t="s">
        <v>568</v>
      </c>
      <c r="E54" s="9498" t="s">
        <v>715</v>
      </c>
      <c r="F54" s="1015"/>
      <c r="G54" s="9492">
        <v>52131</v>
      </c>
      <c r="H54" s="515"/>
      <c r="I54" s="9492"/>
      <c r="J54" s="559"/>
      <c r="K54" s="9492">
        <f>K53-G54</f>
        <v>16192030</v>
      </c>
      <c r="L54" s="9617"/>
    </row>
    <row r="55" spans="1:12">
      <c r="A55" s="9516"/>
      <c r="B55" s="9499"/>
      <c r="C55" s="477" t="s">
        <v>832</v>
      </c>
      <c r="D55" s="1042" t="s">
        <v>250</v>
      </c>
      <c r="E55" s="9499"/>
      <c r="F55" s="1016"/>
      <c r="G55" s="9493"/>
      <c r="H55" s="515"/>
      <c r="I55" s="9493"/>
      <c r="J55" s="559"/>
      <c r="K55" s="9493"/>
      <c r="L55" s="9618"/>
    </row>
    <row r="56" spans="1:12">
      <c r="A56" s="1019"/>
      <c r="B56" s="527"/>
      <c r="C56" s="532"/>
      <c r="D56" s="576"/>
      <c r="E56" s="584"/>
      <c r="F56" s="600"/>
      <c r="G56" s="600"/>
      <c r="H56" s="600"/>
      <c r="I56" s="600"/>
      <c r="J56" s="604">
        <v>1400</v>
      </c>
      <c r="K56" s="516">
        <f>K54+J56</f>
        <v>16193430</v>
      </c>
      <c r="L56" s="433"/>
    </row>
    <row r="57" spans="1:12">
      <c r="A57" s="9515">
        <v>19</v>
      </c>
      <c r="B57" s="9498" t="s">
        <v>1274</v>
      </c>
      <c r="C57" s="474" t="s">
        <v>815</v>
      </c>
      <c r="D57" s="1041" t="s">
        <v>848</v>
      </c>
      <c r="E57" s="9498" t="s">
        <v>52</v>
      </c>
      <c r="F57" s="1026"/>
      <c r="G57" s="9492">
        <v>692535</v>
      </c>
      <c r="H57" s="9492"/>
      <c r="I57" s="9492"/>
      <c r="J57" s="9633"/>
      <c r="K57" s="9492">
        <f>K56-G57</f>
        <v>15500895</v>
      </c>
      <c r="L57" s="9647"/>
    </row>
    <row r="58" spans="1:12">
      <c r="A58" s="9516"/>
      <c r="B58" s="9499"/>
      <c r="C58" s="477" t="s">
        <v>847</v>
      </c>
      <c r="D58" s="1042" t="s">
        <v>51</v>
      </c>
      <c r="E58" s="9499"/>
      <c r="F58" s="1016"/>
      <c r="G58" s="9493"/>
      <c r="H58" s="9493"/>
      <c r="I58" s="9493"/>
      <c r="J58" s="9634"/>
      <c r="K58" s="9493"/>
      <c r="L58" s="9648"/>
    </row>
    <row r="59" spans="1:12">
      <c r="A59" s="1019"/>
      <c r="B59" s="527"/>
      <c r="C59" s="532"/>
      <c r="D59" s="528"/>
      <c r="E59" s="584"/>
      <c r="F59" s="577"/>
      <c r="G59" s="577"/>
      <c r="H59" s="600"/>
      <c r="I59" s="577"/>
      <c r="J59" s="604">
        <v>1400</v>
      </c>
      <c r="K59" s="516">
        <f>K57+J59</f>
        <v>15502295</v>
      </c>
      <c r="L59" s="433"/>
    </row>
    <row r="60" spans="1:12">
      <c r="A60" s="9515">
        <v>20</v>
      </c>
      <c r="B60" s="9498" t="s">
        <v>1274</v>
      </c>
      <c r="C60" s="556" t="s">
        <v>815</v>
      </c>
      <c r="D60" s="1041" t="s">
        <v>138</v>
      </c>
      <c r="E60" s="974" t="s">
        <v>140</v>
      </c>
      <c r="F60" s="1015"/>
      <c r="G60" s="9492">
        <v>266089</v>
      </c>
      <c r="H60" s="9492"/>
      <c r="I60" s="9492"/>
      <c r="J60" s="595"/>
      <c r="K60" s="9492">
        <f>K59-G60</f>
        <v>15236206</v>
      </c>
      <c r="L60" s="9647"/>
    </row>
    <row r="61" spans="1:12">
      <c r="A61" s="9516"/>
      <c r="B61" s="9499"/>
      <c r="C61" s="555" t="s">
        <v>910</v>
      </c>
      <c r="D61" s="1042" t="s">
        <v>598</v>
      </c>
      <c r="E61" s="1048"/>
      <c r="F61" s="1016"/>
      <c r="G61" s="9493"/>
      <c r="H61" s="9493"/>
      <c r="I61" s="9493"/>
      <c r="J61" s="559"/>
      <c r="K61" s="9493"/>
      <c r="L61" s="9648"/>
    </row>
    <row r="62" spans="1:12">
      <c r="A62" s="514"/>
      <c r="B62" s="527"/>
      <c r="C62" s="529"/>
      <c r="D62" s="583"/>
      <c r="E62" s="599"/>
      <c r="F62" s="577"/>
      <c r="G62" s="577"/>
      <c r="H62" s="600"/>
      <c r="I62" s="577"/>
      <c r="J62" s="604">
        <v>1400</v>
      </c>
      <c r="K62" s="516">
        <f>K60+J62</f>
        <v>15237606</v>
      </c>
      <c r="L62" s="433"/>
    </row>
    <row r="63" spans="1:12">
      <c r="A63" s="9515">
        <v>21</v>
      </c>
      <c r="B63" s="9679">
        <v>42009</v>
      </c>
      <c r="C63" s="474" t="s">
        <v>821</v>
      </c>
      <c r="D63" s="1041" t="s">
        <v>790</v>
      </c>
      <c r="E63" s="1043" t="s">
        <v>877</v>
      </c>
      <c r="F63" s="1049"/>
      <c r="G63" s="9492">
        <v>203302</v>
      </c>
      <c r="H63" s="9675"/>
      <c r="I63" s="9675"/>
      <c r="J63" s="9675"/>
      <c r="K63" s="9492">
        <f>K62-G63</f>
        <v>15034304</v>
      </c>
      <c r="L63" s="9617"/>
    </row>
    <row r="64" spans="1:12">
      <c r="A64" s="9516"/>
      <c r="B64" s="9516"/>
      <c r="C64" s="477" t="s">
        <v>827</v>
      </c>
      <c r="D64" s="1042" t="s">
        <v>304</v>
      </c>
      <c r="E64" s="1044"/>
      <c r="F64" s="1045"/>
      <c r="G64" s="9493"/>
      <c r="H64" s="9676"/>
      <c r="I64" s="9676"/>
      <c r="J64" s="9676"/>
      <c r="K64" s="9493"/>
      <c r="L64" s="9618"/>
    </row>
    <row r="65" spans="1:12">
      <c r="A65" s="514"/>
      <c r="B65" s="392"/>
      <c r="C65" s="532"/>
      <c r="D65" s="576"/>
      <c r="E65" s="582"/>
      <c r="F65" s="577"/>
      <c r="G65" s="577"/>
      <c r="H65" s="891"/>
      <c r="I65" s="891"/>
      <c r="J65" s="1052">
        <v>1400</v>
      </c>
      <c r="K65" s="515">
        <f>K63+J65</f>
        <v>15035704</v>
      </c>
      <c r="L65" s="433"/>
    </row>
    <row r="66" spans="1:12">
      <c r="A66" s="9640">
        <v>22</v>
      </c>
      <c r="B66" s="9498" t="s">
        <v>1274</v>
      </c>
      <c r="C66" s="474" t="s">
        <v>815</v>
      </c>
      <c r="D66" s="1041" t="s">
        <v>790</v>
      </c>
      <c r="E66" s="974" t="s">
        <v>877</v>
      </c>
      <c r="F66" s="1046"/>
      <c r="G66" s="9609">
        <v>8059</v>
      </c>
      <c r="H66" s="537"/>
      <c r="I66" s="9492"/>
      <c r="J66" s="595"/>
      <c r="K66" s="9492">
        <f>K65-G66</f>
        <v>15027645</v>
      </c>
      <c r="L66" s="9617"/>
    </row>
    <row r="67" spans="1:12">
      <c r="A67" s="9665"/>
      <c r="B67" s="9499"/>
      <c r="C67" s="477" t="s">
        <v>828</v>
      </c>
      <c r="D67" s="1042" t="s">
        <v>304</v>
      </c>
      <c r="E67" s="1048"/>
      <c r="F67" s="980"/>
      <c r="G67" s="9610"/>
      <c r="H67" s="515"/>
      <c r="I67" s="9493"/>
      <c r="J67" s="559"/>
      <c r="K67" s="9493"/>
      <c r="L67" s="9618"/>
    </row>
    <row r="68" spans="1:12">
      <c r="A68" s="552"/>
      <c r="B68" s="533"/>
      <c r="C68" s="532"/>
      <c r="D68" s="576"/>
      <c r="E68" s="582"/>
      <c r="F68" s="577"/>
      <c r="G68" s="577"/>
      <c r="H68" s="600"/>
      <c r="I68" s="577"/>
      <c r="J68" s="604">
        <v>1400</v>
      </c>
      <c r="K68" s="515">
        <f>K66+J68</f>
        <v>15029045</v>
      </c>
      <c r="L68" s="433"/>
    </row>
    <row r="69" spans="1:12">
      <c r="A69" s="9640">
        <v>23</v>
      </c>
      <c r="B69" s="9659" t="s">
        <v>1274</v>
      </c>
      <c r="C69" s="435" t="s">
        <v>815</v>
      </c>
      <c r="D69" s="1041" t="s">
        <v>399</v>
      </c>
      <c r="E69" s="9498" t="s">
        <v>401</v>
      </c>
      <c r="F69" s="1022"/>
      <c r="G69" s="9609">
        <v>708597</v>
      </c>
      <c r="H69" s="923"/>
      <c r="I69" s="1022"/>
      <c r="J69" s="923"/>
      <c r="K69" s="9492">
        <f>K68-G69</f>
        <v>14320448</v>
      </c>
      <c r="L69" s="9617"/>
    </row>
    <row r="70" spans="1:12">
      <c r="A70" s="9665"/>
      <c r="B70" s="9660"/>
      <c r="C70" s="509" t="s">
        <v>1163</v>
      </c>
      <c r="D70" s="1042" t="s">
        <v>400</v>
      </c>
      <c r="E70" s="9499"/>
      <c r="F70" s="980"/>
      <c r="G70" s="9610"/>
      <c r="H70" s="460"/>
      <c r="I70" s="1023"/>
      <c r="J70" s="460"/>
      <c r="K70" s="9493"/>
      <c r="L70" s="9618"/>
    </row>
    <row r="71" spans="1:12">
      <c r="A71" s="514"/>
      <c r="B71" s="1072"/>
      <c r="C71" s="529"/>
      <c r="D71" s="601"/>
      <c r="E71" s="599"/>
      <c r="F71" s="586"/>
      <c r="G71" s="600"/>
      <c r="H71" s="600"/>
      <c r="I71" s="600"/>
      <c r="J71" s="600">
        <v>1400</v>
      </c>
      <c r="K71" s="515">
        <f>K69+J71</f>
        <v>14321848</v>
      </c>
      <c r="L71" s="433"/>
    </row>
    <row r="72" spans="1:12">
      <c r="A72" s="9515">
        <v>24</v>
      </c>
      <c r="B72" s="9498" t="s">
        <v>1274</v>
      </c>
      <c r="C72" s="435" t="s">
        <v>815</v>
      </c>
      <c r="D72" s="1041" t="s">
        <v>399</v>
      </c>
      <c r="E72" s="9498" t="s">
        <v>401</v>
      </c>
      <c r="F72" s="1015"/>
      <c r="G72" s="9492">
        <v>382549</v>
      </c>
      <c r="H72" s="537"/>
      <c r="I72" s="1015"/>
      <c r="J72" s="537"/>
      <c r="K72" s="9492">
        <f>K71-G72</f>
        <v>13939299</v>
      </c>
      <c r="L72" s="9617"/>
    </row>
    <row r="73" spans="1:12">
      <c r="A73" s="9516"/>
      <c r="B73" s="9499"/>
      <c r="C73" s="509" t="s">
        <v>1051</v>
      </c>
      <c r="D73" s="1042" t="s">
        <v>400</v>
      </c>
      <c r="E73" s="9499"/>
      <c r="F73" s="1016"/>
      <c r="G73" s="9493"/>
      <c r="H73" s="515"/>
      <c r="I73" s="1016"/>
      <c r="J73" s="515"/>
      <c r="K73" s="9493"/>
      <c r="L73" s="9618"/>
    </row>
    <row r="74" spans="1:12">
      <c r="A74" s="1019"/>
      <c r="B74" s="533"/>
      <c r="C74" s="529"/>
      <c r="D74" s="602"/>
      <c r="E74" s="599"/>
      <c r="F74" s="600"/>
      <c r="G74" s="600"/>
      <c r="H74" s="600"/>
      <c r="I74" s="600"/>
      <c r="J74" s="600">
        <v>1400</v>
      </c>
      <c r="K74" s="1017">
        <f>K72+J74</f>
        <v>13940699</v>
      </c>
      <c r="L74" s="433"/>
    </row>
    <row r="75" spans="1:12">
      <c r="A75" s="9515">
        <v>25</v>
      </c>
      <c r="B75" s="9498" t="s">
        <v>1274</v>
      </c>
      <c r="C75" s="556" t="s">
        <v>815</v>
      </c>
      <c r="D75" s="1041" t="s">
        <v>899</v>
      </c>
      <c r="E75" s="974" t="s">
        <v>901</v>
      </c>
      <c r="F75" s="1015"/>
      <c r="G75" s="9492">
        <v>453069</v>
      </c>
      <c r="H75" s="9492"/>
      <c r="I75" s="9492"/>
      <c r="J75" s="595"/>
      <c r="K75" s="9492">
        <f>K74-G75</f>
        <v>13487630</v>
      </c>
      <c r="L75" s="9617"/>
    </row>
    <row r="76" spans="1:12">
      <c r="A76" s="9516"/>
      <c r="B76" s="9499"/>
      <c r="C76" s="555" t="s">
        <v>898</v>
      </c>
      <c r="D76" s="1042" t="s">
        <v>900</v>
      </c>
      <c r="E76" s="1048"/>
      <c r="F76" s="1016"/>
      <c r="G76" s="9493"/>
      <c r="H76" s="9493"/>
      <c r="I76" s="9493"/>
      <c r="J76" s="559"/>
      <c r="K76" s="9493"/>
      <c r="L76" s="9618"/>
    </row>
    <row r="77" spans="1:12">
      <c r="A77" s="1019"/>
      <c r="B77" s="1020"/>
      <c r="C77" s="532"/>
      <c r="D77" s="528"/>
      <c r="E77" s="582"/>
      <c r="F77" s="577"/>
      <c r="G77" s="577"/>
      <c r="H77" s="600"/>
      <c r="I77" s="577"/>
      <c r="J77" s="604">
        <v>1400</v>
      </c>
      <c r="K77" s="1017">
        <f>K75+J77</f>
        <v>13489030</v>
      </c>
      <c r="L77" s="433"/>
    </row>
    <row r="78" spans="1:12">
      <c r="A78" s="9515">
        <v>26</v>
      </c>
      <c r="B78" s="9498" t="s">
        <v>1274</v>
      </c>
      <c r="C78" s="556" t="s">
        <v>815</v>
      </c>
      <c r="D78" s="1041" t="s">
        <v>1145</v>
      </c>
      <c r="E78" s="9498" t="s">
        <v>1230</v>
      </c>
      <c r="F78" s="1026"/>
      <c r="G78" s="9492">
        <v>556740</v>
      </c>
      <c r="H78" s="9492"/>
      <c r="I78" s="9492"/>
      <c r="J78" s="464"/>
      <c r="K78" s="9492">
        <f>K77-G78</f>
        <v>12932290</v>
      </c>
      <c r="L78" s="433"/>
    </row>
    <row r="79" spans="1:12">
      <c r="A79" s="9516"/>
      <c r="B79" s="9499"/>
      <c r="C79" s="555" t="s">
        <v>1146</v>
      </c>
      <c r="D79" s="1042" t="s">
        <v>729</v>
      </c>
      <c r="E79" s="9499"/>
      <c r="F79" s="1016"/>
      <c r="G79" s="9493"/>
      <c r="H79" s="9493"/>
      <c r="I79" s="9493"/>
      <c r="J79" s="559"/>
      <c r="K79" s="9493"/>
      <c r="L79" s="433"/>
    </row>
    <row r="80" spans="1:12">
      <c r="A80" s="1019"/>
      <c r="B80" s="1020"/>
      <c r="C80" s="532"/>
      <c r="D80" s="576"/>
      <c r="E80" s="582"/>
      <c r="F80" s="577"/>
      <c r="G80" s="577"/>
      <c r="H80" s="600"/>
      <c r="I80" s="577"/>
      <c r="J80" s="604">
        <v>1400</v>
      </c>
      <c r="K80" s="1017">
        <f>K78+J80</f>
        <v>12933690</v>
      </c>
      <c r="L80" s="433"/>
    </row>
    <row r="81" spans="1:12">
      <c r="A81" s="9515">
        <v>27</v>
      </c>
      <c r="B81" s="9498" t="s">
        <v>1274</v>
      </c>
      <c r="C81" s="474" t="s">
        <v>821</v>
      </c>
      <c r="D81" s="1041" t="s">
        <v>302</v>
      </c>
      <c r="E81" s="974" t="s">
        <v>878</v>
      </c>
      <c r="F81" s="9492"/>
      <c r="G81" s="9492">
        <v>163360</v>
      </c>
      <c r="H81" s="9492"/>
      <c r="I81" s="9492"/>
      <c r="J81" s="9633"/>
      <c r="K81" s="9492">
        <f>K80-G81</f>
        <v>12770330</v>
      </c>
      <c r="L81" s="433"/>
    </row>
    <row r="82" spans="1:12">
      <c r="A82" s="9516"/>
      <c r="B82" s="9499"/>
      <c r="C82" s="477" t="s">
        <v>1024</v>
      </c>
      <c r="D82" s="1042" t="s">
        <v>918</v>
      </c>
      <c r="E82" s="1048"/>
      <c r="F82" s="9493"/>
      <c r="G82" s="9493"/>
      <c r="H82" s="9493"/>
      <c r="I82" s="9493"/>
      <c r="J82" s="9634"/>
      <c r="K82" s="9493"/>
      <c r="L82" s="433"/>
    </row>
    <row r="83" spans="1:12">
      <c r="A83" s="1019"/>
      <c r="B83" s="1020"/>
      <c r="C83" s="532"/>
      <c r="D83" s="576"/>
      <c r="E83" s="582"/>
      <c r="F83" s="577"/>
      <c r="G83" s="577"/>
      <c r="H83" s="600"/>
      <c r="I83" s="577"/>
      <c r="J83" s="604">
        <v>1400</v>
      </c>
      <c r="K83" s="1016">
        <f>K81+J83</f>
        <v>12771730</v>
      </c>
      <c r="L83" s="433"/>
    </row>
    <row r="84" spans="1:12">
      <c r="A84" s="9515">
        <v>28</v>
      </c>
      <c r="B84" s="9498" t="s">
        <v>1274</v>
      </c>
      <c r="C84" s="474" t="s">
        <v>815</v>
      </c>
      <c r="D84" s="1041" t="s">
        <v>302</v>
      </c>
      <c r="E84" s="1047" t="s">
        <v>878</v>
      </c>
      <c r="F84" s="9492"/>
      <c r="G84" s="9633">
        <v>39056</v>
      </c>
      <c r="H84" s="9542"/>
      <c r="I84" s="9492"/>
      <c r="J84" s="9492"/>
      <c r="K84" s="9492">
        <f>K83-G84</f>
        <v>12732674</v>
      </c>
      <c r="L84" s="433"/>
    </row>
    <row r="85" spans="1:12">
      <c r="A85" s="9516"/>
      <c r="B85" s="9499"/>
      <c r="C85" s="477" t="s">
        <v>830</v>
      </c>
      <c r="D85" s="1042" t="s">
        <v>918</v>
      </c>
      <c r="E85" s="1048"/>
      <c r="F85" s="9493"/>
      <c r="G85" s="9634"/>
      <c r="H85" s="9543"/>
      <c r="I85" s="9493"/>
      <c r="J85" s="9493"/>
      <c r="K85" s="9493"/>
      <c r="L85" s="433"/>
    </row>
    <row r="86" spans="1:12">
      <c r="A86" s="1019"/>
      <c r="B86" s="1020"/>
      <c r="C86" s="532"/>
      <c r="D86" s="576"/>
      <c r="E86" s="582"/>
      <c r="F86" s="586"/>
      <c r="G86" s="588"/>
      <c r="H86" s="586"/>
      <c r="I86" s="586"/>
      <c r="J86" s="586">
        <v>1400</v>
      </c>
      <c r="K86" s="1016">
        <f>K84+J86</f>
        <v>12734074</v>
      </c>
      <c r="L86" s="433"/>
    </row>
    <row r="87" spans="1:12">
      <c r="A87" s="9515">
        <v>29</v>
      </c>
      <c r="B87" s="9498" t="s">
        <v>1274</v>
      </c>
      <c r="C87" s="474" t="s">
        <v>815</v>
      </c>
      <c r="D87" s="1050" t="s">
        <v>302</v>
      </c>
      <c r="E87" s="974" t="s">
        <v>878</v>
      </c>
      <c r="F87" s="534"/>
      <c r="G87" s="9492">
        <v>21420</v>
      </c>
      <c r="H87" s="534"/>
      <c r="I87" s="9492"/>
      <c r="J87" s="534"/>
      <c r="K87" s="9492">
        <f>K86-G87</f>
        <v>12712654</v>
      </c>
      <c r="L87" s="433"/>
    </row>
    <row r="88" spans="1:12">
      <c r="A88" s="9516"/>
      <c r="B88" s="9499"/>
      <c r="C88" s="477" t="s">
        <v>831</v>
      </c>
      <c r="D88" s="1051" t="s">
        <v>918</v>
      </c>
      <c r="E88" s="1048"/>
      <c r="F88" s="537"/>
      <c r="G88" s="9493"/>
      <c r="H88" s="537"/>
      <c r="I88" s="9493"/>
      <c r="J88" s="537"/>
      <c r="K88" s="9493"/>
      <c r="L88" s="433"/>
    </row>
    <row r="89" spans="1:12">
      <c r="A89" s="1019"/>
      <c r="B89" s="1020"/>
      <c r="C89" s="532"/>
      <c r="D89" s="576"/>
      <c r="E89" s="582"/>
      <c r="F89" s="586"/>
      <c r="G89" s="586"/>
      <c r="H89" s="586"/>
      <c r="I89" s="586"/>
      <c r="J89" s="586">
        <v>1400</v>
      </c>
      <c r="K89" s="1016">
        <f>K87+J89</f>
        <v>12714054</v>
      </c>
      <c r="L89" s="433"/>
    </row>
    <row r="90" spans="1:12">
      <c r="A90" s="9515">
        <v>30</v>
      </c>
      <c r="B90" s="9498" t="s">
        <v>1274</v>
      </c>
      <c r="C90" s="556" t="s">
        <v>888</v>
      </c>
      <c r="D90" s="1041" t="s">
        <v>46</v>
      </c>
      <c r="E90" s="974"/>
      <c r="F90" s="537"/>
      <c r="G90" s="9492"/>
      <c r="H90" s="537"/>
      <c r="I90" s="9492">
        <v>3599341</v>
      </c>
      <c r="J90" s="537"/>
      <c r="K90" s="9492">
        <f>K89-I90</f>
        <v>9114713</v>
      </c>
      <c r="L90" s="433"/>
    </row>
    <row r="91" spans="1:12">
      <c r="A91" s="9516"/>
      <c r="B91" s="9499"/>
      <c r="C91" s="555" t="s">
        <v>889</v>
      </c>
      <c r="D91" s="1042"/>
      <c r="E91" s="1048"/>
      <c r="F91" s="537"/>
      <c r="G91" s="9493"/>
      <c r="H91" s="537"/>
      <c r="I91" s="9493"/>
      <c r="J91" s="537"/>
      <c r="K91" s="9493"/>
      <c r="L91" s="433"/>
    </row>
    <row r="92" spans="1:12">
      <c r="A92" s="514"/>
      <c r="B92" s="1020"/>
      <c r="C92" s="532"/>
      <c r="D92" s="576"/>
      <c r="E92" s="582"/>
      <c r="F92" s="586"/>
      <c r="G92" s="586"/>
      <c r="H92" s="586"/>
      <c r="I92" s="586"/>
      <c r="J92" s="586">
        <v>1400</v>
      </c>
      <c r="K92" s="1016">
        <f>K90+J92</f>
        <v>9116113</v>
      </c>
      <c r="L92" s="433"/>
    </row>
    <row r="93" spans="1:12">
      <c r="A93" s="9515">
        <v>31</v>
      </c>
      <c r="B93" s="9498" t="s">
        <v>1274</v>
      </c>
      <c r="C93" s="556" t="s">
        <v>815</v>
      </c>
      <c r="D93" s="1041" t="s">
        <v>707</v>
      </c>
      <c r="E93" s="1047"/>
      <c r="F93" s="537"/>
      <c r="G93" s="9492"/>
      <c r="H93" s="537"/>
      <c r="I93" s="9492">
        <v>205080</v>
      </c>
      <c r="J93" s="537"/>
      <c r="K93" s="9492">
        <f>K92-I93</f>
        <v>8911033</v>
      </c>
      <c r="L93" s="433"/>
    </row>
    <row r="94" spans="1:12">
      <c r="A94" s="9516"/>
      <c r="B94" s="9499"/>
      <c r="C94" s="555" t="s">
        <v>1056</v>
      </c>
      <c r="D94" s="1042"/>
      <c r="E94" s="1048"/>
      <c r="F94" s="537"/>
      <c r="G94" s="9493"/>
      <c r="H94" s="537"/>
      <c r="I94" s="9493"/>
      <c r="J94" s="537"/>
      <c r="K94" s="9493"/>
      <c r="L94" s="433"/>
    </row>
    <row r="95" spans="1:12">
      <c r="A95" s="514"/>
      <c r="B95" s="1020"/>
      <c r="C95" s="532"/>
      <c r="D95" s="576"/>
      <c r="E95" s="582"/>
      <c r="F95" s="586"/>
      <c r="G95" s="586"/>
      <c r="H95" s="586"/>
      <c r="I95" s="586"/>
      <c r="J95" s="586">
        <v>1400</v>
      </c>
      <c r="K95" s="1016">
        <f>K93+J95</f>
        <v>8912433</v>
      </c>
      <c r="L95" s="433"/>
    </row>
    <row r="96" spans="1:12">
      <c r="A96" s="9515">
        <v>32</v>
      </c>
      <c r="B96" s="9498" t="s">
        <v>1274</v>
      </c>
      <c r="C96" s="556" t="s">
        <v>815</v>
      </c>
      <c r="D96" s="1041" t="s">
        <v>1150</v>
      </c>
      <c r="E96" s="9498"/>
      <c r="F96" s="537"/>
      <c r="G96" s="9492"/>
      <c r="H96" s="537"/>
      <c r="I96" s="9492">
        <v>131484</v>
      </c>
      <c r="J96" s="537"/>
      <c r="K96" s="9492">
        <f>K95-I96</f>
        <v>8780949</v>
      </c>
      <c r="L96" s="433"/>
    </row>
    <row r="97" spans="1:12">
      <c r="A97" s="9516"/>
      <c r="B97" s="9499"/>
      <c r="C97" s="555" t="s">
        <v>1151</v>
      </c>
      <c r="D97" s="1042"/>
      <c r="E97" s="9499"/>
      <c r="F97" s="537"/>
      <c r="G97" s="9493"/>
      <c r="H97" s="537"/>
      <c r="I97" s="9493"/>
      <c r="J97" s="537"/>
      <c r="K97" s="9493"/>
      <c r="L97" s="433"/>
    </row>
    <row r="98" spans="1:12">
      <c r="A98" s="514"/>
      <c r="B98" s="1020"/>
      <c r="C98" s="532"/>
      <c r="D98" s="576"/>
      <c r="E98" s="584"/>
      <c r="F98" s="586"/>
      <c r="G98" s="586"/>
      <c r="H98" s="586"/>
      <c r="I98" s="586"/>
      <c r="J98" s="586">
        <v>1400</v>
      </c>
      <c r="K98" s="1016">
        <f>K96+J98</f>
        <v>8782349</v>
      </c>
      <c r="L98" s="433"/>
    </row>
    <row r="99" spans="1:12">
      <c r="A99" s="9515">
        <v>33</v>
      </c>
      <c r="B99" s="9498" t="s">
        <v>1274</v>
      </c>
      <c r="C99" s="556" t="s">
        <v>997</v>
      </c>
      <c r="D99" s="485" t="s">
        <v>1221</v>
      </c>
      <c r="E99" s="9498" t="s">
        <v>1236</v>
      </c>
      <c r="F99" s="537"/>
      <c r="G99" s="9492">
        <v>200000</v>
      </c>
      <c r="H99" s="537"/>
      <c r="I99" s="9492"/>
      <c r="J99" s="537"/>
      <c r="K99" s="9492">
        <f>K98-G99</f>
        <v>8582349</v>
      </c>
      <c r="L99" s="433"/>
    </row>
    <row r="100" spans="1:12">
      <c r="A100" s="9516"/>
      <c r="B100" s="9499"/>
      <c r="C100" s="555" t="s">
        <v>1220</v>
      </c>
      <c r="D100" s="486" t="s">
        <v>1222</v>
      </c>
      <c r="E100" s="9499"/>
      <c r="F100" s="537"/>
      <c r="G100" s="9493"/>
      <c r="H100" s="537"/>
      <c r="I100" s="9493"/>
      <c r="J100" s="537"/>
      <c r="K100" s="9493"/>
      <c r="L100" s="433"/>
    </row>
    <row r="101" spans="1:12">
      <c r="A101" s="514"/>
      <c r="B101" s="1020"/>
      <c r="C101" s="532"/>
      <c r="D101" s="576"/>
      <c r="E101" s="584"/>
      <c r="F101" s="586"/>
      <c r="G101" s="586"/>
      <c r="H101" s="586"/>
      <c r="I101" s="586"/>
      <c r="J101" s="586">
        <v>1400</v>
      </c>
      <c r="K101" s="1016">
        <f>K99+J101</f>
        <v>8583749</v>
      </c>
      <c r="L101" s="433"/>
    </row>
    <row r="102" spans="1:12">
      <c r="A102" s="9515">
        <v>34</v>
      </c>
      <c r="B102" s="9498" t="s">
        <v>1274</v>
      </c>
      <c r="C102" s="491" t="s">
        <v>781</v>
      </c>
      <c r="D102" s="1041" t="s">
        <v>632</v>
      </c>
      <c r="E102" s="9498" t="s">
        <v>74</v>
      </c>
      <c r="F102" s="9492"/>
      <c r="G102" s="9492">
        <v>79140</v>
      </c>
      <c r="H102" s="537"/>
      <c r="I102" s="9492"/>
      <c r="J102" s="537"/>
      <c r="K102" s="9492">
        <f>K101-G102</f>
        <v>8504609</v>
      </c>
      <c r="L102" s="433"/>
    </row>
    <row r="103" spans="1:12">
      <c r="A103" s="9516"/>
      <c r="B103" s="9499"/>
      <c r="C103" s="487" t="s">
        <v>1005</v>
      </c>
      <c r="D103" s="1042" t="s">
        <v>73</v>
      </c>
      <c r="E103" s="9499"/>
      <c r="F103" s="9493"/>
      <c r="G103" s="9493"/>
      <c r="H103" s="537"/>
      <c r="I103" s="9493"/>
      <c r="J103" s="537"/>
      <c r="K103" s="9493"/>
      <c r="L103" s="433"/>
    </row>
    <row r="104" spans="1:12">
      <c r="A104" s="514"/>
      <c r="B104" s="1020"/>
      <c r="C104" s="532"/>
      <c r="D104" s="528"/>
      <c r="E104" s="584"/>
      <c r="F104" s="586"/>
      <c r="G104" s="586"/>
      <c r="H104" s="586"/>
      <c r="I104" s="586"/>
      <c r="J104" s="586">
        <v>1500</v>
      </c>
      <c r="K104" s="1016">
        <f>K102+J104</f>
        <v>8506109</v>
      </c>
      <c r="L104" s="433"/>
    </row>
    <row r="105" spans="1:12">
      <c r="A105" s="9515">
        <v>35</v>
      </c>
      <c r="B105" s="9498" t="s">
        <v>1274</v>
      </c>
      <c r="C105" s="525" t="s">
        <v>778</v>
      </c>
      <c r="D105" s="1041" t="s">
        <v>632</v>
      </c>
      <c r="E105" s="9498" t="s">
        <v>74</v>
      </c>
      <c r="F105" s="1015"/>
      <c r="G105" s="9492">
        <v>140640</v>
      </c>
      <c r="H105" s="534"/>
      <c r="I105" s="9492"/>
      <c r="J105" s="534"/>
      <c r="K105" s="9492">
        <f>K104-G105</f>
        <v>8365469</v>
      </c>
      <c r="L105" s="433"/>
    </row>
    <row r="106" spans="1:12">
      <c r="A106" s="9516"/>
      <c r="B106" s="9499"/>
      <c r="C106" s="539" t="s">
        <v>1004</v>
      </c>
      <c r="D106" s="1042" t="s">
        <v>73</v>
      </c>
      <c r="E106" s="9499"/>
      <c r="F106" s="1016"/>
      <c r="G106" s="9493"/>
      <c r="H106" s="515"/>
      <c r="I106" s="9493"/>
      <c r="J106" s="515"/>
      <c r="K106" s="9493"/>
      <c r="L106" s="433"/>
    </row>
    <row r="107" spans="1:12">
      <c r="A107" s="514"/>
      <c r="B107" s="1020"/>
      <c r="C107" s="529"/>
      <c r="D107" s="583"/>
      <c r="E107" s="599"/>
      <c r="F107" s="600"/>
      <c r="G107" s="600"/>
      <c r="H107" s="600"/>
      <c r="I107" s="600"/>
      <c r="J107" s="600">
        <v>1500</v>
      </c>
      <c r="K107" s="1016">
        <f>K105+J107</f>
        <v>8366969</v>
      </c>
      <c r="L107" s="433"/>
    </row>
    <row r="108" spans="1:12">
      <c r="A108" s="9515">
        <v>36</v>
      </c>
      <c r="B108" s="9498" t="s">
        <v>1274</v>
      </c>
      <c r="C108" s="556" t="s">
        <v>781</v>
      </c>
      <c r="D108" s="1041" t="s">
        <v>46</v>
      </c>
      <c r="E108" s="9498"/>
      <c r="F108" s="1026"/>
      <c r="G108" s="9492"/>
      <c r="H108" s="9492"/>
      <c r="I108" s="9492">
        <v>234140</v>
      </c>
      <c r="J108" s="595"/>
      <c r="K108" s="9492">
        <f>K107-I108</f>
        <v>8132829</v>
      </c>
      <c r="L108" s="433"/>
    </row>
    <row r="109" spans="1:12">
      <c r="A109" s="9516"/>
      <c r="B109" s="9499"/>
      <c r="C109" s="555" t="s">
        <v>894</v>
      </c>
      <c r="D109" s="1042"/>
      <c r="E109" s="9499"/>
      <c r="F109" s="1016"/>
      <c r="G109" s="9493"/>
      <c r="H109" s="9493"/>
      <c r="I109" s="9493"/>
      <c r="J109" s="559"/>
      <c r="K109" s="9493"/>
      <c r="L109" s="433"/>
    </row>
    <row r="110" spans="1:12">
      <c r="A110" s="554"/>
      <c r="B110" s="1020"/>
      <c r="C110" s="532"/>
      <c r="D110" s="576"/>
      <c r="E110" s="582"/>
      <c r="F110" s="577"/>
      <c r="G110" s="577"/>
      <c r="H110" s="600"/>
      <c r="I110" s="577"/>
      <c r="J110" s="604">
        <v>1500</v>
      </c>
      <c r="K110" s="1016">
        <f>K108+J110</f>
        <v>8134329</v>
      </c>
      <c r="L110" s="433"/>
    </row>
    <row r="111" spans="1:12">
      <c r="A111" s="9515">
        <v>37</v>
      </c>
      <c r="B111" s="9498" t="s">
        <v>1274</v>
      </c>
      <c r="C111" s="556" t="s">
        <v>781</v>
      </c>
      <c r="D111" s="1041" t="s">
        <v>707</v>
      </c>
      <c r="E111" s="9498"/>
      <c r="F111" s="9492"/>
      <c r="G111" s="9492"/>
      <c r="H111" s="9492"/>
      <c r="I111" s="9492">
        <v>88140</v>
      </c>
      <c r="J111" s="595"/>
      <c r="K111" s="9492">
        <f>K110-I111</f>
        <v>8046189</v>
      </c>
      <c r="L111" s="433"/>
    </row>
    <row r="112" spans="1:12">
      <c r="A112" s="9516"/>
      <c r="B112" s="9499"/>
      <c r="C112" s="555" t="s">
        <v>1058</v>
      </c>
      <c r="D112" s="1042"/>
      <c r="E112" s="9499"/>
      <c r="F112" s="9493"/>
      <c r="G112" s="9493"/>
      <c r="H112" s="9493"/>
      <c r="I112" s="9493"/>
      <c r="J112" s="559"/>
      <c r="K112" s="9493"/>
      <c r="L112" s="433"/>
    </row>
    <row r="113" spans="1:12">
      <c r="A113" s="554"/>
      <c r="B113" s="1020"/>
      <c r="C113" s="532"/>
      <c r="D113" s="576"/>
      <c r="E113" s="582"/>
      <c r="F113" s="577"/>
      <c r="G113" s="577"/>
      <c r="H113" s="600"/>
      <c r="I113" s="577"/>
      <c r="J113" s="604">
        <v>1500</v>
      </c>
      <c r="K113" s="1016">
        <f>K111+J113</f>
        <v>8047689</v>
      </c>
      <c r="L113" s="433"/>
    </row>
    <row r="114" spans="1:12">
      <c r="A114" s="9515">
        <v>38</v>
      </c>
      <c r="B114" s="9498" t="s">
        <v>1274</v>
      </c>
      <c r="C114" s="556" t="s">
        <v>796</v>
      </c>
      <c r="D114" s="1041" t="s">
        <v>1150</v>
      </c>
      <c r="E114" s="974"/>
      <c r="F114" s="9492"/>
      <c r="G114" s="9492"/>
      <c r="H114" s="534"/>
      <c r="I114" s="9492">
        <v>41300</v>
      </c>
      <c r="J114" s="534"/>
      <c r="K114" s="9492">
        <f>K113-I114</f>
        <v>8006389</v>
      </c>
      <c r="L114" s="433"/>
    </row>
    <row r="115" spans="1:12">
      <c r="A115" s="9516"/>
      <c r="B115" s="9499"/>
      <c r="C115" s="555" t="s">
        <v>1152</v>
      </c>
      <c r="D115" s="1042"/>
      <c r="E115" s="1025"/>
      <c r="F115" s="9493"/>
      <c r="G115" s="9493"/>
      <c r="H115" s="515"/>
      <c r="I115" s="9493"/>
      <c r="J115" s="515"/>
      <c r="K115" s="9493"/>
      <c r="L115" s="433"/>
    </row>
    <row r="116" spans="1:12">
      <c r="A116" s="554"/>
      <c r="B116" s="1020"/>
      <c r="C116" s="529"/>
      <c r="D116" s="601"/>
      <c r="E116" s="599"/>
      <c r="F116" s="600"/>
      <c r="G116" s="600"/>
      <c r="H116" s="600"/>
      <c r="I116" s="600"/>
      <c r="J116" s="600">
        <v>750</v>
      </c>
      <c r="K116" s="1016">
        <f>K114+J116</f>
        <v>8007139</v>
      </c>
      <c r="L116" s="433"/>
    </row>
    <row r="117" spans="1:12">
      <c r="A117" s="9515">
        <v>39</v>
      </c>
      <c r="B117" s="9498" t="s">
        <v>1274</v>
      </c>
      <c r="C117" s="556" t="s">
        <v>869</v>
      </c>
      <c r="D117" s="1041" t="s">
        <v>46</v>
      </c>
      <c r="E117" s="9498"/>
      <c r="F117" s="9492"/>
      <c r="G117" s="9492"/>
      <c r="H117" s="537"/>
      <c r="I117" s="9492">
        <v>781075</v>
      </c>
      <c r="J117" s="537"/>
      <c r="K117" s="9492">
        <f>K116-I117</f>
        <v>7226064</v>
      </c>
      <c r="L117" s="433"/>
    </row>
    <row r="118" spans="1:12">
      <c r="A118" s="9516"/>
      <c r="B118" s="9499"/>
      <c r="C118" s="555" t="s">
        <v>1041</v>
      </c>
      <c r="D118" s="1042"/>
      <c r="E118" s="9499"/>
      <c r="F118" s="9493"/>
      <c r="G118" s="9493"/>
      <c r="H118" s="515"/>
      <c r="I118" s="9493"/>
      <c r="J118" s="515"/>
      <c r="K118" s="9493"/>
      <c r="L118" s="433"/>
    </row>
    <row r="119" spans="1:12">
      <c r="A119" s="554"/>
      <c r="B119" s="1020"/>
      <c r="C119" s="532"/>
      <c r="D119" s="576"/>
      <c r="E119" s="599"/>
      <c r="F119" s="600"/>
      <c r="G119" s="600"/>
      <c r="H119" s="600"/>
      <c r="I119" s="600"/>
      <c r="J119" s="600">
        <v>1650</v>
      </c>
      <c r="K119" s="1017">
        <f>K117+J119</f>
        <v>7227714</v>
      </c>
      <c r="L119" s="433"/>
    </row>
    <row r="120" spans="1:12">
      <c r="A120" s="9515">
        <v>40</v>
      </c>
      <c r="B120" s="9498" t="s">
        <v>1274</v>
      </c>
      <c r="C120" s="556" t="s">
        <v>869</v>
      </c>
      <c r="D120" s="1041" t="s">
        <v>46</v>
      </c>
      <c r="E120" s="974"/>
      <c r="F120" s="9492"/>
      <c r="G120" s="9492"/>
      <c r="H120" s="537"/>
      <c r="I120" s="9492">
        <v>49253</v>
      </c>
      <c r="J120" s="537"/>
      <c r="K120" s="9492">
        <f>K119-I120</f>
        <v>7178461</v>
      </c>
      <c r="L120" s="433"/>
    </row>
    <row r="121" spans="1:12">
      <c r="A121" s="9516"/>
      <c r="B121" s="9499"/>
      <c r="C121" s="555" t="s">
        <v>1042</v>
      </c>
      <c r="D121" s="1042"/>
      <c r="E121" s="1025"/>
      <c r="F121" s="9493"/>
      <c r="G121" s="9493"/>
      <c r="H121" s="515"/>
      <c r="I121" s="9493"/>
      <c r="J121" s="515"/>
      <c r="K121" s="9493"/>
      <c r="L121" s="433"/>
    </row>
    <row r="122" spans="1:12">
      <c r="A122" s="554"/>
      <c r="B122" s="1020"/>
      <c r="C122" s="532"/>
      <c r="D122" s="576"/>
      <c r="E122" s="582"/>
      <c r="F122" s="575"/>
      <c r="G122" s="575"/>
      <c r="H122" s="586"/>
      <c r="I122" s="575"/>
      <c r="J122" s="806">
        <v>1650</v>
      </c>
      <c r="K122" s="1016">
        <f>K120+J122</f>
        <v>7180111</v>
      </c>
      <c r="L122" s="433"/>
    </row>
    <row r="123" spans="1:12">
      <c r="A123" s="9515">
        <v>41</v>
      </c>
      <c r="B123" s="9498" t="s">
        <v>1274</v>
      </c>
      <c r="C123" s="556" t="s">
        <v>869</v>
      </c>
      <c r="D123" s="1041" t="s">
        <v>46</v>
      </c>
      <c r="E123" s="9498"/>
      <c r="F123" s="1015"/>
      <c r="G123" s="9492"/>
      <c r="H123" s="534"/>
      <c r="I123" s="9492">
        <v>490587</v>
      </c>
      <c r="J123" s="595"/>
      <c r="K123" s="9492">
        <f>K122-I123</f>
        <v>6689524</v>
      </c>
      <c r="L123" s="9617"/>
    </row>
    <row r="124" spans="1:12">
      <c r="A124" s="9516"/>
      <c r="B124" s="9499"/>
      <c r="C124" s="555" t="s">
        <v>1043</v>
      </c>
      <c r="D124" s="1042"/>
      <c r="E124" s="9499"/>
      <c r="F124" s="1016"/>
      <c r="G124" s="9493"/>
      <c r="H124" s="515"/>
      <c r="I124" s="9493"/>
      <c r="J124" s="559"/>
      <c r="K124" s="9493"/>
      <c r="L124" s="9618"/>
    </row>
    <row r="125" spans="1:12">
      <c r="A125" s="554"/>
      <c r="B125" s="1020"/>
      <c r="C125" s="532"/>
      <c r="D125" s="576"/>
      <c r="E125" s="582"/>
      <c r="F125" s="577"/>
      <c r="G125" s="577"/>
      <c r="H125" s="600"/>
      <c r="I125" s="577"/>
      <c r="J125" s="604">
        <v>1650</v>
      </c>
      <c r="K125" s="1016">
        <f>K123+J125</f>
        <v>6691174</v>
      </c>
      <c r="L125" s="433"/>
    </row>
    <row r="126" spans="1:12">
      <c r="A126" s="9515">
        <v>42</v>
      </c>
      <c r="B126" s="9498" t="s">
        <v>1274</v>
      </c>
      <c r="C126" s="556" t="s">
        <v>869</v>
      </c>
      <c r="D126" s="1041" t="s">
        <v>46</v>
      </c>
      <c r="E126" s="974"/>
      <c r="F126" s="9492"/>
      <c r="G126" s="9492"/>
      <c r="H126" s="9492"/>
      <c r="I126" s="9492">
        <v>381216</v>
      </c>
      <c r="J126" s="9633"/>
      <c r="K126" s="9492">
        <f>K125-I126</f>
        <v>6309958</v>
      </c>
      <c r="L126" s="9617"/>
    </row>
    <row r="127" spans="1:12">
      <c r="A127" s="9516"/>
      <c r="B127" s="9499"/>
      <c r="C127" s="555" t="s">
        <v>1044</v>
      </c>
      <c r="D127" s="1042"/>
      <c r="E127" s="1025"/>
      <c r="F127" s="9493"/>
      <c r="G127" s="9493"/>
      <c r="H127" s="9493"/>
      <c r="I127" s="9493"/>
      <c r="J127" s="9634"/>
      <c r="K127" s="9493"/>
      <c r="L127" s="9618"/>
    </row>
    <row r="128" spans="1:12">
      <c r="A128" s="554"/>
      <c r="B128" s="1020"/>
      <c r="C128" s="532"/>
      <c r="D128" s="576"/>
      <c r="E128" s="582"/>
      <c r="F128" s="575"/>
      <c r="G128" s="575"/>
      <c r="H128" s="586"/>
      <c r="I128" s="575"/>
      <c r="J128" s="585">
        <v>1650</v>
      </c>
      <c r="K128" s="1016">
        <f>K126+J128</f>
        <v>6311608</v>
      </c>
      <c r="L128" s="433"/>
    </row>
    <row r="129" spans="1:12">
      <c r="A129" s="9515">
        <v>43</v>
      </c>
      <c r="B129" s="9498" t="s">
        <v>1274</v>
      </c>
      <c r="C129" s="556" t="s">
        <v>1278</v>
      </c>
      <c r="D129" s="1041" t="s">
        <v>651</v>
      </c>
      <c r="E129" s="1024"/>
      <c r="F129" s="9492"/>
      <c r="G129" s="9492"/>
      <c r="H129" s="9492"/>
      <c r="I129" s="9492">
        <v>300000</v>
      </c>
      <c r="J129" s="9633"/>
      <c r="K129" s="9492">
        <f>K128-I129</f>
        <v>6011608</v>
      </c>
      <c r="L129" s="9647"/>
    </row>
    <row r="130" spans="1:12">
      <c r="A130" s="9516"/>
      <c r="B130" s="9499"/>
      <c r="C130" s="555" t="s">
        <v>1001</v>
      </c>
      <c r="D130" s="1042"/>
      <c r="E130" s="1025"/>
      <c r="F130" s="9493"/>
      <c r="G130" s="9493"/>
      <c r="H130" s="9493"/>
      <c r="I130" s="9493"/>
      <c r="J130" s="9634"/>
      <c r="K130" s="9493"/>
      <c r="L130" s="9648"/>
    </row>
    <row r="131" spans="1:12">
      <c r="A131" s="554"/>
      <c r="B131" s="1020"/>
      <c r="C131" s="532"/>
      <c r="D131" s="576"/>
      <c r="E131" s="582"/>
      <c r="F131" s="577"/>
      <c r="G131" s="577"/>
      <c r="H131" s="600"/>
      <c r="I131" s="577"/>
      <c r="J131" s="604">
        <v>1400</v>
      </c>
      <c r="K131" s="1016">
        <f>K129+J131</f>
        <v>6013008</v>
      </c>
      <c r="L131" s="433"/>
    </row>
    <row r="132" spans="1:12">
      <c r="A132" s="9515">
        <v>44</v>
      </c>
      <c r="B132" s="9498" t="s">
        <v>1274</v>
      </c>
      <c r="C132" s="457" t="s">
        <v>864</v>
      </c>
      <c r="D132" s="1041" t="s">
        <v>785</v>
      </c>
      <c r="E132" s="9498" t="s">
        <v>47</v>
      </c>
      <c r="F132" s="9492"/>
      <c r="G132" s="9492"/>
      <c r="H132" s="9492">
        <v>100000</v>
      </c>
      <c r="I132" s="9492"/>
      <c r="J132" s="9633"/>
      <c r="K132" s="9492">
        <f>K131-H132</f>
        <v>5913008</v>
      </c>
      <c r="L132" s="9617"/>
    </row>
    <row r="133" spans="1:12">
      <c r="A133" s="9516"/>
      <c r="B133" s="9499"/>
      <c r="C133" s="461" t="s">
        <v>1012</v>
      </c>
      <c r="D133" s="1042" t="s">
        <v>46</v>
      </c>
      <c r="E133" s="9499"/>
      <c r="F133" s="9493"/>
      <c r="G133" s="9493"/>
      <c r="H133" s="9493"/>
      <c r="I133" s="9493"/>
      <c r="J133" s="9634"/>
      <c r="K133" s="9493"/>
      <c r="L133" s="9618"/>
    </row>
    <row r="134" spans="1:12">
      <c r="A134" s="554"/>
      <c r="B134" s="1020"/>
      <c r="C134" s="532"/>
      <c r="D134" s="576"/>
      <c r="E134" s="582"/>
      <c r="F134" s="575"/>
      <c r="G134" s="575"/>
      <c r="H134" s="586"/>
      <c r="I134" s="575"/>
      <c r="J134" s="585">
        <v>1400</v>
      </c>
      <c r="K134" s="1016">
        <f>K132+J134</f>
        <v>5914408</v>
      </c>
      <c r="L134" s="768"/>
    </row>
    <row r="135" spans="1:12">
      <c r="A135" s="9515">
        <v>45</v>
      </c>
      <c r="B135" s="9619" t="s">
        <v>1274</v>
      </c>
      <c r="C135" s="517" t="s">
        <v>781</v>
      </c>
      <c r="D135" s="1041" t="s">
        <v>785</v>
      </c>
      <c r="E135" s="9498" t="s">
        <v>47</v>
      </c>
      <c r="F135" s="1015"/>
      <c r="G135" s="9492"/>
      <c r="H135" s="9492">
        <v>87890</v>
      </c>
      <c r="I135" s="9492"/>
      <c r="J135" s="9633"/>
      <c r="K135" s="9492">
        <f>K134-H135</f>
        <v>5826518</v>
      </c>
      <c r="L135" s="9647"/>
    </row>
    <row r="136" spans="1:12">
      <c r="A136" s="9516"/>
      <c r="B136" s="9620"/>
      <c r="C136" s="555" t="s">
        <v>784</v>
      </c>
      <c r="D136" s="1042" t="s">
        <v>46</v>
      </c>
      <c r="E136" s="9499"/>
      <c r="F136" s="1016"/>
      <c r="G136" s="9493"/>
      <c r="H136" s="9493"/>
      <c r="I136" s="9493"/>
      <c r="J136" s="9634"/>
      <c r="K136" s="9493"/>
      <c r="L136" s="9648"/>
    </row>
    <row r="137" spans="1:12">
      <c r="A137" s="487"/>
      <c r="B137" s="561"/>
      <c r="C137" s="532"/>
      <c r="D137" s="576"/>
      <c r="E137" s="582"/>
      <c r="F137" s="577"/>
      <c r="G137" s="577"/>
      <c r="H137" s="600"/>
      <c r="I137" s="577"/>
      <c r="J137" s="604">
        <v>1500</v>
      </c>
      <c r="K137" s="1016">
        <f>K135+J137</f>
        <v>5828018</v>
      </c>
      <c r="L137" s="433"/>
    </row>
    <row r="138" spans="1:12">
      <c r="A138" s="9515">
        <v>46</v>
      </c>
      <c r="B138" s="9619" t="s">
        <v>1281</v>
      </c>
      <c r="C138" s="556" t="s">
        <v>815</v>
      </c>
      <c r="D138" s="1011" t="s">
        <v>1283</v>
      </c>
      <c r="E138" s="1136" t="s">
        <v>1346</v>
      </c>
      <c r="F138" s="1026"/>
      <c r="G138" s="9492">
        <v>165378</v>
      </c>
      <c r="H138" s="9492"/>
      <c r="I138" s="9492"/>
      <c r="J138" s="464"/>
      <c r="K138" s="9492">
        <f>K137-G138</f>
        <v>5662640</v>
      </c>
      <c r="L138" s="433"/>
    </row>
    <row r="139" spans="1:12">
      <c r="A139" s="9516"/>
      <c r="B139" s="9620"/>
      <c r="C139" s="555" t="s">
        <v>1282</v>
      </c>
      <c r="D139" s="1012" t="s">
        <v>250</v>
      </c>
      <c r="E139" s="1025"/>
      <c r="F139" s="1016"/>
      <c r="G139" s="9493"/>
      <c r="H139" s="9493"/>
      <c r="I139" s="9493"/>
      <c r="J139" s="559"/>
      <c r="K139" s="9493"/>
      <c r="L139" s="433"/>
    </row>
    <row r="140" spans="1:12">
      <c r="A140" s="487"/>
      <c r="B140" s="561"/>
      <c r="C140" s="532"/>
      <c r="D140" s="576"/>
      <c r="E140" s="582"/>
      <c r="F140" s="577"/>
      <c r="G140" s="577"/>
      <c r="H140" s="600"/>
      <c r="I140" s="577"/>
      <c r="J140" s="604">
        <v>1400</v>
      </c>
      <c r="K140" s="1016">
        <f>K138+J140</f>
        <v>5664040</v>
      </c>
      <c r="L140" s="433"/>
    </row>
    <row r="141" spans="1:12">
      <c r="A141" s="9515">
        <v>47</v>
      </c>
      <c r="B141" s="9619" t="s">
        <v>1281</v>
      </c>
      <c r="C141" s="556" t="s">
        <v>952</v>
      </c>
      <c r="D141" s="1011"/>
      <c r="E141" s="9498"/>
      <c r="F141" s="1026"/>
      <c r="G141" s="9492"/>
      <c r="H141" s="9492"/>
      <c r="I141" s="9492">
        <v>50000</v>
      </c>
      <c r="J141" s="464"/>
      <c r="K141" s="9492">
        <f>K140-I141</f>
        <v>5614040</v>
      </c>
      <c r="L141" s="433"/>
    </row>
    <row r="142" spans="1:12">
      <c r="A142" s="9516"/>
      <c r="B142" s="9620"/>
      <c r="C142" s="555" t="s">
        <v>1284</v>
      </c>
      <c r="D142" s="1012"/>
      <c r="E142" s="9499"/>
      <c r="F142" s="1016"/>
      <c r="G142" s="9493"/>
      <c r="H142" s="9493"/>
      <c r="I142" s="9493"/>
      <c r="J142" s="559"/>
      <c r="K142" s="9493"/>
      <c r="L142" s="433"/>
    </row>
    <row r="143" spans="1:12">
      <c r="A143" s="487"/>
      <c r="B143" s="561"/>
      <c r="C143" s="532"/>
      <c r="D143" s="576"/>
      <c r="E143" s="582"/>
      <c r="F143" s="577"/>
      <c r="G143" s="577"/>
      <c r="H143" s="600"/>
      <c r="I143" s="577"/>
      <c r="J143" s="604">
        <v>1400</v>
      </c>
      <c r="K143" s="1016">
        <f>K141+J143</f>
        <v>5615440</v>
      </c>
      <c r="L143" s="433"/>
    </row>
    <row r="144" spans="1:12">
      <c r="A144" s="9515">
        <v>48</v>
      </c>
      <c r="B144" s="9619" t="s">
        <v>1281</v>
      </c>
      <c r="C144" s="474" t="s">
        <v>836</v>
      </c>
      <c r="D144" s="1053" t="s">
        <v>838</v>
      </c>
      <c r="E144" s="9498" t="s">
        <v>877</v>
      </c>
      <c r="F144" s="1015"/>
      <c r="G144" s="9492">
        <v>27100</v>
      </c>
      <c r="H144" s="9492"/>
      <c r="I144" s="9492"/>
      <c r="J144" s="464"/>
      <c r="K144" s="9492">
        <f>K143-G144</f>
        <v>5588340</v>
      </c>
      <c r="L144" s="433"/>
    </row>
    <row r="145" spans="1:12">
      <c r="A145" s="9516"/>
      <c r="B145" s="9620"/>
      <c r="C145" s="477" t="s">
        <v>837</v>
      </c>
      <c r="D145" s="1054" t="s">
        <v>304</v>
      </c>
      <c r="E145" s="9499"/>
      <c r="F145" s="1016"/>
      <c r="G145" s="9493"/>
      <c r="H145" s="9493"/>
      <c r="I145" s="9493"/>
      <c r="J145" s="559"/>
      <c r="K145" s="9493"/>
      <c r="L145" s="433"/>
    </row>
    <row r="146" spans="1:12">
      <c r="A146" s="487"/>
      <c r="B146" s="561"/>
      <c r="C146" s="532"/>
      <c r="D146" s="576"/>
      <c r="E146" s="582"/>
      <c r="F146" s="577"/>
      <c r="G146" s="577"/>
      <c r="H146" s="600"/>
      <c r="I146" s="577"/>
      <c r="J146" s="604">
        <v>750</v>
      </c>
      <c r="K146" s="1016">
        <f>K144+J146</f>
        <v>5589090</v>
      </c>
      <c r="L146" s="433"/>
    </row>
    <row r="147" spans="1:12">
      <c r="A147" s="9515">
        <v>49</v>
      </c>
      <c r="B147" s="9619" t="s">
        <v>1281</v>
      </c>
      <c r="C147" s="491" t="s">
        <v>778</v>
      </c>
      <c r="D147" s="1053" t="s">
        <v>157</v>
      </c>
      <c r="E147" s="9498" t="s">
        <v>156</v>
      </c>
      <c r="F147" s="1026"/>
      <c r="G147" s="9492">
        <v>207140</v>
      </c>
      <c r="H147" s="9492"/>
      <c r="I147" s="9492"/>
      <c r="J147" s="595"/>
      <c r="K147" s="9492">
        <f>K146-G147</f>
        <v>5381950</v>
      </c>
      <c r="L147" s="433"/>
    </row>
    <row r="148" spans="1:12">
      <c r="A148" s="9516"/>
      <c r="B148" s="9620"/>
      <c r="C148" s="487" t="s">
        <v>788</v>
      </c>
      <c r="D148" s="1054" t="s">
        <v>38</v>
      </c>
      <c r="E148" s="9499"/>
      <c r="F148" s="1016"/>
      <c r="G148" s="9493"/>
      <c r="H148" s="9493"/>
      <c r="I148" s="9493"/>
      <c r="J148" s="559"/>
      <c r="K148" s="9493"/>
      <c r="L148" s="433"/>
    </row>
    <row r="149" spans="1:12">
      <c r="A149" s="487"/>
      <c r="B149" s="561"/>
      <c r="C149" s="532"/>
      <c r="D149" s="576"/>
      <c r="E149" s="582"/>
      <c r="F149" s="575"/>
      <c r="G149" s="577"/>
      <c r="H149" s="600"/>
      <c r="I149" s="577"/>
      <c r="J149" s="604">
        <v>1500</v>
      </c>
      <c r="K149" s="1016">
        <f>K147+J149</f>
        <v>5383450</v>
      </c>
      <c r="L149" s="433"/>
    </row>
    <row r="150" spans="1:12">
      <c r="A150" s="9515">
        <v>50</v>
      </c>
      <c r="B150" s="9619" t="s">
        <v>1281</v>
      </c>
      <c r="C150" s="474" t="s">
        <v>778</v>
      </c>
      <c r="D150" s="518" t="s">
        <v>399</v>
      </c>
      <c r="E150" s="9498" t="s">
        <v>401</v>
      </c>
      <c r="F150" s="1026"/>
      <c r="G150" s="9492">
        <v>37340</v>
      </c>
      <c r="H150" s="9492"/>
      <c r="I150" s="9492"/>
      <c r="J150" s="595"/>
      <c r="K150" s="9492">
        <f>K149-G150</f>
        <v>5346110</v>
      </c>
      <c r="L150" s="433"/>
    </row>
    <row r="151" spans="1:12">
      <c r="A151" s="9516"/>
      <c r="B151" s="9620"/>
      <c r="C151" s="477" t="s">
        <v>862</v>
      </c>
      <c r="D151" s="519" t="s">
        <v>855</v>
      </c>
      <c r="E151" s="9499"/>
      <c r="F151" s="1016"/>
      <c r="G151" s="9493"/>
      <c r="H151" s="9493"/>
      <c r="I151" s="9493"/>
      <c r="J151" s="559"/>
      <c r="K151" s="9493"/>
      <c r="L151" s="433"/>
    </row>
    <row r="152" spans="1:12">
      <c r="A152" s="487"/>
      <c r="B152" s="561"/>
      <c r="C152" s="532"/>
      <c r="D152" s="576"/>
      <c r="E152" s="582"/>
      <c r="F152" s="577"/>
      <c r="G152" s="577"/>
      <c r="H152" s="600"/>
      <c r="I152" s="577"/>
      <c r="J152" s="604">
        <v>1500</v>
      </c>
      <c r="K152" s="1016">
        <f>K150+J152</f>
        <v>5347610</v>
      </c>
      <c r="L152" s="433"/>
    </row>
    <row r="153" spans="1:12">
      <c r="A153" s="9515">
        <v>51</v>
      </c>
      <c r="B153" s="9619" t="s">
        <v>1281</v>
      </c>
      <c r="C153" s="491" t="s">
        <v>781</v>
      </c>
      <c r="D153" s="485" t="s">
        <v>267</v>
      </c>
      <c r="E153" s="9498" t="s">
        <v>271</v>
      </c>
      <c r="F153" s="1026"/>
      <c r="G153" s="9492">
        <v>35440</v>
      </c>
      <c r="H153" s="9492"/>
      <c r="I153" s="9492"/>
      <c r="J153" s="595"/>
      <c r="K153" s="9492">
        <f>K152-G153</f>
        <v>5312170</v>
      </c>
      <c r="L153" s="9647"/>
    </row>
    <row r="154" spans="1:12">
      <c r="A154" s="9516"/>
      <c r="B154" s="9620"/>
      <c r="C154" s="487" t="s">
        <v>791</v>
      </c>
      <c r="D154" s="486" t="s">
        <v>304</v>
      </c>
      <c r="E154" s="9499"/>
      <c r="F154" s="1016"/>
      <c r="G154" s="9493"/>
      <c r="H154" s="9493"/>
      <c r="I154" s="9493"/>
      <c r="J154" s="559"/>
      <c r="K154" s="9493"/>
      <c r="L154" s="9648"/>
    </row>
    <row r="155" spans="1:12">
      <c r="A155" s="487"/>
      <c r="B155" s="561"/>
      <c r="C155" s="532"/>
      <c r="D155" s="576"/>
      <c r="E155" s="582"/>
      <c r="F155" s="575"/>
      <c r="G155" s="600"/>
      <c r="H155" s="600"/>
      <c r="I155" s="577"/>
      <c r="J155" s="604">
        <v>1500</v>
      </c>
      <c r="K155" s="1016">
        <f>K153+J155</f>
        <v>5313670</v>
      </c>
      <c r="L155" s="433"/>
    </row>
    <row r="156" spans="1:12">
      <c r="A156" s="9515">
        <v>52</v>
      </c>
      <c r="B156" s="9619" t="s">
        <v>1281</v>
      </c>
      <c r="C156" s="517" t="s">
        <v>781</v>
      </c>
      <c r="D156" s="1053" t="s">
        <v>614</v>
      </c>
      <c r="E156" s="9498" t="s">
        <v>414</v>
      </c>
      <c r="F156" s="1026"/>
      <c r="G156" s="9492">
        <v>141140</v>
      </c>
      <c r="H156" s="9492"/>
      <c r="I156" s="1015"/>
      <c r="J156" s="464"/>
      <c r="K156" s="9492">
        <f>K155-G156</f>
        <v>5172530</v>
      </c>
      <c r="L156" s="9617"/>
    </row>
    <row r="157" spans="1:12">
      <c r="A157" s="9516"/>
      <c r="B157" s="9620"/>
      <c r="C157" s="555" t="s">
        <v>1031</v>
      </c>
      <c r="D157" s="1054" t="s">
        <v>698</v>
      </c>
      <c r="E157" s="9499"/>
      <c r="F157" s="1016"/>
      <c r="G157" s="9493"/>
      <c r="H157" s="9493"/>
      <c r="I157" s="1016"/>
      <c r="J157" s="559"/>
      <c r="K157" s="9493"/>
      <c r="L157" s="9618"/>
    </row>
    <row r="158" spans="1:12">
      <c r="A158" s="487"/>
      <c r="B158" s="561"/>
      <c r="C158" s="532"/>
      <c r="D158" s="576"/>
      <c r="E158" s="582"/>
      <c r="F158" s="575"/>
      <c r="G158" s="600"/>
      <c r="H158" s="600"/>
      <c r="I158" s="577"/>
      <c r="J158" s="604">
        <v>1500</v>
      </c>
      <c r="K158" s="1016">
        <f>K156+J158</f>
        <v>5174030</v>
      </c>
      <c r="L158" s="433"/>
    </row>
    <row r="159" spans="1:12">
      <c r="A159" s="9515">
        <v>53</v>
      </c>
      <c r="B159" s="9619" t="s">
        <v>1281</v>
      </c>
      <c r="C159" s="474" t="s">
        <v>781</v>
      </c>
      <c r="D159" s="518" t="s">
        <v>568</v>
      </c>
      <c r="E159" s="9498" t="s">
        <v>715</v>
      </c>
      <c r="F159" s="1026"/>
      <c r="G159" s="9492">
        <v>25940</v>
      </c>
      <c r="H159" s="9492"/>
      <c r="I159" s="9492"/>
      <c r="J159" s="595"/>
      <c r="K159" s="9492">
        <f>K158-G159</f>
        <v>5148090</v>
      </c>
      <c r="L159" s="9617"/>
    </row>
    <row r="160" spans="1:12">
      <c r="A160" s="9516"/>
      <c r="B160" s="9620"/>
      <c r="C160" s="477" t="s">
        <v>793</v>
      </c>
      <c r="D160" s="519" t="s">
        <v>250</v>
      </c>
      <c r="E160" s="9499"/>
      <c r="F160" s="1016"/>
      <c r="G160" s="9493"/>
      <c r="H160" s="9493"/>
      <c r="I160" s="9493"/>
      <c r="J160" s="559"/>
      <c r="K160" s="9493"/>
      <c r="L160" s="9618"/>
    </row>
    <row r="161" spans="1:12">
      <c r="A161" s="487"/>
      <c r="B161" s="561"/>
      <c r="C161" s="532"/>
      <c r="D161" s="576"/>
      <c r="E161" s="582"/>
      <c r="F161" s="575"/>
      <c r="G161" s="575"/>
      <c r="H161" s="600"/>
      <c r="I161" s="577"/>
      <c r="J161" s="604">
        <v>1500</v>
      </c>
      <c r="K161" s="1016">
        <f>K159+J161</f>
        <v>5149590</v>
      </c>
      <c r="L161" s="433"/>
    </row>
    <row r="162" spans="1:12">
      <c r="A162" s="9515">
        <v>54</v>
      </c>
      <c r="B162" s="9619" t="s">
        <v>1281</v>
      </c>
      <c r="C162" s="474" t="s">
        <v>778</v>
      </c>
      <c r="D162" s="1053" t="s">
        <v>795</v>
      </c>
      <c r="E162" s="9498" t="s">
        <v>454</v>
      </c>
      <c r="F162" s="1026"/>
      <c r="G162" s="9492">
        <v>150640</v>
      </c>
      <c r="H162" s="534"/>
      <c r="I162" s="9492"/>
      <c r="J162" s="595"/>
      <c r="K162" s="9492">
        <f>K161-G162</f>
        <v>4998950</v>
      </c>
      <c r="L162" s="433"/>
    </row>
    <row r="163" spans="1:12">
      <c r="A163" s="9516"/>
      <c r="B163" s="9620"/>
      <c r="C163" s="477" t="s">
        <v>794</v>
      </c>
      <c r="D163" s="1054" t="s">
        <v>875</v>
      </c>
      <c r="E163" s="9499"/>
      <c r="F163" s="1016"/>
      <c r="G163" s="9493"/>
      <c r="H163" s="515"/>
      <c r="I163" s="9493"/>
      <c r="J163" s="559"/>
      <c r="K163" s="9493"/>
      <c r="L163" s="433"/>
    </row>
    <row r="164" spans="1:12">
      <c r="A164" s="487"/>
      <c r="B164" s="561"/>
      <c r="C164" s="532"/>
      <c r="D164" s="576"/>
      <c r="E164" s="582"/>
      <c r="F164" s="577"/>
      <c r="G164" s="577"/>
      <c r="H164" s="600"/>
      <c r="I164" s="577"/>
      <c r="J164" s="604">
        <v>1500</v>
      </c>
      <c r="K164" s="1016">
        <f>K162+J164</f>
        <v>5000450</v>
      </c>
      <c r="L164" s="433"/>
    </row>
    <row r="165" spans="1:12">
      <c r="A165" s="9515">
        <v>55</v>
      </c>
      <c r="B165" s="9619" t="s">
        <v>1281</v>
      </c>
      <c r="C165" s="525" t="s">
        <v>781</v>
      </c>
      <c r="D165" s="1068" t="s">
        <v>790</v>
      </c>
      <c r="E165" s="9498" t="s">
        <v>877</v>
      </c>
      <c r="F165" s="1015"/>
      <c r="G165" s="9492">
        <v>26990</v>
      </c>
      <c r="H165" s="537"/>
      <c r="I165" s="9492"/>
      <c r="J165" s="595"/>
      <c r="K165" s="9492">
        <f>K164-G165</f>
        <v>4973460</v>
      </c>
      <c r="L165" s="9647"/>
    </row>
    <row r="166" spans="1:12">
      <c r="A166" s="9516"/>
      <c r="B166" s="9620"/>
      <c r="C166" s="539" t="s">
        <v>789</v>
      </c>
      <c r="D166" s="540" t="s">
        <v>304</v>
      </c>
      <c r="E166" s="9499"/>
      <c r="F166" s="1016"/>
      <c r="G166" s="9493"/>
      <c r="H166" s="515"/>
      <c r="I166" s="9493"/>
      <c r="J166" s="559"/>
      <c r="K166" s="9493"/>
      <c r="L166" s="9648"/>
    </row>
    <row r="167" spans="1:12">
      <c r="A167" s="487"/>
      <c r="B167" s="561"/>
      <c r="C167" s="532"/>
      <c r="D167" s="576"/>
      <c r="E167" s="582"/>
      <c r="F167" s="577"/>
      <c r="G167" s="577"/>
      <c r="H167" s="600"/>
      <c r="I167" s="577"/>
      <c r="J167" s="604">
        <v>1500</v>
      </c>
      <c r="K167" s="1016">
        <f>K165+J167</f>
        <v>4974960</v>
      </c>
      <c r="L167" s="433"/>
    </row>
    <row r="168" spans="1:12">
      <c r="A168" s="9515">
        <v>56</v>
      </c>
      <c r="B168" s="9619" t="s">
        <v>1281</v>
      </c>
      <c r="C168" s="474" t="s">
        <v>781</v>
      </c>
      <c r="D168" s="1011" t="s">
        <v>1285</v>
      </c>
      <c r="E168" s="9498" t="s">
        <v>1320</v>
      </c>
      <c r="F168" s="1026"/>
      <c r="G168" s="9492">
        <v>20140</v>
      </c>
      <c r="H168" s="9492"/>
      <c r="I168" s="9492"/>
      <c r="J168" s="595"/>
      <c r="K168" s="9492">
        <f>K167-G168</f>
        <v>4954820</v>
      </c>
      <c r="L168" s="433"/>
    </row>
    <row r="169" spans="1:12">
      <c r="A169" s="9516"/>
      <c r="B169" s="9620"/>
      <c r="C169" s="477" t="s">
        <v>1092</v>
      </c>
      <c r="D169" s="1012" t="s">
        <v>38</v>
      </c>
      <c r="E169" s="9499"/>
      <c r="F169" s="1016"/>
      <c r="G169" s="9493"/>
      <c r="H169" s="9493"/>
      <c r="I169" s="9493"/>
      <c r="J169" s="559"/>
      <c r="K169" s="9493"/>
      <c r="L169" s="433"/>
    </row>
    <row r="170" spans="1:12">
      <c r="A170" s="487"/>
      <c r="B170" s="561"/>
      <c r="C170" s="532"/>
      <c r="D170" s="576"/>
      <c r="E170" s="582"/>
      <c r="F170" s="575"/>
      <c r="G170" s="575"/>
      <c r="H170" s="600"/>
      <c r="I170" s="577"/>
      <c r="J170" s="604">
        <v>1500</v>
      </c>
      <c r="K170" s="1016">
        <f>K168+J170</f>
        <v>4956320</v>
      </c>
      <c r="L170" s="433"/>
    </row>
    <row r="171" spans="1:12">
      <c r="A171" s="9515">
        <v>57</v>
      </c>
      <c r="B171" s="9619" t="s">
        <v>1281</v>
      </c>
      <c r="C171" s="517" t="s">
        <v>796</v>
      </c>
      <c r="D171" s="1053" t="s">
        <v>167</v>
      </c>
      <c r="E171" s="9498" t="s">
        <v>56</v>
      </c>
      <c r="F171" s="1026"/>
      <c r="G171" s="9492">
        <v>205700</v>
      </c>
      <c r="H171" s="534"/>
      <c r="I171" s="9492"/>
      <c r="J171" s="595"/>
      <c r="K171" s="9492">
        <f>K170-G171</f>
        <v>4750620</v>
      </c>
      <c r="L171" s="433"/>
    </row>
    <row r="172" spans="1:12">
      <c r="A172" s="9516"/>
      <c r="B172" s="9620"/>
      <c r="C172" s="555" t="s">
        <v>1033</v>
      </c>
      <c r="D172" s="1054" t="s">
        <v>1020</v>
      </c>
      <c r="E172" s="9499"/>
      <c r="F172" s="1016"/>
      <c r="G172" s="9493"/>
      <c r="H172" s="515"/>
      <c r="I172" s="9493"/>
      <c r="J172" s="559"/>
      <c r="K172" s="9493"/>
      <c r="L172" s="433"/>
    </row>
    <row r="173" spans="1:12">
      <c r="A173" s="487"/>
      <c r="B173" s="561"/>
      <c r="C173" s="532"/>
      <c r="D173" s="576"/>
      <c r="E173" s="582"/>
      <c r="F173" s="577"/>
      <c r="G173" s="577"/>
      <c r="H173" s="600"/>
      <c r="I173" s="577"/>
      <c r="J173" s="604">
        <v>750</v>
      </c>
      <c r="K173" s="1016">
        <f>K171+J173</f>
        <v>4751370</v>
      </c>
      <c r="L173" s="433"/>
    </row>
    <row r="174" spans="1:12">
      <c r="A174" s="9515">
        <v>58</v>
      </c>
      <c r="B174" s="9619" t="s">
        <v>1281</v>
      </c>
      <c r="C174" s="517" t="s">
        <v>796</v>
      </c>
      <c r="D174" s="1053" t="s">
        <v>614</v>
      </c>
      <c r="E174" s="9498" t="s">
        <v>414</v>
      </c>
      <c r="F174" s="1026"/>
      <c r="G174" s="9492">
        <v>42300</v>
      </c>
      <c r="H174" s="534"/>
      <c r="I174" s="9492"/>
      <c r="J174" s="464"/>
      <c r="K174" s="9492">
        <f>K173-G174</f>
        <v>4709070</v>
      </c>
      <c r="L174" s="9617"/>
    </row>
    <row r="175" spans="1:12">
      <c r="A175" s="9516"/>
      <c r="B175" s="9620"/>
      <c r="C175" s="555" t="s">
        <v>798</v>
      </c>
      <c r="D175" s="1054" t="s">
        <v>698</v>
      </c>
      <c r="E175" s="9499"/>
      <c r="F175" s="1016"/>
      <c r="G175" s="9493"/>
      <c r="H175" s="515"/>
      <c r="I175" s="9493"/>
      <c r="J175" s="559"/>
      <c r="K175" s="9493"/>
      <c r="L175" s="9618"/>
    </row>
    <row r="176" spans="1:12">
      <c r="A176" s="487"/>
      <c r="B176" s="561"/>
      <c r="C176" s="532"/>
      <c r="D176" s="576"/>
      <c r="E176" s="582"/>
      <c r="F176" s="577"/>
      <c r="G176" s="577"/>
      <c r="H176" s="600"/>
      <c r="I176" s="577"/>
      <c r="J176" s="604">
        <v>750</v>
      </c>
      <c r="K176" s="1016">
        <f>K174+J176</f>
        <v>4709820</v>
      </c>
      <c r="L176" s="433"/>
    </row>
    <row r="177" spans="1:12">
      <c r="A177" s="9515">
        <v>59</v>
      </c>
      <c r="B177" s="9619" t="s">
        <v>1281</v>
      </c>
      <c r="C177" s="497" t="s">
        <v>799</v>
      </c>
      <c r="D177" s="1053" t="s">
        <v>558</v>
      </c>
      <c r="E177" s="1066" t="s">
        <v>251</v>
      </c>
      <c r="F177" s="1015"/>
      <c r="G177" s="9492">
        <v>68800</v>
      </c>
      <c r="H177" s="9492"/>
      <c r="I177" s="9492"/>
      <c r="J177" s="595"/>
      <c r="K177" s="9492">
        <f>K176-G177</f>
        <v>4641020</v>
      </c>
      <c r="L177" s="433"/>
    </row>
    <row r="178" spans="1:12">
      <c r="A178" s="9516"/>
      <c r="B178" s="9620"/>
      <c r="C178" s="497" t="s">
        <v>800</v>
      </c>
      <c r="D178" s="1054" t="s">
        <v>250</v>
      </c>
      <c r="E178" s="1067"/>
      <c r="F178" s="1016"/>
      <c r="G178" s="9493"/>
      <c r="H178" s="9493"/>
      <c r="I178" s="9493"/>
      <c r="J178" s="559"/>
      <c r="K178" s="9493"/>
      <c r="L178" s="433"/>
    </row>
    <row r="179" spans="1:12">
      <c r="A179" s="487"/>
      <c r="B179" s="561"/>
      <c r="C179" s="532"/>
      <c r="D179" s="576"/>
      <c r="E179" s="582"/>
      <c r="F179" s="577"/>
      <c r="G179" s="577"/>
      <c r="H179" s="600"/>
      <c r="I179" s="577"/>
      <c r="J179" s="604">
        <v>750</v>
      </c>
      <c r="K179" s="1016">
        <f>K177+J179</f>
        <v>4641770</v>
      </c>
      <c r="L179" s="433"/>
    </row>
    <row r="180" spans="1:12">
      <c r="A180" s="9515">
        <v>60</v>
      </c>
      <c r="B180" s="9619" t="s">
        <v>1281</v>
      </c>
      <c r="C180" s="517" t="s">
        <v>796</v>
      </c>
      <c r="D180" s="1053" t="s">
        <v>661</v>
      </c>
      <c r="E180" s="9498" t="s">
        <v>406</v>
      </c>
      <c r="F180" s="1015"/>
      <c r="G180" s="9492">
        <v>138300</v>
      </c>
      <c r="H180" s="534"/>
      <c r="I180" s="9492"/>
      <c r="J180" s="595"/>
      <c r="K180" s="9492">
        <f>K179-G180</f>
        <v>4503470</v>
      </c>
      <c r="L180" s="716"/>
    </row>
    <row r="181" spans="1:12">
      <c r="A181" s="9516"/>
      <c r="B181" s="9620"/>
      <c r="C181" s="555" t="s">
        <v>1034</v>
      </c>
      <c r="D181" s="1054" t="s">
        <v>698</v>
      </c>
      <c r="E181" s="9499"/>
      <c r="F181" s="1016"/>
      <c r="G181" s="9493"/>
      <c r="H181" s="515"/>
      <c r="I181" s="9493"/>
      <c r="J181" s="559"/>
      <c r="K181" s="9493"/>
      <c r="L181" s="717"/>
    </row>
    <row r="182" spans="1:12">
      <c r="A182" s="487"/>
      <c r="B182" s="561"/>
      <c r="C182" s="532"/>
      <c r="D182" s="576"/>
      <c r="E182" s="582"/>
      <c r="F182" s="577"/>
      <c r="G182" s="577"/>
      <c r="H182" s="600"/>
      <c r="I182" s="577"/>
      <c r="J182" s="604">
        <v>750</v>
      </c>
      <c r="K182" s="1016">
        <f>K180+J182</f>
        <v>4504220</v>
      </c>
      <c r="L182" s="433"/>
    </row>
    <row r="183" spans="1:12">
      <c r="A183" s="9515">
        <v>61</v>
      </c>
      <c r="B183" s="9619" t="s">
        <v>1281</v>
      </c>
      <c r="C183" s="517" t="s">
        <v>796</v>
      </c>
      <c r="D183" s="1053" t="s">
        <v>1036</v>
      </c>
      <c r="E183" s="9498" t="s">
        <v>499</v>
      </c>
      <c r="F183" s="1026"/>
      <c r="G183" s="9492">
        <v>52300</v>
      </c>
      <c r="H183" s="9492"/>
      <c r="I183" s="9492"/>
      <c r="J183" s="595"/>
      <c r="K183" s="9492">
        <f>K182-G183</f>
        <v>4451920</v>
      </c>
      <c r="L183" s="9647"/>
    </row>
    <row r="184" spans="1:12">
      <c r="A184" s="9516"/>
      <c r="B184" s="9620"/>
      <c r="C184" s="555" t="s">
        <v>1035</v>
      </c>
      <c r="D184" s="1054" t="s">
        <v>200</v>
      </c>
      <c r="E184" s="9499"/>
      <c r="F184" s="1016"/>
      <c r="G184" s="9493"/>
      <c r="H184" s="9493"/>
      <c r="I184" s="9493"/>
      <c r="J184" s="559"/>
      <c r="K184" s="9493"/>
      <c r="L184" s="9648"/>
    </row>
    <row r="185" spans="1:12">
      <c r="A185" s="487"/>
      <c r="B185" s="561"/>
      <c r="C185" s="532"/>
      <c r="D185" s="576"/>
      <c r="E185" s="582"/>
      <c r="F185" s="575"/>
      <c r="G185" s="575"/>
      <c r="H185" s="600"/>
      <c r="I185" s="577"/>
      <c r="J185" s="604">
        <v>750</v>
      </c>
      <c r="K185" s="1016">
        <f>K183+J185</f>
        <v>4452670</v>
      </c>
      <c r="L185" s="433"/>
    </row>
    <row r="186" spans="1:12">
      <c r="A186" s="9515">
        <v>62</v>
      </c>
      <c r="B186" s="9619" t="s">
        <v>1281</v>
      </c>
      <c r="C186" s="517" t="s">
        <v>796</v>
      </c>
      <c r="D186" s="1053" t="s">
        <v>257</v>
      </c>
      <c r="E186" s="9498" t="s">
        <v>259</v>
      </c>
      <c r="F186" s="1015"/>
      <c r="G186" s="9492">
        <v>316500</v>
      </c>
      <c r="H186" s="537"/>
      <c r="I186" s="9492"/>
      <c r="J186" s="595"/>
      <c r="K186" s="9492">
        <f>K185-G186</f>
        <v>4136170</v>
      </c>
      <c r="L186" s="433"/>
    </row>
    <row r="187" spans="1:12">
      <c r="A187" s="9516"/>
      <c r="B187" s="9620"/>
      <c r="C187" s="555" t="s">
        <v>1037</v>
      </c>
      <c r="D187" s="1054" t="s">
        <v>876</v>
      </c>
      <c r="E187" s="9499"/>
      <c r="F187" s="1016"/>
      <c r="G187" s="9493"/>
      <c r="H187" s="515"/>
      <c r="I187" s="9493"/>
      <c r="J187" s="559"/>
      <c r="K187" s="9493"/>
      <c r="L187" s="433"/>
    </row>
    <row r="188" spans="1:12">
      <c r="A188" s="487"/>
      <c r="B188" s="561"/>
      <c r="C188" s="532"/>
      <c r="D188" s="576"/>
      <c r="E188" s="582"/>
      <c r="F188" s="577"/>
      <c r="G188" s="577"/>
      <c r="H188" s="600"/>
      <c r="I188" s="577"/>
      <c r="J188" s="604">
        <v>750</v>
      </c>
      <c r="K188" s="1016">
        <f>K186+J188</f>
        <v>4136920</v>
      </c>
      <c r="L188" s="433"/>
    </row>
    <row r="189" spans="1:12">
      <c r="A189" s="9515">
        <v>63</v>
      </c>
      <c r="B189" s="9619" t="s">
        <v>1281</v>
      </c>
      <c r="C189" s="517" t="s">
        <v>796</v>
      </c>
      <c r="D189" s="1053" t="s">
        <v>302</v>
      </c>
      <c r="E189" s="9498" t="s">
        <v>878</v>
      </c>
      <c r="F189" s="1015"/>
      <c r="G189" s="9492">
        <v>163800</v>
      </c>
      <c r="H189" s="534"/>
      <c r="I189" s="9492"/>
      <c r="J189" s="559"/>
      <c r="K189" s="9492">
        <f>K188-G189</f>
        <v>3973120</v>
      </c>
      <c r="L189" s="433"/>
    </row>
    <row r="190" spans="1:12">
      <c r="A190" s="9516"/>
      <c r="B190" s="9620"/>
      <c r="C190" s="555" t="s">
        <v>1038</v>
      </c>
      <c r="D190" s="1054" t="s">
        <v>918</v>
      </c>
      <c r="E190" s="9499"/>
      <c r="F190" s="1016"/>
      <c r="G190" s="9493"/>
      <c r="H190" s="515"/>
      <c r="I190" s="9493"/>
      <c r="J190" s="559"/>
      <c r="K190" s="9493"/>
      <c r="L190" s="433"/>
    </row>
    <row r="191" spans="1:12">
      <c r="A191" s="487"/>
      <c r="B191" s="561"/>
      <c r="C191" s="532"/>
      <c r="D191" s="576"/>
      <c r="E191" s="582"/>
      <c r="F191" s="577"/>
      <c r="G191" s="577"/>
      <c r="H191" s="600"/>
      <c r="I191" s="577"/>
      <c r="J191" s="604">
        <v>750</v>
      </c>
      <c r="K191" s="1016">
        <f>K189+J191</f>
        <v>3973870</v>
      </c>
      <c r="L191" s="433"/>
    </row>
    <row r="192" spans="1:12">
      <c r="A192" s="9515">
        <v>64</v>
      </c>
      <c r="B192" s="9619" t="s">
        <v>1281</v>
      </c>
      <c r="C192" s="497" t="s">
        <v>796</v>
      </c>
      <c r="D192" s="1053" t="s">
        <v>302</v>
      </c>
      <c r="E192" s="9498" t="s">
        <v>878</v>
      </c>
      <c r="F192" s="1015"/>
      <c r="G192" s="9492">
        <v>41300</v>
      </c>
      <c r="H192" s="537"/>
      <c r="I192" s="9492"/>
      <c r="J192" s="559"/>
      <c r="K192" s="9492">
        <f>K191-G192</f>
        <v>3932570</v>
      </c>
      <c r="L192" s="433"/>
    </row>
    <row r="193" spans="1:12">
      <c r="A193" s="9516"/>
      <c r="B193" s="9620"/>
      <c r="C193" s="497" t="s">
        <v>1039</v>
      </c>
      <c r="D193" s="1054" t="s">
        <v>918</v>
      </c>
      <c r="E193" s="9499"/>
      <c r="F193" s="1016"/>
      <c r="G193" s="9493"/>
      <c r="H193" s="515"/>
      <c r="I193" s="9493"/>
      <c r="J193" s="559"/>
      <c r="K193" s="9493"/>
      <c r="L193" s="433"/>
    </row>
    <row r="194" spans="1:12">
      <c r="A194" s="487"/>
      <c r="B194" s="561"/>
      <c r="C194" s="532"/>
      <c r="D194" s="576"/>
      <c r="E194" s="582"/>
      <c r="F194" s="577"/>
      <c r="G194" s="577"/>
      <c r="H194" s="600"/>
      <c r="I194" s="577"/>
      <c r="J194" s="604">
        <v>750</v>
      </c>
      <c r="K194" s="1016">
        <f>K192+J194</f>
        <v>3933320</v>
      </c>
      <c r="L194" s="433"/>
    </row>
    <row r="195" spans="1:12">
      <c r="A195" s="9515">
        <v>65</v>
      </c>
      <c r="B195" s="9619" t="s">
        <v>1281</v>
      </c>
      <c r="C195" s="556" t="s">
        <v>869</v>
      </c>
      <c r="D195" s="1053" t="s">
        <v>160</v>
      </c>
      <c r="E195" s="9498" t="s">
        <v>162</v>
      </c>
      <c r="F195" s="1015"/>
      <c r="G195" s="9492">
        <v>162079</v>
      </c>
      <c r="H195" s="537"/>
      <c r="I195" s="9492"/>
      <c r="J195" s="559"/>
      <c r="K195" s="9492">
        <f>K194-G195</f>
        <v>3771241</v>
      </c>
      <c r="L195" s="433"/>
    </row>
    <row r="196" spans="1:12">
      <c r="A196" s="9516"/>
      <c r="B196" s="9620"/>
      <c r="C196" s="555" t="s">
        <v>1045</v>
      </c>
      <c r="D196" s="1054" t="s">
        <v>850</v>
      </c>
      <c r="E196" s="9499"/>
      <c r="F196" s="1016"/>
      <c r="G196" s="9493"/>
      <c r="H196" s="515"/>
      <c r="I196" s="9493"/>
      <c r="J196" s="559"/>
      <c r="K196" s="9493"/>
      <c r="L196" s="433"/>
    </row>
    <row r="197" spans="1:12">
      <c r="A197" s="487"/>
      <c r="B197" s="561"/>
      <c r="C197" s="532"/>
      <c r="D197" s="576"/>
      <c r="E197" s="582"/>
      <c r="F197" s="577"/>
      <c r="G197" s="577"/>
      <c r="H197" s="600"/>
      <c r="I197" s="577"/>
      <c r="J197" s="604">
        <v>1650</v>
      </c>
      <c r="K197" s="1016">
        <f>K195+J197</f>
        <v>3772891</v>
      </c>
      <c r="L197" s="433"/>
    </row>
    <row r="198" spans="1:12">
      <c r="A198" s="9515">
        <v>66</v>
      </c>
      <c r="B198" s="9619" t="s">
        <v>1281</v>
      </c>
      <c r="C198" s="556" t="s">
        <v>869</v>
      </c>
      <c r="D198" s="1053" t="s">
        <v>838</v>
      </c>
      <c r="E198" s="9498" t="s">
        <v>877</v>
      </c>
      <c r="F198" s="1015"/>
      <c r="G198" s="9492">
        <v>25000</v>
      </c>
      <c r="H198" s="537"/>
      <c r="I198" s="9492"/>
      <c r="J198" s="559"/>
      <c r="K198" s="9492">
        <f>K197-G198</f>
        <v>3747891</v>
      </c>
      <c r="L198" s="433"/>
    </row>
    <row r="199" spans="1:12">
      <c r="A199" s="9516"/>
      <c r="B199" s="9620"/>
      <c r="C199" s="555" t="s">
        <v>1046</v>
      </c>
      <c r="D199" s="1054" t="s">
        <v>304</v>
      </c>
      <c r="E199" s="9499"/>
      <c r="F199" s="1016"/>
      <c r="G199" s="9493"/>
      <c r="H199" s="515"/>
      <c r="I199" s="9493"/>
      <c r="J199" s="559"/>
      <c r="K199" s="9493"/>
      <c r="L199" s="433"/>
    </row>
    <row r="200" spans="1:12">
      <c r="A200" s="487"/>
      <c r="B200" s="561"/>
      <c r="C200" s="532"/>
      <c r="D200" s="528"/>
      <c r="E200" s="584"/>
      <c r="F200" s="600"/>
      <c r="G200" s="600"/>
      <c r="H200" s="600"/>
      <c r="I200" s="600"/>
      <c r="J200" s="604">
        <v>1650</v>
      </c>
      <c r="K200" s="1016">
        <f>K198+J200</f>
        <v>3749541</v>
      </c>
      <c r="L200" s="433"/>
    </row>
    <row r="201" spans="1:12">
      <c r="A201" s="9515">
        <v>67</v>
      </c>
      <c r="B201" s="9619" t="s">
        <v>1281</v>
      </c>
      <c r="C201" s="556" t="s">
        <v>869</v>
      </c>
      <c r="D201" s="1053" t="s">
        <v>302</v>
      </c>
      <c r="E201" s="974" t="s">
        <v>878</v>
      </c>
      <c r="F201" s="1015"/>
      <c r="G201" s="9492">
        <v>55800</v>
      </c>
      <c r="H201" s="534"/>
      <c r="I201" s="9492"/>
      <c r="J201" s="559"/>
      <c r="K201" s="9492">
        <f>K200-G201</f>
        <v>3693741</v>
      </c>
      <c r="L201" s="433"/>
    </row>
    <row r="202" spans="1:12">
      <c r="A202" s="9516"/>
      <c r="B202" s="9620"/>
      <c r="C202" s="555" t="s">
        <v>1050</v>
      </c>
      <c r="D202" s="1054" t="s">
        <v>918</v>
      </c>
      <c r="E202" s="1067"/>
      <c r="F202" s="1016"/>
      <c r="G202" s="9493"/>
      <c r="H202" s="515"/>
      <c r="I202" s="9493"/>
      <c r="J202" s="559"/>
      <c r="K202" s="9493"/>
      <c r="L202" s="433"/>
    </row>
    <row r="203" spans="1:12">
      <c r="A203" s="487"/>
      <c r="B203" s="561"/>
      <c r="C203" s="532"/>
      <c r="D203" s="576"/>
      <c r="E203" s="582"/>
      <c r="F203" s="577"/>
      <c r="G203" s="577"/>
      <c r="H203" s="600"/>
      <c r="I203" s="577"/>
      <c r="J203" s="604">
        <v>1650</v>
      </c>
      <c r="K203" s="1016">
        <f>K201+J203</f>
        <v>3695391</v>
      </c>
      <c r="L203" s="433"/>
    </row>
    <row r="204" spans="1:12">
      <c r="A204" s="9515">
        <v>68</v>
      </c>
      <c r="B204" s="9621" t="s">
        <v>1281</v>
      </c>
      <c r="C204" s="556" t="s">
        <v>871</v>
      </c>
      <c r="D204" s="1053" t="s">
        <v>838</v>
      </c>
      <c r="E204" s="9498" t="s">
        <v>877</v>
      </c>
      <c r="F204" s="1022"/>
      <c r="G204" s="9609">
        <v>61050</v>
      </c>
      <c r="H204" s="923"/>
      <c r="I204" s="9609"/>
      <c r="J204" s="559"/>
      <c r="K204" s="9492">
        <f>K203-G204</f>
        <v>3634341</v>
      </c>
      <c r="L204" s="433"/>
    </row>
    <row r="205" spans="1:12">
      <c r="A205" s="9516"/>
      <c r="B205" s="9622"/>
      <c r="C205" s="555" t="s">
        <v>1040</v>
      </c>
      <c r="D205" s="1054" t="s">
        <v>304</v>
      </c>
      <c r="E205" s="9499"/>
      <c r="F205" s="1023"/>
      <c r="G205" s="9610"/>
      <c r="H205" s="460"/>
      <c r="I205" s="9610"/>
      <c r="J205" s="559"/>
      <c r="K205" s="9493"/>
      <c r="L205" s="433"/>
    </row>
    <row r="206" spans="1:12">
      <c r="A206" s="487"/>
      <c r="B206" s="561"/>
      <c r="C206" s="532"/>
      <c r="D206" s="576"/>
      <c r="E206" s="582"/>
      <c r="F206" s="577"/>
      <c r="G206" s="577"/>
      <c r="H206" s="600"/>
      <c r="I206" s="577"/>
      <c r="J206" s="604">
        <v>1000</v>
      </c>
      <c r="K206" s="1016">
        <f>K204+J206</f>
        <v>3635341</v>
      </c>
      <c r="L206" s="433"/>
    </row>
    <row r="207" spans="1:12">
      <c r="A207" s="9515">
        <v>69</v>
      </c>
      <c r="B207" s="9619" t="s">
        <v>1290</v>
      </c>
      <c r="C207" s="556" t="s">
        <v>1286</v>
      </c>
      <c r="D207" s="1011" t="s">
        <v>1288</v>
      </c>
      <c r="E207" s="9498" t="s">
        <v>1301</v>
      </c>
      <c r="F207" s="1015"/>
      <c r="G207" s="9492">
        <v>564805</v>
      </c>
      <c r="H207" s="9492"/>
      <c r="I207" s="9492"/>
      <c r="J207" s="559"/>
      <c r="K207" s="9492">
        <f>K206-G207</f>
        <v>3070536</v>
      </c>
      <c r="L207" s="9617"/>
    </row>
    <row r="208" spans="1:12">
      <c r="A208" s="9516"/>
      <c r="B208" s="9620"/>
      <c r="C208" s="555" t="s">
        <v>1287</v>
      </c>
      <c r="D208" s="1012" t="s">
        <v>1299</v>
      </c>
      <c r="E208" s="9499"/>
      <c r="F208" s="1016"/>
      <c r="G208" s="9493"/>
      <c r="H208" s="9493"/>
      <c r="I208" s="9493"/>
      <c r="J208" s="559"/>
      <c r="K208" s="9493"/>
      <c r="L208" s="9618"/>
    </row>
    <row r="209" spans="1:12">
      <c r="A209" s="487"/>
      <c r="B209" s="561"/>
      <c r="C209" s="532"/>
      <c r="D209" s="576"/>
      <c r="E209" s="582"/>
      <c r="F209" s="577"/>
      <c r="G209" s="577"/>
      <c r="H209" s="600"/>
      <c r="I209" s="577"/>
      <c r="J209" s="604">
        <v>2800</v>
      </c>
      <c r="K209" s="1016">
        <f>K207+J209</f>
        <v>3073336</v>
      </c>
      <c r="L209" s="433"/>
    </row>
    <row r="210" spans="1:12">
      <c r="A210" s="9515">
        <v>70</v>
      </c>
      <c r="B210" s="9498" t="s">
        <v>1290</v>
      </c>
      <c r="C210" s="517" t="s">
        <v>781</v>
      </c>
      <c r="D210" s="1100" t="s">
        <v>185</v>
      </c>
      <c r="E210" s="9498" t="s">
        <v>184</v>
      </c>
      <c r="F210" s="1015"/>
      <c r="G210" s="9492"/>
      <c r="H210" s="1015"/>
      <c r="I210" s="9492">
        <v>160140</v>
      </c>
      <c r="J210" s="559"/>
      <c r="K210" s="9492">
        <f>K209-I210</f>
        <v>2913196</v>
      </c>
      <c r="L210" s="9617"/>
    </row>
    <row r="211" spans="1:12">
      <c r="A211" s="9516"/>
      <c r="B211" s="9499"/>
      <c r="C211" s="477" t="s">
        <v>1073</v>
      </c>
      <c r="D211" s="1101" t="s">
        <v>73</v>
      </c>
      <c r="E211" s="9499"/>
      <c r="F211" s="1016"/>
      <c r="G211" s="9493"/>
      <c r="H211" s="1016"/>
      <c r="I211" s="9493"/>
      <c r="J211" s="559"/>
      <c r="K211" s="9493"/>
      <c r="L211" s="9618"/>
    </row>
    <row r="212" spans="1:12">
      <c r="A212" s="487"/>
      <c r="B212" s="561"/>
      <c r="C212" s="532"/>
      <c r="D212" s="576"/>
      <c r="E212" s="582"/>
      <c r="F212" s="577"/>
      <c r="G212" s="577"/>
      <c r="H212" s="600"/>
      <c r="I212" s="577"/>
      <c r="J212" s="604">
        <v>1500</v>
      </c>
      <c r="K212" s="1016">
        <f>K210+J212</f>
        <v>2914696</v>
      </c>
      <c r="L212" s="433"/>
    </row>
    <row r="213" spans="1:12">
      <c r="A213" s="9515">
        <v>71</v>
      </c>
      <c r="B213" s="9619" t="s">
        <v>1290</v>
      </c>
      <c r="C213" s="517" t="s">
        <v>781</v>
      </c>
      <c r="D213" s="1053" t="s">
        <v>848</v>
      </c>
      <c r="E213" s="9498" t="s">
        <v>52</v>
      </c>
      <c r="F213" s="1015"/>
      <c r="G213" s="9492">
        <v>47890</v>
      </c>
      <c r="H213" s="9492"/>
      <c r="I213" s="9492"/>
      <c r="J213" s="571"/>
      <c r="K213" s="9492">
        <f>K212-G213</f>
        <v>2866806</v>
      </c>
      <c r="L213" s="433"/>
    </row>
    <row r="214" spans="1:12">
      <c r="A214" s="9516"/>
      <c r="B214" s="9620"/>
      <c r="C214" s="477" t="s">
        <v>1289</v>
      </c>
      <c r="D214" s="1054" t="s">
        <v>1302</v>
      </c>
      <c r="E214" s="9499"/>
      <c r="F214" s="1016"/>
      <c r="G214" s="9493"/>
      <c r="H214" s="9493"/>
      <c r="I214" s="9493"/>
      <c r="J214" s="571"/>
      <c r="K214" s="9493"/>
      <c r="L214" s="433"/>
    </row>
    <row r="215" spans="1:12">
      <c r="A215" s="487"/>
      <c r="B215" s="561"/>
      <c r="C215" s="532"/>
      <c r="D215" s="576"/>
      <c r="E215" s="582"/>
      <c r="F215" s="577"/>
      <c r="G215" s="577"/>
      <c r="H215" s="600"/>
      <c r="I215" s="577"/>
      <c r="J215" s="604">
        <v>1500</v>
      </c>
      <c r="K215" s="1016">
        <f>K213+J215</f>
        <v>2868306</v>
      </c>
      <c r="L215" s="433"/>
    </row>
    <row r="216" spans="1:12">
      <c r="A216" s="9515">
        <v>72</v>
      </c>
      <c r="B216" s="9498" t="s">
        <v>1290</v>
      </c>
      <c r="C216" s="457" t="s">
        <v>781</v>
      </c>
      <c r="D216" s="1011"/>
      <c r="E216" s="974"/>
      <c r="F216" s="1015"/>
      <c r="G216" s="9492"/>
      <c r="H216" s="9492"/>
      <c r="I216" s="9492">
        <v>2055140</v>
      </c>
      <c r="J216" s="559"/>
      <c r="K216" s="9492">
        <f>K215-I216</f>
        <v>813166</v>
      </c>
      <c r="L216" s="433"/>
    </row>
    <row r="217" spans="1:12">
      <c r="A217" s="9516"/>
      <c r="B217" s="9499"/>
      <c r="C217" s="461" t="s">
        <v>1061</v>
      </c>
      <c r="D217" s="1012"/>
      <c r="E217" s="1025"/>
      <c r="F217" s="1016"/>
      <c r="G217" s="9493"/>
      <c r="H217" s="9493"/>
      <c r="I217" s="9493"/>
      <c r="J217" s="559"/>
      <c r="K217" s="9493"/>
      <c r="L217" s="433"/>
    </row>
    <row r="218" spans="1:12">
      <c r="A218" s="487"/>
      <c r="B218" s="561"/>
      <c r="C218" s="532"/>
      <c r="D218" s="576"/>
      <c r="E218" s="582"/>
      <c r="F218" s="577"/>
      <c r="G218" s="577"/>
      <c r="H218" s="600"/>
      <c r="I218" s="577"/>
      <c r="J218" s="604">
        <v>1500</v>
      </c>
      <c r="K218" s="1016">
        <f>K216+J218</f>
        <v>814666</v>
      </c>
      <c r="L218" s="433"/>
    </row>
    <row r="219" spans="1:12">
      <c r="A219" s="9515">
        <v>73</v>
      </c>
      <c r="B219" s="9659" t="s">
        <v>1290</v>
      </c>
      <c r="C219" s="556" t="s">
        <v>796</v>
      </c>
      <c r="D219" s="1011"/>
      <c r="E219" s="459"/>
      <c r="F219" s="1022"/>
      <c r="G219" s="1022"/>
      <c r="H219" s="9609"/>
      <c r="I219" s="9609">
        <v>41300</v>
      </c>
      <c r="J219" s="559"/>
      <c r="K219" s="9492">
        <f>K218-I219</f>
        <v>773366</v>
      </c>
      <c r="L219" s="9647"/>
    </row>
    <row r="220" spans="1:12">
      <c r="A220" s="9516"/>
      <c r="B220" s="9660"/>
      <c r="C220" s="555" t="s">
        <v>1062</v>
      </c>
      <c r="D220" s="1012"/>
      <c r="E220" s="1029"/>
      <c r="F220" s="1023"/>
      <c r="G220" s="1023"/>
      <c r="H220" s="9610"/>
      <c r="I220" s="9610"/>
      <c r="J220" s="559"/>
      <c r="K220" s="9493"/>
      <c r="L220" s="9648"/>
    </row>
    <row r="221" spans="1:12">
      <c r="A221" s="487"/>
      <c r="B221" s="561"/>
      <c r="C221" s="532"/>
      <c r="D221" s="576"/>
      <c r="E221" s="582"/>
      <c r="F221" s="577"/>
      <c r="G221" s="577"/>
      <c r="H221" s="600"/>
      <c r="I221" s="577"/>
      <c r="J221" s="604">
        <v>750</v>
      </c>
      <c r="K221" s="1016">
        <f>K219+J221</f>
        <v>774116</v>
      </c>
      <c r="L221" s="433"/>
    </row>
    <row r="222" spans="1:12">
      <c r="A222" s="9515">
        <v>74</v>
      </c>
      <c r="B222" s="9659" t="s">
        <v>1291</v>
      </c>
      <c r="C222" s="556" t="s">
        <v>591</v>
      </c>
      <c r="D222" s="1011"/>
      <c r="E222" s="459"/>
      <c r="F222" s="9609">
        <v>20000000</v>
      </c>
      <c r="G222" s="1022"/>
      <c r="H222" s="9609"/>
      <c r="I222" s="9609"/>
      <c r="J222" s="559"/>
      <c r="K222" s="9492">
        <f>K221+F222</f>
        <v>20774116</v>
      </c>
      <c r="L222" s="433"/>
    </row>
    <row r="223" spans="1:12">
      <c r="A223" s="9516"/>
      <c r="B223" s="9660"/>
      <c r="C223" s="555"/>
      <c r="D223" s="1012"/>
      <c r="E223" s="1029"/>
      <c r="F223" s="9610"/>
      <c r="G223" s="1023"/>
      <c r="H223" s="9610"/>
      <c r="I223" s="9610"/>
      <c r="J223" s="559"/>
      <c r="K223" s="9493"/>
      <c r="L223" s="433"/>
    </row>
    <row r="224" spans="1:12">
      <c r="A224" s="9515"/>
      <c r="B224" s="9498" t="s">
        <v>1292</v>
      </c>
      <c r="C224" s="480" t="s">
        <v>778</v>
      </c>
      <c r="D224" s="1073" t="s">
        <v>746</v>
      </c>
      <c r="E224" s="1013"/>
      <c r="F224" s="1015"/>
      <c r="G224" s="1015"/>
      <c r="H224" s="9492">
        <v>10687400</v>
      </c>
      <c r="I224" s="9492"/>
      <c r="J224" s="559"/>
      <c r="K224" s="9492">
        <f>K222-H224</f>
        <v>10086716</v>
      </c>
      <c r="L224" s="433"/>
    </row>
    <row r="225" spans="1:12">
      <c r="A225" s="9516"/>
      <c r="B225" s="9499"/>
      <c r="C225" s="477" t="s">
        <v>779</v>
      </c>
      <c r="D225" s="1074"/>
      <c r="E225" s="1014"/>
      <c r="F225" s="1016"/>
      <c r="G225" s="1016"/>
      <c r="H225" s="9493"/>
      <c r="I225" s="9493"/>
      <c r="J225" s="559"/>
      <c r="K225" s="9493"/>
      <c r="L225" s="433"/>
    </row>
    <row r="226" spans="1:12">
      <c r="A226" s="487"/>
      <c r="B226" s="561"/>
      <c r="C226" s="532"/>
      <c r="D226" s="576"/>
      <c r="E226" s="582"/>
      <c r="F226" s="577"/>
      <c r="G226" s="577"/>
      <c r="H226" s="600"/>
      <c r="I226" s="577"/>
      <c r="J226" s="604">
        <v>1500</v>
      </c>
      <c r="K226" s="1016">
        <f>K224+J226</f>
        <v>10088216</v>
      </c>
      <c r="L226" s="433"/>
    </row>
    <row r="227" spans="1:12">
      <c r="A227" s="9515">
        <v>75</v>
      </c>
      <c r="B227" s="9498" t="s">
        <v>1292</v>
      </c>
      <c r="C227" s="556" t="s">
        <v>815</v>
      </c>
      <c r="D227" s="1011"/>
      <c r="E227" s="9498"/>
      <c r="F227" s="1015"/>
      <c r="G227" s="9492"/>
      <c r="H227" s="1015"/>
      <c r="I227" s="9492">
        <v>84895</v>
      </c>
      <c r="J227" s="559"/>
      <c r="K227" s="9492">
        <f>K226-I227</f>
        <v>10003321</v>
      </c>
      <c r="L227" s="433"/>
    </row>
    <row r="228" spans="1:12">
      <c r="A228" s="9516"/>
      <c r="B228" s="9499"/>
      <c r="C228" s="555" t="s">
        <v>1293</v>
      </c>
      <c r="D228" s="1012"/>
      <c r="E228" s="9499"/>
      <c r="F228" s="1016"/>
      <c r="G228" s="9493"/>
      <c r="H228" s="1016"/>
      <c r="I228" s="9493"/>
      <c r="J228" s="559"/>
      <c r="K228" s="9493"/>
      <c r="L228" s="433"/>
    </row>
    <row r="229" spans="1:12">
      <c r="A229" s="487"/>
      <c r="B229" s="561"/>
      <c r="C229" s="532"/>
      <c r="D229" s="576"/>
      <c r="E229" s="582"/>
      <c r="F229" s="577"/>
      <c r="G229" s="577"/>
      <c r="H229" s="600"/>
      <c r="I229" s="577"/>
      <c r="J229" s="604">
        <v>1400</v>
      </c>
      <c r="K229" s="1077">
        <f>K227+J229</f>
        <v>10004721</v>
      </c>
      <c r="L229" s="433"/>
    </row>
    <row r="230" spans="1:12">
      <c r="A230" s="9515">
        <v>76</v>
      </c>
      <c r="B230" s="9498" t="s">
        <v>1292</v>
      </c>
      <c r="C230" s="457" t="s">
        <v>864</v>
      </c>
      <c r="D230" s="1075" t="s">
        <v>785</v>
      </c>
      <c r="E230" s="9498" t="s">
        <v>47</v>
      </c>
      <c r="F230" s="1015"/>
      <c r="G230" s="9492"/>
      <c r="H230" s="537">
        <v>100000</v>
      </c>
      <c r="I230" s="9492"/>
      <c r="J230" s="559"/>
      <c r="K230" s="9492">
        <f>K229-H230</f>
        <v>9904721</v>
      </c>
      <c r="L230" s="9617" t="s">
        <v>1307</v>
      </c>
    </row>
    <row r="231" spans="1:12">
      <c r="A231" s="9516"/>
      <c r="B231" s="9499"/>
      <c r="C231" s="461" t="s">
        <v>1012</v>
      </c>
      <c r="D231" s="1076" t="s">
        <v>46</v>
      </c>
      <c r="E231" s="9499"/>
      <c r="F231" s="1016"/>
      <c r="G231" s="9493"/>
      <c r="H231" s="515"/>
      <c r="I231" s="9493"/>
      <c r="J231" s="559"/>
      <c r="K231" s="9493"/>
      <c r="L231" s="9618"/>
    </row>
    <row r="232" spans="1:12">
      <c r="A232" s="487"/>
      <c r="B232" s="561"/>
      <c r="C232" s="532"/>
      <c r="D232" s="576"/>
      <c r="E232" s="582"/>
      <c r="F232" s="577"/>
      <c r="G232" s="577"/>
      <c r="H232" s="600"/>
      <c r="I232" s="577"/>
      <c r="J232" s="604">
        <v>1400</v>
      </c>
      <c r="K232" s="1016">
        <f>K230+J232</f>
        <v>9906121</v>
      </c>
      <c r="L232" s="433"/>
    </row>
    <row r="233" spans="1:12">
      <c r="A233" s="9515">
        <v>77</v>
      </c>
      <c r="B233" s="9498" t="s">
        <v>1294</v>
      </c>
      <c r="C233" s="457" t="s">
        <v>781</v>
      </c>
      <c r="D233" s="1080" t="s">
        <v>1167</v>
      </c>
      <c r="E233" s="9659" t="s">
        <v>195</v>
      </c>
      <c r="F233" s="1015"/>
      <c r="G233" s="9492"/>
      <c r="H233" s="537"/>
      <c r="I233" s="9492">
        <v>95140</v>
      </c>
      <c r="J233" s="559"/>
      <c r="K233" s="9492">
        <f>K232-I233</f>
        <v>9810981</v>
      </c>
      <c r="L233" s="433"/>
    </row>
    <row r="234" spans="1:12">
      <c r="A234" s="9516"/>
      <c r="B234" s="9499"/>
      <c r="C234" s="461" t="s">
        <v>1237</v>
      </c>
      <c r="D234" s="1081" t="s">
        <v>38</v>
      </c>
      <c r="E234" s="9660"/>
      <c r="F234" s="1016"/>
      <c r="G234" s="9493"/>
      <c r="H234" s="515"/>
      <c r="I234" s="9493"/>
      <c r="J234" s="559"/>
      <c r="K234" s="9493"/>
      <c r="L234" s="433"/>
    </row>
    <row r="235" spans="1:12">
      <c r="A235" s="487"/>
      <c r="B235" s="561"/>
      <c r="C235" s="532"/>
      <c r="D235" s="576"/>
      <c r="E235" s="582"/>
      <c r="F235" s="577"/>
      <c r="G235" s="577"/>
      <c r="H235" s="600"/>
      <c r="I235" s="577"/>
      <c r="J235" s="604">
        <v>1500</v>
      </c>
      <c r="K235" s="1007">
        <f>K233+J235</f>
        <v>9812481</v>
      </c>
      <c r="L235" s="433"/>
    </row>
    <row r="236" spans="1:12">
      <c r="A236" s="9515">
        <v>78</v>
      </c>
      <c r="B236" s="9498" t="s">
        <v>1294</v>
      </c>
      <c r="C236" s="474" t="s">
        <v>781</v>
      </c>
      <c r="D236" s="1080" t="s">
        <v>1167</v>
      </c>
      <c r="E236" s="9498" t="s">
        <v>195</v>
      </c>
      <c r="F236" s="1015"/>
      <c r="G236" s="1015"/>
      <c r="H236" s="537"/>
      <c r="I236" s="9492">
        <v>119640</v>
      </c>
      <c r="J236" s="559"/>
      <c r="K236" s="9680">
        <f>K235-I236</f>
        <v>9692841</v>
      </c>
      <c r="L236" s="9617"/>
    </row>
    <row r="237" spans="1:12">
      <c r="A237" s="9516"/>
      <c r="B237" s="9499"/>
      <c r="C237" s="477" t="s">
        <v>1238</v>
      </c>
      <c r="D237" s="1081" t="s">
        <v>38</v>
      </c>
      <c r="E237" s="9499"/>
      <c r="F237" s="1016"/>
      <c r="G237" s="1016"/>
      <c r="H237" s="515"/>
      <c r="I237" s="9493"/>
      <c r="J237" s="559"/>
      <c r="K237" s="9681"/>
      <c r="L237" s="9618"/>
    </row>
    <row r="238" spans="1:12">
      <c r="A238" s="487"/>
      <c r="B238" s="561"/>
      <c r="C238" s="532"/>
      <c r="D238" s="576"/>
      <c r="E238" s="582"/>
      <c r="F238" s="577"/>
      <c r="G238" s="577"/>
      <c r="H238" s="600"/>
      <c r="I238" s="577"/>
      <c r="J238" s="604">
        <v>1500</v>
      </c>
      <c r="K238" s="1007">
        <f>K236+J238</f>
        <v>9694341</v>
      </c>
      <c r="L238" s="433"/>
    </row>
    <row r="239" spans="1:12">
      <c r="A239" s="9515">
        <v>79</v>
      </c>
      <c r="B239" s="9498" t="s">
        <v>1294</v>
      </c>
      <c r="C239" s="474" t="s">
        <v>781</v>
      </c>
      <c r="D239" s="1080" t="s">
        <v>1167</v>
      </c>
      <c r="E239" s="9498" t="s">
        <v>195</v>
      </c>
      <c r="F239" s="9492"/>
      <c r="G239" s="9492"/>
      <c r="H239" s="9492"/>
      <c r="I239" s="9492">
        <v>64640</v>
      </c>
      <c r="J239" s="595"/>
      <c r="K239" s="9680">
        <f>K238-I239</f>
        <v>9629701</v>
      </c>
      <c r="L239" s="433"/>
    </row>
    <row r="240" spans="1:12">
      <c r="A240" s="9516"/>
      <c r="B240" s="9499"/>
      <c r="C240" s="477" t="s">
        <v>1239</v>
      </c>
      <c r="D240" s="1081" t="s">
        <v>38</v>
      </c>
      <c r="E240" s="9499"/>
      <c r="F240" s="9493"/>
      <c r="G240" s="9493"/>
      <c r="H240" s="9493"/>
      <c r="I240" s="9493"/>
      <c r="J240" s="559"/>
      <c r="K240" s="9681"/>
      <c r="L240" s="433"/>
    </row>
    <row r="241" spans="1:12">
      <c r="A241" s="487"/>
      <c r="B241" s="561"/>
      <c r="C241" s="532"/>
      <c r="D241" s="576"/>
      <c r="E241" s="605"/>
      <c r="F241" s="577"/>
      <c r="G241" s="577"/>
      <c r="H241" s="600"/>
      <c r="I241" s="577"/>
      <c r="J241" s="604">
        <v>1500</v>
      </c>
      <c r="K241" s="1007">
        <f>K239+J241</f>
        <v>9631201</v>
      </c>
      <c r="L241" s="433"/>
    </row>
    <row r="242" spans="1:12">
      <c r="A242" s="9515">
        <v>80</v>
      </c>
      <c r="B242" s="9498" t="s">
        <v>1294</v>
      </c>
      <c r="C242" s="556" t="s">
        <v>781</v>
      </c>
      <c r="D242" s="485"/>
      <c r="E242" s="9498"/>
      <c r="F242" s="1015"/>
      <c r="G242" s="9492"/>
      <c r="H242" s="537"/>
      <c r="I242" s="9492">
        <v>1007180</v>
      </c>
      <c r="J242" s="559"/>
      <c r="K242" s="9680">
        <f>K241-I242</f>
        <v>8624021</v>
      </c>
      <c r="L242" s="433"/>
    </row>
    <row r="243" spans="1:12">
      <c r="A243" s="9516"/>
      <c r="B243" s="9499"/>
      <c r="C243" s="555" t="s">
        <v>1295</v>
      </c>
      <c r="D243" s="486"/>
      <c r="E243" s="9499"/>
      <c r="F243" s="1016"/>
      <c r="G243" s="9493"/>
      <c r="H243" s="515"/>
      <c r="I243" s="9493"/>
      <c r="J243" s="559"/>
      <c r="K243" s="9681"/>
      <c r="L243" s="433"/>
    </row>
    <row r="244" spans="1:12">
      <c r="A244" s="487"/>
      <c r="B244" s="561"/>
      <c r="C244" s="532"/>
      <c r="D244" s="576"/>
      <c r="E244" s="582"/>
      <c r="F244" s="577"/>
      <c r="G244" s="577"/>
      <c r="H244" s="600"/>
      <c r="I244" s="577"/>
      <c r="J244" s="604">
        <v>1500</v>
      </c>
      <c r="K244" s="1007">
        <f>K242+J244</f>
        <v>8625521</v>
      </c>
      <c r="L244" s="433"/>
    </row>
    <row r="245" spans="1:12">
      <c r="A245" s="9515">
        <v>81</v>
      </c>
      <c r="B245" s="9498" t="s">
        <v>1294</v>
      </c>
      <c r="C245" s="435" t="s">
        <v>796</v>
      </c>
      <c r="D245" s="1080" t="s">
        <v>1167</v>
      </c>
      <c r="E245" s="9498" t="s">
        <v>195</v>
      </c>
      <c r="F245" s="1015"/>
      <c r="G245" s="9492"/>
      <c r="H245" s="537"/>
      <c r="I245" s="9492">
        <v>172300</v>
      </c>
      <c r="J245" s="559"/>
      <c r="K245" s="9680">
        <f>K244-I245</f>
        <v>8453221</v>
      </c>
      <c r="L245" s="433"/>
    </row>
    <row r="246" spans="1:12">
      <c r="A246" s="9516"/>
      <c r="B246" s="9499"/>
      <c r="C246" s="509" t="s">
        <v>1296</v>
      </c>
      <c r="D246" s="1081" t="s">
        <v>38</v>
      </c>
      <c r="E246" s="9499"/>
      <c r="F246" s="1016"/>
      <c r="G246" s="9493"/>
      <c r="H246" s="515"/>
      <c r="I246" s="9493"/>
      <c r="J246" s="559"/>
      <c r="K246" s="9681"/>
      <c r="L246" s="433"/>
    </row>
    <row r="247" spans="1:12">
      <c r="A247" s="487"/>
      <c r="B247" s="561"/>
      <c r="C247" s="532"/>
      <c r="D247" s="576"/>
      <c r="E247" s="582"/>
      <c r="F247" s="577"/>
      <c r="G247" s="577"/>
      <c r="H247" s="600"/>
      <c r="I247" s="577"/>
      <c r="J247" s="604">
        <v>750</v>
      </c>
      <c r="K247" s="1007">
        <f>K245+J247</f>
        <v>8453971</v>
      </c>
      <c r="L247" s="433"/>
    </row>
    <row r="248" spans="1:12">
      <c r="A248" s="9515">
        <v>82</v>
      </c>
      <c r="B248" s="9498" t="s">
        <v>1294</v>
      </c>
      <c r="C248" s="556" t="s">
        <v>952</v>
      </c>
      <c r="D248" s="1080" t="s">
        <v>990</v>
      </c>
      <c r="E248" s="9659" t="s">
        <v>143</v>
      </c>
      <c r="F248" s="1015"/>
      <c r="G248" s="1015"/>
      <c r="H248" s="537"/>
      <c r="I248" s="9492">
        <v>50000</v>
      </c>
      <c r="J248" s="559"/>
      <c r="K248" s="9680">
        <f>K247-I248</f>
        <v>8403971</v>
      </c>
      <c r="L248" s="433"/>
    </row>
    <row r="249" spans="1:12">
      <c r="A249" s="9516"/>
      <c r="B249" s="9499"/>
      <c r="C249" s="555" t="s">
        <v>1203</v>
      </c>
      <c r="D249" s="1081" t="s">
        <v>1176</v>
      </c>
      <c r="E249" s="9660"/>
      <c r="F249" s="1016"/>
      <c r="G249" s="1016"/>
      <c r="H249" s="515"/>
      <c r="I249" s="9493"/>
      <c r="J249" s="559"/>
      <c r="K249" s="9681"/>
      <c r="L249" s="433"/>
    </row>
    <row r="250" spans="1:12">
      <c r="A250" s="487"/>
      <c r="B250" s="561"/>
      <c r="C250" s="532"/>
      <c r="D250" s="576"/>
      <c r="E250" s="582"/>
      <c r="F250" s="577"/>
      <c r="G250" s="577"/>
      <c r="H250" s="600"/>
      <c r="I250" s="577"/>
      <c r="J250" s="604">
        <v>1400</v>
      </c>
      <c r="K250" s="1007">
        <f>K248+J250</f>
        <v>8405371</v>
      </c>
      <c r="L250" s="433"/>
    </row>
    <row r="251" spans="1:12">
      <c r="A251" s="9515">
        <v>83</v>
      </c>
      <c r="B251" s="9498" t="s">
        <v>1294</v>
      </c>
      <c r="C251" s="556" t="s">
        <v>781</v>
      </c>
      <c r="D251" s="1078" t="s">
        <v>1255</v>
      </c>
      <c r="E251" s="9498" t="s">
        <v>1256</v>
      </c>
      <c r="F251" s="1015"/>
      <c r="G251" s="9492"/>
      <c r="H251" s="537"/>
      <c r="I251" s="9492">
        <v>59340</v>
      </c>
      <c r="J251" s="559"/>
      <c r="K251" s="9680">
        <f>K250-I251</f>
        <v>8346031</v>
      </c>
      <c r="L251" s="9647"/>
    </row>
    <row r="252" spans="1:12">
      <c r="A252" s="9516"/>
      <c r="B252" s="9499"/>
      <c r="C252" s="555" t="s">
        <v>1161</v>
      </c>
      <c r="D252" s="1079" t="s">
        <v>746</v>
      </c>
      <c r="E252" s="9499"/>
      <c r="F252" s="1016"/>
      <c r="G252" s="9493"/>
      <c r="H252" s="515"/>
      <c r="I252" s="9493"/>
      <c r="J252" s="559"/>
      <c r="K252" s="9681"/>
      <c r="L252" s="9648"/>
    </row>
    <row r="253" spans="1:12">
      <c r="A253" s="487"/>
      <c r="B253" s="1020"/>
      <c r="C253" s="532"/>
      <c r="D253" s="576"/>
      <c r="E253" s="582"/>
      <c r="F253" s="577"/>
      <c r="G253" s="577"/>
      <c r="H253" s="600"/>
      <c r="I253" s="577"/>
      <c r="J253" s="604">
        <v>1500</v>
      </c>
      <c r="K253" s="1007">
        <f>K251+J253</f>
        <v>8347531</v>
      </c>
      <c r="L253" s="433"/>
    </row>
    <row r="254" spans="1:12">
      <c r="A254" s="9515">
        <v>84</v>
      </c>
      <c r="B254" s="9498" t="s">
        <v>1297</v>
      </c>
      <c r="C254" s="457" t="s">
        <v>781</v>
      </c>
      <c r="D254" s="1031"/>
      <c r="E254" s="9659"/>
      <c r="F254" s="1022"/>
      <c r="G254" s="9609"/>
      <c r="H254" s="923"/>
      <c r="I254" s="9609">
        <v>78640</v>
      </c>
      <c r="J254" s="571"/>
      <c r="K254" s="9680">
        <f>K253-I254</f>
        <v>8268891</v>
      </c>
      <c r="L254" s="433"/>
    </row>
    <row r="255" spans="1:12">
      <c r="A255" s="9516"/>
      <c r="B255" s="9499"/>
      <c r="C255" s="461" t="s">
        <v>1298</v>
      </c>
      <c r="D255" s="1032"/>
      <c r="E255" s="9660"/>
      <c r="F255" s="1023"/>
      <c r="G255" s="9610"/>
      <c r="H255" s="460"/>
      <c r="I255" s="9610"/>
      <c r="J255" s="571"/>
      <c r="K255" s="9681"/>
      <c r="L255" s="433"/>
    </row>
    <row r="256" spans="1:12">
      <c r="A256" s="487"/>
      <c r="B256" s="1020"/>
      <c r="C256" s="532"/>
      <c r="D256" s="576"/>
      <c r="E256" s="582"/>
      <c r="F256" s="577"/>
      <c r="G256" s="577"/>
      <c r="H256" s="600"/>
      <c r="I256" s="577"/>
      <c r="J256" s="604">
        <v>1500</v>
      </c>
      <c r="K256" s="1007">
        <f>K254+J256</f>
        <v>8270391</v>
      </c>
      <c r="L256" s="433"/>
    </row>
    <row r="257" spans="1:12">
      <c r="A257" s="9515">
        <v>85</v>
      </c>
      <c r="B257" s="9498" t="s">
        <v>1300</v>
      </c>
      <c r="C257" s="517" t="s">
        <v>997</v>
      </c>
      <c r="D257" s="1082" t="s">
        <v>37</v>
      </c>
      <c r="E257" s="9659" t="s">
        <v>717</v>
      </c>
      <c r="F257" s="9492"/>
      <c r="G257" s="9626">
        <v>200000</v>
      </c>
      <c r="H257" s="9492"/>
      <c r="I257" s="9492"/>
      <c r="J257" s="9492"/>
      <c r="K257" s="9680">
        <f>K256-G257</f>
        <v>8070391</v>
      </c>
      <c r="L257" s="9617"/>
    </row>
    <row r="258" spans="1:12">
      <c r="A258" s="9516"/>
      <c r="B258" s="9499"/>
      <c r="C258" s="477" t="s">
        <v>1179</v>
      </c>
      <c r="D258" s="1083" t="s">
        <v>250</v>
      </c>
      <c r="E258" s="9660"/>
      <c r="F258" s="9493"/>
      <c r="G258" s="9627"/>
      <c r="H258" s="9493"/>
      <c r="I258" s="9493"/>
      <c r="J258" s="9493"/>
      <c r="K258" s="9681"/>
      <c r="L258" s="9618"/>
    </row>
    <row r="259" spans="1:12">
      <c r="A259" s="487"/>
      <c r="B259" s="561"/>
      <c r="C259" s="546"/>
      <c r="D259" s="602"/>
      <c r="E259" s="584"/>
      <c r="F259" s="586"/>
      <c r="G259" s="585"/>
      <c r="H259" s="587"/>
      <c r="I259" s="586"/>
      <c r="J259" s="586">
        <v>1400</v>
      </c>
      <c r="K259" s="1007">
        <f>K257+J259</f>
        <v>8071791</v>
      </c>
      <c r="L259" s="433"/>
    </row>
    <row r="260" spans="1:12">
      <c r="A260" s="9515">
        <v>86</v>
      </c>
      <c r="B260" s="9498" t="s">
        <v>1300</v>
      </c>
      <c r="C260" s="556" t="s">
        <v>1191</v>
      </c>
      <c r="D260" s="1082" t="s">
        <v>983</v>
      </c>
      <c r="E260" s="9524" t="s">
        <v>262</v>
      </c>
      <c r="F260" s="1015"/>
      <c r="G260" s="9492">
        <v>100000</v>
      </c>
      <c r="H260" s="537"/>
      <c r="I260" s="9492"/>
      <c r="J260" s="559"/>
      <c r="K260" s="9680">
        <f>K259-G260</f>
        <v>7971791</v>
      </c>
      <c r="L260" s="433"/>
    </row>
    <row r="261" spans="1:12">
      <c r="A261" s="9516"/>
      <c r="B261" s="9499"/>
      <c r="C261" s="555" t="s">
        <v>1064</v>
      </c>
      <c r="D261" s="1083" t="s">
        <v>956</v>
      </c>
      <c r="E261" s="9525"/>
      <c r="F261" s="1016"/>
      <c r="G261" s="9493"/>
      <c r="H261" s="515"/>
      <c r="I261" s="9493"/>
      <c r="J261" s="559"/>
      <c r="K261" s="9681"/>
      <c r="L261" s="433"/>
    </row>
    <row r="262" spans="1:12">
      <c r="A262" s="487"/>
      <c r="B262" s="561"/>
      <c r="C262" s="532"/>
      <c r="D262" s="576"/>
      <c r="E262" s="582"/>
      <c r="F262" s="577"/>
      <c r="G262" s="577"/>
      <c r="H262" s="600"/>
      <c r="I262" s="577"/>
      <c r="J262" s="604">
        <v>1400</v>
      </c>
      <c r="K262" s="1007">
        <f>K260+J262</f>
        <v>7973191</v>
      </c>
      <c r="L262" s="433"/>
    </row>
    <row r="263" spans="1:12">
      <c r="A263" s="9515">
        <v>87</v>
      </c>
      <c r="B263" s="9498" t="s">
        <v>1303</v>
      </c>
      <c r="C263" s="556" t="s">
        <v>781</v>
      </c>
      <c r="D263" s="1086" t="s">
        <v>1184</v>
      </c>
      <c r="E263" s="1035"/>
      <c r="F263" s="1022"/>
      <c r="G263" s="9609"/>
      <c r="H263" s="9609">
        <v>693640</v>
      </c>
      <c r="I263" s="9609"/>
      <c r="J263" s="571"/>
      <c r="K263" s="9680">
        <f>K262-H263</f>
        <v>7279551</v>
      </c>
      <c r="L263" s="9617" t="s">
        <v>1651</v>
      </c>
    </row>
    <row r="264" spans="1:12">
      <c r="A264" s="9516"/>
      <c r="B264" s="9499"/>
      <c r="C264" s="555" t="s">
        <v>1182</v>
      </c>
      <c r="D264" s="1087"/>
      <c r="E264" s="1036"/>
      <c r="F264" s="1023"/>
      <c r="G264" s="9610"/>
      <c r="H264" s="9610"/>
      <c r="I264" s="9610"/>
      <c r="J264" s="571"/>
      <c r="K264" s="9681"/>
      <c r="L264" s="9618"/>
    </row>
    <row r="265" spans="1:12">
      <c r="A265" s="487"/>
      <c r="B265" s="561"/>
      <c r="C265" s="532"/>
      <c r="D265" s="576"/>
      <c r="E265" s="582"/>
      <c r="F265" s="577"/>
      <c r="G265" s="577"/>
      <c r="H265" s="600"/>
      <c r="I265" s="577"/>
      <c r="J265" s="604">
        <v>1500</v>
      </c>
      <c r="K265" s="1007">
        <f>K263+J265</f>
        <v>7281051</v>
      </c>
      <c r="L265" s="433"/>
    </row>
    <row r="266" spans="1:12">
      <c r="A266" s="9515">
        <v>88</v>
      </c>
      <c r="B266" s="9498" t="s">
        <v>1303</v>
      </c>
      <c r="C266" s="474" t="s">
        <v>781</v>
      </c>
      <c r="D266" s="1086" t="s">
        <v>933</v>
      </c>
      <c r="E266" s="9498" t="s">
        <v>110</v>
      </c>
      <c r="F266" s="457"/>
      <c r="G266" s="9671">
        <v>67140</v>
      </c>
      <c r="H266" s="974"/>
      <c r="I266" s="9492"/>
      <c r="J266" s="559"/>
      <c r="K266" s="9680">
        <f>K265-G266</f>
        <v>7213911</v>
      </c>
      <c r="L266" s="9617"/>
    </row>
    <row r="267" spans="1:12">
      <c r="A267" s="9516"/>
      <c r="B267" s="9499"/>
      <c r="C267" s="461" t="s">
        <v>1241</v>
      </c>
      <c r="D267" s="1087" t="s">
        <v>598</v>
      </c>
      <c r="E267" s="9499"/>
      <c r="F267" s="461"/>
      <c r="G267" s="9672"/>
      <c r="H267" s="1025"/>
      <c r="I267" s="9493"/>
      <c r="J267" s="559"/>
      <c r="K267" s="9681"/>
      <c r="L267" s="9618"/>
    </row>
    <row r="268" spans="1:12">
      <c r="A268" s="487"/>
      <c r="B268" s="561"/>
      <c r="C268" s="532"/>
      <c r="D268" s="576"/>
      <c r="E268" s="582"/>
      <c r="F268" s="577"/>
      <c r="G268" s="577"/>
      <c r="H268" s="600"/>
      <c r="I268" s="577"/>
      <c r="J268" s="604">
        <v>1500</v>
      </c>
      <c r="K268" s="1007">
        <f>K266+J268</f>
        <v>7215411</v>
      </c>
      <c r="L268" s="433"/>
    </row>
    <row r="269" spans="1:12">
      <c r="A269" s="9515">
        <v>89</v>
      </c>
      <c r="B269" s="9498" t="s">
        <v>1303</v>
      </c>
      <c r="C269" s="474" t="s">
        <v>781</v>
      </c>
      <c r="D269" s="1089" t="s">
        <v>312</v>
      </c>
      <c r="E269" s="1085" t="s">
        <v>310</v>
      </c>
      <c r="F269" s="1022"/>
      <c r="G269" s="9609">
        <v>46840</v>
      </c>
      <c r="H269" s="9492"/>
      <c r="I269" s="9492"/>
      <c r="J269" s="559"/>
      <c r="K269" s="9680">
        <f>K268-G269</f>
        <v>7168571</v>
      </c>
      <c r="L269" s="433"/>
    </row>
    <row r="270" spans="1:12">
      <c r="A270" s="9516"/>
      <c r="B270" s="9499"/>
      <c r="C270" s="538" t="s">
        <v>1242</v>
      </c>
      <c r="D270" s="1090" t="s">
        <v>38</v>
      </c>
      <c r="E270" s="1088"/>
      <c r="F270" s="1023"/>
      <c r="G270" s="9610"/>
      <c r="H270" s="9493"/>
      <c r="I270" s="9493"/>
      <c r="J270" s="559"/>
      <c r="K270" s="9681"/>
      <c r="L270" s="433"/>
    </row>
    <row r="271" spans="1:12">
      <c r="A271" s="487"/>
      <c r="B271" s="561"/>
      <c r="C271" s="532"/>
      <c r="D271" s="576"/>
      <c r="E271" s="582"/>
      <c r="F271" s="577"/>
      <c r="G271" s="577"/>
      <c r="H271" s="600"/>
      <c r="I271" s="577"/>
      <c r="J271" s="604">
        <v>1500</v>
      </c>
      <c r="K271" s="1007">
        <f>K269+J271</f>
        <v>7170071</v>
      </c>
      <c r="L271" s="433"/>
    </row>
    <row r="272" spans="1:12">
      <c r="A272" s="9515">
        <v>90</v>
      </c>
      <c r="B272" s="9498" t="s">
        <v>1303</v>
      </c>
      <c r="C272" s="474" t="s">
        <v>781</v>
      </c>
      <c r="D272" s="1086" t="s">
        <v>199</v>
      </c>
      <c r="E272" s="9498" t="s">
        <v>201</v>
      </c>
      <c r="F272" s="1015"/>
      <c r="G272" s="9492">
        <v>57640</v>
      </c>
      <c r="H272" s="534"/>
      <c r="I272" s="9492"/>
      <c r="J272" s="559"/>
      <c r="K272" s="9680">
        <f>K271-G272</f>
        <v>7112431</v>
      </c>
      <c r="L272" s="433"/>
    </row>
    <row r="273" spans="1:12">
      <c r="A273" s="9516"/>
      <c r="B273" s="9499"/>
      <c r="C273" s="477" t="s">
        <v>1243</v>
      </c>
      <c r="D273" s="1087" t="s">
        <v>200</v>
      </c>
      <c r="E273" s="9499"/>
      <c r="F273" s="1016"/>
      <c r="G273" s="9493"/>
      <c r="H273" s="515"/>
      <c r="I273" s="9493"/>
      <c r="J273" s="559"/>
      <c r="K273" s="9681"/>
      <c r="L273" s="433"/>
    </row>
    <row r="274" spans="1:12">
      <c r="A274" s="487"/>
      <c r="B274" s="561"/>
      <c r="C274" s="532"/>
      <c r="D274" s="576"/>
      <c r="E274" s="582"/>
      <c r="F274" s="577"/>
      <c r="G274" s="577"/>
      <c r="H274" s="600"/>
      <c r="I274" s="577"/>
      <c r="J274" s="604">
        <v>1500</v>
      </c>
      <c r="K274" s="1007">
        <f>K272+J274</f>
        <v>7113931</v>
      </c>
      <c r="L274" s="433"/>
    </row>
    <row r="275" spans="1:12">
      <c r="A275" s="9515">
        <v>91</v>
      </c>
      <c r="B275" s="9619" t="s">
        <v>1303</v>
      </c>
      <c r="C275" s="457" t="s">
        <v>781</v>
      </c>
      <c r="D275" s="1089" t="s">
        <v>943</v>
      </c>
      <c r="E275" s="459" t="s">
        <v>1231</v>
      </c>
      <c r="F275" s="1015"/>
      <c r="G275" s="9492">
        <v>95140</v>
      </c>
      <c r="H275" s="9492"/>
      <c r="I275" s="9492"/>
      <c r="J275" s="559"/>
      <c r="K275" s="9680">
        <f>K274-G275</f>
        <v>7018791</v>
      </c>
      <c r="L275" s="9617" t="s">
        <v>1319</v>
      </c>
    </row>
    <row r="276" spans="1:12">
      <c r="A276" s="9516"/>
      <c r="B276" s="9620"/>
      <c r="C276" s="461" t="s">
        <v>1181</v>
      </c>
      <c r="D276" s="1090" t="s">
        <v>598</v>
      </c>
      <c r="E276" s="1088"/>
      <c r="F276" s="1016"/>
      <c r="G276" s="9493"/>
      <c r="H276" s="9493"/>
      <c r="I276" s="9493"/>
      <c r="J276" s="559"/>
      <c r="K276" s="9681"/>
      <c r="L276" s="9618"/>
    </row>
    <row r="277" spans="1:12">
      <c r="A277" s="487"/>
      <c r="B277" s="561"/>
      <c r="C277" s="532"/>
      <c r="D277" s="576"/>
      <c r="E277" s="582"/>
      <c r="F277" s="577"/>
      <c r="G277" s="577"/>
      <c r="H277" s="600"/>
      <c r="I277" s="577"/>
      <c r="J277" s="604">
        <v>1500</v>
      </c>
      <c r="K277" s="1007">
        <f>K275+J277</f>
        <v>7020291</v>
      </c>
      <c r="L277" s="433"/>
    </row>
    <row r="278" spans="1:12">
      <c r="A278" s="9515">
        <v>92</v>
      </c>
      <c r="B278" s="9619" t="s">
        <v>1303</v>
      </c>
      <c r="C278" s="556" t="s">
        <v>781</v>
      </c>
      <c r="D278" s="1086" t="s">
        <v>939</v>
      </c>
      <c r="E278" s="459" t="s">
        <v>1244</v>
      </c>
      <c r="F278" s="1022"/>
      <c r="G278" s="9609">
        <v>100140</v>
      </c>
      <c r="H278" s="943"/>
      <c r="I278" s="9609"/>
      <c r="J278" s="559"/>
      <c r="K278" s="9492">
        <f>K277-G278</f>
        <v>6920151</v>
      </c>
      <c r="L278" s="9617"/>
    </row>
    <row r="279" spans="1:12">
      <c r="A279" s="9516"/>
      <c r="B279" s="9620"/>
      <c r="C279" s="555" t="s">
        <v>938</v>
      </c>
      <c r="D279" s="1087" t="s">
        <v>598</v>
      </c>
      <c r="E279" s="1088"/>
      <c r="F279" s="1023"/>
      <c r="G279" s="9610"/>
      <c r="H279" s="460"/>
      <c r="I279" s="9610"/>
      <c r="J279" s="559"/>
      <c r="K279" s="9493"/>
      <c r="L279" s="9618"/>
    </row>
    <row r="280" spans="1:12">
      <c r="A280" s="487"/>
      <c r="B280" s="561"/>
      <c r="C280" s="532"/>
      <c r="D280" s="576"/>
      <c r="E280" s="582"/>
      <c r="F280" s="577"/>
      <c r="G280" s="577"/>
      <c r="H280" s="600"/>
      <c r="I280" s="577"/>
      <c r="J280" s="604">
        <v>1500</v>
      </c>
      <c r="K280" s="1016">
        <f>K278+J280</f>
        <v>6921651</v>
      </c>
      <c r="L280" s="433"/>
    </row>
    <row r="281" spans="1:12">
      <c r="A281" s="9515">
        <v>93</v>
      </c>
      <c r="B281" s="9619" t="s">
        <v>1303</v>
      </c>
      <c r="C281" s="457" t="s">
        <v>781</v>
      </c>
      <c r="D281" s="1089" t="s">
        <v>1246</v>
      </c>
      <c r="E281" s="459" t="s">
        <v>1248</v>
      </c>
      <c r="F281" s="457"/>
      <c r="G281" s="9671">
        <v>63640</v>
      </c>
      <c r="H281" s="943"/>
      <c r="I281" s="9609"/>
      <c r="J281" s="559"/>
      <c r="K281" s="9492">
        <f>K280-G281</f>
        <v>6858011</v>
      </c>
      <c r="L281" s="9617"/>
    </row>
    <row r="282" spans="1:12">
      <c r="A282" s="9516"/>
      <c r="B282" s="9620"/>
      <c r="C282" s="461" t="s">
        <v>1245</v>
      </c>
      <c r="D282" s="1090" t="s">
        <v>1247</v>
      </c>
      <c r="E282" s="1088"/>
      <c r="F282" s="461"/>
      <c r="G282" s="9672"/>
      <c r="H282" s="460"/>
      <c r="I282" s="9610"/>
      <c r="J282" s="559"/>
      <c r="K282" s="9493"/>
      <c r="L282" s="9618"/>
    </row>
    <row r="283" spans="1:12">
      <c r="A283" s="487"/>
      <c r="B283" s="561"/>
      <c r="C283" s="532"/>
      <c r="D283" s="576"/>
      <c r="E283" s="582"/>
      <c r="F283" s="577"/>
      <c r="G283" s="577"/>
      <c r="H283" s="600"/>
      <c r="I283" s="577"/>
      <c r="J283" s="604">
        <v>1500</v>
      </c>
      <c r="K283" s="1016">
        <f>K281+J283</f>
        <v>6859511</v>
      </c>
      <c r="L283" s="433"/>
    </row>
    <row r="284" spans="1:12">
      <c r="A284" s="9515">
        <v>94</v>
      </c>
      <c r="B284" s="9619" t="s">
        <v>1303</v>
      </c>
      <c r="C284" s="556" t="s">
        <v>781</v>
      </c>
      <c r="D284" s="1086" t="s">
        <v>1167</v>
      </c>
      <c r="E284" s="9498" t="s">
        <v>195</v>
      </c>
      <c r="F284" s="1015"/>
      <c r="G284" s="9492"/>
      <c r="H284" s="537"/>
      <c r="I284" s="9492">
        <v>88140</v>
      </c>
      <c r="J284" s="559"/>
      <c r="K284" s="9492">
        <f>K283-I284</f>
        <v>6771371</v>
      </c>
      <c r="L284" s="9617"/>
    </row>
    <row r="285" spans="1:12">
      <c r="A285" s="9516"/>
      <c r="B285" s="9620"/>
      <c r="C285" s="555" t="s">
        <v>1168</v>
      </c>
      <c r="D285" s="1087" t="s">
        <v>38</v>
      </c>
      <c r="E285" s="9499"/>
      <c r="F285" s="1016"/>
      <c r="G285" s="9493"/>
      <c r="H285" s="515"/>
      <c r="I285" s="9493"/>
      <c r="J285" s="559"/>
      <c r="K285" s="9493"/>
      <c r="L285" s="9618"/>
    </row>
    <row r="286" spans="1:12">
      <c r="A286" s="487"/>
      <c r="B286" s="561"/>
      <c r="C286" s="532"/>
      <c r="D286" s="576"/>
      <c r="E286" s="582"/>
      <c r="F286" s="577"/>
      <c r="G286" s="577"/>
      <c r="H286" s="600"/>
      <c r="I286" s="577"/>
      <c r="J286" s="604">
        <v>1500</v>
      </c>
      <c r="K286" s="1016">
        <f>K284+J286</f>
        <v>6772871</v>
      </c>
      <c r="L286" s="433"/>
    </row>
    <row r="287" spans="1:12">
      <c r="A287" s="9515">
        <v>95</v>
      </c>
      <c r="B287" s="9619" t="s">
        <v>1303</v>
      </c>
      <c r="C287" s="556" t="s">
        <v>781</v>
      </c>
      <c r="D287" s="1089" t="s">
        <v>1167</v>
      </c>
      <c r="E287" s="9659" t="s">
        <v>195</v>
      </c>
      <c r="F287" s="1015"/>
      <c r="G287" s="9492"/>
      <c r="H287" s="534"/>
      <c r="I287" s="9492">
        <v>128140</v>
      </c>
      <c r="J287" s="559"/>
      <c r="K287" s="9492">
        <f>K286-I287</f>
        <v>6644731</v>
      </c>
      <c r="L287" s="9617"/>
    </row>
    <row r="288" spans="1:12">
      <c r="A288" s="9516"/>
      <c r="B288" s="9620"/>
      <c r="C288" s="555" t="s">
        <v>1249</v>
      </c>
      <c r="D288" s="1090" t="s">
        <v>38</v>
      </c>
      <c r="E288" s="9660"/>
      <c r="F288" s="1016"/>
      <c r="G288" s="9493"/>
      <c r="H288" s="515"/>
      <c r="I288" s="9493"/>
      <c r="J288" s="559"/>
      <c r="K288" s="9493"/>
      <c r="L288" s="9618"/>
    </row>
    <row r="289" spans="1:12">
      <c r="A289" s="487"/>
      <c r="B289" s="561"/>
      <c r="C289" s="532"/>
      <c r="D289" s="576"/>
      <c r="E289" s="582"/>
      <c r="F289" s="577"/>
      <c r="G289" s="577"/>
      <c r="H289" s="600"/>
      <c r="I289" s="577"/>
      <c r="J289" s="604">
        <v>1500</v>
      </c>
      <c r="K289" s="1084">
        <f>K287+J289</f>
        <v>6646231</v>
      </c>
      <c r="L289" s="433"/>
    </row>
    <row r="290" spans="1:12">
      <c r="A290" s="9515">
        <v>96</v>
      </c>
      <c r="B290" s="9619" t="s">
        <v>1304</v>
      </c>
      <c r="C290" s="556" t="s">
        <v>815</v>
      </c>
      <c r="D290" s="1183" t="s">
        <v>955</v>
      </c>
      <c r="E290" s="1185" t="s">
        <v>1232</v>
      </c>
      <c r="F290" s="1015"/>
      <c r="G290" s="9492"/>
      <c r="H290" s="9492"/>
      <c r="I290" s="9492">
        <v>359957</v>
      </c>
      <c r="J290" s="559"/>
      <c r="K290" s="9492">
        <f>K289-I290</f>
        <v>6286274</v>
      </c>
      <c r="L290" s="433"/>
    </row>
    <row r="291" spans="1:12">
      <c r="A291" s="9516"/>
      <c r="B291" s="9620"/>
      <c r="C291" s="555" t="s">
        <v>1186</v>
      </c>
      <c r="D291" s="1184" t="s">
        <v>956</v>
      </c>
      <c r="E291" s="1186"/>
      <c r="F291" s="1016"/>
      <c r="G291" s="9493"/>
      <c r="H291" s="9493"/>
      <c r="I291" s="9493"/>
      <c r="J291" s="559"/>
      <c r="K291" s="9493"/>
      <c r="L291" s="433"/>
    </row>
    <row r="292" spans="1:12">
      <c r="A292" s="487"/>
      <c r="B292" s="561"/>
      <c r="C292" s="532"/>
      <c r="D292" s="576"/>
      <c r="E292" s="582"/>
      <c r="F292" s="577"/>
      <c r="G292" s="577"/>
      <c r="H292" s="600"/>
      <c r="I292" s="577"/>
      <c r="J292" s="604">
        <v>1400</v>
      </c>
      <c r="K292" s="1016">
        <f>K290+J292</f>
        <v>6287674</v>
      </c>
      <c r="L292" s="433"/>
    </row>
    <row r="293" spans="1:12">
      <c r="A293" s="9515">
        <v>97</v>
      </c>
      <c r="B293" s="9619" t="s">
        <v>1305</v>
      </c>
      <c r="C293" s="556" t="s">
        <v>997</v>
      </c>
      <c r="D293" s="485" t="s">
        <v>1221</v>
      </c>
      <c r="E293" s="9498" t="s">
        <v>1236</v>
      </c>
      <c r="F293" s="1015"/>
      <c r="G293" s="9492">
        <v>200000</v>
      </c>
      <c r="H293" s="537"/>
      <c r="I293" s="9675"/>
      <c r="J293" s="559"/>
      <c r="K293" s="9492">
        <f>K292-G293</f>
        <v>6087674</v>
      </c>
      <c r="L293" s="433"/>
    </row>
    <row r="294" spans="1:12">
      <c r="A294" s="9516"/>
      <c r="B294" s="9620"/>
      <c r="C294" s="555" t="s">
        <v>1220</v>
      </c>
      <c r="D294" s="486" t="s">
        <v>1222</v>
      </c>
      <c r="E294" s="9499"/>
      <c r="F294" s="1016"/>
      <c r="G294" s="9493"/>
      <c r="H294" s="515"/>
      <c r="I294" s="9676"/>
      <c r="J294" s="559"/>
      <c r="K294" s="9493"/>
      <c r="L294" s="433"/>
    </row>
    <row r="295" spans="1:12">
      <c r="A295" s="487"/>
      <c r="B295" s="561"/>
      <c r="C295" s="532"/>
      <c r="D295" s="576"/>
      <c r="E295" s="582"/>
      <c r="F295" s="577"/>
      <c r="G295" s="577"/>
      <c r="H295" s="600"/>
      <c r="I295" s="575"/>
      <c r="J295" s="604">
        <v>1400</v>
      </c>
      <c r="K295" s="1016">
        <f>K293+J295</f>
        <v>6089074</v>
      </c>
      <c r="L295" s="433"/>
    </row>
    <row r="296" spans="1:12">
      <c r="A296" s="9515">
        <v>98</v>
      </c>
      <c r="B296" s="9498" t="s">
        <v>1305</v>
      </c>
      <c r="C296" s="556" t="s">
        <v>781</v>
      </c>
      <c r="D296" s="1100" t="s">
        <v>321</v>
      </c>
      <c r="E296" s="9498" t="s">
        <v>1177</v>
      </c>
      <c r="F296" s="1033"/>
      <c r="G296" s="9663"/>
      <c r="H296" s="9663"/>
      <c r="I296" s="9492">
        <v>15390</v>
      </c>
      <c r="J296" s="464"/>
      <c r="K296" s="9492">
        <f>K295-I296</f>
        <v>6073684</v>
      </c>
      <c r="L296" s="433"/>
    </row>
    <row r="297" spans="1:12">
      <c r="A297" s="9516"/>
      <c r="B297" s="9499"/>
      <c r="C297" s="555" t="s">
        <v>1175</v>
      </c>
      <c r="D297" s="1101" t="s">
        <v>46</v>
      </c>
      <c r="E297" s="9499"/>
      <c r="F297" s="1034"/>
      <c r="G297" s="9664"/>
      <c r="H297" s="9664"/>
      <c r="I297" s="9493"/>
      <c r="J297" s="559"/>
      <c r="K297" s="9493"/>
      <c r="L297" s="433"/>
    </row>
    <row r="298" spans="1:12">
      <c r="A298" s="487"/>
      <c r="B298" s="533"/>
      <c r="C298" s="465"/>
      <c r="D298" s="602"/>
      <c r="E298" s="605"/>
      <c r="F298" s="577"/>
      <c r="G298" s="600"/>
      <c r="H298" s="600"/>
      <c r="I298" s="600"/>
      <c r="J298" s="604">
        <v>1500</v>
      </c>
      <c r="K298" s="981">
        <f>K296+J298</f>
        <v>6075184</v>
      </c>
      <c r="L298" s="433"/>
    </row>
    <row r="299" spans="1:12">
      <c r="A299" s="9515">
        <v>99</v>
      </c>
      <c r="B299" s="9498" t="s">
        <v>1305</v>
      </c>
      <c r="C299" s="556" t="s">
        <v>781</v>
      </c>
      <c r="D299" s="1011" t="s">
        <v>1321</v>
      </c>
      <c r="E299" s="1110" t="s">
        <v>1322</v>
      </c>
      <c r="F299" s="1015"/>
      <c r="G299" s="9492"/>
      <c r="H299" s="534"/>
      <c r="I299" s="9492">
        <v>29740</v>
      </c>
      <c r="J299" s="559"/>
      <c r="K299" s="9492">
        <f>K298-I299</f>
        <v>6045444</v>
      </c>
      <c r="L299" s="433"/>
    </row>
    <row r="300" spans="1:12">
      <c r="A300" s="9516"/>
      <c r="B300" s="9499"/>
      <c r="C300" s="555" t="s">
        <v>1306</v>
      </c>
      <c r="D300" s="1012" t="s">
        <v>1176</v>
      </c>
      <c r="E300" s="1014"/>
      <c r="F300" s="1016"/>
      <c r="G300" s="9493"/>
      <c r="H300" s="515"/>
      <c r="I300" s="9493"/>
      <c r="J300" s="559"/>
      <c r="K300" s="9493"/>
      <c r="L300" s="433"/>
    </row>
    <row r="301" spans="1:12">
      <c r="A301" s="487"/>
      <c r="B301" s="533"/>
      <c r="C301" s="465"/>
      <c r="D301" s="602"/>
      <c r="E301" s="605"/>
      <c r="F301" s="577"/>
      <c r="G301" s="600"/>
      <c r="H301" s="600"/>
      <c r="I301" s="600"/>
      <c r="J301" s="604">
        <v>1500</v>
      </c>
      <c r="K301" s="1016">
        <f>K299+J301</f>
        <v>6046944</v>
      </c>
      <c r="L301" s="433"/>
    </row>
    <row r="302" spans="1:12">
      <c r="A302" s="9515">
        <v>100</v>
      </c>
      <c r="B302" s="9498" t="s">
        <v>1305</v>
      </c>
      <c r="C302" s="556" t="s">
        <v>796</v>
      </c>
      <c r="D302" s="1011" t="s">
        <v>1371</v>
      </c>
      <c r="E302" s="1035" t="s">
        <v>1372</v>
      </c>
      <c r="F302" s="1015"/>
      <c r="G302" s="9492"/>
      <c r="H302" s="537"/>
      <c r="I302" s="9492">
        <v>105900</v>
      </c>
      <c r="J302" s="559"/>
      <c r="K302" s="9492">
        <f>K301-I302</f>
        <v>5941044</v>
      </c>
      <c r="L302" s="433"/>
    </row>
    <row r="303" spans="1:12">
      <c r="A303" s="9516"/>
      <c r="B303" s="9499"/>
      <c r="C303" s="477" t="s">
        <v>1077</v>
      </c>
      <c r="D303" s="1012" t="s">
        <v>956</v>
      </c>
      <c r="E303" s="1036"/>
      <c r="F303" s="1016"/>
      <c r="G303" s="9493"/>
      <c r="H303" s="515"/>
      <c r="I303" s="9493"/>
      <c r="J303" s="559"/>
      <c r="K303" s="9493"/>
      <c r="L303" s="433"/>
    </row>
    <row r="304" spans="1:12">
      <c r="A304" s="487"/>
      <c r="B304" s="561"/>
      <c r="C304" s="532"/>
      <c r="D304" s="576"/>
      <c r="E304" s="582"/>
      <c r="F304" s="577"/>
      <c r="G304" s="577"/>
      <c r="H304" s="600"/>
      <c r="I304" s="577"/>
      <c r="J304" s="604">
        <v>750</v>
      </c>
      <c r="K304" s="1016">
        <f>K302+J304</f>
        <v>5941794</v>
      </c>
      <c r="L304" s="433"/>
    </row>
    <row r="305" spans="1:12">
      <c r="A305" s="9515">
        <v>101</v>
      </c>
      <c r="B305" s="9498" t="s">
        <v>1305</v>
      </c>
      <c r="C305" s="556" t="s">
        <v>796</v>
      </c>
      <c r="D305" s="1183" t="s">
        <v>955</v>
      </c>
      <c r="E305" s="1185" t="s">
        <v>1232</v>
      </c>
      <c r="F305" s="1022"/>
      <c r="G305" s="1022"/>
      <c r="H305" s="943"/>
      <c r="I305" s="9609">
        <v>90800</v>
      </c>
      <c r="J305" s="559"/>
      <c r="K305" s="9492">
        <f>K304-I305</f>
        <v>5850994</v>
      </c>
      <c r="L305" s="9647"/>
    </row>
    <row r="306" spans="1:12">
      <c r="A306" s="9516"/>
      <c r="B306" s="9499"/>
      <c r="C306" s="477" t="s">
        <v>1187</v>
      </c>
      <c r="D306" s="1184" t="s">
        <v>956</v>
      </c>
      <c r="E306" s="1186"/>
      <c r="F306" s="1023"/>
      <c r="G306" s="1023"/>
      <c r="H306" s="460"/>
      <c r="I306" s="9610"/>
      <c r="J306" s="559"/>
      <c r="K306" s="9493"/>
      <c r="L306" s="9648"/>
    </row>
    <row r="307" spans="1:12">
      <c r="A307" s="487"/>
      <c r="B307" s="561"/>
      <c r="C307" s="532"/>
      <c r="D307" s="576"/>
      <c r="E307" s="582"/>
      <c r="F307" s="577"/>
      <c r="G307" s="577"/>
      <c r="H307" s="600"/>
      <c r="I307" s="577"/>
      <c r="J307" s="604">
        <v>750</v>
      </c>
      <c r="K307" s="991">
        <f>K305+J307</f>
        <v>5851744</v>
      </c>
      <c r="L307" s="433"/>
    </row>
    <row r="308" spans="1:12">
      <c r="A308" s="9515">
        <v>102</v>
      </c>
      <c r="B308" s="9619" t="s">
        <v>1308</v>
      </c>
      <c r="C308" s="556" t="s">
        <v>815</v>
      </c>
      <c r="D308" s="1093" t="s">
        <v>941</v>
      </c>
      <c r="E308" s="974" t="s">
        <v>276</v>
      </c>
      <c r="F308" s="1015"/>
      <c r="G308" s="9492">
        <v>247107</v>
      </c>
      <c r="H308" s="9492"/>
      <c r="I308" s="9492"/>
      <c r="J308" s="559"/>
      <c r="K308" s="9492">
        <f>K307-G308</f>
        <v>5604637</v>
      </c>
      <c r="L308" s="9617" t="s">
        <v>1319</v>
      </c>
    </row>
    <row r="309" spans="1:12">
      <c r="A309" s="9516"/>
      <c r="B309" s="9620"/>
      <c r="C309" s="555" t="s">
        <v>1361</v>
      </c>
      <c r="D309" s="1094" t="s">
        <v>250</v>
      </c>
      <c r="E309" s="1095"/>
      <c r="F309" s="1016"/>
      <c r="G309" s="9493"/>
      <c r="H309" s="9493"/>
      <c r="I309" s="9493"/>
      <c r="J309" s="559"/>
      <c r="K309" s="9493"/>
      <c r="L309" s="9618"/>
    </row>
    <row r="310" spans="1:12">
      <c r="A310" s="487"/>
      <c r="B310" s="561"/>
      <c r="C310" s="532"/>
      <c r="D310" s="576"/>
      <c r="E310" s="582"/>
      <c r="F310" s="577"/>
      <c r="G310" s="577"/>
      <c r="H310" s="600"/>
      <c r="I310" s="577"/>
      <c r="J310" s="604">
        <v>1400</v>
      </c>
      <c r="K310" s="1016">
        <f>K308+J310</f>
        <v>5606037</v>
      </c>
      <c r="L310" s="433"/>
    </row>
    <row r="311" spans="1:12">
      <c r="A311" s="9515">
        <v>103</v>
      </c>
      <c r="B311" s="9619" t="s">
        <v>1308</v>
      </c>
      <c r="C311" s="556" t="s">
        <v>1109</v>
      </c>
      <c r="D311" s="1093" t="s">
        <v>1112</v>
      </c>
      <c r="E311" s="974" t="s">
        <v>1114</v>
      </c>
      <c r="F311" s="1091"/>
      <c r="G311" s="9492">
        <v>500000</v>
      </c>
      <c r="H311" s="537"/>
      <c r="I311" s="9492"/>
      <c r="J311" s="559"/>
      <c r="K311" s="9492">
        <f>K310-G311</f>
        <v>5106037</v>
      </c>
      <c r="L311" s="433"/>
    </row>
    <row r="312" spans="1:12">
      <c r="A312" s="9516"/>
      <c r="B312" s="9620"/>
      <c r="C312" s="555" t="s">
        <v>1111</v>
      </c>
      <c r="D312" s="1094" t="s">
        <v>1113</v>
      </c>
      <c r="E312" s="1095"/>
      <c r="F312" s="1092"/>
      <c r="G312" s="9493"/>
      <c r="H312" s="515"/>
      <c r="I312" s="9493"/>
      <c r="J312" s="559"/>
      <c r="K312" s="9493"/>
      <c r="L312" s="433"/>
    </row>
    <row r="313" spans="1:12">
      <c r="A313" s="487"/>
      <c r="B313" s="561"/>
      <c r="C313" s="532"/>
      <c r="D313" s="576"/>
      <c r="E313" s="582"/>
      <c r="F313" s="577"/>
      <c r="G313" s="577"/>
      <c r="H313" s="600"/>
      <c r="I313" s="577"/>
      <c r="J313" s="604">
        <v>1400</v>
      </c>
      <c r="K313" s="1016">
        <f>K311+J313</f>
        <v>5107437</v>
      </c>
      <c r="L313" s="433"/>
    </row>
    <row r="314" spans="1:12">
      <c r="A314" s="9515">
        <v>104</v>
      </c>
      <c r="B314" s="9619" t="s">
        <v>1308</v>
      </c>
      <c r="C314" s="545" t="s">
        <v>781</v>
      </c>
      <c r="D314" s="1093" t="s">
        <v>941</v>
      </c>
      <c r="E314" s="974" t="s">
        <v>276</v>
      </c>
      <c r="F314" s="1015"/>
      <c r="G314" s="9492">
        <v>32640</v>
      </c>
      <c r="H314" s="537"/>
      <c r="I314" s="9492"/>
      <c r="J314" s="559"/>
      <c r="K314" s="9492">
        <f>K313-G314</f>
        <v>5074797</v>
      </c>
      <c r="L314" s="9617" t="s">
        <v>1319</v>
      </c>
    </row>
    <row r="315" spans="1:12" ht="15.75" customHeight="1">
      <c r="A315" s="9516"/>
      <c r="B315" s="9620"/>
      <c r="C315" s="555" t="s">
        <v>1265</v>
      </c>
      <c r="D315" s="1094" t="s">
        <v>956</v>
      </c>
      <c r="E315" s="1095"/>
      <c r="F315" s="1016"/>
      <c r="G315" s="9493"/>
      <c r="H315" s="515"/>
      <c r="I315" s="9493"/>
      <c r="J315" s="559"/>
      <c r="K315" s="9493"/>
      <c r="L315" s="9618"/>
    </row>
    <row r="316" spans="1:12" ht="15.75" customHeight="1">
      <c r="A316" s="487"/>
      <c r="B316" s="561"/>
      <c r="C316" s="532"/>
      <c r="D316" s="576"/>
      <c r="E316" s="582"/>
      <c r="F316" s="577"/>
      <c r="G316" s="577"/>
      <c r="H316" s="600"/>
      <c r="I316" s="577"/>
      <c r="J316" s="604">
        <v>1500</v>
      </c>
      <c r="K316" s="1105">
        <f>K314+J316</f>
        <v>5076297</v>
      </c>
      <c r="L316" s="1108"/>
    </row>
    <row r="317" spans="1:12">
      <c r="A317" s="9515"/>
      <c r="B317" s="9619" t="s">
        <v>1316</v>
      </c>
      <c r="C317" s="435" t="s">
        <v>591</v>
      </c>
      <c r="D317" s="1106"/>
      <c r="E317" s="9498"/>
      <c r="F317" s="1104">
        <v>20000000</v>
      </c>
      <c r="G317" s="9492"/>
      <c r="H317" s="9492"/>
      <c r="I317" s="9492"/>
      <c r="J317" s="9633"/>
      <c r="K317" s="9492">
        <f>K316+F317</f>
        <v>25076297</v>
      </c>
      <c r="L317" s="1108"/>
    </row>
    <row r="318" spans="1:12">
      <c r="A318" s="9516"/>
      <c r="B318" s="9620"/>
      <c r="C318" s="509"/>
      <c r="D318" s="1107"/>
      <c r="E318" s="9499"/>
      <c r="F318" s="1105"/>
      <c r="G318" s="9493"/>
      <c r="H318" s="9493"/>
      <c r="I318" s="9493"/>
      <c r="J318" s="9634"/>
      <c r="K318" s="9493"/>
      <c r="L318" s="1108"/>
    </row>
    <row r="319" spans="1:12">
      <c r="A319" s="9515">
        <v>105</v>
      </c>
      <c r="B319" s="9619" t="s">
        <v>1309</v>
      </c>
      <c r="C319" s="556" t="s">
        <v>864</v>
      </c>
      <c r="D319" s="1096" t="s">
        <v>990</v>
      </c>
      <c r="E319" s="9659" t="s">
        <v>143</v>
      </c>
      <c r="F319" s="1015"/>
      <c r="G319" s="9492">
        <v>100000</v>
      </c>
      <c r="H319" s="515"/>
      <c r="I319" s="9492"/>
      <c r="J319" s="559"/>
      <c r="K319" s="9492">
        <f>K317-G319</f>
        <v>24976297</v>
      </c>
      <c r="L319" s="433"/>
    </row>
    <row r="320" spans="1:12">
      <c r="A320" s="9516"/>
      <c r="B320" s="9620"/>
      <c r="C320" s="555" t="s">
        <v>1203</v>
      </c>
      <c r="D320" s="1097" t="s">
        <v>1176</v>
      </c>
      <c r="E320" s="9660"/>
      <c r="F320" s="1016"/>
      <c r="G320" s="9493"/>
      <c r="H320" s="515"/>
      <c r="I320" s="9493"/>
      <c r="J320" s="559"/>
      <c r="K320" s="9493"/>
      <c r="L320" s="433"/>
    </row>
    <row r="321" spans="1:12">
      <c r="A321" s="487"/>
      <c r="B321" s="561"/>
      <c r="C321" s="532"/>
      <c r="D321" s="576"/>
      <c r="E321" s="582"/>
      <c r="F321" s="577"/>
      <c r="G321" s="577"/>
      <c r="H321" s="600"/>
      <c r="I321" s="577"/>
      <c r="J321" s="604">
        <v>1400</v>
      </c>
      <c r="K321" s="981">
        <f>K319+J321</f>
        <v>24977697</v>
      </c>
      <c r="L321" s="433"/>
    </row>
    <row r="322" spans="1:12">
      <c r="A322" s="1106">
        <v>106</v>
      </c>
      <c r="B322" s="9498" t="s">
        <v>1309</v>
      </c>
      <c r="C322" s="517" t="s">
        <v>1109</v>
      </c>
      <c r="D322" s="1093" t="s">
        <v>37</v>
      </c>
      <c r="E322" s="9659" t="s">
        <v>717</v>
      </c>
      <c r="F322" s="1015"/>
      <c r="G322" s="9492">
        <v>500000</v>
      </c>
      <c r="H322" s="534"/>
      <c r="I322" s="9492"/>
      <c r="J322" s="464"/>
      <c r="K322" s="9492">
        <f>K321-G322</f>
        <v>24477697</v>
      </c>
      <c r="L322" s="9617"/>
    </row>
    <row r="323" spans="1:12">
      <c r="A323" s="1107"/>
      <c r="B323" s="9499"/>
      <c r="C323" s="477" t="s">
        <v>1179</v>
      </c>
      <c r="D323" s="1094" t="s">
        <v>250</v>
      </c>
      <c r="E323" s="9660"/>
      <c r="F323" s="1016"/>
      <c r="G323" s="9493"/>
      <c r="H323" s="515"/>
      <c r="I323" s="9493"/>
      <c r="J323" s="559"/>
      <c r="K323" s="9493"/>
      <c r="L323" s="9618"/>
    </row>
    <row r="324" spans="1:12">
      <c r="A324" s="1107"/>
      <c r="B324" s="533"/>
      <c r="C324" s="465"/>
      <c r="D324" s="602"/>
      <c r="E324" s="605"/>
      <c r="F324" s="577"/>
      <c r="G324" s="600"/>
      <c r="H324" s="600"/>
      <c r="I324" s="600"/>
      <c r="J324" s="604">
        <v>1400</v>
      </c>
      <c r="K324" s="1016">
        <f>K322+J324</f>
        <v>24479097</v>
      </c>
      <c r="L324" s="433"/>
    </row>
    <row r="325" spans="1:12">
      <c r="A325" s="1109">
        <v>107</v>
      </c>
      <c r="B325" s="9619" t="s">
        <v>1310</v>
      </c>
      <c r="C325" s="556" t="s">
        <v>1278</v>
      </c>
      <c r="D325" s="1011" t="s">
        <v>1312</v>
      </c>
      <c r="E325" s="9498" t="s">
        <v>1326</v>
      </c>
      <c r="F325" s="1015"/>
      <c r="G325" s="9492">
        <v>300000</v>
      </c>
      <c r="H325" s="9492"/>
      <c r="I325" s="9492"/>
      <c r="J325" s="559"/>
      <c r="K325" s="9492">
        <f>K324-G325</f>
        <v>24179097</v>
      </c>
      <c r="L325" s="9617"/>
    </row>
    <row r="326" spans="1:12">
      <c r="A326" s="1107"/>
      <c r="B326" s="9620"/>
      <c r="C326" s="555" t="s">
        <v>1311</v>
      </c>
      <c r="D326" s="1012" t="s">
        <v>1313</v>
      </c>
      <c r="E326" s="9499"/>
      <c r="F326" s="1016"/>
      <c r="G326" s="9493"/>
      <c r="H326" s="9493"/>
      <c r="I326" s="9493"/>
      <c r="J326" s="559"/>
      <c r="K326" s="9493"/>
      <c r="L326" s="9618"/>
    </row>
    <row r="327" spans="1:12">
      <c r="A327" s="1107"/>
      <c r="B327" s="561"/>
      <c r="C327" s="532"/>
      <c r="D327" s="576"/>
      <c r="E327" s="582"/>
      <c r="F327" s="577"/>
      <c r="G327" s="577"/>
      <c r="H327" s="600"/>
      <c r="I327" s="577"/>
      <c r="J327" s="604">
        <v>1400</v>
      </c>
      <c r="K327" s="1016">
        <f>K325+J327</f>
        <v>24180497</v>
      </c>
      <c r="L327" s="433"/>
    </row>
    <row r="328" spans="1:12">
      <c r="A328" s="1109">
        <v>108</v>
      </c>
      <c r="B328" s="9619" t="s">
        <v>1310</v>
      </c>
      <c r="C328" s="556" t="s">
        <v>781</v>
      </c>
      <c r="D328" s="485"/>
      <c r="E328" s="9498"/>
      <c r="F328" s="457"/>
      <c r="G328" s="9671"/>
      <c r="H328" s="537"/>
      <c r="I328" s="9492">
        <v>55140</v>
      </c>
      <c r="J328" s="559"/>
      <c r="K328" s="9492">
        <f>K327-I328</f>
        <v>24125357</v>
      </c>
      <c r="L328" s="433"/>
    </row>
    <row r="329" spans="1:12">
      <c r="A329" s="1107"/>
      <c r="B329" s="9620"/>
      <c r="C329" s="555" t="s">
        <v>1314</v>
      </c>
      <c r="D329" s="486"/>
      <c r="E329" s="9499"/>
      <c r="F329" s="461"/>
      <c r="G329" s="9672"/>
      <c r="H329" s="515"/>
      <c r="I329" s="9493"/>
      <c r="J329" s="559"/>
      <c r="K329" s="9493"/>
      <c r="L329" s="433"/>
    </row>
    <row r="330" spans="1:12">
      <c r="A330" s="1107"/>
      <c r="B330" s="561"/>
      <c r="C330" s="532"/>
      <c r="D330" s="576"/>
      <c r="E330" s="582"/>
      <c r="F330" s="577"/>
      <c r="G330" s="577"/>
      <c r="H330" s="600"/>
      <c r="I330" s="577"/>
      <c r="J330" s="604">
        <v>1500</v>
      </c>
      <c r="K330" s="1016">
        <f>K328+J330</f>
        <v>24126857</v>
      </c>
      <c r="L330" s="433"/>
    </row>
    <row r="331" spans="1:12">
      <c r="A331" s="1109">
        <v>109</v>
      </c>
      <c r="B331" s="9619" t="s">
        <v>1310</v>
      </c>
      <c r="C331" s="517" t="s">
        <v>949</v>
      </c>
      <c r="D331" s="1100" t="s">
        <v>321</v>
      </c>
      <c r="E331" s="9498" t="s">
        <v>1177</v>
      </c>
      <c r="F331" s="1015"/>
      <c r="G331" s="9492">
        <v>150000</v>
      </c>
      <c r="H331" s="537"/>
      <c r="I331" s="9492"/>
      <c r="J331" s="559"/>
      <c r="K331" s="9492">
        <f>K330-G331</f>
        <v>23976857</v>
      </c>
      <c r="L331" s="433"/>
    </row>
    <row r="332" spans="1:12">
      <c r="A332" s="1107"/>
      <c r="B332" s="9620"/>
      <c r="C332" s="555" t="s">
        <v>1028</v>
      </c>
      <c r="D332" s="1101" t="s">
        <v>46</v>
      </c>
      <c r="E332" s="9499"/>
      <c r="F332" s="1016"/>
      <c r="G332" s="9493"/>
      <c r="H332" s="515"/>
      <c r="I332" s="9493"/>
      <c r="J332" s="559"/>
      <c r="K332" s="9493"/>
      <c r="L332" s="433"/>
    </row>
    <row r="333" spans="1:12">
      <c r="A333" s="1107"/>
      <c r="B333" s="561"/>
      <c r="C333" s="532"/>
      <c r="D333" s="576"/>
      <c r="E333" s="582"/>
      <c r="F333" s="577"/>
      <c r="G333" s="577"/>
      <c r="H333" s="600"/>
      <c r="I333" s="577"/>
      <c r="J333" s="604">
        <v>1400</v>
      </c>
      <c r="K333" s="1016">
        <f>K331+J333</f>
        <v>23978257</v>
      </c>
      <c r="L333" s="433"/>
    </row>
    <row r="334" spans="1:12">
      <c r="A334" s="1106">
        <v>111</v>
      </c>
      <c r="B334" s="9498" t="s">
        <v>1316</v>
      </c>
      <c r="C334" s="474" t="s">
        <v>952</v>
      </c>
      <c r="D334" s="1100" t="s">
        <v>627</v>
      </c>
      <c r="E334" s="9498" t="s">
        <v>92</v>
      </c>
      <c r="F334" s="1015"/>
      <c r="G334" s="9492">
        <v>50000</v>
      </c>
      <c r="H334" s="534"/>
      <c r="I334" s="9492"/>
      <c r="J334" s="464"/>
      <c r="K334" s="9492">
        <f>K333-G334</f>
        <v>23928257</v>
      </c>
      <c r="L334" s="433"/>
    </row>
    <row r="335" spans="1:12">
      <c r="A335" s="1107"/>
      <c r="B335" s="9499"/>
      <c r="C335" s="555" t="s">
        <v>1016</v>
      </c>
      <c r="D335" s="1101" t="s">
        <v>46</v>
      </c>
      <c r="E335" s="9499"/>
      <c r="F335" s="1016"/>
      <c r="G335" s="9493"/>
      <c r="H335" s="515"/>
      <c r="I335" s="9493"/>
      <c r="J335" s="559"/>
      <c r="K335" s="9493"/>
      <c r="L335" s="433"/>
    </row>
    <row r="336" spans="1:12">
      <c r="A336" s="1107"/>
      <c r="B336" s="533"/>
      <c r="C336" s="465"/>
      <c r="D336" s="602"/>
      <c r="E336" s="605"/>
      <c r="F336" s="577"/>
      <c r="G336" s="600"/>
      <c r="H336" s="600"/>
      <c r="I336" s="600"/>
      <c r="J336" s="604">
        <v>1400</v>
      </c>
      <c r="K336" s="1016">
        <f>K334+J336</f>
        <v>23929657</v>
      </c>
      <c r="L336" s="433"/>
    </row>
    <row r="337" spans="1:12">
      <c r="A337" s="1109">
        <v>112</v>
      </c>
      <c r="B337" s="9619" t="s">
        <v>1317</v>
      </c>
      <c r="C337" s="556" t="s">
        <v>1109</v>
      </c>
      <c r="D337" s="1100" t="s">
        <v>964</v>
      </c>
      <c r="E337" s="1102" t="s">
        <v>1233</v>
      </c>
      <c r="F337" s="1015"/>
      <c r="G337" s="9492">
        <v>500000</v>
      </c>
      <c r="H337" s="537"/>
      <c r="I337" s="9492"/>
      <c r="J337" s="559"/>
      <c r="K337" s="9492">
        <f>K336-G337</f>
        <v>23429657</v>
      </c>
      <c r="L337" s="433"/>
    </row>
    <row r="338" spans="1:12">
      <c r="A338" s="1107"/>
      <c r="B338" s="9620"/>
      <c r="C338" s="555" t="s">
        <v>1172</v>
      </c>
      <c r="D338" s="1101" t="s">
        <v>965</v>
      </c>
      <c r="E338" s="1103"/>
      <c r="F338" s="1016"/>
      <c r="G338" s="9493"/>
      <c r="H338" s="515"/>
      <c r="I338" s="9493"/>
      <c r="J338" s="559"/>
      <c r="K338" s="9493"/>
      <c r="L338" s="433"/>
    </row>
    <row r="339" spans="1:12">
      <c r="A339" s="1107"/>
      <c r="B339" s="1025"/>
      <c r="C339" s="532"/>
      <c r="D339" s="576"/>
      <c r="E339" s="582"/>
      <c r="F339" s="577"/>
      <c r="G339" s="577"/>
      <c r="H339" s="600"/>
      <c r="I339" s="577"/>
      <c r="J339" s="604">
        <v>1400</v>
      </c>
      <c r="K339" s="991">
        <f>K337+J339</f>
        <v>23431057</v>
      </c>
      <c r="L339" s="433"/>
    </row>
    <row r="340" spans="1:12">
      <c r="A340" s="9515">
        <v>113</v>
      </c>
      <c r="B340" s="9498" t="s">
        <v>1318</v>
      </c>
      <c r="C340" s="556" t="s">
        <v>997</v>
      </c>
      <c r="D340" s="485" t="s">
        <v>1221</v>
      </c>
      <c r="E340" s="9498" t="s">
        <v>1236</v>
      </c>
      <c r="F340" s="1015"/>
      <c r="G340" s="9492">
        <v>200000</v>
      </c>
      <c r="H340" s="9492"/>
      <c r="I340" s="9492"/>
      <c r="J340" s="9633"/>
      <c r="K340" s="9492">
        <f>K339-G340</f>
        <v>23231057</v>
      </c>
      <c r="L340" s="433"/>
    </row>
    <row r="341" spans="1:12">
      <c r="A341" s="9516"/>
      <c r="B341" s="9499"/>
      <c r="C341" s="555" t="s">
        <v>1220</v>
      </c>
      <c r="D341" s="486" t="s">
        <v>1222</v>
      </c>
      <c r="E341" s="9499"/>
      <c r="F341" s="1016"/>
      <c r="G341" s="9493"/>
      <c r="H341" s="9493"/>
      <c r="I341" s="9493"/>
      <c r="J341" s="9634"/>
      <c r="K341" s="9493"/>
      <c r="L341" s="433"/>
    </row>
    <row r="342" spans="1:12">
      <c r="A342" s="1107"/>
      <c r="B342" s="1025"/>
      <c r="C342" s="529"/>
      <c r="D342" s="602"/>
      <c r="E342" s="605"/>
      <c r="F342" s="577"/>
      <c r="G342" s="577"/>
      <c r="H342" s="600"/>
      <c r="I342" s="577"/>
      <c r="J342" s="604">
        <v>1400</v>
      </c>
      <c r="K342" s="1016">
        <f>K340+J342</f>
        <v>23232457</v>
      </c>
      <c r="L342" s="433"/>
    </row>
    <row r="343" spans="1:12">
      <c r="A343" s="9515">
        <v>114</v>
      </c>
      <c r="B343" s="9498" t="s">
        <v>1318</v>
      </c>
      <c r="C343" s="435" t="s">
        <v>864</v>
      </c>
      <c r="D343" s="1100" t="s">
        <v>1221</v>
      </c>
      <c r="E343" s="9498" t="s">
        <v>1236</v>
      </c>
      <c r="F343" s="1033"/>
      <c r="G343" s="9663">
        <v>100000</v>
      </c>
      <c r="H343" s="9663"/>
      <c r="I343" s="9492"/>
      <c r="J343" s="9633"/>
      <c r="K343" s="9492">
        <f>K342-G343</f>
        <v>23132457</v>
      </c>
      <c r="L343" s="433"/>
    </row>
    <row r="344" spans="1:12">
      <c r="A344" s="9516"/>
      <c r="B344" s="9499"/>
      <c r="C344" s="509" t="s">
        <v>1261</v>
      </c>
      <c r="D344" s="1101" t="s">
        <v>1222</v>
      </c>
      <c r="E344" s="9499"/>
      <c r="F344" s="1034"/>
      <c r="G344" s="9664"/>
      <c r="H344" s="9664"/>
      <c r="I344" s="9493"/>
      <c r="J344" s="9634"/>
      <c r="K344" s="9493"/>
      <c r="L344" s="433"/>
    </row>
    <row r="345" spans="1:12">
      <c r="A345" s="1107"/>
      <c r="B345" s="561"/>
      <c r="C345" s="532"/>
      <c r="D345" s="576"/>
      <c r="E345" s="582"/>
      <c r="F345" s="577"/>
      <c r="G345" s="577"/>
      <c r="H345" s="600"/>
      <c r="I345" s="577"/>
      <c r="J345" s="604">
        <v>1400</v>
      </c>
      <c r="K345" s="991">
        <f>K343+J345</f>
        <v>23133857</v>
      </c>
      <c r="L345" s="433"/>
    </row>
    <row r="346" spans="1:12">
      <c r="A346" s="9515">
        <v>115</v>
      </c>
      <c r="B346" s="9498" t="s">
        <v>1324</v>
      </c>
      <c r="C346" s="556" t="s">
        <v>952</v>
      </c>
      <c r="D346" s="1117" t="s">
        <v>627</v>
      </c>
      <c r="E346" s="9498" t="s">
        <v>92</v>
      </c>
      <c r="F346" s="1015"/>
      <c r="G346" s="9492"/>
      <c r="H346" s="9492"/>
      <c r="I346" s="9492">
        <v>50000</v>
      </c>
      <c r="J346" s="9633"/>
      <c r="K346" s="9492">
        <f>K345-I346</f>
        <v>23083857</v>
      </c>
      <c r="L346" s="433"/>
    </row>
    <row r="347" spans="1:12">
      <c r="A347" s="9516"/>
      <c r="B347" s="9499"/>
      <c r="C347" s="555" t="s">
        <v>1016</v>
      </c>
      <c r="D347" s="1118" t="s">
        <v>46</v>
      </c>
      <c r="E347" s="9499"/>
      <c r="F347" s="1016"/>
      <c r="G347" s="9493"/>
      <c r="H347" s="9493"/>
      <c r="I347" s="9493"/>
      <c r="J347" s="9634"/>
      <c r="K347" s="9493"/>
      <c r="L347" s="433"/>
    </row>
    <row r="348" spans="1:12">
      <c r="A348" s="1107"/>
      <c r="B348" s="1025"/>
      <c r="C348" s="529"/>
      <c r="D348" s="602"/>
      <c r="E348" s="605"/>
      <c r="F348" s="577"/>
      <c r="G348" s="577"/>
      <c r="H348" s="600"/>
      <c r="I348" s="577"/>
      <c r="J348" s="604">
        <v>1400</v>
      </c>
      <c r="K348" s="1016">
        <f>K346+J348</f>
        <v>23085257</v>
      </c>
      <c r="L348" s="433"/>
    </row>
    <row r="349" spans="1:12">
      <c r="A349" s="9515">
        <v>116</v>
      </c>
      <c r="B349" s="9498" t="s">
        <v>1324</v>
      </c>
      <c r="C349" s="474" t="s">
        <v>781</v>
      </c>
      <c r="D349" s="1011" t="s">
        <v>1167</v>
      </c>
      <c r="E349" s="9498" t="s">
        <v>195</v>
      </c>
      <c r="F349" s="9492"/>
      <c r="G349" s="9492"/>
      <c r="H349" s="9492"/>
      <c r="I349" s="9492">
        <v>1019640</v>
      </c>
      <c r="J349" s="9633"/>
      <c r="K349" s="9492">
        <f>K348-I349</f>
        <v>22065617</v>
      </c>
      <c r="L349" s="433"/>
    </row>
    <row r="350" spans="1:12">
      <c r="A350" s="9516"/>
      <c r="B350" s="9499"/>
      <c r="C350" s="477" t="s">
        <v>1169</v>
      </c>
      <c r="D350" s="1012" t="s">
        <v>38</v>
      </c>
      <c r="E350" s="9499"/>
      <c r="F350" s="9493"/>
      <c r="G350" s="9493"/>
      <c r="H350" s="9493"/>
      <c r="I350" s="9493"/>
      <c r="J350" s="9634"/>
      <c r="K350" s="9493"/>
      <c r="L350" s="433"/>
    </row>
    <row r="351" spans="1:12">
      <c r="A351" s="1107"/>
      <c r="B351" s="561"/>
      <c r="C351" s="532"/>
      <c r="D351" s="576"/>
      <c r="E351" s="582"/>
      <c r="F351" s="577"/>
      <c r="G351" s="577"/>
      <c r="H351" s="600"/>
      <c r="I351" s="577"/>
      <c r="J351" s="604">
        <v>1500</v>
      </c>
      <c r="K351" s="1098">
        <f>K349+J351</f>
        <v>22067117</v>
      </c>
      <c r="L351" s="433"/>
    </row>
    <row r="352" spans="1:12">
      <c r="A352" s="9515">
        <v>117</v>
      </c>
      <c r="B352" s="9498" t="s">
        <v>1324</v>
      </c>
      <c r="C352" s="457" t="s">
        <v>781</v>
      </c>
      <c r="D352" s="485" t="s">
        <v>457</v>
      </c>
      <c r="E352" s="9524" t="s">
        <v>459</v>
      </c>
      <c r="F352" s="1015"/>
      <c r="G352" s="9492"/>
      <c r="H352" s="9492"/>
      <c r="I352" s="9492">
        <v>15390</v>
      </c>
      <c r="J352" s="9633"/>
      <c r="K352" s="9492">
        <f>K351-I352</f>
        <v>22051727</v>
      </c>
      <c r="L352" s="9617"/>
    </row>
    <row r="353" spans="1:12">
      <c r="A353" s="9516"/>
      <c r="B353" s="9499"/>
      <c r="C353" s="538" t="s">
        <v>1327</v>
      </c>
      <c r="D353" s="486" t="s">
        <v>458</v>
      </c>
      <c r="E353" s="9525"/>
      <c r="F353" s="1016"/>
      <c r="G353" s="9493"/>
      <c r="H353" s="9493"/>
      <c r="I353" s="9493"/>
      <c r="J353" s="9634"/>
      <c r="K353" s="9493"/>
      <c r="L353" s="9618"/>
    </row>
    <row r="354" spans="1:12">
      <c r="A354" s="1107"/>
      <c r="B354" s="1025"/>
      <c r="C354" s="529"/>
      <c r="D354" s="602"/>
      <c r="E354" s="605"/>
      <c r="F354" s="577"/>
      <c r="G354" s="577"/>
      <c r="H354" s="600"/>
      <c r="I354" s="577"/>
      <c r="J354" s="604">
        <v>1500</v>
      </c>
      <c r="K354" s="577">
        <f>K352+J354</f>
        <v>22053227</v>
      </c>
    </row>
    <row r="355" spans="1:12">
      <c r="A355" s="9515">
        <v>118</v>
      </c>
      <c r="B355" s="9498" t="s">
        <v>1324</v>
      </c>
      <c r="C355" s="556" t="s">
        <v>952</v>
      </c>
      <c r="D355" s="1011" t="s">
        <v>990</v>
      </c>
      <c r="E355" s="9659" t="s">
        <v>143</v>
      </c>
      <c r="F355" s="9492"/>
      <c r="G355" s="9492">
        <v>50000</v>
      </c>
      <c r="H355" s="9492"/>
      <c r="I355" s="9492"/>
      <c r="J355" s="9633"/>
      <c r="K355" s="9492">
        <f>K354-G355</f>
        <v>22003227</v>
      </c>
    </row>
    <row r="356" spans="1:12">
      <c r="A356" s="9516"/>
      <c r="B356" s="9499"/>
      <c r="C356" s="555" t="s">
        <v>1203</v>
      </c>
      <c r="D356" s="1012" t="s">
        <v>1176</v>
      </c>
      <c r="E356" s="9660"/>
      <c r="F356" s="9493"/>
      <c r="G356" s="9493"/>
      <c r="H356" s="9493"/>
      <c r="I356" s="9493"/>
      <c r="J356" s="9634"/>
      <c r="K356" s="9493"/>
    </row>
    <row r="357" spans="1:12">
      <c r="A357" s="1107"/>
      <c r="B357" s="561"/>
      <c r="C357" s="532"/>
      <c r="D357" s="576"/>
      <c r="E357" s="582"/>
      <c r="F357" s="577"/>
      <c r="G357" s="577"/>
      <c r="H357" s="600"/>
      <c r="I357" s="577"/>
      <c r="J357" s="604">
        <v>1400</v>
      </c>
      <c r="K357" s="1099">
        <f>K355+J357</f>
        <v>22004627</v>
      </c>
    </row>
    <row r="358" spans="1:12">
      <c r="A358" s="9515">
        <v>119</v>
      </c>
      <c r="B358" s="9498" t="s">
        <v>1328</v>
      </c>
      <c r="C358" s="545" t="s">
        <v>952</v>
      </c>
      <c r="D358" s="1027"/>
      <c r="E358" s="974"/>
      <c r="F358" s="1015"/>
      <c r="G358" s="9492"/>
      <c r="H358" s="9492"/>
      <c r="I358" s="9492">
        <v>50000</v>
      </c>
      <c r="J358" s="9633"/>
      <c r="K358" s="9492">
        <f>K357-I358</f>
        <v>21954627</v>
      </c>
    </row>
    <row r="359" spans="1:12">
      <c r="A359" s="9516"/>
      <c r="B359" s="9499"/>
      <c r="C359" s="538" t="s">
        <v>1264</v>
      </c>
      <c r="D359" s="1012"/>
      <c r="E359" s="1014"/>
      <c r="F359" s="1016"/>
      <c r="G359" s="9493"/>
      <c r="H359" s="9493"/>
      <c r="I359" s="9493"/>
      <c r="J359" s="9634"/>
      <c r="K359" s="9493"/>
    </row>
    <row r="360" spans="1:12">
      <c r="A360" s="487"/>
      <c r="B360" s="1025"/>
      <c r="C360" s="529"/>
      <c r="D360" s="602"/>
      <c r="E360" s="605"/>
      <c r="F360" s="577"/>
      <c r="G360" s="577"/>
      <c r="H360" s="600"/>
      <c r="I360" s="577"/>
      <c r="J360" s="604">
        <v>1400</v>
      </c>
      <c r="K360" s="577">
        <f>K358+J360</f>
        <v>21956027</v>
      </c>
    </row>
    <row r="361" spans="1:12">
      <c r="A361" s="9515">
        <v>120</v>
      </c>
      <c r="B361" s="9498" t="s">
        <v>1328</v>
      </c>
      <c r="C361" s="545" t="s">
        <v>997</v>
      </c>
      <c r="D361" s="491"/>
      <c r="E361" s="1005"/>
      <c r="F361" s="9492"/>
      <c r="G361" s="9492"/>
      <c r="H361" s="9492"/>
      <c r="I361" s="9492">
        <v>200000</v>
      </c>
      <c r="J361" s="9633"/>
      <c r="K361" s="9492">
        <f>K360-I361</f>
        <v>21756027</v>
      </c>
    </row>
    <row r="362" spans="1:12">
      <c r="A362" s="9516"/>
      <c r="B362" s="9499"/>
      <c r="C362" s="538" t="s">
        <v>1329</v>
      </c>
      <c r="D362" s="487"/>
      <c r="E362" s="533"/>
      <c r="F362" s="9493"/>
      <c r="G362" s="9493"/>
      <c r="H362" s="9493"/>
      <c r="I362" s="9493"/>
      <c r="J362" s="9634"/>
      <c r="K362" s="9493"/>
    </row>
    <row r="363" spans="1:12">
      <c r="A363" s="487"/>
      <c r="B363" s="561"/>
      <c r="C363" s="532"/>
      <c r="D363" s="576"/>
      <c r="E363" s="582"/>
      <c r="F363" s="577"/>
      <c r="G363" s="577"/>
      <c r="H363" s="600"/>
      <c r="I363" s="577"/>
      <c r="J363" s="604">
        <v>1400</v>
      </c>
      <c r="K363" s="1099">
        <f>K361+J363</f>
        <v>21757427</v>
      </c>
    </row>
    <row r="364" spans="1:12">
      <c r="A364" s="9515">
        <v>121</v>
      </c>
      <c r="B364" s="9498" t="s">
        <v>1330</v>
      </c>
      <c r="C364" s="545" t="s">
        <v>1331</v>
      </c>
      <c r="D364" s="1116" t="s">
        <v>1312</v>
      </c>
      <c r="E364" s="9498" t="s">
        <v>1326</v>
      </c>
      <c r="F364" s="1113"/>
      <c r="G364" s="9492">
        <v>200000</v>
      </c>
      <c r="H364" s="9492"/>
      <c r="I364" s="9492"/>
      <c r="J364" s="9633"/>
      <c r="K364" s="9492">
        <f>K363-G364</f>
        <v>21557427</v>
      </c>
    </row>
    <row r="365" spans="1:12">
      <c r="A365" s="9516"/>
      <c r="B365" s="9499"/>
      <c r="C365" s="555" t="s">
        <v>1311</v>
      </c>
      <c r="D365" s="1112" t="s">
        <v>1313</v>
      </c>
      <c r="E365" s="9499"/>
      <c r="F365" s="1114"/>
      <c r="G365" s="9493"/>
      <c r="H365" s="9493"/>
      <c r="I365" s="9493"/>
      <c r="J365" s="9634"/>
      <c r="K365" s="9493"/>
    </row>
    <row r="366" spans="1:12">
      <c r="A366" s="487"/>
      <c r="B366" s="1115"/>
      <c r="C366" s="529"/>
      <c r="D366" s="602"/>
      <c r="E366" s="605"/>
      <c r="F366" s="577"/>
      <c r="G366" s="577"/>
      <c r="H366" s="600"/>
      <c r="I366" s="577"/>
      <c r="J366" s="604">
        <v>1400</v>
      </c>
      <c r="K366" s="577">
        <f>K364+J366</f>
        <v>21558827</v>
      </c>
    </row>
    <row r="367" spans="1:12">
      <c r="A367" s="9515">
        <v>122</v>
      </c>
      <c r="B367" s="9498" t="s">
        <v>1330</v>
      </c>
      <c r="C367" s="556" t="s">
        <v>952</v>
      </c>
      <c r="D367" s="1111" t="s">
        <v>1207</v>
      </c>
      <c r="E367" s="1005"/>
      <c r="F367" s="9492"/>
      <c r="G367" s="9492">
        <v>50000</v>
      </c>
      <c r="H367" s="9492"/>
      <c r="I367" s="9492"/>
      <c r="J367" s="9633"/>
      <c r="K367" s="9492">
        <f>K366-G367</f>
        <v>21508827</v>
      </c>
    </row>
    <row r="368" spans="1:12">
      <c r="A368" s="9516"/>
      <c r="B368" s="9499"/>
      <c r="C368" s="555" t="s">
        <v>1206</v>
      </c>
      <c r="D368" s="1112" t="s">
        <v>1176</v>
      </c>
      <c r="E368" s="533"/>
      <c r="F368" s="9493"/>
      <c r="G368" s="9493"/>
      <c r="H368" s="9493"/>
      <c r="I368" s="9493"/>
      <c r="J368" s="9634"/>
      <c r="K368" s="9493"/>
    </row>
    <row r="369" spans="1:12">
      <c r="A369" s="487"/>
      <c r="B369" s="561"/>
      <c r="C369" s="532"/>
      <c r="D369" s="576"/>
      <c r="E369" s="582"/>
      <c r="F369" s="577"/>
      <c r="G369" s="577"/>
      <c r="H369" s="600"/>
      <c r="I369" s="577"/>
      <c r="J369" s="604">
        <v>1400</v>
      </c>
      <c r="K369" s="1099">
        <f>K367+J369</f>
        <v>21510227</v>
      </c>
    </row>
    <row r="370" spans="1:12">
      <c r="A370" s="9515">
        <v>123</v>
      </c>
      <c r="B370" s="9498" t="s">
        <v>1330</v>
      </c>
      <c r="C370" s="556" t="s">
        <v>1191</v>
      </c>
      <c r="D370" s="1111" t="s">
        <v>983</v>
      </c>
      <c r="E370" s="9524" t="s">
        <v>262</v>
      </c>
      <c r="F370" s="9492"/>
      <c r="G370" s="9492">
        <v>100000</v>
      </c>
      <c r="H370" s="9492"/>
      <c r="I370" s="9492"/>
      <c r="J370" s="9633"/>
      <c r="K370" s="9492">
        <f>K369-G370</f>
        <v>21410227</v>
      </c>
      <c r="L370" t="s">
        <v>1323</v>
      </c>
    </row>
    <row r="371" spans="1:12">
      <c r="A371" s="9516"/>
      <c r="B371" s="9499"/>
      <c r="C371" s="555" t="s">
        <v>1064</v>
      </c>
      <c r="D371" s="1112" t="s">
        <v>956</v>
      </c>
      <c r="E371" s="9525"/>
      <c r="F371" s="9493"/>
      <c r="G371" s="9493"/>
      <c r="H371" s="9493"/>
      <c r="I371" s="9493"/>
      <c r="J371" s="9634"/>
      <c r="K371" s="9493"/>
    </row>
    <row r="372" spans="1:12">
      <c r="A372" s="487"/>
      <c r="B372" s="561"/>
      <c r="C372" s="532"/>
      <c r="D372" s="576"/>
      <c r="E372" s="582"/>
      <c r="F372" s="577"/>
      <c r="G372" s="577"/>
      <c r="H372" s="600"/>
      <c r="I372" s="577"/>
      <c r="J372" s="604">
        <v>1400</v>
      </c>
      <c r="K372" s="1099">
        <f>K370+J372</f>
        <v>21411627</v>
      </c>
    </row>
    <row r="373" spans="1:12">
      <c r="A373" s="9515">
        <v>124</v>
      </c>
      <c r="B373" s="9498" t="s">
        <v>1330</v>
      </c>
      <c r="C373" s="457" t="s">
        <v>864</v>
      </c>
      <c r="D373" s="1111" t="s">
        <v>785</v>
      </c>
      <c r="E373" s="9498" t="s">
        <v>47</v>
      </c>
      <c r="F373" s="9492"/>
      <c r="G373" s="9492"/>
      <c r="H373" s="9492">
        <v>100000</v>
      </c>
      <c r="I373" s="9492"/>
      <c r="J373" s="9633"/>
      <c r="K373" s="9492">
        <f>K372-H373</f>
        <v>21311627</v>
      </c>
      <c r="L373" t="s">
        <v>1337</v>
      </c>
    </row>
    <row r="374" spans="1:12">
      <c r="A374" s="9516"/>
      <c r="B374" s="9499"/>
      <c r="C374" s="461" t="s">
        <v>1012</v>
      </c>
      <c r="D374" s="1112" t="s">
        <v>46</v>
      </c>
      <c r="E374" s="9499"/>
      <c r="F374" s="9493"/>
      <c r="G374" s="9493"/>
      <c r="H374" s="9493"/>
      <c r="I374" s="9493"/>
      <c r="J374" s="9634"/>
      <c r="K374" s="9493"/>
    </row>
    <row r="375" spans="1:12">
      <c r="A375" s="487"/>
      <c r="B375" s="561"/>
      <c r="C375" s="532"/>
      <c r="D375" s="576"/>
      <c r="E375" s="582"/>
      <c r="F375" s="577"/>
      <c r="G375" s="577"/>
      <c r="H375" s="600"/>
      <c r="I375" s="577"/>
      <c r="J375" s="604">
        <v>1400</v>
      </c>
      <c r="K375" s="1099">
        <f>K373+J375</f>
        <v>21313027</v>
      </c>
    </row>
    <row r="376" spans="1:12" ht="15.75">
      <c r="A376" s="9537" t="s">
        <v>1279</v>
      </c>
      <c r="B376" s="9538"/>
      <c r="C376" s="9538"/>
      <c r="D376" s="9538"/>
      <c r="E376" s="9539"/>
      <c r="F376" s="511">
        <f>SUM(F3:F363)</f>
        <v>60000000</v>
      </c>
      <c r="G376" s="511">
        <f>SUM(G3:G375)</f>
        <v>15310396</v>
      </c>
      <c r="H376" s="511">
        <f>SUM(H3:H375)</f>
        <v>11768930</v>
      </c>
      <c r="I376" s="511">
        <f>SUM(I3:I363)</f>
        <v>14466131</v>
      </c>
      <c r="J376" s="511">
        <f>SUM(J3:J375)</f>
        <v>168450</v>
      </c>
      <c r="K376" s="511">
        <f>K3+F376-G376-H376-I376+J376</f>
        <v>21313027</v>
      </c>
    </row>
    <row r="377" spans="1:12" ht="15.75">
      <c r="A377" s="9531" t="s">
        <v>242</v>
      </c>
      <c r="B377" s="9532"/>
      <c r="C377" s="9532"/>
      <c r="D377" s="9532"/>
      <c r="E377" s="9533"/>
      <c r="F377" s="512">
        <f>'DES 14'!F372</f>
        <v>258500000</v>
      </c>
      <c r="G377" s="512">
        <f>'DES 14'!G372</f>
        <v>97360142</v>
      </c>
      <c r="H377" s="512">
        <f>'DES 14'!H372</f>
        <v>47620838</v>
      </c>
      <c r="I377" s="512">
        <f>'DES 14'!I372</f>
        <v>112027406</v>
      </c>
      <c r="J377" s="512">
        <f>'DES 14'!J372</f>
        <v>1266700</v>
      </c>
      <c r="K377" s="1006">
        <f>'DES 14'!K372</f>
        <v>305329614</v>
      </c>
    </row>
    <row r="378" spans="1:12" ht="15.75">
      <c r="A378" s="9534" t="s">
        <v>243</v>
      </c>
      <c r="B378" s="9535"/>
      <c r="C378" s="9535"/>
      <c r="D378" s="9535"/>
      <c r="E378" s="9536"/>
      <c r="F378" s="513">
        <f t="shared" ref="F378:K378" si="0">F376+F377</f>
        <v>318500000</v>
      </c>
      <c r="G378" s="513">
        <f t="shared" si="0"/>
        <v>112670538</v>
      </c>
      <c r="H378" s="513">
        <f t="shared" si="0"/>
        <v>59389768</v>
      </c>
      <c r="I378" s="513">
        <f t="shared" si="0"/>
        <v>126493537</v>
      </c>
      <c r="J378" s="513">
        <f t="shared" si="0"/>
        <v>1435150</v>
      </c>
      <c r="K378" s="513">
        <f t="shared" si="0"/>
        <v>326642641</v>
      </c>
    </row>
  </sheetData>
  <mergeCells count="896">
    <mergeCell ref="E352:E353"/>
    <mergeCell ref="A373:A374"/>
    <mergeCell ref="B373:B374"/>
    <mergeCell ref="F373:F374"/>
    <mergeCell ref="G373:G374"/>
    <mergeCell ref="H373:H374"/>
    <mergeCell ref="I373:I374"/>
    <mergeCell ref="J373:J374"/>
    <mergeCell ref="E370:E371"/>
    <mergeCell ref="E355:E356"/>
    <mergeCell ref="F355:F356"/>
    <mergeCell ref="G355:G356"/>
    <mergeCell ref="H355:H356"/>
    <mergeCell ref="I355:I356"/>
    <mergeCell ref="J355:J356"/>
    <mergeCell ref="K361:K362"/>
    <mergeCell ref="K367:K368"/>
    <mergeCell ref="K370:K371"/>
    <mergeCell ref="K373:K374"/>
    <mergeCell ref="E373:E374"/>
    <mergeCell ref="E364:E365"/>
    <mergeCell ref="L352:L353"/>
    <mergeCell ref="A364:A365"/>
    <mergeCell ref="B364:B365"/>
    <mergeCell ref="G364:G365"/>
    <mergeCell ref="H364:H365"/>
    <mergeCell ref="I364:I365"/>
    <mergeCell ref="J364:J365"/>
    <mergeCell ref="K364:K365"/>
    <mergeCell ref="A367:A368"/>
    <mergeCell ref="B367:B368"/>
    <mergeCell ref="F367:F368"/>
    <mergeCell ref="G367:G368"/>
    <mergeCell ref="H367:H368"/>
    <mergeCell ref="I367:I368"/>
    <mergeCell ref="J367:J368"/>
    <mergeCell ref="K352:K353"/>
    <mergeCell ref="A355:A356"/>
    <mergeCell ref="B355:B356"/>
    <mergeCell ref="A317:A318"/>
    <mergeCell ref="K293:K294"/>
    <mergeCell ref="B296:B297"/>
    <mergeCell ref="E296:E297"/>
    <mergeCell ref="E319:E320"/>
    <mergeCell ref="I305:I306"/>
    <mergeCell ref="K305:K306"/>
    <mergeCell ref="A290:A291"/>
    <mergeCell ref="A293:A294"/>
    <mergeCell ref="A296:A297"/>
    <mergeCell ref="A299:A300"/>
    <mergeCell ref="A302:A303"/>
    <mergeCell ref="A305:A306"/>
    <mergeCell ref="A308:A309"/>
    <mergeCell ref="A311:A312"/>
    <mergeCell ref="A314:A315"/>
    <mergeCell ref="A319:A320"/>
    <mergeCell ref="I319:I320"/>
    <mergeCell ref="K319:K320"/>
    <mergeCell ref="B311:B312"/>
    <mergeCell ref="G311:G312"/>
    <mergeCell ref="I311:I312"/>
    <mergeCell ref="K311:K312"/>
    <mergeCell ref="B314:B315"/>
    <mergeCell ref="A245:A246"/>
    <mergeCell ref="A248:A249"/>
    <mergeCell ref="A251:A252"/>
    <mergeCell ref="A254:A255"/>
    <mergeCell ref="A257:A258"/>
    <mergeCell ref="A260:A261"/>
    <mergeCell ref="A263:A264"/>
    <mergeCell ref="A266:A267"/>
    <mergeCell ref="A269:A270"/>
    <mergeCell ref="A219:A220"/>
    <mergeCell ref="A222:A223"/>
    <mergeCell ref="A224:A225"/>
    <mergeCell ref="A227:A228"/>
    <mergeCell ref="A230:A231"/>
    <mergeCell ref="A233:A234"/>
    <mergeCell ref="A236:A237"/>
    <mergeCell ref="A239:A240"/>
    <mergeCell ref="A242:A243"/>
    <mergeCell ref="A192:A193"/>
    <mergeCell ref="A195:A196"/>
    <mergeCell ref="A198:A199"/>
    <mergeCell ref="A201:A202"/>
    <mergeCell ref="A204:A205"/>
    <mergeCell ref="A207:A208"/>
    <mergeCell ref="A210:A211"/>
    <mergeCell ref="A213:A214"/>
    <mergeCell ref="A216:A217"/>
    <mergeCell ref="A165:A166"/>
    <mergeCell ref="A168:A169"/>
    <mergeCell ref="A171:A172"/>
    <mergeCell ref="A174:A175"/>
    <mergeCell ref="A177:A178"/>
    <mergeCell ref="A180:A181"/>
    <mergeCell ref="A183:A184"/>
    <mergeCell ref="A186:A187"/>
    <mergeCell ref="A189:A190"/>
    <mergeCell ref="A138:A139"/>
    <mergeCell ref="A141:A142"/>
    <mergeCell ref="A144:A145"/>
    <mergeCell ref="A147:A148"/>
    <mergeCell ref="A150:A151"/>
    <mergeCell ref="A153:A154"/>
    <mergeCell ref="A156:A157"/>
    <mergeCell ref="A159:A160"/>
    <mergeCell ref="A162:A163"/>
    <mergeCell ref="A111:A112"/>
    <mergeCell ref="A114:A115"/>
    <mergeCell ref="A117:A118"/>
    <mergeCell ref="A120:A121"/>
    <mergeCell ref="A123:A124"/>
    <mergeCell ref="A126:A127"/>
    <mergeCell ref="A129:A130"/>
    <mergeCell ref="A132:A133"/>
    <mergeCell ref="A135:A136"/>
    <mergeCell ref="A72:A73"/>
    <mergeCell ref="A87:A88"/>
    <mergeCell ref="A90:A91"/>
    <mergeCell ref="A93:A94"/>
    <mergeCell ref="A96:A97"/>
    <mergeCell ref="A99:A100"/>
    <mergeCell ref="A102:A103"/>
    <mergeCell ref="A105:A106"/>
    <mergeCell ref="A108:A109"/>
    <mergeCell ref="A377:E377"/>
    <mergeCell ref="A378:E378"/>
    <mergeCell ref="K358:K359"/>
    <mergeCell ref="A361:A362"/>
    <mergeCell ref="B361:B362"/>
    <mergeCell ref="F361:F362"/>
    <mergeCell ref="G361:G362"/>
    <mergeCell ref="H361:H362"/>
    <mergeCell ref="I361:I362"/>
    <mergeCell ref="J361:J362"/>
    <mergeCell ref="A358:A359"/>
    <mergeCell ref="B358:B359"/>
    <mergeCell ref="G358:G359"/>
    <mergeCell ref="H358:H359"/>
    <mergeCell ref="I358:I359"/>
    <mergeCell ref="J358:J359"/>
    <mergeCell ref="A376:E376"/>
    <mergeCell ref="A370:A371"/>
    <mergeCell ref="B370:B371"/>
    <mergeCell ref="F370:F371"/>
    <mergeCell ref="G370:G371"/>
    <mergeCell ref="H370:H371"/>
    <mergeCell ref="I370:I371"/>
    <mergeCell ref="J370:J371"/>
    <mergeCell ref="K355:K356"/>
    <mergeCell ref="A352:A353"/>
    <mergeCell ref="B352:B353"/>
    <mergeCell ref="G352:G353"/>
    <mergeCell ref="H352:H353"/>
    <mergeCell ref="I352:I353"/>
    <mergeCell ref="J352:J353"/>
    <mergeCell ref="K346:K347"/>
    <mergeCell ref="A349:A350"/>
    <mergeCell ref="B349:B350"/>
    <mergeCell ref="E349:E350"/>
    <mergeCell ref="F349:F350"/>
    <mergeCell ref="G349:G350"/>
    <mergeCell ref="H349:H350"/>
    <mergeCell ref="I349:I350"/>
    <mergeCell ref="J349:J350"/>
    <mergeCell ref="K349:K350"/>
    <mergeCell ref="A346:A347"/>
    <mergeCell ref="B346:B347"/>
    <mergeCell ref="G346:G347"/>
    <mergeCell ref="H346:H347"/>
    <mergeCell ref="I346:I347"/>
    <mergeCell ref="J346:J347"/>
    <mergeCell ref="E346:E347"/>
    <mergeCell ref="A343:A344"/>
    <mergeCell ref="B343:B344"/>
    <mergeCell ref="E343:E344"/>
    <mergeCell ref="G343:G344"/>
    <mergeCell ref="H343:H344"/>
    <mergeCell ref="I343:I344"/>
    <mergeCell ref="J343:J344"/>
    <mergeCell ref="K343:K344"/>
    <mergeCell ref="A340:A341"/>
    <mergeCell ref="B340:B341"/>
    <mergeCell ref="E340:E341"/>
    <mergeCell ref="G340:G341"/>
    <mergeCell ref="H340:H341"/>
    <mergeCell ref="I340:I341"/>
    <mergeCell ref="B331:B332"/>
    <mergeCell ref="E331:E332"/>
    <mergeCell ref="G331:G332"/>
    <mergeCell ref="I331:I332"/>
    <mergeCell ref="K331:K332"/>
    <mergeCell ref="B325:B326"/>
    <mergeCell ref="G325:G326"/>
    <mergeCell ref="H325:H326"/>
    <mergeCell ref="J340:J341"/>
    <mergeCell ref="K340:K341"/>
    <mergeCell ref="I334:I335"/>
    <mergeCell ref="K334:K335"/>
    <mergeCell ref="B337:B338"/>
    <mergeCell ref="G337:G338"/>
    <mergeCell ref="I337:I338"/>
    <mergeCell ref="K337:K338"/>
    <mergeCell ref="B334:B335"/>
    <mergeCell ref="G334:G335"/>
    <mergeCell ref="E334:E335"/>
    <mergeCell ref="I325:I326"/>
    <mergeCell ref="K325:K326"/>
    <mergeCell ref="B328:B329"/>
    <mergeCell ref="E328:E329"/>
    <mergeCell ref="G328:G329"/>
    <mergeCell ref="L305:L306"/>
    <mergeCell ref="B308:B309"/>
    <mergeCell ref="G308:G309"/>
    <mergeCell ref="H308:H309"/>
    <mergeCell ref="I308:I309"/>
    <mergeCell ref="K308:K309"/>
    <mergeCell ref="L308:L309"/>
    <mergeCell ref="L325:L326"/>
    <mergeCell ref="L322:L323"/>
    <mergeCell ref="B322:B323"/>
    <mergeCell ref="G322:G323"/>
    <mergeCell ref="I322:I323"/>
    <mergeCell ref="K322:K323"/>
    <mergeCell ref="E322:E323"/>
    <mergeCell ref="B317:B318"/>
    <mergeCell ref="E317:E318"/>
    <mergeCell ref="K317:K318"/>
    <mergeCell ref="G317:G318"/>
    <mergeCell ref="H317:H318"/>
    <mergeCell ref="I317:I318"/>
    <mergeCell ref="J317:J318"/>
    <mergeCell ref="L314:L315"/>
    <mergeCell ref="E325:E326"/>
    <mergeCell ref="G314:G315"/>
    <mergeCell ref="I328:I329"/>
    <mergeCell ref="K328:K329"/>
    <mergeCell ref="K314:K315"/>
    <mergeCell ref="B319:B320"/>
    <mergeCell ref="G319:G320"/>
    <mergeCell ref="B299:B300"/>
    <mergeCell ref="G299:G300"/>
    <mergeCell ref="I299:I300"/>
    <mergeCell ref="K299:K300"/>
    <mergeCell ref="I302:I303"/>
    <mergeCell ref="K302:K303"/>
    <mergeCell ref="G302:G303"/>
    <mergeCell ref="B302:B303"/>
    <mergeCell ref="B305:B306"/>
    <mergeCell ref="I314:I315"/>
    <mergeCell ref="L287:L288"/>
    <mergeCell ref="B290:B291"/>
    <mergeCell ref="G290:G291"/>
    <mergeCell ref="H290:H291"/>
    <mergeCell ref="I290:I291"/>
    <mergeCell ref="K290:K291"/>
    <mergeCell ref="B284:B285"/>
    <mergeCell ref="E284:E285"/>
    <mergeCell ref="G284:G285"/>
    <mergeCell ref="I284:I285"/>
    <mergeCell ref="K284:K285"/>
    <mergeCell ref="L284:L285"/>
    <mergeCell ref="E287:E288"/>
    <mergeCell ref="B287:B288"/>
    <mergeCell ref="G287:G288"/>
    <mergeCell ref="I287:I288"/>
    <mergeCell ref="K287:K288"/>
    <mergeCell ref="L278:L279"/>
    <mergeCell ref="B281:B282"/>
    <mergeCell ref="G281:G282"/>
    <mergeCell ref="I281:I282"/>
    <mergeCell ref="K281:K282"/>
    <mergeCell ref="L281:L282"/>
    <mergeCell ref="B278:B279"/>
    <mergeCell ref="G278:G279"/>
    <mergeCell ref="I278:I279"/>
    <mergeCell ref="K278:K279"/>
    <mergeCell ref="L275:L276"/>
    <mergeCell ref="B269:B270"/>
    <mergeCell ref="G269:G270"/>
    <mergeCell ref="H269:H270"/>
    <mergeCell ref="I269:I270"/>
    <mergeCell ref="K269:K270"/>
    <mergeCell ref="B272:B273"/>
    <mergeCell ref="E272:E273"/>
    <mergeCell ref="G272:G273"/>
    <mergeCell ref="I272:I273"/>
    <mergeCell ref="K272:K273"/>
    <mergeCell ref="B275:B276"/>
    <mergeCell ref="G275:G276"/>
    <mergeCell ref="K275:K276"/>
    <mergeCell ref="L263:L264"/>
    <mergeCell ref="B266:B267"/>
    <mergeCell ref="I266:I267"/>
    <mergeCell ref="K266:K267"/>
    <mergeCell ref="L266:L267"/>
    <mergeCell ref="J257:J258"/>
    <mergeCell ref="K257:K258"/>
    <mergeCell ref="L257:L258"/>
    <mergeCell ref="B260:B261"/>
    <mergeCell ref="E260:E261"/>
    <mergeCell ref="G260:G261"/>
    <mergeCell ref="I260:I261"/>
    <mergeCell ref="K260:K261"/>
    <mergeCell ref="B257:B258"/>
    <mergeCell ref="E257:E258"/>
    <mergeCell ref="F257:F258"/>
    <mergeCell ref="G257:G258"/>
    <mergeCell ref="H257:H258"/>
    <mergeCell ref="I257:I258"/>
    <mergeCell ref="B263:B264"/>
    <mergeCell ref="G263:G264"/>
    <mergeCell ref="H263:H264"/>
    <mergeCell ref="E266:E267"/>
    <mergeCell ref="K263:K264"/>
    <mergeCell ref="K242:K243"/>
    <mergeCell ref="B245:B246"/>
    <mergeCell ref="E245:E246"/>
    <mergeCell ref="G245:G246"/>
    <mergeCell ref="I245:I246"/>
    <mergeCell ref="K245:K246"/>
    <mergeCell ref="B242:B243"/>
    <mergeCell ref="L251:L252"/>
    <mergeCell ref="B254:B255"/>
    <mergeCell ref="E254:E255"/>
    <mergeCell ref="G254:G255"/>
    <mergeCell ref="I254:I255"/>
    <mergeCell ref="K254:K255"/>
    <mergeCell ref="B248:B249"/>
    <mergeCell ref="I248:I249"/>
    <mergeCell ref="K248:K249"/>
    <mergeCell ref="B251:B252"/>
    <mergeCell ref="G251:G252"/>
    <mergeCell ref="I251:I252"/>
    <mergeCell ref="K251:K252"/>
    <mergeCell ref="E248:E249"/>
    <mergeCell ref="E251:E252"/>
    <mergeCell ref="B236:B237"/>
    <mergeCell ref="K236:K237"/>
    <mergeCell ref="L236:L237"/>
    <mergeCell ref="B239:B240"/>
    <mergeCell ref="E239:E240"/>
    <mergeCell ref="F239:F240"/>
    <mergeCell ref="G239:G240"/>
    <mergeCell ref="H239:H240"/>
    <mergeCell ref="I239:I240"/>
    <mergeCell ref="K239:K240"/>
    <mergeCell ref="E236:E237"/>
    <mergeCell ref="I236:I237"/>
    <mergeCell ref="B230:B231"/>
    <mergeCell ref="G230:G231"/>
    <mergeCell ref="I230:I231"/>
    <mergeCell ref="K230:K231"/>
    <mergeCell ref="L230:L231"/>
    <mergeCell ref="B233:B234"/>
    <mergeCell ref="E233:E234"/>
    <mergeCell ref="G233:G234"/>
    <mergeCell ref="I233:I234"/>
    <mergeCell ref="K233:K234"/>
    <mergeCell ref="E230:E231"/>
    <mergeCell ref="B224:B225"/>
    <mergeCell ref="I224:I225"/>
    <mergeCell ref="K224:K225"/>
    <mergeCell ref="B227:B228"/>
    <mergeCell ref="E227:E228"/>
    <mergeCell ref="G227:G228"/>
    <mergeCell ref="K227:K228"/>
    <mergeCell ref="H219:H220"/>
    <mergeCell ref="I219:I220"/>
    <mergeCell ref="K219:K220"/>
    <mergeCell ref="H224:H225"/>
    <mergeCell ref="I227:I228"/>
    <mergeCell ref="L219:L220"/>
    <mergeCell ref="H222:H223"/>
    <mergeCell ref="I222:I223"/>
    <mergeCell ref="K222:K223"/>
    <mergeCell ref="B213:B214"/>
    <mergeCell ref="G213:G214"/>
    <mergeCell ref="H213:H214"/>
    <mergeCell ref="I213:I214"/>
    <mergeCell ref="K213:K214"/>
    <mergeCell ref="B216:B217"/>
    <mergeCell ref="G216:G217"/>
    <mergeCell ref="H216:H217"/>
    <mergeCell ref="I216:I217"/>
    <mergeCell ref="K216:K217"/>
    <mergeCell ref="E213:E214"/>
    <mergeCell ref="B222:B223"/>
    <mergeCell ref="F222:F223"/>
    <mergeCell ref="B219:B220"/>
    <mergeCell ref="L207:L208"/>
    <mergeCell ref="B210:B211"/>
    <mergeCell ref="E210:E211"/>
    <mergeCell ref="G210:G211"/>
    <mergeCell ref="I210:I211"/>
    <mergeCell ref="K210:K211"/>
    <mergeCell ref="L210:L211"/>
    <mergeCell ref="B207:B208"/>
    <mergeCell ref="E207:E208"/>
    <mergeCell ref="G207:G208"/>
    <mergeCell ref="H207:H208"/>
    <mergeCell ref="I207:I208"/>
    <mergeCell ref="K207:K208"/>
    <mergeCell ref="B204:B205"/>
    <mergeCell ref="G204:G205"/>
    <mergeCell ref="I204:I205"/>
    <mergeCell ref="K204:K205"/>
    <mergeCell ref="B195:B196"/>
    <mergeCell ref="E195:E196"/>
    <mergeCell ref="G195:G196"/>
    <mergeCell ref="I195:I196"/>
    <mergeCell ref="K195:K196"/>
    <mergeCell ref="B198:B199"/>
    <mergeCell ref="G198:G199"/>
    <mergeCell ref="I198:I199"/>
    <mergeCell ref="K198:K199"/>
    <mergeCell ref="E198:E199"/>
    <mergeCell ref="E204:E205"/>
    <mergeCell ref="I192:I193"/>
    <mergeCell ref="K192:K193"/>
    <mergeCell ref="K183:K184"/>
    <mergeCell ref="E186:E187"/>
    <mergeCell ref="E189:E190"/>
    <mergeCell ref="E192:E193"/>
    <mergeCell ref="B201:B202"/>
    <mergeCell ref="G201:G202"/>
    <mergeCell ref="I201:I202"/>
    <mergeCell ref="K201:K202"/>
    <mergeCell ref="I189:I190"/>
    <mergeCell ref="K189:K190"/>
    <mergeCell ref="B171:B172"/>
    <mergeCell ref="E171:E172"/>
    <mergeCell ref="G171:G172"/>
    <mergeCell ref="I171:I172"/>
    <mergeCell ref="K171:K172"/>
    <mergeCell ref="B174:B175"/>
    <mergeCell ref="G174:G175"/>
    <mergeCell ref="I174:I175"/>
    <mergeCell ref="K174:K175"/>
    <mergeCell ref="E174:E175"/>
    <mergeCell ref="B168:B169"/>
    <mergeCell ref="E168:E169"/>
    <mergeCell ref="G168:G169"/>
    <mergeCell ref="H168:H169"/>
    <mergeCell ref="I168:I169"/>
    <mergeCell ref="K168:K169"/>
    <mergeCell ref="B165:B166"/>
    <mergeCell ref="E165:E166"/>
    <mergeCell ref="G165:G166"/>
    <mergeCell ref="I165:I166"/>
    <mergeCell ref="K165:K166"/>
    <mergeCell ref="L165:L166"/>
    <mergeCell ref="L159:L160"/>
    <mergeCell ref="B162:B163"/>
    <mergeCell ref="E162:E163"/>
    <mergeCell ref="G162:G163"/>
    <mergeCell ref="I162:I163"/>
    <mergeCell ref="K162:K163"/>
    <mergeCell ref="B159:B160"/>
    <mergeCell ref="E159:E160"/>
    <mergeCell ref="G159:G160"/>
    <mergeCell ref="H159:H160"/>
    <mergeCell ref="I159:I160"/>
    <mergeCell ref="K159:K160"/>
    <mergeCell ref="K153:K154"/>
    <mergeCell ref="L153:L154"/>
    <mergeCell ref="B156:B157"/>
    <mergeCell ref="E156:E157"/>
    <mergeCell ref="G156:G157"/>
    <mergeCell ref="H156:H157"/>
    <mergeCell ref="K156:K157"/>
    <mergeCell ref="L156:L157"/>
    <mergeCell ref="B150:B151"/>
    <mergeCell ref="G150:G151"/>
    <mergeCell ref="H150:H151"/>
    <mergeCell ref="I150:I151"/>
    <mergeCell ref="K150:K151"/>
    <mergeCell ref="B153:B154"/>
    <mergeCell ref="E153:E154"/>
    <mergeCell ref="G153:G154"/>
    <mergeCell ref="H153:H154"/>
    <mergeCell ref="I153:I154"/>
    <mergeCell ref="E150:E151"/>
    <mergeCell ref="B147:B148"/>
    <mergeCell ref="E147:E148"/>
    <mergeCell ref="G147:G148"/>
    <mergeCell ref="H147:H148"/>
    <mergeCell ref="I147:I148"/>
    <mergeCell ref="K147:K148"/>
    <mergeCell ref="B144:B145"/>
    <mergeCell ref="E144:E145"/>
    <mergeCell ref="G144:G145"/>
    <mergeCell ref="H144:H145"/>
    <mergeCell ref="I144:I145"/>
    <mergeCell ref="K144:K145"/>
    <mergeCell ref="B141:B142"/>
    <mergeCell ref="E141:E142"/>
    <mergeCell ref="G141:G142"/>
    <mergeCell ref="H141:H142"/>
    <mergeCell ref="I141:I142"/>
    <mergeCell ref="K141:K142"/>
    <mergeCell ref="L135:L136"/>
    <mergeCell ref="B138:B139"/>
    <mergeCell ref="G138:G139"/>
    <mergeCell ref="H138:H139"/>
    <mergeCell ref="I138:I139"/>
    <mergeCell ref="K138:K139"/>
    <mergeCell ref="B135:B136"/>
    <mergeCell ref="G135:G136"/>
    <mergeCell ref="H135:H136"/>
    <mergeCell ref="I135:I136"/>
    <mergeCell ref="J135:J136"/>
    <mergeCell ref="K135:K136"/>
    <mergeCell ref="E135:E136"/>
    <mergeCell ref="K129:K130"/>
    <mergeCell ref="L129:L130"/>
    <mergeCell ref="B132:B133"/>
    <mergeCell ref="F132:F133"/>
    <mergeCell ref="G132:G133"/>
    <mergeCell ref="H132:H133"/>
    <mergeCell ref="I132:I133"/>
    <mergeCell ref="J132:J133"/>
    <mergeCell ref="K132:K133"/>
    <mergeCell ref="B129:B130"/>
    <mergeCell ref="F129:F130"/>
    <mergeCell ref="G129:G130"/>
    <mergeCell ref="H129:H130"/>
    <mergeCell ref="I129:I130"/>
    <mergeCell ref="J129:J130"/>
    <mergeCell ref="E132:E133"/>
    <mergeCell ref="L132:L133"/>
    <mergeCell ref="L123:L124"/>
    <mergeCell ref="B126:B127"/>
    <mergeCell ref="F126:F127"/>
    <mergeCell ref="G126:G127"/>
    <mergeCell ref="H126:H127"/>
    <mergeCell ref="I126:I127"/>
    <mergeCell ref="J126:J127"/>
    <mergeCell ref="K126:K127"/>
    <mergeCell ref="L126:L127"/>
    <mergeCell ref="B120:B121"/>
    <mergeCell ref="F120:F121"/>
    <mergeCell ref="G120:G121"/>
    <mergeCell ref="I120:I121"/>
    <mergeCell ref="K120:K121"/>
    <mergeCell ref="B123:B124"/>
    <mergeCell ref="E123:E124"/>
    <mergeCell ref="G123:G124"/>
    <mergeCell ref="I123:I124"/>
    <mergeCell ref="K123:K124"/>
    <mergeCell ref="B117:B118"/>
    <mergeCell ref="E117:E118"/>
    <mergeCell ref="F117:F118"/>
    <mergeCell ref="G117:G118"/>
    <mergeCell ref="I117:I118"/>
    <mergeCell ref="K117:K118"/>
    <mergeCell ref="K111:K112"/>
    <mergeCell ref="B114:B115"/>
    <mergeCell ref="F114:F115"/>
    <mergeCell ref="G114:G115"/>
    <mergeCell ref="I114:I115"/>
    <mergeCell ref="K114:K115"/>
    <mergeCell ref="B111:B112"/>
    <mergeCell ref="E111:E112"/>
    <mergeCell ref="F111:F112"/>
    <mergeCell ref="G111:G112"/>
    <mergeCell ref="H111:H112"/>
    <mergeCell ref="I111:I112"/>
    <mergeCell ref="B105:B106"/>
    <mergeCell ref="G105:G106"/>
    <mergeCell ref="I105:I106"/>
    <mergeCell ref="K105:K106"/>
    <mergeCell ref="B108:B109"/>
    <mergeCell ref="E108:E109"/>
    <mergeCell ref="G108:G109"/>
    <mergeCell ref="H108:H109"/>
    <mergeCell ref="I108:I109"/>
    <mergeCell ref="K108:K109"/>
    <mergeCell ref="E105:E106"/>
    <mergeCell ref="B102:B103"/>
    <mergeCell ref="E102:E103"/>
    <mergeCell ref="F102:F103"/>
    <mergeCell ref="G102:G103"/>
    <mergeCell ref="I102:I103"/>
    <mergeCell ref="K102:K103"/>
    <mergeCell ref="B96:B97"/>
    <mergeCell ref="E96:E97"/>
    <mergeCell ref="G96:G97"/>
    <mergeCell ref="I96:I97"/>
    <mergeCell ref="K96:K97"/>
    <mergeCell ref="B99:B100"/>
    <mergeCell ref="E99:E100"/>
    <mergeCell ref="G99:G100"/>
    <mergeCell ref="I99:I100"/>
    <mergeCell ref="K99:K100"/>
    <mergeCell ref="B90:B91"/>
    <mergeCell ref="G90:G91"/>
    <mergeCell ref="I90:I91"/>
    <mergeCell ref="K90:K91"/>
    <mergeCell ref="B93:B94"/>
    <mergeCell ref="G93:G94"/>
    <mergeCell ref="I93:I94"/>
    <mergeCell ref="K93:K94"/>
    <mergeCell ref="J84:J85"/>
    <mergeCell ref="K84:K85"/>
    <mergeCell ref="B87:B88"/>
    <mergeCell ref="G87:G88"/>
    <mergeCell ref="I87:I88"/>
    <mergeCell ref="K87:K88"/>
    <mergeCell ref="J81:J82"/>
    <mergeCell ref="K81:K82"/>
    <mergeCell ref="A84:A85"/>
    <mergeCell ref="B84:B85"/>
    <mergeCell ref="F84:F85"/>
    <mergeCell ref="G84:G85"/>
    <mergeCell ref="H84:H85"/>
    <mergeCell ref="I84:I85"/>
    <mergeCell ref="A81:A82"/>
    <mergeCell ref="B81:B82"/>
    <mergeCell ref="F81:F82"/>
    <mergeCell ref="G81:G82"/>
    <mergeCell ref="H81:H82"/>
    <mergeCell ref="K75:K76"/>
    <mergeCell ref="L75:L76"/>
    <mergeCell ref="A78:A79"/>
    <mergeCell ref="B78:B79"/>
    <mergeCell ref="G78:G79"/>
    <mergeCell ref="H78:H79"/>
    <mergeCell ref="I78:I79"/>
    <mergeCell ref="K78:K79"/>
    <mergeCell ref="A75:A76"/>
    <mergeCell ref="B75:B76"/>
    <mergeCell ref="G75:G76"/>
    <mergeCell ref="H75:H76"/>
    <mergeCell ref="I75:I76"/>
    <mergeCell ref="E78:E79"/>
    <mergeCell ref="L66:L67"/>
    <mergeCell ref="A69:A70"/>
    <mergeCell ref="B69:B70"/>
    <mergeCell ref="K69:K70"/>
    <mergeCell ref="L69:L70"/>
    <mergeCell ref="B72:B73"/>
    <mergeCell ref="K72:K73"/>
    <mergeCell ref="L72:L73"/>
    <mergeCell ref="H63:H64"/>
    <mergeCell ref="I63:I64"/>
    <mergeCell ref="J63:J64"/>
    <mergeCell ref="K63:K64"/>
    <mergeCell ref="L63:L64"/>
    <mergeCell ref="A66:A67"/>
    <mergeCell ref="B66:B67"/>
    <mergeCell ref="G66:G67"/>
    <mergeCell ref="I66:I67"/>
    <mergeCell ref="K66:K67"/>
    <mergeCell ref="A63:A64"/>
    <mergeCell ref="B63:B64"/>
    <mergeCell ref="E72:E73"/>
    <mergeCell ref="E69:E70"/>
    <mergeCell ref="G69:G70"/>
    <mergeCell ref="G72:G73"/>
    <mergeCell ref="K57:K58"/>
    <mergeCell ref="L57:L58"/>
    <mergeCell ref="A60:A61"/>
    <mergeCell ref="B60:B61"/>
    <mergeCell ref="G60:G61"/>
    <mergeCell ref="H60:H61"/>
    <mergeCell ref="I60:I61"/>
    <mergeCell ref="K60:K61"/>
    <mergeCell ref="L60:L61"/>
    <mergeCell ref="A57:A58"/>
    <mergeCell ref="B57:B58"/>
    <mergeCell ref="G57:G58"/>
    <mergeCell ref="H57:H58"/>
    <mergeCell ref="I57:I58"/>
    <mergeCell ref="J57:J58"/>
    <mergeCell ref="E57:E58"/>
    <mergeCell ref="A54:A55"/>
    <mergeCell ref="B54:B55"/>
    <mergeCell ref="G54:G55"/>
    <mergeCell ref="I54:I55"/>
    <mergeCell ref="K54:K55"/>
    <mergeCell ref="L54:L55"/>
    <mergeCell ref="A51:A52"/>
    <mergeCell ref="B51:B52"/>
    <mergeCell ref="G51:G52"/>
    <mergeCell ref="I51:I52"/>
    <mergeCell ref="K51:K52"/>
    <mergeCell ref="L51:L52"/>
    <mergeCell ref="E51:E52"/>
    <mergeCell ref="E54:E55"/>
    <mergeCell ref="A48:A49"/>
    <mergeCell ref="B48:B49"/>
    <mergeCell ref="G48:G49"/>
    <mergeCell ref="I48:I49"/>
    <mergeCell ref="K48:K49"/>
    <mergeCell ref="L48:L49"/>
    <mergeCell ref="A45:A46"/>
    <mergeCell ref="B45:B46"/>
    <mergeCell ref="G45:G46"/>
    <mergeCell ref="I45:I46"/>
    <mergeCell ref="K45:K46"/>
    <mergeCell ref="L45:L46"/>
    <mergeCell ref="E45:E46"/>
    <mergeCell ref="E48:E49"/>
    <mergeCell ref="L39:L40"/>
    <mergeCell ref="A42:A43"/>
    <mergeCell ref="B42:B43"/>
    <mergeCell ref="G42:G43"/>
    <mergeCell ref="H42:H43"/>
    <mergeCell ref="I42:I43"/>
    <mergeCell ref="J42:J43"/>
    <mergeCell ref="K42:K43"/>
    <mergeCell ref="L42:L43"/>
    <mergeCell ref="A39:A40"/>
    <mergeCell ref="B39:B40"/>
    <mergeCell ref="E39:E40"/>
    <mergeCell ref="F39:F40"/>
    <mergeCell ref="G39:G40"/>
    <mergeCell ref="H39:H40"/>
    <mergeCell ref="I39:I40"/>
    <mergeCell ref="J39:J40"/>
    <mergeCell ref="K39:K40"/>
    <mergeCell ref="E42:E43"/>
    <mergeCell ref="I33:I34"/>
    <mergeCell ref="J33:J34"/>
    <mergeCell ref="K33:K34"/>
    <mergeCell ref="L33:L34"/>
    <mergeCell ref="A36:A37"/>
    <mergeCell ref="B36:B37"/>
    <mergeCell ref="G36:G37"/>
    <mergeCell ref="H36:H37"/>
    <mergeCell ref="I36:I37"/>
    <mergeCell ref="J36:J37"/>
    <mergeCell ref="A33:A34"/>
    <mergeCell ref="B33:B34"/>
    <mergeCell ref="F33:F34"/>
    <mergeCell ref="G33:G34"/>
    <mergeCell ref="H33:H34"/>
    <mergeCell ref="K36:K37"/>
    <mergeCell ref="L36:L37"/>
    <mergeCell ref="E36:E37"/>
    <mergeCell ref="A27:A28"/>
    <mergeCell ref="B27:B28"/>
    <mergeCell ref="E27:E28"/>
    <mergeCell ref="G27:G28"/>
    <mergeCell ref="I27:I28"/>
    <mergeCell ref="K27:K28"/>
    <mergeCell ref="L27:L28"/>
    <mergeCell ref="A30:A31"/>
    <mergeCell ref="B30:B31"/>
    <mergeCell ref="E30:E31"/>
    <mergeCell ref="G30:G31"/>
    <mergeCell ref="H30:H31"/>
    <mergeCell ref="I30:I31"/>
    <mergeCell ref="J30:J31"/>
    <mergeCell ref="K30:K31"/>
    <mergeCell ref="L30:L31"/>
    <mergeCell ref="F27:F28"/>
    <mergeCell ref="H27:H28"/>
    <mergeCell ref="J27:J28"/>
    <mergeCell ref="I22:I23"/>
    <mergeCell ref="J22:J23"/>
    <mergeCell ref="K22:K23"/>
    <mergeCell ref="L22:L23"/>
    <mergeCell ref="A25:A26"/>
    <mergeCell ref="B25:B26"/>
    <mergeCell ref="E25:E26"/>
    <mergeCell ref="F25:F26"/>
    <mergeCell ref="G25:G26"/>
    <mergeCell ref="H25:H26"/>
    <mergeCell ref="I25:I26"/>
    <mergeCell ref="J25:J26"/>
    <mergeCell ref="K25:K26"/>
    <mergeCell ref="L25:L26"/>
    <mergeCell ref="A22:A23"/>
    <mergeCell ref="B22:B23"/>
    <mergeCell ref="E22:E23"/>
    <mergeCell ref="F22:F23"/>
    <mergeCell ref="G22:G23"/>
    <mergeCell ref="H22:H23"/>
    <mergeCell ref="A19:A20"/>
    <mergeCell ref="B19:B20"/>
    <mergeCell ref="E19:E20"/>
    <mergeCell ref="F19:F20"/>
    <mergeCell ref="G19:G20"/>
    <mergeCell ref="H19:H20"/>
    <mergeCell ref="L13:L14"/>
    <mergeCell ref="A16:A17"/>
    <mergeCell ref="B16:B17"/>
    <mergeCell ref="G16:G17"/>
    <mergeCell ref="I16:I17"/>
    <mergeCell ref="K16:K17"/>
    <mergeCell ref="L16:L17"/>
    <mergeCell ref="I19:I20"/>
    <mergeCell ref="J19:J20"/>
    <mergeCell ref="K19:K20"/>
    <mergeCell ref="L19:L20"/>
    <mergeCell ref="A13:A14"/>
    <mergeCell ref="B13:B14"/>
    <mergeCell ref="E13:E14"/>
    <mergeCell ref="F13:F14"/>
    <mergeCell ref="G13:G14"/>
    <mergeCell ref="H13:H14"/>
    <mergeCell ref="I13:I14"/>
    <mergeCell ref="L10:L11"/>
    <mergeCell ref="A7:A8"/>
    <mergeCell ref="B7:B8"/>
    <mergeCell ref="E7:E8"/>
    <mergeCell ref="F7:F8"/>
    <mergeCell ref="G7:G8"/>
    <mergeCell ref="H7:H8"/>
    <mergeCell ref="I7:I8"/>
    <mergeCell ref="J7:J8"/>
    <mergeCell ref="K7:K8"/>
    <mergeCell ref="A10:A11"/>
    <mergeCell ref="B10:B11"/>
    <mergeCell ref="E10:E11"/>
    <mergeCell ref="F10:F11"/>
    <mergeCell ref="G10:G11"/>
    <mergeCell ref="H10:H11"/>
    <mergeCell ref="I10:I11"/>
    <mergeCell ref="J10:J11"/>
    <mergeCell ref="K10:K11"/>
    <mergeCell ref="E16:E17"/>
    <mergeCell ref="J1:J2"/>
    <mergeCell ref="K1:K2"/>
    <mergeCell ref="L1:L2"/>
    <mergeCell ref="A3:C3"/>
    <mergeCell ref="A4:A5"/>
    <mergeCell ref="B4:B5"/>
    <mergeCell ref="E4:E5"/>
    <mergeCell ref="F4:F5"/>
    <mergeCell ref="G4:G5"/>
    <mergeCell ref="H4:H5"/>
    <mergeCell ref="A1:A2"/>
    <mergeCell ref="B1:B2"/>
    <mergeCell ref="C1:C2"/>
    <mergeCell ref="D1:E1"/>
    <mergeCell ref="F1:F2"/>
    <mergeCell ref="G1:I1"/>
    <mergeCell ref="I4:I5"/>
    <mergeCell ref="J4:J5"/>
    <mergeCell ref="K4:K5"/>
    <mergeCell ref="L4:L5"/>
    <mergeCell ref="J13:J14"/>
    <mergeCell ref="K13:K14"/>
    <mergeCell ref="L7:L8"/>
    <mergeCell ref="G63:G64"/>
    <mergeCell ref="I293:I294"/>
    <mergeCell ref="I81:I82"/>
    <mergeCell ref="E242:E243"/>
    <mergeCell ref="G242:G243"/>
    <mergeCell ref="I242:I243"/>
    <mergeCell ref="I263:I264"/>
    <mergeCell ref="H275:H276"/>
    <mergeCell ref="I275:I276"/>
    <mergeCell ref="E293:E294"/>
    <mergeCell ref="G293:G294"/>
    <mergeCell ref="G266:G267"/>
    <mergeCell ref="G177:G178"/>
    <mergeCell ref="H177:H178"/>
    <mergeCell ref="I177:I178"/>
    <mergeCell ref="G186:G187"/>
    <mergeCell ref="I186:I187"/>
    <mergeCell ref="G180:G181"/>
    <mergeCell ref="I180:I181"/>
    <mergeCell ref="G183:G184"/>
    <mergeCell ref="H183:H184"/>
    <mergeCell ref="I183:I184"/>
    <mergeCell ref="E180:E181"/>
    <mergeCell ref="E183:E184"/>
    <mergeCell ref="L174:L175"/>
    <mergeCell ref="G296:G297"/>
    <mergeCell ref="H296:H297"/>
    <mergeCell ref="I296:I297"/>
    <mergeCell ref="K296:K297"/>
    <mergeCell ref="B293:B294"/>
    <mergeCell ref="A272:A273"/>
    <mergeCell ref="A275:A276"/>
    <mergeCell ref="A278:A279"/>
    <mergeCell ref="A281:A282"/>
    <mergeCell ref="A284:A285"/>
    <mergeCell ref="A287:A288"/>
    <mergeCell ref="B177:B178"/>
    <mergeCell ref="K177:K178"/>
    <mergeCell ref="L183:L184"/>
    <mergeCell ref="B186:B187"/>
    <mergeCell ref="K186:K187"/>
    <mergeCell ref="B180:B181"/>
    <mergeCell ref="K180:K181"/>
    <mergeCell ref="B183:B184"/>
    <mergeCell ref="B189:B190"/>
    <mergeCell ref="G189:G190"/>
    <mergeCell ref="B192:B193"/>
    <mergeCell ref="G192:G193"/>
  </mergeCells>
  <pageMargins left="0.70866141732283472" right="0.70866141732283472" top="0.74803149606299213" bottom="0.74803149606299213" header="0.31496062992125984" footer="0.31496062992125984"/>
  <pageSetup scale="45" orientation="landscape" horizontalDpi="120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L438"/>
  <sheetViews>
    <sheetView topLeftCell="A402" zoomScale="73" zoomScaleNormal="73" workbookViewId="0">
      <selection activeCell="F433" sqref="F433"/>
    </sheetView>
  </sheetViews>
  <sheetFormatPr defaultRowHeight="15"/>
  <cols>
    <col min="1" max="1" width="5.28515625" customWidth="1"/>
    <col min="2" max="2" width="12" customWidth="1"/>
    <col min="3" max="3" width="42" customWidth="1"/>
    <col min="4" max="4" width="19.85546875" customWidth="1"/>
    <col min="6" max="6" width="18.42578125" customWidth="1"/>
    <col min="7" max="7" width="19.5703125" customWidth="1"/>
    <col min="8" max="8" width="16.85546875" customWidth="1"/>
    <col min="9" max="9" width="18.42578125" customWidth="1"/>
    <col min="10" max="10" width="16.85546875" customWidth="1"/>
    <col min="11" max="11" width="21.85546875" customWidth="1"/>
    <col min="12" max="12" width="19.5703125" customWidth="1"/>
  </cols>
  <sheetData>
    <row r="1" spans="1:12">
      <c r="A1" s="9506" t="s">
        <v>1</v>
      </c>
      <c r="B1" s="9504" t="s">
        <v>2</v>
      </c>
      <c r="C1" s="9506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540" t="s">
        <v>8</v>
      </c>
      <c r="L1" s="9625" t="s">
        <v>702</v>
      </c>
    </row>
    <row r="2" spans="1:12">
      <c r="A2" s="9507"/>
      <c r="B2" s="9505"/>
      <c r="C2" s="9507"/>
      <c r="D2" s="1030" t="s">
        <v>9</v>
      </c>
      <c r="E2" s="470" t="s">
        <v>10</v>
      </c>
      <c r="F2" s="9511"/>
      <c r="G2" s="1018" t="s">
        <v>11</v>
      </c>
      <c r="H2" s="1021" t="s">
        <v>537</v>
      </c>
      <c r="I2" s="1018" t="s">
        <v>13</v>
      </c>
      <c r="J2" s="9511"/>
      <c r="K2" s="9541"/>
      <c r="L2" s="9625"/>
    </row>
    <row r="3" spans="1:12">
      <c r="A3" s="9544" t="s">
        <v>75</v>
      </c>
      <c r="B3" s="9545"/>
      <c r="C3" s="9546"/>
      <c r="D3" s="501"/>
      <c r="E3" s="502"/>
      <c r="F3" s="503"/>
      <c r="G3" s="503"/>
      <c r="H3" s="504"/>
      <c r="I3" s="505"/>
      <c r="J3" s="505"/>
      <c r="K3" s="991">
        <f>'Jan''15'!K376</f>
        <v>21313027</v>
      </c>
      <c r="L3" s="433"/>
    </row>
    <row r="4" spans="1:12">
      <c r="A4" s="9495">
        <v>1</v>
      </c>
      <c r="B4" s="9684">
        <v>42037</v>
      </c>
      <c r="C4" s="474" t="s">
        <v>815</v>
      </c>
      <c r="D4" s="1117" t="s">
        <v>848</v>
      </c>
      <c r="E4" s="9498" t="s">
        <v>52</v>
      </c>
      <c r="F4" s="9492"/>
      <c r="G4" s="9492">
        <v>656031</v>
      </c>
      <c r="H4" s="9492"/>
      <c r="I4" s="9492"/>
      <c r="J4" s="9492"/>
      <c r="K4" s="9494">
        <f>K3-G4</f>
        <v>20656996</v>
      </c>
      <c r="L4" s="9647"/>
    </row>
    <row r="5" spans="1:12">
      <c r="A5" s="9495"/>
      <c r="B5" s="9685"/>
      <c r="C5" s="477" t="s">
        <v>847</v>
      </c>
      <c r="D5" s="1118" t="s">
        <v>51</v>
      </c>
      <c r="E5" s="9499"/>
      <c r="F5" s="9493"/>
      <c r="G5" s="9493"/>
      <c r="H5" s="9493"/>
      <c r="I5" s="9493"/>
      <c r="J5" s="9493"/>
      <c r="K5" s="9494"/>
      <c r="L5" s="9648"/>
    </row>
    <row r="6" spans="1:12">
      <c r="A6" s="1012"/>
      <c r="B6" s="1137"/>
      <c r="C6" s="530"/>
      <c r="D6" s="573"/>
      <c r="E6" s="574"/>
      <c r="F6" s="575"/>
      <c r="G6" s="575"/>
      <c r="H6" s="575"/>
      <c r="I6" s="575"/>
      <c r="J6" s="575">
        <v>1400</v>
      </c>
      <c r="K6" s="1016">
        <f>K4+J6</f>
        <v>20658396</v>
      </c>
      <c r="L6" s="433"/>
    </row>
    <row r="7" spans="1:12">
      <c r="A7" s="9515">
        <v>2</v>
      </c>
      <c r="B7" s="9684">
        <v>42037</v>
      </c>
      <c r="C7" s="474" t="s">
        <v>815</v>
      </c>
      <c r="D7" s="1117" t="s">
        <v>579</v>
      </c>
      <c r="E7" s="9498" t="s">
        <v>83</v>
      </c>
      <c r="F7" s="9492"/>
      <c r="G7" s="9492"/>
      <c r="H7" s="9492"/>
      <c r="I7" s="9492">
        <v>168326</v>
      </c>
      <c r="J7" s="9492"/>
      <c r="K7" s="9494">
        <f>K6-I7</f>
        <v>20490070</v>
      </c>
      <c r="L7" s="9617"/>
    </row>
    <row r="8" spans="1:12">
      <c r="A8" s="9516"/>
      <c r="B8" s="9685"/>
      <c r="C8" s="522" t="s">
        <v>995</v>
      </c>
      <c r="D8" s="1118" t="s">
        <v>46</v>
      </c>
      <c r="E8" s="9499"/>
      <c r="F8" s="9493"/>
      <c r="G8" s="9493"/>
      <c r="H8" s="9493"/>
      <c r="I8" s="9493"/>
      <c r="J8" s="9493"/>
      <c r="K8" s="9494"/>
      <c r="L8" s="9618"/>
    </row>
    <row r="9" spans="1:12">
      <c r="A9" s="1012"/>
      <c r="B9" s="1137"/>
      <c r="C9" s="530"/>
      <c r="D9" s="573"/>
      <c r="E9" s="574"/>
      <c r="F9" s="575"/>
      <c r="G9" s="575"/>
      <c r="H9" s="575"/>
      <c r="I9" s="575"/>
      <c r="J9" s="575">
        <v>1400</v>
      </c>
      <c r="K9" s="1016">
        <f>K7+J9</f>
        <v>20491470</v>
      </c>
      <c r="L9" s="433"/>
    </row>
    <row r="10" spans="1:12">
      <c r="A10" s="9498" t="s">
        <v>506</v>
      </c>
      <c r="B10" s="9684">
        <v>42037</v>
      </c>
      <c r="C10" s="480" t="s">
        <v>821</v>
      </c>
      <c r="D10" s="1117" t="s">
        <v>574</v>
      </c>
      <c r="E10" s="9498" t="s">
        <v>79</v>
      </c>
      <c r="F10" s="9492"/>
      <c r="G10" s="9492"/>
      <c r="H10" s="9492"/>
      <c r="I10" s="9494">
        <v>377141</v>
      </c>
      <c r="J10" s="9494"/>
      <c r="K10" s="9492">
        <f>K9-I10</f>
        <v>20114329</v>
      </c>
      <c r="L10" s="9617"/>
    </row>
    <row r="11" spans="1:12">
      <c r="A11" s="9499"/>
      <c r="B11" s="9685"/>
      <c r="C11" s="477" t="s">
        <v>824</v>
      </c>
      <c r="D11" s="1118" t="s">
        <v>46</v>
      </c>
      <c r="E11" s="9499"/>
      <c r="F11" s="9493"/>
      <c r="G11" s="9493"/>
      <c r="H11" s="9493"/>
      <c r="I11" s="9494"/>
      <c r="J11" s="9494"/>
      <c r="K11" s="9493"/>
      <c r="L11" s="9618"/>
    </row>
    <row r="12" spans="1:12">
      <c r="A12" s="1020"/>
      <c r="B12" s="1138"/>
      <c r="C12" s="528"/>
      <c r="D12" s="576"/>
      <c r="E12" s="574"/>
      <c r="F12" s="577"/>
      <c r="G12" s="577"/>
      <c r="H12" s="577"/>
      <c r="I12" s="577"/>
      <c r="J12" s="577">
        <v>1400</v>
      </c>
      <c r="K12" s="1026">
        <f>K10+J12</f>
        <v>20115729</v>
      </c>
      <c r="L12" s="433"/>
    </row>
    <row r="13" spans="1:12">
      <c r="A13" s="9498" t="s">
        <v>507</v>
      </c>
      <c r="B13" s="9684">
        <v>42037</v>
      </c>
      <c r="C13" s="665" t="s">
        <v>815</v>
      </c>
      <c r="D13" s="666" t="s">
        <v>574</v>
      </c>
      <c r="E13" s="9498" t="s">
        <v>79</v>
      </c>
      <c r="F13" s="9609"/>
      <c r="G13" s="9492"/>
      <c r="H13" s="9492"/>
      <c r="I13" s="9492">
        <v>158135</v>
      </c>
      <c r="J13" s="9492"/>
      <c r="K13" s="9492">
        <f>K12-I13</f>
        <v>19957594</v>
      </c>
      <c r="L13" s="9617"/>
    </row>
    <row r="14" spans="1:12">
      <c r="A14" s="9499"/>
      <c r="B14" s="9685"/>
      <c r="C14" s="538" t="s">
        <v>826</v>
      </c>
      <c r="D14" s="667" t="s">
        <v>46</v>
      </c>
      <c r="E14" s="9499"/>
      <c r="F14" s="9610"/>
      <c r="G14" s="9493"/>
      <c r="H14" s="9493"/>
      <c r="I14" s="9493"/>
      <c r="J14" s="9493"/>
      <c r="K14" s="9493"/>
      <c r="L14" s="9618"/>
    </row>
    <row r="15" spans="1:12">
      <c r="A15" s="1020"/>
      <c r="B15" s="1138"/>
      <c r="C15" s="529"/>
      <c r="D15" s="668"/>
      <c r="E15" s="669"/>
      <c r="F15" s="670"/>
      <c r="G15" s="670"/>
      <c r="H15" s="670"/>
      <c r="I15" s="670"/>
      <c r="J15" s="577">
        <v>1400</v>
      </c>
      <c r="K15" s="1026">
        <f>K13+J15</f>
        <v>19958994</v>
      </c>
      <c r="L15" s="433"/>
    </row>
    <row r="16" spans="1:12">
      <c r="A16" s="9498" t="s">
        <v>508</v>
      </c>
      <c r="B16" s="9685">
        <v>42037</v>
      </c>
      <c r="C16" s="556" t="s">
        <v>952</v>
      </c>
      <c r="D16" s="1119" t="s">
        <v>91</v>
      </c>
      <c r="E16" s="9498" t="s">
        <v>92</v>
      </c>
      <c r="F16" s="1015"/>
      <c r="G16" s="9492"/>
      <c r="H16" s="537"/>
      <c r="I16" s="9492">
        <v>50000</v>
      </c>
      <c r="J16" s="595"/>
      <c r="K16" s="9492">
        <f>K15-I16</f>
        <v>19908994</v>
      </c>
      <c r="L16" s="9617"/>
    </row>
    <row r="17" spans="1:12">
      <c r="A17" s="9499"/>
      <c r="B17" s="9685"/>
      <c r="C17" s="555" t="s">
        <v>1016</v>
      </c>
      <c r="D17" s="1118" t="s">
        <v>1176</v>
      </c>
      <c r="E17" s="9499"/>
      <c r="F17" s="1016"/>
      <c r="G17" s="9493"/>
      <c r="H17" s="515"/>
      <c r="I17" s="9493"/>
      <c r="J17" s="559"/>
      <c r="K17" s="9493"/>
      <c r="L17" s="9618"/>
    </row>
    <row r="18" spans="1:12">
      <c r="A18" s="1020"/>
      <c r="B18" s="1138"/>
      <c r="C18" s="532"/>
      <c r="D18" s="576"/>
      <c r="E18" s="582"/>
      <c r="F18" s="577"/>
      <c r="G18" s="577"/>
      <c r="H18" s="600"/>
      <c r="I18" s="577"/>
      <c r="J18" s="604">
        <v>1400</v>
      </c>
      <c r="K18" s="1026">
        <f>K16+J18</f>
        <v>19910394</v>
      </c>
      <c r="L18" s="433"/>
    </row>
    <row r="19" spans="1:12">
      <c r="A19" s="9498" t="s">
        <v>548</v>
      </c>
      <c r="B19" s="9686">
        <v>42037</v>
      </c>
      <c r="C19" s="491" t="s">
        <v>1332</v>
      </c>
      <c r="D19" s="1011" t="s">
        <v>1334</v>
      </c>
      <c r="E19" s="9498" t="s">
        <v>1348</v>
      </c>
      <c r="F19" s="9492"/>
      <c r="G19" s="9633">
        <v>250000</v>
      </c>
      <c r="H19" s="9542"/>
      <c r="I19" s="9492"/>
      <c r="J19" s="9492"/>
      <c r="K19" s="9492">
        <f>K18-G19</f>
        <v>19660394</v>
      </c>
      <c r="L19" s="9617"/>
    </row>
    <row r="20" spans="1:12">
      <c r="A20" s="9499"/>
      <c r="B20" s="9687"/>
      <c r="C20" s="487" t="s">
        <v>1333</v>
      </c>
      <c r="D20" s="1012" t="s">
        <v>918</v>
      </c>
      <c r="E20" s="9499"/>
      <c r="F20" s="9493"/>
      <c r="G20" s="9634"/>
      <c r="H20" s="9543"/>
      <c r="I20" s="9493"/>
      <c r="J20" s="9493"/>
      <c r="K20" s="9493"/>
      <c r="L20" s="9618"/>
    </row>
    <row r="21" spans="1:12">
      <c r="A21" s="1019"/>
      <c r="B21" s="1139"/>
      <c r="C21" s="532"/>
      <c r="D21" s="576"/>
      <c r="E21" s="584"/>
      <c r="F21" s="586"/>
      <c r="G21" s="588"/>
      <c r="H21" s="586"/>
      <c r="I21" s="586"/>
      <c r="J21" s="586">
        <v>1400</v>
      </c>
      <c r="K21" s="1017">
        <f>K19+J21</f>
        <v>19661794</v>
      </c>
      <c r="L21" s="433"/>
    </row>
    <row r="22" spans="1:12">
      <c r="A22" s="9515">
        <v>7</v>
      </c>
      <c r="B22" s="9682">
        <v>42037</v>
      </c>
      <c r="C22" s="556" t="s">
        <v>864</v>
      </c>
      <c r="D22" s="1120" t="s">
        <v>990</v>
      </c>
      <c r="E22" s="9659" t="s">
        <v>143</v>
      </c>
      <c r="F22" s="9492"/>
      <c r="G22" s="9492"/>
      <c r="H22" s="9492"/>
      <c r="I22" s="9492">
        <v>100000</v>
      </c>
      <c r="J22" s="9492"/>
      <c r="K22" s="9492">
        <f>K21-I22</f>
        <v>19561794</v>
      </c>
      <c r="L22" s="9617"/>
    </row>
    <row r="23" spans="1:12">
      <c r="A23" s="9516"/>
      <c r="B23" s="9683"/>
      <c r="C23" s="555" t="s">
        <v>1203</v>
      </c>
      <c r="D23" s="1121" t="s">
        <v>1176</v>
      </c>
      <c r="E23" s="9660"/>
      <c r="F23" s="9493"/>
      <c r="G23" s="9493"/>
      <c r="H23" s="9493"/>
      <c r="I23" s="9493"/>
      <c r="J23" s="9493"/>
      <c r="K23" s="9516"/>
      <c r="L23" s="9618"/>
    </row>
    <row r="24" spans="1:12">
      <c r="A24" s="514"/>
      <c r="B24" s="1140"/>
      <c r="C24" s="528"/>
      <c r="D24" s="576"/>
      <c r="E24" s="574"/>
      <c r="F24" s="575"/>
      <c r="G24" s="575"/>
      <c r="H24" s="575"/>
      <c r="I24" s="575"/>
      <c r="J24" s="575">
        <v>1400</v>
      </c>
      <c r="K24" s="516">
        <f>K22+J24</f>
        <v>19563194</v>
      </c>
      <c r="L24" s="433"/>
    </row>
    <row r="25" spans="1:12">
      <c r="A25" s="9515">
        <v>8</v>
      </c>
      <c r="B25" s="9682">
        <v>42037</v>
      </c>
      <c r="C25" s="491" t="s">
        <v>781</v>
      </c>
      <c r="D25" s="1117" t="s">
        <v>632</v>
      </c>
      <c r="E25" s="9498" t="s">
        <v>74</v>
      </c>
      <c r="F25" s="9492"/>
      <c r="G25" s="9633">
        <v>84640</v>
      </c>
      <c r="H25" s="9492"/>
      <c r="I25" s="9492"/>
      <c r="J25" s="9492"/>
      <c r="K25" s="9492">
        <f>K24-G25</f>
        <v>19478554</v>
      </c>
      <c r="L25" s="9617"/>
    </row>
    <row r="26" spans="1:12">
      <c r="A26" s="9516"/>
      <c r="B26" s="9683"/>
      <c r="C26" s="487" t="s">
        <v>1005</v>
      </c>
      <c r="D26" s="1118" t="s">
        <v>73</v>
      </c>
      <c r="E26" s="9499"/>
      <c r="F26" s="9493"/>
      <c r="G26" s="9634"/>
      <c r="H26" s="9493"/>
      <c r="I26" s="9493"/>
      <c r="J26" s="9493"/>
      <c r="K26" s="9493"/>
      <c r="L26" s="9618"/>
    </row>
    <row r="27" spans="1:12">
      <c r="A27" s="514"/>
      <c r="B27" s="1140"/>
      <c r="C27" s="528"/>
      <c r="D27" s="576"/>
      <c r="E27" s="528"/>
      <c r="F27" s="528"/>
      <c r="G27" s="585"/>
      <c r="H27" s="528"/>
      <c r="I27" s="528"/>
      <c r="J27" s="585">
        <v>1500</v>
      </c>
      <c r="K27" s="516">
        <f>K25+J27</f>
        <v>19480054</v>
      </c>
      <c r="L27" s="1019"/>
    </row>
    <row r="28" spans="1:12">
      <c r="A28" s="9515">
        <v>9</v>
      </c>
      <c r="B28" s="9682">
        <v>42037</v>
      </c>
      <c r="C28" s="525" t="s">
        <v>778</v>
      </c>
      <c r="D28" s="1117" t="s">
        <v>632</v>
      </c>
      <c r="E28" s="9498" t="s">
        <v>74</v>
      </c>
      <c r="F28" s="1022"/>
      <c r="G28" s="9609">
        <v>88140</v>
      </c>
      <c r="H28" s="537"/>
      <c r="I28" s="9492"/>
      <c r="J28" s="464"/>
      <c r="K28" s="9492">
        <f>K27-G28</f>
        <v>19391914</v>
      </c>
      <c r="L28" s="9653"/>
    </row>
    <row r="29" spans="1:12">
      <c r="A29" s="9516"/>
      <c r="B29" s="9683"/>
      <c r="C29" s="539" t="s">
        <v>1004</v>
      </c>
      <c r="D29" s="1118" t="s">
        <v>73</v>
      </c>
      <c r="E29" s="9499"/>
      <c r="F29" s="1023"/>
      <c r="G29" s="9610"/>
      <c r="H29" s="515"/>
      <c r="I29" s="9493"/>
      <c r="J29" s="559"/>
      <c r="K29" s="9516"/>
      <c r="L29" s="9654"/>
    </row>
    <row r="30" spans="1:12">
      <c r="A30" s="514"/>
      <c r="B30" s="1140"/>
      <c r="C30" s="532"/>
      <c r="D30" s="576"/>
      <c r="E30" s="582"/>
      <c r="F30" s="577"/>
      <c r="G30" s="577"/>
      <c r="H30" s="600"/>
      <c r="I30" s="577"/>
      <c r="J30" s="604">
        <v>1500</v>
      </c>
      <c r="K30" s="516">
        <f>K28+J30</f>
        <v>19393414</v>
      </c>
      <c r="L30" s="433"/>
    </row>
    <row r="31" spans="1:12">
      <c r="A31" s="9515">
        <v>10</v>
      </c>
      <c r="B31" s="9682">
        <v>42037</v>
      </c>
      <c r="C31" s="517" t="s">
        <v>781</v>
      </c>
      <c r="D31" s="1117" t="s">
        <v>848</v>
      </c>
      <c r="E31" s="9498" t="s">
        <v>52</v>
      </c>
      <c r="F31" s="1033"/>
      <c r="G31" s="9663">
        <v>47890</v>
      </c>
      <c r="H31" s="9663"/>
      <c r="I31" s="9515"/>
      <c r="J31" s="9515"/>
      <c r="K31" s="9492">
        <f>K30-G31</f>
        <v>19345524</v>
      </c>
      <c r="L31" s="9617"/>
    </row>
    <row r="32" spans="1:12">
      <c r="A32" s="9516"/>
      <c r="B32" s="9683"/>
      <c r="C32" s="477" t="s">
        <v>1289</v>
      </c>
      <c r="D32" s="1118" t="s">
        <v>1302</v>
      </c>
      <c r="E32" s="9499"/>
      <c r="F32" s="1034"/>
      <c r="G32" s="9664"/>
      <c r="H32" s="9664"/>
      <c r="I32" s="9516"/>
      <c r="J32" s="9516"/>
      <c r="K32" s="9493"/>
      <c r="L32" s="9618"/>
    </row>
    <row r="33" spans="1:12">
      <c r="A33" s="514"/>
      <c r="B33" s="1140"/>
      <c r="C33" s="532"/>
      <c r="D33" s="583"/>
      <c r="E33" s="584"/>
      <c r="F33" s="586"/>
      <c r="G33" s="585"/>
      <c r="H33" s="586"/>
      <c r="I33" s="586"/>
      <c r="J33" s="586">
        <v>1500</v>
      </c>
      <c r="K33" s="516">
        <f>K31+J33</f>
        <v>19347024</v>
      </c>
      <c r="L33" s="433"/>
    </row>
    <row r="34" spans="1:12">
      <c r="A34" s="9515">
        <v>11</v>
      </c>
      <c r="B34" s="9682">
        <v>42037</v>
      </c>
      <c r="C34" s="499" t="s">
        <v>781</v>
      </c>
      <c r="D34" s="1117" t="s">
        <v>574</v>
      </c>
      <c r="E34" s="9498" t="s">
        <v>79</v>
      </c>
      <c r="F34" s="9492"/>
      <c r="G34" s="9633"/>
      <c r="H34" s="9492"/>
      <c r="I34" s="9492">
        <v>10140</v>
      </c>
      <c r="J34" s="9492"/>
      <c r="K34" s="9492">
        <f>K33-I34</f>
        <v>19336884</v>
      </c>
      <c r="L34" s="9617"/>
    </row>
    <row r="35" spans="1:12">
      <c r="A35" s="9516"/>
      <c r="B35" s="9683"/>
      <c r="C35" s="477" t="s">
        <v>994</v>
      </c>
      <c r="D35" s="1118" t="s">
        <v>46</v>
      </c>
      <c r="E35" s="9499"/>
      <c r="F35" s="9493"/>
      <c r="G35" s="9634"/>
      <c r="H35" s="9493"/>
      <c r="I35" s="9493"/>
      <c r="J35" s="9493"/>
      <c r="K35" s="9493"/>
      <c r="L35" s="9618"/>
    </row>
    <row r="36" spans="1:12">
      <c r="A36" s="514"/>
      <c r="B36" s="1140"/>
      <c r="C36" s="531"/>
      <c r="D36" s="576"/>
      <c r="E36" s="584"/>
      <c r="F36" s="586"/>
      <c r="G36" s="585"/>
      <c r="H36" s="586"/>
      <c r="I36" s="586"/>
      <c r="J36" s="586">
        <v>1500</v>
      </c>
      <c r="K36" s="1214">
        <f>K34+J36</f>
        <v>19338384</v>
      </c>
      <c r="L36" s="433"/>
    </row>
    <row r="37" spans="1:12">
      <c r="A37" s="9515">
        <v>12</v>
      </c>
      <c r="B37" s="9682">
        <v>42038</v>
      </c>
      <c r="C37" s="474" t="s">
        <v>815</v>
      </c>
      <c r="D37" s="1117" t="s">
        <v>113</v>
      </c>
      <c r="E37" s="9498" t="s">
        <v>114</v>
      </c>
      <c r="F37" s="1015"/>
      <c r="G37" s="9492"/>
      <c r="H37" s="9492"/>
      <c r="I37" s="9492">
        <v>708597</v>
      </c>
      <c r="J37" s="9633"/>
      <c r="K37" s="9492">
        <f>K36-I37</f>
        <v>18629787</v>
      </c>
      <c r="L37" s="9617"/>
    </row>
    <row r="38" spans="1:12">
      <c r="A38" s="9516"/>
      <c r="B38" s="9683"/>
      <c r="C38" s="487" t="s">
        <v>820</v>
      </c>
      <c r="D38" s="1118" t="s">
        <v>46</v>
      </c>
      <c r="E38" s="9499"/>
      <c r="F38" s="1016"/>
      <c r="G38" s="9493"/>
      <c r="H38" s="9493"/>
      <c r="I38" s="9493"/>
      <c r="J38" s="9634"/>
      <c r="K38" s="9493"/>
      <c r="L38" s="9618"/>
    </row>
    <row r="39" spans="1:12">
      <c r="A39" s="535"/>
      <c r="B39" s="1140"/>
      <c r="C39" s="532"/>
      <c r="D39" s="576"/>
      <c r="E39" s="582"/>
      <c r="F39" s="577"/>
      <c r="G39" s="577"/>
      <c r="H39" s="600"/>
      <c r="I39" s="577"/>
      <c r="J39" s="604">
        <v>1400</v>
      </c>
      <c r="K39" s="516">
        <f>K37+J39</f>
        <v>18631187</v>
      </c>
      <c r="L39" s="433"/>
    </row>
    <row r="40" spans="1:12">
      <c r="A40" s="9635">
        <v>13</v>
      </c>
      <c r="B40" s="9688">
        <v>42038</v>
      </c>
      <c r="C40" s="556" t="s">
        <v>888</v>
      </c>
      <c r="D40" s="1117" t="s">
        <v>46</v>
      </c>
      <c r="E40" s="9498"/>
      <c r="F40" s="9492"/>
      <c r="G40" s="9633"/>
      <c r="H40" s="9542"/>
      <c r="I40" s="9492">
        <v>2198744</v>
      </c>
      <c r="J40" s="9492"/>
      <c r="K40" s="9492">
        <f>K39-I40</f>
        <v>16432443</v>
      </c>
      <c r="L40" s="9617"/>
    </row>
    <row r="41" spans="1:12">
      <c r="A41" s="9548"/>
      <c r="B41" s="9683"/>
      <c r="C41" s="555" t="s">
        <v>889</v>
      </c>
      <c r="D41" s="1118"/>
      <c r="E41" s="9499"/>
      <c r="F41" s="9493"/>
      <c r="G41" s="9634"/>
      <c r="H41" s="9543"/>
      <c r="I41" s="9493"/>
      <c r="J41" s="9493"/>
      <c r="K41" s="9493"/>
      <c r="L41" s="9618"/>
    </row>
    <row r="42" spans="1:12">
      <c r="A42" s="514"/>
      <c r="B42" s="1140"/>
      <c r="C42" s="532"/>
      <c r="D42" s="576"/>
      <c r="E42" s="584"/>
      <c r="F42" s="586"/>
      <c r="G42" s="588"/>
      <c r="H42" s="586"/>
      <c r="I42" s="586"/>
      <c r="J42" s="586">
        <v>1400</v>
      </c>
      <c r="K42" s="516">
        <f>K40+J42</f>
        <v>16433843</v>
      </c>
      <c r="L42" s="433"/>
    </row>
    <row r="43" spans="1:12">
      <c r="A43" s="9628">
        <v>14</v>
      </c>
      <c r="B43" s="9688">
        <v>42038</v>
      </c>
      <c r="C43" s="556" t="s">
        <v>815</v>
      </c>
      <c r="D43" s="1117" t="s">
        <v>1150</v>
      </c>
      <c r="E43" s="1024"/>
      <c r="F43" s="1015"/>
      <c r="G43" s="9492"/>
      <c r="H43" s="9492"/>
      <c r="I43" s="9492">
        <v>131484</v>
      </c>
      <c r="J43" s="9633"/>
      <c r="K43" s="9630">
        <f>K42-I43</f>
        <v>16302359</v>
      </c>
      <c r="L43" s="9617"/>
    </row>
    <row r="44" spans="1:12">
      <c r="A44" s="9516"/>
      <c r="B44" s="9683"/>
      <c r="C44" s="555" t="s">
        <v>1151</v>
      </c>
      <c r="D44" s="1118"/>
      <c r="E44" s="1025"/>
      <c r="F44" s="1016"/>
      <c r="G44" s="9493"/>
      <c r="H44" s="9493"/>
      <c r="I44" s="9493"/>
      <c r="J44" s="9634"/>
      <c r="K44" s="9493"/>
      <c r="L44" s="9618"/>
    </row>
    <row r="45" spans="1:12">
      <c r="A45" s="514"/>
      <c r="B45" s="1140"/>
      <c r="C45" s="532"/>
      <c r="D45" s="576"/>
      <c r="E45" s="605"/>
      <c r="F45" s="577"/>
      <c r="G45" s="577"/>
      <c r="H45" s="600"/>
      <c r="I45" s="577"/>
      <c r="J45" s="604">
        <v>1400</v>
      </c>
      <c r="K45" s="516">
        <f>K43+J45</f>
        <v>16303759</v>
      </c>
      <c r="L45" s="433"/>
    </row>
    <row r="46" spans="1:12">
      <c r="A46" s="9515">
        <v>15</v>
      </c>
      <c r="B46" s="9682">
        <v>42038</v>
      </c>
      <c r="C46" s="556" t="s">
        <v>781</v>
      </c>
      <c r="D46" s="1117" t="s">
        <v>46</v>
      </c>
      <c r="E46" s="974"/>
      <c r="F46" s="1015"/>
      <c r="G46" s="9492"/>
      <c r="H46" s="515"/>
      <c r="I46" s="9492">
        <v>180140</v>
      </c>
      <c r="J46" s="595"/>
      <c r="K46" s="9492">
        <f>K45-I46</f>
        <v>16123619</v>
      </c>
      <c r="L46" s="9617"/>
    </row>
    <row r="47" spans="1:12">
      <c r="A47" s="9516"/>
      <c r="B47" s="9683"/>
      <c r="C47" s="555" t="s">
        <v>894</v>
      </c>
      <c r="D47" s="1118"/>
      <c r="E47" s="1025"/>
      <c r="F47" s="1016"/>
      <c r="G47" s="9493"/>
      <c r="H47" s="515"/>
      <c r="I47" s="9493"/>
      <c r="J47" s="559"/>
      <c r="K47" s="9493"/>
      <c r="L47" s="9618"/>
    </row>
    <row r="48" spans="1:12">
      <c r="A48" s="1019"/>
      <c r="B48" s="1140"/>
      <c r="C48" s="532"/>
      <c r="D48" s="576"/>
      <c r="E48" s="582"/>
      <c r="F48" s="577"/>
      <c r="G48" s="577"/>
      <c r="H48" s="600"/>
      <c r="I48" s="577"/>
      <c r="J48" s="604">
        <v>1500</v>
      </c>
      <c r="K48" s="516">
        <f>K46+J48</f>
        <v>16125119</v>
      </c>
      <c r="L48" s="433"/>
    </row>
    <row r="49" spans="1:12">
      <c r="A49" s="9515">
        <v>16</v>
      </c>
      <c r="B49" s="9682">
        <v>42038</v>
      </c>
      <c r="C49" s="556" t="s">
        <v>796</v>
      </c>
      <c r="D49" s="1117" t="s">
        <v>1150</v>
      </c>
      <c r="E49" s="974"/>
      <c r="F49" s="1015"/>
      <c r="G49" s="9492"/>
      <c r="H49" s="515"/>
      <c r="I49" s="9492">
        <v>41300</v>
      </c>
      <c r="J49" s="559"/>
      <c r="K49" s="9492">
        <f>K48-I49</f>
        <v>16083819</v>
      </c>
      <c r="L49" s="9617"/>
    </row>
    <row r="50" spans="1:12">
      <c r="A50" s="9516"/>
      <c r="B50" s="9683"/>
      <c r="C50" s="555" t="s">
        <v>1152</v>
      </c>
      <c r="D50" s="1118"/>
      <c r="E50" s="1025"/>
      <c r="F50" s="1016"/>
      <c r="G50" s="9493"/>
      <c r="H50" s="515"/>
      <c r="I50" s="9493"/>
      <c r="J50" s="559"/>
      <c r="K50" s="9493"/>
      <c r="L50" s="9618"/>
    </row>
    <row r="51" spans="1:12">
      <c r="A51" s="1019"/>
      <c r="B51" s="1140"/>
      <c r="C51" s="532"/>
      <c r="D51" s="576"/>
      <c r="E51" s="582"/>
      <c r="F51" s="577"/>
      <c r="G51" s="577"/>
      <c r="H51" s="600"/>
      <c r="I51" s="577"/>
      <c r="J51" s="604">
        <v>750</v>
      </c>
      <c r="K51" s="1214">
        <f>K49+J51</f>
        <v>16084569</v>
      </c>
      <c r="L51" s="433"/>
    </row>
    <row r="52" spans="1:12">
      <c r="A52" s="9515">
        <v>17</v>
      </c>
      <c r="B52" s="9682">
        <v>42039</v>
      </c>
      <c r="C52" s="545" t="s">
        <v>812</v>
      </c>
      <c r="D52" s="518" t="s">
        <v>1335</v>
      </c>
      <c r="E52" s="974"/>
      <c r="F52" s="1015"/>
      <c r="G52" s="9492"/>
      <c r="H52" s="515"/>
      <c r="I52" s="9492">
        <v>312894</v>
      </c>
      <c r="J52" s="559"/>
      <c r="K52" s="9492">
        <f>K51-I52</f>
        <v>15771675</v>
      </c>
      <c r="L52" s="9617"/>
    </row>
    <row r="53" spans="1:12">
      <c r="A53" s="9516"/>
      <c r="B53" s="9683"/>
      <c r="C53" s="553" t="s">
        <v>813</v>
      </c>
      <c r="D53" s="519" t="s">
        <v>814</v>
      </c>
      <c r="E53" s="1025"/>
      <c r="F53" s="1016"/>
      <c r="G53" s="9493"/>
      <c r="H53" s="515"/>
      <c r="I53" s="9493"/>
      <c r="J53" s="559"/>
      <c r="K53" s="9493"/>
      <c r="L53" s="9618"/>
    </row>
    <row r="54" spans="1:12">
      <c r="A54" s="1019"/>
      <c r="B54" s="1140"/>
      <c r="C54" s="532"/>
      <c r="D54" s="576"/>
      <c r="E54" s="582"/>
      <c r="F54" s="577"/>
      <c r="G54" s="577"/>
      <c r="H54" s="600"/>
      <c r="I54" s="577"/>
      <c r="J54" s="604">
        <v>1400</v>
      </c>
      <c r="K54" s="516">
        <f>K52+J54</f>
        <v>15773075</v>
      </c>
      <c r="L54" s="433"/>
    </row>
    <row r="55" spans="1:12">
      <c r="A55" s="9515">
        <v>18</v>
      </c>
      <c r="B55" s="9682">
        <v>42039</v>
      </c>
      <c r="C55" s="562" t="s">
        <v>815</v>
      </c>
      <c r="D55" s="1117" t="s">
        <v>1335</v>
      </c>
      <c r="E55" s="974"/>
      <c r="F55" s="1015"/>
      <c r="G55" s="9492"/>
      <c r="H55" s="515"/>
      <c r="I55" s="9492">
        <v>103072</v>
      </c>
      <c r="J55" s="559"/>
      <c r="K55" s="9492">
        <f>K54-I55</f>
        <v>15670003</v>
      </c>
      <c r="L55" s="9617"/>
    </row>
    <row r="56" spans="1:12">
      <c r="A56" s="9516"/>
      <c r="B56" s="9683"/>
      <c r="C56" s="553" t="s">
        <v>1026</v>
      </c>
      <c r="D56" s="1118" t="s">
        <v>814</v>
      </c>
      <c r="E56" s="1025"/>
      <c r="F56" s="1016"/>
      <c r="G56" s="9493"/>
      <c r="H56" s="515"/>
      <c r="I56" s="9493"/>
      <c r="J56" s="559"/>
      <c r="K56" s="9493"/>
      <c r="L56" s="9618"/>
    </row>
    <row r="57" spans="1:12">
      <c r="A57" s="1019"/>
      <c r="B57" s="1140"/>
      <c r="C57" s="532"/>
      <c r="D57" s="528"/>
      <c r="E57" s="584"/>
      <c r="F57" s="600"/>
      <c r="G57" s="600"/>
      <c r="H57" s="600"/>
      <c r="I57" s="600"/>
      <c r="J57" s="604">
        <v>1400</v>
      </c>
      <c r="K57" s="516">
        <f>K55+J57</f>
        <v>15671403</v>
      </c>
      <c r="L57" s="433"/>
    </row>
    <row r="58" spans="1:12">
      <c r="A58" s="9515">
        <v>19</v>
      </c>
      <c r="B58" s="9682">
        <v>42039</v>
      </c>
      <c r="C58" s="556" t="s">
        <v>997</v>
      </c>
      <c r="D58" s="1117" t="s">
        <v>1312</v>
      </c>
      <c r="E58" s="9498" t="s">
        <v>1326</v>
      </c>
      <c r="F58" s="1026"/>
      <c r="G58" s="9492">
        <v>200000</v>
      </c>
      <c r="H58" s="9492"/>
      <c r="I58" s="9492"/>
      <c r="J58" s="9633"/>
      <c r="K58" s="9492">
        <f>K57-G58</f>
        <v>15471403</v>
      </c>
      <c r="L58" s="9647" t="s">
        <v>1336</v>
      </c>
    </row>
    <row r="59" spans="1:12">
      <c r="A59" s="9516"/>
      <c r="B59" s="9683"/>
      <c r="C59" s="555" t="s">
        <v>1311</v>
      </c>
      <c r="D59" s="1118" t="s">
        <v>1313</v>
      </c>
      <c r="E59" s="9499"/>
      <c r="F59" s="1016"/>
      <c r="G59" s="9493"/>
      <c r="H59" s="9493"/>
      <c r="I59" s="9493"/>
      <c r="J59" s="9634"/>
      <c r="K59" s="9493"/>
      <c r="L59" s="9648"/>
    </row>
    <row r="60" spans="1:12">
      <c r="A60" s="1019"/>
      <c r="B60" s="1140"/>
      <c r="C60" s="532"/>
      <c r="D60" s="576"/>
      <c r="E60" s="605"/>
      <c r="F60" s="577"/>
      <c r="G60" s="577"/>
      <c r="H60" s="600"/>
      <c r="I60" s="577"/>
      <c r="J60" s="604">
        <v>1400</v>
      </c>
      <c r="K60" s="516">
        <f>K58+J60</f>
        <v>15472803</v>
      </c>
      <c r="L60" s="433"/>
    </row>
    <row r="61" spans="1:12">
      <c r="A61" s="9515">
        <v>20</v>
      </c>
      <c r="B61" s="9682">
        <v>42040</v>
      </c>
      <c r="C61" s="564" t="s">
        <v>591</v>
      </c>
      <c r="D61" s="1192"/>
      <c r="E61" s="1005"/>
      <c r="F61" s="9492">
        <v>20000000</v>
      </c>
      <c r="G61" s="534"/>
      <c r="H61" s="534"/>
      <c r="I61" s="534"/>
      <c r="J61" s="464"/>
      <c r="K61" s="9492">
        <f>K60+F61</f>
        <v>35472803</v>
      </c>
      <c r="L61" s="716"/>
    </row>
    <row r="62" spans="1:12">
      <c r="A62" s="9628"/>
      <c r="B62" s="9683"/>
      <c r="C62" s="539"/>
      <c r="D62" s="1193"/>
      <c r="E62" s="533"/>
      <c r="F62" s="9493"/>
      <c r="G62" s="515"/>
      <c r="H62" s="515"/>
      <c r="I62" s="515"/>
      <c r="J62" s="559"/>
      <c r="K62" s="9493"/>
      <c r="L62" s="1215"/>
    </row>
    <row r="63" spans="1:12">
      <c r="A63" s="514"/>
      <c r="B63" s="1142"/>
      <c r="C63" s="497"/>
      <c r="D63" s="1127"/>
      <c r="E63" s="533"/>
      <c r="F63" s="1016"/>
      <c r="G63" s="515"/>
      <c r="H63" s="515"/>
      <c r="I63" s="515"/>
      <c r="J63" s="559"/>
      <c r="K63" s="516"/>
      <c r="L63" s="1216"/>
    </row>
    <row r="64" spans="1:12">
      <c r="A64" s="9515">
        <v>21</v>
      </c>
      <c r="B64" s="9691">
        <v>42040</v>
      </c>
      <c r="C64" s="564" t="s">
        <v>821</v>
      </c>
      <c r="D64" s="1126" t="s">
        <v>257</v>
      </c>
      <c r="E64" s="9498" t="s">
        <v>259</v>
      </c>
      <c r="F64" s="9677"/>
      <c r="G64" s="9677">
        <v>785850</v>
      </c>
      <c r="H64" s="9675"/>
      <c r="I64" s="9675"/>
      <c r="J64" s="9675"/>
      <c r="K64" s="9492">
        <f>K61-G64</f>
        <v>34686953</v>
      </c>
      <c r="L64" s="9617"/>
    </row>
    <row r="65" spans="1:12">
      <c r="A65" s="9516"/>
      <c r="B65" s="9692"/>
      <c r="C65" s="497" t="s">
        <v>846</v>
      </c>
      <c r="D65" s="1127" t="s">
        <v>876</v>
      </c>
      <c r="E65" s="9499"/>
      <c r="F65" s="9678"/>
      <c r="G65" s="9678"/>
      <c r="H65" s="9676"/>
      <c r="I65" s="9676"/>
      <c r="J65" s="9676"/>
      <c r="K65" s="9493"/>
      <c r="L65" s="9618"/>
    </row>
    <row r="66" spans="1:12">
      <c r="A66" s="514"/>
      <c r="B66" s="1141"/>
      <c r="C66" s="891"/>
      <c r="D66" s="891"/>
      <c r="E66" s="891"/>
      <c r="F66" s="891"/>
      <c r="G66" s="891"/>
      <c r="H66" s="891"/>
      <c r="I66" s="891"/>
      <c r="J66" s="891">
        <v>1400</v>
      </c>
      <c r="K66" s="515">
        <f>K64+J66</f>
        <v>34688353</v>
      </c>
      <c r="L66" s="433"/>
    </row>
    <row r="67" spans="1:12">
      <c r="A67" s="9640">
        <v>22</v>
      </c>
      <c r="B67" s="9682">
        <v>42040</v>
      </c>
      <c r="C67" s="497" t="s">
        <v>821</v>
      </c>
      <c r="D67" s="1126" t="s">
        <v>558</v>
      </c>
      <c r="E67" s="1130" t="s">
        <v>251</v>
      </c>
      <c r="F67" s="1026"/>
      <c r="G67" s="9492">
        <v>812377</v>
      </c>
      <c r="H67" s="537"/>
      <c r="I67" s="9492"/>
      <c r="J67" s="595"/>
      <c r="K67" s="9492">
        <f>K66-G67</f>
        <v>33875976</v>
      </c>
      <c r="L67" s="9617"/>
    </row>
    <row r="68" spans="1:12">
      <c r="A68" s="9665"/>
      <c r="B68" s="9683"/>
      <c r="C68" s="497" t="s">
        <v>1018</v>
      </c>
      <c r="D68" s="1127" t="s">
        <v>250</v>
      </c>
      <c r="E68" s="1131"/>
      <c r="F68" s="1016"/>
      <c r="G68" s="9493"/>
      <c r="H68" s="515"/>
      <c r="I68" s="9493"/>
      <c r="J68" s="559"/>
      <c r="K68" s="9493"/>
      <c r="L68" s="9618"/>
    </row>
    <row r="69" spans="1:12">
      <c r="A69" s="552"/>
      <c r="B69" s="1142"/>
      <c r="C69" s="532"/>
      <c r="D69" s="576"/>
      <c r="E69" s="582"/>
      <c r="F69" s="577"/>
      <c r="G69" s="577"/>
      <c r="H69" s="600"/>
      <c r="I69" s="577"/>
      <c r="J69" s="604">
        <v>1400</v>
      </c>
      <c r="K69" s="515">
        <f>K67+J69</f>
        <v>33877376</v>
      </c>
      <c r="L69" s="433"/>
    </row>
    <row r="70" spans="1:12">
      <c r="A70" s="9640">
        <v>23</v>
      </c>
      <c r="B70" s="9689">
        <v>42040</v>
      </c>
      <c r="C70" s="497" t="s">
        <v>815</v>
      </c>
      <c r="D70" s="1126" t="s">
        <v>167</v>
      </c>
      <c r="E70" s="9498" t="s">
        <v>56</v>
      </c>
      <c r="F70" s="1022"/>
      <c r="G70" s="9609">
        <v>390813</v>
      </c>
      <c r="H70" s="923"/>
      <c r="I70" s="1022"/>
      <c r="J70" s="923"/>
      <c r="K70" s="9492">
        <f>K69-G70</f>
        <v>33486563</v>
      </c>
      <c r="L70" s="9617"/>
    </row>
    <row r="71" spans="1:12">
      <c r="A71" s="9665"/>
      <c r="B71" s="9690"/>
      <c r="C71" s="497" t="s">
        <v>1019</v>
      </c>
      <c r="D71" s="1127" t="s">
        <v>1020</v>
      </c>
      <c r="E71" s="9499"/>
      <c r="F71" s="980"/>
      <c r="G71" s="9610"/>
      <c r="H71" s="460"/>
      <c r="I71" s="1023"/>
      <c r="J71" s="460"/>
      <c r="K71" s="9493"/>
      <c r="L71" s="9618"/>
    </row>
    <row r="72" spans="1:12">
      <c r="A72" s="514"/>
      <c r="B72" s="1143"/>
      <c r="C72" s="532"/>
      <c r="D72" s="601"/>
      <c r="E72" s="584"/>
      <c r="F72" s="586"/>
      <c r="G72" s="600"/>
      <c r="H72" s="600"/>
      <c r="I72" s="600"/>
      <c r="J72" s="600">
        <v>1400</v>
      </c>
      <c r="K72" s="515">
        <f>K70+J72</f>
        <v>33487963</v>
      </c>
      <c r="L72" s="433"/>
    </row>
    <row r="73" spans="1:12">
      <c r="A73" s="1011">
        <v>24</v>
      </c>
      <c r="B73" s="9682">
        <v>42040</v>
      </c>
      <c r="C73" s="497" t="s">
        <v>815</v>
      </c>
      <c r="D73" s="1126" t="s">
        <v>157</v>
      </c>
      <c r="E73" s="9498" t="s">
        <v>156</v>
      </c>
      <c r="F73" s="1015"/>
      <c r="G73" s="9492">
        <v>858994</v>
      </c>
      <c r="H73" s="537"/>
      <c r="I73" s="1015"/>
      <c r="J73" s="537"/>
      <c r="K73" s="9492">
        <f>K72-G73</f>
        <v>32628969</v>
      </c>
      <c r="L73" s="9617"/>
    </row>
    <row r="74" spans="1:12">
      <c r="A74" s="1012"/>
      <c r="B74" s="9683"/>
      <c r="C74" s="497" t="s">
        <v>1022</v>
      </c>
      <c r="D74" s="1127" t="s">
        <v>38</v>
      </c>
      <c r="E74" s="9499"/>
      <c r="F74" s="1016"/>
      <c r="G74" s="9493"/>
      <c r="H74" s="515"/>
      <c r="I74" s="1016"/>
      <c r="J74" s="515"/>
      <c r="K74" s="9493"/>
      <c r="L74" s="9618"/>
    </row>
    <row r="75" spans="1:12">
      <c r="A75" s="1019"/>
      <c r="B75" s="1142"/>
      <c r="C75" s="529"/>
      <c r="D75" s="602"/>
      <c r="E75" s="599"/>
      <c r="F75" s="600"/>
      <c r="G75" s="600"/>
      <c r="H75" s="600"/>
      <c r="I75" s="600"/>
      <c r="J75" s="600">
        <v>1400</v>
      </c>
      <c r="K75" s="1017">
        <f>K73+J75</f>
        <v>32630369</v>
      </c>
      <c r="L75" s="433"/>
    </row>
    <row r="76" spans="1:12">
      <c r="A76" s="9515">
        <v>25</v>
      </c>
      <c r="B76" s="9682">
        <v>42040</v>
      </c>
      <c r="C76" s="497" t="s">
        <v>815</v>
      </c>
      <c r="D76" s="485" t="s">
        <v>267</v>
      </c>
      <c r="E76" s="9498" t="s">
        <v>271</v>
      </c>
      <c r="F76" s="1015"/>
      <c r="G76" s="9492">
        <v>292452</v>
      </c>
      <c r="H76" s="9492"/>
      <c r="I76" s="9492"/>
      <c r="J76" s="595"/>
      <c r="K76" s="9492">
        <f>K75-G76</f>
        <v>32337917</v>
      </c>
      <c r="L76" s="9617"/>
    </row>
    <row r="77" spans="1:12">
      <c r="A77" s="9516"/>
      <c r="B77" s="9683"/>
      <c r="C77" s="497" t="s">
        <v>1023</v>
      </c>
      <c r="D77" s="486" t="s">
        <v>304</v>
      </c>
      <c r="E77" s="9499"/>
      <c r="F77" s="1016"/>
      <c r="G77" s="9493"/>
      <c r="H77" s="9493"/>
      <c r="I77" s="9493"/>
      <c r="J77" s="559"/>
      <c r="K77" s="9493"/>
      <c r="L77" s="9618"/>
    </row>
    <row r="78" spans="1:12">
      <c r="A78" s="1019"/>
      <c r="B78" s="1139"/>
      <c r="C78" s="532"/>
      <c r="D78" s="576"/>
      <c r="E78" s="582"/>
      <c r="F78" s="577"/>
      <c r="G78" s="577"/>
      <c r="H78" s="600"/>
      <c r="I78" s="577"/>
      <c r="J78" s="604">
        <v>1400</v>
      </c>
      <c r="K78" s="1017">
        <f>K76+J78</f>
        <v>32339317</v>
      </c>
      <c r="L78" s="433"/>
    </row>
    <row r="79" spans="1:12">
      <c r="A79" s="9515">
        <v>26</v>
      </c>
      <c r="B79" s="9682">
        <v>42040</v>
      </c>
      <c r="C79" s="517" t="s">
        <v>815</v>
      </c>
      <c r="D79" s="1126" t="s">
        <v>160</v>
      </c>
      <c r="E79" s="9498" t="s">
        <v>162</v>
      </c>
      <c r="F79" s="1026"/>
      <c r="G79" s="9492">
        <v>527537</v>
      </c>
      <c r="H79" s="9492"/>
      <c r="I79" s="9492"/>
      <c r="J79" s="464"/>
      <c r="K79" s="9492">
        <f>K78-G79</f>
        <v>31811780</v>
      </c>
      <c r="L79" s="433"/>
    </row>
    <row r="80" spans="1:12">
      <c r="A80" s="9516"/>
      <c r="B80" s="9683"/>
      <c r="C80" s="563" t="s">
        <v>849</v>
      </c>
      <c r="D80" s="1127" t="s">
        <v>850</v>
      </c>
      <c r="E80" s="9499"/>
      <c r="F80" s="1016"/>
      <c r="G80" s="9493"/>
      <c r="H80" s="9493"/>
      <c r="I80" s="9493"/>
      <c r="J80" s="559"/>
      <c r="K80" s="9493"/>
      <c r="L80" s="433"/>
    </row>
    <row r="81" spans="1:12">
      <c r="A81" s="1019"/>
      <c r="B81" s="1139"/>
      <c r="C81" s="532"/>
      <c r="D81" s="576"/>
      <c r="E81" s="582"/>
      <c r="F81" s="577"/>
      <c r="G81" s="577"/>
      <c r="H81" s="600"/>
      <c r="I81" s="577"/>
      <c r="J81" s="604">
        <v>1400</v>
      </c>
      <c r="K81" s="1017">
        <f>K79+J81</f>
        <v>31813180</v>
      </c>
      <c r="L81" s="433"/>
    </row>
    <row r="82" spans="1:12">
      <c r="A82" s="9515">
        <v>27</v>
      </c>
      <c r="B82" s="9682">
        <v>42040</v>
      </c>
      <c r="C82" s="517" t="s">
        <v>851</v>
      </c>
      <c r="D82" s="1126" t="s">
        <v>853</v>
      </c>
      <c r="E82" s="9498" t="s">
        <v>497</v>
      </c>
      <c r="F82" s="9492"/>
      <c r="G82" s="9492">
        <v>153648</v>
      </c>
      <c r="H82" s="9492"/>
      <c r="I82" s="9492"/>
      <c r="J82" s="9633"/>
      <c r="K82" s="9492">
        <f>K81-G82</f>
        <v>31659532</v>
      </c>
      <c r="L82" s="433"/>
    </row>
    <row r="83" spans="1:12">
      <c r="A83" s="9516"/>
      <c r="B83" s="9683"/>
      <c r="C83" s="555" t="s">
        <v>852</v>
      </c>
      <c r="D83" s="1127" t="s">
        <v>919</v>
      </c>
      <c r="E83" s="9499"/>
      <c r="F83" s="9493"/>
      <c r="G83" s="9493"/>
      <c r="H83" s="9493"/>
      <c r="I83" s="9493"/>
      <c r="J83" s="9634"/>
      <c r="K83" s="9493"/>
      <c r="L83" s="433"/>
    </row>
    <row r="84" spans="1:12">
      <c r="A84" s="1019"/>
      <c r="B84" s="1139"/>
      <c r="C84" s="532"/>
      <c r="D84" s="576"/>
      <c r="E84" s="582"/>
      <c r="F84" s="577"/>
      <c r="G84" s="577"/>
      <c r="H84" s="600"/>
      <c r="I84" s="577"/>
      <c r="J84" s="604">
        <v>1400</v>
      </c>
      <c r="K84" s="1016">
        <f>K82+J84</f>
        <v>31660932</v>
      </c>
      <c r="L84" s="433"/>
    </row>
    <row r="85" spans="1:12">
      <c r="A85" s="9515">
        <v>28</v>
      </c>
      <c r="B85" s="9682">
        <v>42040</v>
      </c>
      <c r="C85" s="474" t="s">
        <v>815</v>
      </c>
      <c r="D85" s="1126" t="s">
        <v>568</v>
      </c>
      <c r="E85" s="9498" t="s">
        <v>715</v>
      </c>
      <c r="F85" s="9492"/>
      <c r="G85" s="9633">
        <v>518776</v>
      </c>
      <c r="H85" s="9542"/>
      <c r="I85" s="9492"/>
      <c r="J85" s="9492"/>
      <c r="K85" s="9492">
        <f>K84-G85</f>
        <v>31142156</v>
      </c>
      <c r="L85" s="433"/>
    </row>
    <row r="86" spans="1:12">
      <c r="A86" s="9516"/>
      <c r="B86" s="9683"/>
      <c r="C86" s="477" t="s">
        <v>833</v>
      </c>
      <c r="D86" s="1127" t="s">
        <v>250</v>
      </c>
      <c r="E86" s="9499"/>
      <c r="F86" s="9493"/>
      <c r="G86" s="9634"/>
      <c r="H86" s="9543"/>
      <c r="I86" s="9493"/>
      <c r="J86" s="9493"/>
      <c r="K86" s="9493"/>
      <c r="L86" s="433"/>
    </row>
    <row r="87" spans="1:12">
      <c r="A87" s="1019"/>
      <c r="B87" s="1139"/>
      <c r="C87" s="532"/>
      <c r="D87" s="576"/>
      <c r="E87" s="584"/>
      <c r="F87" s="586"/>
      <c r="G87" s="588"/>
      <c r="H87" s="586"/>
      <c r="I87" s="586"/>
      <c r="J87" s="586">
        <v>1400</v>
      </c>
      <c r="K87" s="1016">
        <f>K85+J87</f>
        <v>31143556</v>
      </c>
      <c r="L87" s="433"/>
    </row>
    <row r="88" spans="1:12">
      <c r="A88" s="1011">
        <v>29</v>
      </c>
      <c r="B88" s="9682">
        <v>42040</v>
      </c>
      <c r="C88" s="474" t="s">
        <v>815</v>
      </c>
      <c r="D88" s="1126" t="s">
        <v>568</v>
      </c>
      <c r="E88" s="9498" t="s">
        <v>715</v>
      </c>
      <c r="F88" s="534"/>
      <c r="G88" s="9492">
        <v>44783</v>
      </c>
      <c r="H88" s="534"/>
      <c r="I88" s="9492"/>
      <c r="J88" s="534"/>
      <c r="K88" s="9492">
        <f>K87-G88</f>
        <v>31098773</v>
      </c>
      <c r="L88" s="433"/>
    </row>
    <row r="89" spans="1:12">
      <c r="A89" s="1012"/>
      <c r="B89" s="9683"/>
      <c r="C89" s="477" t="s">
        <v>832</v>
      </c>
      <c r="D89" s="1127" t="s">
        <v>250</v>
      </c>
      <c r="E89" s="9499"/>
      <c r="F89" s="537"/>
      <c r="G89" s="9493"/>
      <c r="H89" s="537"/>
      <c r="I89" s="9493"/>
      <c r="J89" s="537"/>
      <c r="K89" s="9493"/>
      <c r="L89" s="433"/>
    </row>
    <row r="90" spans="1:12">
      <c r="A90" s="1019"/>
      <c r="B90" s="1139"/>
      <c r="C90" s="532"/>
      <c r="D90" s="576"/>
      <c r="E90" s="584"/>
      <c r="F90" s="586"/>
      <c r="G90" s="586"/>
      <c r="H90" s="586"/>
      <c r="I90" s="586"/>
      <c r="J90" s="586">
        <v>1400</v>
      </c>
      <c r="K90" s="1016">
        <f>K88+J90</f>
        <v>31100173</v>
      </c>
      <c r="L90" s="433"/>
    </row>
    <row r="91" spans="1:12">
      <c r="A91" s="787">
        <v>30</v>
      </c>
      <c r="B91" s="9682">
        <v>42040</v>
      </c>
      <c r="C91" s="474" t="s">
        <v>821</v>
      </c>
      <c r="D91" s="1126" t="s">
        <v>790</v>
      </c>
      <c r="E91" s="1124" t="s">
        <v>877</v>
      </c>
      <c r="F91" s="537"/>
      <c r="G91" s="9492">
        <v>219364</v>
      </c>
      <c r="H91" s="537"/>
      <c r="I91" s="9492"/>
      <c r="J91" s="537"/>
      <c r="K91" s="9492">
        <f>K90-G91</f>
        <v>30880809</v>
      </c>
      <c r="L91" s="433"/>
    </row>
    <row r="92" spans="1:12">
      <c r="A92" s="788"/>
      <c r="B92" s="9683"/>
      <c r="C92" s="477" t="s">
        <v>827</v>
      </c>
      <c r="D92" s="1127" t="s">
        <v>304</v>
      </c>
      <c r="E92" s="1125"/>
      <c r="F92" s="537"/>
      <c r="G92" s="9493"/>
      <c r="H92" s="537"/>
      <c r="I92" s="9493"/>
      <c r="J92" s="537"/>
      <c r="K92" s="9493"/>
      <c r="L92" s="433"/>
    </row>
    <row r="93" spans="1:12">
      <c r="A93" s="514"/>
      <c r="B93" s="1139"/>
      <c r="C93" s="532"/>
      <c r="D93" s="576"/>
      <c r="E93" s="584"/>
      <c r="F93" s="586"/>
      <c r="G93" s="586"/>
      <c r="H93" s="586"/>
      <c r="I93" s="586"/>
      <c r="J93" s="586">
        <v>1400</v>
      </c>
      <c r="K93" s="1016">
        <f>K91+J93</f>
        <v>30882209</v>
      </c>
      <c r="L93" s="433"/>
    </row>
    <row r="94" spans="1:12">
      <c r="A94" s="787">
        <v>31</v>
      </c>
      <c r="B94" s="9682">
        <v>42040</v>
      </c>
      <c r="C94" s="474" t="s">
        <v>815</v>
      </c>
      <c r="D94" s="1126" t="s">
        <v>790</v>
      </c>
      <c r="E94" s="974" t="s">
        <v>877</v>
      </c>
      <c r="F94" s="537"/>
      <c r="G94" s="9492">
        <v>7329</v>
      </c>
      <c r="H94" s="537"/>
      <c r="I94" s="9492"/>
      <c r="J94" s="537"/>
      <c r="K94" s="9492">
        <f>K93-G94</f>
        <v>30874880</v>
      </c>
      <c r="L94" s="433"/>
    </row>
    <row r="95" spans="1:12">
      <c r="A95" s="788"/>
      <c r="B95" s="9683"/>
      <c r="C95" s="477" t="s">
        <v>828</v>
      </c>
      <c r="D95" s="1127" t="s">
        <v>304</v>
      </c>
      <c r="E95" s="1131"/>
      <c r="F95" s="537"/>
      <c r="G95" s="9493"/>
      <c r="H95" s="537"/>
      <c r="I95" s="9493"/>
      <c r="J95" s="537"/>
      <c r="K95" s="9493"/>
      <c r="L95" s="433"/>
    </row>
    <row r="96" spans="1:12">
      <c r="A96" s="1166"/>
      <c r="B96" s="1139"/>
      <c r="C96" s="532"/>
      <c r="D96" s="576"/>
      <c r="E96" s="584"/>
      <c r="F96" s="586"/>
      <c r="G96" s="586"/>
      <c r="H96" s="586"/>
      <c r="I96" s="586"/>
      <c r="J96" s="586">
        <v>1400</v>
      </c>
      <c r="K96" s="1016">
        <f>K94+J96</f>
        <v>30876280</v>
      </c>
      <c r="L96" s="433"/>
    </row>
    <row r="97" spans="1:12">
      <c r="A97" s="1160">
        <v>32</v>
      </c>
      <c r="B97" s="9682">
        <v>42040</v>
      </c>
      <c r="C97" s="435" t="s">
        <v>815</v>
      </c>
      <c r="D97" s="1126" t="s">
        <v>399</v>
      </c>
      <c r="E97" s="9498" t="s">
        <v>401</v>
      </c>
      <c r="F97" s="537"/>
      <c r="G97" s="9492">
        <v>275445</v>
      </c>
      <c r="H97" s="537"/>
      <c r="I97" s="9492"/>
      <c r="J97" s="537"/>
      <c r="K97" s="9492">
        <f>K96-G97</f>
        <v>30600835</v>
      </c>
      <c r="L97" s="433"/>
    </row>
    <row r="98" spans="1:12">
      <c r="A98" s="1161"/>
      <c r="B98" s="9683"/>
      <c r="C98" s="509" t="s">
        <v>1051</v>
      </c>
      <c r="D98" s="1127" t="s">
        <v>400</v>
      </c>
      <c r="E98" s="9499"/>
      <c r="F98" s="537"/>
      <c r="G98" s="9493"/>
      <c r="H98" s="537"/>
      <c r="I98" s="9493"/>
      <c r="J98" s="537"/>
      <c r="K98" s="9493"/>
      <c r="L98" s="433"/>
    </row>
    <row r="99" spans="1:12">
      <c r="A99" s="1166"/>
      <c r="B99" s="1139"/>
      <c r="C99" s="532"/>
      <c r="D99" s="576"/>
      <c r="E99" s="584"/>
      <c r="F99" s="586"/>
      <c r="G99" s="586"/>
      <c r="H99" s="586"/>
      <c r="I99" s="586"/>
      <c r="J99" s="586">
        <v>1400</v>
      </c>
      <c r="K99" s="1016">
        <f>K97+J99</f>
        <v>30602235</v>
      </c>
      <c r="L99" s="433"/>
    </row>
    <row r="100" spans="1:12">
      <c r="A100" s="1160">
        <v>33</v>
      </c>
      <c r="B100" s="9682">
        <v>42040</v>
      </c>
      <c r="C100" s="474" t="s">
        <v>821</v>
      </c>
      <c r="D100" s="1126" t="s">
        <v>302</v>
      </c>
      <c r="E100" s="974" t="s">
        <v>878</v>
      </c>
      <c r="F100" s="537"/>
      <c r="G100" s="9492">
        <v>164439</v>
      </c>
      <c r="H100" s="537"/>
      <c r="I100" s="9492"/>
      <c r="J100" s="537"/>
      <c r="K100" s="9492">
        <f>K99-G100</f>
        <v>30437796</v>
      </c>
      <c r="L100" s="433"/>
    </row>
    <row r="101" spans="1:12">
      <c r="A101" s="1161"/>
      <c r="B101" s="9683"/>
      <c r="C101" s="477" t="s">
        <v>1024</v>
      </c>
      <c r="D101" s="1127" t="s">
        <v>918</v>
      </c>
      <c r="E101" s="1131"/>
      <c r="F101" s="537"/>
      <c r="G101" s="9493"/>
      <c r="H101" s="537"/>
      <c r="I101" s="9493"/>
      <c r="J101" s="537"/>
      <c r="K101" s="9493"/>
      <c r="L101" s="433"/>
    </row>
    <row r="102" spans="1:12">
      <c r="A102" s="1166"/>
      <c r="B102" s="1139"/>
      <c r="C102" s="532"/>
      <c r="D102" s="576"/>
      <c r="E102" s="584"/>
      <c r="F102" s="586"/>
      <c r="G102" s="586"/>
      <c r="H102" s="586"/>
      <c r="I102" s="586"/>
      <c r="J102" s="586">
        <v>1400</v>
      </c>
      <c r="K102" s="1016">
        <f>K100+J102</f>
        <v>30439196</v>
      </c>
      <c r="L102" s="433"/>
    </row>
    <row r="103" spans="1:12">
      <c r="A103" s="1160">
        <v>34</v>
      </c>
      <c r="B103" s="9682">
        <v>42040</v>
      </c>
      <c r="C103" s="474" t="s">
        <v>815</v>
      </c>
      <c r="D103" s="1126" t="s">
        <v>302</v>
      </c>
      <c r="E103" s="1130" t="s">
        <v>878</v>
      </c>
      <c r="F103" s="9492"/>
      <c r="G103" s="9492">
        <v>27900</v>
      </c>
      <c r="H103" s="537"/>
      <c r="I103" s="9492"/>
      <c r="J103" s="537"/>
      <c r="K103" s="9492">
        <f>K102-G103</f>
        <v>30411296</v>
      </c>
      <c r="L103" s="433"/>
    </row>
    <row r="104" spans="1:12">
      <c r="A104" s="1161"/>
      <c r="B104" s="9683"/>
      <c r="C104" s="477" t="s">
        <v>830</v>
      </c>
      <c r="D104" s="1127" t="s">
        <v>918</v>
      </c>
      <c r="E104" s="1131"/>
      <c r="F104" s="9493"/>
      <c r="G104" s="9493"/>
      <c r="H104" s="537"/>
      <c r="I104" s="9493"/>
      <c r="J104" s="537"/>
      <c r="K104" s="9493"/>
      <c r="L104" s="433"/>
    </row>
    <row r="105" spans="1:12">
      <c r="A105" s="1166"/>
      <c r="B105" s="1139"/>
      <c r="C105" s="532"/>
      <c r="D105" s="528"/>
      <c r="E105" s="584"/>
      <c r="F105" s="586"/>
      <c r="G105" s="586"/>
      <c r="H105" s="586"/>
      <c r="I105" s="586"/>
      <c r="J105" s="586">
        <v>1400</v>
      </c>
      <c r="K105" s="1016">
        <f>K103+J105</f>
        <v>30412696</v>
      </c>
      <c r="L105" s="433"/>
    </row>
    <row r="106" spans="1:12">
      <c r="A106" s="1160">
        <v>35</v>
      </c>
      <c r="B106" s="9682">
        <v>42040</v>
      </c>
      <c r="C106" s="474" t="s">
        <v>815</v>
      </c>
      <c r="D106" s="1133" t="s">
        <v>302</v>
      </c>
      <c r="E106" s="974" t="s">
        <v>878</v>
      </c>
      <c r="F106" s="1015"/>
      <c r="G106" s="9492">
        <v>22619</v>
      </c>
      <c r="H106" s="534"/>
      <c r="I106" s="9492"/>
      <c r="J106" s="534"/>
      <c r="K106" s="9492">
        <f>K105-G106</f>
        <v>30390077</v>
      </c>
      <c r="L106" s="433"/>
    </row>
    <row r="107" spans="1:12">
      <c r="A107" s="1161"/>
      <c r="B107" s="9683"/>
      <c r="C107" s="477" t="s">
        <v>831</v>
      </c>
      <c r="D107" s="1134" t="s">
        <v>918</v>
      </c>
      <c r="E107" s="1131"/>
      <c r="F107" s="1016"/>
      <c r="G107" s="9493"/>
      <c r="H107" s="515"/>
      <c r="I107" s="9493"/>
      <c r="J107" s="515"/>
      <c r="K107" s="9493"/>
      <c r="L107" s="433"/>
    </row>
    <row r="108" spans="1:12">
      <c r="A108" s="1166"/>
      <c r="B108" s="1139"/>
      <c r="C108" s="529"/>
      <c r="D108" s="583"/>
      <c r="E108" s="599"/>
      <c r="F108" s="600"/>
      <c r="G108" s="600"/>
      <c r="H108" s="600"/>
      <c r="I108" s="600"/>
      <c r="J108" s="600">
        <v>1400</v>
      </c>
      <c r="K108" s="1016">
        <f>K106+J108</f>
        <v>30391477</v>
      </c>
      <c r="L108" s="433"/>
    </row>
    <row r="109" spans="1:12">
      <c r="A109" s="1160">
        <v>36</v>
      </c>
      <c r="B109" s="9682">
        <v>42040</v>
      </c>
      <c r="C109" s="556" t="s">
        <v>815</v>
      </c>
      <c r="D109" s="1126" t="s">
        <v>899</v>
      </c>
      <c r="E109" s="974" t="s">
        <v>901</v>
      </c>
      <c r="F109" s="1026"/>
      <c r="G109" s="9492">
        <v>398908</v>
      </c>
      <c r="H109" s="9492"/>
      <c r="I109" s="9492"/>
      <c r="J109" s="595"/>
      <c r="K109" s="9492">
        <f>K108-G109</f>
        <v>29992569</v>
      </c>
      <c r="L109" s="433"/>
    </row>
    <row r="110" spans="1:12">
      <c r="A110" s="1161"/>
      <c r="B110" s="9683"/>
      <c r="C110" s="555" t="s">
        <v>898</v>
      </c>
      <c r="D110" s="1127" t="s">
        <v>900</v>
      </c>
      <c r="E110" s="1131"/>
      <c r="F110" s="1016"/>
      <c r="G110" s="9493"/>
      <c r="H110" s="9493"/>
      <c r="I110" s="9493"/>
      <c r="J110" s="559"/>
      <c r="K110" s="9493"/>
      <c r="L110" s="433"/>
    </row>
    <row r="111" spans="1:12">
      <c r="A111" s="788"/>
      <c r="B111" s="1139"/>
      <c r="C111" s="532"/>
      <c r="D111" s="576"/>
      <c r="E111" s="582"/>
      <c r="F111" s="577"/>
      <c r="G111" s="577"/>
      <c r="H111" s="600"/>
      <c r="I111" s="577"/>
      <c r="J111" s="604">
        <v>1400</v>
      </c>
      <c r="K111" s="1016">
        <f>K109+J111</f>
        <v>29993969</v>
      </c>
      <c r="L111" s="433"/>
    </row>
    <row r="112" spans="1:12">
      <c r="A112" s="1160">
        <v>37</v>
      </c>
      <c r="B112" s="9682">
        <v>42040</v>
      </c>
      <c r="C112" s="556" t="s">
        <v>815</v>
      </c>
      <c r="D112" s="1126" t="s">
        <v>1145</v>
      </c>
      <c r="E112" s="9498" t="s">
        <v>1230</v>
      </c>
      <c r="F112" s="9492"/>
      <c r="G112" s="9492">
        <v>699836</v>
      </c>
      <c r="H112" s="9492"/>
      <c r="I112" s="9492"/>
      <c r="J112" s="595"/>
      <c r="K112" s="9492">
        <f>K111-G112</f>
        <v>29294133</v>
      </c>
      <c r="L112" s="433"/>
    </row>
    <row r="113" spans="1:12">
      <c r="A113" s="1161"/>
      <c r="B113" s="9683"/>
      <c r="C113" s="555" t="s">
        <v>1146</v>
      </c>
      <c r="D113" s="1127" t="s">
        <v>729</v>
      </c>
      <c r="E113" s="9499"/>
      <c r="F113" s="9493"/>
      <c r="G113" s="9493"/>
      <c r="H113" s="9493"/>
      <c r="I113" s="9493"/>
      <c r="J113" s="559"/>
      <c r="K113" s="9493"/>
      <c r="L113" s="433"/>
    </row>
    <row r="114" spans="1:12">
      <c r="A114" s="788"/>
      <c r="B114" s="1139"/>
      <c r="C114" s="532"/>
      <c r="D114" s="576"/>
      <c r="E114" s="582"/>
      <c r="F114" s="577"/>
      <c r="G114" s="577"/>
      <c r="H114" s="600"/>
      <c r="I114" s="577"/>
      <c r="J114" s="604">
        <v>1400</v>
      </c>
      <c r="K114" s="1016">
        <f>K112+J114</f>
        <v>29295533</v>
      </c>
      <c r="L114" s="433"/>
    </row>
    <row r="115" spans="1:12">
      <c r="A115" s="1160">
        <v>38</v>
      </c>
      <c r="B115" s="9682">
        <v>42040</v>
      </c>
      <c r="C115" s="556" t="s">
        <v>815</v>
      </c>
      <c r="D115" s="1126" t="s">
        <v>138</v>
      </c>
      <c r="E115" s="974" t="s">
        <v>140</v>
      </c>
      <c r="F115" s="9492"/>
      <c r="G115" s="9492">
        <v>295372</v>
      </c>
      <c r="H115" s="534"/>
      <c r="I115" s="9492"/>
      <c r="J115" s="534"/>
      <c r="K115" s="9492">
        <f>K114-G115</f>
        <v>29000161</v>
      </c>
      <c r="L115" s="433"/>
    </row>
    <row r="116" spans="1:12">
      <c r="A116" s="1161"/>
      <c r="B116" s="9683"/>
      <c r="C116" s="555" t="s">
        <v>910</v>
      </c>
      <c r="D116" s="1127" t="s">
        <v>598</v>
      </c>
      <c r="E116" s="1131"/>
      <c r="F116" s="9493"/>
      <c r="G116" s="9493"/>
      <c r="H116" s="515"/>
      <c r="I116" s="9493"/>
      <c r="J116" s="515"/>
      <c r="K116" s="9493"/>
      <c r="L116" s="433"/>
    </row>
    <row r="117" spans="1:12">
      <c r="A117" s="788"/>
      <c r="B117" s="1139"/>
      <c r="C117" s="529"/>
      <c r="D117" s="601"/>
      <c r="E117" s="599"/>
      <c r="F117" s="600"/>
      <c r="G117" s="600"/>
      <c r="H117" s="600"/>
      <c r="I117" s="600"/>
      <c r="J117" s="600">
        <v>1400</v>
      </c>
      <c r="K117" s="1016">
        <f>K115+J117</f>
        <v>29001561</v>
      </c>
      <c r="L117" s="433"/>
    </row>
    <row r="118" spans="1:12">
      <c r="A118" s="1160">
        <v>39</v>
      </c>
      <c r="B118" s="9682">
        <v>42040</v>
      </c>
      <c r="C118" s="435" t="s">
        <v>815</v>
      </c>
      <c r="D118" s="1126" t="s">
        <v>399</v>
      </c>
      <c r="E118" s="9498" t="s">
        <v>401</v>
      </c>
      <c r="F118" s="9492"/>
      <c r="G118" s="9492">
        <v>587404</v>
      </c>
      <c r="H118" s="537"/>
      <c r="I118" s="9492"/>
      <c r="J118" s="537"/>
      <c r="K118" s="9492">
        <f>K117-G118</f>
        <v>28414157</v>
      </c>
      <c r="L118" s="433"/>
    </row>
    <row r="119" spans="1:12">
      <c r="A119" s="1161"/>
      <c r="B119" s="9683"/>
      <c r="C119" s="509" t="s">
        <v>1163</v>
      </c>
      <c r="D119" s="1127" t="s">
        <v>400</v>
      </c>
      <c r="E119" s="9499"/>
      <c r="F119" s="9493"/>
      <c r="G119" s="9493"/>
      <c r="H119" s="515"/>
      <c r="I119" s="9493"/>
      <c r="J119" s="515"/>
      <c r="K119" s="9493"/>
      <c r="L119" s="433"/>
    </row>
    <row r="120" spans="1:12">
      <c r="A120" s="788"/>
      <c r="B120" s="1139"/>
      <c r="C120" s="529"/>
      <c r="D120" s="602"/>
      <c r="E120" s="599"/>
      <c r="F120" s="600"/>
      <c r="G120" s="600"/>
      <c r="H120" s="600"/>
      <c r="I120" s="600"/>
      <c r="J120" s="600">
        <v>1400</v>
      </c>
      <c r="K120" s="1017">
        <f>K118+J120</f>
        <v>28415557</v>
      </c>
      <c r="L120" s="433"/>
    </row>
    <row r="121" spans="1:12">
      <c r="A121" s="1160">
        <v>40</v>
      </c>
      <c r="B121" s="9682">
        <v>42040</v>
      </c>
      <c r="C121" s="556" t="s">
        <v>821</v>
      </c>
      <c r="D121" s="1011" t="s">
        <v>1339</v>
      </c>
      <c r="E121" s="1136" t="s">
        <v>1347</v>
      </c>
      <c r="F121" s="9492"/>
      <c r="G121" s="9492">
        <v>420378</v>
      </c>
      <c r="H121" s="537"/>
      <c r="I121" s="9492"/>
      <c r="J121" s="537"/>
      <c r="K121" s="9492">
        <f>K120-G121</f>
        <v>27995179</v>
      </c>
      <c r="L121" s="433"/>
    </row>
    <row r="122" spans="1:12">
      <c r="A122" s="1161"/>
      <c r="B122" s="9683"/>
      <c r="C122" s="555" t="s">
        <v>1338</v>
      </c>
      <c r="D122" s="1012" t="s">
        <v>304</v>
      </c>
      <c r="E122" s="1025"/>
      <c r="F122" s="9493"/>
      <c r="G122" s="9493"/>
      <c r="H122" s="515"/>
      <c r="I122" s="9493"/>
      <c r="J122" s="515"/>
      <c r="K122" s="9493"/>
      <c r="L122" s="433"/>
    </row>
    <row r="123" spans="1:12">
      <c r="A123" s="788"/>
      <c r="B123" s="1139"/>
      <c r="C123" s="532"/>
      <c r="D123" s="528"/>
      <c r="E123" s="582"/>
      <c r="F123" s="575"/>
      <c r="G123" s="575"/>
      <c r="H123" s="586"/>
      <c r="I123" s="575"/>
      <c r="J123" s="806">
        <v>1400</v>
      </c>
      <c r="K123" s="1016">
        <f>K121+J123</f>
        <v>27996579</v>
      </c>
      <c r="L123" s="433"/>
    </row>
    <row r="124" spans="1:12">
      <c r="A124" s="1160">
        <v>41</v>
      </c>
      <c r="B124" s="9682">
        <v>42040</v>
      </c>
      <c r="C124" s="556" t="s">
        <v>815</v>
      </c>
      <c r="D124" s="1126" t="s">
        <v>1283</v>
      </c>
      <c r="E124" s="9498" t="s">
        <v>1346</v>
      </c>
      <c r="F124" s="1015"/>
      <c r="G124" s="9492">
        <v>308378</v>
      </c>
      <c r="H124" s="534"/>
      <c r="I124" s="9492"/>
      <c r="J124" s="595"/>
      <c r="K124" s="9492">
        <f>K123-G124</f>
        <v>27688201</v>
      </c>
      <c r="L124" s="9617"/>
    </row>
    <row r="125" spans="1:12">
      <c r="A125" s="1161"/>
      <c r="B125" s="9683"/>
      <c r="C125" s="555" t="s">
        <v>1282</v>
      </c>
      <c r="D125" s="1127" t="s">
        <v>250</v>
      </c>
      <c r="E125" s="9499"/>
      <c r="F125" s="1016"/>
      <c r="G125" s="9493"/>
      <c r="H125" s="515"/>
      <c r="I125" s="9493"/>
      <c r="J125" s="559"/>
      <c r="K125" s="9493"/>
      <c r="L125" s="9618"/>
    </row>
    <row r="126" spans="1:12">
      <c r="A126" s="788"/>
      <c r="B126" s="1139"/>
      <c r="C126" s="532"/>
      <c r="D126" s="576"/>
      <c r="E126" s="582"/>
      <c r="F126" s="577"/>
      <c r="G126" s="577"/>
      <c r="H126" s="600"/>
      <c r="I126" s="577"/>
      <c r="J126" s="604">
        <v>1400</v>
      </c>
      <c r="K126" s="1016">
        <f>K124+J126</f>
        <v>27689601</v>
      </c>
      <c r="L126" s="433"/>
    </row>
    <row r="127" spans="1:12">
      <c r="A127" s="1160">
        <v>42</v>
      </c>
      <c r="B127" s="9682">
        <v>42040</v>
      </c>
      <c r="C127" s="474" t="s">
        <v>836</v>
      </c>
      <c r="D127" s="1126" t="s">
        <v>838</v>
      </c>
      <c r="E127" s="9498" t="s">
        <v>877</v>
      </c>
      <c r="F127" s="9492"/>
      <c r="G127" s="9492">
        <v>27100</v>
      </c>
      <c r="H127" s="9492"/>
      <c r="I127" s="9492"/>
      <c r="J127" s="9633"/>
      <c r="K127" s="9492">
        <f>K126-G127</f>
        <v>27662501</v>
      </c>
      <c r="L127" s="9617"/>
    </row>
    <row r="128" spans="1:12">
      <c r="A128" s="1161"/>
      <c r="B128" s="9683"/>
      <c r="C128" s="477" t="s">
        <v>837</v>
      </c>
      <c r="D128" s="1127" t="s">
        <v>304</v>
      </c>
      <c r="E128" s="9499"/>
      <c r="F128" s="9493"/>
      <c r="G128" s="9493"/>
      <c r="H128" s="9493"/>
      <c r="I128" s="9493"/>
      <c r="J128" s="9634"/>
      <c r="K128" s="9493"/>
      <c r="L128" s="9618"/>
    </row>
    <row r="129" spans="1:12">
      <c r="A129" s="788"/>
      <c r="B129" s="1139"/>
      <c r="C129" s="532"/>
      <c r="D129" s="576"/>
      <c r="E129" s="582"/>
      <c r="F129" s="575"/>
      <c r="G129" s="575"/>
      <c r="H129" s="586"/>
      <c r="I129" s="575"/>
      <c r="J129" s="585">
        <v>750</v>
      </c>
      <c r="K129" s="1016">
        <f>K127+J129</f>
        <v>27663251</v>
      </c>
      <c r="L129" s="433"/>
    </row>
    <row r="130" spans="1:12">
      <c r="A130" s="1160">
        <v>43</v>
      </c>
      <c r="B130" s="9682">
        <v>42040</v>
      </c>
      <c r="C130" s="491" t="s">
        <v>778</v>
      </c>
      <c r="D130" s="1126" t="s">
        <v>157</v>
      </c>
      <c r="E130" s="9498" t="s">
        <v>156</v>
      </c>
      <c r="F130" s="9492"/>
      <c r="G130" s="9492">
        <v>203640</v>
      </c>
      <c r="H130" s="9492"/>
      <c r="I130" s="9492"/>
      <c r="J130" s="9633"/>
      <c r="K130" s="9492">
        <f>K129-G130</f>
        <v>27459611</v>
      </c>
      <c r="L130" s="9647"/>
    </row>
    <row r="131" spans="1:12">
      <c r="A131" s="1161"/>
      <c r="B131" s="9683"/>
      <c r="C131" s="487" t="s">
        <v>1340</v>
      </c>
      <c r="D131" s="1127" t="s">
        <v>38</v>
      </c>
      <c r="E131" s="9499"/>
      <c r="F131" s="9493"/>
      <c r="G131" s="9493"/>
      <c r="H131" s="9493"/>
      <c r="I131" s="9493"/>
      <c r="J131" s="9634"/>
      <c r="K131" s="9493"/>
      <c r="L131" s="9648"/>
    </row>
    <row r="132" spans="1:12">
      <c r="A132" s="788"/>
      <c r="B132" s="1139"/>
      <c r="C132" s="532"/>
      <c r="D132" s="576"/>
      <c r="E132" s="582"/>
      <c r="F132" s="577"/>
      <c r="G132" s="577"/>
      <c r="H132" s="600"/>
      <c r="I132" s="577"/>
      <c r="J132" s="604">
        <v>1500</v>
      </c>
      <c r="K132" s="1016">
        <f>K130+J132</f>
        <v>27461111</v>
      </c>
      <c r="L132" s="433"/>
    </row>
    <row r="133" spans="1:12">
      <c r="A133" s="1160">
        <v>44</v>
      </c>
      <c r="B133" s="9682">
        <v>42040</v>
      </c>
      <c r="C133" s="474" t="s">
        <v>778</v>
      </c>
      <c r="D133" s="518" t="s">
        <v>399</v>
      </c>
      <c r="E133" s="9498" t="s">
        <v>401</v>
      </c>
      <c r="F133" s="9492"/>
      <c r="G133" s="9492">
        <v>30740</v>
      </c>
      <c r="H133" s="9492"/>
      <c r="I133" s="9492"/>
      <c r="J133" s="9633"/>
      <c r="K133" s="9492">
        <f>K132-G133</f>
        <v>27430371</v>
      </c>
      <c r="L133" s="433"/>
    </row>
    <row r="134" spans="1:12">
      <c r="A134" s="1161"/>
      <c r="B134" s="9683"/>
      <c r="C134" s="477" t="s">
        <v>862</v>
      </c>
      <c r="D134" s="519" t="s">
        <v>855</v>
      </c>
      <c r="E134" s="9499"/>
      <c r="F134" s="9493"/>
      <c r="G134" s="9493"/>
      <c r="H134" s="9493"/>
      <c r="I134" s="9493"/>
      <c r="J134" s="9634"/>
      <c r="K134" s="9493"/>
      <c r="L134" s="433"/>
    </row>
    <row r="135" spans="1:12">
      <c r="A135" s="788"/>
      <c r="B135" s="1139"/>
      <c r="C135" s="532"/>
      <c r="D135" s="576"/>
      <c r="E135" s="582"/>
      <c r="F135" s="575"/>
      <c r="G135" s="575"/>
      <c r="H135" s="586"/>
      <c r="I135" s="575"/>
      <c r="J135" s="585">
        <v>1500</v>
      </c>
      <c r="K135" s="1016">
        <f>K133+J135</f>
        <v>27431871</v>
      </c>
      <c r="L135" s="768"/>
    </row>
    <row r="136" spans="1:12">
      <c r="A136" s="1160">
        <v>45</v>
      </c>
      <c r="B136" s="9693">
        <v>42040</v>
      </c>
      <c r="C136" s="491" t="s">
        <v>781</v>
      </c>
      <c r="D136" s="485" t="s">
        <v>267</v>
      </c>
      <c r="E136" s="9498" t="s">
        <v>271</v>
      </c>
      <c r="F136" s="1015"/>
      <c r="G136" s="9492">
        <v>18540</v>
      </c>
      <c r="H136" s="9492"/>
      <c r="I136" s="9492"/>
      <c r="J136" s="9633"/>
      <c r="K136" s="9492">
        <f>K135-G136</f>
        <v>27413331</v>
      </c>
      <c r="L136" s="9647"/>
    </row>
    <row r="137" spans="1:12">
      <c r="A137" s="1161"/>
      <c r="B137" s="9694"/>
      <c r="C137" s="487" t="s">
        <v>791</v>
      </c>
      <c r="D137" s="486" t="s">
        <v>304</v>
      </c>
      <c r="E137" s="9499"/>
      <c r="F137" s="1016"/>
      <c r="G137" s="9493"/>
      <c r="H137" s="9493"/>
      <c r="I137" s="9493"/>
      <c r="J137" s="9634"/>
      <c r="K137" s="9493"/>
      <c r="L137" s="9648"/>
    </row>
    <row r="138" spans="1:12">
      <c r="A138" s="1161"/>
      <c r="B138" s="1144"/>
      <c r="C138" s="532"/>
      <c r="D138" s="576"/>
      <c r="E138" s="582"/>
      <c r="F138" s="577"/>
      <c r="G138" s="577"/>
      <c r="H138" s="600"/>
      <c r="I138" s="577"/>
      <c r="J138" s="604">
        <v>1500</v>
      </c>
      <c r="K138" s="1016">
        <f>K136+J138</f>
        <v>27414831</v>
      </c>
      <c r="L138" s="433"/>
    </row>
    <row r="139" spans="1:12">
      <c r="A139" s="1160">
        <v>46</v>
      </c>
      <c r="B139" s="9693">
        <v>42040</v>
      </c>
      <c r="C139" s="517" t="s">
        <v>781</v>
      </c>
      <c r="D139" s="1126" t="s">
        <v>614</v>
      </c>
      <c r="E139" s="9498" t="s">
        <v>414</v>
      </c>
      <c r="F139" s="1026"/>
      <c r="G139" s="9492">
        <v>111140</v>
      </c>
      <c r="H139" s="9492"/>
      <c r="I139" s="9492"/>
      <c r="J139" s="464"/>
      <c r="K139" s="9492">
        <f>K138-G139</f>
        <v>27303691</v>
      </c>
      <c r="L139" s="433"/>
    </row>
    <row r="140" spans="1:12">
      <c r="A140" s="1161"/>
      <c r="B140" s="9694"/>
      <c r="C140" s="555" t="s">
        <v>1031</v>
      </c>
      <c r="D140" s="1127" t="s">
        <v>698</v>
      </c>
      <c r="E140" s="9499"/>
      <c r="F140" s="1016"/>
      <c r="G140" s="9493"/>
      <c r="H140" s="9493"/>
      <c r="I140" s="9493"/>
      <c r="J140" s="559"/>
      <c r="K140" s="9493"/>
      <c r="L140" s="433"/>
    </row>
    <row r="141" spans="1:12">
      <c r="A141" s="1161"/>
      <c r="B141" s="1144"/>
      <c r="C141" s="532"/>
      <c r="D141" s="576"/>
      <c r="E141" s="582"/>
      <c r="F141" s="577"/>
      <c r="G141" s="577"/>
      <c r="H141" s="600"/>
      <c r="I141" s="577"/>
      <c r="J141" s="604">
        <v>1500</v>
      </c>
      <c r="K141" s="1016">
        <f>K139+J141</f>
        <v>27305191</v>
      </c>
      <c r="L141" s="433"/>
    </row>
    <row r="142" spans="1:12">
      <c r="A142" s="1169">
        <v>47</v>
      </c>
      <c r="B142" s="9693">
        <v>42040</v>
      </c>
      <c r="C142" s="474" t="s">
        <v>781</v>
      </c>
      <c r="D142" s="518" t="s">
        <v>568</v>
      </c>
      <c r="E142" s="9498" t="s">
        <v>715</v>
      </c>
      <c r="F142" s="1026"/>
      <c r="G142" s="9492">
        <v>22140</v>
      </c>
      <c r="H142" s="9492"/>
      <c r="I142" s="9492"/>
      <c r="J142" s="464"/>
      <c r="K142" s="9492">
        <f>K141-G142</f>
        <v>27283051</v>
      </c>
      <c r="L142" s="433"/>
    </row>
    <row r="143" spans="1:12">
      <c r="A143" s="1161"/>
      <c r="B143" s="9694"/>
      <c r="C143" s="477" t="s">
        <v>793</v>
      </c>
      <c r="D143" s="519" t="s">
        <v>250</v>
      </c>
      <c r="E143" s="9499"/>
      <c r="F143" s="1016"/>
      <c r="G143" s="9493"/>
      <c r="H143" s="9493"/>
      <c r="I143" s="9493"/>
      <c r="J143" s="559"/>
      <c r="K143" s="9493"/>
      <c r="L143" s="433"/>
    </row>
    <row r="144" spans="1:12">
      <c r="A144" s="1161"/>
      <c r="B144" s="1144"/>
      <c r="C144" s="532"/>
      <c r="D144" s="576"/>
      <c r="E144" s="582"/>
      <c r="F144" s="577"/>
      <c r="G144" s="577"/>
      <c r="H144" s="600"/>
      <c r="I144" s="577"/>
      <c r="J144" s="604">
        <v>1500</v>
      </c>
      <c r="K144" s="1016">
        <f>K142+J144</f>
        <v>27284551</v>
      </c>
      <c r="L144" s="433"/>
    </row>
    <row r="145" spans="1:12">
      <c r="A145" s="1169">
        <v>48</v>
      </c>
      <c r="B145" s="9693">
        <v>42040</v>
      </c>
      <c r="C145" s="474" t="s">
        <v>778</v>
      </c>
      <c r="D145" s="1126" t="s">
        <v>795</v>
      </c>
      <c r="E145" s="9498" t="s">
        <v>454</v>
      </c>
      <c r="F145" s="1015"/>
      <c r="G145" s="9492">
        <v>183640</v>
      </c>
      <c r="H145" s="9492"/>
      <c r="I145" s="9492"/>
      <c r="J145" s="464"/>
      <c r="K145" s="9492">
        <f>K144-G145</f>
        <v>27100911</v>
      </c>
      <c r="L145" s="433"/>
    </row>
    <row r="146" spans="1:12">
      <c r="A146" s="1161"/>
      <c r="B146" s="9694"/>
      <c r="C146" s="477" t="s">
        <v>794</v>
      </c>
      <c r="D146" s="1127" t="s">
        <v>875</v>
      </c>
      <c r="E146" s="9499"/>
      <c r="F146" s="1016"/>
      <c r="G146" s="9493"/>
      <c r="H146" s="9493"/>
      <c r="I146" s="9493"/>
      <c r="J146" s="559"/>
      <c r="K146" s="9493"/>
      <c r="L146" s="433"/>
    </row>
    <row r="147" spans="1:12">
      <c r="A147" s="1161"/>
      <c r="B147" s="1144"/>
      <c r="C147" s="532"/>
      <c r="D147" s="576"/>
      <c r="E147" s="582"/>
      <c r="F147" s="577"/>
      <c r="G147" s="577"/>
      <c r="H147" s="600"/>
      <c r="I147" s="577"/>
      <c r="J147" s="604">
        <v>1500</v>
      </c>
      <c r="K147" s="1016">
        <f>K145+J147</f>
        <v>27102411</v>
      </c>
      <c r="L147" s="433"/>
    </row>
    <row r="148" spans="1:12">
      <c r="A148" s="1160">
        <v>49</v>
      </c>
      <c r="B148" s="9693">
        <v>42040</v>
      </c>
      <c r="C148" s="525" t="s">
        <v>781</v>
      </c>
      <c r="D148" s="1132" t="s">
        <v>790</v>
      </c>
      <c r="E148" s="9498" t="s">
        <v>877</v>
      </c>
      <c r="F148" s="1026"/>
      <c r="G148" s="9492">
        <v>29190</v>
      </c>
      <c r="H148" s="9492"/>
      <c r="I148" s="9492"/>
      <c r="J148" s="595"/>
      <c r="K148" s="9492">
        <f>K147-G148</f>
        <v>27073221</v>
      </c>
      <c r="L148" s="433"/>
    </row>
    <row r="149" spans="1:12">
      <c r="A149" s="1161"/>
      <c r="B149" s="9694"/>
      <c r="C149" s="539" t="s">
        <v>789</v>
      </c>
      <c r="D149" s="540" t="s">
        <v>304</v>
      </c>
      <c r="E149" s="9499"/>
      <c r="F149" s="1016"/>
      <c r="G149" s="9493"/>
      <c r="H149" s="9493"/>
      <c r="I149" s="9493"/>
      <c r="J149" s="559"/>
      <c r="K149" s="9493"/>
      <c r="L149" s="433"/>
    </row>
    <row r="150" spans="1:12">
      <c r="A150" s="1161"/>
      <c r="B150" s="1144"/>
      <c r="C150" s="532"/>
      <c r="D150" s="576"/>
      <c r="E150" s="582"/>
      <c r="F150" s="575"/>
      <c r="G150" s="577"/>
      <c r="H150" s="600"/>
      <c r="I150" s="577"/>
      <c r="J150" s="604">
        <v>1500</v>
      </c>
      <c r="K150" s="1016">
        <f>K148+J150</f>
        <v>27074721</v>
      </c>
      <c r="L150" s="433"/>
    </row>
    <row r="151" spans="1:12">
      <c r="A151" s="1169">
        <v>50</v>
      </c>
      <c r="B151" s="9693">
        <v>42040</v>
      </c>
      <c r="C151" s="474" t="s">
        <v>781</v>
      </c>
      <c r="D151" s="1126" t="s">
        <v>1285</v>
      </c>
      <c r="E151" s="9498" t="s">
        <v>1320</v>
      </c>
      <c r="F151" s="1026"/>
      <c r="G151" s="9492">
        <v>20140</v>
      </c>
      <c r="H151" s="9492"/>
      <c r="I151" s="9492"/>
      <c r="J151" s="595"/>
      <c r="K151" s="9492">
        <f>K150-G151</f>
        <v>27054581</v>
      </c>
      <c r="L151" s="433"/>
    </row>
    <row r="152" spans="1:12">
      <c r="A152" s="1161"/>
      <c r="B152" s="9694"/>
      <c r="C152" s="477" t="s">
        <v>1092</v>
      </c>
      <c r="D152" s="1127" t="s">
        <v>38</v>
      </c>
      <c r="E152" s="9499"/>
      <c r="F152" s="1016"/>
      <c r="G152" s="9493"/>
      <c r="H152" s="9493"/>
      <c r="I152" s="9493"/>
      <c r="J152" s="559"/>
      <c r="K152" s="9493"/>
      <c r="L152" s="433"/>
    </row>
    <row r="153" spans="1:12">
      <c r="A153" s="1161"/>
      <c r="B153" s="1144"/>
      <c r="C153" s="532"/>
      <c r="D153" s="576"/>
      <c r="E153" s="582"/>
      <c r="F153" s="577"/>
      <c r="G153" s="577"/>
      <c r="H153" s="600"/>
      <c r="I153" s="577"/>
      <c r="J153" s="604">
        <v>1500</v>
      </c>
      <c r="K153" s="1016">
        <f>K151+J153</f>
        <v>27056081</v>
      </c>
      <c r="L153" s="433"/>
    </row>
    <row r="154" spans="1:12">
      <c r="A154" s="1160">
        <v>51</v>
      </c>
      <c r="B154" s="9693">
        <v>42040</v>
      </c>
      <c r="C154" s="517" t="s">
        <v>781</v>
      </c>
      <c r="D154" s="1126" t="s">
        <v>785</v>
      </c>
      <c r="E154" s="9498" t="s">
        <v>47</v>
      </c>
      <c r="F154" s="1026"/>
      <c r="G154" s="9492"/>
      <c r="H154" s="9492">
        <v>73890</v>
      </c>
      <c r="I154" s="9492"/>
      <c r="J154" s="595"/>
      <c r="K154" s="9492">
        <f>K153-H154</f>
        <v>26982191</v>
      </c>
      <c r="L154" s="9695">
        <v>42044</v>
      </c>
    </row>
    <row r="155" spans="1:12">
      <c r="A155" s="1161"/>
      <c r="B155" s="9694"/>
      <c r="C155" s="555" t="s">
        <v>784</v>
      </c>
      <c r="D155" s="1127" t="s">
        <v>46</v>
      </c>
      <c r="E155" s="9499"/>
      <c r="F155" s="1016"/>
      <c r="G155" s="9493"/>
      <c r="H155" s="9493"/>
      <c r="I155" s="9493"/>
      <c r="J155" s="559"/>
      <c r="K155" s="9493"/>
      <c r="L155" s="9648"/>
    </row>
    <row r="156" spans="1:12">
      <c r="A156" s="1161"/>
      <c r="B156" s="1144"/>
      <c r="C156" s="532"/>
      <c r="D156" s="576"/>
      <c r="E156" s="582"/>
      <c r="F156" s="575"/>
      <c r="G156" s="600"/>
      <c r="H156" s="600"/>
      <c r="I156" s="577"/>
      <c r="J156" s="604">
        <v>1500</v>
      </c>
      <c r="K156" s="1016">
        <f>K154+J156</f>
        <v>26983691</v>
      </c>
      <c r="L156" s="433"/>
    </row>
    <row r="157" spans="1:12">
      <c r="A157" s="1169">
        <v>52</v>
      </c>
      <c r="B157" s="9693" t="s">
        <v>1374</v>
      </c>
      <c r="C157" s="474" t="s">
        <v>796</v>
      </c>
      <c r="D157" s="518" t="s">
        <v>1283</v>
      </c>
      <c r="E157" s="9498" t="s">
        <v>1346</v>
      </c>
      <c r="F157" s="1026"/>
      <c r="G157" s="9492">
        <v>286100</v>
      </c>
      <c r="H157" s="9492"/>
      <c r="I157" s="1015"/>
      <c r="J157" s="464"/>
      <c r="K157" s="9492">
        <f>K156-G157</f>
        <v>26697591</v>
      </c>
      <c r="L157" s="9617"/>
    </row>
    <row r="158" spans="1:12">
      <c r="A158" s="1161"/>
      <c r="B158" s="9694"/>
      <c r="C158" s="477" t="s">
        <v>1341</v>
      </c>
      <c r="D158" s="519" t="s">
        <v>250</v>
      </c>
      <c r="E158" s="9499"/>
      <c r="F158" s="1016"/>
      <c r="G158" s="9493"/>
      <c r="H158" s="9493"/>
      <c r="I158" s="1016"/>
      <c r="J158" s="559"/>
      <c r="K158" s="9493"/>
      <c r="L158" s="9618"/>
    </row>
    <row r="159" spans="1:12">
      <c r="A159" s="1161"/>
      <c r="B159" s="1144"/>
      <c r="C159" s="532"/>
      <c r="D159" s="576"/>
      <c r="E159" s="582"/>
      <c r="F159" s="575"/>
      <c r="G159" s="600"/>
      <c r="H159" s="600"/>
      <c r="I159" s="577"/>
      <c r="J159" s="604">
        <v>750</v>
      </c>
      <c r="K159" s="1016">
        <f>K157+J159</f>
        <v>26698341</v>
      </c>
      <c r="L159" s="433"/>
    </row>
    <row r="160" spans="1:12">
      <c r="A160" s="1169">
        <v>53</v>
      </c>
      <c r="B160" s="9693">
        <v>42040</v>
      </c>
      <c r="C160" s="517" t="s">
        <v>796</v>
      </c>
      <c r="D160" s="1126" t="s">
        <v>167</v>
      </c>
      <c r="E160" s="9498" t="s">
        <v>56</v>
      </c>
      <c r="F160" s="1026"/>
      <c r="G160" s="9492">
        <v>179900</v>
      </c>
      <c r="H160" s="9492"/>
      <c r="I160" s="9492"/>
      <c r="J160" s="595"/>
      <c r="K160" s="9492">
        <f>K159-G160</f>
        <v>26518441</v>
      </c>
      <c r="L160" s="9617"/>
    </row>
    <row r="161" spans="1:12">
      <c r="A161" s="1161"/>
      <c r="B161" s="9694"/>
      <c r="C161" s="555" t="s">
        <v>1033</v>
      </c>
      <c r="D161" s="1127" t="s">
        <v>1020</v>
      </c>
      <c r="E161" s="9499"/>
      <c r="F161" s="1016"/>
      <c r="G161" s="9493"/>
      <c r="H161" s="9493"/>
      <c r="I161" s="9493"/>
      <c r="J161" s="559"/>
      <c r="K161" s="9493"/>
      <c r="L161" s="9618"/>
    </row>
    <row r="162" spans="1:12">
      <c r="A162" s="1161"/>
      <c r="B162" s="1144"/>
      <c r="C162" s="532"/>
      <c r="D162" s="576"/>
      <c r="E162" s="582"/>
      <c r="F162" s="575"/>
      <c r="G162" s="575"/>
      <c r="H162" s="600"/>
      <c r="I162" s="577"/>
      <c r="J162" s="604">
        <v>750</v>
      </c>
      <c r="K162" s="1016">
        <f>K160+J162</f>
        <v>26519191</v>
      </c>
      <c r="L162" s="433"/>
    </row>
    <row r="163" spans="1:12">
      <c r="A163" s="1160">
        <v>54</v>
      </c>
      <c r="B163" s="9693">
        <v>42040</v>
      </c>
      <c r="C163" s="497" t="s">
        <v>799</v>
      </c>
      <c r="D163" s="1126" t="s">
        <v>558</v>
      </c>
      <c r="E163" s="1130" t="s">
        <v>251</v>
      </c>
      <c r="F163" s="1026"/>
      <c r="G163" s="9492">
        <v>90800</v>
      </c>
      <c r="H163" s="534"/>
      <c r="I163" s="9492"/>
      <c r="J163" s="595"/>
      <c r="K163" s="9492">
        <f>K162-G163</f>
        <v>26428391</v>
      </c>
      <c r="L163" s="433"/>
    </row>
    <row r="164" spans="1:12">
      <c r="A164" s="1161"/>
      <c r="B164" s="9694"/>
      <c r="C164" s="497" t="s">
        <v>800</v>
      </c>
      <c r="D164" s="1127" t="s">
        <v>250</v>
      </c>
      <c r="E164" s="1131"/>
      <c r="F164" s="1016"/>
      <c r="G164" s="9493"/>
      <c r="H164" s="515"/>
      <c r="I164" s="9493"/>
      <c r="J164" s="559"/>
      <c r="K164" s="9493"/>
      <c r="L164" s="433"/>
    </row>
    <row r="165" spans="1:12">
      <c r="A165" s="1161"/>
      <c r="B165" s="1144"/>
      <c r="C165" s="532"/>
      <c r="D165" s="576"/>
      <c r="E165" s="582"/>
      <c r="F165" s="577"/>
      <c r="G165" s="577"/>
      <c r="H165" s="600"/>
      <c r="I165" s="577"/>
      <c r="J165" s="604">
        <v>750</v>
      </c>
      <c r="K165" s="1016">
        <f>K163+J165</f>
        <v>26429141</v>
      </c>
      <c r="L165" s="433"/>
    </row>
    <row r="166" spans="1:12">
      <c r="A166" s="1169">
        <v>55</v>
      </c>
      <c r="B166" s="9693">
        <v>42040</v>
      </c>
      <c r="C166" s="517" t="s">
        <v>796</v>
      </c>
      <c r="D166" s="1126" t="s">
        <v>661</v>
      </c>
      <c r="E166" s="9498" t="s">
        <v>406</v>
      </c>
      <c r="F166" s="1015"/>
      <c r="G166" s="9492">
        <v>168700</v>
      </c>
      <c r="H166" s="537"/>
      <c r="I166" s="9492"/>
      <c r="J166" s="595"/>
      <c r="K166" s="9492">
        <f>K165-G166</f>
        <v>26260441</v>
      </c>
      <c r="L166" s="9647"/>
    </row>
    <row r="167" spans="1:12">
      <c r="A167" s="1161"/>
      <c r="B167" s="9694"/>
      <c r="C167" s="555" t="s">
        <v>1034</v>
      </c>
      <c r="D167" s="1127" t="s">
        <v>698</v>
      </c>
      <c r="E167" s="9499"/>
      <c r="F167" s="1016"/>
      <c r="G167" s="9493"/>
      <c r="H167" s="515"/>
      <c r="I167" s="9493"/>
      <c r="J167" s="559"/>
      <c r="K167" s="9493"/>
      <c r="L167" s="9648"/>
    </row>
    <row r="168" spans="1:12">
      <c r="A168" s="1161"/>
      <c r="B168" s="1144"/>
      <c r="C168" s="532"/>
      <c r="D168" s="576"/>
      <c r="E168" s="582"/>
      <c r="F168" s="577"/>
      <c r="G168" s="577"/>
      <c r="H168" s="600"/>
      <c r="I168" s="577"/>
      <c r="J168" s="604">
        <v>750</v>
      </c>
      <c r="K168" s="1016">
        <f>K166+J168</f>
        <v>26261191</v>
      </c>
      <c r="L168" s="433"/>
    </row>
    <row r="169" spans="1:12">
      <c r="A169" s="1160">
        <v>56</v>
      </c>
      <c r="B169" s="9693">
        <v>42040</v>
      </c>
      <c r="C169" s="517" t="s">
        <v>796</v>
      </c>
      <c r="D169" s="1126" t="s">
        <v>1036</v>
      </c>
      <c r="E169" s="9498" t="s">
        <v>499</v>
      </c>
      <c r="F169" s="1026"/>
      <c r="G169" s="9492">
        <v>41300</v>
      </c>
      <c r="H169" s="9492"/>
      <c r="I169" s="9492"/>
      <c r="J169" s="595"/>
      <c r="K169" s="9492">
        <f>K168-G169</f>
        <v>26219891</v>
      </c>
      <c r="L169" s="433"/>
    </row>
    <row r="170" spans="1:12">
      <c r="A170" s="1161"/>
      <c r="B170" s="9694"/>
      <c r="C170" s="555" t="s">
        <v>1035</v>
      </c>
      <c r="D170" s="1127" t="s">
        <v>200</v>
      </c>
      <c r="E170" s="9499"/>
      <c r="F170" s="1016"/>
      <c r="G170" s="9493"/>
      <c r="H170" s="9493"/>
      <c r="I170" s="9493"/>
      <c r="J170" s="559"/>
      <c r="K170" s="9493"/>
      <c r="L170" s="433"/>
    </row>
    <row r="171" spans="1:12">
      <c r="A171" s="1161"/>
      <c r="B171" s="1144"/>
      <c r="C171" s="532"/>
      <c r="D171" s="576"/>
      <c r="E171" s="582"/>
      <c r="F171" s="575"/>
      <c r="G171" s="575"/>
      <c r="H171" s="600"/>
      <c r="I171" s="577"/>
      <c r="J171" s="604">
        <v>750</v>
      </c>
      <c r="K171" s="1016">
        <f>K169+J171</f>
        <v>26220641</v>
      </c>
      <c r="L171" s="433"/>
    </row>
    <row r="172" spans="1:12">
      <c r="A172" s="1169">
        <v>57</v>
      </c>
      <c r="B172" s="9693">
        <v>42040</v>
      </c>
      <c r="C172" s="517" t="s">
        <v>796</v>
      </c>
      <c r="D172" s="1126" t="s">
        <v>257</v>
      </c>
      <c r="E172" s="9498" t="s">
        <v>259</v>
      </c>
      <c r="F172" s="1026"/>
      <c r="G172" s="9492">
        <v>113500</v>
      </c>
      <c r="H172" s="534"/>
      <c r="I172" s="9492"/>
      <c r="J172" s="595"/>
      <c r="K172" s="9492">
        <f>K171-G172</f>
        <v>26107141</v>
      </c>
      <c r="L172" s="433"/>
    </row>
    <row r="173" spans="1:12">
      <c r="A173" s="1161"/>
      <c r="B173" s="9694"/>
      <c r="C173" s="555" t="s">
        <v>1037</v>
      </c>
      <c r="D173" s="1127" t="s">
        <v>876</v>
      </c>
      <c r="E173" s="9499"/>
      <c r="F173" s="1016"/>
      <c r="G173" s="9493"/>
      <c r="H173" s="515"/>
      <c r="I173" s="9493"/>
      <c r="J173" s="559"/>
      <c r="K173" s="9493"/>
      <c r="L173" s="433"/>
    </row>
    <row r="174" spans="1:12">
      <c r="A174" s="1161"/>
      <c r="B174" s="1144"/>
      <c r="C174" s="532"/>
      <c r="D174" s="576"/>
      <c r="E174" s="582"/>
      <c r="F174" s="577"/>
      <c r="G174" s="577"/>
      <c r="H174" s="600"/>
      <c r="I174" s="577"/>
      <c r="J174" s="604">
        <v>750</v>
      </c>
      <c r="K174" s="1016">
        <f>K172+J174</f>
        <v>26107891</v>
      </c>
      <c r="L174" s="433"/>
    </row>
    <row r="175" spans="1:12">
      <c r="A175" s="1169">
        <v>58</v>
      </c>
      <c r="B175" s="9693">
        <v>42040</v>
      </c>
      <c r="C175" s="517" t="s">
        <v>796</v>
      </c>
      <c r="D175" s="1126" t="s">
        <v>302</v>
      </c>
      <c r="E175" s="9498" t="s">
        <v>878</v>
      </c>
      <c r="F175" s="1026"/>
      <c r="G175" s="9492">
        <v>141300</v>
      </c>
      <c r="H175" s="534"/>
      <c r="I175" s="9492"/>
      <c r="J175" s="464"/>
      <c r="K175" s="9492">
        <f>K174-G175</f>
        <v>25966591</v>
      </c>
      <c r="L175" s="433"/>
    </row>
    <row r="176" spans="1:12">
      <c r="A176" s="1161"/>
      <c r="B176" s="9694"/>
      <c r="C176" s="555" t="s">
        <v>1038</v>
      </c>
      <c r="D176" s="1127" t="s">
        <v>918</v>
      </c>
      <c r="E176" s="9499"/>
      <c r="F176" s="1016"/>
      <c r="G176" s="9493"/>
      <c r="H176" s="515"/>
      <c r="I176" s="9493"/>
      <c r="J176" s="559"/>
      <c r="K176" s="9493"/>
      <c r="L176" s="433"/>
    </row>
    <row r="177" spans="1:12">
      <c r="A177" s="1161"/>
      <c r="B177" s="1144"/>
      <c r="C177" s="532"/>
      <c r="D177" s="576"/>
      <c r="E177" s="582"/>
      <c r="F177" s="577"/>
      <c r="G177" s="577"/>
      <c r="H177" s="600"/>
      <c r="I177" s="577"/>
      <c r="J177" s="604">
        <v>750</v>
      </c>
      <c r="K177" s="1016">
        <f>K175+J177</f>
        <v>25967341</v>
      </c>
      <c r="L177" s="433"/>
    </row>
    <row r="178" spans="1:12">
      <c r="A178" s="1160">
        <v>59</v>
      </c>
      <c r="B178" s="9693">
        <v>42040</v>
      </c>
      <c r="C178" s="497" t="s">
        <v>796</v>
      </c>
      <c r="D178" s="1126" t="s">
        <v>302</v>
      </c>
      <c r="E178" s="9498" t="s">
        <v>878</v>
      </c>
      <c r="F178" s="1015"/>
      <c r="G178" s="9492">
        <v>41300</v>
      </c>
      <c r="H178" s="9492"/>
      <c r="I178" s="9492"/>
      <c r="J178" s="595"/>
      <c r="K178" s="9492">
        <f>K177-G178</f>
        <v>25926041</v>
      </c>
      <c r="L178" s="433"/>
    </row>
    <row r="179" spans="1:12">
      <c r="A179" s="1161"/>
      <c r="B179" s="9694"/>
      <c r="C179" s="497" t="s">
        <v>1039</v>
      </c>
      <c r="D179" s="1127" t="s">
        <v>918</v>
      </c>
      <c r="E179" s="9499"/>
      <c r="F179" s="1016"/>
      <c r="G179" s="9493"/>
      <c r="H179" s="9493"/>
      <c r="I179" s="9493"/>
      <c r="J179" s="559"/>
      <c r="K179" s="9493"/>
      <c r="L179" s="433"/>
    </row>
    <row r="180" spans="1:12">
      <c r="A180" s="1161"/>
      <c r="B180" s="1144"/>
      <c r="C180" s="532"/>
      <c r="D180" s="576"/>
      <c r="E180" s="582"/>
      <c r="F180" s="577"/>
      <c r="G180" s="577"/>
      <c r="H180" s="600"/>
      <c r="I180" s="577"/>
      <c r="J180" s="604">
        <v>750</v>
      </c>
      <c r="K180" s="1016">
        <f>K178+J180</f>
        <v>25926791</v>
      </c>
      <c r="L180" s="433"/>
    </row>
    <row r="181" spans="1:12">
      <c r="A181" s="1160">
        <v>60</v>
      </c>
      <c r="B181" s="9693">
        <v>42040</v>
      </c>
      <c r="C181" s="556" t="s">
        <v>869</v>
      </c>
      <c r="D181" s="1126" t="s">
        <v>160</v>
      </c>
      <c r="E181" s="9498" t="s">
        <v>162</v>
      </c>
      <c r="F181" s="1015"/>
      <c r="G181" s="9492">
        <v>162060</v>
      </c>
      <c r="H181" s="534"/>
      <c r="I181" s="9492"/>
      <c r="J181" s="595"/>
      <c r="K181" s="9492">
        <f>K180-G181</f>
        <v>25764731</v>
      </c>
      <c r="L181" s="716"/>
    </row>
    <row r="182" spans="1:12">
      <c r="A182" s="1161"/>
      <c r="B182" s="9694"/>
      <c r="C182" s="555" t="s">
        <v>1045</v>
      </c>
      <c r="D182" s="1127" t="s">
        <v>850</v>
      </c>
      <c r="E182" s="9499"/>
      <c r="F182" s="1016"/>
      <c r="G182" s="9493"/>
      <c r="H182" s="515"/>
      <c r="I182" s="9493"/>
      <c r="J182" s="559"/>
      <c r="K182" s="9493"/>
      <c r="L182" s="717"/>
    </row>
    <row r="183" spans="1:12">
      <c r="A183" s="1161"/>
      <c r="B183" s="1144"/>
      <c r="C183" s="532"/>
      <c r="D183" s="576"/>
      <c r="E183" s="582"/>
      <c r="F183" s="577"/>
      <c r="G183" s="577"/>
      <c r="H183" s="600"/>
      <c r="I183" s="577"/>
      <c r="J183" s="604">
        <v>1650</v>
      </c>
      <c r="K183" s="1016">
        <f>K181+J183</f>
        <v>25766381</v>
      </c>
      <c r="L183" s="433"/>
    </row>
    <row r="184" spans="1:12">
      <c r="A184" s="1169">
        <v>61</v>
      </c>
      <c r="B184" s="9693">
        <v>42040</v>
      </c>
      <c r="C184" s="556" t="s">
        <v>869</v>
      </c>
      <c r="D184" s="1126" t="s">
        <v>838</v>
      </c>
      <c r="E184" s="9498" t="s">
        <v>877</v>
      </c>
      <c r="F184" s="1026"/>
      <c r="G184" s="9492">
        <v>25000</v>
      </c>
      <c r="H184" s="9492"/>
      <c r="I184" s="9492"/>
      <c r="J184" s="595"/>
      <c r="K184" s="9492">
        <f>K183-G184</f>
        <v>25741381</v>
      </c>
      <c r="L184" s="9647"/>
    </row>
    <row r="185" spans="1:12">
      <c r="A185" s="1161"/>
      <c r="B185" s="9694"/>
      <c r="C185" s="555" t="s">
        <v>1046</v>
      </c>
      <c r="D185" s="1127" t="s">
        <v>304</v>
      </c>
      <c r="E185" s="9499"/>
      <c r="F185" s="1016"/>
      <c r="G185" s="9493"/>
      <c r="H185" s="9493"/>
      <c r="I185" s="9493"/>
      <c r="J185" s="559"/>
      <c r="K185" s="9493"/>
      <c r="L185" s="9648"/>
    </row>
    <row r="186" spans="1:12">
      <c r="A186" s="1161"/>
      <c r="B186" s="1144"/>
      <c r="C186" s="532"/>
      <c r="D186" s="576"/>
      <c r="E186" s="582"/>
      <c r="F186" s="575"/>
      <c r="G186" s="575"/>
      <c r="H186" s="600"/>
      <c r="I186" s="577"/>
      <c r="J186" s="604">
        <v>1650</v>
      </c>
      <c r="K186" s="1016">
        <f>K184+J186</f>
        <v>25743031</v>
      </c>
      <c r="L186" s="433"/>
    </row>
    <row r="187" spans="1:12">
      <c r="A187" s="1169">
        <v>62</v>
      </c>
      <c r="B187" s="9693">
        <v>42040</v>
      </c>
      <c r="C187" s="556" t="s">
        <v>869</v>
      </c>
      <c r="D187" s="1126" t="s">
        <v>302</v>
      </c>
      <c r="E187" s="974" t="s">
        <v>878</v>
      </c>
      <c r="F187" s="1015"/>
      <c r="G187" s="9492">
        <v>105488</v>
      </c>
      <c r="H187" s="537"/>
      <c r="I187" s="9492"/>
      <c r="J187" s="595"/>
      <c r="K187" s="9492">
        <f>K186-G187</f>
        <v>25637543</v>
      </c>
      <c r="L187" s="433"/>
    </row>
    <row r="188" spans="1:12">
      <c r="A188" s="1161"/>
      <c r="B188" s="9694"/>
      <c r="C188" s="555" t="s">
        <v>1050</v>
      </c>
      <c r="D188" s="1127" t="s">
        <v>918</v>
      </c>
      <c r="E188" s="1131"/>
      <c r="F188" s="1016"/>
      <c r="G188" s="9493"/>
      <c r="H188" s="515"/>
      <c r="I188" s="9493"/>
      <c r="J188" s="559"/>
      <c r="K188" s="9493"/>
      <c r="L188" s="433"/>
    </row>
    <row r="189" spans="1:12">
      <c r="A189" s="1161"/>
      <c r="B189" s="1144"/>
      <c r="C189" s="532"/>
      <c r="D189" s="576"/>
      <c r="E189" s="582"/>
      <c r="F189" s="577"/>
      <c r="G189" s="577"/>
      <c r="H189" s="600"/>
      <c r="I189" s="577"/>
      <c r="J189" s="604">
        <v>1650</v>
      </c>
      <c r="K189" s="1016">
        <f>K187+J189</f>
        <v>25639193</v>
      </c>
      <c r="L189" s="433"/>
    </row>
    <row r="190" spans="1:12">
      <c r="A190" s="1169">
        <v>63</v>
      </c>
      <c r="B190" s="9693">
        <v>42040</v>
      </c>
      <c r="C190" s="556" t="s">
        <v>869</v>
      </c>
      <c r="D190" s="1126" t="s">
        <v>46</v>
      </c>
      <c r="E190" s="974"/>
      <c r="F190" s="1015"/>
      <c r="G190" s="9492"/>
      <c r="H190" s="534"/>
      <c r="I190" s="9492">
        <v>571450</v>
      </c>
      <c r="J190" s="559"/>
      <c r="K190" s="9492">
        <f>K189-I190</f>
        <v>25067743</v>
      </c>
      <c r="L190" s="433"/>
    </row>
    <row r="191" spans="1:12">
      <c r="A191" s="1161"/>
      <c r="B191" s="9694"/>
      <c r="C191" s="555" t="s">
        <v>1041</v>
      </c>
      <c r="D191" s="1127"/>
      <c r="E191" s="1025"/>
      <c r="F191" s="1016"/>
      <c r="G191" s="9493"/>
      <c r="H191" s="515"/>
      <c r="I191" s="9493"/>
      <c r="J191" s="559"/>
      <c r="K191" s="9493"/>
      <c r="L191" s="433"/>
    </row>
    <row r="192" spans="1:12">
      <c r="A192" s="1161"/>
      <c r="B192" s="1144"/>
      <c r="C192" s="532"/>
      <c r="D192" s="576"/>
      <c r="E192" s="582"/>
      <c r="F192" s="577"/>
      <c r="G192" s="577"/>
      <c r="H192" s="600"/>
      <c r="I192" s="577"/>
      <c r="J192" s="604">
        <v>1650</v>
      </c>
      <c r="K192" s="1016">
        <f>K190+J192</f>
        <v>25069393</v>
      </c>
      <c r="L192" s="433"/>
    </row>
    <row r="193" spans="1:12">
      <c r="A193" s="1169">
        <v>64</v>
      </c>
      <c r="B193" s="9693">
        <v>42040</v>
      </c>
      <c r="C193" s="556" t="s">
        <v>869</v>
      </c>
      <c r="D193" s="1126" t="s">
        <v>46</v>
      </c>
      <c r="E193" s="1024"/>
      <c r="F193" s="1015"/>
      <c r="G193" s="9492"/>
      <c r="H193" s="537"/>
      <c r="I193" s="9492">
        <v>38860</v>
      </c>
      <c r="J193" s="559"/>
      <c r="K193" s="9492">
        <f>K192-I193</f>
        <v>25030533</v>
      </c>
      <c r="L193" s="433"/>
    </row>
    <row r="194" spans="1:12">
      <c r="A194" s="1161"/>
      <c r="B194" s="9694"/>
      <c r="C194" s="555" t="s">
        <v>1042</v>
      </c>
      <c r="D194" s="1127"/>
      <c r="E194" s="1025"/>
      <c r="F194" s="1016"/>
      <c r="G194" s="9493"/>
      <c r="H194" s="515"/>
      <c r="I194" s="9493"/>
      <c r="J194" s="559"/>
      <c r="K194" s="9493"/>
      <c r="L194" s="433"/>
    </row>
    <row r="195" spans="1:12">
      <c r="A195" s="1161"/>
      <c r="B195" s="1144"/>
      <c r="C195" s="532"/>
      <c r="D195" s="576"/>
      <c r="E195" s="582"/>
      <c r="F195" s="577"/>
      <c r="G195" s="577"/>
      <c r="H195" s="600"/>
      <c r="I195" s="577"/>
      <c r="J195" s="604">
        <v>1650</v>
      </c>
      <c r="K195" s="1016">
        <f>K193+J195</f>
        <v>25032183</v>
      </c>
      <c r="L195" s="433"/>
    </row>
    <row r="196" spans="1:12">
      <c r="A196" s="1169">
        <v>65</v>
      </c>
      <c r="B196" s="9693">
        <v>42040</v>
      </c>
      <c r="C196" s="556" t="s">
        <v>869</v>
      </c>
      <c r="D196" s="1126" t="s">
        <v>46</v>
      </c>
      <c r="E196" s="9498"/>
      <c r="F196" s="1015"/>
      <c r="G196" s="9492"/>
      <c r="H196" s="537"/>
      <c r="I196" s="9492">
        <v>496073</v>
      </c>
      <c r="J196" s="559"/>
      <c r="K196" s="9492">
        <f>K195-I196</f>
        <v>24536110</v>
      </c>
      <c r="L196" s="433"/>
    </row>
    <row r="197" spans="1:12">
      <c r="A197" s="1161"/>
      <c r="B197" s="9694"/>
      <c r="C197" s="555" t="s">
        <v>1043</v>
      </c>
      <c r="D197" s="1127"/>
      <c r="E197" s="9499"/>
      <c r="F197" s="1016"/>
      <c r="G197" s="9493"/>
      <c r="H197" s="515"/>
      <c r="I197" s="9493"/>
      <c r="J197" s="559"/>
      <c r="K197" s="9493"/>
      <c r="L197" s="433"/>
    </row>
    <row r="198" spans="1:12">
      <c r="A198" s="1161"/>
      <c r="B198" s="1144"/>
      <c r="C198" s="532"/>
      <c r="D198" s="576"/>
      <c r="E198" s="582"/>
      <c r="F198" s="577"/>
      <c r="G198" s="577"/>
      <c r="H198" s="600"/>
      <c r="I198" s="577"/>
      <c r="J198" s="604">
        <v>1650</v>
      </c>
      <c r="K198" s="1016">
        <f>K196+J198</f>
        <v>24537760</v>
      </c>
      <c r="L198" s="433"/>
    </row>
    <row r="199" spans="1:12">
      <c r="A199" s="1169">
        <v>66</v>
      </c>
      <c r="B199" s="9693">
        <v>42040</v>
      </c>
      <c r="C199" s="556" t="s">
        <v>869</v>
      </c>
      <c r="D199" s="1126" t="s">
        <v>46</v>
      </c>
      <c r="E199" s="974"/>
      <c r="F199" s="1015"/>
      <c r="G199" s="9492"/>
      <c r="H199" s="537"/>
      <c r="I199" s="9492">
        <v>360860</v>
      </c>
      <c r="J199" s="559"/>
      <c r="K199" s="9492">
        <f>K198-I199</f>
        <v>24176900</v>
      </c>
      <c r="L199" s="433"/>
    </row>
    <row r="200" spans="1:12">
      <c r="A200" s="1161"/>
      <c r="B200" s="9694"/>
      <c r="C200" s="555" t="s">
        <v>1044</v>
      </c>
      <c r="D200" s="1127"/>
      <c r="E200" s="1025"/>
      <c r="F200" s="1016"/>
      <c r="G200" s="9493"/>
      <c r="H200" s="515"/>
      <c r="I200" s="9493"/>
      <c r="J200" s="559"/>
      <c r="K200" s="9493"/>
      <c r="L200" s="433"/>
    </row>
    <row r="201" spans="1:12">
      <c r="A201" s="1161"/>
      <c r="B201" s="1144"/>
      <c r="C201" s="532"/>
      <c r="D201" s="528"/>
      <c r="E201" s="584"/>
      <c r="F201" s="600"/>
      <c r="G201" s="600"/>
      <c r="H201" s="600"/>
      <c r="I201" s="600"/>
      <c r="J201" s="604">
        <v>1650</v>
      </c>
      <c r="K201" s="1016">
        <f>K199+J201</f>
        <v>24178550</v>
      </c>
      <c r="L201" s="433"/>
    </row>
    <row r="202" spans="1:12">
      <c r="A202" s="1169">
        <v>67</v>
      </c>
      <c r="B202" s="9693">
        <v>42040</v>
      </c>
      <c r="C202" s="556" t="s">
        <v>871</v>
      </c>
      <c r="D202" s="1126" t="s">
        <v>838</v>
      </c>
      <c r="E202" s="9498" t="s">
        <v>877</v>
      </c>
      <c r="F202" s="1015"/>
      <c r="G202" s="9492">
        <v>38500</v>
      </c>
      <c r="H202" s="534"/>
      <c r="I202" s="9492"/>
      <c r="J202" s="559"/>
      <c r="K202" s="9492">
        <f>K201-G202</f>
        <v>24140050</v>
      </c>
      <c r="L202" s="433"/>
    </row>
    <row r="203" spans="1:12">
      <c r="A203" s="1161"/>
      <c r="B203" s="9694"/>
      <c r="C203" s="555" t="s">
        <v>1040</v>
      </c>
      <c r="D203" s="1127" t="s">
        <v>304</v>
      </c>
      <c r="E203" s="9499"/>
      <c r="F203" s="1016"/>
      <c r="G203" s="9493"/>
      <c r="H203" s="515"/>
      <c r="I203" s="9493"/>
      <c r="J203" s="559"/>
      <c r="K203" s="9493"/>
      <c r="L203" s="433"/>
    </row>
    <row r="204" spans="1:12">
      <c r="A204" s="1161"/>
      <c r="B204" s="1144"/>
      <c r="C204" s="532"/>
      <c r="D204" s="576"/>
      <c r="E204" s="582"/>
      <c r="F204" s="577"/>
      <c r="G204" s="577"/>
      <c r="H204" s="600"/>
      <c r="I204" s="577"/>
      <c r="J204" s="604">
        <v>700</v>
      </c>
      <c r="K204" s="1016">
        <f>K202+J204</f>
        <v>24140750</v>
      </c>
      <c r="L204" s="433"/>
    </row>
    <row r="205" spans="1:12">
      <c r="A205" s="1169">
        <v>68</v>
      </c>
      <c r="B205" s="9696">
        <v>42040</v>
      </c>
      <c r="C205" s="556" t="s">
        <v>1332</v>
      </c>
      <c r="D205" s="1126" t="s">
        <v>651</v>
      </c>
      <c r="E205" s="459"/>
      <c r="F205" s="1022"/>
      <c r="G205" s="9609"/>
      <c r="H205" s="923"/>
      <c r="I205" s="9609">
        <v>250000</v>
      </c>
      <c r="J205" s="559"/>
      <c r="K205" s="9492">
        <f>K204-I205</f>
        <v>23890750</v>
      </c>
      <c r="L205" s="433"/>
    </row>
    <row r="206" spans="1:12">
      <c r="A206" s="1161"/>
      <c r="B206" s="9697"/>
      <c r="C206" s="555" t="s">
        <v>1001</v>
      </c>
      <c r="D206" s="1127"/>
      <c r="E206" s="1029"/>
      <c r="F206" s="1023"/>
      <c r="G206" s="9610"/>
      <c r="H206" s="460"/>
      <c r="I206" s="9610"/>
      <c r="J206" s="559"/>
      <c r="K206" s="9493"/>
      <c r="L206" s="433"/>
    </row>
    <row r="207" spans="1:12">
      <c r="A207" s="1161"/>
      <c r="B207" s="1144"/>
      <c r="C207" s="532"/>
      <c r="D207" s="576"/>
      <c r="E207" s="582"/>
      <c r="F207" s="577"/>
      <c r="G207" s="577"/>
      <c r="H207" s="600"/>
      <c r="I207" s="577"/>
      <c r="J207" s="604">
        <v>1400</v>
      </c>
      <c r="K207" s="1016">
        <f>K205+J207</f>
        <v>23892150</v>
      </c>
      <c r="L207" s="433"/>
    </row>
    <row r="208" spans="1:12">
      <c r="A208" s="1169">
        <v>69</v>
      </c>
      <c r="B208" s="9693">
        <v>42040</v>
      </c>
      <c r="C208" s="556" t="s">
        <v>864</v>
      </c>
      <c r="D208" s="485" t="s">
        <v>1221</v>
      </c>
      <c r="E208" s="9498" t="s">
        <v>1236</v>
      </c>
      <c r="F208" s="1015"/>
      <c r="G208" s="9492">
        <v>100000</v>
      </c>
      <c r="H208" s="9492"/>
      <c r="I208" s="9492"/>
      <c r="J208" s="559"/>
      <c r="K208" s="9492">
        <f>K207-G208</f>
        <v>23792150</v>
      </c>
      <c r="L208" s="9617"/>
    </row>
    <row r="209" spans="1:12">
      <c r="A209" s="1161"/>
      <c r="B209" s="9694"/>
      <c r="C209" s="555" t="s">
        <v>1220</v>
      </c>
      <c r="D209" s="486" t="s">
        <v>1222</v>
      </c>
      <c r="E209" s="9499"/>
      <c r="F209" s="1016"/>
      <c r="G209" s="9493"/>
      <c r="H209" s="9493"/>
      <c r="I209" s="9493"/>
      <c r="J209" s="559"/>
      <c r="K209" s="9493"/>
      <c r="L209" s="9618"/>
    </row>
    <row r="210" spans="1:12">
      <c r="A210" s="1161"/>
      <c r="B210" s="1144"/>
      <c r="C210" s="532"/>
      <c r="D210" s="576"/>
      <c r="E210" s="582"/>
      <c r="F210" s="577"/>
      <c r="G210" s="577"/>
      <c r="H210" s="600"/>
      <c r="I210" s="577"/>
      <c r="J210" s="604">
        <v>1400</v>
      </c>
      <c r="K210" s="1016">
        <f>K208+J210</f>
        <v>23793550</v>
      </c>
      <c r="L210" s="433"/>
    </row>
    <row r="211" spans="1:12">
      <c r="A211" s="1169">
        <v>70</v>
      </c>
      <c r="B211" s="9682">
        <v>42040</v>
      </c>
      <c r="C211" s="435" t="s">
        <v>864</v>
      </c>
      <c r="D211" s="1126" t="s">
        <v>1221</v>
      </c>
      <c r="E211" s="9498" t="s">
        <v>1236</v>
      </c>
      <c r="F211" s="1015"/>
      <c r="G211" s="9492">
        <v>100000</v>
      </c>
      <c r="H211" s="1015"/>
      <c r="I211" s="9492"/>
      <c r="J211" s="559"/>
      <c r="K211" s="9492">
        <f>K210-G211</f>
        <v>23693550</v>
      </c>
      <c r="L211" s="9617"/>
    </row>
    <row r="212" spans="1:12">
      <c r="A212" s="1161"/>
      <c r="B212" s="9683"/>
      <c r="C212" s="509" t="s">
        <v>1261</v>
      </c>
      <c r="D212" s="1127" t="s">
        <v>1222</v>
      </c>
      <c r="E212" s="9499"/>
      <c r="F212" s="1016"/>
      <c r="G212" s="9493"/>
      <c r="H212" s="1016"/>
      <c r="I212" s="9493"/>
      <c r="J212" s="559"/>
      <c r="K212" s="9493"/>
      <c r="L212" s="9618"/>
    </row>
    <row r="213" spans="1:12">
      <c r="A213" s="1161"/>
      <c r="B213" s="1144"/>
      <c r="C213" s="532"/>
      <c r="D213" s="576"/>
      <c r="E213" s="582"/>
      <c r="F213" s="577"/>
      <c r="G213" s="577"/>
      <c r="H213" s="600"/>
      <c r="I213" s="577"/>
      <c r="J213" s="604">
        <v>1400</v>
      </c>
      <c r="K213" s="991">
        <f>K211+J213</f>
        <v>23694950</v>
      </c>
      <c r="L213" s="433"/>
    </row>
    <row r="214" spans="1:12">
      <c r="A214" s="1169">
        <v>71</v>
      </c>
      <c r="B214" s="9693">
        <v>42041</v>
      </c>
      <c r="C214" s="480" t="s">
        <v>778</v>
      </c>
      <c r="D214" s="1126" t="s">
        <v>746</v>
      </c>
      <c r="E214" s="9498"/>
      <c r="F214" s="1122"/>
      <c r="G214" s="9492"/>
      <c r="H214" s="9492">
        <v>8777900</v>
      </c>
      <c r="I214" s="9492"/>
      <c r="J214" s="559"/>
      <c r="K214" s="9492">
        <f>K213-H214</f>
        <v>14917050</v>
      </c>
      <c r="L214" s="9617" t="s">
        <v>1650</v>
      </c>
    </row>
    <row r="215" spans="1:12">
      <c r="A215" s="1161"/>
      <c r="B215" s="9694"/>
      <c r="C215" s="477" t="s">
        <v>779</v>
      </c>
      <c r="D215" s="1127"/>
      <c r="E215" s="9499"/>
      <c r="F215" s="1123"/>
      <c r="G215" s="9493"/>
      <c r="H215" s="9493"/>
      <c r="I215" s="9493"/>
      <c r="J215" s="559"/>
      <c r="K215" s="9493"/>
      <c r="L215" s="9618"/>
    </row>
    <row r="216" spans="1:12">
      <c r="A216" s="1161"/>
      <c r="B216" s="1144"/>
      <c r="C216" s="532"/>
      <c r="D216" s="576"/>
      <c r="E216" s="582"/>
      <c r="F216" s="577"/>
      <c r="G216" s="577"/>
      <c r="H216" s="600"/>
      <c r="I216" s="577"/>
      <c r="J216" s="604">
        <v>1500</v>
      </c>
      <c r="K216" s="1016">
        <f>K214+J216</f>
        <v>14918550</v>
      </c>
      <c r="L216" s="433"/>
    </row>
    <row r="217" spans="1:12">
      <c r="A217" s="1169">
        <v>72</v>
      </c>
      <c r="B217" s="9682">
        <v>42041</v>
      </c>
      <c r="C217" s="457" t="s">
        <v>781</v>
      </c>
      <c r="D217" s="1126"/>
      <c r="E217" s="9498"/>
      <c r="F217" s="1122"/>
      <c r="G217" s="9492"/>
      <c r="H217" s="1122"/>
      <c r="I217" s="9492">
        <v>108640</v>
      </c>
      <c r="J217" s="559"/>
      <c r="K217" s="9492">
        <f>K216-I217</f>
        <v>14809910</v>
      </c>
      <c r="L217" s="433"/>
    </row>
    <row r="218" spans="1:12">
      <c r="A218" s="1161"/>
      <c r="B218" s="9683"/>
      <c r="C218" s="461" t="s">
        <v>1298</v>
      </c>
      <c r="D218" s="1127"/>
      <c r="E218" s="9499"/>
      <c r="F218" s="1123"/>
      <c r="G218" s="9493"/>
      <c r="H218" s="1123"/>
      <c r="I218" s="9493"/>
      <c r="J218" s="559"/>
      <c r="K218" s="9493"/>
      <c r="L218" s="433"/>
    </row>
    <row r="219" spans="1:12">
      <c r="A219" s="1161"/>
      <c r="B219" s="1144"/>
      <c r="C219" s="532"/>
      <c r="D219" s="576"/>
      <c r="E219" s="582"/>
      <c r="F219" s="577"/>
      <c r="G219" s="577"/>
      <c r="H219" s="600"/>
      <c r="I219" s="577"/>
      <c r="J219" s="604">
        <v>1500</v>
      </c>
      <c r="K219" s="1016">
        <f>K217+J219</f>
        <v>14811410</v>
      </c>
      <c r="L219" s="433"/>
    </row>
    <row r="220" spans="1:12">
      <c r="A220" s="1169">
        <v>73</v>
      </c>
      <c r="B220" s="1145">
        <v>42041</v>
      </c>
      <c r="C220" s="556" t="s">
        <v>796</v>
      </c>
      <c r="D220" s="1126" t="s">
        <v>1334</v>
      </c>
      <c r="E220" s="1136" t="s">
        <v>1348</v>
      </c>
      <c r="F220" s="1122"/>
      <c r="G220" s="1122">
        <v>90800</v>
      </c>
      <c r="H220" s="1122"/>
      <c r="I220" s="1122"/>
      <c r="J220" s="571"/>
      <c r="K220" s="9492">
        <f>K219-G220</f>
        <v>14720610</v>
      </c>
      <c r="L220" s="9647"/>
    </row>
    <row r="221" spans="1:12">
      <c r="A221" s="1161"/>
      <c r="B221" s="1146"/>
      <c r="C221" s="555" t="s">
        <v>1342</v>
      </c>
      <c r="D221" s="1127" t="s">
        <v>918</v>
      </c>
      <c r="E221" s="1131"/>
      <c r="F221" s="1123"/>
      <c r="G221" s="1123"/>
      <c r="H221" s="1123"/>
      <c r="I221" s="1123"/>
      <c r="J221" s="571"/>
      <c r="K221" s="9493"/>
      <c r="L221" s="9648"/>
    </row>
    <row r="222" spans="1:12">
      <c r="A222" s="1161"/>
      <c r="B222" s="1144"/>
      <c r="C222" s="532"/>
      <c r="D222" s="576"/>
      <c r="E222" s="582"/>
      <c r="F222" s="577"/>
      <c r="G222" s="577"/>
      <c r="H222" s="600"/>
      <c r="I222" s="577"/>
      <c r="J222" s="604">
        <v>750</v>
      </c>
      <c r="K222" s="1016">
        <f>K220+J222</f>
        <v>14721360</v>
      </c>
      <c r="L222" s="433"/>
    </row>
    <row r="223" spans="1:12">
      <c r="A223" s="1169">
        <v>74</v>
      </c>
      <c r="B223" s="1147">
        <v>42041</v>
      </c>
      <c r="C223" s="556" t="s">
        <v>781</v>
      </c>
      <c r="D223" s="1126" t="s">
        <v>1344</v>
      </c>
      <c r="E223" s="1136" t="s">
        <v>1349</v>
      </c>
      <c r="F223" s="1122"/>
      <c r="G223" s="1122">
        <v>119640</v>
      </c>
      <c r="H223" s="1122"/>
      <c r="I223" s="1122"/>
      <c r="J223" s="559"/>
      <c r="K223" s="9492">
        <f>K222-G223</f>
        <v>14601720</v>
      </c>
      <c r="L223" s="433"/>
    </row>
    <row r="224" spans="1:12">
      <c r="A224" s="1161"/>
      <c r="B224" s="1137"/>
      <c r="C224" s="555" t="s">
        <v>1343</v>
      </c>
      <c r="D224" s="1127" t="s">
        <v>1345</v>
      </c>
      <c r="E224" s="1131"/>
      <c r="F224" s="1123"/>
      <c r="G224" s="1123"/>
      <c r="H224" s="1123"/>
      <c r="I224" s="1123"/>
      <c r="J224" s="559"/>
      <c r="K224" s="9493"/>
      <c r="L224" s="433"/>
    </row>
    <row r="225" spans="1:12">
      <c r="A225" s="1161"/>
      <c r="B225" s="1144"/>
      <c r="C225" s="532"/>
      <c r="D225" s="576"/>
      <c r="E225" s="582"/>
      <c r="F225" s="577"/>
      <c r="G225" s="577"/>
      <c r="H225" s="600"/>
      <c r="I225" s="577"/>
      <c r="J225" s="604">
        <v>1500</v>
      </c>
      <c r="K225" s="1016">
        <f>K223+J225</f>
        <v>14603220</v>
      </c>
      <c r="L225" s="433"/>
    </row>
    <row r="226" spans="1:12">
      <c r="A226" s="1169">
        <v>75</v>
      </c>
      <c r="B226" s="1148">
        <v>42041</v>
      </c>
      <c r="C226" s="556" t="s">
        <v>949</v>
      </c>
      <c r="D226" s="1126" t="s">
        <v>1312</v>
      </c>
      <c r="E226" s="1124" t="s">
        <v>1326</v>
      </c>
      <c r="F226" s="1128"/>
      <c r="G226" s="1128">
        <v>150000</v>
      </c>
      <c r="H226" s="1128"/>
      <c r="I226" s="1128"/>
      <c r="J226" s="559"/>
      <c r="K226" s="9492">
        <f>K225-G226</f>
        <v>14453220</v>
      </c>
      <c r="L226" s="9617" t="s">
        <v>1336</v>
      </c>
    </row>
    <row r="227" spans="1:12">
      <c r="A227" s="1161"/>
      <c r="B227" s="1149"/>
      <c r="C227" s="555" t="s">
        <v>1311</v>
      </c>
      <c r="D227" s="1127" t="s">
        <v>1313</v>
      </c>
      <c r="E227" s="1125"/>
      <c r="F227" s="1129"/>
      <c r="G227" s="1129"/>
      <c r="H227" s="1129"/>
      <c r="I227" s="1129"/>
      <c r="J227" s="559"/>
      <c r="K227" s="9493"/>
      <c r="L227" s="9618"/>
    </row>
    <row r="228" spans="1:12">
      <c r="A228" s="1161"/>
      <c r="B228" s="1144"/>
      <c r="C228" s="532"/>
      <c r="D228" s="576"/>
      <c r="E228" s="582"/>
      <c r="F228" s="577"/>
      <c r="G228" s="577"/>
      <c r="H228" s="600"/>
      <c r="I228" s="577"/>
      <c r="J228" s="604">
        <v>1400</v>
      </c>
      <c r="K228" s="1016">
        <f>K226+J228</f>
        <v>14454620</v>
      </c>
      <c r="L228" s="433"/>
    </row>
    <row r="229" spans="1:12">
      <c r="A229" s="1169">
        <v>76</v>
      </c>
      <c r="B229" s="1150">
        <v>42044</v>
      </c>
      <c r="C229" s="556" t="s">
        <v>821</v>
      </c>
      <c r="D229" s="1126" t="s">
        <v>1288</v>
      </c>
      <c r="E229" s="1124" t="s">
        <v>1301</v>
      </c>
      <c r="F229" s="1128"/>
      <c r="G229" s="1128">
        <v>324589</v>
      </c>
      <c r="H229" s="1128"/>
      <c r="I229" s="1128"/>
      <c r="J229" s="559"/>
      <c r="K229" s="9492">
        <f>K228-G229</f>
        <v>14130031</v>
      </c>
      <c r="L229" s="433"/>
    </row>
    <row r="230" spans="1:12">
      <c r="A230" s="1161"/>
      <c r="B230" s="1151"/>
      <c r="C230" s="555" t="s">
        <v>1287</v>
      </c>
      <c r="D230" s="1127" t="s">
        <v>1299</v>
      </c>
      <c r="E230" s="1125"/>
      <c r="F230" s="1129"/>
      <c r="G230" s="1129"/>
      <c r="H230" s="1129"/>
      <c r="I230" s="1129"/>
      <c r="J230" s="559"/>
      <c r="K230" s="9493"/>
      <c r="L230" s="433"/>
    </row>
    <row r="231" spans="1:12">
      <c r="A231" s="1161"/>
      <c r="B231" s="1144"/>
      <c r="C231" s="532"/>
      <c r="D231" s="576"/>
      <c r="E231" s="582"/>
      <c r="F231" s="577"/>
      <c r="G231" s="577"/>
      <c r="H231" s="600"/>
      <c r="I231" s="577"/>
      <c r="J231" s="604">
        <v>1400</v>
      </c>
      <c r="K231" s="1135">
        <f>K229+J231</f>
        <v>14131431</v>
      </c>
      <c r="L231" s="433"/>
    </row>
    <row r="232" spans="1:12">
      <c r="A232" s="1169">
        <v>77</v>
      </c>
      <c r="B232" s="1147">
        <v>42044</v>
      </c>
      <c r="C232" s="556" t="s">
        <v>815</v>
      </c>
      <c r="D232" s="1126"/>
      <c r="E232" s="1124"/>
      <c r="F232" s="1122"/>
      <c r="G232" s="1122"/>
      <c r="H232" s="1122"/>
      <c r="I232" s="1122">
        <v>100399</v>
      </c>
      <c r="J232" s="559"/>
      <c r="K232" s="9492">
        <f>K231-I232</f>
        <v>14031032</v>
      </c>
      <c r="L232" s="9617"/>
    </row>
    <row r="233" spans="1:12">
      <c r="A233" s="1161"/>
      <c r="B233" s="1137"/>
      <c r="C233" s="555" t="s">
        <v>1293</v>
      </c>
      <c r="D233" s="1127"/>
      <c r="E233" s="1125"/>
      <c r="F233" s="1123"/>
      <c r="G233" s="1123"/>
      <c r="H233" s="1123"/>
      <c r="I233" s="1123"/>
      <c r="J233" s="559"/>
      <c r="K233" s="9493"/>
      <c r="L233" s="9618"/>
    </row>
    <row r="234" spans="1:12">
      <c r="A234" s="1161"/>
      <c r="B234" s="1144"/>
      <c r="C234" s="532"/>
      <c r="D234" s="576"/>
      <c r="E234" s="582"/>
      <c r="F234" s="577"/>
      <c r="G234" s="577"/>
      <c r="H234" s="600"/>
      <c r="I234" s="577"/>
      <c r="J234" s="604">
        <v>1400</v>
      </c>
      <c r="K234" s="991">
        <f>K232+J234</f>
        <v>14032432</v>
      </c>
      <c r="L234" s="433"/>
    </row>
    <row r="235" spans="1:12">
      <c r="A235" s="1169">
        <v>78</v>
      </c>
      <c r="B235" s="9682">
        <v>42045</v>
      </c>
      <c r="C235" s="556" t="s">
        <v>815</v>
      </c>
      <c r="D235" s="1126" t="s">
        <v>707</v>
      </c>
      <c r="E235" s="9498"/>
      <c r="F235" s="1015"/>
      <c r="G235" s="9492"/>
      <c r="H235" s="537"/>
      <c r="I235" s="9492">
        <v>576525</v>
      </c>
      <c r="J235" s="559"/>
      <c r="K235" s="9492">
        <f>K234-I235</f>
        <v>13455907</v>
      </c>
      <c r="L235" s="433"/>
    </row>
    <row r="236" spans="1:12">
      <c r="A236" s="1161"/>
      <c r="B236" s="9683"/>
      <c r="C236" s="555" t="s">
        <v>1056</v>
      </c>
      <c r="D236" s="1127"/>
      <c r="E236" s="9499"/>
      <c r="F236" s="1016"/>
      <c r="G236" s="9493"/>
      <c r="H236" s="515"/>
      <c r="I236" s="9493"/>
      <c r="J236" s="559"/>
      <c r="K236" s="9493"/>
      <c r="L236" s="433"/>
    </row>
    <row r="237" spans="1:12">
      <c r="A237" s="1161"/>
      <c r="B237" s="1144"/>
      <c r="C237" s="532"/>
      <c r="D237" s="576"/>
      <c r="E237" s="582"/>
      <c r="F237" s="577"/>
      <c r="G237" s="577"/>
      <c r="H237" s="600"/>
      <c r="I237" s="577"/>
      <c r="J237" s="604">
        <v>1400</v>
      </c>
      <c r="K237" s="1135">
        <f>K235+J237</f>
        <v>13457307</v>
      </c>
      <c r="L237" s="433"/>
    </row>
    <row r="238" spans="1:12">
      <c r="A238" s="1169">
        <v>79</v>
      </c>
      <c r="B238" s="9682">
        <v>42045</v>
      </c>
      <c r="C238" s="556" t="s">
        <v>781</v>
      </c>
      <c r="D238" s="1126" t="s">
        <v>707</v>
      </c>
      <c r="E238" s="974"/>
      <c r="F238" s="1015"/>
      <c r="G238" s="1015"/>
      <c r="H238" s="537"/>
      <c r="I238" s="9492">
        <v>88140</v>
      </c>
      <c r="J238" s="559"/>
      <c r="K238" s="9492">
        <f>K237-I238</f>
        <v>13369167</v>
      </c>
      <c r="L238" s="9617"/>
    </row>
    <row r="239" spans="1:12">
      <c r="A239" s="1161"/>
      <c r="B239" s="9683"/>
      <c r="C239" s="555" t="s">
        <v>1058</v>
      </c>
      <c r="D239" s="1127"/>
      <c r="E239" s="1025"/>
      <c r="F239" s="1016"/>
      <c r="G239" s="1016"/>
      <c r="H239" s="515"/>
      <c r="I239" s="9493"/>
      <c r="J239" s="559"/>
      <c r="K239" s="9493"/>
      <c r="L239" s="9618"/>
    </row>
    <row r="240" spans="1:12">
      <c r="A240" s="1161"/>
      <c r="B240" s="1144"/>
      <c r="C240" s="532"/>
      <c r="D240" s="576"/>
      <c r="E240" s="582"/>
      <c r="F240" s="577"/>
      <c r="G240" s="577"/>
      <c r="H240" s="600"/>
      <c r="I240" s="577"/>
      <c r="J240" s="604">
        <v>1500</v>
      </c>
      <c r="K240" s="991">
        <f>K238+J240</f>
        <v>13370667</v>
      </c>
      <c r="L240" s="433"/>
    </row>
    <row r="241" spans="1:12">
      <c r="A241" s="1169">
        <v>80</v>
      </c>
      <c r="B241" s="9682">
        <v>42046</v>
      </c>
      <c r="C241" s="517" t="s">
        <v>997</v>
      </c>
      <c r="D241" s="1152" t="s">
        <v>37</v>
      </c>
      <c r="E241" s="9659" t="s">
        <v>717</v>
      </c>
      <c r="F241" s="9492"/>
      <c r="G241" s="9492">
        <v>200000</v>
      </c>
      <c r="H241" s="9492"/>
      <c r="I241" s="9492"/>
      <c r="J241" s="595"/>
      <c r="K241" s="9492">
        <f>K240-G241</f>
        <v>13170667</v>
      </c>
      <c r="L241" s="433"/>
    </row>
    <row r="242" spans="1:12">
      <c r="A242" s="1161"/>
      <c r="B242" s="9683"/>
      <c r="C242" s="477" t="s">
        <v>1179</v>
      </c>
      <c r="D242" s="1153" t="s">
        <v>250</v>
      </c>
      <c r="E242" s="9660"/>
      <c r="F242" s="9493"/>
      <c r="G242" s="9493"/>
      <c r="H242" s="9493"/>
      <c r="I242" s="9493"/>
      <c r="J242" s="559"/>
      <c r="K242" s="9493"/>
      <c r="L242" s="433"/>
    </row>
    <row r="243" spans="1:12">
      <c r="A243" s="1161"/>
      <c r="B243" s="1144"/>
      <c r="C243" s="532"/>
      <c r="D243" s="576"/>
      <c r="E243" s="605"/>
      <c r="F243" s="577"/>
      <c r="G243" s="577"/>
      <c r="H243" s="600"/>
      <c r="I243" s="577"/>
      <c r="J243" s="604">
        <v>1400</v>
      </c>
      <c r="K243" s="1016">
        <f>K241+J243</f>
        <v>13172067</v>
      </c>
      <c r="L243" s="433"/>
    </row>
    <row r="244" spans="1:12">
      <c r="A244" s="1169">
        <v>81</v>
      </c>
      <c r="B244" s="9682">
        <v>42046</v>
      </c>
      <c r="C244" s="457" t="s">
        <v>781</v>
      </c>
      <c r="D244" s="1154" t="s">
        <v>1167</v>
      </c>
      <c r="E244" s="9659" t="s">
        <v>195</v>
      </c>
      <c r="F244" s="1015"/>
      <c r="G244" s="9492"/>
      <c r="H244" s="537"/>
      <c r="I244" s="9492">
        <v>81140</v>
      </c>
      <c r="J244" s="559"/>
      <c r="K244" s="9492">
        <f>K243-I244</f>
        <v>13090927</v>
      </c>
      <c r="L244" s="433"/>
    </row>
    <row r="245" spans="1:12">
      <c r="A245" s="1161"/>
      <c r="B245" s="9683"/>
      <c r="C245" s="461" t="s">
        <v>1237</v>
      </c>
      <c r="D245" s="1155" t="s">
        <v>38</v>
      </c>
      <c r="E245" s="9660"/>
      <c r="F245" s="1016"/>
      <c r="G245" s="9493"/>
      <c r="H245" s="515"/>
      <c r="I245" s="9493"/>
      <c r="J245" s="559"/>
      <c r="K245" s="9493"/>
      <c r="L245" s="433"/>
    </row>
    <row r="246" spans="1:12">
      <c r="A246" s="1161"/>
      <c r="B246" s="1144"/>
      <c r="C246" s="532"/>
      <c r="D246" s="576"/>
      <c r="E246" s="582"/>
      <c r="F246" s="577"/>
      <c r="G246" s="577"/>
      <c r="H246" s="600"/>
      <c r="I246" s="577"/>
      <c r="J246" s="604">
        <v>1500</v>
      </c>
      <c r="K246" s="1016">
        <f>K244+J246</f>
        <v>13092427</v>
      </c>
      <c r="L246" s="433"/>
    </row>
    <row r="247" spans="1:12">
      <c r="A247" s="1169">
        <v>82</v>
      </c>
      <c r="B247" s="9682">
        <v>42046</v>
      </c>
      <c r="C247" s="474" t="s">
        <v>781</v>
      </c>
      <c r="D247" s="1154" t="s">
        <v>1167</v>
      </c>
      <c r="E247" s="9498" t="s">
        <v>195</v>
      </c>
      <c r="F247" s="1015" t="s">
        <v>1350</v>
      </c>
      <c r="G247" s="9492"/>
      <c r="H247" s="537"/>
      <c r="I247" s="9492">
        <v>114140</v>
      </c>
      <c r="J247" s="559"/>
      <c r="K247" s="9492">
        <f>K246-I247</f>
        <v>12978287</v>
      </c>
      <c r="L247" s="433"/>
    </row>
    <row r="248" spans="1:12">
      <c r="A248" s="1161"/>
      <c r="B248" s="9683"/>
      <c r="C248" s="477" t="s">
        <v>1238</v>
      </c>
      <c r="D248" s="1155" t="s">
        <v>38</v>
      </c>
      <c r="E248" s="9499"/>
      <c r="F248" s="1016"/>
      <c r="G248" s="9493"/>
      <c r="H248" s="515"/>
      <c r="I248" s="9493"/>
      <c r="J248" s="559"/>
      <c r="K248" s="9493"/>
      <c r="L248" s="433"/>
    </row>
    <row r="249" spans="1:12">
      <c r="A249" s="1161"/>
      <c r="B249" s="1144"/>
      <c r="C249" s="532"/>
      <c r="D249" s="576"/>
      <c r="E249" s="582"/>
      <c r="F249" s="577"/>
      <c r="G249" s="577"/>
      <c r="H249" s="600"/>
      <c r="I249" s="577"/>
      <c r="J249" s="604">
        <v>1500</v>
      </c>
      <c r="K249" s="1194">
        <f>K247+J249</f>
        <v>12979787</v>
      </c>
      <c r="L249" s="433"/>
    </row>
    <row r="250" spans="1:12">
      <c r="A250" s="1169">
        <v>83</v>
      </c>
      <c r="B250" s="9682">
        <v>42046</v>
      </c>
      <c r="C250" s="474" t="s">
        <v>781</v>
      </c>
      <c r="D250" s="1154" t="s">
        <v>1167</v>
      </c>
      <c r="E250" s="9498" t="s">
        <v>195</v>
      </c>
      <c r="F250" s="1015"/>
      <c r="G250" s="1015"/>
      <c r="H250" s="537"/>
      <c r="I250" s="9492">
        <v>64640</v>
      </c>
      <c r="J250" s="559"/>
      <c r="K250" s="9492">
        <f>K249-I250</f>
        <v>12915147</v>
      </c>
      <c r="L250" s="433"/>
    </row>
    <row r="251" spans="1:12">
      <c r="A251" s="1161"/>
      <c r="B251" s="9683"/>
      <c r="C251" s="477" t="s">
        <v>1239</v>
      </c>
      <c r="D251" s="1155" t="s">
        <v>38</v>
      </c>
      <c r="E251" s="9499"/>
      <c r="F251" s="1016"/>
      <c r="G251" s="1016"/>
      <c r="H251" s="515"/>
      <c r="I251" s="9493"/>
      <c r="J251" s="559"/>
      <c r="K251" s="9493"/>
      <c r="L251" s="433"/>
    </row>
    <row r="252" spans="1:12">
      <c r="A252" s="1161"/>
      <c r="B252" s="1144"/>
      <c r="C252" s="532"/>
      <c r="D252" s="576"/>
      <c r="E252" s="582"/>
      <c r="F252" s="577"/>
      <c r="G252" s="577"/>
      <c r="H252" s="600"/>
      <c r="I252" s="577"/>
      <c r="J252" s="604">
        <v>1500</v>
      </c>
      <c r="K252" s="1194">
        <f>K250+J252</f>
        <v>12916647</v>
      </c>
      <c r="L252" s="433"/>
    </row>
    <row r="253" spans="1:12">
      <c r="A253" s="1169">
        <v>84</v>
      </c>
      <c r="B253" s="9682">
        <v>42046</v>
      </c>
      <c r="C253" s="556" t="s">
        <v>796</v>
      </c>
      <c r="D253" s="1262" t="s">
        <v>1167</v>
      </c>
      <c r="E253" s="9498" t="s">
        <v>195</v>
      </c>
      <c r="F253" s="1015"/>
      <c r="G253" s="9492"/>
      <c r="H253" s="537"/>
      <c r="I253" s="9492">
        <v>172300</v>
      </c>
      <c r="J253" s="559"/>
      <c r="K253" s="9492">
        <f>K252-I253</f>
        <v>12744347</v>
      </c>
      <c r="L253" s="9647"/>
    </row>
    <row r="254" spans="1:12">
      <c r="A254" s="1161"/>
      <c r="B254" s="9683"/>
      <c r="C254" s="555" t="s">
        <v>1351</v>
      </c>
      <c r="D254" s="1263" t="s">
        <v>38</v>
      </c>
      <c r="E254" s="9499"/>
      <c r="F254" s="1016"/>
      <c r="G254" s="9493"/>
      <c r="H254" s="515"/>
      <c r="I254" s="9493"/>
      <c r="J254" s="559"/>
      <c r="K254" s="9493"/>
      <c r="L254" s="9648"/>
    </row>
    <row r="255" spans="1:12">
      <c r="A255" s="1161"/>
      <c r="B255" s="1139"/>
      <c r="C255" s="532"/>
      <c r="D255" s="576"/>
      <c r="E255" s="582"/>
      <c r="F255" s="577"/>
      <c r="G255" s="577"/>
      <c r="H255" s="600"/>
      <c r="I255" s="577"/>
      <c r="J255" s="604">
        <v>750</v>
      </c>
      <c r="K255" s="1194">
        <f>K253+J255</f>
        <v>12745097</v>
      </c>
      <c r="L255" s="433"/>
    </row>
    <row r="256" spans="1:12">
      <c r="A256" s="1169">
        <v>85</v>
      </c>
      <c r="B256" s="9682">
        <v>42046</v>
      </c>
      <c r="C256" s="556" t="s">
        <v>952</v>
      </c>
      <c r="D256" s="1154" t="s">
        <v>990</v>
      </c>
      <c r="E256" s="9659" t="s">
        <v>143</v>
      </c>
      <c r="F256" s="1022"/>
      <c r="G256" s="9609"/>
      <c r="H256" s="923"/>
      <c r="I256" s="9609">
        <v>50000</v>
      </c>
      <c r="J256" s="571"/>
      <c r="K256" s="9492">
        <f>K255-I256</f>
        <v>12695097</v>
      </c>
      <c r="L256" s="433"/>
    </row>
    <row r="257" spans="1:12">
      <c r="A257" s="1161"/>
      <c r="B257" s="9683"/>
      <c r="C257" s="555" t="s">
        <v>1203</v>
      </c>
      <c r="D257" s="1155" t="s">
        <v>1176</v>
      </c>
      <c r="E257" s="9660"/>
      <c r="F257" s="1023"/>
      <c r="G257" s="9610"/>
      <c r="H257" s="460"/>
      <c r="I257" s="9610"/>
      <c r="J257" s="571"/>
      <c r="K257" s="9493"/>
      <c r="L257" s="433"/>
    </row>
    <row r="258" spans="1:12">
      <c r="A258" s="1161"/>
      <c r="B258" s="1139"/>
      <c r="C258" s="532"/>
      <c r="D258" s="576"/>
      <c r="E258" s="582"/>
      <c r="F258" s="577"/>
      <c r="G258" s="577"/>
      <c r="H258" s="600"/>
      <c r="I258" s="577"/>
      <c r="J258" s="604">
        <v>1400</v>
      </c>
      <c r="K258" s="1016">
        <f>K256+J258</f>
        <v>12696497</v>
      </c>
      <c r="L258" s="433"/>
    </row>
    <row r="259" spans="1:12">
      <c r="A259" s="1169">
        <v>86</v>
      </c>
      <c r="B259" s="9682">
        <v>42046</v>
      </c>
      <c r="C259" s="556" t="s">
        <v>781</v>
      </c>
      <c r="D259" s="1031" t="s">
        <v>729</v>
      </c>
      <c r="E259" s="9498"/>
      <c r="F259" s="9492"/>
      <c r="G259" s="9626"/>
      <c r="H259" s="9492">
        <v>456140</v>
      </c>
      <c r="I259" s="9492"/>
      <c r="J259" s="9492"/>
      <c r="K259" s="9492">
        <f>K258-H259</f>
        <v>12240357</v>
      </c>
      <c r="L259" s="9674" t="s">
        <v>1649</v>
      </c>
    </row>
    <row r="260" spans="1:12">
      <c r="A260" s="1161"/>
      <c r="B260" s="9683"/>
      <c r="C260" s="555" t="s">
        <v>1295</v>
      </c>
      <c r="D260" s="1032"/>
      <c r="E260" s="9499"/>
      <c r="F260" s="9493"/>
      <c r="G260" s="9627"/>
      <c r="H260" s="9493"/>
      <c r="I260" s="9493"/>
      <c r="J260" s="9493"/>
      <c r="K260" s="9493"/>
      <c r="L260" s="9618"/>
    </row>
    <row r="261" spans="1:12">
      <c r="A261" s="1161"/>
      <c r="B261" s="1144"/>
      <c r="C261" s="546"/>
      <c r="D261" s="576"/>
      <c r="E261" s="584"/>
      <c r="F261" s="586"/>
      <c r="G261" s="585"/>
      <c r="H261" s="587"/>
      <c r="I261" s="586"/>
      <c r="J261" s="586">
        <v>1500</v>
      </c>
      <c r="K261" s="1016">
        <f>K259+J261</f>
        <v>12241857</v>
      </c>
      <c r="L261" s="433"/>
    </row>
    <row r="262" spans="1:12">
      <c r="A262" s="1169">
        <v>87</v>
      </c>
      <c r="B262" s="9682">
        <v>42046</v>
      </c>
      <c r="C262" s="457" t="s">
        <v>781</v>
      </c>
      <c r="D262" s="1031"/>
      <c r="E262" s="9498"/>
      <c r="F262" s="1015"/>
      <c r="G262" s="9492"/>
      <c r="H262" s="537"/>
      <c r="I262" s="9492">
        <v>2254640</v>
      </c>
      <c r="J262" s="559"/>
      <c r="K262" s="9492">
        <f>K261-I262</f>
        <v>9987217</v>
      </c>
      <c r="L262" s="433"/>
    </row>
    <row r="263" spans="1:12">
      <c r="A263" s="1161"/>
      <c r="B263" s="9683"/>
      <c r="C263" s="461" t="s">
        <v>1061</v>
      </c>
      <c r="D263" s="1032"/>
      <c r="E263" s="9499"/>
      <c r="F263" s="1016"/>
      <c r="G263" s="9493"/>
      <c r="H263" s="515"/>
      <c r="I263" s="9493"/>
      <c r="J263" s="559"/>
      <c r="K263" s="9493"/>
      <c r="L263" s="433"/>
    </row>
    <row r="264" spans="1:12">
      <c r="A264" s="1161"/>
      <c r="B264" s="1144"/>
      <c r="C264" s="532"/>
      <c r="D264" s="576"/>
      <c r="E264" s="582"/>
      <c r="F264" s="577"/>
      <c r="G264" s="577"/>
      <c r="H264" s="600"/>
      <c r="I264" s="577"/>
      <c r="J264" s="604">
        <v>1500</v>
      </c>
      <c r="K264" s="1016">
        <f>K262+J264</f>
        <v>9988717</v>
      </c>
      <c r="L264" s="433"/>
    </row>
    <row r="265" spans="1:12">
      <c r="A265" s="1169">
        <v>88</v>
      </c>
      <c r="B265" s="9682">
        <v>42046</v>
      </c>
      <c r="C265" s="556" t="s">
        <v>796</v>
      </c>
      <c r="D265" s="1011"/>
      <c r="E265" s="1035"/>
      <c r="F265" s="1022"/>
      <c r="G265" s="9609"/>
      <c r="H265" s="943"/>
      <c r="I265" s="9609">
        <v>41300</v>
      </c>
      <c r="J265" s="571"/>
      <c r="K265" s="9492">
        <f>K264-I265</f>
        <v>9947417</v>
      </c>
      <c r="L265" s="9617"/>
    </row>
    <row r="266" spans="1:12">
      <c r="A266" s="1161"/>
      <c r="B266" s="9683"/>
      <c r="C266" s="555" t="s">
        <v>1062</v>
      </c>
      <c r="D266" s="1012"/>
      <c r="E266" s="1036"/>
      <c r="F266" s="1023"/>
      <c r="G266" s="9610"/>
      <c r="H266" s="460"/>
      <c r="I266" s="9610"/>
      <c r="J266" s="571"/>
      <c r="K266" s="9493"/>
      <c r="L266" s="9618"/>
    </row>
    <row r="267" spans="1:12">
      <c r="A267" s="1161"/>
      <c r="B267" s="1144"/>
      <c r="C267" s="532"/>
      <c r="D267" s="576"/>
      <c r="E267" s="582"/>
      <c r="F267" s="577"/>
      <c r="G267" s="577"/>
      <c r="H267" s="600"/>
      <c r="I267" s="577"/>
      <c r="J267" s="604">
        <v>750</v>
      </c>
      <c r="K267" s="1194">
        <f>K265+J267</f>
        <v>9948167</v>
      </c>
      <c r="L267" s="433"/>
    </row>
    <row r="268" spans="1:12">
      <c r="A268" s="1169">
        <v>89</v>
      </c>
      <c r="B268" s="9682">
        <v>42046</v>
      </c>
      <c r="C268" s="556" t="s">
        <v>864</v>
      </c>
      <c r="D268" s="485" t="s">
        <v>1221</v>
      </c>
      <c r="E268" s="9498" t="s">
        <v>1236</v>
      </c>
      <c r="F268" s="457"/>
      <c r="G268" s="9671">
        <v>100000</v>
      </c>
      <c r="H268" s="974"/>
      <c r="I268" s="9492"/>
      <c r="J268" s="559"/>
      <c r="K268" s="9492">
        <f>K267-G268</f>
        <v>9848167</v>
      </c>
      <c r="L268" s="9617"/>
    </row>
    <row r="269" spans="1:12">
      <c r="A269" s="1161"/>
      <c r="B269" s="9683"/>
      <c r="C269" s="555" t="s">
        <v>1220</v>
      </c>
      <c r="D269" s="486" t="s">
        <v>1222</v>
      </c>
      <c r="E269" s="9499"/>
      <c r="F269" s="461"/>
      <c r="G269" s="9672"/>
      <c r="H269" s="1025"/>
      <c r="I269" s="9493"/>
      <c r="J269" s="559"/>
      <c r="K269" s="9493"/>
      <c r="L269" s="9618"/>
    </row>
    <row r="270" spans="1:12">
      <c r="A270" s="1161"/>
      <c r="B270" s="1144"/>
      <c r="C270" s="532"/>
      <c r="D270" s="576"/>
      <c r="E270" s="582"/>
      <c r="F270" s="577"/>
      <c r="G270" s="577"/>
      <c r="H270" s="600"/>
      <c r="I270" s="577"/>
      <c r="J270" s="604">
        <v>1400</v>
      </c>
      <c r="K270" s="1016">
        <f>K268+J270</f>
        <v>9849567</v>
      </c>
      <c r="L270" s="433"/>
    </row>
    <row r="271" spans="1:12">
      <c r="A271" s="1169">
        <v>90</v>
      </c>
      <c r="B271" s="9682">
        <v>42046</v>
      </c>
      <c r="C271" s="435" t="s">
        <v>952</v>
      </c>
      <c r="D271" s="1152" t="s">
        <v>1221</v>
      </c>
      <c r="E271" s="9498" t="s">
        <v>1236</v>
      </c>
      <c r="F271" s="1022"/>
      <c r="G271" s="9609">
        <v>50000</v>
      </c>
      <c r="H271" s="9492"/>
      <c r="I271" s="9492"/>
      <c r="J271" s="559"/>
      <c r="K271" s="9492">
        <f>K270-G271</f>
        <v>9799567</v>
      </c>
      <c r="L271" s="433"/>
    </row>
    <row r="272" spans="1:12">
      <c r="A272" s="1161"/>
      <c r="B272" s="9683"/>
      <c r="C272" s="509" t="s">
        <v>1261</v>
      </c>
      <c r="D272" s="1153" t="s">
        <v>1222</v>
      </c>
      <c r="E272" s="9499"/>
      <c r="F272" s="1023"/>
      <c r="G272" s="9610"/>
      <c r="H272" s="9493"/>
      <c r="I272" s="9493"/>
      <c r="J272" s="559"/>
      <c r="K272" s="9493"/>
      <c r="L272" s="433"/>
    </row>
    <row r="273" spans="1:12">
      <c r="A273" s="1161"/>
      <c r="B273" s="1144"/>
      <c r="C273" s="532"/>
      <c r="D273" s="576"/>
      <c r="E273" s="582"/>
      <c r="F273" s="577"/>
      <c r="G273" s="577"/>
      <c r="H273" s="600"/>
      <c r="I273" s="577"/>
      <c r="J273" s="604">
        <v>1400</v>
      </c>
      <c r="K273" s="991">
        <f>K271+J273</f>
        <v>9800967</v>
      </c>
      <c r="L273" s="433"/>
    </row>
    <row r="274" spans="1:12">
      <c r="A274" s="1169">
        <v>91</v>
      </c>
      <c r="B274" s="9682">
        <v>42047</v>
      </c>
      <c r="C274" s="474" t="s">
        <v>815</v>
      </c>
      <c r="D274" s="1011" t="s">
        <v>1353</v>
      </c>
      <c r="E274" s="9498"/>
      <c r="F274" s="1015"/>
      <c r="G274" s="9492">
        <v>216957</v>
      </c>
      <c r="H274" s="534"/>
      <c r="I274" s="9492"/>
      <c r="J274" s="559"/>
      <c r="K274" s="9492">
        <f>K273-G274</f>
        <v>9584010</v>
      </c>
      <c r="L274" s="433"/>
    </row>
    <row r="275" spans="1:12">
      <c r="A275" s="1161"/>
      <c r="B275" s="9683"/>
      <c r="C275" s="477" t="s">
        <v>1352</v>
      </c>
      <c r="D275" s="1012" t="s">
        <v>258</v>
      </c>
      <c r="E275" s="9499"/>
      <c r="F275" s="1016"/>
      <c r="G275" s="9493"/>
      <c r="H275" s="515"/>
      <c r="I275" s="9493"/>
      <c r="J275" s="559"/>
      <c r="K275" s="9493"/>
      <c r="L275" s="433"/>
    </row>
    <row r="276" spans="1:12">
      <c r="A276" s="1161"/>
      <c r="B276" s="1144"/>
      <c r="C276" s="532"/>
      <c r="D276" s="576"/>
      <c r="E276" s="582"/>
      <c r="F276" s="577"/>
      <c r="G276" s="577"/>
      <c r="H276" s="600"/>
      <c r="I276" s="577"/>
      <c r="J276" s="604">
        <v>1400</v>
      </c>
      <c r="K276" s="1016">
        <f>K274+J276</f>
        <v>9585410</v>
      </c>
      <c r="L276" s="433"/>
    </row>
    <row r="277" spans="1:12">
      <c r="A277" s="1169">
        <v>92</v>
      </c>
      <c r="B277" s="9693">
        <v>42047</v>
      </c>
      <c r="C277" s="457" t="s">
        <v>864</v>
      </c>
      <c r="D277" s="1152" t="s">
        <v>785</v>
      </c>
      <c r="E277" s="9498" t="s">
        <v>47</v>
      </c>
      <c r="F277" s="1015"/>
      <c r="G277" s="9492"/>
      <c r="H277" s="9492">
        <v>100000</v>
      </c>
      <c r="I277" s="9492"/>
      <c r="J277" s="559"/>
      <c r="K277" s="9492">
        <f>K276-H277</f>
        <v>9485410</v>
      </c>
      <c r="L277" s="9617" t="s">
        <v>1370</v>
      </c>
    </row>
    <row r="278" spans="1:12">
      <c r="A278" s="1161"/>
      <c r="B278" s="9694"/>
      <c r="C278" s="461" t="s">
        <v>1012</v>
      </c>
      <c r="D278" s="1153" t="s">
        <v>46</v>
      </c>
      <c r="E278" s="9499"/>
      <c r="F278" s="1016"/>
      <c r="G278" s="9493"/>
      <c r="H278" s="9493"/>
      <c r="I278" s="9493"/>
      <c r="J278" s="559"/>
      <c r="K278" s="9493"/>
      <c r="L278" s="9618"/>
    </row>
    <row r="279" spans="1:12">
      <c r="A279" s="1161"/>
      <c r="B279" s="1144"/>
      <c r="C279" s="532"/>
      <c r="D279" s="576"/>
      <c r="E279" s="582"/>
      <c r="F279" s="577"/>
      <c r="G279" s="577"/>
      <c r="H279" s="600"/>
      <c r="I279" s="577"/>
      <c r="J279" s="604">
        <v>1400</v>
      </c>
      <c r="K279" s="1016">
        <f>K277+J279</f>
        <v>9486810</v>
      </c>
      <c r="L279" s="433"/>
    </row>
    <row r="280" spans="1:12">
      <c r="A280" s="1169">
        <v>93</v>
      </c>
      <c r="B280" s="9693">
        <v>42047</v>
      </c>
      <c r="C280" s="556" t="s">
        <v>781</v>
      </c>
      <c r="D280" s="1011" t="s">
        <v>1353</v>
      </c>
      <c r="E280" s="459"/>
      <c r="F280" s="1022"/>
      <c r="G280" s="9609">
        <v>26240</v>
      </c>
      <c r="H280" s="537"/>
      <c r="I280" s="9492"/>
      <c r="J280" s="559"/>
      <c r="K280" s="9492">
        <f>K279-G280</f>
        <v>9460570</v>
      </c>
      <c r="L280" s="433"/>
    </row>
    <row r="281" spans="1:12">
      <c r="A281" s="1161"/>
      <c r="B281" s="9694"/>
      <c r="C281" s="555" t="s">
        <v>1354</v>
      </c>
      <c r="D281" s="1012" t="s">
        <v>258</v>
      </c>
      <c r="E281" s="1029"/>
      <c r="F281" s="1023"/>
      <c r="G281" s="9610"/>
      <c r="H281" s="515"/>
      <c r="I281" s="9493"/>
      <c r="J281" s="559"/>
      <c r="K281" s="9493"/>
      <c r="L281" s="433"/>
    </row>
    <row r="282" spans="1:12">
      <c r="A282" s="1161"/>
      <c r="B282" s="1144"/>
      <c r="C282" s="532"/>
      <c r="D282" s="576"/>
      <c r="E282" s="582"/>
      <c r="F282" s="577"/>
      <c r="G282" s="577"/>
      <c r="H282" s="600"/>
      <c r="I282" s="577"/>
      <c r="J282" s="604">
        <v>1500</v>
      </c>
      <c r="K282" s="991">
        <f>K280+J282</f>
        <v>9462070</v>
      </c>
      <c r="L282" s="433"/>
    </row>
    <row r="283" spans="1:12">
      <c r="A283" s="1169">
        <v>94</v>
      </c>
      <c r="B283" s="9693">
        <v>42048</v>
      </c>
      <c r="C283" s="457" t="s">
        <v>781</v>
      </c>
      <c r="D283" s="1031" t="s">
        <v>1356</v>
      </c>
      <c r="E283" s="9659" t="s">
        <v>1360</v>
      </c>
      <c r="F283" s="1022"/>
      <c r="G283" s="9609"/>
      <c r="H283" s="943"/>
      <c r="I283" s="9609">
        <v>59890</v>
      </c>
      <c r="J283" s="559"/>
      <c r="K283" s="9492">
        <f>K282-I283</f>
        <v>9402180</v>
      </c>
      <c r="L283" s="9617"/>
    </row>
    <row r="284" spans="1:12">
      <c r="A284" s="1161"/>
      <c r="B284" s="9694"/>
      <c r="C284" s="461" t="s">
        <v>1355</v>
      </c>
      <c r="D284" s="1032" t="s">
        <v>38</v>
      </c>
      <c r="E284" s="9660"/>
      <c r="F284" s="1023"/>
      <c r="G284" s="9610"/>
      <c r="H284" s="460"/>
      <c r="I284" s="9610"/>
      <c r="J284" s="559"/>
      <c r="K284" s="9493"/>
      <c r="L284" s="9618"/>
    </row>
    <row r="285" spans="1:12">
      <c r="A285" s="1161"/>
      <c r="B285" s="1144"/>
      <c r="C285" s="532"/>
      <c r="D285" s="576"/>
      <c r="E285" s="582"/>
      <c r="F285" s="577"/>
      <c r="G285" s="577"/>
      <c r="H285" s="600"/>
      <c r="I285" s="577"/>
      <c r="J285" s="604">
        <v>1500</v>
      </c>
      <c r="K285" s="1016">
        <f>K283+J285</f>
        <v>9403680</v>
      </c>
      <c r="L285" s="433"/>
    </row>
    <row r="286" spans="1:12">
      <c r="A286" s="1169">
        <v>95</v>
      </c>
      <c r="B286" s="9693">
        <v>42048</v>
      </c>
      <c r="C286" s="556" t="s">
        <v>781</v>
      </c>
      <c r="D286" s="1011" t="s">
        <v>1356</v>
      </c>
      <c r="E286" s="9498" t="s">
        <v>1360</v>
      </c>
      <c r="F286" s="457"/>
      <c r="G286" s="9671"/>
      <c r="H286" s="943"/>
      <c r="I286" s="9609">
        <v>88140</v>
      </c>
      <c r="J286" s="559"/>
      <c r="K286" s="9492">
        <f>K285-I286</f>
        <v>9315540</v>
      </c>
      <c r="L286" s="9617"/>
    </row>
    <row r="287" spans="1:12">
      <c r="A287" s="1161"/>
      <c r="B287" s="9694"/>
      <c r="C287" s="555" t="s">
        <v>1357</v>
      </c>
      <c r="D287" s="1012" t="s">
        <v>38</v>
      </c>
      <c r="E287" s="9499"/>
      <c r="F287" s="461"/>
      <c r="G287" s="9672"/>
      <c r="H287" s="460"/>
      <c r="I287" s="9610"/>
      <c r="J287" s="559"/>
      <c r="K287" s="9493"/>
      <c r="L287" s="9618"/>
    </row>
    <row r="288" spans="1:12">
      <c r="A288" s="1161"/>
      <c r="B288" s="1144"/>
      <c r="C288" s="532"/>
      <c r="D288" s="576"/>
      <c r="E288" s="582"/>
      <c r="F288" s="577"/>
      <c r="G288" s="577"/>
      <c r="H288" s="600"/>
      <c r="I288" s="577"/>
      <c r="J288" s="604">
        <v>1500</v>
      </c>
      <c r="K288" s="1016">
        <f>K286+J288</f>
        <v>9317040</v>
      </c>
      <c r="L288" s="433"/>
    </row>
    <row r="289" spans="1:12">
      <c r="A289" s="1169">
        <v>96</v>
      </c>
      <c r="B289" s="9693">
        <v>42048</v>
      </c>
      <c r="C289" s="556" t="s">
        <v>949</v>
      </c>
      <c r="D289" s="1152" t="s">
        <v>1312</v>
      </c>
      <c r="E289" s="9498" t="s">
        <v>1326</v>
      </c>
      <c r="F289" s="1015"/>
      <c r="G289" s="9492">
        <v>150000</v>
      </c>
      <c r="H289" s="537"/>
      <c r="I289" s="9492"/>
      <c r="J289" s="559"/>
      <c r="K289" s="9492">
        <f>K288-G289</f>
        <v>9167040</v>
      </c>
      <c r="L289" s="9617" t="s">
        <v>1358</v>
      </c>
    </row>
    <row r="290" spans="1:12">
      <c r="A290" s="1161"/>
      <c r="B290" s="9694"/>
      <c r="C290" s="555" t="s">
        <v>1311</v>
      </c>
      <c r="D290" s="1153" t="s">
        <v>1313</v>
      </c>
      <c r="E290" s="9499"/>
      <c r="F290" s="1016"/>
      <c r="G290" s="9493"/>
      <c r="H290" s="515"/>
      <c r="I290" s="9493"/>
      <c r="J290" s="559"/>
      <c r="K290" s="9493"/>
      <c r="L290" s="9618"/>
    </row>
    <row r="291" spans="1:12">
      <c r="A291" s="1161" t="s">
        <v>356</v>
      </c>
      <c r="B291" s="1144"/>
      <c r="C291" s="532"/>
      <c r="D291" s="576"/>
      <c r="E291" s="582"/>
      <c r="F291" s="577"/>
      <c r="G291" s="577"/>
      <c r="H291" s="600"/>
      <c r="I291" s="577"/>
      <c r="J291" s="604">
        <v>1400</v>
      </c>
      <c r="K291" s="1016">
        <f>K289+J291</f>
        <v>9168440</v>
      </c>
      <c r="L291" s="433"/>
    </row>
    <row r="292" spans="1:12">
      <c r="A292" s="1169">
        <v>97</v>
      </c>
      <c r="B292" s="9693">
        <v>42048</v>
      </c>
      <c r="C292" s="556" t="s">
        <v>781</v>
      </c>
      <c r="D292" s="1152" t="s">
        <v>1255</v>
      </c>
      <c r="E292" s="9498" t="s">
        <v>1256</v>
      </c>
      <c r="F292" s="1015"/>
      <c r="G292" s="9492"/>
      <c r="H292" s="534"/>
      <c r="I292" s="9492">
        <v>55340</v>
      </c>
      <c r="J292" s="559"/>
      <c r="K292" s="9492">
        <f>K291-I292</f>
        <v>9113100</v>
      </c>
      <c r="L292" s="9617"/>
    </row>
    <row r="293" spans="1:12">
      <c r="A293" s="1161"/>
      <c r="B293" s="9694"/>
      <c r="C293" s="555" t="s">
        <v>1161</v>
      </c>
      <c r="D293" s="1153" t="s">
        <v>746</v>
      </c>
      <c r="E293" s="9499"/>
      <c r="F293" s="1016"/>
      <c r="G293" s="9493"/>
      <c r="H293" s="515"/>
      <c r="I293" s="9493"/>
      <c r="J293" s="559"/>
      <c r="K293" s="9493"/>
      <c r="L293" s="9618"/>
    </row>
    <row r="294" spans="1:12">
      <c r="A294" s="1161"/>
      <c r="B294" s="1144"/>
      <c r="C294" s="532"/>
      <c r="D294" s="576"/>
      <c r="E294" s="582"/>
      <c r="F294" s="577"/>
      <c r="G294" s="577"/>
      <c r="H294" s="600"/>
      <c r="I294" s="577"/>
      <c r="J294" s="604">
        <v>1500</v>
      </c>
      <c r="K294" s="991">
        <f>K292+J294</f>
        <v>9114600</v>
      </c>
      <c r="L294" s="433"/>
    </row>
    <row r="295" spans="1:12">
      <c r="A295" s="1169">
        <v>98</v>
      </c>
      <c r="B295" s="9693">
        <v>42051</v>
      </c>
      <c r="C295" s="556" t="s">
        <v>1278</v>
      </c>
      <c r="D295" s="485" t="s">
        <v>1221</v>
      </c>
      <c r="E295" s="9498" t="s">
        <v>1236</v>
      </c>
      <c r="F295" s="1015"/>
      <c r="G295" s="9492">
        <v>300000</v>
      </c>
      <c r="H295" s="9492"/>
      <c r="I295" s="9492"/>
      <c r="J295" s="559"/>
      <c r="K295" s="9492">
        <f>K294-G295</f>
        <v>8814600</v>
      </c>
      <c r="L295" s="9617" t="s">
        <v>1358</v>
      </c>
    </row>
    <row r="296" spans="1:12">
      <c r="A296" s="1161"/>
      <c r="B296" s="9694"/>
      <c r="C296" s="555" t="s">
        <v>1220</v>
      </c>
      <c r="D296" s="486" t="s">
        <v>1222</v>
      </c>
      <c r="E296" s="9499"/>
      <c r="F296" s="1016"/>
      <c r="G296" s="9493"/>
      <c r="H296" s="9493"/>
      <c r="I296" s="9493"/>
      <c r="J296" s="559"/>
      <c r="K296" s="9493"/>
      <c r="L296" s="9618"/>
    </row>
    <row r="297" spans="1:12">
      <c r="A297" s="1161"/>
      <c r="B297" s="1144"/>
      <c r="C297" s="532"/>
      <c r="D297" s="576"/>
      <c r="E297" s="582"/>
      <c r="F297" s="577"/>
      <c r="G297" s="577"/>
      <c r="H297" s="600"/>
      <c r="I297" s="577"/>
      <c r="J297" s="604">
        <v>1400</v>
      </c>
      <c r="K297" s="1016">
        <f>K295+J297</f>
        <v>8816000</v>
      </c>
      <c r="L297" s="433"/>
    </row>
    <row r="298" spans="1:12">
      <c r="A298" s="1169">
        <v>99</v>
      </c>
      <c r="B298" s="9693">
        <v>42051</v>
      </c>
      <c r="C298" s="435" t="s">
        <v>997</v>
      </c>
      <c r="D298" s="1156" t="s">
        <v>1221</v>
      </c>
      <c r="E298" s="9498" t="s">
        <v>1236</v>
      </c>
      <c r="F298" s="1015"/>
      <c r="G298" s="9492">
        <v>200000</v>
      </c>
      <c r="H298" s="537"/>
      <c r="J298" s="559"/>
      <c r="K298" s="9492">
        <f>K297-G298</f>
        <v>8616000</v>
      </c>
      <c r="L298" s="9617" t="s">
        <v>1358</v>
      </c>
    </row>
    <row r="299" spans="1:12">
      <c r="A299" s="1161"/>
      <c r="B299" s="9694"/>
      <c r="C299" s="509" t="s">
        <v>1261</v>
      </c>
      <c r="D299" s="1157" t="s">
        <v>1222</v>
      </c>
      <c r="E299" s="9499"/>
      <c r="F299" s="1016"/>
      <c r="G299" s="9493"/>
      <c r="H299" s="515"/>
      <c r="J299" s="559"/>
      <c r="K299" s="9493"/>
      <c r="L299" s="9618"/>
    </row>
    <row r="300" spans="1:12">
      <c r="A300" s="1161"/>
      <c r="B300" s="1144"/>
      <c r="C300" s="532"/>
      <c r="D300" s="576"/>
      <c r="E300" s="582"/>
      <c r="F300" s="577"/>
      <c r="G300" s="577"/>
      <c r="H300" s="600"/>
      <c r="I300" s="575"/>
      <c r="J300" s="604">
        <v>1400</v>
      </c>
      <c r="K300" s="1016">
        <f>K298+J300</f>
        <v>8617400</v>
      </c>
      <c r="L300" s="433"/>
    </row>
    <row r="301" spans="1:12">
      <c r="A301" s="1160">
        <v>100</v>
      </c>
      <c r="B301" s="9682">
        <v>42051</v>
      </c>
      <c r="C301" s="556" t="s">
        <v>781</v>
      </c>
      <c r="D301" s="1156" t="s">
        <v>1167</v>
      </c>
      <c r="E301" s="9498" t="s">
        <v>195</v>
      </c>
      <c r="F301" s="1033"/>
      <c r="G301" s="9663"/>
      <c r="H301" s="9663"/>
      <c r="I301" s="9492">
        <v>88140</v>
      </c>
      <c r="J301" s="464"/>
      <c r="K301" s="9492">
        <f>K300-I301</f>
        <v>8529260</v>
      </c>
      <c r="L301" s="433"/>
    </row>
    <row r="302" spans="1:12">
      <c r="A302" s="1161"/>
      <c r="B302" s="9683"/>
      <c r="C302" s="555" t="s">
        <v>1168</v>
      </c>
      <c r="D302" s="1157" t="s">
        <v>38</v>
      </c>
      <c r="E302" s="9499"/>
      <c r="F302" s="1034"/>
      <c r="G302" s="9664"/>
      <c r="H302" s="9664"/>
      <c r="I302" s="9493"/>
      <c r="J302" s="559"/>
      <c r="K302" s="9493"/>
      <c r="L302" s="433"/>
    </row>
    <row r="303" spans="1:12">
      <c r="A303" s="1161"/>
      <c r="B303" s="1142"/>
      <c r="C303" s="465"/>
      <c r="D303" s="602"/>
      <c r="E303" s="605"/>
      <c r="F303" s="577"/>
      <c r="G303" s="600"/>
      <c r="H303" s="600"/>
      <c r="I303" s="600"/>
      <c r="J303" s="604">
        <v>1500</v>
      </c>
      <c r="K303" s="1217">
        <f>K301+J303</f>
        <v>8530760</v>
      </c>
      <c r="L303" s="433"/>
    </row>
    <row r="304" spans="1:12">
      <c r="A304" s="1169">
        <v>101</v>
      </c>
      <c r="B304" s="9682">
        <v>42051</v>
      </c>
      <c r="C304" s="474" t="s">
        <v>781</v>
      </c>
      <c r="D304" s="1156" t="s">
        <v>1167</v>
      </c>
      <c r="E304" s="9498" t="s">
        <v>195</v>
      </c>
      <c r="F304" s="1015"/>
      <c r="G304" s="9492"/>
      <c r="H304" s="534"/>
      <c r="I304" s="9492">
        <v>88140</v>
      </c>
      <c r="J304" s="559"/>
      <c r="K304" s="9492">
        <f>K303-I304</f>
        <v>8442620</v>
      </c>
      <c r="L304" s="433"/>
    </row>
    <row r="305" spans="1:12">
      <c r="A305" s="1161"/>
      <c r="B305" s="9683"/>
      <c r="C305" s="477" t="s">
        <v>1169</v>
      </c>
      <c r="D305" s="1157" t="s">
        <v>38</v>
      </c>
      <c r="E305" s="9499"/>
      <c r="F305" s="1016"/>
      <c r="G305" s="9493"/>
      <c r="H305" s="515"/>
      <c r="I305" s="9493"/>
      <c r="J305" s="559"/>
      <c r="K305" s="9493"/>
      <c r="L305" s="433"/>
    </row>
    <row r="306" spans="1:12">
      <c r="A306" s="1161"/>
      <c r="B306" s="1142"/>
      <c r="C306" s="465"/>
      <c r="D306" s="602"/>
      <c r="E306" s="605"/>
      <c r="F306" s="577"/>
      <c r="G306" s="600"/>
      <c r="H306" s="600"/>
      <c r="I306" s="600"/>
      <c r="J306" s="604">
        <v>1500</v>
      </c>
      <c r="K306" s="1016">
        <f>K304+J306</f>
        <v>8444120</v>
      </c>
      <c r="L306" s="433"/>
    </row>
    <row r="307" spans="1:12">
      <c r="A307" s="1169">
        <v>102</v>
      </c>
      <c r="B307" s="1145">
        <v>42051</v>
      </c>
      <c r="C307" s="556" t="s">
        <v>781</v>
      </c>
      <c r="D307" s="1158" t="s">
        <v>1167</v>
      </c>
      <c r="E307" s="9659" t="s">
        <v>195</v>
      </c>
      <c r="F307" s="1015"/>
      <c r="G307" s="1015"/>
      <c r="H307" s="537"/>
      <c r="I307" s="9492">
        <v>88140</v>
      </c>
      <c r="J307" s="559"/>
      <c r="K307" s="9492">
        <f>K306-I307</f>
        <v>8355980</v>
      </c>
      <c r="L307" s="433"/>
    </row>
    <row r="308" spans="1:12">
      <c r="A308" s="1161"/>
      <c r="B308" s="1146"/>
      <c r="C308" s="555" t="s">
        <v>1249</v>
      </c>
      <c r="D308" s="1159" t="s">
        <v>38</v>
      </c>
      <c r="E308" s="9660"/>
      <c r="F308" s="1016"/>
      <c r="G308" s="1016"/>
      <c r="H308" s="515"/>
      <c r="I308" s="9493"/>
      <c r="J308" s="559"/>
      <c r="K308" s="9493"/>
      <c r="L308" s="433"/>
    </row>
    <row r="309" spans="1:12">
      <c r="A309" s="1161"/>
      <c r="B309" s="1144"/>
      <c r="C309" s="532"/>
      <c r="D309" s="576"/>
      <c r="E309" s="582"/>
      <c r="F309" s="577"/>
      <c r="G309" s="577"/>
      <c r="H309" s="600"/>
      <c r="I309" s="577"/>
      <c r="J309" s="604">
        <v>1500</v>
      </c>
      <c r="K309" s="1016">
        <f>K307+J309</f>
        <v>8357480</v>
      </c>
      <c r="L309" s="433"/>
    </row>
    <row r="310" spans="1:12">
      <c r="A310" s="1169">
        <v>103</v>
      </c>
      <c r="B310" s="1145">
        <v>42051</v>
      </c>
      <c r="C310" s="556" t="s">
        <v>781</v>
      </c>
      <c r="D310" s="1011"/>
      <c r="E310" s="1035"/>
      <c r="F310" s="1022"/>
      <c r="G310" s="1022"/>
      <c r="H310" s="943"/>
      <c r="I310" s="9609">
        <v>13740</v>
      </c>
      <c r="J310" s="559"/>
      <c r="K310" s="9492">
        <f>K309-I310</f>
        <v>8343740</v>
      </c>
      <c r="L310" s="9647"/>
    </row>
    <row r="311" spans="1:12">
      <c r="A311" s="1161"/>
      <c r="B311" s="1146"/>
      <c r="C311" s="477" t="s">
        <v>1359</v>
      </c>
      <c r="D311" s="1012"/>
      <c r="E311" s="1036"/>
      <c r="F311" s="1023"/>
      <c r="G311" s="1023"/>
      <c r="H311" s="460"/>
      <c r="I311" s="9610"/>
      <c r="J311" s="559"/>
      <c r="K311" s="9493"/>
      <c r="L311" s="9648"/>
    </row>
    <row r="312" spans="1:12">
      <c r="A312" s="1161"/>
      <c r="B312" s="1144"/>
      <c r="C312" s="532"/>
      <c r="D312" s="576"/>
      <c r="E312" s="582"/>
      <c r="F312" s="577"/>
      <c r="G312" s="577"/>
      <c r="H312" s="600"/>
      <c r="I312" s="577"/>
      <c r="J312" s="604">
        <v>1500</v>
      </c>
      <c r="K312" s="991">
        <f>K310+J312</f>
        <v>8345240</v>
      </c>
      <c r="L312" s="433"/>
    </row>
    <row r="313" spans="1:12">
      <c r="A313" s="1169">
        <v>104</v>
      </c>
      <c r="B313" s="9693">
        <v>42052</v>
      </c>
      <c r="C313" s="556" t="s">
        <v>815</v>
      </c>
      <c r="D313" s="1160" t="s">
        <v>941</v>
      </c>
      <c r="E313" s="974" t="s">
        <v>276</v>
      </c>
      <c r="F313" s="1015"/>
      <c r="G313" s="9492">
        <v>264629</v>
      </c>
      <c r="H313" s="9492"/>
      <c r="I313" s="9492"/>
      <c r="J313" s="559"/>
      <c r="K313" s="9492">
        <f>K312-G313</f>
        <v>8080611</v>
      </c>
      <c r="L313" s="433"/>
    </row>
    <row r="314" spans="1:12">
      <c r="A314" s="1161"/>
      <c r="B314" s="9694"/>
      <c r="C314" s="555" t="s">
        <v>1361</v>
      </c>
      <c r="D314" s="1161" t="s">
        <v>250</v>
      </c>
      <c r="E314" s="1167"/>
      <c r="F314" s="1016"/>
      <c r="G314" s="9493"/>
      <c r="H314" s="9493"/>
      <c r="I314" s="9493"/>
      <c r="J314" s="559"/>
      <c r="K314" s="9493"/>
      <c r="L314" s="433"/>
    </row>
    <row r="315" spans="1:12">
      <c r="A315" s="1161"/>
      <c r="B315" s="1144"/>
      <c r="C315" s="532"/>
      <c r="D315" s="576"/>
      <c r="E315" s="582"/>
      <c r="F315" s="577"/>
      <c r="G315" s="577"/>
      <c r="H315" s="600"/>
      <c r="I315" s="577"/>
      <c r="J315" s="604">
        <v>1400</v>
      </c>
      <c r="K315" s="1016">
        <f>K313+J315</f>
        <v>8082011</v>
      </c>
      <c r="L315" s="433"/>
    </row>
    <row r="316" spans="1:12">
      <c r="A316" s="1169">
        <v>105</v>
      </c>
      <c r="B316" s="9693">
        <v>42052</v>
      </c>
      <c r="C316" s="457" t="s">
        <v>781</v>
      </c>
      <c r="D316" s="1011" t="s">
        <v>1363</v>
      </c>
      <c r="E316" s="1013"/>
      <c r="F316" s="1015"/>
      <c r="G316" s="9492"/>
      <c r="H316" s="9492">
        <v>513140</v>
      </c>
      <c r="I316" s="9492"/>
      <c r="J316" s="559"/>
      <c r="K316" s="9492">
        <f>K315-H316</f>
        <v>7568871</v>
      </c>
      <c r="L316" s="433"/>
    </row>
    <row r="317" spans="1:12">
      <c r="A317" s="1161"/>
      <c r="B317" s="9694"/>
      <c r="C317" s="461" t="s">
        <v>1362</v>
      </c>
      <c r="D317" s="1012"/>
      <c r="E317" s="1014"/>
      <c r="F317" s="1016"/>
      <c r="G317" s="9493"/>
      <c r="H317" s="9493"/>
      <c r="I317" s="9493"/>
      <c r="J317" s="559"/>
      <c r="K317" s="9493"/>
      <c r="L317" s="433"/>
    </row>
    <row r="318" spans="1:12">
      <c r="A318" s="1161"/>
      <c r="B318" s="1144"/>
      <c r="C318" s="532"/>
      <c r="D318" s="576"/>
      <c r="E318" s="582"/>
      <c r="F318" s="577"/>
      <c r="G318" s="577"/>
      <c r="H318" s="600"/>
      <c r="I318" s="577"/>
      <c r="J318" s="604">
        <v>1500</v>
      </c>
      <c r="K318" s="1016">
        <f>K316+J318</f>
        <v>7570371</v>
      </c>
      <c r="L318" s="433"/>
    </row>
    <row r="319" spans="1:12">
      <c r="A319" s="1169">
        <v>106</v>
      </c>
      <c r="B319" s="9693">
        <v>42052</v>
      </c>
      <c r="C319" s="556" t="s">
        <v>781</v>
      </c>
      <c r="D319" s="1160" t="s">
        <v>1184</v>
      </c>
      <c r="E319" s="1013"/>
      <c r="F319" s="1015"/>
      <c r="G319" s="9492"/>
      <c r="H319" s="9492">
        <v>494140</v>
      </c>
      <c r="I319" s="9492"/>
      <c r="J319" s="559"/>
      <c r="K319" s="9492">
        <f>K318-H319</f>
        <v>7076231</v>
      </c>
      <c r="L319" s="9617" t="s">
        <v>1648</v>
      </c>
    </row>
    <row r="320" spans="1:12">
      <c r="A320" s="1161"/>
      <c r="B320" s="9694"/>
      <c r="C320" s="555" t="s">
        <v>1182</v>
      </c>
      <c r="D320" s="1161"/>
      <c r="E320" s="1014"/>
      <c r="F320" s="1016"/>
      <c r="G320" s="9493"/>
      <c r="H320" s="9493"/>
      <c r="I320" s="9493"/>
      <c r="J320" s="559"/>
      <c r="K320" s="9493"/>
      <c r="L320" s="9618"/>
    </row>
    <row r="321" spans="1:12">
      <c r="A321" s="1161"/>
      <c r="B321" s="1144"/>
      <c r="C321" s="532"/>
      <c r="D321" s="576"/>
      <c r="E321" s="582"/>
      <c r="F321" s="577"/>
      <c r="G321" s="577"/>
      <c r="H321" s="600"/>
      <c r="I321" s="577"/>
      <c r="J321" s="604">
        <v>1500</v>
      </c>
      <c r="K321" s="1016">
        <f>K319+J321</f>
        <v>7077731</v>
      </c>
      <c r="L321" s="433"/>
    </row>
    <row r="322" spans="1:12">
      <c r="A322" s="1169">
        <v>107</v>
      </c>
      <c r="B322" s="9693">
        <v>42052</v>
      </c>
      <c r="C322" s="474" t="s">
        <v>781</v>
      </c>
      <c r="D322" s="1160" t="s">
        <v>933</v>
      </c>
      <c r="E322" s="9498" t="s">
        <v>110</v>
      </c>
      <c r="F322" s="1015"/>
      <c r="G322" s="9492">
        <v>77640</v>
      </c>
      <c r="H322" s="9492"/>
      <c r="I322" s="9492"/>
      <c r="J322" s="559"/>
      <c r="K322" s="9492">
        <f>K321-G322</f>
        <v>7000091</v>
      </c>
      <c r="L322" s="433"/>
    </row>
    <row r="323" spans="1:12">
      <c r="A323" s="1161"/>
      <c r="B323" s="9694"/>
      <c r="C323" s="461" t="s">
        <v>1241</v>
      </c>
      <c r="D323" s="1161" t="s">
        <v>598</v>
      </c>
      <c r="E323" s="9499"/>
      <c r="F323" s="1016"/>
      <c r="G323" s="9493"/>
      <c r="H323" s="9493"/>
      <c r="I323" s="9493"/>
      <c r="J323" s="559"/>
      <c r="K323" s="9493"/>
      <c r="L323" s="433"/>
    </row>
    <row r="324" spans="1:12">
      <c r="A324" s="1161"/>
      <c r="B324" s="1144"/>
      <c r="C324" s="532"/>
      <c r="D324" s="576"/>
      <c r="E324" s="582"/>
      <c r="F324" s="577"/>
      <c r="G324" s="577"/>
      <c r="H324" s="600"/>
      <c r="I324" s="577"/>
      <c r="J324" s="604">
        <v>1500</v>
      </c>
      <c r="K324" s="1217">
        <f>K322+J324</f>
        <v>7001591</v>
      </c>
      <c r="L324" s="433"/>
    </row>
    <row r="325" spans="1:12">
      <c r="A325" s="1160">
        <v>108</v>
      </c>
      <c r="B325" s="9682">
        <v>42052</v>
      </c>
      <c r="C325" s="474" t="s">
        <v>781</v>
      </c>
      <c r="D325" s="1170" t="s">
        <v>312</v>
      </c>
      <c r="E325" s="1162" t="s">
        <v>310</v>
      </c>
      <c r="F325" s="1015"/>
      <c r="G325" s="9492">
        <v>39240</v>
      </c>
      <c r="H325" s="9492"/>
      <c r="I325" s="9492"/>
      <c r="J325" s="464"/>
      <c r="K325" s="9492">
        <f>K324-G325</f>
        <v>6962351</v>
      </c>
      <c r="L325" s="9617"/>
    </row>
    <row r="326" spans="1:12">
      <c r="A326" s="1161"/>
      <c r="B326" s="9683"/>
      <c r="C326" s="538" t="s">
        <v>1242</v>
      </c>
      <c r="D326" s="1171" t="s">
        <v>38</v>
      </c>
      <c r="E326" s="1168"/>
      <c r="F326" s="1016"/>
      <c r="G326" s="9493"/>
      <c r="H326" s="9493"/>
      <c r="I326" s="9493"/>
      <c r="J326" s="559"/>
      <c r="K326" s="9493"/>
      <c r="L326" s="9618"/>
    </row>
    <row r="327" spans="1:12">
      <c r="A327" s="1161"/>
      <c r="B327" s="1142"/>
      <c r="C327" s="465"/>
      <c r="D327" s="602"/>
      <c r="E327" s="605"/>
      <c r="F327" s="577"/>
      <c r="G327" s="600"/>
      <c r="H327" s="600"/>
      <c r="I327" s="600"/>
      <c r="J327" s="604">
        <v>1500</v>
      </c>
      <c r="K327" s="1016">
        <f>K325+J327</f>
        <v>6963851</v>
      </c>
      <c r="L327" s="433"/>
    </row>
    <row r="328" spans="1:12">
      <c r="A328" s="1169">
        <v>109</v>
      </c>
      <c r="B328" s="9693">
        <v>42052</v>
      </c>
      <c r="C328" s="474" t="s">
        <v>781</v>
      </c>
      <c r="D328" s="1160" t="s">
        <v>199</v>
      </c>
      <c r="E328" s="9498" t="s">
        <v>201</v>
      </c>
      <c r="F328" s="1015"/>
      <c r="G328" s="9492">
        <v>60140</v>
      </c>
      <c r="H328" s="9492"/>
      <c r="I328" s="9492"/>
      <c r="J328" s="559"/>
      <c r="K328" s="9492">
        <f>K327-G328</f>
        <v>6903711</v>
      </c>
      <c r="L328" s="9617"/>
    </row>
    <row r="329" spans="1:12">
      <c r="A329" s="1161"/>
      <c r="B329" s="9694"/>
      <c r="C329" s="477" t="s">
        <v>1243</v>
      </c>
      <c r="D329" s="1161" t="s">
        <v>200</v>
      </c>
      <c r="E329" s="9499"/>
      <c r="F329" s="1016"/>
      <c r="G329" s="9493"/>
      <c r="H329" s="9493"/>
      <c r="I329" s="9493"/>
      <c r="J329" s="559"/>
      <c r="K329" s="9493"/>
      <c r="L329" s="9618"/>
    </row>
    <row r="330" spans="1:12">
      <c r="A330" s="1161"/>
      <c r="B330" s="1144"/>
      <c r="C330" s="532"/>
      <c r="D330" s="576"/>
      <c r="E330" s="582"/>
      <c r="F330" s="577"/>
      <c r="G330" s="577"/>
      <c r="H330" s="600"/>
      <c r="I330" s="577"/>
      <c r="J330" s="604">
        <v>1500</v>
      </c>
      <c r="K330" s="1016">
        <f>K328+J330</f>
        <v>6905211</v>
      </c>
      <c r="L330" s="433"/>
    </row>
    <row r="331" spans="1:12">
      <c r="A331" s="1169">
        <v>110</v>
      </c>
      <c r="B331" s="9693">
        <v>42052</v>
      </c>
      <c r="C331" s="457" t="s">
        <v>781</v>
      </c>
      <c r="D331" s="1170" t="s">
        <v>943</v>
      </c>
      <c r="E331" s="459" t="s">
        <v>1231</v>
      </c>
      <c r="F331" s="457"/>
      <c r="G331" s="9671">
        <v>221640</v>
      </c>
      <c r="H331" s="537"/>
      <c r="I331" s="9492"/>
      <c r="J331" s="559"/>
      <c r="K331" s="9492">
        <f>K330-G331</f>
        <v>6683571</v>
      </c>
      <c r="L331" s="433"/>
    </row>
    <row r="332" spans="1:12">
      <c r="A332" s="1161"/>
      <c r="B332" s="9694"/>
      <c r="C332" s="461" t="s">
        <v>1181</v>
      </c>
      <c r="D332" s="1171" t="s">
        <v>598</v>
      </c>
      <c r="E332" s="1168"/>
      <c r="F332" s="461"/>
      <c r="G332" s="9672"/>
      <c r="H332" s="515"/>
      <c r="I332" s="9493"/>
      <c r="J332" s="559"/>
      <c r="K332" s="9493"/>
      <c r="L332" s="433"/>
    </row>
    <row r="333" spans="1:12">
      <c r="A333" s="1161"/>
      <c r="B333" s="1144"/>
      <c r="C333" s="532"/>
      <c r="D333" s="576"/>
      <c r="E333" s="582"/>
      <c r="F333" s="577"/>
      <c r="G333" s="577"/>
      <c r="H333" s="600"/>
      <c r="I333" s="577"/>
      <c r="J333" s="604">
        <v>1500</v>
      </c>
      <c r="K333" s="1016">
        <f>K331+J333</f>
        <v>6685071</v>
      </c>
      <c r="L333" s="433"/>
    </row>
    <row r="334" spans="1:12">
      <c r="A334" s="1169">
        <v>111</v>
      </c>
      <c r="B334" s="9693">
        <v>42052</v>
      </c>
      <c r="C334" s="556" t="s">
        <v>781</v>
      </c>
      <c r="D334" s="1160" t="s">
        <v>939</v>
      </c>
      <c r="E334" s="459" t="s">
        <v>1244</v>
      </c>
      <c r="F334" s="1015"/>
      <c r="G334" s="9492">
        <v>95140</v>
      </c>
      <c r="H334" s="537"/>
      <c r="I334" s="9492"/>
      <c r="J334" s="559"/>
      <c r="K334" s="9492">
        <f>K333-G334</f>
        <v>6589931</v>
      </c>
      <c r="L334" s="433"/>
    </row>
    <row r="335" spans="1:12">
      <c r="A335" s="1161"/>
      <c r="B335" s="9694"/>
      <c r="C335" s="555" t="s">
        <v>938</v>
      </c>
      <c r="D335" s="1161" t="s">
        <v>598</v>
      </c>
      <c r="E335" s="1168"/>
      <c r="F335" s="1016"/>
      <c r="G335" s="9493"/>
      <c r="H335" s="515"/>
      <c r="I335" s="9493"/>
      <c r="J335" s="559"/>
      <c r="K335" s="9493"/>
      <c r="L335" s="433"/>
    </row>
    <row r="336" spans="1:12">
      <c r="A336" s="1161"/>
      <c r="B336" s="1144"/>
      <c r="C336" s="532"/>
      <c r="D336" s="576"/>
      <c r="E336" s="582"/>
      <c r="F336" s="577"/>
      <c r="G336" s="577"/>
      <c r="H336" s="600"/>
      <c r="I336" s="577"/>
      <c r="J336" s="604">
        <v>1500</v>
      </c>
      <c r="K336" s="1016">
        <f>K334+J336</f>
        <v>6591431</v>
      </c>
      <c r="L336" s="433"/>
    </row>
    <row r="337" spans="1:12">
      <c r="A337" s="1169">
        <v>112</v>
      </c>
      <c r="B337" s="9693">
        <v>42052</v>
      </c>
      <c r="C337" s="457" t="s">
        <v>781</v>
      </c>
      <c r="D337" s="1170" t="s">
        <v>1246</v>
      </c>
      <c r="E337" s="459" t="s">
        <v>1248</v>
      </c>
      <c r="F337" s="1022"/>
      <c r="G337" s="9609">
        <v>43940</v>
      </c>
      <c r="H337" s="9492"/>
      <c r="I337" s="9492"/>
      <c r="J337" s="559"/>
      <c r="K337" s="9492">
        <f>K336-G337</f>
        <v>6547491</v>
      </c>
      <c r="L337" s="433"/>
    </row>
    <row r="338" spans="1:12">
      <c r="A338" s="1161"/>
      <c r="B338" s="9694"/>
      <c r="C338" s="461" t="s">
        <v>1245</v>
      </c>
      <c r="D338" s="1171" t="s">
        <v>1247</v>
      </c>
      <c r="E338" s="1168"/>
      <c r="F338" s="1023"/>
      <c r="G338" s="9610"/>
      <c r="H338" s="9493"/>
      <c r="I338" s="9493"/>
      <c r="J338" s="559"/>
      <c r="K338" s="9493"/>
      <c r="L338" s="433"/>
    </row>
    <row r="339" spans="1:12">
      <c r="A339" s="1161"/>
      <c r="B339" s="1144"/>
      <c r="C339" s="532"/>
      <c r="D339" s="576"/>
      <c r="E339" s="582"/>
      <c r="F339" s="577"/>
      <c r="G339" s="577"/>
      <c r="H339" s="600"/>
      <c r="I339" s="577"/>
      <c r="J339" s="604">
        <v>1500</v>
      </c>
      <c r="K339" s="515">
        <f>K337+J339</f>
        <v>6548991</v>
      </c>
      <c r="L339" s="433"/>
    </row>
    <row r="340" spans="1:12">
      <c r="A340" s="1160">
        <v>113</v>
      </c>
      <c r="B340" s="9682">
        <v>42052</v>
      </c>
      <c r="C340" s="545" t="s">
        <v>781</v>
      </c>
      <c r="D340" s="1160" t="s">
        <v>941</v>
      </c>
      <c r="E340" s="974" t="s">
        <v>276</v>
      </c>
      <c r="F340" s="1015"/>
      <c r="G340" s="9492">
        <v>29640</v>
      </c>
      <c r="H340" s="534"/>
      <c r="I340" s="9492"/>
      <c r="J340" s="464"/>
      <c r="K340" s="9492">
        <f>K339-G340</f>
        <v>6519351</v>
      </c>
      <c r="L340" s="433"/>
    </row>
    <row r="341" spans="1:12">
      <c r="A341" s="1161"/>
      <c r="B341" s="9683"/>
      <c r="C341" s="555" t="s">
        <v>1265</v>
      </c>
      <c r="D341" s="1161" t="s">
        <v>956</v>
      </c>
      <c r="E341" s="1167"/>
      <c r="F341" s="1016"/>
      <c r="G341" s="9493"/>
      <c r="H341" s="515"/>
      <c r="I341" s="9493"/>
      <c r="J341" s="559"/>
      <c r="K341" s="9493"/>
      <c r="L341" s="433"/>
    </row>
    <row r="342" spans="1:12">
      <c r="A342" s="1161"/>
      <c r="B342" s="1142"/>
      <c r="C342" s="465"/>
      <c r="D342" s="602"/>
      <c r="E342" s="605"/>
      <c r="F342" s="577"/>
      <c r="G342" s="600"/>
      <c r="H342" s="600"/>
      <c r="I342" s="600"/>
      <c r="J342" s="604">
        <v>1500</v>
      </c>
      <c r="K342" s="1016">
        <f>K340+J342</f>
        <v>6520851</v>
      </c>
      <c r="L342" s="433"/>
    </row>
    <row r="343" spans="1:12">
      <c r="A343" s="1169">
        <v>114</v>
      </c>
      <c r="B343" s="9693">
        <v>42052</v>
      </c>
      <c r="C343" s="556" t="s">
        <v>781</v>
      </c>
      <c r="D343" s="1160" t="s">
        <v>321</v>
      </c>
      <c r="E343" s="9498" t="s">
        <v>1177</v>
      </c>
      <c r="F343" s="1015"/>
      <c r="G343" s="9492">
        <v>15390</v>
      </c>
      <c r="H343" s="537"/>
      <c r="I343" s="9492"/>
      <c r="J343" s="559"/>
      <c r="K343" s="9492">
        <f>K342-G343</f>
        <v>6505461</v>
      </c>
      <c r="L343" s="433"/>
    </row>
    <row r="344" spans="1:12">
      <c r="A344" s="1161"/>
      <c r="B344" s="9694"/>
      <c r="C344" s="555" t="s">
        <v>1175</v>
      </c>
      <c r="D344" s="1161" t="s">
        <v>46</v>
      </c>
      <c r="E344" s="9499"/>
      <c r="F344" s="1016"/>
      <c r="G344" s="9493"/>
      <c r="H344" s="515"/>
      <c r="I344" s="9493"/>
      <c r="J344" s="559"/>
      <c r="K344" s="9493"/>
      <c r="L344" s="433"/>
    </row>
    <row r="345" spans="1:12">
      <c r="A345" s="1161"/>
      <c r="B345" s="1146"/>
      <c r="C345" s="532"/>
      <c r="D345" s="576"/>
      <c r="E345" s="582"/>
      <c r="F345" s="577"/>
      <c r="G345" s="577"/>
      <c r="H345" s="600"/>
      <c r="I345" s="577"/>
      <c r="J345" s="604">
        <v>1500</v>
      </c>
      <c r="K345" s="1194">
        <f>K343+J345</f>
        <v>6506961</v>
      </c>
      <c r="L345" s="433"/>
    </row>
    <row r="346" spans="1:12">
      <c r="A346" s="9515">
        <v>115</v>
      </c>
      <c r="B346" s="9682">
        <v>42052</v>
      </c>
      <c r="C346" s="556" t="s">
        <v>781</v>
      </c>
      <c r="D346" s="1160" t="s">
        <v>1321</v>
      </c>
      <c r="E346" s="1110" t="s">
        <v>1322</v>
      </c>
      <c r="F346" s="1015"/>
      <c r="G346" s="9492">
        <v>35440</v>
      </c>
      <c r="H346" s="9492"/>
      <c r="I346" s="9492"/>
      <c r="J346" s="9633"/>
      <c r="K346" s="9492">
        <f>K345-G346</f>
        <v>6471521</v>
      </c>
      <c r="L346" s="433"/>
    </row>
    <row r="347" spans="1:12">
      <c r="A347" s="9516"/>
      <c r="B347" s="9683"/>
      <c r="C347" s="555" t="s">
        <v>1306</v>
      </c>
      <c r="D347" s="1161" t="s">
        <v>1176</v>
      </c>
      <c r="E347" s="1163"/>
      <c r="F347" s="1016"/>
      <c r="G347" s="9493"/>
      <c r="H347" s="9493"/>
      <c r="I347" s="9493"/>
      <c r="J347" s="9634"/>
      <c r="K347" s="9493"/>
      <c r="L347" s="433"/>
    </row>
    <row r="348" spans="1:12">
      <c r="A348" s="487"/>
      <c r="B348" s="1146"/>
      <c r="C348" s="529"/>
      <c r="D348" s="602"/>
      <c r="E348" s="605"/>
      <c r="F348" s="577"/>
      <c r="G348" s="577"/>
      <c r="H348" s="600"/>
      <c r="I348" s="577"/>
      <c r="J348" s="604">
        <v>1500</v>
      </c>
      <c r="K348" s="991">
        <f>K346+J348</f>
        <v>6473021</v>
      </c>
      <c r="L348" s="433"/>
    </row>
    <row r="349" spans="1:12">
      <c r="A349" s="9515">
        <v>116</v>
      </c>
      <c r="B349" s="9682">
        <v>42053</v>
      </c>
      <c r="C349" s="556" t="s">
        <v>1191</v>
      </c>
      <c r="D349" s="1160" t="s">
        <v>983</v>
      </c>
      <c r="E349" s="9524" t="s">
        <v>262</v>
      </c>
      <c r="F349" s="1033"/>
      <c r="G349" s="9663">
        <v>100000</v>
      </c>
      <c r="H349" s="9663"/>
      <c r="I349" s="9492"/>
      <c r="J349" s="9633"/>
      <c r="K349" s="9492">
        <f>K348-G349</f>
        <v>6373021</v>
      </c>
      <c r="L349" s="9617" t="s">
        <v>1336</v>
      </c>
    </row>
    <row r="350" spans="1:12">
      <c r="A350" s="9516"/>
      <c r="B350" s="9683"/>
      <c r="C350" s="555" t="s">
        <v>1064</v>
      </c>
      <c r="D350" s="1161" t="s">
        <v>956</v>
      </c>
      <c r="E350" s="9525"/>
      <c r="F350" s="1034"/>
      <c r="G350" s="9664"/>
      <c r="H350" s="9664"/>
      <c r="I350" s="9493"/>
      <c r="J350" s="9634"/>
      <c r="K350" s="9493"/>
      <c r="L350" s="9618"/>
    </row>
    <row r="351" spans="1:12">
      <c r="A351" s="487"/>
      <c r="B351" s="1144"/>
      <c r="C351" s="532"/>
      <c r="D351" s="576"/>
      <c r="E351" s="582"/>
      <c r="F351" s="577"/>
      <c r="G351" s="577"/>
      <c r="H351" s="600"/>
      <c r="I351" s="577"/>
      <c r="J351" s="604">
        <v>1400</v>
      </c>
      <c r="K351" s="1194">
        <f>K349+J351</f>
        <v>6374421</v>
      </c>
      <c r="L351" s="433"/>
    </row>
    <row r="352" spans="1:12">
      <c r="A352" s="9515">
        <v>117</v>
      </c>
      <c r="B352" s="9682">
        <v>42053</v>
      </c>
      <c r="C352" s="556" t="s">
        <v>1278</v>
      </c>
      <c r="D352" s="1160" t="s">
        <v>1312</v>
      </c>
      <c r="E352" s="9498" t="s">
        <v>1326</v>
      </c>
      <c r="F352" s="1015"/>
      <c r="G352" s="9492">
        <v>300000</v>
      </c>
      <c r="H352" s="9492"/>
      <c r="I352" s="9492"/>
      <c r="J352" s="9633"/>
      <c r="K352" s="9492">
        <f>K351-G352</f>
        <v>6074421</v>
      </c>
      <c r="L352" s="9617" t="s">
        <v>1336</v>
      </c>
    </row>
    <row r="353" spans="1:12">
      <c r="A353" s="9516"/>
      <c r="B353" s="9683"/>
      <c r="C353" s="555" t="s">
        <v>1311</v>
      </c>
      <c r="D353" s="1161" t="s">
        <v>1313</v>
      </c>
      <c r="E353" s="9499"/>
      <c r="F353" s="1016"/>
      <c r="G353" s="9493"/>
      <c r="H353" s="9493"/>
      <c r="I353" s="9493"/>
      <c r="J353" s="9634"/>
      <c r="K353" s="9493"/>
      <c r="L353" s="9618"/>
    </row>
    <row r="354" spans="1:12">
      <c r="A354" s="487"/>
      <c r="B354" s="1146"/>
      <c r="C354" s="529"/>
      <c r="D354" s="602"/>
      <c r="E354" s="605"/>
      <c r="F354" s="577"/>
      <c r="G354" s="577"/>
      <c r="H354" s="600"/>
      <c r="I354" s="577"/>
      <c r="J354" s="604">
        <v>1400</v>
      </c>
      <c r="K354" s="991">
        <f>K352+J354</f>
        <v>6075821</v>
      </c>
      <c r="L354" s="433"/>
    </row>
    <row r="355" spans="1:12">
      <c r="A355" s="9515">
        <v>118</v>
      </c>
      <c r="B355" s="9682">
        <v>42055</v>
      </c>
      <c r="C355" s="556" t="s">
        <v>815</v>
      </c>
      <c r="D355" s="1183" t="s">
        <v>955</v>
      </c>
      <c r="E355" s="1185" t="s">
        <v>1232</v>
      </c>
      <c r="F355" s="9492"/>
      <c r="G355" s="9492"/>
      <c r="H355" s="9492"/>
      <c r="I355" s="9492">
        <v>373220</v>
      </c>
      <c r="J355" s="9633"/>
      <c r="K355" s="9492">
        <f>K354-I355</f>
        <v>5702601</v>
      </c>
      <c r="L355" s="433"/>
    </row>
    <row r="356" spans="1:12">
      <c r="A356" s="9516"/>
      <c r="B356" s="9683"/>
      <c r="C356" s="555" t="s">
        <v>1186</v>
      </c>
      <c r="D356" s="1184" t="s">
        <v>956</v>
      </c>
      <c r="E356" s="1186"/>
      <c r="F356" s="9493"/>
      <c r="G356" s="9493"/>
      <c r="H356" s="9493"/>
      <c r="I356" s="9493"/>
      <c r="J356" s="9634"/>
      <c r="K356" s="9493"/>
      <c r="L356" s="433"/>
    </row>
    <row r="357" spans="1:12">
      <c r="A357" s="487"/>
      <c r="B357" s="1144"/>
      <c r="C357" s="532"/>
      <c r="D357" s="576"/>
      <c r="E357" s="582"/>
      <c r="F357" s="577"/>
      <c r="G357" s="577"/>
      <c r="H357" s="600"/>
      <c r="I357" s="577"/>
      <c r="J357" s="604">
        <v>1400</v>
      </c>
      <c r="K357" s="1007">
        <f>K355+J357</f>
        <v>5704001</v>
      </c>
      <c r="L357" s="433"/>
    </row>
    <row r="358" spans="1:12">
      <c r="A358" s="9515">
        <v>119</v>
      </c>
      <c r="B358" s="9682">
        <v>42055</v>
      </c>
      <c r="C358" s="457" t="s">
        <v>781</v>
      </c>
      <c r="D358" s="1031"/>
      <c r="E358" s="459"/>
      <c r="F358" s="1015"/>
      <c r="G358" s="9492"/>
      <c r="H358" s="9492"/>
      <c r="I358" s="9492">
        <v>442400</v>
      </c>
      <c r="J358" s="9633"/>
      <c r="K358" s="9492">
        <f>K357-I358</f>
        <v>5261601</v>
      </c>
      <c r="L358" s="433"/>
    </row>
    <row r="359" spans="1:12">
      <c r="A359" s="9516"/>
      <c r="B359" s="9683"/>
      <c r="C359" s="538" t="s">
        <v>1393</v>
      </c>
      <c r="D359" s="1032"/>
      <c r="E359" s="1029"/>
      <c r="F359" s="1016"/>
      <c r="G359" s="9493"/>
      <c r="H359" s="9493"/>
      <c r="I359" s="9493"/>
      <c r="J359" s="9634"/>
      <c r="K359" s="9493"/>
      <c r="L359" s="433"/>
    </row>
    <row r="360" spans="1:12">
      <c r="A360" s="487"/>
      <c r="B360" s="1146"/>
      <c r="C360" s="529"/>
      <c r="D360" s="602"/>
      <c r="E360" s="605"/>
      <c r="F360" s="577"/>
      <c r="G360" s="577"/>
      <c r="H360" s="600"/>
      <c r="I360" s="577"/>
      <c r="J360" s="604">
        <v>1500</v>
      </c>
      <c r="K360" s="1016">
        <f>K358+J360</f>
        <v>5263101</v>
      </c>
      <c r="L360" s="433"/>
    </row>
    <row r="361" spans="1:12">
      <c r="A361" s="9515">
        <v>120</v>
      </c>
      <c r="B361" s="9682">
        <v>42055</v>
      </c>
      <c r="C361" s="556" t="s">
        <v>781</v>
      </c>
      <c r="D361" s="1011"/>
      <c r="E361" s="9524"/>
      <c r="F361" s="9492"/>
      <c r="G361" s="9492"/>
      <c r="H361" s="9492"/>
      <c r="I361" s="9492">
        <v>591640</v>
      </c>
      <c r="J361" s="9633"/>
      <c r="K361" s="9492">
        <f>K360-I361</f>
        <v>4671461</v>
      </c>
      <c r="L361" s="433"/>
    </row>
    <row r="362" spans="1:12">
      <c r="A362" s="9516"/>
      <c r="B362" s="9683"/>
      <c r="C362" s="555" t="s">
        <v>1394</v>
      </c>
      <c r="D362" s="1012"/>
      <c r="E362" s="9525"/>
      <c r="F362" s="9493"/>
      <c r="G362" s="9493"/>
      <c r="H362" s="9493"/>
      <c r="I362" s="9493"/>
      <c r="J362" s="9634"/>
      <c r="K362" s="9493"/>
      <c r="L362" s="433"/>
    </row>
    <row r="363" spans="1:12">
      <c r="A363" s="487"/>
      <c r="B363" s="1144"/>
      <c r="C363" s="532"/>
      <c r="D363" s="576"/>
      <c r="E363" s="582"/>
      <c r="F363" s="577"/>
      <c r="G363" s="577"/>
      <c r="H363" s="600"/>
      <c r="I363" s="577"/>
      <c r="J363" s="604">
        <v>1500</v>
      </c>
      <c r="K363" s="1194">
        <f>K361+J363</f>
        <v>4672961</v>
      </c>
      <c r="L363" s="433"/>
    </row>
    <row r="364" spans="1:12">
      <c r="A364" s="9515">
        <v>121</v>
      </c>
      <c r="B364" s="9682">
        <v>42055</v>
      </c>
      <c r="C364" s="556" t="s">
        <v>796</v>
      </c>
      <c r="D364" s="1183" t="s">
        <v>955</v>
      </c>
      <c r="E364" s="1185" t="s">
        <v>1232</v>
      </c>
      <c r="F364" s="1015"/>
      <c r="G364" s="9492"/>
      <c r="H364" s="9492"/>
      <c r="I364" s="9492">
        <v>79800</v>
      </c>
      <c r="J364" s="9633"/>
      <c r="K364" s="9492">
        <f>K363-I364</f>
        <v>4593161</v>
      </c>
      <c r="L364" s="433"/>
    </row>
    <row r="365" spans="1:12">
      <c r="A365" s="9516"/>
      <c r="B365" s="9683"/>
      <c r="C365" s="477" t="s">
        <v>1187</v>
      </c>
      <c r="D365" s="1184" t="s">
        <v>956</v>
      </c>
      <c r="E365" s="1186"/>
      <c r="F365" s="1016"/>
      <c r="G365" s="9493"/>
      <c r="H365" s="9493"/>
      <c r="I365" s="9493"/>
      <c r="J365" s="9634"/>
      <c r="K365" s="9493"/>
      <c r="L365" s="433"/>
    </row>
    <row r="366" spans="1:12">
      <c r="A366" s="487"/>
      <c r="B366" s="1146"/>
      <c r="C366" s="529"/>
      <c r="D366" s="602"/>
      <c r="E366" s="605"/>
      <c r="F366" s="577"/>
      <c r="G366" s="577"/>
      <c r="H366" s="600"/>
      <c r="I366" s="577"/>
      <c r="J366" s="604">
        <v>750</v>
      </c>
      <c r="K366" s="1016">
        <f>K364+J366</f>
        <v>4593911</v>
      </c>
      <c r="L366" s="433"/>
    </row>
    <row r="367" spans="1:12">
      <c r="A367" s="9515">
        <v>122</v>
      </c>
      <c r="B367" s="9682">
        <v>42055</v>
      </c>
      <c r="C367" s="556" t="s">
        <v>869</v>
      </c>
      <c r="D367" s="491"/>
      <c r="E367" s="1005"/>
      <c r="F367" s="9492"/>
      <c r="G367" s="9492"/>
      <c r="H367" s="9492"/>
      <c r="I367" s="9492">
        <v>72982</v>
      </c>
      <c r="J367" s="9633"/>
      <c r="K367" s="9492">
        <f>K366-I367</f>
        <v>4520929</v>
      </c>
      <c r="L367" s="433"/>
    </row>
    <row r="368" spans="1:12">
      <c r="A368" s="9516"/>
      <c r="B368" s="9683"/>
      <c r="C368" s="555" t="s">
        <v>1055</v>
      </c>
      <c r="D368" s="487"/>
      <c r="E368" s="533"/>
      <c r="F368" s="9493"/>
      <c r="G368" s="9493"/>
      <c r="H368" s="9493"/>
      <c r="I368" s="9493"/>
      <c r="J368" s="9634"/>
      <c r="K368" s="9493"/>
      <c r="L368" s="433"/>
    </row>
    <row r="369" spans="1:12">
      <c r="A369" s="487"/>
      <c r="B369" s="1144"/>
      <c r="C369" s="532"/>
      <c r="D369" s="576"/>
      <c r="E369" s="582"/>
      <c r="F369" s="577"/>
      <c r="G369" s="577"/>
      <c r="H369" s="600"/>
      <c r="I369" s="577"/>
      <c r="J369" s="604">
        <v>1650</v>
      </c>
      <c r="K369" s="1194">
        <f>K367+J369</f>
        <v>4522579</v>
      </c>
      <c r="L369" s="433"/>
    </row>
    <row r="370" spans="1:12">
      <c r="A370" s="9515">
        <v>123</v>
      </c>
      <c r="B370" s="9682">
        <v>42055</v>
      </c>
      <c r="C370" s="474" t="s">
        <v>869</v>
      </c>
      <c r="D370" s="1160"/>
      <c r="E370" s="9498"/>
      <c r="F370" s="9492"/>
      <c r="G370" s="9492"/>
      <c r="H370" s="9492"/>
      <c r="I370" s="9492">
        <v>65293</v>
      </c>
      <c r="J370" s="9633"/>
      <c r="K370" s="9492">
        <f>K369-I370</f>
        <v>4457286</v>
      </c>
      <c r="L370" s="433"/>
    </row>
    <row r="371" spans="1:12">
      <c r="A371" s="9516"/>
      <c r="B371" s="9683"/>
      <c r="C371" s="477" t="s">
        <v>1364</v>
      </c>
      <c r="D371" s="1161"/>
      <c r="E371" s="9499"/>
      <c r="F371" s="9493"/>
      <c r="G371" s="9493"/>
      <c r="H371" s="9493"/>
      <c r="I371" s="9493"/>
      <c r="J371" s="9634"/>
      <c r="K371" s="9493"/>
      <c r="L371" s="433"/>
    </row>
    <row r="372" spans="1:12">
      <c r="A372" s="487"/>
      <c r="B372" s="1144"/>
      <c r="C372" s="532"/>
      <c r="D372" s="576"/>
      <c r="E372" s="582"/>
      <c r="F372" s="577"/>
      <c r="G372" s="577"/>
      <c r="H372" s="600"/>
      <c r="I372" s="577"/>
      <c r="J372" s="604">
        <v>1650</v>
      </c>
      <c r="K372" s="991">
        <f>K370+J372</f>
        <v>4458936</v>
      </c>
      <c r="L372" s="433"/>
    </row>
    <row r="373" spans="1:12">
      <c r="A373" s="9515">
        <v>124</v>
      </c>
      <c r="B373" s="9682">
        <v>42058</v>
      </c>
      <c r="C373" s="545" t="s">
        <v>949</v>
      </c>
      <c r="D373" s="1176" t="s">
        <v>1121</v>
      </c>
      <c r="E373" s="9659" t="s">
        <v>43</v>
      </c>
      <c r="F373" s="1164"/>
      <c r="G373" s="9492">
        <v>150000</v>
      </c>
      <c r="H373" s="9492"/>
      <c r="I373" s="9492"/>
      <c r="J373" s="9633"/>
      <c r="K373" s="9492">
        <f>K372-G373</f>
        <v>4308936</v>
      </c>
      <c r="L373" s="433"/>
    </row>
    <row r="374" spans="1:12">
      <c r="A374" s="9516"/>
      <c r="B374" s="9683"/>
      <c r="C374" s="555" t="s">
        <v>1120</v>
      </c>
      <c r="D374" s="1177" t="s">
        <v>1122</v>
      </c>
      <c r="E374" s="9660"/>
      <c r="F374" s="1165"/>
      <c r="G374" s="9493"/>
      <c r="H374" s="9493"/>
      <c r="I374" s="9493"/>
      <c r="J374" s="9634"/>
      <c r="K374" s="9493"/>
      <c r="L374" s="433"/>
    </row>
    <row r="375" spans="1:12">
      <c r="A375" s="487"/>
      <c r="B375" s="1172"/>
      <c r="C375" s="529"/>
      <c r="D375" s="602"/>
      <c r="E375" s="605"/>
      <c r="F375" s="577"/>
      <c r="G375" s="577"/>
      <c r="H375" s="600"/>
      <c r="I375" s="577"/>
      <c r="J375" s="604">
        <v>1400</v>
      </c>
      <c r="K375" s="1165">
        <f>K373+J375</f>
        <v>4310336</v>
      </c>
      <c r="L375" s="433"/>
    </row>
    <row r="376" spans="1:12">
      <c r="A376" s="9515">
        <v>125</v>
      </c>
      <c r="B376" s="9682">
        <v>42058</v>
      </c>
      <c r="C376" s="517" t="s">
        <v>949</v>
      </c>
      <c r="D376" s="1176" t="s">
        <v>321</v>
      </c>
      <c r="E376" s="9498" t="s">
        <v>1177</v>
      </c>
      <c r="F376" s="9492"/>
      <c r="G376" s="9492">
        <v>150000</v>
      </c>
      <c r="H376" s="9492"/>
      <c r="I376" s="9492"/>
      <c r="J376" s="9633"/>
      <c r="K376" s="9492">
        <f>K375-G376</f>
        <v>4160336</v>
      </c>
      <c r="L376" s="433"/>
    </row>
    <row r="377" spans="1:12">
      <c r="A377" s="9516"/>
      <c r="B377" s="9683"/>
      <c r="C377" s="555" t="s">
        <v>1028</v>
      </c>
      <c r="D377" s="1177" t="s">
        <v>46</v>
      </c>
      <c r="E377" s="9499"/>
      <c r="F377" s="9493"/>
      <c r="G377" s="9493"/>
      <c r="H377" s="9493"/>
      <c r="I377" s="9493"/>
      <c r="J377" s="9634"/>
      <c r="K377" s="9493"/>
      <c r="L377" s="433"/>
    </row>
    <row r="378" spans="1:12">
      <c r="A378" s="487"/>
      <c r="B378" s="1144"/>
      <c r="C378" s="532"/>
      <c r="D378" s="576"/>
      <c r="E378" s="582"/>
      <c r="F378" s="577"/>
      <c r="G378" s="577"/>
      <c r="H378" s="600"/>
      <c r="I378" s="577"/>
      <c r="J378" s="604">
        <v>1400</v>
      </c>
      <c r="K378" s="991">
        <f>K376+J378</f>
        <v>4161736</v>
      </c>
      <c r="L378" s="433"/>
    </row>
    <row r="379" spans="1:12">
      <c r="A379" s="9515">
        <v>126</v>
      </c>
      <c r="B379" s="9682">
        <v>42059</v>
      </c>
      <c r="C379" s="545" t="s">
        <v>796</v>
      </c>
      <c r="D379" s="1169"/>
      <c r="E379" s="974"/>
      <c r="F379" s="1164"/>
      <c r="G379" s="9492"/>
      <c r="H379" s="9492"/>
      <c r="I379" s="9492">
        <v>76300</v>
      </c>
      <c r="J379" s="9633"/>
      <c r="K379" s="9492">
        <f>K378-I379</f>
        <v>4085436</v>
      </c>
      <c r="L379" s="433"/>
    </row>
    <row r="380" spans="1:12">
      <c r="A380" s="9516"/>
      <c r="B380" s="9683"/>
      <c r="C380" s="538" t="s">
        <v>1365</v>
      </c>
      <c r="D380" s="1161"/>
      <c r="E380" s="1163"/>
      <c r="F380" s="1165"/>
      <c r="G380" s="9493"/>
      <c r="H380" s="9493"/>
      <c r="I380" s="9493"/>
      <c r="J380" s="9634"/>
      <c r="K380" s="9493"/>
      <c r="L380" s="433"/>
    </row>
    <row r="381" spans="1:12">
      <c r="A381" s="487"/>
      <c r="B381" s="1172"/>
      <c r="C381" s="529"/>
      <c r="D381" s="602"/>
      <c r="E381" s="605"/>
      <c r="F381" s="577"/>
      <c r="G381" s="577"/>
      <c r="H381" s="600"/>
      <c r="I381" s="577"/>
      <c r="J381" s="604">
        <v>750</v>
      </c>
      <c r="K381" s="1165">
        <f>K379+J381</f>
        <v>4086186</v>
      </c>
      <c r="L381" s="433"/>
    </row>
    <row r="382" spans="1:12">
      <c r="A382" s="9515">
        <v>127</v>
      </c>
      <c r="B382" s="9682">
        <v>42059</v>
      </c>
      <c r="C382" s="545" t="s">
        <v>1366</v>
      </c>
      <c r="D382" s="1176" t="s">
        <v>1221</v>
      </c>
      <c r="E382" s="9498"/>
      <c r="F382" s="9492"/>
      <c r="G382" s="9492">
        <v>100000</v>
      </c>
      <c r="H382" s="9492"/>
      <c r="I382" s="9492"/>
      <c r="J382" s="9633"/>
      <c r="K382" s="9492">
        <f>K381-G382</f>
        <v>3986186</v>
      </c>
      <c r="L382" s="433"/>
    </row>
    <row r="383" spans="1:12">
      <c r="A383" s="9516"/>
      <c r="B383" s="9683"/>
      <c r="C383" s="538" t="s">
        <v>1367</v>
      </c>
      <c r="D383" s="1177" t="s">
        <v>1222</v>
      </c>
      <c r="E383" s="9499"/>
      <c r="F383" s="9493"/>
      <c r="G383" s="9493"/>
      <c r="H383" s="9493"/>
      <c r="I383" s="9493"/>
      <c r="J383" s="9634"/>
      <c r="K383" s="9493"/>
      <c r="L383" s="433"/>
    </row>
    <row r="384" spans="1:12">
      <c r="A384" s="487"/>
      <c r="B384" s="1144"/>
      <c r="C384" s="532"/>
      <c r="D384" s="576"/>
      <c r="E384" s="582"/>
      <c r="F384" s="577"/>
      <c r="G384" s="577"/>
      <c r="H384" s="600"/>
      <c r="I384" s="577"/>
      <c r="J384" s="604">
        <v>2700</v>
      </c>
      <c r="K384" s="991">
        <f>K382+J384</f>
        <v>3988886</v>
      </c>
      <c r="L384" s="433"/>
    </row>
    <row r="385" spans="1:12">
      <c r="A385" s="9515">
        <v>128</v>
      </c>
      <c r="B385" s="9682">
        <v>42060</v>
      </c>
      <c r="C385" s="517" t="s">
        <v>1369</v>
      </c>
      <c r="D385" s="1183" t="s">
        <v>37</v>
      </c>
      <c r="E385" s="9659" t="s">
        <v>717</v>
      </c>
      <c r="F385" s="1173"/>
      <c r="G385" s="9492">
        <v>700000</v>
      </c>
      <c r="H385" s="9492"/>
      <c r="I385" s="9492"/>
      <c r="J385" s="9633"/>
      <c r="K385" s="9492">
        <f>K384-G385</f>
        <v>3288886</v>
      </c>
      <c r="L385" s="9617" t="s">
        <v>1358</v>
      </c>
    </row>
    <row r="386" spans="1:12">
      <c r="A386" s="9516"/>
      <c r="B386" s="9683"/>
      <c r="C386" s="477" t="s">
        <v>1179</v>
      </c>
      <c r="D386" s="1184" t="s">
        <v>250</v>
      </c>
      <c r="E386" s="9660"/>
      <c r="F386" s="1174"/>
      <c r="G386" s="9493"/>
      <c r="H386" s="9493"/>
      <c r="I386" s="9493"/>
      <c r="J386" s="9634"/>
      <c r="K386" s="9493"/>
      <c r="L386" s="9618"/>
    </row>
    <row r="387" spans="1:12">
      <c r="A387" s="487"/>
      <c r="B387" s="1182"/>
      <c r="C387" s="529"/>
      <c r="D387" s="602"/>
      <c r="E387" s="605"/>
      <c r="F387" s="577"/>
      <c r="G387" s="577"/>
      <c r="H387" s="600"/>
      <c r="I387" s="577"/>
      <c r="J387" s="604">
        <v>1400</v>
      </c>
      <c r="K387" s="1174">
        <f>K385+J387</f>
        <v>3290286</v>
      </c>
      <c r="L387" s="433"/>
    </row>
    <row r="388" spans="1:12">
      <c r="A388" s="9515">
        <v>129</v>
      </c>
      <c r="B388" s="9682">
        <v>42060</v>
      </c>
      <c r="C388" s="556" t="s">
        <v>1278</v>
      </c>
      <c r="D388" s="1183" t="s">
        <v>1312</v>
      </c>
      <c r="E388" s="9498" t="s">
        <v>1326</v>
      </c>
      <c r="F388" s="9492"/>
      <c r="G388" s="9492">
        <v>300000</v>
      </c>
      <c r="H388" s="9492"/>
      <c r="I388" s="9492"/>
      <c r="J388" s="9633"/>
      <c r="K388" s="9492">
        <f>K387-G388</f>
        <v>2990286</v>
      </c>
      <c r="L388" s="9617" t="s">
        <v>1358</v>
      </c>
    </row>
    <row r="389" spans="1:12">
      <c r="A389" s="9516"/>
      <c r="B389" s="9683"/>
      <c r="C389" s="555" t="s">
        <v>1311</v>
      </c>
      <c r="D389" s="1184" t="s">
        <v>1313</v>
      </c>
      <c r="E389" s="9499"/>
      <c r="F389" s="9493"/>
      <c r="G389" s="9493"/>
      <c r="H389" s="9493"/>
      <c r="I389" s="9493"/>
      <c r="J389" s="9634"/>
      <c r="K389" s="9493"/>
      <c r="L389" s="9618"/>
    </row>
    <row r="390" spans="1:12">
      <c r="A390" s="487"/>
      <c r="B390" s="1144"/>
      <c r="C390" s="532"/>
      <c r="D390" s="576"/>
      <c r="E390" s="582"/>
      <c r="F390" s="577"/>
      <c r="G390" s="577"/>
      <c r="H390" s="600"/>
      <c r="I390" s="577"/>
      <c r="J390" s="604">
        <v>1400</v>
      </c>
      <c r="K390" s="1194">
        <f>K388+J390</f>
        <v>2991686</v>
      </c>
      <c r="L390" s="433"/>
    </row>
    <row r="391" spans="1:12">
      <c r="A391" s="9515">
        <v>130</v>
      </c>
      <c r="B391" s="9682">
        <v>42060</v>
      </c>
      <c r="C391" s="545" t="s">
        <v>781</v>
      </c>
      <c r="D391" s="1179"/>
      <c r="E391" s="974"/>
      <c r="F391" s="1173"/>
      <c r="G391" s="9492"/>
      <c r="H391" s="9492"/>
      <c r="I391" s="9492">
        <v>47690</v>
      </c>
      <c r="J391" s="9633"/>
      <c r="K391" s="9492">
        <f>K390-I391</f>
        <v>2943996</v>
      </c>
      <c r="L391" s="433"/>
    </row>
    <row r="392" spans="1:12">
      <c r="A392" s="9516"/>
      <c r="B392" s="9683"/>
      <c r="C392" s="538" t="s">
        <v>1373</v>
      </c>
      <c r="D392" s="1177"/>
      <c r="E392" s="1175"/>
      <c r="F392" s="1174"/>
      <c r="G392" s="9493"/>
      <c r="H392" s="9493"/>
      <c r="I392" s="9493"/>
      <c r="J392" s="9634"/>
      <c r="K392" s="9493"/>
      <c r="L392" s="433"/>
    </row>
    <row r="393" spans="1:12">
      <c r="A393" s="487"/>
      <c r="B393" s="1182"/>
      <c r="C393" s="529"/>
      <c r="D393" s="602"/>
      <c r="E393" s="605"/>
      <c r="F393" s="577"/>
      <c r="G393" s="577"/>
      <c r="H393" s="600"/>
      <c r="I393" s="577"/>
      <c r="J393" s="604">
        <v>1500</v>
      </c>
      <c r="K393" s="1174">
        <f>K391+J393</f>
        <v>2945496</v>
      </c>
      <c r="L393" s="433"/>
    </row>
    <row r="394" spans="1:12">
      <c r="A394" s="9515">
        <v>131</v>
      </c>
      <c r="B394" s="9682">
        <v>42060</v>
      </c>
      <c r="C394" s="556" t="s">
        <v>781</v>
      </c>
      <c r="D394" s="491"/>
      <c r="E394" s="1005"/>
      <c r="F394" s="9492"/>
      <c r="G394" s="9492"/>
      <c r="H394" s="9492"/>
      <c r="I394" s="9492">
        <v>137990</v>
      </c>
      <c r="J394" s="9633"/>
      <c r="K394" s="9492">
        <f>K393-I394</f>
        <v>2807506</v>
      </c>
      <c r="L394" s="433"/>
    </row>
    <row r="395" spans="1:12">
      <c r="A395" s="9516"/>
      <c r="B395" s="9683"/>
      <c r="C395" s="555" t="s">
        <v>1368</v>
      </c>
      <c r="D395" s="487"/>
      <c r="E395" s="533"/>
      <c r="F395" s="9493"/>
      <c r="G395" s="9493"/>
      <c r="H395" s="9493"/>
      <c r="I395" s="9493"/>
      <c r="J395" s="9634"/>
      <c r="K395" s="9493"/>
      <c r="L395" s="433"/>
    </row>
    <row r="396" spans="1:12">
      <c r="A396" s="487"/>
      <c r="B396" s="1144"/>
      <c r="C396" s="532"/>
      <c r="D396" s="576"/>
      <c r="E396" s="582"/>
      <c r="F396" s="577"/>
      <c r="G396" s="577"/>
      <c r="H396" s="600"/>
      <c r="I396" s="577"/>
      <c r="J396" s="604">
        <v>1500</v>
      </c>
      <c r="K396" s="1194">
        <f>K394+J396</f>
        <v>2809006</v>
      </c>
      <c r="L396" s="433"/>
    </row>
    <row r="397" spans="1:12">
      <c r="A397" s="9515">
        <v>132</v>
      </c>
      <c r="B397" s="9682">
        <v>42060</v>
      </c>
      <c r="C397" s="556" t="s">
        <v>781</v>
      </c>
      <c r="D397" s="1180"/>
      <c r="E397" s="459"/>
      <c r="F397" s="1173"/>
      <c r="G397" s="9492"/>
      <c r="H397" s="9492"/>
      <c r="I397" s="9492">
        <v>120790</v>
      </c>
      <c r="J397" s="9633"/>
      <c r="K397" s="9492">
        <f>K396-I397</f>
        <v>2688216</v>
      </c>
      <c r="L397" s="433"/>
    </row>
    <row r="398" spans="1:12">
      <c r="A398" s="9516"/>
      <c r="B398" s="9683"/>
      <c r="C398" s="555" t="s">
        <v>1198</v>
      </c>
      <c r="D398" s="1181"/>
      <c r="E398" s="1178"/>
      <c r="F398" s="1174"/>
      <c r="G398" s="9493"/>
      <c r="H398" s="9493"/>
      <c r="I398" s="9493"/>
      <c r="J398" s="9634"/>
      <c r="K398" s="9493"/>
      <c r="L398" s="433"/>
    </row>
    <row r="399" spans="1:12">
      <c r="A399" s="487"/>
      <c r="B399" s="1182"/>
      <c r="C399" s="529"/>
      <c r="D399" s="602"/>
      <c r="E399" s="605"/>
      <c r="F399" s="577"/>
      <c r="G399" s="577"/>
      <c r="H399" s="600"/>
      <c r="I399" s="577"/>
      <c r="J399" s="604">
        <v>1500</v>
      </c>
      <c r="K399" s="1174">
        <f>K397+J399</f>
        <v>2689716</v>
      </c>
      <c r="L399" s="433"/>
    </row>
    <row r="400" spans="1:12">
      <c r="A400" s="9515">
        <v>133</v>
      </c>
      <c r="B400" s="9682">
        <v>42060</v>
      </c>
      <c r="C400" s="457" t="s">
        <v>864</v>
      </c>
      <c r="D400" s="1195" t="s">
        <v>785</v>
      </c>
      <c r="E400" s="9498" t="s">
        <v>47</v>
      </c>
      <c r="F400" s="9492"/>
      <c r="G400" s="9492">
        <v>100000</v>
      </c>
      <c r="H400" s="9492"/>
      <c r="I400" s="9492"/>
      <c r="J400" s="9633"/>
      <c r="K400" s="9492">
        <f>K399-G400</f>
        <v>2589716</v>
      </c>
      <c r="L400" s="9617" t="s">
        <v>1336</v>
      </c>
    </row>
    <row r="401" spans="1:12">
      <c r="A401" s="9516"/>
      <c r="B401" s="9683"/>
      <c r="C401" s="461" t="s">
        <v>1012</v>
      </c>
      <c r="D401" s="1196" t="s">
        <v>46</v>
      </c>
      <c r="E401" s="9499"/>
      <c r="F401" s="9493"/>
      <c r="G401" s="9493"/>
      <c r="H401" s="9493"/>
      <c r="I401" s="9493"/>
      <c r="J401" s="9634"/>
      <c r="K401" s="9493"/>
      <c r="L401" s="9618"/>
    </row>
    <row r="402" spans="1:12">
      <c r="A402" s="487"/>
      <c r="B402" s="1144"/>
      <c r="C402" s="532"/>
      <c r="D402" s="576"/>
      <c r="E402" s="582"/>
      <c r="F402" s="577"/>
      <c r="G402" s="577"/>
      <c r="H402" s="600"/>
      <c r="I402" s="577"/>
      <c r="J402" s="604">
        <v>1400</v>
      </c>
      <c r="K402" s="991">
        <f>K400+J402</f>
        <v>2591116</v>
      </c>
      <c r="L402" s="433"/>
    </row>
    <row r="403" spans="1:12">
      <c r="A403" s="9515">
        <v>134</v>
      </c>
      <c r="B403" s="9682">
        <v>42061</v>
      </c>
      <c r="C403" s="556" t="s">
        <v>1199</v>
      </c>
      <c r="D403" s="1195" t="s">
        <v>964</v>
      </c>
      <c r="E403" s="1197" t="s">
        <v>1233</v>
      </c>
      <c r="F403" s="9492"/>
      <c r="G403" s="9492">
        <v>600000</v>
      </c>
      <c r="H403" s="9492"/>
      <c r="I403" s="9492"/>
      <c r="J403" s="9633"/>
      <c r="K403" s="9492">
        <f>K402-G403</f>
        <v>1991116</v>
      </c>
      <c r="L403" s="9617" t="s">
        <v>1336</v>
      </c>
    </row>
    <row r="404" spans="1:12">
      <c r="A404" s="9516"/>
      <c r="B404" s="9683"/>
      <c r="C404" s="555" t="s">
        <v>1172</v>
      </c>
      <c r="D404" s="1196" t="s">
        <v>965</v>
      </c>
      <c r="E404" s="1198"/>
      <c r="F404" s="9493"/>
      <c r="G404" s="9493"/>
      <c r="H404" s="9493"/>
      <c r="I404" s="9493"/>
      <c r="J404" s="9634"/>
      <c r="K404" s="9493"/>
      <c r="L404" s="9618"/>
    </row>
    <row r="405" spans="1:12">
      <c r="A405" s="487"/>
      <c r="B405" s="1144"/>
      <c r="C405" s="532"/>
      <c r="D405" s="576"/>
      <c r="E405" s="582"/>
      <c r="F405" s="577"/>
      <c r="G405" s="577"/>
      <c r="H405" s="600"/>
      <c r="I405" s="577"/>
      <c r="J405" s="604">
        <v>1400</v>
      </c>
      <c r="K405" s="1210">
        <f>K403+J405</f>
        <v>1992516</v>
      </c>
      <c r="L405" s="433"/>
    </row>
    <row r="406" spans="1:12">
      <c r="A406" s="1195">
        <v>135</v>
      </c>
      <c r="B406" s="1211">
        <v>42061</v>
      </c>
      <c r="C406" s="556" t="s">
        <v>796</v>
      </c>
      <c r="D406" s="1195" t="s">
        <v>1371</v>
      </c>
      <c r="E406" s="1208" t="s">
        <v>1372</v>
      </c>
      <c r="F406" s="1199"/>
      <c r="G406" s="1199"/>
      <c r="H406" s="1199"/>
      <c r="I406" s="1199">
        <v>174200</v>
      </c>
      <c r="J406" s="1205"/>
      <c r="K406" s="9492">
        <f>K405-I406</f>
        <v>1818316</v>
      </c>
      <c r="L406" s="433"/>
    </row>
    <row r="407" spans="1:12">
      <c r="A407" s="1196"/>
      <c r="B407" s="1212"/>
      <c r="C407" s="477" t="s">
        <v>1077</v>
      </c>
      <c r="D407" s="1196" t="s">
        <v>956</v>
      </c>
      <c r="E407" s="1209"/>
      <c r="F407" s="1200"/>
      <c r="G407" s="1200"/>
      <c r="H407" s="1200"/>
      <c r="I407" s="1200"/>
      <c r="J407" s="1206"/>
      <c r="K407" s="9493"/>
      <c r="L407" s="433"/>
    </row>
    <row r="408" spans="1:12">
      <c r="A408" s="487"/>
      <c r="B408" s="1213"/>
      <c r="C408" s="529"/>
      <c r="D408" s="602"/>
      <c r="E408" s="605"/>
      <c r="F408" s="577"/>
      <c r="G408" s="577"/>
      <c r="H408" s="600"/>
      <c r="I408" s="577"/>
      <c r="J408" s="604">
        <v>750</v>
      </c>
      <c r="K408" s="1200">
        <f>K406+J408</f>
        <v>1819066</v>
      </c>
      <c r="L408" s="433"/>
    </row>
    <row r="409" spans="1:12">
      <c r="A409" s="1195">
        <v>136</v>
      </c>
      <c r="B409" s="1211">
        <v>42062</v>
      </c>
      <c r="C409" s="556" t="s">
        <v>952</v>
      </c>
      <c r="D409" s="1207" t="s">
        <v>91</v>
      </c>
      <c r="E409" s="1197" t="s">
        <v>92</v>
      </c>
      <c r="F409" s="1199"/>
      <c r="G409" s="1199">
        <v>50000</v>
      </c>
      <c r="H409" s="1199"/>
      <c r="I409" s="1199"/>
      <c r="J409" s="1205"/>
      <c r="K409" s="9492">
        <f>K408-G409</f>
        <v>1769066</v>
      </c>
      <c r="L409" s="1203" t="s">
        <v>1358</v>
      </c>
    </row>
    <row r="410" spans="1:12">
      <c r="A410" s="1196"/>
      <c r="B410" s="1212"/>
      <c r="C410" s="555" t="s">
        <v>1016</v>
      </c>
      <c r="D410" s="1196" t="s">
        <v>1176</v>
      </c>
      <c r="E410" s="1198"/>
      <c r="F410" s="1200"/>
      <c r="G410" s="1200"/>
      <c r="H410" s="1200"/>
      <c r="I410" s="1200"/>
      <c r="J410" s="1206"/>
      <c r="K410" s="9493"/>
      <c r="L410" s="1204"/>
    </row>
    <row r="411" spans="1:12">
      <c r="A411" s="487"/>
      <c r="B411" s="1144"/>
      <c r="C411" s="532"/>
      <c r="D411" s="576"/>
      <c r="E411" s="582"/>
      <c r="F411" s="577"/>
      <c r="G411" s="577"/>
      <c r="H411" s="600"/>
      <c r="I411" s="577"/>
      <c r="J411" s="604">
        <v>1400</v>
      </c>
      <c r="K411" s="1210">
        <f>K409+J411</f>
        <v>1770466</v>
      </c>
      <c r="L411" s="433"/>
    </row>
    <row r="412" spans="1:12">
      <c r="A412" s="1195">
        <v>137</v>
      </c>
      <c r="B412" s="1211">
        <v>42062</v>
      </c>
      <c r="C412" s="556" t="s">
        <v>864</v>
      </c>
      <c r="D412" s="485" t="s">
        <v>1221</v>
      </c>
      <c r="E412" s="1197" t="s">
        <v>1236</v>
      </c>
      <c r="F412" s="1199"/>
      <c r="G412" s="1199">
        <v>100000</v>
      </c>
      <c r="H412" s="1199"/>
      <c r="I412" s="1199"/>
      <c r="J412" s="1205"/>
      <c r="K412" s="9492">
        <f>K411-G412</f>
        <v>1670466</v>
      </c>
      <c r="L412" s="1203" t="s">
        <v>1336</v>
      </c>
    </row>
    <row r="413" spans="1:12">
      <c r="A413" s="1196"/>
      <c r="B413" s="1212"/>
      <c r="C413" s="555" t="s">
        <v>1220</v>
      </c>
      <c r="D413" s="486" t="s">
        <v>1222</v>
      </c>
      <c r="E413" s="1198"/>
      <c r="F413" s="1200"/>
      <c r="G413" s="1200"/>
      <c r="H413" s="1200"/>
      <c r="I413" s="1200"/>
      <c r="J413" s="1206"/>
      <c r="K413" s="9493"/>
      <c r="L413" s="1204"/>
    </row>
    <row r="414" spans="1:12">
      <c r="A414" s="487"/>
      <c r="B414" s="1144"/>
      <c r="C414" s="532"/>
      <c r="D414" s="576"/>
      <c r="E414" s="582"/>
      <c r="F414" s="577"/>
      <c r="G414" s="577"/>
      <c r="H414" s="600"/>
      <c r="I414" s="577"/>
      <c r="J414" s="604">
        <v>1400</v>
      </c>
      <c r="K414" s="1210">
        <f>K412+J414</f>
        <v>1671866</v>
      </c>
      <c r="L414" s="433"/>
    </row>
    <row r="415" spans="1:12">
      <c r="A415" s="1195">
        <v>138</v>
      </c>
      <c r="B415" s="1211">
        <v>42062</v>
      </c>
      <c r="C415" s="435" t="s">
        <v>864</v>
      </c>
      <c r="D415" s="1195" t="s">
        <v>1221</v>
      </c>
      <c r="E415" s="1197" t="s">
        <v>1236</v>
      </c>
      <c r="F415" s="1199"/>
      <c r="G415" s="1199">
        <v>100000</v>
      </c>
      <c r="H415" s="1199"/>
      <c r="I415" s="1199"/>
      <c r="J415" s="1205"/>
      <c r="K415" s="9492">
        <f>K414-G415</f>
        <v>1571866</v>
      </c>
      <c r="L415" s="1203" t="s">
        <v>1336</v>
      </c>
    </row>
    <row r="416" spans="1:12">
      <c r="A416" s="1196"/>
      <c r="B416" s="1212"/>
      <c r="C416" s="509" t="s">
        <v>1261</v>
      </c>
      <c r="D416" s="1196" t="s">
        <v>1222</v>
      </c>
      <c r="E416" s="1198"/>
      <c r="F416" s="1200"/>
      <c r="G416" s="1200"/>
      <c r="H416" s="1200"/>
      <c r="I416" s="1200"/>
      <c r="J416" s="1206"/>
      <c r="K416" s="9493"/>
      <c r="L416" s="1204"/>
    </row>
    <row r="417" spans="1:12">
      <c r="A417" s="487"/>
      <c r="B417" s="1213"/>
      <c r="C417" s="529"/>
      <c r="D417" s="602"/>
      <c r="E417" s="605"/>
      <c r="F417" s="577"/>
      <c r="G417" s="577"/>
      <c r="H417" s="600"/>
      <c r="I417" s="577"/>
      <c r="J417" s="604">
        <v>1400</v>
      </c>
      <c r="K417" s="1200">
        <f>K415+J417</f>
        <v>1573266</v>
      </c>
      <c r="L417" s="433"/>
    </row>
    <row r="418" spans="1:12">
      <c r="A418" s="1195">
        <v>139</v>
      </c>
      <c r="B418" s="1211">
        <v>42062</v>
      </c>
      <c r="C418" s="457" t="s">
        <v>781</v>
      </c>
      <c r="D418" s="485" t="s">
        <v>457</v>
      </c>
      <c r="E418" s="1201" t="s">
        <v>459</v>
      </c>
      <c r="F418" s="1199"/>
      <c r="G418" s="1199"/>
      <c r="H418" s="1199"/>
      <c r="I418" s="1199">
        <v>18390</v>
      </c>
      <c r="J418" s="1205"/>
      <c r="K418" s="9492">
        <f>K417-I418</f>
        <v>1554876</v>
      </c>
      <c r="L418" s="433"/>
    </row>
    <row r="419" spans="1:12">
      <c r="A419" s="1196"/>
      <c r="B419" s="1212"/>
      <c r="C419" s="538" t="s">
        <v>1327</v>
      </c>
      <c r="D419" s="486" t="s">
        <v>458</v>
      </c>
      <c r="E419" s="1202"/>
      <c r="F419" s="1200"/>
      <c r="G419" s="1200"/>
      <c r="H419" s="1200"/>
      <c r="I419" s="1200"/>
      <c r="J419" s="1206"/>
      <c r="K419" s="9493"/>
      <c r="L419" s="433"/>
    </row>
    <row r="420" spans="1:12">
      <c r="A420" s="487"/>
      <c r="B420" s="1144"/>
      <c r="C420" s="532"/>
      <c r="D420" s="576"/>
      <c r="E420" s="582"/>
      <c r="F420" s="577"/>
      <c r="G420" s="577"/>
      <c r="H420" s="600"/>
      <c r="I420" s="577"/>
      <c r="J420" s="604">
        <v>1500</v>
      </c>
      <c r="K420" s="1210">
        <f>K418+J420</f>
        <v>1556376</v>
      </c>
      <c r="L420" s="433"/>
    </row>
    <row r="421" spans="1:12">
      <c r="A421" s="1195">
        <v>140</v>
      </c>
      <c r="B421" s="1211">
        <v>42062</v>
      </c>
      <c r="C421" s="556" t="s">
        <v>781</v>
      </c>
      <c r="D421" s="1195"/>
      <c r="E421" s="1201"/>
      <c r="F421" s="1199"/>
      <c r="G421" s="1199"/>
      <c r="H421" s="1199"/>
      <c r="I421" s="1199">
        <v>159880</v>
      </c>
      <c r="J421" s="1205"/>
      <c r="K421" s="9492">
        <f>K420-I421</f>
        <v>1396496</v>
      </c>
      <c r="L421" s="433"/>
    </row>
    <row r="422" spans="1:12">
      <c r="A422" s="1196"/>
      <c r="B422" s="1212"/>
      <c r="C422" s="555" t="s">
        <v>1208</v>
      </c>
      <c r="D422" s="1196"/>
      <c r="E422" s="1202"/>
      <c r="F422" s="1200"/>
      <c r="G422" s="1200"/>
      <c r="H422" s="1200"/>
      <c r="I422" s="1200"/>
      <c r="J422" s="1206"/>
      <c r="K422" s="9493"/>
      <c r="L422" s="433"/>
    </row>
    <row r="423" spans="1:12">
      <c r="A423" s="487"/>
      <c r="B423" s="1144"/>
      <c r="C423" s="532"/>
      <c r="D423" s="576"/>
      <c r="E423" s="582"/>
      <c r="F423" s="577"/>
      <c r="G423" s="577"/>
      <c r="H423" s="600"/>
      <c r="I423" s="577"/>
      <c r="J423" s="604">
        <v>1500</v>
      </c>
      <c r="K423" s="1210">
        <f>K421+J423</f>
        <v>1397996</v>
      </c>
      <c r="L423" s="433"/>
    </row>
    <row r="424" spans="1:12">
      <c r="A424" s="1195">
        <v>141</v>
      </c>
      <c r="B424" s="1211">
        <v>42062</v>
      </c>
      <c r="C424" s="556" t="s">
        <v>1047</v>
      </c>
      <c r="D424" s="1195" t="s">
        <v>1049</v>
      </c>
      <c r="E424" s="1197" t="s">
        <v>126</v>
      </c>
      <c r="F424" s="1199"/>
      <c r="G424" s="1199">
        <v>450000</v>
      </c>
      <c r="H424" s="1199"/>
      <c r="I424" s="1199"/>
      <c r="J424" s="1205"/>
      <c r="K424" s="9492">
        <f>K423-G424</f>
        <v>947996</v>
      </c>
      <c r="L424" s="1203" t="s">
        <v>1336</v>
      </c>
    </row>
    <row r="425" spans="1:12">
      <c r="A425" s="1196"/>
      <c r="B425" s="1212"/>
      <c r="C425" s="555" t="s">
        <v>1048</v>
      </c>
      <c r="D425" s="1196" t="s">
        <v>956</v>
      </c>
      <c r="E425" s="1198"/>
      <c r="F425" s="1200"/>
      <c r="G425" s="1200"/>
      <c r="H425" s="1200"/>
      <c r="I425" s="1200"/>
      <c r="J425" s="1206"/>
      <c r="K425" s="9493"/>
      <c r="L425" s="1204"/>
    </row>
    <row r="426" spans="1:12">
      <c r="A426" s="487"/>
      <c r="B426" s="1213"/>
      <c r="C426" s="529"/>
      <c r="D426" s="602"/>
      <c r="E426" s="605"/>
      <c r="F426" s="577"/>
      <c r="G426" s="577"/>
      <c r="H426" s="600"/>
      <c r="I426" s="577"/>
      <c r="J426" s="604">
        <v>1400</v>
      </c>
      <c r="K426" s="1200">
        <f>K424+J426</f>
        <v>949396</v>
      </c>
      <c r="L426" s="433"/>
    </row>
    <row r="427" spans="1:12">
      <c r="A427" s="1195">
        <v>142</v>
      </c>
      <c r="B427" s="1211">
        <v>42062</v>
      </c>
      <c r="C427" s="556" t="s">
        <v>1332</v>
      </c>
      <c r="D427" s="1195" t="s">
        <v>651</v>
      </c>
      <c r="E427" s="1005"/>
      <c r="F427" s="1199"/>
      <c r="G427" s="1199"/>
      <c r="H427" s="1199"/>
      <c r="I427" s="1199">
        <v>250000</v>
      </c>
      <c r="J427" s="1205"/>
      <c r="K427" s="9492">
        <f>K426-I427</f>
        <v>699396</v>
      </c>
      <c r="L427" s="433"/>
    </row>
    <row r="428" spans="1:12">
      <c r="A428" s="1196"/>
      <c r="B428" s="1212"/>
      <c r="C428" s="555" t="s">
        <v>1001</v>
      </c>
      <c r="D428" s="1196"/>
      <c r="E428" s="533"/>
      <c r="F428" s="1200"/>
      <c r="G428" s="1200"/>
      <c r="H428" s="1200"/>
      <c r="I428" s="1200"/>
      <c r="J428" s="1206"/>
      <c r="K428" s="9493"/>
      <c r="L428" s="433"/>
    </row>
    <row r="429" spans="1:12">
      <c r="A429" s="487"/>
      <c r="B429" s="1144"/>
      <c r="C429" s="532"/>
      <c r="D429" s="576"/>
      <c r="E429" s="582"/>
      <c r="F429" s="577"/>
      <c r="G429" s="577"/>
      <c r="H429" s="600"/>
      <c r="I429" s="577"/>
      <c r="J429" s="604">
        <v>1400</v>
      </c>
      <c r="K429" s="1210">
        <f>K427+J429</f>
        <v>700796</v>
      </c>
      <c r="L429" s="433"/>
    </row>
    <row r="430" spans="1:12">
      <c r="A430" s="9515">
        <v>143</v>
      </c>
      <c r="B430" s="9682">
        <v>42062</v>
      </c>
      <c r="C430" s="545" t="s">
        <v>780</v>
      </c>
      <c r="D430" s="1191"/>
      <c r="E430" s="974"/>
      <c r="F430" s="1187">
        <v>20000000</v>
      </c>
      <c r="G430" s="9492" t="s">
        <v>356</v>
      </c>
      <c r="H430" s="9492"/>
      <c r="I430" s="9492"/>
      <c r="J430" s="9633"/>
      <c r="K430" s="9492">
        <f>K429+F430</f>
        <v>20700796</v>
      </c>
      <c r="L430" s="433"/>
    </row>
    <row r="431" spans="1:12">
      <c r="A431" s="9516"/>
      <c r="B431" s="9683"/>
      <c r="C431" s="538"/>
      <c r="D431" s="1190"/>
      <c r="E431" s="1189"/>
      <c r="F431" s="1188"/>
      <c r="G431" s="9493"/>
      <c r="H431" s="9493"/>
      <c r="I431" s="9493"/>
      <c r="J431" s="9634"/>
      <c r="K431" s="9493"/>
      <c r="L431" s="433"/>
    </row>
    <row r="432" spans="1:12" ht="15.75">
      <c r="A432" s="9537" t="s">
        <v>1280</v>
      </c>
      <c r="B432" s="9538"/>
      <c r="C432" s="9538"/>
      <c r="D432" s="9538"/>
      <c r="E432" s="9539"/>
      <c r="F432" s="511">
        <f>SUM(F3:F431)</f>
        <v>40000000</v>
      </c>
      <c r="G432" s="511">
        <f>SUM(G3:G431)</f>
        <v>17390586</v>
      </c>
      <c r="H432" s="511">
        <f>SUM(H3:H408)</f>
        <v>10415210</v>
      </c>
      <c r="I432" s="511">
        <f>SUM(I3:I431)</f>
        <v>13001185</v>
      </c>
      <c r="J432" s="511">
        <f>SUM(J3:J431)</f>
        <v>194750</v>
      </c>
      <c r="K432" s="511">
        <f>K3+F432-G432-H432-I432+J432</f>
        <v>20700796</v>
      </c>
    </row>
    <row r="433" spans="1:11" ht="15.75">
      <c r="A433" s="9531" t="s">
        <v>242</v>
      </c>
      <c r="B433" s="9532"/>
      <c r="C433" s="9532"/>
      <c r="D433" s="9532"/>
      <c r="E433" s="9533"/>
      <c r="F433" s="512">
        <f>'Jan''15'!F378</f>
        <v>318500000</v>
      </c>
      <c r="G433" s="512">
        <f>'Jan''15'!G378</f>
        <v>112670538</v>
      </c>
      <c r="H433" s="512">
        <f>'Jan''15'!H378</f>
        <v>59389768</v>
      </c>
      <c r="I433" s="512">
        <f>'Jan''15'!I378</f>
        <v>126493537</v>
      </c>
      <c r="J433" s="512">
        <f>'Jan''15'!J378</f>
        <v>1435150</v>
      </c>
      <c r="K433" s="1006">
        <f>'Jan''15'!K378</f>
        <v>326642641</v>
      </c>
    </row>
    <row r="434" spans="1:11" ht="15.75">
      <c r="A434" s="9534" t="s">
        <v>243</v>
      </c>
      <c r="B434" s="9535"/>
      <c r="C434" s="9535"/>
      <c r="D434" s="9535"/>
      <c r="E434" s="9536"/>
      <c r="F434" s="513">
        <f t="shared" ref="F434:K434" si="0">F432+F433</f>
        <v>358500000</v>
      </c>
      <c r="G434" s="513">
        <f t="shared" si="0"/>
        <v>130061124</v>
      </c>
      <c r="H434" s="513">
        <f t="shared" si="0"/>
        <v>69804978</v>
      </c>
      <c r="I434" s="513">
        <f t="shared" si="0"/>
        <v>139494722</v>
      </c>
      <c r="J434" s="513">
        <f t="shared" si="0"/>
        <v>1629900</v>
      </c>
      <c r="K434" s="513">
        <f t="shared" si="0"/>
        <v>347343437</v>
      </c>
    </row>
    <row r="438" spans="1:11">
      <c r="E438" t="s">
        <v>1388</v>
      </c>
    </row>
  </sheetData>
  <mergeCells count="875">
    <mergeCell ref="L319:L320"/>
    <mergeCell ref="L214:L215"/>
    <mergeCell ref="L403:L404"/>
    <mergeCell ref="F403:F404"/>
    <mergeCell ref="E400:E401"/>
    <mergeCell ref="L385:L386"/>
    <mergeCell ref="L388:L389"/>
    <mergeCell ref="A379:A380"/>
    <mergeCell ref="B379:B380"/>
    <mergeCell ref="G379:G380"/>
    <mergeCell ref="H379:H380"/>
    <mergeCell ref="I379:I380"/>
    <mergeCell ref="J379:J380"/>
    <mergeCell ref="K379:K380"/>
    <mergeCell ref="A382:A383"/>
    <mergeCell ref="B382:B383"/>
    <mergeCell ref="F382:F383"/>
    <mergeCell ref="G382:G383"/>
    <mergeCell ref="H382:H383"/>
    <mergeCell ref="I382:I383"/>
    <mergeCell ref="J382:J383"/>
    <mergeCell ref="K382:K383"/>
    <mergeCell ref="J394:J395"/>
    <mergeCell ref="A385:A386"/>
    <mergeCell ref="A376:A377"/>
    <mergeCell ref="B376:B377"/>
    <mergeCell ref="E376:E377"/>
    <mergeCell ref="F376:F377"/>
    <mergeCell ref="G376:G377"/>
    <mergeCell ref="H376:H377"/>
    <mergeCell ref="I376:I377"/>
    <mergeCell ref="H385:H386"/>
    <mergeCell ref="I385:I386"/>
    <mergeCell ref="L349:L350"/>
    <mergeCell ref="L352:L353"/>
    <mergeCell ref="A370:A371"/>
    <mergeCell ref="B370:B371"/>
    <mergeCell ref="E370:E371"/>
    <mergeCell ref="F370:F371"/>
    <mergeCell ref="G370:G371"/>
    <mergeCell ref="H370:H371"/>
    <mergeCell ref="I370:I371"/>
    <mergeCell ref="J370:J371"/>
    <mergeCell ref="K370:K371"/>
    <mergeCell ref="K367:K368"/>
    <mergeCell ref="K358:K359"/>
    <mergeCell ref="A361:A362"/>
    <mergeCell ref="B361:B362"/>
    <mergeCell ref="E361:E362"/>
    <mergeCell ref="F361:F362"/>
    <mergeCell ref="G361:G362"/>
    <mergeCell ref="H361:H362"/>
    <mergeCell ref="I361:I362"/>
    <mergeCell ref="J361:J362"/>
    <mergeCell ref="K361:K362"/>
    <mergeCell ref="A432:E432"/>
    <mergeCell ref="A433:E433"/>
    <mergeCell ref="A434:E434"/>
    <mergeCell ref="K364:K365"/>
    <mergeCell ref="A367:A368"/>
    <mergeCell ref="B367:B368"/>
    <mergeCell ref="F367:F368"/>
    <mergeCell ref="G367:G368"/>
    <mergeCell ref="H367:H368"/>
    <mergeCell ref="I367:I368"/>
    <mergeCell ref="J367:J368"/>
    <mergeCell ref="A364:A365"/>
    <mergeCell ref="B364:B365"/>
    <mergeCell ref="G364:G365"/>
    <mergeCell ref="H364:H365"/>
    <mergeCell ref="I364:I365"/>
    <mergeCell ref="J364:J365"/>
    <mergeCell ref="A373:A374"/>
    <mergeCell ref="B373:B374"/>
    <mergeCell ref="G373:G374"/>
    <mergeCell ref="H373:H374"/>
    <mergeCell ref="I373:I374"/>
    <mergeCell ref="J376:J377"/>
    <mergeCell ref="K376:K377"/>
    <mergeCell ref="J373:J374"/>
    <mergeCell ref="K373:K374"/>
    <mergeCell ref="G358:G359"/>
    <mergeCell ref="H358:H359"/>
    <mergeCell ref="I358:I359"/>
    <mergeCell ref="J358:J359"/>
    <mergeCell ref="K352:K353"/>
    <mergeCell ref="A355:A356"/>
    <mergeCell ref="B355:B356"/>
    <mergeCell ref="F355:F356"/>
    <mergeCell ref="G355:G356"/>
    <mergeCell ref="H355:H356"/>
    <mergeCell ref="I355:I356"/>
    <mergeCell ref="J355:J356"/>
    <mergeCell ref="K355:K356"/>
    <mergeCell ref="A352:A353"/>
    <mergeCell ref="B352:B353"/>
    <mergeCell ref="G352:G353"/>
    <mergeCell ref="H352:H353"/>
    <mergeCell ref="I352:I353"/>
    <mergeCell ref="J352:J353"/>
    <mergeCell ref="E352:E353"/>
    <mergeCell ref="A358:A359"/>
    <mergeCell ref="B358:B359"/>
    <mergeCell ref="J346:J347"/>
    <mergeCell ref="K346:K347"/>
    <mergeCell ref="A349:A350"/>
    <mergeCell ref="B349:B350"/>
    <mergeCell ref="E349:E350"/>
    <mergeCell ref="G349:G350"/>
    <mergeCell ref="H349:H350"/>
    <mergeCell ref="I349:I350"/>
    <mergeCell ref="J349:J350"/>
    <mergeCell ref="K349:K350"/>
    <mergeCell ref="A346:A347"/>
    <mergeCell ref="B346:B347"/>
    <mergeCell ref="G346:G347"/>
    <mergeCell ref="H346:H347"/>
    <mergeCell ref="I346:I347"/>
    <mergeCell ref="B340:B341"/>
    <mergeCell ref="G340:G341"/>
    <mergeCell ref="I340:I341"/>
    <mergeCell ref="K340:K341"/>
    <mergeCell ref="B343:B344"/>
    <mergeCell ref="G343:G344"/>
    <mergeCell ref="I343:I344"/>
    <mergeCell ref="K343:K344"/>
    <mergeCell ref="B337:B338"/>
    <mergeCell ref="G337:G338"/>
    <mergeCell ref="H337:H338"/>
    <mergeCell ref="I337:I338"/>
    <mergeCell ref="K337:K338"/>
    <mergeCell ref="E343:E344"/>
    <mergeCell ref="B331:B332"/>
    <mergeCell ref="G331:G332"/>
    <mergeCell ref="I331:I332"/>
    <mergeCell ref="K331:K332"/>
    <mergeCell ref="B334:B335"/>
    <mergeCell ref="G334:G335"/>
    <mergeCell ref="I334:I335"/>
    <mergeCell ref="K334:K335"/>
    <mergeCell ref="L325:L326"/>
    <mergeCell ref="B328:B329"/>
    <mergeCell ref="G328:G329"/>
    <mergeCell ref="H328:H329"/>
    <mergeCell ref="I328:I329"/>
    <mergeCell ref="K328:K329"/>
    <mergeCell ref="L328:L329"/>
    <mergeCell ref="E328:E329"/>
    <mergeCell ref="B322:B323"/>
    <mergeCell ref="G322:G323"/>
    <mergeCell ref="I322:I323"/>
    <mergeCell ref="K322:K323"/>
    <mergeCell ref="B325:B326"/>
    <mergeCell ref="G325:G326"/>
    <mergeCell ref="I325:I326"/>
    <mergeCell ref="K325:K326"/>
    <mergeCell ref="H322:H323"/>
    <mergeCell ref="H325:H326"/>
    <mergeCell ref="E322:E323"/>
    <mergeCell ref="B316:B317"/>
    <mergeCell ref="G316:G317"/>
    <mergeCell ref="I316:I317"/>
    <mergeCell ref="K316:K317"/>
    <mergeCell ref="B319:B320"/>
    <mergeCell ref="G319:G320"/>
    <mergeCell ref="I319:I320"/>
    <mergeCell ref="K319:K320"/>
    <mergeCell ref="I310:I311"/>
    <mergeCell ref="K310:K311"/>
    <mergeCell ref="H316:H317"/>
    <mergeCell ref="H319:H320"/>
    <mergeCell ref="L310:L311"/>
    <mergeCell ref="B313:B314"/>
    <mergeCell ref="G313:G314"/>
    <mergeCell ref="H313:H314"/>
    <mergeCell ref="I313:I314"/>
    <mergeCell ref="K313:K314"/>
    <mergeCell ref="B304:B305"/>
    <mergeCell ref="G304:G305"/>
    <mergeCell ref="I304:I305"/>
    <mergeCell ref="K304:K305"/>
    <mergeCell ref="I307:I308"/>
    <mergeCell ref="K307:K308"/>
    <mergeCell ref="B298:B299"/>
    <mergeCell ref="E298:E299"/>
    <mergeCell ref="G298:G299"/>
    <mergeCell ref="K298:K299"/>
    <mergeCell ref="B301:B302"/>
    <mergeCell ref="E301:E302"/>
    <mergeCell ref="G301:G302"/>
    <mergeCell ref="H301:H302"/>
    <mergeCell ref="I301:I302"/>
    <mergeCell ref="K301:K302"/>
    <mergeCell ref="B292:B293"/>
    <mergeCell ref="G292:G293"/>
    <mergeCell ref="I292:I293"/>
    <mergeCell ref="K292:K293"/>
    <mergeCell ref="L292:L293"/>
    <mergeCell ref="B295:B296"/>
    <mergeCell ref="G295:G296"/>
    <mergeCell ref="H295:H296"/>
    <mergeCell ref="I295:I296"/>
    <mergeCell ref="K295:K296"/>
    <mergeCell ref="E292:E293"/>
    <mergeCell ref="E295:E296"/>
    <mergeCell ref="L295:L296"/>
    <mergeCell ref="B289:B290"/>
    <mergeCell ref="E289:E290"/>
    <mergeCell ref="G289:G290"/>
    <mergeCell ref="I289:I290"/>
    <mergeCell ref="K289:K290"/>
    <mergeCell ref="L289:L290"/>
    <mergeCell ref="L283:L284"/>
    <mergeCell ref="B286:B287"/>
    <mergeCell ref="G286:G287"/>
    <mergeCell ref="I286:I287"/>
    <mergeCell ref="K286:K287"/>
    <mergeCell ref="L286:L287"/>
    <mergeCell ref="B280:B281"/>
    <mergeCell ref="G280:G281"/>
    <mergeCell ref="I280:I281"/>
    <mergeCell ref="K280:K281"/>
    <mergeCell ref="B283:B284"/>
    <mergeCell ref="G283:G284"/>
    <mergeCell ref="I283:I284"/>
    <mergeCell ref="K283:K284"/>
    <mergeCell ref="B277:B278"/>
    <mergeCell ref="G277:G278"/>
    <mergeCell ref="H277:H278"/>
    <mergeCell ref="I277:I278"/>
    <mergeCell ref="K277:K278"/>
    <mergeCell ref="E277:E278"/>
    <mergeCell ref="L277:L278"/>
    <mergeCell ref="B271:B272"/>
    <mergeCell ref="G271:G272"/>
    <mergeCell ref="H271:H272"/>
    <mergeCell ref="I271:I272"/>
    <mergeCell ref="K271:K272"/>
    <mergeCell ref="B274:B275"/>
    <mergeCell ref="E274:E275"/>
    <mergeCell ref="G274:G275"/>
    <mergeCell ref="I274:I275"/>
    <mergeCell ref="K274:K275"/>
    <mergeCell ref="E271:E272"/>
    <mergeCell ref="B265:B266"/>
    <mergeCell ref="G265:G266"/>
    <mergeCell ref="I265:I266"/>
    <mergeCell ref="K265:K266"/>
    <mergeCell ref="L265:L266"/>
    <mergeCell ref="B268:B269"/>
    <mergeCell ref="I268:I269"/>
    <mergeCell ref="K268:K269"/>
    <mergeCell ref="L268:L269"/>
    <mergeCell ref="E268:E269"/>
    <mergeCell ref="G268:G269"/>
    <mergeCell ref="J259:J260"/>
    <mergeCell ref="K259:K260"/>
    <mergeCell ref="L259:L260"/>
    <mergeCell ref="B262:B263"/>
    <mergeCell ref="E262:E263"/>
    <mergeCell ref="G262:G263"/>
    <mergeCell ref="I262:I263"/>
    <mergeCell ref="K262:K263"/>
    <mergeCell ref="B259:B260"/>
    <mergeCell ref="E259:E260"/>
    <mergeCell ref="F259:F260"/>
    <mergeCell ref="G259:G260"/>
    <mergeCell ref="H259:H260"/>
    <mergeCell ref="I259:I260"/>
    <mergeCell ref="L253:L254"/>
    <mergeCell ref="B256:B257"/>
    <mergeCell ref="E256:E257"/>
    <mergeCell ref="G256:G257"/>
    <mergeCell ref="I256:I257"/>
    <mergeCell ref="K256:K257"/>
    <mergeCell ref="B250:B251"/>
    <mergeCell ref="I250:I251"/>
    <mergeCell ref="K250:K251"/>
    <mergeCell ref="B253:B254"/>
    <mergeCell ref="E253:E254"/>
    <mergeCell ref="G253:G254"/>
    <mergeCell ref="I253:I254"/>
    <mergeCell ref="K253:K254"/>
    <mergeCell ref="E250:E251"/>
    <mergeCell ref="B244:B245"/>
    <mergeCell ref="E244:E245"/>
    <mergeCell ref="G244:G245"/>
    <mergeCell ref="I244:I245"/>
    <mergeCell ref="K244:K245"/>
    <mergeCell ref="B247:B248"/>
    <mergeCell ref="E247:E248"/>
    <mergeCell ref="G247:G248"/>
    <mergeCell ref="I247:I248"/>
    <mergeCell ref="K247:K248"/>
    <mergeCell ref="B238:B239"/>
    <mergeCell ref="K238:K239"/>
    <mergeCell ref="L238:L239"/>
    <mergeCell ref="B241:B242"/>
    <mergeCell ref="E241:E242"/>
    <mergeCell ref="F241:F242"/>
    <mergeCell ref="G241:G242"/>
    <mergeCell ref="H241:H242"/>
    <mergeCell ref="I241:I242"/>
    <mergeCell ref="K241:K242"/>
    <mergeCell ref="K226:K227"/>
    <mergeCell ref="K229:K230"/>
    <mergeCell ref="K220:K221"/>
    <mergeCell ref="K232:K233"/>
    <mergeCell ref="L232:L233"/>
    <mergeCell ref="B235:B236"/>
    <mergeCell ref="E235:E236"/>
    <mergeCell ref="G235:G236"/>
    <mergeCell ref="I235:I236"/>
    <mergeCell ref="K235:K236"/>
    <mergeCell ref="L220:L221"/>
    <mergeCell ref="K223:K224"/>
    <mergeCell ref="L226:L227"/>
    <mergeCell ref="B214:B215"/>
    <mergeCell ref="G214:G215"/>
    <mergeCell ref="H214:H215"/>
    <mergeCell ref="I214:I215"/>
    <mergeCell ref="K214:K215"/>
    <mergeCell ref="B217:B218"/>
    <mergeCell ref="G217:G218"/>
    <mergeCell ref="I217:I218"/>
    <mergeCell ref="K217:K218"/>
    <mergeCell ref="E217:E218"/>
    <mergeCell ref="E214:E215"/>
    <mergeCell ref="L208:L209"/>
    <mergeCell ref="B211:B212"/>
    <mergeCell ref="E211:E212"/>
    <mergeCell ref="G211:G212"/>
    <mergeCell ref="I211:I212"/>
    <mergeCell ref="K211:K212"/>
    <mergeCell ref="L211:L212"/>
    <mergeCell ref="B208:B209"/>
    <mergeCell ref="E208:E209"/>
    <mergeCell ref="G208:G209"/>
    <mergeCell ref="H208:H209"/>
    <mergeCell ref="I208:I209"/>
    <mergeCell ref="K208:K209"/>
    <mergeCell ref="B202:B203"/>
    <mergeCell ref="G202:G203"/>
    <mergeCell ref="I202:I203"/>
    <mergeCell ref="K202:K203"/>
    <mergeCell ref="B205:B206"/>
    <mergeCell ref="G205:G206"/>
    <mergeCell ref="I205:I206"/>
    <mergeCell ref="K205:K206"/>
    <mergeCell ref="B196:B197"/>
    <mergeCell ref="E196:E197"/>
    <mergeCell ref="G196:G197"/>
    <mergeCell ref="I196:I197"/>
    <mergeCell ref="K196:K197"/>
    <mergeCell ref="B199:B200"/>
    <mergeCell ref="G199:G200"/>
    <mergeCell ref="I199:I200"/>
    <mergeCell ref="K199:K200"/>
    <mergeCell ref="E202:E203"/>
    <mergeCell ref="B190:B191"/>
    <mergeCell ref="G190:G191"/>
    <mergeCell ref="I190:I191"/>
    <mergeCell ref="K190:K191"/>
    <mergeCell ref="B193:B194"/>
    <mergeCell ref="G193:G194"/>
    <mergeCell ref="I193:I194"/>
    <mergeCell ref="K193:K194"/>
    <mergeCell ref="K184:K185"/>
    <mergeCell ref="L184:L185"/>
    <mergeCell ref="B187:B188"/>
    <mergeCell ref="G187:G188"/>
    <mergeCell ref="I187:I188"/>
    <mergeCell ref="K187:K188"/>
    <mergeCell ref="B181:B182"/>
    <mergeCell ref="E181:E182"/>
    <mergeCell ref="G181:G182"/>
    <mergeCell ref="I181:I182"/>
    <mergeCell ref="K181:K182"/>
    <mergeCell ref="B184:B185"/>
    <mergeCell ref="E184:E185"/>
    <mergeCell ref="G184:G185"/>
    <mergeCell ref="H184:H185"/>
    <mergeCell ref="I184:I185"/>
    <mergeCell ref="B178:B179"/>
    <mergeCell ref="E178:E179"/>
    <mergeCell ref="G178:G179"/>
    <mergeCell ref="H178:H179"/>
    <mergeCell ref="I178:I179"/>
    <mergeCell ref="K178:K179"/>
    <mergeCell ref="B172:B173"/>
    <mergeCell ref="E172:E173"/>
    <mergeCell ref="G172:G173"/>
    <mergeCell ref="I172:I173"/>
    <mergeCell ref="K172:K173"/>
    <mergeCell ref="B175:B176"/>
    <mergeCell ref="G175:G176"/>
    <mergeCell ref="I175:I176"/>
    <mergeCell ref="K175:K176"/>
    <mergeCell ref="E175:E176"/>
    <mergeCell ref="B169:B170"/>
    <mergeCell ref="E169:E170"/>
    <mergeCell ref="G169:G170"/>
    <mergeCell ref="H169:H170"/>
    <mergeCell ref="I169:I170"/>
    <mergeCell ref="K169:K170"/>
    <mergeCell ref="B166:B167"/>
    <mergeCell ref="E166:E167"/>
    <mergeCell ref="G166:G167"/>
    <mergeCell ref="I166:I167"/>
    <mergeCell ref="K166:K167"/>
    <mergeCell ref="L166:L167"/>
    <mergeCell ref="L160:L161"/>
    <mergeCell ref="B163:B164"/>
    <mergeCell ref="G163:G164"/>
    <mergeCell ref="I163:I164"/>
    <mergeCell ref="K163:K164"/>
    <mergeCell ref="B160:B161"/>
    <mergeCell ref="E160:E161"/>
    <mergeCell ref="G160:G161"/>
    <mergeCell ref="H160:H161"/>
    <mergeCell ref="I160:I161"/>
    <mergeCell ref="K160:K161"/>
    <mergeCell ref="K154:K155"/>
    <mergeCell ref="L154:L155"/>
    <mergeCell ref="B157:B158"/>
    <mergeCell ref="E157:E158"/>
    <mergeCell ref="G157:G158"/>
    <mergeCell ref="H157:H158"/>
    <mergeCell ref="K157:K158"/>
    <mergeCell ref="L157:L158"/>
    <mergeCell ref="B151:B152"/>
    <mergeCell ref="G151:G152"/>
    <mergeCell ref="H151:H152"/>
    <mergeCell ref="I151:I152"/>
    <mergeCell ref="K151:K152"/>
    <mergeCell ref="B154:B155"/>
    <mergeCell ref="E154:E155"/>
    <mergeCell ref="G154:G155"/>
    <mergeCell ref="H154:H155"/>
    <mergeCell ref="I154:I155"/>
    <mergeCell ref="E151:E152"/>
    <mergeCell ref="B148:B149"/>
    <mergeCell ref="E148:E149"/>
    <mergeCell ref="G148:G149"/>
    <mergeCell ref="H148:H149"/>
    <mergeCell ref="I148:I149"/>
    <mergeCell ref="K148:K149"/>
    <mergeCell ref="B145:B146"/>
    <mergeCell ref="E145:E146"/>
    <mergeCell ref="G145:G146"/>
    <mergeCell ref="H145:H146"/>
    <mergeCell ref="I145:I146"/>
    <mergeCell ref="K145:K146"/>
    <mergeCell ref="B142:B143"/>
    <mergeCell ref="E142:E143"/>
    <mergeCell ref="G142:G143"/>
    <mergeCell ref="H142:H143"/>
    <mergeCell ref="I142:I143"/>
    <mergeCell ref="K142:K143"/>
    <mergeCell ref="L136:L137"/>
    <mergeCell ref="B139:B140"/>
    <mergeCell ref="G139:G140"/>
    <mergeCell ref="H139:H140"/>
    <mergeCell ref="I139:I140"/>
    <mergeCell ref="K139:K140"/>
    <mergeCell ref="B136:B137"/>
    <mergeCell ref="G136:G137"/>
    <mergeCell ref="H136:H137"/>
    <mergeCell ref="I136:I137"/>
    <mergeCell ref="J136:J137"/>
    <mergeCell ref="K136:K137"/>
    <mergeCell ref="K130:K131"/>
    <mergeCell ref="L130:L131"/>
    <mergeCell ref="B133:B134"/>
    <mergeCell ref="F133:F134"/>
    <mergeCell ref="G133:G134"/>
    <mergeCell ref="H133:H134"/>
    <mergeCell ref="I133:I134"/>
    <mergeCell ref="J133:J134"/>
    <mergeCell ref="K133:K134"/>
    <mergeCell ref="B130:B131"/>
    <mergeCell ref="F130:F131"/>
    <mergeCell ref="G130:G131"/>
    <mergeCell ref="H130:H131"/>
    <mergeCell ref="I130:I131"/>
    <mergeCell ref="J130:J131"/>
    <mergeCell ref="L124:L125"/>
    <mergeCell ref="B127:B128"/>
    <mergeCell ref="F127:F128"/>
    <mergeCell ref="G127:G128"/>
    <mergeCell ref="H127:H128"/>
    <mergeCell ref="I127:I128"/>
    <mergeCell ref="J127:J128"/>
    <mergeCell ref="K127:K128"/>
    <mergeCell ref="L127:L128"/>
    <mergeCell ref="B121:B122"/>
    <mergeCell ref="F121:F122"/>
    <mergeCell ref="G121:G122"/>
    <mergeCell ref="I121:I122"/>
    <mergeCell ref="K121:K122"/>
    <mergeCell ref="B124:B125"/>
    <mergeCell ref="E124:E125"/>
    <mergeCell ref="G124:G125"/>
    <mergeCell ref="I124:I125"/>
    <mergeCell ref="K124:K125"/>
    <mergeCell ref="B118:B119"/>
    <mergeCell ref="E118:E119"/>
    <mergeCell ref="F118:F119"/>
    <mergeCell ref="G118:G119"/>
    <mergeCell ref="I118:I119"/>
    <mergeCell ref="K118:K119"/>
    <mergeCell ref="K112:K113"/>
    <mergeCell ref="B115:B116"/>
    <mergeCell ref="F115:F116"/>
    <mergeCell ref="G115:G116"/>
    <mergeCell ref="I115:I116"/>
    <mergeCell ref="K115:K116"/>
    <mergeCell ref="B112:B113"/>
    <mergeCell ref="E112:E113"/>
    <mergeCell ref="F112:F113"/>
    <mergeCell ref="G112:G113"/>
    <mergeCell ref="H112:H113"/>
    <mergeCell ref="I112:I113"/>
    <mergeCell ref="B106:B107"/>
    <mergeCell ref="G106:G107"/>
    <mergeCell ref="I106:I107"/>
    <mergeCell ref="K106:K107"/>
    <mergeCell ref="B109:B110"/>
    <mergeCell ref="G109:G110"/>
    <mergeCell ref="H109:H110"/>
    <mergeCell ref="I109:I110"/>
    <mergeCell ref="K109:K110"/>
    <mergeCell ref="B91:B92"/>
    <mergeCell ref="G91:G92"/>
    <mergeCell ref="I91:I92"/>
    <mergeCell ref="K91:K92"/>
    <mergeCell ref="B94:B95"/>
    <mergeCell ref="G94:G95"/>
    <mergeCell ref="I94:I95"/>
    <mergeCell ref="K94:K95"/>
    <mergeCell ref="B103:B104"/>
    <mergeCell ref="F103:F104"/>
    <mergeCell ref="G103:G104"/>
    <mergeCell ref="I103:I104"/>
    <mergeCell ref="K103:K104"/>
    <mergeCell ref="B97:B98"/>
    <mergeCell ref="E97:E98"/>
    <mergeCell ref="G97:G98"/>
    <mergeCell ref="I97:I98"/>
    <mergeCell ref="K97:K98"/>
    <mergeCell ref="B100:B101"/>
    <mergeCell ref="G100:G101"/>
    <mergeCell ref="I100:I101"/>
    <mergeCell ref="K100:K101"/>
    <mergeCell ref="J85:J86"/>
    <mergeCell ref="K85:K86"/>
    <mergeCell ref="B88:B89"/>
    <mergeCell ref="E88:E89"/>
    <mergeCell ref="G88:G89"/>
    <mergeCell ref="I88:I89"/>
    <mergeCell ref="K88:K89"/>
    <mergeCell ref="I82:I83"/>
    <mergeCell ref="J82:J83"/>
    <mergeCell ref="K82:K83"/>
    <mergeCell ref="A85:A86"/>
    <mergeCell ref="B85:B86"/>
    <mergeCell ref="E85:E86"/>
    <mergeCell ref="F85:F86"/>
    <mergeCell ref="G85:G86"/>
    <mergeCell ref="H85:H86"/>
    <mergeCell ref="I85:I86"/>
    <mergeCell ref="A82:A83"/>
    <mergeCell ref="B82:B83"/>
    <mergeCell ref="E82:E83"/>
    <mergeCell ref="F82:F83"/>
    <mergeCell ref="G82:G83"/>
    <mergeCell ref="H82:H83"/>
    <mergeCell ref="K76:K77"/>
    <mergeCell ref="L76:L77"/>
    <mergeCell ref="A79:A80"/>
    <mergeCell ref="B79:B80"/>
    <mergeCell ref="G79:G80"/>
    <mergeCell ref="H79:H80"/>
    <mergeCell ref="I79:I80"/>
    <mergeCell ref="K79:K80"/>
    <mergeCell ref="A76:A77"/>
    <mergeCell ref="B76:B77"/>
    <mergeCell ref="E76:E77"/>
    <mergeCell ref="G76:G77"/>
    <mergeCell ref="H76:H77"/>
    <mergeCell ref="I76:I77"/>
    <mergeCell ref="L67:L68"/>
    <mergeCell ref="A70:A71"/>
    <mergeCell ref="B70:B71"/>
    <mergeCell ref="K70:K71"/>
    <mergeCell ref="L70:L71"/>
    <mergeCell ref="B73:B74"/>
    <mergeCell ref="K73:K74"/>
    <mergeCell ref="L73:L74"/>
    <mergeCell ref="H64:H65"/>
    <mergeCell ref="I64:I65"/>
    <mergeCell ref="J64:J65"/>
    <mergeCell ref="K64:K65"/>
    <mergeCell ref="L64:L65"/>
    <mergeCell ref="A67:A68"/>
    <mergeCell ref="B67:B68"/>
    <mergeCell ref="G67:G68"/>
    <mergeCell ref="I67:I68"/>
    <mergeCell ref="K67:K68"/>
    <mergeCell ref="A64:A65"/>
    <mergeCell ref="B64:B65"/>
    <mergeCell ref="E64:E65"/>
    <mergeCell ref="F64:F65"/>
    <mergeCell ref="G64:G65"/>
    <mergeCell ref="K58:K59"/>
    <mergeCell ref="L58:L59"/>
    <mergeCell ref="A58:A59"/>
    <mergeCell ref="B58:B59"/>
    <mergeCell ref="G58:G59"/>
    <mergeCell ref="H58:H59"/>
    <mergeCell ref="I58:I59"/>
    <mergeCell ref="J58:J59"/>
    <mergeCell ref="E58:E59"/>
    <mergeCell ref="A55:A56"/>
    <mergeCell ref="B55:B56"/>
    <mergeCell ref="G55:G56"/>
    <mergeCell ref="I55:I56"/>
    <mergeCell ref="K55:K56"/>
    <mergeCell ref="L55:L56"/>
    <mergeCell ref="A52:A53"/>
    <mergeCell ref="B52:B53"/>
    <mergeCell ref="G52:G53"/>
    <mergeCell ref="I52:I53"/>
    <mergeCell ref="K52:K53"/>
    <mergeCell ref="L52:L53"/>
    <mergeCell ref="A49:A50"/>
    <mergeCell ref="B49:B50"/>
    <mergeCell ref="G49:G50"/>
    <mergeCell ref="I49:I50"/>
    <mergeCell ref="K49:K50"/>
    <mergeCell ref="L49:L50"/>
    <mergeCell ref="A46:A47"/>
    <mergeCell ref="B46:B47"/>
    <mergeCell ref="G46:G47"/>
    <mergeCell ref="I46:I47"/>
    <mergeCell ref="K46:K47"/>
    <mergeCell ref="L46:L47"/>
    <mergeCell ref="L40:L41"/>
    <mergeCell ref="A43:A44"/>
    <mergeCell ref="B43:B44"/>
    <mergeCell ref="G43:G44"/>
    <mergeCell ref="H43:H44"/>
    <mergeCell ref="I43:I44"/>
    <mergeCell ref="J43:J44"/>
    <mergeCell ref="K43:K44"/>
    <mergeCell ref="L43:L44"/>
    <mergeCell ref="A40:A41"/>
    <mergeCell ref="B40:B41"/>
    <mergeCell ref="E40:E41"/>
    <mergeCell ref="F40:F41"/>
    <mergeCell ref="G40:G41"/>
    <mergeCell ref="H40:H41"/>
    <mergeCell ref="I40:I41"/>
    <mergeCell ref="J40:J41"/>
    <mergeCell ref="K40:K41"/>
    <mergeCell ref="J34:J35"/>
    <mergeCell ref="K34:K35"/>
    <mergeCell ref="L34:L35"/>
    <mergeCell ref="A37:A38"/>
    <mergeCell ref="B37:B38"/>
    <mergeCell ref="G37:G38"/>
    <mergeCell ref="H37:H38"/>
    <mergeCell ref="I37:I38"/>
    <mergeCell ref="J37:J38"/>
    <mergeCell ref="A34:A35"/>
    <mergeCell ref="B34:B35"/>
    <mergeCell ref="E34:E35"/>
    <mergeCell ref="F34:F35"/>
    <mergeCell ref="G34:G35"/>
    <mergeCell ref="H34:H35"/>
    <mergeCell ref="K37:K38"/>
    <mergeCell ref="L37:L38"/>
    <mergeCell ref="E37:E38"/>
    <mergeCell ref="K28:K29"/>
    <mergeCell ref="L28:L29"/>
    <mergeCell ref="A31:A32"/>
    <mergeCell ref="B31:B32"/>
    <mergeCell ref="E31:E32"/>
    <mergeCell ref="G31:G32"/>
    <mergeCell ref="H31:H32"/>
    <mergeCell ref="I31:I32"/>
    <mergeCell ref="J31:J32"/>
    <mergeCell ref="K31:K32"/>
    <mergeCell ref="L31:L32"/>
    <mergeCell ref="A28:A29"/>
    <mergeCell ref="B28:B29"/>
    <mergeCell ref="E28:E29"/>
    <mergeCell ref="G28:G29"/>
    <mergeCell ref="A25:A26"/>
    <mergeCell ref="B25:B26"/>
    <mergeCell ref="E25:E26"/>
    <mergeCell ref="F25:F26"/>
    <mergeCell ref="G25:G26"/>
    <mergeCell ref="I25:I26"/>
    <mergeCell ref="J25:J26"/>
    <mergeCell ref="K25:K26"/>
    <mergeCell ref="A19:A20"/>
    <mergeCell ref="B19:B20"/>
    <mergeCell ref="E19:E20"/>
    <mergeCell ref="F19:F20"/>
    <mergeCell ref="G19:G20"/>
    <mergeCell ref="H19:H20"/>
    <mergeCell ref="A22:A23"/>
    <mergeCell ref="B22:B23"/>
    <mergeCell ref="E22:E23"/>
    <mergeCell ref="F22:F23"/>
    <mergeCell ref="G22:G23"/>
    <mergeCell ref="H22:H23"/>
    <mergeCell ref="H25:H26"/>
    <mergeCell ref="L13:L14"/>
    <mergeCell ref="A16:A17"/>
    <mergeCell ref="B16:B17"/>
    <mergeCell ref="G16:G17"/>
    <mergeCell ref="I16:I17"/>
    <mergeCell ref="K16:K17"/>
    <mergeCell ref="L16:L17"/>
    <mergeCell ref="I19:I20"/>
    <mergeCell ref="J19:J20"/>
    <mergeCell ref="K19:K20"/>
    <mergeCell ref="L19:L20"/>
    <mergeCell ref="A13:A14"/>
    <mergeCell ref="B13:B14"/>
    <mergeCell ref="E13:E14"/>
    <mergeCell ref="F13:F14"/>
    <mergeCell ref="G13:G14"/>
    <mergeCell ref="H13:H14"/>
    <mergeCell ref="I13:I14"/>
    <mergeCell ref="J13:J14"/>
    <mergeCell ref="K13:K14"/>
    <mergeCell ref="L7:L8"/>
    <mergeCell ref="A10:A11"/>
    <mergeCell ref="B10:B11"/>
    <mergeCell ref="E10:E11"/>
    <mergeCell ref="F10:F11"/>
    <mergeCell ref="G10:G11"/>
    <mergeCell ref="H10:H11"/>
    <mergeCell ref="I10:I11"/>
    <mergeCell ref="J10:J11"/>
    <mergeCell ref="K10:K11"/>
    <mergeCell ref="L10:L11"/>
    <mergeCell ref="A7:A8"/>
    <mergeCell ref="B7:B8"/>
    <mergeCell ref="E7:E8"/>
    <mergeCell ref="F7:F8"/>
    <mergeCell ref="G7:G8"/>
    <mergeCell ref="H7:H8"/>
    <mergeCell ref="I7:I8"/>
    <mergeCell ref="J7:J8"/>
    <mergeCell ref="K7:K8"/>
    <mergeCell ref="J1:J2"/>
    <mergeCell ref="K1:K2"/>
    <mergeCell ref="L1:L2"/>
    <mergeCell ref="A3:C3"/>
    <mergeCell ref="A4:A5"/>
    <mergeCell ref="B4:B5"/>
    <mergeCell ref="E4:E5"/>
    <mergeCell ref="F4:F5"/>
    <mergeCell ref="G4:G5"/>
    <mergeCell ref="H4:H5"/>
    <mergeCell ref="A1:A2"/>
    <mergeCell ref="B1:B2"/>
    <mergeCell ref="C1:C2"/>
    <mergeCell ref="D1:E1"/>
    <mergeCell ref="F1:F2"/>
    <mergeCell ref="G1:I1"/>
    <mergeCell ref="I4:I5"/>
    <mergeCell ref="J4:J5"/>
    <mergeCell ref="K4:K5"/>
    <mergeCell ref="L4:L5"/>
    <mergeCell ref="L298:L299"/>
    <mergeCell ref="E304:E305"/>
    <mergeCell ref="E307:E308"/>
    <mergeCell ref="E283:E284"/>
    <mergeCell ref="E286:E287"/>
    <mergeCell ref="E16:E17"/>
    <mergeCell ref="I238:I239"/>
    <mergeCell ref="E70:E71"/>
    <mergeCell ref="G70:G71"/>
    <mergeCell ref="E73:E74"/>
    <mergeCell ref="G73:G74"/>
    <mergeCell ref="E79:E80"/>
    <mergeCell ref="E127:E128"/>
    <mergeCell ref="E130:E131"/>
    <mergeCell ref="E133:E134"/>
    <mergeCell ref="E139:E140"/>
    <mergeCell ref="E136:E137"/>
    <mergeCell ref="I22:I23"/>
    <mergeCell ref="I34:I35"/>
    <mergeCell ref="J22:J23"/>
    <mergeCell ref="K22:K23"/>
    <mergeCell ref="L22:L23"/>
    <mergeCell ref="L25:L26"/>
    <mergeCell ref="I28:I29"/>
    <mergeCell ref="J385:J386"/>
    <mergeCell ref="K385:K386"/>
    <mergeCell ref="A388:A389"/>
    <mergeCell ref="B388:B389"/>
    <mergeCell ref="E388:E389"/>
    <mergeCell ref="F388:F389"/>
    <mergeCell ref="G388:G389"/>
    <mergeCell ref="H388:H389"/>
    <mergeCell ref="I388:I389"/>
    <mergeCell ref="J388:J389"/>
    <mergeCell ref="K388:K389"/>
    <mergeCell ref="E385:E386"/>
    <mergeCell ref="B385:B386"/>
    <mergeCell ref="G385:G386"/>
    <mergeCell ref="H397:H398"/>
    <mergeCell ref="I397:I398"/>
    <mergeCell ref="J397:J398"/>
    <mergeCell ref="A400:A401"/>
    <mergeCell ref="B400:B401"/>
    <mergeCell ref="F400:F401"/>
    <mergeCell ref="G400:G401"/>
    <mergeCell ref="H400:H401"/>
    <mergeCell ref="I400:I401"/>
    <mergeCell ref="J400:J401"/>
    <mergeCell ref="K427:K428"/>
    <mergeCell ref="A430:A431"/>
    <mergeCell ref="B430:B431"/>
    <mergeCell ref="G430:G431"/>
    <mergeCell ref="H430:H431"/>
    <mergeCell ref="I430:I431"/>
    <mergeCell ref="J430:J431"/>
    <mergeCell ref="K430:K431"/>
    <mergeCell ref="E373:E374"/>
    <mergeCell ref="E382:E383"/>
    <mergeCell ref="A403:A404"/>
    <mergeCell ref="B403:B404"/>
    <mergeCell ref="G403:G404"/>
    <mergeCell ref="H403:H404"/>
    <mergeCell ref="I403:I404"/>
    <mergeCell ref="J403:J404"/>
    <mergeCell ref="K403:K404"/>
    <mergeCell ref="K397:K398"/>
    <mergeCell ref="K400:K401"/>
    <mergeCell ref="A391:A392"/>
    <mergeCell ref="B391:B392"/>
    <mergeCell ref="G391:G392"/>
    <mergeCell ref="H391:H392"/>
    <mergeCell ref="I391:I392"/>
    <mergeCell ref="K406:K407"/>
    <mergeCell ref="K415:K416"/>
    <mergeCell ref="K424:K425"/>
    <mergeCell ref="A61:A62"/>
    <mergeCell ref="B61:B62"/>
    <mergeCell ref="F61:F62"/>
    <mergeCell ref="K61:K62"/>
    <mergeCell ref="L400:L401"/>
    <mergeCell ref="K421:K422"/>
    <mergeCell ref="K409:K410"/>
    <mergeCell ref="K418:K419"/>
    <mergeCell ref="K412:K413"/>
    <mergeCell ref="J391:J392"/>
    <mergeCell ref="K391:K392"/>
    <mergeCell ref="A394:A395"/>
    <mergeCell ref="B394:B395"/>
    <mergeCell ref="F394:F395"/>
    <mergeCell ref="G394:G395"/>
    <mergeCell ref="H394:H395"/>
    <mergeCell ref="I394:I395"/>
    <mergeCell ref="K394:K395"/>
    <mergeCell ref="A397:A398"/>
    <mergeCell ref="B397:B398"/>
    <mergeCell ref="G397:G398"/>
  </mergeCells>
  <pageMargins left="0.7" right="0.7" top="0.75" bottom="0.75" header="0.3" footer="0.3"/>
  <pageSetup orientation="portrait" horizontalDpi="120" verticalDpi="72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L480"/>
  <sheetViews>
    <sheetView topLeftCell="A32" zoomScale="82" zoomScaleNormal="82" workbookViewId="0">
      <selection activeCell="C47" sqref="C47"/>
    </sheetView>
  </sheetViews>
  <sheetFormatPr defaultRowHeight="15"/>
  <cols>
    <col min="1" max="1" width="7" customWidth="1"/>
    <col min="2" max="2" width="10.5703125" customWidth="1"/>
    <col min="3" max="3" width="41.42578125" customWidth="1"/>
    <col min="4" max="4" width="13.7109375" customWidth="1"/>
    <col min="6" max="6" width="18.140625" customWidth="1"/>
    <col min="7" max="7" width="16.85546875" customWidth="1"/>
    <col min="8" max="8" width="15.5703125" customWidth="1"/>
    <col min="9" max="9" width="17.28515625" customWidth="1"/>
    <col min="10" max="10" width="13.85546875" customWidth="1"/>
    <col min="11" max="11" width="20.5703125" customWidth="1"/>
    <col min="12" max="12" width="15.5703125" customWidth="1"/>
  </cols>
  <sheetData>
    <row r="1" spans="1:12">
      <c r="A1" s="9506" t="s">
        <v>1</v>
      </c>
      <c r="B1" s="9701" t="s">
        <v>2</v>
      </c>
      <c r="C1" s="9506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540" t="s">
        <v>8</v>
      </c>
      <c r="L1" s="9625" t="s">
        <v>702</v>
      </c>
    </row>
    <row r="2" spans="1:12">
      <c r="A2" s="9507"/>
      <c r="B2" s="9702"/>
      <c r="C2" s="9507"/>
      <c r="D2" s="1030" t="s">
        <v>9</v>
      </c>
      <c r="E2" s="470" t="s">
        <v>10</v>
      </c>
      <c r="F2" s="9511"/>
      <c r="G2" s="1018" t="s">
        <v>11</v>
      </c>
      <c r="H2" s="1021" t="s">
        <v>537</v>
      </c>
      <c r="I2" s="1018" t="s">
        <v>13</v>
      </c>
      <c r="J2" s="9511"/>
      <c r="K2" s="9541"/>
      <c r="L2" s="9625"/>
    </row>
    <row r="3" spans="1:12">
      <c r="A3" s="9544" t="s">
        <v>75</v>
      </c>
      <c r="B3" s="9545"/>
      <c r="C3" s="9546"/>
      <c r="D3" s="501"/>
      <c r="E3" s="502"/>
      <c r="F3" s="503"/>
      <c r="G3" s="503"/>
      <c r="H3" s="504"/>
      <c r="I3" s="505"/>
      <c r="J3" s="505"/>
      <c r="K3" s="991">
        <f>'Feb''15'!K432</f>
        <v>20700796</v>
      </c>
      <c r="L3" s="433"/>
    </row>
    <row r="4" spans="1:12">
      <c r="A4" s="9495"/>
      <c r="B4" s="9699">
        <v>42065</v>
      </c>
      <c r="C4" s="480" t="s">
        <v>821</v>
      </c>
      <c r="D4" s="1218" t="s">
        <v>574</v>
      </c>
      <c r="E4" s="9498" t="s">
        <v>79</v>
      </c>
      <c r="F4" s="9492"/>
      <c r="G4" s="9492"/>
      <c r="H4" s="9492"/>
      <c r="I4" s="9492">
        <v>378801</v>
      </c>
      <c r="J4" s="9492"/>
      <c r="K4" s="9494">
        <f>K3-I4</f>
        <v>20321995</v>
      </c>
      <c r="L4" s="9647"/>
    </row>
    <row r="5" spans="1:12">
      <c r="A5" s="9495"/>
      <c r="B5" s="9700"/>
      <c r="C5" s="477" t="s">
        <v>824</v>
      </c>
      <c r="D5" s="1219" t="s">
        <v>46</v>
      </c>
      <c r="E5" s="9499"/>
      <c r="F5" s="9493"/>
      <c r="G5" s="9493"/>
      <c r="H5" s="9493"/>
      <c r="I5" s="9493"/>
      <c r="J5" s="9493"/>
      <c r="K5" s="9494"/>
      <c r="L5" s="9648"/>
    </row>
    <row r="6" spans="1:12">
      <c r="A6" s="1012"/>
      <c r="B6" s="1239"/>
      <c r="C6" s="530"/>
      <c r="D6" s="573"/>
      <c r="E6" s="574"/>
      <c r="F6" s="575"/>
      <c r="G6" s="575"/>
      <c r="H6" s="575"/>
      <c r="I6" s="575"/>
      <c r="J6" s="575">
        <v>1400</v>
      </c>
      <c r="K6" s="1016">
        <f>K4+J6</f>
        <v>20323395</v>
      </c>
      <c r="L6" s="433"/>
    </row>
    <row r="7" spans="1:12">
      <c r="A7" s="9515"/>
      <c r="B7" s="9699">
        <v>42065</v>
      </c>
      <c r="C7" s="665" t="s">
        <v>815</v>
      </c>
      <c r="D7" s="666" t="s">
        <v>574</v>
      </c>
      <c r="E7" s="9498" t="s">
        <v>79</v>
      </c>
      <c r="F7" s="9492"/>
      <c r="G7" s="9492"/>
      <c r="H7" s="9492"/>
      <c r="I7" s="9492">
        <v>114498</v>
      </c>
      <c r="J7" s="9492"/>
      <c r="K7" s="9494">
        <f>K6-I7</f>
        <v>20208897</v>
      </c>
      <c r="L7" s="9617"/>
    </row>
    <row r="8" spans="1:12">
      <c r="A8" s="9516"/>
      <c r="B8" s="9700"/>
      <c r="C8" s="538" t="s">
        <v>826</v>
      </c>
      <c r="D8" s="667" t="s">
        <v>46</v>
      </c>
      <c r="E8" s="9499"/>
      <c r="F8" s="9493"/>
      <c r="G8" s="9493"/>
      <c r="H8" s="9493"/>
      <c r="I8" s="9493"/>
      <c r="J8" s="9493"/>
      <c r="K8" s="9494"/>
      <c r="L8" s="9618"/>
    </row>
    <row r="9" spans="1:12">
      <c r="A9" s="1012"/>
      <c r="B9" s="1239"/>
      <c r="C9" s="530"/>
      <c r="D9" s="573"/>
      <c r="E9" s="574"/>
      <c r="F9" s="575"/>
      <c r="G9" s="575"/>
      <c r="H9" s="575"/>
      <c r="I9" s="575"/>
      <c r="J9" s="575">
        <v>1400</v>
      </c>
      <c r="K9" s="1016">
        <f>K7+J9</f>
        <v>20210297</v>
      </c>
      <c r="L9" s="433"/>
    </row>
    <row r="10" spans="1:12">
      <c r="A10" s="9498"/>
      <c r="B10" s="9699">
        <v>42065</v>
      </c>
      <c r="C10" s="474" t="s">
        <v>815</v>
      </c>
      <c r="D10" s="1218" t="s">
        <v>579</v>
      </c>
      <c r="E10" s="9498" t="s">
        <v>83</v>
      </c>
      <c r="F10" s="9492"/>
      <c r="G10" s="9492"/>
      <c r="H10" s="9492"/>
      <c r="I10" s="9494">
        <v>139052</v>
      </c>
      <c r="J10" s="9494"/>
      <c r="K10" s="9492">
        <f>K9-I10</f>
        <v>20071245</v>
      </c>
      <c r="L10" s="9617"/>
    </row>
    <row r="11" spans="1:12">
      <c r="A11" s="9499"/>
      <c r="B11" s="9700"/>
      <c r="C11" s="522" t="s">
        <v>995</v>
      </c>
      <c r="D11" s="1219" t="s">
        <v>46</v>
      </c>
      <c r="E11" s="9499"/>
      <c r="F11" s="9493"/>
      <c r="G11" s="9493"/>
      <c r="H11" s="9493"/>
      <c r="I11" s="9494"/>
      <c r="J11" s="9494"/>
      <c r="K11" s="9493"/>
      <c r="L11" s="9618"/>
    </row>
    <row r="12" spans="1:12">
      <c r="A12" s="1020"/>
      <c r="B12" s="1240"/>
      <c r="C12" s="528"/>
      <c r="D12" s="576"/>
      <c r="E12" s="574"/>
      <c r="F12" s="577"/>
      <c r="G12" s="577"/>
      <c r="H12" s="577"/>
      <c r="I12" s="577"/>
      <c r="J12" s="577">
        <v>1400</v>
      </c>
      <c r="K12" s="1026">
        <f>K10+J12</f>
        <v>20072645</v>
      </c>
      <c r="L12" s="433"/>
    </row>
    <row r="13" spans="1:12">
      <c r="A13" s="9498"/>
      <c r="B13" s="9699">
        <v>42065</v>
      </c>
      <c r="C13" s="491" t="s">
        <v>1278</v>
      </c>
      <c r="D13" s="1218" t="s">
        <v>1334</v>
      </c>
      <c r="E13" s="9498" t="s">
        <v>1348</v>
      </c>
      <c r="F13" s="9609"/>
      <c r="G13" s="9492">
        <v>300000</v>
      </c>
      <c r="H13" s="9492"/>
      <c r="I13" s="9492"/>
      <c r="J13" s="9492"/>
      <c r="K13" s="9492">
        <f>K12-G13</f>
        <v>19772645</v>
      </c>
      <c r="L13" s="9617"/>
    </row>
    <row r="14" spans="1:12">
      <c r="A14" s="9499"/>
      <c r="B14" s="9700"/>
      <c r="C14" s="487" t="s">
        <v>1333</v>
      </c>
      <c r="D14" s="1219" t="s">
        <v>918</v>
      </c>
      <c r="E14" s="9499"/>
      <c r="F14" s="9610"/>
      <c r="G14" s="9493"/>
      <c r="H14" s="9493"/>
      <c r="I14" s="9493"/>
      <c r="J14" s="9493"/>
      <c r="K14" s="9493"/>
      <c r="L14" s="9618"/>
    </row>
    <row r="15" spans="1:12">
      <c r="A15" s="1020"/>
      <c r="B15" s="1240"/>
      <c r="C15" s="529"/>
      <c r="D15" s="668"/>
      <c r="E15" s="669"/>
      <c r="F15" s="670"/>
      <c r="G15" s="670"/>
      <c r="H15" s="670"/>
      <c r="I15" s="670"/>
      <c r="J15" s="577">
        <v>1400</v>
      </c>
      <c r="K15" s="1026">
        <f>K13+J15</f>
        <v>19774045</v>
      </c>
      <c r="L15" s="433"/>
    </row>
    <row r="16" spans="1:12">
      <c r="A16" s="9498"/>
      <c r="B16" s="9700">
        <v>42065</v>
      </c>
      <c r="C16" s="556" t="s">
        <v>864</v>
      </c>
      <c r="D16" s="1225" t="s">
        <v>990</v>
      </c>
      <c r="E16" s="9659" t="s">
        <v>143</v>
      </c>
      <c r="F16" s="1015"/>
      <c r="G16" s="9492"/>
      <c r="H16" s="537"/>
      <c r="I16" s="9492">
        <v>100000</v>
      </c>
      <c r="J16" s="595"/>
      <c r="K16" s="9492">
        <f>K15-I16</f>
        <v>19674045</v>
      </c>
      <c r="L16" s="9617"/>
    </row>
    <row r="17" spans="1:12">
      <c r="A17" s="9499"/>
      <c r="B17" s="9700"/>
      <c r="C17" s="555" t="s">
        <v>1203</v>
      </c>
      <c r="D17" s="1226" t="s">
        <v>1176</v>
      </c>
      <c r="E17" s="9660"/>
      <c r="F17" s="1016"/>
      <c r="G17" s="9493"/>
      <c r="H17" s="515"/>
      <c r="I17" s="9493"/>
      <c r="J17" s="559"/>
      <c r="K17" s="9493"/>
      <c r="L17" s="9618"/>
    </row>
    <row r="18" spans="1:12">
      <c r="A18" s="1020"/>
      <c r="B18" s="1240"/>
      <c r="C18" s="532"/>
      <c r="D18" s="576"/>
      <c r="E18" s="582"/>
      <c r="F18" s="577"/>
      <c r="G18" s="577"/>
      <c r="H18" s="600"/>
      <c r="I18" s="577"/>
      <c r="J18" s="604">
        <v>1400</v>
      </c>
      <c r="K18" s="1026">
        <f>K16+J18</f>
        <v>19675445</v>
      </c>
      <c r="L18" s="433"/>
    </row>
    <row r="19" spans="1:12">
      <c r="A19" s="9498"/>
      <c r="B19" s="9703">
        <v>42065</v>
      </c>
      <c r="C19" s="499" t="s">
        <v>781</v>
      </c>
      <c r="D19" s="1218" t="s">
        <v>574</v>
      </c>
      <c r="E19" s="9498" t="s">
        <v>79</v>
      </c>
      <c r="F19" s="9492"/>
      <c r="G19" s="9633"/>
      <c r="H19" s="9542"/>
      <c r="I19" s="9492">
        <v>10140</v>
      </c>
      <c r="J19" s="9492"/>
      <c r="K19" s="9492">
        <f>K18-I19</f>
        <v>19665305</v>
      </c>
      <c r="L19" s="9617"/>
    </row>
    <row r="20" spans="1:12">
      <c r="A20" s="9499"/>
      <c r="B20" s="9704"/>
      <c r="C20" s="477" t="s">
        <v>994</v>
      </c>
      <c r="D20" s="1219" t="s">
        <v>46</v>
      </c>
      <c r="E20" s="9499"/>
      <c r="F20" s="9493"/>
      <c r="G20" s="9634"/>
      <c r="H20" s="9543"/>
      <c r="I20" s="9493"/>
      <c r="J20" s="9493"/>
      <c r="K20" s="9493"/>
      <c r="L20" s="9618"/>
    </row>
    <row r="21" spans="1:12">
      <c r="A21" s="1019"/>
      <c r="B21" s="1241"/>
      <c r="C21" s="532"/>
      <c r="D21" s="576"/>
      <c r="E21" s="584"/>
      <c r="F21" s="586"/>
      <c r="G21" s="588"/>
      <c r="H21" s="586"/>
      <c r="I21" s="586"/>
      <c r="J21" s="586">
        <v>1500</v>
      </c>
      <c r="K21" s="1250">
        <f>K19+J21</f>
        <v>19666805</v>
      </c>
      <c r="L21" s="433"/>
    </row>
    <row r="22" spans="1:12">
      <c r="A22" s="9515"/>
      <c r="B22" s="9679">
        <v>42066</v>
      </c>
      <c r="C22" s="556" t="s">
        <v>1278</v>
      </c>
      <c r="D22" s="1218" t="s">
        <v>1112</v>
      </c>
      <c r="E22" s="974" t="s">
        <v>1114</v>
      </c>
      <c r="F22" s="9492"/>
      <c r="G22" s="9492">
        <v>300000</v>
      </c>
      <c r="H22" s="9492"/>
      <c r="I22" s="9492"/>
      <c r="J22" s="9492"/>
      <c r="K22" s="9492">
        <f>K21-G22</f>
        <v>19366805</v>
      </c>
      <c r="L22" s="9617"/>
    </row>
    <row r="23" spans="1:12">
      <c r="A23" s="9516"/>
      <c r="B23" s="9698"/>
      <c r="C23" s="555" t="s">
        <v>1111</v>
      </c>
      <c r="D23" s="1219" t="s">
        <v>1113</v>
      </c>
      <c r="E23" s="1223"/>
      <c r="F23" s="9493"/>
      <c r="G23" s="9493"/>
      <c r="H23" s="9493"/>
      <c r="I23" s="9493"/>
      <c r="J23" s="9493"/>
      <c r="K23" s="9516"/>
      <c r="L23" s="9618"/>
    </row>
    <row r="24" spans="1:12">
      <c r="A24" s="514"/>
      <c r="B24" s="1242"/>
      <c r="C24" s="528"/>
      <c r="D24" s="576"/>
      <c r="E24" s="574"/>
      <c r="F24" s="575"/>
      <c r="G24" s="575"/>
      <c r="H24" s="575"/>
      <c r="I24" s="575"/>
      <c r="J24" s="575">
        <v>1400</v>
      </c>
      <c r="K24" s="516">
        <f>K22+J24</f>
        <v>19368205</v>
      </c>
      <c r="L24" s="433"/>
    </row>
    <row r="25" spans="1:12">
      <c r="A25" s="9515"/>
      <c r="B25" s="9679">
        <v>42066</v>
      </c>
      <c r="C25" s="556" t="s">
        <v>1109</v>
      </c>
      <c r="D25" s="1218" t="s">
        <v>1312</v>
      </c>
      <c r="E25" s="9498" t="s">
        <v>1326</v>
      </c>
      <c r="F25" s="9492"/>
      <c r="G25" s="9633">
        <v>500000</v>
      </c>
      <c r="H25" s="9492"/>
      <c r="I25" s="9492"/>
      <c r="J25" s="9492"/>
      <c r="K25" s="9492">
        <f>K24-G25</f>
        <v>18868205</v>
      </c>
      <c r="L25" s="9617" t="s">
        <v>1392</v>
      </c>
    </row>
    <row r="26" spans="1:12">
      <c r="A26" s="9516"/>
      <c r="B26" s="9698"/>
      <c r="C26" s="555" t="s">
        <v>1311</v>
      </c>
      <c r="D26" s="1219" t="s">
        <v>1313</v>
      </c>
      <c r="E26" s="9499"/>
      <c r="F26" s="9493"/>
      <c r="G26" s="9634"/>
      <c r="H26" s="9493"/>
      <c r="I26" s="9493"/>
      <c r="J26" s="9493"/>
      <c r="K26" s="9493"/>
      <c r="L26" s="9618"/>
    </row>
    <row r="27" spans="1:12">
      <c r="A27" s="514"/>
      <c r="B27" s="1242"/>
      <c r="C27" s="528"/>
      <c r="D27" s="576"/>
      <c r="E27" s="528"/>
      <c r="F27" s="528"/>
      <c r="G27" s="585"/>
      <c r="H27" s="528"/>
      <c r="I27" s="528"/>
      <c r="J27" s="585">
        <v>1400</v>
      </c>
      <c r="K27" s="516">
        <f>K25+J27</f>
        <v>18869605</v>
      </c>
      <c r="L27" s="1019"/>
    </row>
    <row r="28" spans="1:12">
      <c r="A28" s="9515"/>
      <c r="B28" s="9679">
        <v>42066</v>
      </c>
      <c r="C28" s="517" t="s">
        <v>781</v>
      </c>
      <c r="D28" s="1011"/>
      <c r="E28" s="9659"/>
      <c r="F28" s="1022"/>
      <c r="G28" s="9609"/>
      <c r="H28" s="537"/>
      <c r="I28" s="9492">
        <v>75140</v>
      </c>
      <c r="J28" s="464"/>
      <c r="K28" s="9492">
        <f>K27-I28</f>
        <v>18794465</v>
      </c>
      <c r="L28" s="9653"/>
    </row>
    <row r="29" spans="1:12">
      <c r="A29" s="9516"/>
      <c r="B29" s="9698"/>
      <c r="C29" s="477" t="s">
        <v>1375</v>
      </c>
      <c r="D29" s="1012"/>
      <c r="E29" s="9660"/>
      <c r="F29" s="1023"/>
      <c r="G29" s="9610"/>
      <c r="H29" s="515"/>
      <c r="I29" s="9493"/>
      <c r="J29" s="559"/>
      <c r="K29" s="9516"/>
      <c r="L29" s="9654"/>
    </row>
    <row r="30" spans="1:12">
      <c r="A30" s="514"/>
      <c r="B30" s="1242"/>
      <c r="C30" s="532"/>
      <c r="D30" s="576"/>
      <c r="E30" s="582"/>
      <c r="F30" s="577"/>
      <c r="G30" s="577"/>
      <c r="H30" s="600"/>
      <c r="I30" s="577"/>
      <c r="J30" s="604">
        <v>1500</v>
      </c>
      <c r="K30" s="516">
        <f>K28+J30</f>
        <v>18795965</v>
      </c>
      <c r="L30" s="433"/>
    </row>
    <row r="31" spans="1:12">
      <c r="A31" s="9515"/>
      <c r="B31" s="9679">
        <v>42066</v>
      </c>
      <c r="C31" s="491" t="s">
        <v>781</v>
      </c>
      <c r="D31" s="1218" t="s">
        <v>632</v>
      </c>
      <c r="E31" s="9498" t="s">
        <v>74</v>
      </c>
      <c r="F31" s="1033"/>
      <c r="G31" s="9663">
        <v>75140</v>
      </c>
      <c r="H31" s="9663"/>
      <c r="I31" s="9515"/>
      <c r="J31" s="9515"/>
      <c r="K31" s="9492">
        <f>K30-G31</f>
        <v>18720825</v>
      </c>
      <c r="L31" s="9617"/>
    </row>
    <row r="32" spans="1:12">
      <c r="A32" s="9516"/>
      <c r="B32" s="9698"/>
      <c r="C32" s="487" t="s">
        <v>1005</v>
      </c>
      <c r="D32" s="1219" t="s">
        <v>73</v>
      </c>
      <c r="E32" s="9499"/>
      <c r="F32" s="1034"/>
      <c r="G32" s="9664"/>
      <c r="H32" s="9664"/>
      <c r="I32" s="9516"/>
      <c r="J32" s="9516"/>
      <c r="K32" s="9493"/>
      <c r="L32" s="9618"/>
    </row>
    <row r="33" spans="1:12">
      <c r="A33" s="514"/>
      <c r="B33" s="1242"/>
      <c r="C33" s="532"/>
      <c r="D33" s="583"/>
      <c r="E33" s="584"/>
      <c r="F33" s="586"/>
      <c r="G33" s="585"/>
      <c r="H33" s="586"/>
      <c r="I33" s="586"/>
      <c r="J33" s="586">
        <v>1500</v>
      </c>
      <c r="K33" s="516">
        <f>K31+J33</f>
        <v>18722325</v>
      </c>
      <c r="L33" s="433"/>
    </row>
    <row r="34" spans="1:12">
      <c r="A34" s="9515"/>
      <c r="B34" s="9679">
        <v>42066</v>
      </c>
      <c r="C34" s="525" t="s">
        <v>778</v>
      </c>
      <c r="D34" s="1218" t="s">
        <v>632</v>
      </c>
      <c r="E34" s="9498" t="s">
        <v>74</v>
      </c>
      <c r="F34" s="9492"/>
      <c r="G34" s="9633">
        <v>91640</v>
      </c>
      <c r="H34" s="9492"/>
      <c r="I34" s="9492"/>
      <c r="J34" s="9492"/>
      <c r="K34" s="9492">
        <f>K33-G34</f>
        <v>18630685</v>
      </c>
      <c r="L34" s="9617"/>
    </row>
    <row r="35" spans="1:12">
      <c r="A35" s="9516"/>
      <c r="B35" s="9698"/>
      <c r="C35" s="539" t="s">
        <v>1004</v>
      </c>
      <c r="D35" s="1219" t="s">
        <v>73</v>
      </c>
      <c r="E35" s="9499"/>
      <c r="F35" s="9493"/>
      <c r="G35" s="9634"/>
      <c r="H35" s="9493"/>
      <c r="I35" s="9493"/>
      <c r="J35" s="9493"/>
      <c r="K35" s="9493"/>
      <c r="L35" s="9618"/>
    </row>
    <row r="36" spans="1:12">
      <c r="A36" s="514"/>
      <c r="B36" s="1242"/>
      <c r="C36" s="531"/>
      <c r="D36" s="576"/>
      <c r="E36" s="584"/>
      <c r="F36" s="586"/>
      <c r="G36" s="585"/>
      <c r="H36" s="586"/>
      <c r="I36" s="586"/>
      <c r="J36" s="586">
        <v>1500</v>
      </c>
      <c r="K36" s="1214">
        <f>K34+J36</f>
        <v>18632185</v>
      </c>
      <c r="L36" s="433"/>
    </row>
    <row r="37" spans="1:12">
      <c r="A37" s="9515"/>
      <c r="B37" s="9679">
        <v>42067</v>
      </c>
      <c r="C37" s="556" t="s">
        <v>888</v>
      </c>
      <c r="D37" s="1218" t="s">
        <v>46</v>
      </c>
      <c r="E37" s="1024"/>
      <c r="F37" s="1015"/>
      <c r="G37" s="9492"/>
      <c r="H37" s="9492"/>
      <c r="I37" s="9492">
        <v>2049768</v>
      </c>
      <c r="J37" s="9633"/>
      <c r="K37" s="9492">
        <f>K36-I37</f>
        <v>16582417</v>
      </c>
      <c r="L37" s="9617"/>
    </row>
    <row r="38" spans="1:12">
      <c r="A38" s="9516"/>
      <c r="B38" s="9698"/>
      <c r="C38" s="555" t="s">
        <v>889</v>
      </c>
      <c r="D38" s="1219"/>
      <c r="E38" s="1025"/>
      <c r="F38" s="1016"/>
      <c r="G38" s="9493"/>
      <c r="H38" s="9493"/>
      <c r="I38" s="9493"/>
      <c r="J38" s="9634"/>
      <c r="K38" s="9493"/>
      <c r="L38" s="9618"/>
    </row>
    <row r="39" spans="1:12">
      <c r="A39" s="535"/>
      <c r="B39" s="1242"/>
      <c r="C39" s="532"/>
      <c r="D39" s="576"/>
      <c r="E39" s="582"/>
      <c r="F39" s="577"/>
      <c r="G39" s="577"/>
      <c r="H39" s="600"/>
      <c r="I39" s="577"/>
      <c r="J39" s="604">
        <v>1400</v>
      </c>
      <c r="K39" s="516">
        <f>K37+J39</f>
        <v>16583817</v>
      </c>
      <c r="L39" s="433"/>
    </row>
    <row r="40" spans="1:12">
      <c r="A40" s="9635"/>
      <c r="B40" s="9705">
        <v>42067</v>
      </c>
      <c r="C40" s="556" t="s">
        <v>815</v>
      </c>
      <c r="D40" s="1218" t="s">
        <v>1150</v>
      </c>
      <c r="E40" s="9498"/>
      <c r="F40" s="9492"/>
      <c r="G40" s="9633"/>
      <c r="H40" s="9542"/>
      <c r="I40" s="9492">
        <v>131684</v>
      </c>
      <c r="J40" s="9492"/>
      <c r="K40" s="9492">
        <f>K39-I40</f>
        <v>16452133</v>
      </c>
      <c r="L40" s="9617"/>
    </row>
    <row r="41" spans="1:12">
      <c r="A41" s="9548"/>
      <c r="B41" s="9698"/>
      <c r="C41" s="555" t="s">
        <v>1151</v>
      </c>
      <c r="D41" s="1219"/>
      <c r="E41" s="9499"/>
      <c r="F41" s="9493"/>
      <c r="G41" s="9634"/>
      <c r="H41" s="9543"/>
      <c r="I41" s="9493"/>
      <c r="J41" s="9493"/>
      <c r="K41" s="9493"/>
      <c r="L41" s="9618"/>
    </row>
    <row r="42" spans="1:12">
      <c r="A42" s="514"/>
      <c r="B42" s="1242"/>
      <c r="C42" s="532"/>
      <c r="D42" s="576"/>
      <c r="E42" s="584"/>
      <c r="F42" s="586"/>
      <c r="G42" s="588"/>
      <c r="H42" s="586"/>
      <c r="I42" s="586"/>
      <c r="J42" s="586">
        <v>1400</v>
      </c>
      <c r="K42" s="516">
        <f>K40+J42</f>
        <v>16453533</v>
      </c>
      <c r="L42" s="433"/>
    </row>
    <row r="43" spans="1:12">
      <c r="A43" s="9628"/>
      <c r="B43" s="9705">
        <v>42067</v>
      </c>
      <c r="C43" s="556" t="s">
        <v>815</v>
      </c>
      <c r="D43" s="1218" t="s">
        <v>906</v>
      </c>
      <c r="E43" s="1024"/>
      <c r="F43" s="1015"/>
      <c r="G43" s="9492"/>
      <c r="H43" s="9492">
        <v>559400</v>
      </c>
      <c r="I43" s="9492"/>
      <c r="J43" s="9633"/>
      <c r="K43" s="9630">
        <f>K42-H43</f>
        <v>15894133</v>
      </c>
      <c r="L43" s="9617"/>
    </row>
    <row r="44" spans="1:12">
      <c r="A44" s="9516"/>
      <c r="B44" s="9698"/>
      <c r="C44" s="555" t="s">
        <v>1056</v>
      </c>
      <c r="D44" s="1219"/>
      <c r="E44" s="1025"/>
      <c r="F44" s="1016"/>
      <c r="G44" s="9493"/>
      <c r="H44" s="9493"/>
      <c r="I44" s="9493"/>
      <c r="J44" s="9634"/>
      <c r="K44" s="9493"/>
      <c r="L44" s="9618"/>
    </row>
    <row r="45" spans="1:12">
      <c r="A45" s="514"/>
      <c r="B45" s="1242"/>
      <c r="C45" s="532"/>
      <c r="D45" s="576"/>
      <c r="E45" s="605"/>
      <c r="F45" s="577"/>
      <c r="G45" s="577"/>
      <c r="H45" s="600"/>
      <c r="I45" s="577"/>
      <c r="J45" s="604">
        <v>1400</v>
      </c>
      <c r="K45" s="516">
        <f>K43+J45</f>
        <v>15895533</v>
      </c>
      <c r="L45" s="433"/>
    </row>
    <row r="46" spans="1:12">
      <c r="A46" s="9515"/>
      <c r="B46" s="9679">
        <v>42067</v>
      </c>
      <c r="C46" s="517" t="s">
        <v>1376</v>
      </c>
      <c r="D46" s="1011" t="s">
        <v>214</v>
      </c>
      <c r="E46" s="974" t="s">
        <v>215</v>
      </c>
      <c r="F46" s="1015"/>
      <c r="G46" s="9492">
        <v>3000000</v>
      </c>
      <c r="H46" s="515"/>
      <c r="I46" s="9492"/>
      <c r="J46" s="595"/>
      <c r="K46" s="9492">
        <f>K45-G46</f>
        <v>12895533</v>
      </c>
      <c r="L46" s="9617"/>
    </row>
    <row r="47" spans="1:12">
      <c r="A47" s="9516"/>
      <c r="B47" s="9698"/>
      <c r="C47" s="555" t="s">
        <v>1377</v>
      </c>
      <c r="D47" s="1012" t="s">
        <v>1302</v>
      </c>
      <c r="E47" s="1025"/>
      <c r="F47" s="1016"/>
      <c r="G47" s="9493"/>
      <c r="H47" s="515"/>
      <c r="I47" s="9493"/>
      <c r="J47" s="559"/>
      <c r="K47" s="9493"/>
      <c r="L47" s="9618"/>
    </row>
    <row r="48" spans="1:12">
      <c r="A48" s="1019"/>
      <c r="B48" s="1242"/>
      <c r="C48" s="532"/>
      <c r="D48" s="576"/>
      <c r="E48" s="582"/>
      <c r="F48" s="577"/>
      <c r="G48" s="577"/>
      <c r="H48" s="600"/>
      <c r="I48" s="577"/>
      <c r="J48" s="604">
        <v>1400</v>
      </c>
      <c r="K48" s="516">
        <f>K46+J48</f>
        <v>12896933</v>
      </c>
      <c r="L48" s="433"/>
    </row>
    <row r="49" spans="1:12">
      <c r="A49" s="9515"/>
      <c r="B49" s="9679">
        <v>42067</v>
      </c>
      <c r="C49" s="556" t="s">
        <v>781</v>
      </c>
      <c r="D49" s="1218" t="s">
        <v>46</v>
      </c>
      <c r="E49" s="974"/>
      <c r="F49" s="1015"/>
      <c r="G49" s="9492"/>
      <c r="H49" s="515"/>
      <c r="I49" s="9492">
        <v>108140</v>
      </c>
      <c r="J49" s="559"/>
      <c r="K49" s="9492">
        <f>K48-I49</f>
        <v>12788793</v>
      </c>
      <c r="L49" s="9617"/>
    </row>
    <row r="50" spans="1:12">
      <c r="A50" s="9516"/>
      <c r="B50" s="9698"/>
      <c r="C50" s="555" t="s">
        <v>894</v>
      </c>
      <c r="D50" s="1219"/>
      <c r="E50" s="1025"/>
      <c r="F50" s="1016"/>
      <c r="G50" s="9493"/>
      <c r="H50" s="515"/>
      <c r="I50" s="9493"/>
      <c r="J50" s="559"/>
      <c r="K50" s="9493"/>
      <c r="L50" s="9618"/>
    </row>
    <row r="51" spans="1:12">
      <c r="A51" s="1019"/>
      <c r="B51" s="1242"/>
      <c r="C51" s="532"/>
      <c r="D51" s="576"/>
      <c r="E51" s="582"/>
      <c r="F51" s="577"/>
      <c r="G51" s="577"/>
      <c r="H51" s="600"/>
      <c r="I51" s="577"/>
      <c r="J51" s="604">
        <v>1500</v>
      </c>
      <c r="K51" s="516">
        <f>K49+J51</f>
        <v>12790293</v>
      </c>
      <c r="L51" s="433"/>
    </row>
    <row r="52" spans="1:12">
      <c r="A52" s="9515"/>
      <c r="B52" s="9679">
        <v>42067</v>
      </c>
      <c r="C52" s="556" t="s">
        <v>781</v>
      </c>
      <c r="D52" s="1218" t="s">
        <v>906</v>
      </c>
      <c r="E52" s="974"/>
      <c r="F52" s="1015"/>
      <c r="G52" s="9492"/>
      <c r="H52" s="9492">
        <v>88140</v>
      </c>
      <c r="I52" s="9492"/>
      <c r="J52" s="559"/>
      <c r="K52" s="9492">
        <f>K51-H52</f>
        <v>12702153</v>
      </c>
      <c r="L52" s="9617"/>
    </row>
    <row r="53" spans="1:12">
      <c r="A53" s="9516"/>
      <c r="B53" s="9698"/>
      <c r="C53" s="555" t="s">
        <v>1058</v>
      </c>
      <c r="D53" s="1219"/>
      <c r="E53" s="1025"/>
      <c r="F53" s="1016"/>
      <c r="G53" s="9493"/>
      <c r="H53" s="9493"/>
      <c r="I53" s="9493"/>
      <c r="J53" s="559"/>
      <c r="K53" s="9493"/>
      <c r="L53" s="9618"/>
    </row>
    <row r="54" spans="1:12">
      <c r="A54" s="1019"/>
      <c r="B54" s="1242"/>
      <c r="C54" s="532"/>
      <c r="D54" s="576"/>
      <c r="E54" s="582"/>
      <c r="F54" s="577"/>
      <c r="G54" s="577"/>
      <c r="H54" s="600"/>
      <c r="I54" s="577"/>
      <c r="J54" s="604">
        <v>1500</v>
      </c>
      <c r="K54" s="1293">
        <f>K52+J54</f>
        <v>12703653</v>
      </c>
      <c r="L54" s="433"/>
    </row>
    <row r="55" spans="1:12">
      <c r="A55" s="9515"/>
      <c r="B55" s="9679">
        <v>42067</v>
      </c>
      <c r="C55" s="556" t="s">
        <v>796</v>
      </c>
      <c r="D55" s="1218" t="s">
        <v>1150</v>
      </c>
      <c r="E55" s="974"/>
      <c r="F55" s="1015"/>
      <c r="G55" s="9492"/>
      <c r="H55" s="515"/>
      <c r="I55" s="9492">
        <v>41300</v>
      </c>
      <c r="J55" s="559"/>
      <c r="K55" s="9492">
        <f>K54-I55</f>
        <v>12662353</v>
      </c>
      <c r="L55" s="9617"/>
    </row>
    <row r="56" spans="1:12">
      <c r="A56" s="9516"/>
      <c r="B56" s="9698"/>
      <c r="C56" s="555" t="s">
        <v>1152</v>
      </c>
      <c r="D56" s="1219"/>
      <c r="E56" s="1025"/>
      <c r="F56" s="1016"/>
      <c r="G56" s="9493"/>
      <c r="H56" s="515"/>
      <c r="I56" s="9493"/>
      <c r="J56" s="559"/>
      <c r="K56" s="9493"/>
      <c r="L56" s="9618"/>
    </row>
    <row r="57" spans="1:12">
      <c r="A57" s="1019"/>
      <c r="B57" s="1242"/>
      <c r="C57" s="532"/>
      <c r="D57" s="528"/>
      <c r="E57" s="584"/>
      <c r="F57" s="600"/>
      <c r="G57" s="600"/>
      <c r="H57" s="600"/>
      <c r="I57" s="600"/>
      <c r="J57" s="604">
        <v>750</v>
      </c>
      <c r="K57" s="516">
        <f>K55+J57</f>
        <v>12663103</v>
      </c>
      <c r="L57" s="433"/>
    </row>
    <row r="58" spans="1:12">
      <c r="A58" s="9515"/>
      <c r="B58" s="9679">
        <v>42067</v>
      </c>
      <c r="C58" s="556" t="s">
        <v>869</v>
      </c>
      <c r="D58" s="1218" t="s">
        <v>46</v>
      </c>
      <c r="E58" s="974"/>
      <c r="F58" s="1026"/>
      <c r="G58" s="9492"/>
      <c r="H58" s="9492"/>
      <c r="I58" s="9492">
        <v>668707</v>
      </c>
      <c r="J58" s="9633"/>
      <c r="K58" s="9492">
        <f>K57-I58</f>
        <v>11994396</v>
      </c>
      <c r="L58" s="9647"/>
    </row>
    <row r="59" spans="1:12">
      <c r="A59" s="9516"/>
      <c r="B59" s="9698"/>
      <c r="C59" s="555" t="s">
        <v>1041</v>
      </c>
      <c r="D59" s="1219"/>
      <c r="E59" s="1025"/>
      <c r="F59" s="1016"/>
      <c r="G59" s="9493"/>
      <c r="H59" s="9493"/>
      <c r="I59" s="9493"/>
      <c r="J59" s="9634"/>
      <c r="K59" s="9493"/>
      <c r="L59" s="9648"/>
    </row>
    <row r="60" spans="1:12">
      <c r="A60" s="1019"/>
      <c r="B60" s="1242"/>
      <c r="C60" s="532"/>
      <c r="D60" s="576"/>
      <c r="E60" s="605"/>
      <c r="F60" s="577"/>
      <c r="G60" s="577"/>
      <c r="H60" s="600"/>
      <c r="I60" s="577"/>
      <c r="J60" s="604">
        <v>1650</v>
      </c>
      <c r="K60" s="516">
        <f>K58+J60</f>
        <v>11996046</v>
      </c>
      <c r="L60" s="433"/>
    </row>
    <row r="61" spans="1:12">
      <c r="A61" s="9515"/>
      <c r="B61" s="9679">
        <v>42067</v>
      </c>
      <c r="C61" s="556" t="s">
        <v>869</v>
      </c>
      <c r="D61" s="1218" t="s">
        <v>46</v>
      </c>
      <c r="E61" s="9498"/>
      <c r="F61" s="1015"/>
      <c r="G61" s="9492"/>
      <c r="H61" s="9492"/>
      <c r="I61" s="9492">
        <v>38860</v>
      </c>
      <c r="J61" s="595"/>
      <c r="K61" s="9492">
        <f>K60-I61</f>
        <v>11957186</v>
      </c>
      <c r="L61" s="9647"/>
    </row>
    <row r="62" spans="1:12">
      <c r="A62" s="9516"/>
      <c r="B62" s="9698"/>
      <c r="C62" s="555" t="s">
        <v>1042</v>
      </c>
      <c r="D62" s="1219"/>
      <c r="E62" s="9499"/>
      <c r="F62" s="1016"/>
      <c r="G62" s="9493"/>
      <c r="H62" s="9493"/>
      <c r="I62" s="9493"/>
      <c r="J62" s="559"/>
      <c r="K62" s="9493"/>
      <c r="L62" s="9648"/>
    </row>
    <row r="63" spans="1:12">
      <c r="A63" s="514"/>
      <c r="B63" s="1242"/>
      <c r="C63" s="532"/>
      <c r="D63" s="576"/>
      <c r="E63" s="582"/>
      <c r="F63" s="577"/>
      <c r="G63" s="577"/>
      <c r="H63" s="600"/>
      <c r="I63" s="577"/>
      <c r="J63" s="604">
        <v>1650</v>
      </c>
      <c r="K63" s="516">
        <f>K61+J63</f>
        <v>11958836</v>
      </c>
      <c r="L63" s="433"/>
    </row>
    <row r="64" spans="1:12">
      <c r="A64" s="9515"/>
      <c r="B64" s="9674">
        <v>42067</v>
      </c>
      <c r="C64" s="556" t="s">
        <v>869</v>
      </c>
      <c r="D64" s="1218" t="s">
        <v>46</v>
      </c>
      <c r="E64" s="9675"/>
      <c r="F64" s="9677"/>
      <c r="G64" s="9675"/>
      <c r="H64" s="9675"/>
      <c r="I64" s="9633">
        <v>509405</v>
      </c>
      <c r="J64" s="9675"/>
      <c r="K64" s="9492">
        <f>K63-I64</f>
        <v>11449431</v>
      </c>
      <c r="L64" s="9617"/>
    </row>
    <row r="65" spans="1:12">
      <c r="A65" s="9516"/>
      <c r="B65" s="9706"/>
      <c r="C65" s="555" t="s">
        <v>1043</v>
      </c>
      <c r="D65" s="1219"/>
      <c r="E65" s="9676"/>
      <c r="F65" s="9678"/>
      <c r="G65" s="9676"/>
      <c r="H65" s="9676"/>
      <c r="I65" s="9634"/>
      <c r="J65" s="9676"/>
      <c r="K65" s="9493"/>
      <c r="L65" s="9618"/>
    </row>
    <row r="66" spans="1:12">
      <c r="A66" s="514"/>
      <c r="B66" s="1243"/>
      <c r="C66" s="891"/>
      <c r="D66" s="891"/>
      <c r="E66" s="891"/>
      <c r="F66" s="891"/>
      <c r="G66" s="891"/>
      <c r="H66" s="891"/>
      <c r="I66" s="891"/>
      <c r="J66" s="1251">
        <v>1650</v>
      </c>
      <c r="K66" s="515">
        <f>K64+J66</f>
        <v>11451081</v>
      </c>
      <c r="L66" s="433"/>
    </row>
    <row r="67" spans="1:12">
      <c r="A67" s="9640"/>
      <c r="B67" s="9679">
        <v>42067</v>
      </c>
      <c r="C67" s="556" t="s">
        <v>869</v>
      </c>
      <c r="D67" s="1218" t="s">
        <v>46</v>
      </c>
      <c r="E67" s="974"/>
      <c r="F67" s="1026"/>
      <c r="G67" s="9492"/>
      <c r="H67" s="537"/>
      <c r="I67" s="9492">
        <v>360860</v>
      </c>
      <c r="J67" s="595"/>
      <c r="K67" s="9492">
        <f>K66-I67</f>
        <v>11090221</v>
      </c>
      <c r="L67" s="9617"/>
    </row>
    <row r="68" spans="1:12">
      <c r="A68" s="9665"/>
      <c r="B68" s="9698"/>
      <c r="C68" s="555" t="s">
        <v>1044</v>
      </c>
      <c r="D68" s="1219"/>
      <c r="E68" s="1025"/>
      <c r="F68" s="1016"/>
      <c r="G68" s="9493"/>
      <c r="H68" s="515"/>
      <c r="I68" s="9493"/>
      <c r="J68" s="559"/>
      <c r="K68" s="9493"/>
      <c r="L68" s="9618"/>
    </row>
    <row r="69" spans="1:12">
      <c r="A69" s="552"/>
      <c r="B69" s="1244"/>
      <c r="C69" s="532"/>
      <c r="D69" s="576"/>
      <c r="E69" s="582"/>
      <c r="F69" s="577"/>
      <c r="G69" s="577"/>
      <c r="H69" s="600"/>
      <c r="I69" s="577"/>
      <c r="J69" s="604">
        <v>1650</v>
      </c>
      <c r="K69" s="981">
        <f>K67+J69</f>
        <v>11091871</v>
      </c>
      <c r="L69" s="433"/>
    </row>
    <row r="70" spans="1:12">
      <c r="A70" s="9640"/>
      <c r="B70" s="9643">
        <v>42068</v>
      </c>
      <c r="C70" s="564" t="s">
        <v>821</v>
      </c>
      <c r="D70" s="1218" t="s">
        <v>257</v>
      </c>
      <c r="E70" s="9498" t="s">
        <v>259</v>
      </c>
      <c r="F70" s="1022"/>
      <c r="G70" s="9609">
        <v>348367</v>
      </c>
      <c r="H70" s="923"/>
      <c r="I70" s="1022"/>
      <c r="J70" s="923"/>
      <c r="K70" s="9492">
        <f>K69-G70</f>
        <v>10743504</v>
      </c>
      <c r="L70" s="9617"/>
    </row>
    <row r="71" spans="1:12">
      <c r="A71" s="9665"/>
      <c r="B71" s="9644"/>
      <c r="C71" s="497" t="s">
        <v>846</v>
      </c>
      <c r="D71" s="1219" t="s">
        <v>876</v>
      </c>
      <c r="E71" s="9499"/>
      <c r="F71" s="980"/>
      <c r="G71" s="9610"/>
      <c r="H71" s="460"/>
      <c r="I71" s="1023"/>
      <c r="J71" s="460"/>
      <c r="K71" s="9493"/>
      <c r="L71" s="9618"/>
    </row>
    <row r="72" spans="1:12">
      <c r="A72" s="514"/>
      <c r="B72" s="1249"/>
      <c r="C72" s="532"/>
      <c r="D72" s="601"/>
      <c r="E72" s="584"/>
      <c r="F72" s="586"/>
      <c r="G72" s="600"/>
      <c r="H72" s="600"/>
      <c r="I72" s="600"/>
      <c r="J72" s="600">
        <v>1400</v>
      </c>
      <c r="K72" s="515">
        <f>K70+J72</f>
        <v>10744904</v>
      </c>
      <c r="L72" s="433"/>
    </row>
    <row r="73" spans="1:12">
      <c r="A73" s="9515"/>
      <c r="B73" s="9679">
        <v>42068</v>
      </c>
      <c r="C73" s="497" t="s">
        <v>821</v>
      </c>
      <c r="D73" s="1218" t="s">
        <v>558</v>
      </c>
      <c r="E73" s="1222" t="s">
        <v>251</v>
      </c>
      <c r="F73" s="1015"/>
      <c r="G73" s="9492">
        <v>587104</v>
      </c>
      <c r="H73" s="537"/>
      <c r="I73" s="1015"/>
      <c r="J73" s="537"/>
      <c r="K73" s="9492">
        <f>K72-G73</f>
        <v>10157800</v>
      </c>
      <c r="L73" s="9617"/>
    </row>
    <row r="74" spans="1:12">
      <c r="A74" s="9516"/>
      <c r="B74" s="9698"/>
      <c r="C74" s="497" t="s">
        <v>1018</v>
      </c>
      <c r="D74" s="1219" t="s">
        <v>250</v>
      </c>
      <c r="E74" s="1223"/>
      <c r="F74" s="1016"/>
      <c r="G74" s="9493"/>
      <c r="H74" s="515"/>
      <c r="I74" s="1016"/>
      <c r="J74" s="515"/>
      <c r="K74" s="9493"/>
      <c r="L74" s="9618"/>
    </row>
    <row r="75" spans="1:12">
      <c r="A75" s="1019"/>
      <c r="B75" s="1244"/>
      <c r="C75" s="532"/>
      <c r="D75" s="602"/>
      <c r="E75" s="599"/>
      <c r="F75" s="600"/>
      <c r="G75" s="600"/>
      <c r="H75" s="600"/>
      <c r="I75" s="600"/>
      <c r="J75" s="600">
        <v>1400</v>
      </c>
      <c r="K75" s="1017">
        <f>K73+J75</f>
        <v>10159200</v>
      </c>
      <c r="L75" s="433"/>
    </row>
    <row r="76" spans="1:12">
      <c r="A76" s="9515"/>
      <c r="B76" s="9679">
        <v>42068</v>
      </c>
      <c r="C76" s="497" t="s">
        <v>815</v>
      </c>
      <c r="D76" s="1218" t="s">
        <v>167</v>
      </c>
      <c r="E76" s="9498" t="s">
        <v>56</v>
      </c>
      <c r="F76" s="1015"/>
      <c r="G76" s="9492">
        <v>345690</v>
      </c>
      <c r="H76" s="9492"/>
      <c r="I76" s="9492"/>
      <c r="J76" s="595"/>
      <c r="K76" s="9492">
        <f>K75-G76</f>
        <v>9813510</v>
      </c>
      <c r="L76" s="9617"/>
    </row>
    <row r="77" spans="1:12">
      <c r="A77" s="9516"/>
      <c r="B77" s="9698"/>
      <c r="C77" s="497" t="s">
        <v>1019</v>
      </c>
      <c r="D77" s="1219" t="s">
        <v>1020</v>
      </c>
      <c r="E77" s="9499"/>
      <c r="F77" s="1016"/>
      <c r="G77" s="9493"/>
      <c r="H77" s="9493"/>
      <c r="I77" s="9493"/>
      <c r="J77" s="559"/>
      <c r="K77" s="9493"/>
      <c r="L77" s="9618"/>
    </row>
    <row r="78" spans="1:12">
      <c r="A78" s="1019"/>
      <c r="B78" s="1241"/>
      <c r="C78" s="532"/>
      <c r="D78" s="576"/>
      <c r="E78" s="582"/>
      <c r="F78" s="577"/>
      <c r="G78" s="577"/>
      <c r="H78" s="600"/>
      <c r="I78" s="577"/>
      <c r="J78" s="604">
        <v>1400</v>
      </c>
      <c r="K78" s="1017">
        <f>K76+J78</f>
        <v>9814910</v>
      </c>
      <c r="L78" s="433"/>
    </row>
    <row r="79" spans="1:12">
      <c r="A79" s="9515"/>
      <c r="B79" s="9679">
        <v>42068</v>
      </c>
      <c r="C79" s="497" t="s">
        <v>815</v>
      </c>
      <c r="D79" s="1218" t="s">
        <v>157</v>
      </c>
      <c r="E79" s="9498" t="s">
        <v>156</v>
      </c>
      <c r="F79" s="1026"/>
      <c r="G79" s="9492">
        <v>789106</v>
      </c>
      <c r="H79" s="9492"/>
      <c r="I79" s="9492"/>
      <c r="J79" s="464"/>
      <c r="K79" s="9492">
        <f>K78-G79</f>
        <v>9025804</v>
      </c>
      <c r="L79" s="433"/>
    </row>
    <row r="80" spans="1:12">
      <c r="A80" s="9516"/>
      <c r="B80" s="9698"/>
      <c r="C80" s="497" t="s">
        <v>1022</v>
      </c>
      <c r="D80" s="1219" t="s">
        <v>38</v>
      </c>
      <c r="E80" s="9499"/>
      <c r="F80" s="1016"/>
      <c r="G80" s="9493"/>
      <c r="H80" s="9493"/>
      <c r="I80" s="9493"/>
      <c r="J80" s="559"/>
      <c r="K80" s="9493"/>
      <c r="L80" s="433"/>
    </row>
    <row r="81" spans="1:12">
      <c r="A81" s="1019"/>
      <c r="B81" s="1241"/>
      <c r="C81" s="532"/>
      <c r="D81" s="576"/>
      <c r="E81" s="582"/>
      <c r="F81" s="577"/>
      <c r="G81" s="577"/>
      <c r="H81" s="600"/>
      <c r="I81" s="577"/>
      <c r="J81" s="604">
        <v>1400</v>
      </c>
      <c r="K81" s="1017">
        <f>K79+J81</f>
        <v>9027204</v>
      </c>
      <c r="L81" s="433"/>
    </row>
    <row r="82" spans="1:12">
      <c r="A82" s="9515"/>
      <c r="B82" s="9679">
        <v>42068</v>
      </c>
      <c r="C82" s="497" t="s">
        <v>815</v>
      </c>
      <c r="D82" s="485" t="s">
        <v>267</v>
      </c>
      <c r="E82" s="9498" t="s">
        <v>271</v>
      </c>
      <c r="F82" s="9492"/>
      <c r="G82" s="9492">
        <v>276590</v>
      </c>
      <c r="H82" s="9492"/>
      <c r="I82" s="9492"/>
      <c r="J82" s="9633"/>
      <c r="K82" s="9492">
        <f>K81-G82</f>
        <v>8750614</v>
      </c>
      <c r="L82" s="433"/>
    </row>
    <row r="83" spans="1:12">
      <c r="A83" s="9516"/>
      <c r="B83" s="9698"/>
      <c r="C83" s="497" t="s">
        <v>1023</v>
      </c>
      <c r="D83" s="486" t="s">
        <v>304</v>
      </c>
      <c r="E83" s="9499"/>
      <c r="F83" s="9493"/>
      <c r="G83" s="9493"/>
      <c r="H83" s="9493"/>
      <c r="I83" s="9493"/>
      <c r="J83" s="9634"/>
      <c r="K83" s="9493"/>
      <c r="L83" s="433"/>
    </row>
    <row r="84" spans="1:12">
      <c r="A84" s="1019"/>
      <c r="B84" s="1241"/>
      <c r="C84" s="532"/>
      <c r="D84" s="576"/>
      <c r="E84" s="582"/>
      <c r="F84" s="577"/>
      <c r="G84" s="577"/>
      <c r="H84" s="600"/>
      <c r="I84" s="577"/>
      <c r="J84" s="604">
        <v>1400</v>
      </c>
      <c r="K84" s="1016">
        <f>K82+J84</f>
        <v>8752014</v>
      </c>
      <c r="L84" s="433"/>
    </row>
    <row r="85" spans="1:12">
      <c r="A85" s="9515"/>
      <c r="B85" s="9679">
        <v>42068</v>
      </c>
      <c r="C85" s="517" t="s">
        <v>815</v>
      </c>
      <c r="D85" s="1218" t="s">
        <v>160</v>
      </c>
      <c r="E85" s="9498" t="s">
        <v>162</v>
      </c>
      <c r="F85" s="9492"/>
      <c r="G85" s="9633">
        <v>486853</v>
      </c>
      <c r="H85" s="9542"/>
      <c r="I85" s="9492"/>
      <c r="J85" s="9492"/>
      <c r="K85" s="9492">
        <f>K84-G85</f>
        <v>8265161</v>
      </c>
      <c r="L85" s="433"/>
    </row>
    <row r="86" spans="1:12">
      <c r="A86" s="9516"/>
      <c r="B86" s="9698"/>
      <c r="C86" s="563" t="s">
        <v>849</v>
      </c>
      <c r="D86" s="1219" t="s">
        <v>850</v>
      </c>
      <c r="E86" s="9499"/>
      <c r="F86" s="9493"/>
      <c r="G86" s="9634"/>
      <c r="H86" s="9543"/>
      <c r="I86" s="9493"/>
      <c r="J86" s="9493"/>
      <c r="K86" s="9493"/>
      <c r="L86" s="433"/>
    </row>
    <row r="87" spans="1:12">
      <c r="A87" s="1019"/>
      <c r="B87" s="1241"/>
      <c r="C87" s="532"/>
      <c r="D87" s="576"/>
      <c r="E87" s="584"/>
      <c r="F87" s="586"/>
      <c r="G87" s="588"/>
      <c r="H87" s="586"/>
      <c r="I87" s="586"/>
      <c r="J87" s="586">
        <v>1400</v>
      </c>
      <c r="K87" s="1016">
        <f>K85+J87</f>
        <v>8266561</v>
      </c>
      <c r="L87" s="433"/>
    </row>
    <row r="88" spans="1:12">
      <c r="A88" s="9515"/>
      <c r="B88" s="9679">
        <v>42068</v>
      </c>
      <c r="C88" s="517" t="s">
        <v>851</v>
      </c>
      <c r="D88" s="1218" t="s">
        <v>853</v>
      </c>
      <c r="E88" s="9498" t="s">
        <v>497</v>
      </c>
      <c r="F88" s="534"/>
      <c r="G88" s="9492">
        <v>140899</v>
      </c>
      <c r="H88" s="534"/>
      <c r="I88" s="9492"/>
      <c r="J88" s="534"/>
      <c r="K88" s="9492">
        <f>K87-G88</f>
        <v>8125662</v>
      </c>
      <c r="L88" s="433"/>
    </row>
    <row r="89" spans="1:12">
      <c r="A89" s="9516"/>
      <c r="B89" s="9698"/>
      <c r="C89" s="555" t="s">
        <v>852</v>
      </c>
      <c r="D89" s="1219" t="s">
        <v>919</v>
      </c>
      <c r="E89" s="9499"/>
      <c r="F89" s="537"/>
      <c r="G89" s="9493"/>
      <c r="H89" s="537"/>
      <c r="I89" s="9493"/>
      <c r="J89" s="537"/>
      <c r="K89" s="9493"/>
      <c r="L89" s="433"/>
    </row>
    <row r="90" spans="1:12">
      <c r="A90" s="1019"/>
      <c r="B90" s="1241"/>
      <c r="C90" s="532"/>
      <c r="D90" s="576"/>
      <c r="E90" s="584"/>
      <c r="F90" s="586"/>
      <c r="G90" s="586"/>
      <c r="H90" s="586"/>
      <c r="I90" s="586"/>
      <c r="J90" s="586">
        <v>1400</v>
      </c>
      <c r="K90" s="1016">
        <f>K88+J90</f>
        <v>8127062</v>
      </c>
      <c r="L90" s="433"/>
    </row>
    <row r="91" spans="1:12">
      <c r="A91" s="9515"/>
      <c r="B91" s="9679">
        <v>42068</v>
      </c>
      <c r="C91" s="474" t="s">
        <v>815</v>
      </c>
      <c r="D91" s="1218" t="s">
        <v>568</v>
      </c>
      <c r="E91" s="9498" t="s">
        <v>715</v>
      </c>
      <c r="F91" s="537"/>
      <c r="G91" s="9492">
        <v>386102</v>
      </c>
      <c r="H91" s="537"/>
      <c r="I91" s="9492"/>
      <c r="J91" s="537"/>
      <c r="K91" s="9492">
        <f>K90-G91</f>
        <v>7740960</v>
      </c>
      <c r="L91" s="433"/>
    </row>
    <row r="92" spans="1:12">
      <c r="A92" s="9516"/>
      <c r="B92" s="9698"/>
      <c r="C92" s="477" t="s">
        <v>833</v>
      </c>
      <c r="D92" s="1219" t="s">
        <v>250</v>
      </c>
      <c r="E92" s="9499"/>
      <c r="F92" s="537"/>
      <c r="G92" s="9493"/>
      <c r="H92" s="537"/>
      <c r="I92" s="9493"/>
      <c r="J92" s="537"/>
      <c r="K92" s="9493"/>
      <c r="L92" s="433"/>
    </row>
    <row r="93" spans="1:12">
      <c r="A93" s="514"/>
      <c r="B93" s="1241"/>
      <c r="C93" s="532"/>
      <c r="D93" s="576"/>
      <c r="E93" s="584"/>
      <c r="F93" s="586"/>
      <c r="G93" s="586"/>
      <c r="H93" s="586"/>
      <c r="I93" s="586"/>
      <c r="J93" s="586">
        <v>1400</v>
      </c>
      <c r="K93" s="1016">
        <f>K91+J93</f>
        <v>7742360</v>
      </c>
      <c r="L93" s="433"/>
    </row>
    <row r="94" spans="1:12">
      <c r="A94" s="9515"/>
      <c r="B94" s="9679">
        <v>42068</v>
      </c>
      <c r="C94" s="474" t="s">
        <v>815</v>
      </c>
      <c r="D94" s="1218" t="s">
        <v>568</v>
      </c>
      <c r="E94" s="9498" t="s">
        <v>715</v>
      </c>
      <c r="F94" s="537"/>
      <c r="G94" s="9492">
        <v>42535</v>
      </c>
      <c r="H94" s="537"/>
      <c r="I94" s="9492"/>
      <c r="J94" s="537"/>
      <c r="K94" s="9492">
        <f>K93-G94</f>
        <v>7699825</v>
      </c>
      <c r="L94" s="433"/>
    </row>
    <row r="95" spans="1:12">
      <c r="A95" s="9516"/>
      <c r="B95" s="9698"/>
      <c r="C95" s="477" t="s">
        <v>832</v>
      </c>
      <c r="D95" s="1219" t="s">
        <v>250</v>
      </c>
      <c r="E95" s="9499"/>
      <c r="F95" s="537"/>
      <c r="G95" s="9493"/>
      <c r="H95" s="537"/>
      <c r="I95" s="9493"/>
      <c r="J95" s="537"/>
      <c r="K95" s="9493"/>
      <c r="L95" s="433"/>
    </row>
    <row r="96" spans="1:12">
      <c r="A96" s="514"/>
      <c r="B96" s="1241"/>
      <c r="C96" s="532"/>
      <c r="D96" s="576"/>
      <c r="E96" s="584"/>
      <c r="F96" s="586"/>
      <c r="G96" s="586"/>
      <c r="H96" s="586"/>
      <c r="I96" s="586"/>
      <c r="J96" s="586">
        <v>1400</v>
      </c>
      <c r="K96" s="1016">
        <f>K94+J96</f>
        <v>7701225</v>
      </c>
      <c r="L96" s="433"/>
    </row>
    <row r="97" spans="1:12">
      <c r="A97" s="9515"/>
      <c r="B97" s="9679">
        <v>42068</v>
      </c>
      <c r="C97" s="474" t="s">
        <v>821</v>
      </c>
      <c r="D97" s="1218" t="s">
        <v>790</v>
      </c>
      <c r="E97" s="1220" t="s">
        <v>877</v>
      </c>
      <c r="F97" s="537"/>
      <c r="G97" s="9492">
        <v>206422</v>
      </c>
      <c r="H97" s="537"/>
      <c r="I97" s="9492"/>
      <c r="J97" s="537"/>
      <c r="K97" s="9492">
        <f>K96-G97</f>
        <v>7494803</v>
      </c>
      <c r="L97" s="433"/>
    </row>
    <row r="98" spans="1:12">
      <c r="A98" s="9516"/>
      <c r="B98" s="9698"/>
      <c r="C98" s="477" t="s">
        <v>827</v>
      </c>
      <c r="D98" s="1219" t="s">
        <v>304</v>
      </c>
      <c r="E98" s="1221"/>
      <c r="F98" s="537"/>
      <c r="G98" s="9493"/>
      <c r="H98" s="537"/>
      <c r="I98" s="9493"/>
      <c r="J98" s="537"/>
      <c r="K98" s="9493"/>
      <c r="L98" s="433"/>
    </row>
    <row r="99" spans="1:12">
      <c r="A99" s="514"/>
      <c r="B99" s="1241"/>
      <c r="C99" s="532"/>
      <c r="D99" s="576"/>
      <c r="E99" s="584"/>
      <c r="F99" s="586"/>
      <c r="G99" s="586"/>
      <c r="H99" s="586"/>
      <c r="I99" s="586"/>
      <c r="J99" s="586">
        <v>1400</v>
      </c>
      <c r="K99" s="1016">
        <f>K97+J99</f>
        <v>7496203</v>
      </c>
      <c r="L99" s="433"/>
    </row>
    <row r="100" spans="1:12">
      <c r="A100" s="9515"/>
      <c r="B100" s="9679">
        <v>42068</v>
      </c>
      <c r="C100" s="474" t="s">
        <v>815</v>
      </c>
      <c r="D100" s="1218" t="s">
        <v>790</v>
      </c>
      <c r="E100" s="974" t="s">
        <v>877</v>
      </c>
      <c r="F100" s="537"/>
      <c r="G100" s="9492">
        <v>7529</v>
      </c>
      <c r="H100" s="537"/>
      <c r="I100" s="9492"/>
      <c r="J100" s="537"/>
      <c r="K100" s="9492">
        <f>K99-G100</f>
        <v>7488674</v>
      </c>
      <c r="L100" s="433"/>
    </row>
    <row r="101" spans="1:12">
      <c r="A101" s="9516"/>
      <c r="B101" s="9698"/>
      <c r="C101" s="477" t="s">
        <v>828</v>
      </c>
      <c r="D101" s="1219" t="s">
        <v>304</v>
      </c>
      <c r="E101" s="1223"/>
      <c r="F101" s="537"/>
      <c r="G101" s="9493"/>
      <c r="H101" s="537"/>
      <c r="I101" s="9493"/>
      <c r="J101" s="537"/>
      <c r="K101" s="9493"/>
      <c r="L101" s="433"/>
    </row>
    <row r="102" spans="1:12">
      <c r="A102" s="514"/>
      <c r="B102" s="1241"/>
      <c r="C102" s="532"/>
      <c r="D102" s="576"/>
      <c r="E102" s="584"/>
      <c r="F102" s="586"/>
      <c r="G102" s="586"/>
      <c r="H102" s="586"/>
      <c r="I102" s="586"/>
      <c r="J102" s="586">
        <v>1400</v>
      </c>
      <c r="K102" s="1016">
        <f>K100+J102</f>
        <v>7490074</v>
      </c>
      <c r="L102" s="433"/>
    </row>
    <row r="103" spans="1:12">
      <c r="A103" s="9515"/>
      <c r="B103" s="9679">
        <v>42068</v>
      </c>
      <c r="C103" s="435" t="s">
        <v>815</v>
      </c>
      <c r="D103" s="1218" t="s">
        <v>399</v>
      </c>
      <c r="E103" s="9498" t="s">
        <v>401</v>
      </c>
      <c r="F103" s="9492"/>
      <c r="G103" s="9492">
        <v>186413</v>
      </c>
      <c r="H103" s="537"/>
      <c r="I103" s="9492"/>
      <c r="J103" s="537"/>
      <c r="K103" s="9492">
        <f>K102-G103</f>
        <v>7303661</v>
      </c>
      <c r="L103" s="433"/>
    </row>
    <row r="104" spans="1:12">
      <c r="A104" s="9516"/>
      <c r="B104" s="9698"/>
      <c r="C104" s="509" t="s">
        <v>1051</v>
      </c>
      <c r="D104" s="1219" t="s">
        <v>400</v>
      </c>
      <c r="E104" s="9499"/>
      <c r="F104" s="9493"/>
      <c r="G104" s="9493"/>
      <c r="H104" s="537"/>
      <c r="I104" s="9493"/>
      <c r="J104" s="537"/>
      <c r="K104" s="9493"/>
      <c r="L104" s="433"/>
    </row>
    <row r="105" spans="1:12">
      <c r="A105" s="514"/>
      <c r="B105" s="1241"/>
      <c r="C105" s="532"/>
      <c r="D105" s="528"/>
      <c r="E105" s="584"/>
      <c r="F105" s="586"/>
      <c r="G105" s="586"/>
      <c r="H105" s="586"/>
      <c r="I105" s="586"/>
      <c r="J105" s="586">
        <v>1400</v>
      </c>
      <c r="K105" s="1016">
        <f>K103+J105</f>
        <v>7305061</v>
      </c>
      <c r="L105" s="433"/>
    </row>
    <row r="106" spans="1:12">
      <c r="A106" s="9515"/>
      <c r="B106" s="9679">
        <v>42068</v>
      </c>
      <c r="C106" s="435" t="s">
        <v>815</v>
      </c>
      <c r="D106" s="1218" t="s">
        <v>399</v>
      </c>
      <c r="E106" s="9498" t="s">
        <v>401</v>
      </c>
      <c r="F106" s="1015"/>
      <c r="G106" s="9492">
        <v>670833</v>
      </c>
      <c r="H106" s="534"/>
      <c r="I106" s="9492"/>
      <c r="J106" s="534"/>
      <c r="K106" s="9492">
        <f>K105-G106</f>
        <v>6634228</v>
      </c>
      <c r="L106" s="433"/>
    </row>
    <row r="107" spans="1:12">
      <c r="A107" s="9516"/>
      <c r="B107" s="9698"/>
      <c r="C107" s="509" t="s">
        <v>1163</v>
      </c>
      <c r="D107" s="1219" t="s">
        <v>400</v>
      </c>
      <c r="E107" s="9499"/>
      <c r="F107" s="1016"/>
      <c r="G107" s="9493"/>
      <c r="H107" s="515"/>
      <c r="I107" s="9493"/>
      <c r="J107" s="515"/>
      <c r="K107" s="9493"/>
      <c r="L107" s="433"/>
    </row>
    <row r="108" spans="1:12">
      <c r="A108" s="514"/>
      <c r="B108" s="1241"/>
      <c r="C108" s="529"/>
      <c r="D108" s="583"/>
      <c r="E108" s="599"/>
      <c r="F108" s="600"/>
      <c r="G108" s="600"/>
      <c r="H108" s="600"/>
      <c r="I108" s="600"/>
      <c r="J108" s="600">
        <v>1400</v>
      </c>
      <c r="K108" s="1016">
        <f>K106+J108</f>
        <v>6635628</v>
      </c>
      <c r="L108" s="433"/>
    </row>
    <row r="109" spans="1:12">
      <c r="A109" s="9515"/>
      <c r="B109" s="9679">
        <v>42068</v>
      </c>
      <c r="C109" s="474" t="s">
        <v>821</v>
      </c>
      <c r="D109" s="1218" t="s">
        <v>302</v>
      </c>
      <c r="E109" s="974" t="s">
        <v>878</v>
      </c>
      <c r="F109" s="1026"/>
      <c r="G109" s="9492">
        <v>144136</v>
      </c>
      <c r="H109" s="9492"/>
      <c r="I109" s="9492"/>
      <c r="J109" s="595"/>
      <c r="K109" s="9492">
        <f>K108-G109</f>
        <v>6491492</v>
      </c>
      <c r="L109" s="433"/>
    </row>
    <row r="110" spans="1:12">
      <c r="A110" s="9516"/>
      <c r="B110" s="9698"/>
      <c r="C110" s="477" t="s">
        <v>1024</v>
      </c>
      <c r="D110" s="1219" t="s">
        <v>918</v>
      </c>
      <c r="E110" s="1223"/>
      <c r="F110" s="1016"/>
      <c r="G110" s="9493"/>
      <c r="H110" s="9493"/>
      <c r="I110" s="9493"/>
      <c r="J110" s="559"/>
      <c r="K110" s="9493"/>
      <c r="L110" s="433"/>
    </row>
    <row r="111" spans="1:12">
      <c r="A111" s="554"/>
      <c r="B111" s="1241"/>
      <c r="C111" s="532"/>
      <c r="D111" s="576"/>
      <c r="E111" s="582"/>
      <c r="F111" s="577"/>
      <c r="G111" s="577"/>
      <c r="H111" s="600"/>
      <c r="I111" s="577"/>
      <c r="J111" s="604">
        <v>1400</v>
      </c>
      <c r="K111" s="1016">
        <f>K109+J111</f>
        <v>6492892</v>
      </c>
      <c r="L111" s="433"/>
    </row>
    <row r="112" spans="1:12">
      <c r="A112" s="9515"/>
      <c r="B112" s="9679">
        <v>42068</v>
      </c>
      <c r="C112" s="474" t="s">
        <v>815</v>
      </c>
      <c r="D112" s="1218" t="s">
        <v>302</v>
      </c>
      <c r="E112" s="1222" t="s">
        <v>878</v>
      </c>
      <c r="F112" s="9492"/>
      <c r="G112" s="9492">
        <v>27315</v>
      </c>
      <c r="H112" s="9492"/>
      <c r="I112" s="9492"/>
      <c r="J112" s="595"/>
      <c r="K112" s="9492">
        <f>K111-G112</f>
        <v>6465577</v>
      </c>
      <c r="L112" s="433"/>
    </row>
    <row r="113" spans="1:12">
      <c r="A113" s="9516"/>
      <c r="B113" s="9698"/>
      <c r="C113" s="477" t="s">
        <v>830</v>
      </c>
      <c r="D113" s="1219" t="s">
        <v>918</v>
      </c>
      <c r="E113" s="1223"/>
      <c r="F113" s="9493"/>
      <c r="G113" s="9493"/>
      <c r="H113" s="9493"/>
      <c r="I113" s="9493"/>
      <c r="J113" s="559"/>
      <c r="K113" s="9493"/>
      <c r="L113" s="433"/>
    </row>
    <row r="114" spans="1:12">
      <c r="A114" s="554"/>
      <c r="B114" s="1241"/>
      <c r="C114" s="532"/>
      <c r="D114" s="576"/>
      <c r="E114" s="582"/>
      <c r="F114" s="577"/>
      <c r="G114" s="577"/>
      <c r="H114" s="600"/>
      <c r="I114" s="577"/>
      <c r="J114" s="604">
        <v>1400</v>
      </c>
      <c r="K114" s="1016">
        <f>K112+J114</f>
        <v>6466977</v>
      </c>
      <c r="L114" s="433"/>
    </row>
    <row r="115" spans="1:12">
      <c r="A115" s="9515"/>
      <c r="B115" s="9679">
        <v>42068</v>
      </c>
      <c r="C115" s="474" t="s">
        <v>815</v>
      </c>
      <c r="D115" s="1218" t="s">
        <v>113</v>
      </c>
      <c r="E115" s="9498" t="s">
        <v>114</v>
      </c>
      <c r="F115" s="9492"/>
      <c r="G115" s="9492"/>
      <c r="H115" s="534"/>
      <c r="I115" s="9492">
        <v>648931</v>
      </c>
      <c r="J115" s="534"/>
      <c r="K115" s="9492">
        <f>K114-I115</f>
        <v>5818046</v>
      </c>
      <c r="L115" s="433"/>
    </row>
    <row r="116" spans="1:12">
      <c r="A116" s="9516"/>
      <c r="B116" s="9698"/>
      <c r="C116" s="487" t="s">
        <v>820</v>
      </c>
      <c r="D116" s="1219" t="s">
        <v>46</v>
      </c>
      <c r="E116" s="9499"/>
      <c r="F116" s="9493"/>
      <c r="G116" s="9493"/>
      <c r="H116" s="515"/>
      <c r="I116" s="9493"/>
      <c r="J116" s="515"/>
      <c r="K116" s="9493"/>
      <c r="L116" s="433"/>
    </row>
    <row r="117" spans="1:12">
      <c r="A117" s="554"/>
      <c r="B117" s="1241"/>
      <c r="C117" s="529"/>
      <c r="D117" s="601"/>
      <c r="E117" s="599"/>
      <c r="F117" s="600"/>
      <c r="G117" s="600"/>
      <c r="H117" s="600"/>
      <c r="I117" s="600"/>
      <c r="J117" s="600">
        <v>1400</v>
      </c>
      <c r="K117" s="1016">
        <f>K115+J117</f>
        <v>5819446</v>
      </c>
      <c r="L117" s="433"/>
    </row>
    <row r="118" spans="1:12">
      <c r="A118" s="9515"/>
      <c r="B118" s="9679">
        <v>42068</v>
      </c>
      <c r="C118" s="474" t="s">
        <v>815</v>
      </c>
      <c r="D118" s="1224" t="s">
        <v>302</v>
      </c>
      <c r="E118" s="974" t="s">
        <v>878</v>
      </c>
      <c r="F118" s="9492"/>
      <c r="G118" s="9492">
        <v>24618</v>
      </c>
      <c r="H118" s="537"/>
      <c r="I118" s="9492"/>
      <c r="J118" s="537"/>
      <c r="K118" s="9492">
        <f>K117-G118</f>
        <v>5794828</v>
      </c>
      <c r="L118" s="433"/>
    </row>
    <row r="119" spans="1:12">
      <c r="A119" s="9516"/>
      <c r="B119" s="9698"/>
      <c r="C119" s="477" t="s">
        <v>831</v>
      </c>
      <c r="D119" s="1227" t="s">
        <v>918</v>
      </c>
      <c r="E119" s="1223"/>
      <c r="F119" s="9493"/>
      <c r="G119" s="9493"/>
      <c r="H119" s="515"/>
      <c r="I119" s="9493"/>
      <c r="J119" s="515"/>
      <c r="K119" s="9493"/>
      <c r="L119" s="433"/>
    </row>
    <row r="120" spans="1:12">
      <c r="A120" s="554"/>
      <c r="B120" s="1241"/>
      <c r="C120" s="529"/>
      <c r="D120" s="602"/>
      <c r="E120" s="599"/>
      <c r="F120" s="600"/>
      <c r="G120" s="600"/>
      <c r="H120" s="600"/>
      <c r="I120" s="600"/>
      <c r="J120" s="600">
        <v>1400</v>
      </c>
      <c r="K120" s="1017">
        <f>K118+J120</f>
        <v>5796228</v>
      </c>
      <c r="L120" s="433"/>
    </row>
    <row r="121" spans="1:12">
      <c r="A121" s="9515"/>
      <c r="B121" s="9679">
        <v>42068</v>
      </c>
      <c r="C121" s="556" t="s">
        <v>815</v>
      </c>
      <c r="D121" s="1218" t="s">
        <v>899</v>
      </c>
      <c r="E121" s="974" t="s">
        <v>901</v>
      </c>
      <c r="F121" s="9492"/>
      <c r="G121" s="9492">
        <v>412493</v>
      </c>
      <c r="H121" s="537"/>
      <c r="I121" s="9492"/>
      <c r="J121" s="537"/>
      <c r="K121" s="9492">
        <f>K120-G121</f>
        <v>5383735</v>
      </c>
      <c r="L121" s="433"/>
    </row>
    <row r="122" spans="1:12">
      <c r="A122" s="9516"/>
      <c r="B122" s="9698"/>
      <c r="C122" s="555" t="s">
        <v>898</v>
      </c>
      <c r="D122" s="1219" t="s">
        <v>900</v>
      </c>
      <c r="E122" s="1223"/>
      <c r="F122" s="9493"/>
      <c r="G122" s="9493"/>
      <c r="H122" s="515"/>
      <c r="I122" s="9493"/>
      <c r="J122" s="515"/>
      <c r="K122" s="9493"/>
      <c r="L122" s="433"/>
    </row>
    <row r="123" spans="1:12">
      <c r="A123" s="554"/>
      <c r="B123" s="1241"/>
      <c r="C123" s="532"/>
      <c r="D123" s="528"/>
      <c r="E123" s="582"/>
      <c r="F123" s="575"/>
      <c r="G123" s="575"/>
      <c r="H123" s="586"/>
      <c r="I123" s="575"/>
      <c r="J123" s="806">
        <v>1400</v>
      </c>
      <c r="K123" s="1016">
        <f>K121+J123</f>
        <v>5385135</v>
      </c>
      <c r="L123" s="433"/>
    </row>
    <row r="124" spans="1:12">
      <c r="A124" s="9515"/>
      <c r="B124" s="9679">
        <v>42068</v>
      </c>
      <c r="C124" s="556" t="s">
        <v>815</v>
      </c>
      <c r="D124" s="1218" t="s">
        <v>1145</v>
      </c>
      <c r="E124" s="9498" t="s">
        <v>1230</v>
      </c>
      <c r="F124" s="1015"/>
      <c r="G124" s="9492">
        <v>698576</v>
      </c>
      <c r="H124" s="534"/>
      <c r="I124" s="9492"/>
      <c r="J124" s="595"/>
      <c r="K124" s="9492">
        <f>K123-G124</f>
        <v>4686559</v>
      </c>
      <c r="L124" s="9617"/>
    </row>
    <row r="125" spans="1:12">
      <c r="A125" s="9516"/>
      <c r="B125" s="9698"/>
      <c r="C125" s="555" t="s">
        <v>1146</v>
      </c>
      <c r="D125" s="1219" t="s">
        <v>729</v>
      </c>
      <c r="E125" s="9499"/>
      <c r="F125" s="1016"/>
      <c r="G125" s="9493"/>
      <c r="H125" s="515"/>
      <c r="I125" s="9493"/>
      <c r="J125" s="559"/>
      <c r="K125" s="9493"/>
      <c r="L125" s="9618"/>
    </row>
    <row r="126" spans="1:12">
      <c r="A126" s="554"/>
      <c r="B126" s="1241"/>
      <c r="C126" s="532"/>
      <c r="D126" s="576"/>
      <c r="E126" s="582"/>
      <c r="F126" s="577"/>
      <c r="G126" s="577"/>
      <c r="H126" s="600"/>
      <c r="I126" s="577"/>
      <c r="J126" s="604">
        <v>1400</v>
      </c>
      <c r="K126" s="1016">
        <f>K124+J126</f>
        <v>4687959</v>
      </c>
      <c r="L126" s="433"/>
    </row>
    <row r="127" spans="1:12">
      <c r="A127" s="9515"/>
      <c r="B127" s="9679">
        <v>42068</v>
      </c>
      <c r="C127" s="556" t="s">
        <v>815</v>
      </c>
      <c r="D127" s="1218" t="s">
        <v>138</v>
      </c>
      <c r="E127" s="974" t="s">
        <v>140</v>
      </c>
      <c r="F127" s="9492"/>
      <c r="G127" s="9492">
        <v>231245</v>
      </c>
      <c r="H127" s="9492"/>
      <c r="I127" s="9492"/>
      <c r="J127" s="9633"/>
      <c r="K127" s="9492">
        <f>K126-G127</f>
        <v>4456714</v>
      </c>
      <c r="L127" s="9617"/>
    </row>
    <row r="128" spans="1:12">
      <c r="A128" s="9516"/>
      <c r="B128" s="9698"/>
      <c r="C128" s="555" t="s">
        <v>910</v>
      </c>
      <c r="D128" s="1219" t="s">
        <v>598</v>
      </c>
      <c r="E128" s="1223"/>
      <c r="F128" s="9493"/>
      <c r="G128" s="9493"/>
      <c r="H128" s="9493"/>
      <c r="I128" s="9493"/>
      <c r="J128" s="9634"/>
      <c r="K128" s="9493"/>
      <c r="L128" s="9618"/>
    </row>
    <row r="129" spans="1:12">
      <c r="A129" s="554"/>
      <c r="B129" s="1241"/>
      <c r="C129" s="532"/>
      <c r="D129" s="576"/>
      <c r="E129" s="582"/>
      <c r="F129" s="575"/>
      <c r="G129" s="575"/>
      <c r="H129" s="586"/>
      <c r="I129" s="575"/>
      <c r="J129" s="585">
        <v>1400</v>
      </c>
      <c r="K129" s="1016">
        <f>K127+J129</f>
        <v>4458114</v>
      </c>
      <c r="L129" s="433"/>
    </row>
    <row r="130" spans="1:12">
      <c r="A130" s="9515"/>
      <c r="B130" s="9679">
        <v>42068</v>
      </c>
      <c r="C130" s="556" t="s">
        <v>821</v>
      </c>
      <c r="D130" s="1218" t="s">
        <v>1339</v>
      </c>
      <c r="E130" s="1136" t="s">
        <v>1347</v>
      </c>
      <c r="F130" s="9492"/>
      <c r="G130" s="9492">
        <v>323315</v>
      </c>
      <c r="H130" s="9492"/>
      <c r="I130" s="9492"/>
      <c r="J130" s="9633"/>
      <c r="K130" s="9492">
        <f>K129-G130</f>
        <v>4134799</v>
      </c>
      <c r="L130" s="9647"/>
    </row>
    <row r="131" spans="1:12">
      <c r="A131" s="9516"/>
      <c r="B131" s="9698"/>
      <c r="C131" s="555" t="s">
        <v>1338</v>
      </c>
      <c r="D131" s="1219" t="s">
        <v>304</v>
      </c>
      <c r="E131" s="1223"/>
      <c r="F131" s="9493"/>
      <c r="G131" s="9493"/>
      <c r="H131" s="9493"/>
      <c r="I131" s="9493"/>
      <c r="J131" s="9634"/>
      <c r="K131" s="9493"/>
      <c r="L131" s="9648"/>
    </row>
    <row r="132" spans="1:12">
      <c r="A132" s="554"/>
      <c r="B132" s="1241"/>
      <c r="C132" s="532"/>
      <c r="D132" s="576"/>
      <c r="E132" s="582"/>
      <c r="F132" s="577"/>
      <c r="G132" s="577"/>
      <c r="H132" s="600"/>
      <c r="I132" s="577"/>
      <c r="J132" s="604">
        <v>1400</v>
      </c>
      <c r="K132" s="1016">
        <f>K130+J132</f>
        <v>4136199</v>
      </c>
      <c r="L132" s="433"/>
    </row>
    <row r="133" spans="1:12">
      <c r="A133" s="9515"/>
      <c r="B133" s="9679">
        <v>42068</v>
      </c>
      <c r="C133" s="556" t="s">
        <v>815</v>
      </c>
      <c r="D133" s="1218" t="s">
        <v>1283</v>
      </c>
      <c r="E133" s="9498" t="s">
        <v>1346</v>
      </c>
      <c r="F133" s="9492"/>
      <c r="G133" s="9492">
        <v>284999</v>
      </c>
      <c r="H133" s="9492"/>
      <c r="I133" s="9492"/>
      <c r="J133" s="9633"/>
      <c r="K133" s="9492">
        <f>K132-G133</f>
        <v>3851200</v>
      </c>
      <c r="L133" s="433"/>
    </row>
    <row r="134" spans="1:12">
      <c r="A134" s="9516"/>
      <c r="B134" s="9698"/>
      <c r="C134" s="555" t="s">
        <v>1282</v>
      </c>
      <c r="D134" s="1219" t="s">
        <v>250</v>
      </c>
      <c r="E134" s="9499"/>
      <c r="F134" s="9493"/>
      <c r="G134" s="9493"/>
      <c r="H134" s="9493"/>
      <c r="I134" s="9493"/>
      <c r="J134" s="9634"/>
      <c r="K134" s="9493"/>
      <c r="L134" s="433"/>
    </row>
    <row r="135" spans="1:12">
      <c r="A135" s="554"/>
      <c r="B135" s="1241"/>
      <c r="C135" s="532"/>
      <c r="D135" s="576"/>
      <c r="E135" s="582"/>
      <c r="F135" s="575"/>
      <c r="G135" s="575"/>
      <c r="H135" s="586"/>
      <c r="I135" s="575"/>
      <c r="J135" s="585">
        <v>1400</v>
      </c>
      <c r="K135" s="1016">
        <f>K133+J135</f>
        <v>3852600</v>
      </c>
      <c r="L135" s="768"/>
    </row>
    <row r="136" spans="1:12">
      <c r="A136" s="9515"/>
      <c r="B136" s="9707">
        <v>42068</v>
      </c>
      <c r="C136" s="556" t="s">
        <v>821</v>
      </c>
      <c r="D136" s="1218" t="s">
        <v>1288</v>
      </c>
      <c r="E136" s="1220" t="s">
        <v>1301</v>
      </c>
      <c r="F136" s="1015"/>
      <c r="G136" s="9492">
        <v>284999</v>
      </c>
      <c r="H136" s="9492"/>
      <c r="I136" s="9492"/>
      <c r="J136" s="9633"/>
      <c r="K136" s="9492">
        <f>K135-G136</f>
        <v>3567601</v>
      </c>
      <c r="L136" s="9647"/>
    </row>
    <row r="137" spans="1:12">
      <c r="A137" s="9516"/>
      <c r="B137" s="9708"/>
      <c r="C137" s="555" t="s">
        <v>1287</v>
      </c>
      <c r="D137" s="1219" t="s">
        <v>1299</v>
      </c>
      <c r="E137" s="1221"/>
      <c r="F137" s="1016"/>
      <c r="G137" s="9493"/>
      <c r="H137" s="9493"/>
      <c r="I137" s="9493"/>
      <c r="J137" s="9634"/>
      <c r="K137" s="9493"/>
      <c r="L137" s="9648"/>
    </row>
    <row r="138" spans="1:12">
      <c r="A138" s="487"/>
      <c r="B138" s="1245"/>
      <c r="C138" s="532"/>
      <c r="D138" s="576"/>
      <c r="E138" s="582"/>
      <c r="F138" s="577"/>
      <c r="G138" s="577"/>
      <c r="H138" s="600"/>
      <c r="I138" s="577"/>
      <c r="J138" s="604">
        <v>1400</v>
      </c>
      <c r="K138" s="1016">
        <f>K136+J138</f>
        <v>3569001</v>
      </c>
      <c r="L138" s="433"/>
    </row>
    <row r="139" spans="1:12">
      <c r="A139" s="9515"/>
      <c r="B139" s="9707">
        <v>42068</v>
      </c>
      <c r="C139" s="474" t="s">
        <v>815</v>
      </c>
      <c r="D139" s="1369" t="s">
        <v>1353</v>
      </c>
      <c r="E139" s="1136" t="s">
        <v>1484</v>
      </c>
      <c r="F139" s="1026"/>
      <c r="G139" s="9492">
        <v>190631</v>
      </c>
      <c r="H139" s="9492"/>
      <c r="I139" s="9492"/>
      <c r="J139" s="464"/>
      <c r="K139" s="9492">
        <f>K138-G139</f>
        <v>3378370</v>
      </c>
      <c r="L139" s="433"/>
    </row>
    <row r="140" spans="1:12">
      <c r="A140" s="9516"/>
      <c r="B140" s="9708"/>
      <c r="C140" s="477" t="s">
        <v>1352</v>
      </c>
      <c r="D140" s="1370" t="s">
        <v>258</v>
      </c>
      <c r="E140" s="1372"/>
      <c r="F140" s="1016"/>
      <c r="G140" s="9493"/>
      <c r="H140" s="9493"/>
      <c r="I140" s="9493"/>
      <c r="J140" s="559"/>
      <c r="K140" s="9493"/>
      <c r="L140" s="433"/>
    </row>
    <row r="141" spans="1:12">
      <c r="A141" s="487"/>
      <c r="B141" s="1245"/>
      <c r="C141" s="532"/>
      <c r="D141" s="576"/>
      <c r="E141" s="582"/>
      <c r="F141" s="577"/>
      <c r="G141" s="577"/>
      <c r="H141" s="600"/>
      <c r="I141" s="577"/>
      <c r="J141" s="604">
        <v>1400</v>
      </c>
      <c r="K141" s="1016">
        <f>K139+J141</f>
        <v>3379770</v>
      </c>
      <c r="L141" s="433"/>
    </row>
    <row r="142" spans="1:12">
      <c r="A142" s="9515"/>
      <c r="B142" s="9707">
        <v>42068</v>
      </c>
      <c r="C142" s="474" t="s">
        <v>815</v>
      </c>
      <c r="D142" s="1218" t="s">
        <v>848</v>
      </c>
      <c r="E142" s="9498" t="s">
        <v>52</v>
      </c>
      <c r="F142" s="1026"/>
      <c r="G142" s="9492">
        <v>559861</v>
      </c>
      <c r="H142" s="9492"/>
      <c r="I142" s="9492"/>
      <c r="J142" s="464"/>
      <c r="K142" s="9492">
        <f>K141-G142</f>
        <v>2819909</v>
      </c>
      <c r="L142" s="433"/>
    </row>
    <row r="143" spans="1:12">
      <c r="A143" s="9516"/>
      <c r="B143" s="9708"/>
      <c r="C143" s="477" t="s">
        <v>847</v>
      </c>
      <c r="D143" s="1219" t="s">
        <v>51</v>
      </c>
      <c r="E143" s="9499"/>
      <c r="F143" s="1016"/>
      <c r="G143" s="9493"/>
      <c r="H143" s="9493"/>
      <c r="I143" s="9493"/>
      <c r="J143" s="559"/>
      <c r="K143" s="9493"/>
      <c r="L143" s="433"/>
    </row>
    <row r="144" spans="1:12">
      <c r="A144" s="487"/>
      <c r="B144" s="1245"/>
      <c r="C144" s="532"/>
      <c r="D144" s="576"/>
      <c r="E144" s="582"/>
      <c r="F144" s="577"/>
      <c r="G144" s="577"/>
      <c r="H144" s="600"/>
      <c r="I144" s="577"/>
      <c r="J144" s="604">
        <v>1400</v>
      </c>
      <c r="K144" s="1016">
        <f>K142+J144</f>
        <v>2821309</v>
      </c>
      <c r="L144" s="433"/>
    </row>
    <row r="145" spans="1:12">
      <c r="A145" s="9515"/>
      <c r="B145" s="9707">
        <v>42068</v>
      </c>
      <c r="C145" s="556" t="s">
        <v>864</v>
      </c>
      <c r="D145" s="485" t="s">
        <v>1221</v>
      </c>
      <c r="E145" s="9498" t="s">
        <v>1236</v>
      </c>
      <c r="F145" s="1015"/>
      <c r="G145" s="9492">
        <v>100000</v>
      </c>
      <c r="H145" s="9492"/>
      <c r="I145" s="9492"/>
      <c r="J145" s="464"/>
      <c r="K145" s="9492">
        <f>K144-G145</f>
        <v>2721309</v>
      </c>
      <c r="L145" s="433"/>
    </row>
    <row r="146" spans="1:12">
      <c r="A146" s="9516"/>
      <c r="B146" s="9708"/>
      <c r="C146" s="555" t="s">
        <v>1220</v>
      </c>
      <c r="D146" s="486" t="s">
        <v>1222</v>
      </c>
      <c r="E146" s="9499"/>
      <c r="F146" s="1016"/>
      <c r="G146" s="9493"/>
      <c r="H146" s="9493"/>
      <c r="I146" s="9493"/>
      <c r="J146" s="559"/>
      <c r="K146" s="9493"/>
      <c r="L146" s="433"/>
    </row>
    <row r="147" spans="1:12">
      <c r="A147" s="487"/>
      <c r="B147" s="1245"/>
      <c r="C147" s="532"/>
      <c r="D147" s="576"/>
      <c r="E147" s="582"/>
      <c r="F147" s="577"/>
      <c r="G147" s="577"/>
      <c r="H147" s="600"/>
      <c r="I147" s="577"/>
      <c r="J147" s="604">
        <v>1400</v>
      </c>
      <c r="K147" s="1016">
        <f>K145+J147</f>
        <v>2722709</v>
      </c>
      <c r="L147" s="433"/>
    </row>
    <row r="148" spans="1:12">
      <c r="A148" s="9515"/>
      <c r="B148" s="9707">
        <v>42068</v>
      </c>
      <c r="C148" s="435" t="s">
        <v>864</v>
      </c>
      <c r="D148" s="1218" t="s">
        <v>1221</v>
      </c>
      <c r="E148" s="9498" t="s">
        <v>1236</v>
      </c>
      <c r="F148" s="1026"/>
      <c r="G148" s="9492">
        <v>100000</v>
      </c>
      <c r="H148" s="9492"/>
      <c r="I148" s="9492"/>
      <c r="J148" s="595"/>
      <c r="K148" s="9492">
        <f>K147-G148</f>
        <v>2622709</v>
      </c>
      <c r="L148" s="433"/>
    </row>
    <row r="149" spans="1:12">
      <c r="A149" s="9516"/>
      <c r="B149" s="9708"/>
      <c r="C149" s="509" t="s">
        <v>1261</v>
      </c>
      <c r="D149" s="1219" t="s">
        <v>1222</v>
      </c>
      <c r="E149" s="9499"/>
      <c r="F149" s="1016"/>
      <c r="G149" s="9493"/>
      <c r="H149" s="9493"/>
      <c r="I149" s="9493"/>
      <c r="J149" s="559"/>
      <c r="K149" s="9493"/>
      <c r="L149" s="433"/>
    </row>
    <row r="150" spans="1:12">
      <c r="A150" s="487"/>
      <c r="B150" s="1245"/>
      <c r="C150" s="532"/>
      <c r="D150" s="576"/>
      <c r="E150" s="582"/>
      <c r="F150" s="575"/>
      <c r="G150" s="577"/>
      <c r="H150" s="600"/>
      <c r="I150" s="577"/>
      <c r="J150" s="604">
        <v>1400</v>
      </c>
      <c r="K150" s="1016">
        <f>K148+J150</f>
        <v>2624109</v>
      </c>
      <c r="L150" s="433"/>
    </row>
    <row r="151" spans="1:12">
      <c r="A151" s="9515"/>
      <c r="B151" s="9707">
        <v>42068</v>
      </c>
      <c r="C151" s="517" t="s">
        <v>781</v>
      </c>
      <c r="D151" s="1011"/>
      <c r="E151" s="1024"/>
      <c r="F151" s="1026"/>
      <c r="G151" s="9492"/>
      <c r="H151" s="9492"/>
      <c r="I151" s="9492">
        <v>67780</v>
      </c>
      <c r="J151" s="595"/>
      <c r="K151" s="9492">
        <f>K150-I151</f>
        <v>2556329</v>
      </c>
      <c r="L151" s="9617" t="s">
        <v>1379</v>
      </c>
    </row>
    <row r="152" spans="1:12">
      <c r="A152" s="9516"/>
      <c r="B152" s="9708"/>
      <c r="C152" s="555" t="s">
        <v>1378</v>
      </c>
      <c r="D152" s="1012"/>
      <c r="E152" s="1025"/>
      <c r="F152" s="1016"/>
      <c r="G152" s="9493"/>
      <c r="H152" s="9493"/>
      <c r="I152" s="9493"/>
      <c r="J152" s="559"/>
      <c r="K152" s="9493"/>
      <c r="L152" s="9618"/>
    </row>
    <row r="153" spans="1:12">
      <c r="A153" s="487"/>
      <c r="B153" s="1245"/>
      <c r="C153" s="532"/>
      <c r="D153" s="576"/>
      <c r="E153" s="582"/>
      <c r="F153" s="577"/>
      <c r="G153" s="577"/>
      <c r="H153" s="600"/>
      <c r="I153" s="577"/>
      <c r="J153" s="604">
        <v>1500</v>
      </c>
      <c r="K153" s="1016">
        <f>K151+J153</f>
        <v>2557829</v>
      </c>
      <c r="L153" s="433"/>
    </row>
    <row r="154" spans="1:12">
      <c r="A154" s="9515"/>
      <c r="B154" s="9707">
        <v>42068</v>
      </c>
      <c r="C154" s="491" t="s">
        <v>781</v>
      </c>
      <c r="D154" s="1011"/>
      <c r="E154" s="9498"/>
      <c r="F154" s="1026"/>
      <c r="G154" s="9492"/>
      <c r="H154" s="9492"/>
      <c r="I154" s="9492">
        <v>595780</v>
      </c>
      <c r="J154" s="595"/>
      <c r="K154" s="9492">
        <f>K153-I154</f>
        <v>1962049</v>
      </c>
      <c r="L154" s="9647" t="s">
        <v>1379</v>
      </c>
    </row>
    <row r="155" spans="1:12">
      <c r="A155" s="9516"/>
      <c r="B155" s="9708"/>
      <c r="C155" s="487" t="s">
        <v>1380</v>
      </c>
      <c r="D155" s="1012"/>
      <c r="E155" s="9499"/>
      <c r="F155" s="1016"/>
      <c r="G155" s="9493"/>
      <c r="H155" s="9493"/>
      <c r="I155" s="9493"/>
      <c r="J155" s="559"/>
      <c r="K155" s="9493"/>
      <c r="L155" s="9648"/>
    </row>
    <row r="156" spans="1:12">
      <c r="A156" s="487"/>
      <c r="B156" s="1245"/>
      <c r="C156" s="532"/>
      <c r="D156" s="576"/>
      <c r="E156" s="582"/>
      <c r="F156" s="575"/>
      <c r="G156" s="600"/>
      <c r="H156" s="600"/>
      <c r="I156" s="577"/>
      <c r="J156" s="604">
        <v>1500</v>
      </c>
      <c r="K156" s="1016">
        <f>K154+J156</f>
        <v>1963549</v>
      </c>
      <c r="L156" s="433"/>
    </row>
    <row r="157" spans="1:12">
      <c r="A157" s="9515"/>
      <c r="B157" s="9707">
        <v>42068</v>
      </c>
      <c r="C157" s="517" t="s">
        <v>781</v>
      </c>
      <c r="D157" s="1229" t="s">
        <v>848</v>
      </c>
      <c r="E157" s="9498" t="s">
        <v>52</v>
      </c>
      <c r="F157" s="1026"/>
      <c r="G157" s="9492">
        <v>47890</v>
      </c>
      <c r="H157" s="9492"/>
      <c r="I157" s="1015"/>
      <c r="J157" s="464"/>
      <c r="K157" s="9492">
        <f>K156-G157</f>
        <v>1915659</v>
      </c>
      <c r="L157" s="9617"/>
    </row>
    <row r="158" spans="1:12">
      <c r="A158" s="9516"/>
      <c r="B158" s="9708"/>
      <c r="C158" s="477" t="s">
        <v>1289</v>
      </c>
      <c r="D158" s="1230" t="s">
        <v>1302</v>
      </c>
      <c r="E158" s="9499"/>
      <c r="F158" s="1016"/>
      <c r="G158" s="9493"/>
      <c r="H158" s="9493"/>
      <c r="I158" s="1016"/>
      <c r="J158" s="559"/>
      <c r="K158" s="9493"/>
      <c r="L158" s="9618"/>
    </row>
    <row r="159" spans="1:12">
      <c r="A159" s="487"/>
      <c r="B159" s="1245"/>
      <c r="C159" s="532"/>
      <c r="D159" s="576"/>
      <c r="E159" s="582"/>
      <c r="F159" s="575"/>
      <c r="G159" s="600"/>
      <c r="H159" s="600"/>
      <c r="I159" s="577"/>
      <c r="J159" s="604">
        <v>1500</v>
      </c>
      <c r="K159" s="1016">
        <f>K157+J159</f>
        <v>1917159</v>
      </c>
      <c r="L159" s="433"/>
    </row>
    <row r="160" spans="1:12">
      <c r="A160" s="9515"/>
      <c r="B160" s="9707">
        <v>42068</v>
      </c>
      <c r="C160" s="556" t="s">
        <v>781</v>
      </c>
      <c r="D160" s="1229" t="s">
        <v>1255</v>
      </c>
      <c r="E160" s="9498" t="s">
        <v>1256</v>
      </c>
      <c r="F160" s="1026"/>
      <c r="G160" s="9492"/>
      <c r="H160" s="9492"/>
      <c r="I160" s="9492">
        <v>63340</v>
      </c>
      <c r="J160" s="595"/>
      <c r="K160" s="9492">
        <f>K159-I160</f>
        <v>1853819</v>
      </c>
      <c r="L160" s="9617"/>
    </row>
    <row r="161" spans="1:12">
      <c r="A161" s="9516"/>
      <c r="B161" s="9708"/>
      <c r="C161" s="555" t="s">
        <v>1161</v>
      </c>
      <c r="D161" s="1230" t="s">
        <v>746</v>
      </c>
      <c r="E161" s="9499"/>
      <c r="F161" s="1016"/>
      <c r="G161" s="9493"/>
      <c r="H161" s="9493"/>
      <c r="I161" s="9493"/>
      <c r="J161" s="559"/>
      <c r="K161" s="9493"/>
      <c r="L161" s="9618"/>
    </row>
    <row r="162" spans="1:12">
      <c r="A162" s="487"/>
      <c r="B162" s="1245"/>
      <c r="C162" s="532"/>
      <c r="D162" s="576"/>
      <c r="E162" s="582"/>
      <c r="F162" s="575"/>
      <c r="G162" s="575"/>
      <c r="H162" s="600"/>
      <c r="I162" s="577"/>
      <c r="J162" s="604">
        <v>1500</v>
      </c>
      <c r="K162" s="991">
        <f>K160+J162</f>
        <v>1855319</v>
      </c>
      <c r="L162" s="433"/>
    </row>
    <row r="163" spans="1:12">
      <c r="A163" s="9515"/>
      <c r="B163" s="9707">
        <v>42069</v>
      </c>
      <c r="C163" s="517" t="s">
        <v>1382</v>
      </c>
      <c r="D163" s="1011"/>
      <c r="E163" s="9498"/>
      <c r="F163" s="1026">
        <v>20000000</v>
      </c>
      <c r="G163" s="9492"/>
      <c r="H163" s="534"/>
      <c r="I163" s="9492"/>
      <c r="J163" s="595"/>
      <c r="K163" s="9492">
        <f>K162+F163</f>
        <v>21855319</v>
      </c>
      <c r="L163" s="433"/>
    </row>
    <row r="164" spans="1:12">
      <c r="A164" s="9516"/>
      <c r="B164" s="9708"/>
      <c r="C164" s="555"/>
      <c r="D164" s="1012"/>
      <c r="E164" s="9499"/>
      <c r="F164" s="1016"/>
      <c r="G164" s="9493"/>
      <c r="H164" s="515"/>
      <c r="I164" s="9493"/>
      <c r="J164" s="559"/>
      <c r="K164" s="9493"/>
      <c r="L164" s="433"/>
    </row>
    <row r="165" spans="1:12">
      <c r="A165" s="487"/>
      <c r="B165" s="1245"/>
      <c r="C165" s="532"/>
      <c r="D165" s="576"/>
      <c r="E165" s="582"/>
      <c r="F165" s="577"/>
      <c r="G165" s="577"/>
      <c r="H165" s="600"/>
      <c r="I165" s="577"/>
      <c r="J165" s="604"/>
      <c r="K165" s="1016"/>
      <c r="L165" s="433"/>
    </row>
    <row r="166" spans="1:12">
      <c r="A166" s="9515"/>
      <c r="B166" s="9707">
        <v>42069</v>
      </c>
      <c r="C166" s="517" t="s">
        <v>781</v>
      </c>
      <c r="D166" s="1229"/>
      <c r="E166" s="9498"/>
      <c r="F166" s="1234"/>
      <c r="G166" s="9492"/>
      <c r="H166" s="534"/>
      <c r="I166" s="9492">
        <v>97640</v>
      </c>
      <c r="J166" s="595"/>
      <c r="K166" s="9492">
        <f>K163-I166</f>
        <v>21757679</v>
      </c>
      <c r="L166" s="9647"/>
    </row>
    <row r="167" spans="1:12">
      <c r="A167" s="9516"/>
      <c r="B167" s="9708"/>
      <c r="C167" s="555" t="s">
        <v>1381</v>
      </c>
      <c r="D167" s="1230"/>
      <c r="E167" s="9499"/>
      <c r="F167" s="1228"/>
      <c r="G167" s="9493"/>
      <c r="H167" s="515"/>
      <c r="I167" s="9493"/>
      <c r="J167" s="559"/>
      <c r="K167" s="9493"/>
      <c r="L167" s="9648"/>
    </row>
    <row r="168" spans="1:12">
      <c r="A168" s="487"/>
      <c r="B168" s="1245"/>
      <c r="C168" s="532"/>
      <c r="D168" s="576"/>
      <c r="E168" s="582"/>
      <c r="F168" s="577"/>
      <c r="G168" s="577"/>
      <c r="H168" s="600"/>
      <c r="I168" s="577"/>
      <c r="J168" s="604">
        <v>1500</v>
      </c>
      <c r="K168" s="991">
        <f>K166+J168</f>
        <v>21759179</v>
      </c>
      <c r="L168" s="433"/>
    </row>
    <row r="169" spans="1:12">
      <c r="A169" s="9515"/>
      <c r="B169" s="9707">
        <v>42072</v>
      </c>
      <c r="C169" s="491" t="s">
        <v>778</v>
      </c>
      <c r="D169" s="1229" t="s">
        <v>157</v>
      </c>
      <c r="E169" s="9498" t="s">
        <v>156</v>
      </c>
      <c r="F169" s="1026"/>
      <c r="G169" s="9492">
        <v>189640</v>
      </c>
      <c r="H169" s="9492"/>
      <c r="I169" s="9492"/>
      <c r="J169" s="595"/>
      <c r="K169" s="9492">
        <f>K168-G169</f>
        <v>21569539</v>
      </c>
      <c r="L169" s="433"/>
    </row>
    <row r="170" spans="1:12">
      <c r="A170" s="9516"/>
      <c r="B170" s="9708"/>
      <c r="C170" s="487" t="s">
        <v>1340</v>
      </c>
      <c r="D170" s="1230" t="s">
        <v>1383</v>
      </c>
      <c r="E170" s="9499"/>
      <c r="F170" s="1016"/>
      <c r="G170" s="9493"/>
      <c r="H170" s="9493"/>
      <c r="I170" s="9493"/>
      <c r="J170" s="559"/>
      <c r="K170" s="9493"/>
      <c r="L170" s="433"/>
    </row>
    <row r="171" spans="1:12">
      <c r="A171" s="487"/>
      <c r="B171" s="1245"/>
      <c r="C171" s="532"/>
      <c r="D171" s="576"/>
      <c r="E171" s="582"/>
      <c r="F171" s="575"/>
      <c r="G171" s="575"/>
      <c r="H171" s="600"/>
      <c r="I171" s="577"/>
      <c r="J171" s="604">
        <v>1500</v>
      </c>
      <c r="K171" s="1016">
        <f>K169+J171</f>
        <v>21571039</v>
      </c>
      <c r="L171" s="433"/>
    </row>
    <row r="172" spans="1:12">
      <c r="A172" s="9515"/>
      <c r="B172" s="9707">
        <v>42072</v>
      </c>
      <c r="C172" s="474" t="s">
        <v>778</v>
      </c>
      <c r="D172" s="518" t="s">
        <v>399</v>
      </c>
      <c r="E172" s="9498" t="s">
        <v>401</v>
      </c>
      <c r="F172" s="1026"/>
      <c r="G172" s="9492">
        <v>26340</v>
      </c>
      <c r="H172" s="534"/>
      <c r="I172" s="9492"/>
      <c r="J172" s="595"/>
      <c r="K172" s="9492">
        <f>K171-G172</f>
        <v>21544699</v>
      </c>
      <c r="L172" s="433"/>
    </row>
    <row r="173" spans="1:12">
      <c r="A173" s="9516"/>
      <c r="B173" s="9708"/>
      <c r="C173" s="477" t="s">
        <v>862</v>
      </c>
      <c r="D173" s="519" t="s">
        <v>855</v>
      </c>
      <c r="E173" s="9499"/>
      <c r="F173" s="1016"/>
      <c r="G173" s="9493"/>
      <c r="H173" s="515"/>
      <c r="I173" s="9493"/>
      <c r="J173" s="559"/>
      <c r="K173" s="9493"/>
      <c r="L173" s="433"/>
    </row>
    <row r="174" spans="1:12">
      <c r="A174" s="487"/>
      <c r="B174" s="1245"/>
      <c r="C174" s="532"/>
      <c r="D174" s="576"/>
      <c r="E174" s="582"/>
      <c r="F174" s="577"/>
      <c r="G174" s="577"/>
      <c r="H174" s="600"/>
      <c r="I174" s="577"/>
      <c r="J174" s="604">
        <v>1500</v>
      </c>
      <c r="K174" s="1016">
        <f>K172+J174</f>
        <v>21546199</v>
      </c>
      <c r="L174" s="433"/>
    </row>
    <row r="175" spans="1:12">
      <c r="A175" s="9515"/>
      <c r="B175" s="9707">
        <v>42072</v>
      </c>
      <c r="C175" s="491" t="s">
        <v>781</v>
      </c>
      <c r="D175" s="485" t="s">
        <v>267</v>
      </c>
      <c r="E175" s="9498" t="s">
        <v>271</v>
      </c>
      <c r="F175" s="1026"/>
      <c r="G175" s="9492">
        <v>33540</v>
      </c>
      <c r="H175" s="534"/>
      <c r="I175" s="9492"/>
      <c r="J175" s="464"/>
      <c r="K175" s="9492">
        <f>K174-G175</f>
        <v>21512659</v>
      </c>
      <c r="L175" s="433"/>
    </row>
    <row r="176" spans="1:12">
      <c r="A176" s="9516"/>
      <c r="B176" s="9708"/>
      <c r="C176" s="487" t="s">
        <v>791</v>
      </c>
      <c r="D176" s="486" t="s">
        <v>304</v>
      </c>
      <c r="E176" s="9499"/>
      <c r="F176" s="1016"/>
      <c r="G176" s="9493"/>
      <c r="H176" s="515"/>
      <c r="I176" s="9493"/>
      <c r="J176" s="559"/>
      <c r="K176" s="9493"/>
      <c r="L176" s="433"/>
    </row>
    <row r="177" spans="1:12">
      <c r="A177" s="487"/>
      <c r="B177" s="1245"/>
      <c r="C177" s="532"/>
      <c r="D177" s="576"/>
      <c r="E177" s="582"/>
      <c r="F177" s="577"/>
      <c r="G177" s="577"/>
      <c r="H177" s="600"/>
      <c r="I177" s="577"/>
      <c r="J177" s="604">
        <v>1500</v>
      </c>
      <c r="K177" s="1016">
        <f>K175+J177</f>
        <v>21514159</v>
      </c>
      <c r="L177" s="433"/>
    </row>
    <row r="178" spans="1:12">
      <c r="A178" s="9515"/>
      <c r="B178" s="9707">
        <v>42072</v>
      </c>
      <c r="C178" s="517" t="s">
        <v>781</v>
      </c>
      <c r="D178" s="1229" t="s">
        <v>614</v>
      </c>
      <c r="E178" s="9498" t="s">
        <v>414</v>
      </c>
      <c r="F178" s="1015"/>
      <c r="G178" s="9492">
        <v>126140</v>
      </c>
      <c r="H178" s="9492"/>
      <c r="I178" s="9492"/>
      <c r="J178" s="595"/>
      <c r="K178" s="9492">
        <f>K177-G178</f>
        <v>21388019</v>
      </c>
      <c r="L178" s="433"/>
    </row>
    <row r="179" spans="1:12">
      <c r="A179" s="9516"/>
      <c r="B179" s="9708"/>
      <c r="C179" s="555" t="s">
        <v>1031</v>
      </c>
      <c r="D179" s="1230" t="s">
        <v>698</v>
      </c>
      <c r="E179" s="9499"/>
      <c r="F179" s="1016"/>
      <c r="G179" s="9493"/>
      <c r="H179" s="9493"/>
      <c r="I179" s="9493"/>
      <c r="J179" s="559"/>
      <c r="K179" s="9493"/>
      <c r="L179" s="433"/>
    </row>
    <row r="180" spans="1:12">
      <c r="A180" s="487"/>
      <c r="B180" s="1245"/>
      <c r="C180" s="532"/>
      <c r="D180" s="576"/>
      <c r="E180" s="582"/>
      <c r="F180" s="577"/>
      <c r="G180" s="577"/>
      <c r="H180" s="600"/>
      <c r="I180" s="577"/>
      <c r="J180" s="604">
        <v>1500</v>
      </c>
      <c r="K180" s="1016">
        <f>K178+J180</f>
        <v>21389519</v>
      </c>
      <c r="L180" s="433"/>
    </row>
    <row r="181" spans="1:12">
      <c r="A181" s="9515"/>
      <c r="B181" s="9707">
        <v>42072</v>
      </c>
      <c r="C181" s="474" t="s">
        <v>781</v>
      </c>
      <c r="D181" s="518" t="s">
        <v>568</v>
      </c>
      <c r="E181" s="9498" t="s">
        <v>715</v>
      </c>
      <c r="F181" s="1015"/>
      <c r="G181" s="9492">
        <v>18540</v>
      </c>
      <c r="H181" s="534"/>
      <c r="I181" s="9492"/>
      <c r="J181" s="595"/>
      <c r="K181" s="9492">
        <f>K180-G181</f>
        <v>21370979</v>
      </c>
      <c r="L181" s="716"/>
    </row>
    <row r="182" spans="1:12">
      <c r="A182" s="9516"/>
      <c r="B182" s="9708"/>
      <c r="C182" s="477" t="s">
        <v>793</v>
      </c>
      <c r="D182" s="519" t="s">
        <v>250</v>
      </c>
      <c r="E182" s="9499"/>
      <c r="F182" s="1016"/>
      <c r="G182" s="9493"/>
      <c r="H182" s="515"/>
      <c r="I182" s="9493"/>
      <c r="J182" s="559"/>
      <c r="K182" s="9493"/>
      <c r="L182" s="717"/>
    </row>
    <row r="183" spans="1:12">
      <c r="A183" s="487"/>
      <c r="B183" s="1245"/>
      <c r="C183" s="532"/>
      <c r="D183" s="576"/>
      <c r="E183" s="582"/>
      <c r="F183" s="577"/>
      <c r="G183" s="577"/>
      <c r="H183" s="600"/>
      <c r="I183" s="577"/>
      <c r="J183" s="604">
        <v>1500</v>
      </c>
      <c r="K183" s="1016">
        <f>K181+J183</f>
        <v>21372479</v>
      </c>
      <c r="L183" s="433"/>
    </row>
    <row r="184" spans="1:12">
      <c r="A184" s="9515"/>
      <c r="B184" s="9707">
        <v>42072</v>
      </c>
      <c r="C184" s="474" t="s">
        <v>778</v>
      </c>
      <c r="D184" s="1229" t="s">
        <v>795</v>
      </c>
      <c r="E184" s="9498" t="s">
        <v>454</v>
      </c>
      <c r="F184" s="1026"/>
      <c r="G184" s="9492">
        <v>95640</v>
      </c>
      <c r="H184" s="9492"/>
      <c r="I184" s="9492"/>
      <c r="J184" s="595"/>
      <c r="K184" s="9492">
        <f>K183-G184</f>
        <v>21276839</v>
      </c>
      <c r="L184" s="9647"/>
    </row>
    <row r="185" spans="1:12">
      <c r="A185" s="9516"/>
      <c r="B185" s="9708"/>
      <c r="C185" s="477" t="s">
        <v>794</v>
      </c>
      <c r="D185" s="1230" t="s">
        <v>875</v>
      </c>
      <c r="E185" s="9499"/>
      <c r="F185" s="1016"/>
      <c r="G185" s="9493"/>
      <c r="H185" s="9493"/>
      <c r="I185" s="9493"/>
      <c r="J185" s="559"/>
      <c r="K185" s="9493"/>
      <c r="L185" s="9648"/>
    </row>
    <row r="186" spans="1:12">
      <c r="A186" s="487"/>
      <c r="B186" s="1245"/>
      <c r="C186" s="532"/>
      <c r="D186" s="576"/>
      <c r="E186" s="582"/>
      <c r="F186" s="575"/>
      <c r="G186" s="575"/>
      <c r="H186" s="600"/>
      <c r="I186" s="577"/>
      <c r="J186" s="604">
        <v>1500</v>
      </c>
      <c r="K186" s="1016">
        <f>K184+J186</f>
        <v>21278339</v>
      </c>
      <c r="L186" s="433"/>
    </row>
    <row r="187" spans="1:12">
      <c r="A187" s="9515"/>
      <c r="B187" s="9707">
        <v>42072</v>
      </c>
      <c r="C187" s="525" t="s">
        <v>781</v>
      </c>
      <c r="D187" s="1233" t="s">
        <v>790</v>
      </c>
      <c r="E187" s="9498" t="s">
        <v>877</v>
      </c>
      <c r="F187" s="1015"/>
      <c r="G187" s="9492">
        <v>20390</v>
      </c>
      <c r="H187" s="537"/>
      <c r="I187" s="9492"/>
      <c r="J187" s="595"/>
      <c r="K187" s="9492">
        <f>K186-G187</f>
        <v>21257949</v>
      </c>
      <c r="L187" s="433"/>
    </row>
    <row r="188" spans="1:12">
      <c r="A188" s="9516"/>
      <c r="B188" s="9708"/>
      <c r="C188" s="539" t="s">
        <v>789</v>
      </c>
      <c r="D188" s="540" t="s">
        <v>304</v>
      </c>
      <c r="E188" s="9499"/>
      <c r="F188" s="1016"/>
      <c r="G188" s="9493"/>
      <c r="H188" s="515"/>
      <c r="I188" s="9493"/>
      <c r="J188" s="559"/>
      <c r="K188" s="9493"/>
      <c r="L188" s="433"/>
    </row>
    <row r="189" spans="1:12">
      <c r="A189" s="487"/>
      <c r="B189" s="1245"/>
      <c r="C189" s="532"/>
      <c r="D189" s="576"/>
      <c r="E189" s="582"/>
      <c r="F189" s="577"/>
      <c r="G189" s="577"/>
      <c r="H189" s="600"/>
      <c r="I189" s="577"/>
      <c r="J189" s="604">
        <v>1500</v>
      </c>
      <c r="K189" s="1016">
        <f>K187+J189</f>
        <v>21259449</v>
      </c>
      <c r="L189" s="433"/>
    </row>
    <row r="190" spans="1:12">
      <c r="A190" s="9515"/>
      <c r="B190" s="9707">
        <v>42072</v>
      </c>
      <c r="C190" s="474" t="s">
        <v>781</v>
      </c>
      <c r="D190" s="1229" t="s">
        <v>1285</v>
      </c>
      <c r="E190" s="9498" t="s">
        <v>1320</v>
      </c>
      <c r="F190" s="1015"/>
      <c r="G190" s="9492">
        <v>20140</v>
      </c>
      <c r="H190" s="534"/>
      <c r="I190" s="9492"/>
      <c r="J190" s="559"/>
      <c r="K190" s="9492">
        <f>K189-G190</f>
        <v>21239309</v>
      </c>
      <c r="L190" s="433"/>
    </row>
    <row r="191" spans="1:12">
      <c r="A191" s="9516"/>
      <c r="B191" s="9708"/>
      <c r="C191" s="477" t="s">
        <v>1092</v>
      </c>
      <c r="D191" s="1230" t="s">
        <v>38</v>
      </c>
      <c r="E191" s="9499"/>
      <c r="F191" s="1016"/>
      <c r="G191" s="9493"/>
      <c r="H191" s="515"/>
      <c r="I191" s="9493"/>
      <c r="J191" s="559"/>
      <c r="K191" s="9493"/>
      <c r="L191" s="433"/>
    </row>
    <row r="192" spans="1:12">
      <c r="A192" s="487"/>
      <c r="B192" s="1245"/>
      <c r="C192" s="532"/>
      <c r="D192" s="576"/>
      <c r="E192" s="582"/>
      <c r="F192" s="577"/>
      <c r="G192" s="577"/>
      <c r="H192" s="600"/>
      <c r="I192" s="577"/>
      <c r="J192" s="604">
        <v>1500</v>
      </c>
      <c r="K192" s="1016">
        <f>K190+J192</f>
        <v>21240809</v>
      </c>
      <c r="L192" s="433"/>
    </row>
    <row r="193" spans="1:12">
      <c r="A193" s="9515"/>
      <c r="B193" s="9707">
        <v>42072</v>
      </c>
      <c r="C193" s="517" t="s">
        <v>781</v>
      </c>
      <c r="D193" s="1229" t="s">
        <v>785</v>
      </c>
      <c r="E193" s="9498" t="s">
        <v>47</v>
      </c>
      <c r="F193" s="1015"/>
      <c r="G193" s="9492"/>
      <c r="H193" s="9492">
        <v>56390</v>
      </c>
      <c r="I193" s="9492"/>
      <c r="J193" s="559"/>
      <c r="K193" s="9492">
        <f>K192-H193</f>
        <v>21184419</v>
      </c>
      <c r="L193" s="433"/>
    </row>
    <row r="194" spans="1:12">
      <c r="A194" s="9516"/>
      <c r="B194" s="9708"/>
      <c r="C194" s="555" t="s">
        <v>784</v>
      </c>
      <c r="D194" s="1230" t="s">
        <v>46</v>
      </c>
      <c r="E194" s="9499"/>
      <c r="F194" s="1016"/>
      <c r="G194" s="9493"/>
      <c r="H194" s="9493"/>
      <c r="I194" s="9493"/>
      <c r="J194" s="559"/>
      <c r="K194" s="9493"/>
      <c r="L194" s="433"/>
    </row>
    <row r="195" spans="1:12">
      <c r="A195" s="487"/>
      <c r="B195" s="1245"/>
      <c r="C195" s="532"/>
      <c r="D195" s="576"/>
      <c r="E195" s="582"/>
      <c r="F195" s="577"/>
      <c r="G195" s="577"/>
      <c r="H195" s="600"/>
      <c r="I195" s="577"/>
      <c r="J195" s="604">
        <v>1500</v>
      </c>
      <c r="K195" s="1016">
        <f>K193+J195</f>
        <v>21185919</v>
      </c>
      <c r="L195" s="433"/>
    </row>
    <row r="196" spans="1:12">
      <c r="A196" s="9515"/>
      <c r="B196" s="9707">
        <v>42072</v>
      </c>
      <c r="C196" s="556" t="s">
        <v>781</v>
      </c>
      <c r="D196" s="1229" t="s">
        <v>1184</v>
      </c>
      <c r="E196" s="9498"/>
      <c r="F196" s="1015"/>
      <c r="G196" s="9492"/>
      <c r="H196" s="9492">
        <v>446640</v>
      </c>
      <c r="I196" s="9492"/>
      <c r="J196" s="559"/>
      <c r="K196" s="9492">
        <f>K195-H196</f>
        <v>20739279</v>
      </c>
      <c r="L196" s="433"/>
    </row>
    <row r="197" spans="1:12">
      <c r="A197" s="9516"/>
      <c r="B197" s="9708"/>
      <c r="C197" s="555" t="s">
        <v>1182</v>
      </c>
      <c r="D197" s="1230"/>
      <c r="E197" s="9499"/>
      <c r="F197" s="1016"/>
      <c r="G197" s="9493"/>
      <c r="H197" s="9493"/>
      <c r="I197" s="9493"/>
      <c r="J197" s="559"/>
      <c r="K197" s="9493"/>
      <c r="L197" s="433"/>
    </row>
    <row r="198" spans="1:12">
      <c r="A198" s="487"/>
      <c r="B198" s="1245"/>
      <c r="C198" s="532"/>
      <c r="D198" s="576"/>
      <c r="E198" s="582"/>
      <c r="F198" s="577"/>
      <c r="G198" s="577"/>
      <c r="H198" s="600"/>
      <c r="I198" s="577"/>
      <c r="J198" s="604">
        <v>1500</v>
      </c>
      <c r="K198" s="1016">
        <f>K196+J198</f>
        <v>20740779</v>
      </c>
      <c r="L198" s="433"/>
    </row>
    <row r="199" spans="1:12">
      <c r="A199" s="9515"/>
      <c r="B199" s="9707">
        <v>42072</v>
      </c>
      <c r="C199" s="556" t="s">
        <v>781</v>
      </c>
      <c r="D199" s="1369" t="s">
        <v>1353</v>
      </c>
      <c r="E199" s="1136" t="s">
        <v>1484</v>
      </c>
      <c r="F199" s="1015"/>
      <c r="G199" s="9492">
        <v>28440</v>
      </c>
      <c r="H199" s="537"/>
      <c r="I199" s="9492"/>
      <c r="J199" s="559"/>
      <c r="K199" s="9492">
        <f>K198-G199</f>
        <v>20712339</v>
      </c>
      <c r="L199" s="433"/>
    </row>
    <row r="200" spans="1:12">
      <c r="A200" s="9516"/>
      <c r="B200" s="9708"/>
      <c r="C200" s="555" t="s">
        <v>1354</v>
      </c>
      <c r="D200" s="1370" t="s">
        <v>258</v>
      </c>
      <c r="E200" s="1372"/>
      <c r="F200" s="1016"/>
      <c r="G200" s="9493"/>
      <c r="H200" s="515"/>
      <c r="I200" s="9493"/>
      <c r="J200" s="559"/>
      <c r="K200" s="9493"/>
      <c r="L200" s="433"/>
    </row>
    <row r="201" spans="1:12">
      <c r="A201" s="487"/>
      <c r="B201" s="1245"/>
      <c r="C201" s="532"/>
      <c r="D201" s="528"/>
      <c r="E201" s="584"/>
      <c r="F201" s="600"/>
      <c r="G201" s="600"/>
      <c r="H201" s="600"/>
      <c r="I201" s="600"/>
      <c r="J201" s="604">
        <v>1500</v>
      </c>
      <c r="K201" s="1016">
        <f>K199+J201</f>
        <v>20713839</v>
      </c>
      <c r="L201" s="433"/>
    </row>
    <row r="202" spans="1:12">
      <c r="A202" s="9515"/>
      <c r="B202" s="9707">
        <v>42072</v>
      </c>
      <c r="C202" s="556" t="s">
        <v>781</v>
      </c>
      <c r="D202" s="1229" t="s">
        <v>1344</v>
      </c>
      <c r="E202" s="1136" t="s">
        <v>1349</v>
      </c>
      <c r="F202" s="1015"/>
      <c r="G202" s="9492">
        <v>105640</v>
      </c>
      <c r="H202" s="534"/>
      <c r="I202" s="9492"/>
      <c r="J202" s="559"/>
      <c r="K202" s="9492">
        <f>K201-G202</f>
        <v>20608199</v>
      </c>
      <c r="L202" s="433"/>
    </row>
    <row r="203" spans="1:12">
      <c r="A203" s="9516"/>
      <c r="B203" s="9708"/>
      <c r="C203" s="555" t="s">
        <v>1343</v>
      </c>
      <c r="D203" s="1230" t="s">
        <v>1345</v>
      </c>
      <c r="E203" s="1232"/>
      <c r="F203" s="1016"/>
      <c r="G203" s="9493"/>
      <c r="H203" s="515"/>
      <c r="I203" s="9493"/>
      <c r="J203" s="559"/>
      <c r="K203" s="9493"/>
      <c r="L203" s="433"/>
    </row>
    <row r="204" spans="1:12">
      <c r="A204" s="487"/>
      <c r="B204" s="1245"/>
      <c r="C204" s="532"/>
      <c r="D204" s="576"/>
      <c r="E204" s="582"/>
      <c r="F204" s="577"/>
      <c r="G204" s="577"/>
      <c r="H204" s="600"/>
      <c r="I204" s="577"/>
      <c r="J204" s="604">
        <v>1500</v>
      </c>
      <c r="K204" s="1016">
        <f>K202+J204</f>
        <v>20609699</v>
      </c>
      <c r="L204" s="433"/>
    </row>
    <row r="205" spans="1:12">
      <c r="A205" s="9515"/>
      <c r="B205" s="9709">
        <v>42072</v>
      </c>
      <c r="C205" s="457" t="s">
        <v>781</v>
      </c>
      <c r="D205" s="1011"/>
      <c r="E205" s="459"/>
      <c r="F205" s="1022"/>
      <c r="G205" s="9609"/>
      <c r="H205" s="923"/>
      <c r="I205" s="9609">
        <v>2929140</v>
      </c>
      <c r="J205" s="559"/>
      <c r="K205" s="9492">
        <f>K204-I205</f>
        <v>17680559</v>
      </c>
      <c r="L205" s="433"/>
    </row>
    <row r="206" spans="1:12">
      <c r="A206" s="9516"/>
      <c r="B206" s="9710"/>
      <c r="C206" s="461" t="s">
        <v>1061</v>
      </c>
      <c r="D206" s="1012"/>
      <c r="E206" s="1029"/>
      <c r="F206" s="1023"/>
      <c r="G206" s="9610"/>
      <c r="H206" s="460"/>
      <c r="I206" s="9610"/>
      <c r="J206" s="559"/>
      <c r="K206" s="9493"/>
      <c r="L206" s="433"/>
    </row>
    <row r="207" spans="1:12">
      <c r="A207" s="487"/>
      <c r="B207" s="1245"/>
      <c r="C207" s="532"/>
      <c r="D207" s="576"/>
      <c r="E207" s="582"/>
      <c r="F207" s="577"/>
      <c r="G207" s="577"/>
      <c r="H207" s="600"/>
      <c r="I207" s="577"/>
      <c r="J207" s="604">
        <v>1500</v>
      </c>
      <c r="K207" s="1016">
        <f>K205+J207</f>
        <v>17682059</v>
      </c>
      <c r="L207" s="433"/>
    </row>
    <row r="208" spans="1:12">
      <c r="A208" s="9515"/>
      <c r="B208" s="9707">
        <v>42072</v>
      </c>
      <c r="C208" s="474" t="s">
        <v>796</v>
      </c>
      <c r="D208" s="518" t="s">
        <v>1283</v>
      </c>
      <c r="E208" s="9498" t="s">
        <v>1346</v>
      </c>
      <c r="F208" s="1015"/>
      <c r="G208" s="9492">
        <v>260300</v>
      </c>
      <c r="H208" s="9492"/>
      <c r="I208" s="9492"/>
      <c r="J208" s="559"/>
      <c r="K208" s="9492">
        <f>K207-G208</f>
        <v>17421759</v>
      </c>
      <c r="L208" s="9617"/>
    </row>
    <row r="209" spans="1:12">
      <c r="A209" s="9516"/>
      <c r="B209" s="9708"/>
      <c r="C209" s="477" t="s">
        <v>1341</v>
      </c>
      <c r="D209" s="519" t="s">
        <v>250</v>
      </c>
      <c r="E209" s="9499"/>
      <c r="F209" s="1016"/>
      <c r="G209" s="9493"/>
      <c r="H209" s="9493"/>
      <c r="I209" s="9493"/>
      <c r="J209" s="559"/>
      <c r="K209" s="9493"/>
      <c r="L209" s="9618"/>
    </row>
    <row r="210" spans="1:12">
      <c r="A210" s="487"/>
      <c r="B210" s="1245"/>
      <c r="C210" s="532"/>
      <c r="D210" s="576"/>
      <c r="E210" s="582"/>
      <c r="F210" s="577"/>
      <c r="G210" s="577"/>
      <c r="H210" s="600"/>
      <c r="I210" s="577"/>
      <c r="J210" s="604">
        <v>750</v>
      </c>
      <c r="K210" s="1016">
        <f>K208+J210</f>
        <v>17422509</v>
      </c>
      <c r="L210" s="433"/>
    </row>
    <row r="211" spans="1:12">
      <c r="A211" s="9515"/>
      <c r="B211" s="9679">
        <v>42072</v>
      </c>
      <c r="C211" s="517" t="s">
        <v>796</v>
      </c>
      <c r="D211" s="1229" t="s">
        <v>167</v>
      </c>
      <c r="E211" s="9498" t="s">
        <v>56</v>
      </c>
      <c r="F211" s="1015"/>
      <c r="G211" s="9492">
        <v>179900</v>
      </c>
      <c r="H211" s="1015"/>
      <c r="I211" s="9492"/>
      <c r="J211" s="559"/>
      <c r="K211" s="9492">
        <f>K210-G211</f>
        <v>17242609</v>
      </c>
      <c r="L211" s="9617"/>
    </row>
    <row r="212" spans="1:12">
      <c r="A212" s="9516"/>
      <c r="B212" s="9698"/>
      <c r="C212" s="555" t="s">
        <v>1033</v>
      </c>
      <c r="D212" s="1230" t="s">
        <v>1384</v>
      </c>
      <c r="E212" s="9499"/>
      <c r="F212" s="1016"/>
      <c r="G212" s="9493"/>
      <c r="H212" s="1016"/>
      <c r="I212" s="9493"/>
      <c r="J212" s="559"/>
      <c r="K212" s="9493"/>
      <c r="L212" s="9618"/>
    </row>
    <row r="213" spans="1:12">
      <c r="A213" s="487"/>
      <c r="B213" s="1245"/>
      <c r="C213" s="532"/>
      <c r="D213" s="576"/>
      <c r="E213" s="582"/>
      <c r="F213" s="577"/>
      <c r="G213" s="577"/>
      <c r="H213" s="600"/>
      <c r="I213" s="577"/>
      <c r="J213" s="604">
        <v>750</v>
      </c>
      <c r="K213" s="1016">
        <f>K211+J213</f>
        <v>17243359</v>
      </c>
      <c r="L213" s="433"/>
    </row>
    <row r="214" spans="1:12">
      <c r="A214" s="9515"/>
      <c r="B214" s="9707">
        <v>42072</v>
      </c>
      <c r="C214" s="497" t="s">
        <v>799</v>
      </c>
      <c r="D214" s="1229" t="s">
        <v>558</v>
      </c>
      <c r="E214" s="1231" t="s">
        <v>251</v>
      </c>
      <c r="F214" s="1015"/>
      <c r="G214" s="9492">
        <v>96300</v>
      </c>
      <c r="H214" s="9492"/>
      <c r="I214" s="9492"/>
      <c r="J214" s="571"/>
      <c r="K214" s="9492">
        <f>K213-G214</f>
        <v>17147059</v>
      </c>
      <c r="L214" s="433"/>
    </row>
    <row r="215" spans="1:12">
      <c r="A215" s="9516"/>
      <c r="B215" s="9708"/>
      <c r="C215" s="497" t="s">
        <v>800</v>
      </c>
      <c r="D215" s="1230" t="s">
        <v>250</v>
      </c>
      <c r="E215" s="1232"/>
      <c r="F215" s="1016"/>
      <c r="G215" s="9493"/>
      <c r="H215" s="9493"/>
      <c r="I215" s="9493"/>
      <c r="J215" s="571"/>
      <c r="K215" s="9493"/>
      <c r="L215" s="433"/>
    </row>
    <row r="216" spans="1:12">
      <c r="A216" s="487"/>
      <c r="B216" s="1245"/>
      <c r="C216" s="532"/>
      <c r="D216" s="576"/>
      <c r="E216" s="582"/>
      <c r="F216" s="577"/>
      <c r="G216" s="577"/>
      <c r="H216" s="600"/>
      <c r="I216" s="577"/>
      <c r="J216" s="604">
        <v>750</v>
      </c>
      <c r="K216" s="1016">
        <f>K214+J216</f>
        <v>17147809</v>
      </c>
      <c r="L216" s="433"/>
    </row>
    <row r="217" spans="1:12">
      <c r="A217" s="9515"/>
      <c r="B217" s="9679">
        <v>42072</v>
      </c>
      <c r="C217" s="517" t="s">
        <v>796</v>
      </c>
      <c r="D217" s="1229" t="s">
        <v>1036</v>
      </c>
      <c r="E217" s="9498" t="s">
        <v>499</v>
      </c>
      <c r="F217" s="1015"/>
      <c r="G217" s="9492">
        <v>57800</v>
      </c>
      <c r="H217" s="9492"/>
      <c r="I217" s="9492"/>
      <c r="J217" s="559"/>
      <c r="K217" s="9492">
        <f>K216-G217</f>
        <v>17090009</v>
      </c>
      <c r="L217" s="433"/>
    </row>
    <row r="218" spans="1:12">
      <c r="A218" s="9516"/>
      <c r="B218" s="9698"/>
      <c r="C218" s="555" t="s">
        <v>1035</v>
      </c>
      <c r="D218" s="1230" t="s">
        <v>200</v>
      </c>
      <c r="E218" s="9499"/>
      <c r="F218" s="1016"/>
      <c r="G218" s="9493"/>
      <c r="H218" s="9493"/>
      <c r="I218" s="9493"/>
      <c r="J218" s="559"/>
      <c r="K218" s="9493"/>
      <c r="L218" s="433"/>
    </row>
    <row r="219" spans="1:12">
      <c r="A219" s="487"/>
      <c r="B219" s="1245"/>
      <c r="C219" s="532"/>
      <c r="D219" s="576"/>
      <c r="E219" s="582"/>
      <c r="F219" s="577"/>
      <c r="G219" s="577"/>
      <c r="H219" s="600"/>
      <c r="I219" s="577"/>
      <c r="J219" s="604">
        <v>750</v>
      </c>
      <c r="K219" s="1016">
        <f>K217+J219</f>
        <v>17090759</v>
      </c>
      <c r="L219" s="433"/>
    </row>
    <row r="220" spans="1:12">
      <c r="A220" s="9515"/>
      <c r="B220" s="1246">
        <v>42072</v>
      </c>
      <c r="C220" s="517" t="s">
        <v>796</v>
      </c>
      <c r="D220" s="1229" t="s">
        <v>661</v>
      </c>
      <c r="E220" s="9498" t="s">
        <v>406</v>
      </c>
      <c r="F220" s="1022"/>
      <c r="G220" s="9609">
        <v>123100</v>
      </c>
      <c r="H220" s="9609"/>
      <c r="I220" s="9609"/>
      <c r="J220" s="559"/>
      <c r="K220" s="9492">
        <f>K219-G220</f>
        <v>16967659</v>
      </c>
      <c r="L220" s="9647"/>
    </row>
    <row r="221" spans="1:12">
      <c r="A221" s="9516"/>
      <c r="B221" s="1247"/>
      <c r="C221" s="555" t="s">
        <v>1034</v>
      </c>
      <c r="D221" s="1230" t="s">
        <v>698</v>
      </c>
      <c r="E221" s="9499"/>
      <c r="F221" s="1023"/>
      <c r="G221" s="9610"/>
      <c r="H221" s="9610"/>
      <c r="I221" s="9610"/>
      <c r="J221" s="559"/>
      <c r="K221" s="9493"/>
      <c r="L221" s="9648"/>
    </row>
    <row r="222" spans="1:12">
      <c r="A222" s="487"/>
      <c r="B222" s="1245"/>
      <c r="C222" s="532"/>
      <c r="D222" s="576"/>
      <c r="E222" s="582"/>
      <c r="F222" s="577"/>
      <c r="G222" s="577"/>
      <c r="H222" s="600"/>
      <c r="I222" s="577"/>
      <c r="J222" s="604">
        <v>750</v>
      </c>
      <c r="K222" s="1016">
        <f>K220+J222</f>
        <v>16968409</v>
      </c>
      <c r="L222" s="433"/>
    </row>
    <row r="223" spans="1:12">
      <c r="A223" s="9515"/>
      <c r="B223" s="1246">
        <v>42072</v>
      </c>
      <c r="C223" s="517" t="s">
        <v>796</v>
      </c>
      <c r="D223" s="1229" t="s">
        <v>257</v>
      </c>
      <c r="E223" s="9498" t="s">
        <v>259</v>
      </c>
      <c r="F223" s="1022"/>
      <c r="G223" s="9609">
        <v>42300</v>
      </c>
      <c r="H223" s="9609"/>
      <c r="I223" s="9609"/>
      <c r="J223" s="559"/>
      <c r="K223" s="9492">
        <f>K222-G223</f>
        <v>16926109</v>
      </c>
      <c r="L223" s="433"/>
    </row>
    <row r="224" spans="1:12">
      <c r="A224" s="9516"/>
      <c r="B224" s="1247"/>
      <c r="C224" s="555" t="s">
        <v>1037</v>
      </c>
      <c r="D224" s="1230" t="s">
        <v>876</v>
      </c>
      <c r="E224" s="9499"/>
      <c r="F224" s="1023"/>
      <c r="G224" s="9610"/>
      <c r="H224" s="9610"/>
      <c r="I224" s="9610"/>
      <c r="J224" s="559"/>
      <c r="K224" s="9493"/>
      <c r="L224" s="433"/>
    </row>
    <row r="225" spans="1:12">
      <c r="A225" s="487"/>
      <c r="B225" s="1245"/>
      <c r="C225" s="532"/>
      <c r="D225" s="576"/>
      <c r="E225" s="582"/>
      <c r="F225" s="577"/>
      <c r="G225" s="577"/>
      <c r="H225" s="600"/>
      <c r="I225" s="577"/>
      <c r="J225" s="604">
        <v>750</v>
      </c>
      <c r="K225" s="1016">
        <f>K223+J225</f>
        <v>16926859</v>
      </c>
      <c r="L225" s="433"/>
    </row>
    <row r="226" spans="1:12">
      <c r="A226" s="9515"/>
      <c r="B226" s="9679">
        <v>42072</v>
      </c>
      <c r="C226" s="517" t="s">
        <v>796</v>
      </c>
      <c r="D226" s="1229" t="s">
        <v>302</v>
      </c>
      <c r="E226" s="9498" t="s">
        <v>878</v>
      </c>
      <c r="F226" s="1015"/>
      <c r="G226" s="9492">
        <v>126300</v>
      </c>
      <c r="H226" s="1015"/>
      <c r="I226" s="9492"/>
      <c r="J226" s="559"/>
      <c r="K226" s="9492">
        <f>K225-G226</f>
        <v>16800559</v>
      </c>
      <c r="L226" s="433"/>
    </row>
    <row r="227" spans="1:12">
      <c r="A227" s="9516"/>
      <c r="B227" s="9698"/>
      <c r="C227" s="555" t="s">
        <v>1038</v>
      </c>
      <c r="D227" s="1230" t="s">
        <v>918</v>
      </c>
      <c r="E227" s="9499"/>
      <c r="F227" s="1016"/>
      <c r="G227" s="9493"/>
      <c r="H227" s="1016"/>
      <c r="I227" s="9493"/>
      <c r="J227" s="559"/>
      <c r="K227" s="9493"/>
      <c r="L227" s="433"/>
    </row>
    <row r="228" spans="1:12">
      <c r="A228" s="487"/>
      <c r="B228" s="1245"/>
      <c r="C228" s="532"/>
      <c r="D228" s="576"/>
      <c r="E228" s="582"/>
      <c r="F228" s="577"/>
      <c r="G228" s="577"/>
      <c r="H228" s="600"/>
      <c r="I228" s="577"/>
      <c r="J228" s="604">
        <v>750</v>
      </c>
      <c r="K228" s="1016">
        <f>K226+J228</f>
        <v>16801309</v>
      </c>
      <c r="L228" s="433"/>
    </row>
    <row r="229" spans="1:12">
      <c r="A229" s="9515"/>
      <c r="B229" s="9679">
        <v>42072</v>
      </c>
      <c r="C229" s="497" t="s">
        <v>796</v>
      </c>
      <c r="D229" s="1229" t="s">
        <v>302</v>
      </c>
      <c r="E229" s="9498" t="s">
        <v>878</v>
      </c>
      <c r="F229" s="1015"/>
      <c r="G229" s="9492">
        <v>41300</v>
      </c>
      <c r="H229" s="1015"/>
      <c r="I229" s="1015"/>
      <c r="J229" s="559"/>
      <c r="K229" s="9492">
        <f>K228-G229</f>
        <v>16760009</v>
      </c>
      <c r="L229" s="433"/>
    </row>
    <row r="230" spans="1:12">
      <c r="A230" s="9516"/>
      <c r="B230" s="9698"/>
      <c r="C230" s="497" t="s">
        <v>1039</v>
      </c>
      <c r="D230" s="1230" t="s">
        <v>918</v>
      </c>
      <c r="E230" s="9499"/>
      <c r="F230" s="1016"/>
      <c r="G230" s="9493"/>
      <c r="H230" s="1016"/>
      <c r="I230" s="1016"/>
      <c r="J230" s="559"/>
      <c r="K230" s="9493"/>
      <c r="L230" s="433"/>
    </row>
    <row r="231" spans="1:12">
      <c r="A231" s="487"/>
      <c r="B231" s="1245"/>
      <c r="C231" s="532"/>
      <c r="D231" s="576"/>
      <c r="E231" s="582"/>
      <c r="F231" s="577"/>
      <c r="G231" s="577"/>
      <c r="H231" s="600"/>
      <c r="I231" s="577"/>
      <c r="J231" s="604">
        <v>750</v>
      </c>
      <c r="K231" s="1252">
        <f>K229+J231</f>
        <v>16760759</v>
      </c>
      <c r="L231" s="433"/>
    </row>
    <row r="232" spans="1:12">
      <c r="A232" s="9515"/>
      <c r="B232" s="9679">
        <v>42072</v>
      </c>
      <c r="C232" s="556" t="s">
        <v>796</v>
      </c>
      <c r="D232" s="1229" t="s">
        <v>1334</v>
      </c>
      <c r="E232" s="1136" t="s">
        <v>1348</v>
      </c>
      <c r="F232" s="1015"/>
      <c r="G232" s="9492">
        <v>90800</v>
      </c>
      <c r="H232" s="537"/>
      <c r="I232" s="9492"/>
      <c r="J232" s="559"/>
      <c r="K232" s="9492">
        <f>K231-G232</f>
        <v>16669959</v>
      </c>
      <c r="L232" s="9617"/>
    </row>
    <row r="233" spans="1:12">
      <c r="A233" s="9516"/>
      <c r="B233" s="9698"/>
      <c r="C233" s="555" t="s">
        <v>1342</v>
      </c>
      <c r="D233" s="1230" t="s">
        <v>918</v>
      </c>
      <c r="E233" s="1232"/>
      <c r="F233" s="1016"/>
      <c r="G233" s="9493"/>
      <c r="H233" s="515"/>
      <c r="I233" s="9493"/>
      <c r="J233" s="559"/>
      <c r="K233" s="9493"/>
      <c r="L233" s="9618"/>
    </row>
    <row r="234" spans="1:12">
      <c r="A234" s="487"/>
      <c r="B234" s="1245"/>
      <c r="C234" s="532"/>
      <c r="D234" s="576"/>
      <c r="E234" s="582"/>
      <c r="F234" s="577"/>
      <c r="G234" s="577"/>
      <c r="H234" s="600"/>
      <c r="I234" s="577"/>
      <c r="J234" s="604">
        <v>750</v>
      </c>
      <c r="K234" s="1016">
        <f>K232+J234</f>
        <v>16670709</v>
      </c>
      <c r="L234" s="433"/>
    </row>
    <row r="235" spans="1:12">
      <c r="A235" s="9515"/>
      <c r="B235" s="9679">
        <v>42072</v>
      </c>
      <c r="C235" s="556" t="s">
        <v>796</v>
      </c>
      <c r="D235" s="1011"/>
      <c r="E235" s="9498"/>
      <c r="F235" s="1015"/>
      <c r="G235" s="9492"/>
      <c r="H235" s="537"/>
      <c r="I235" s="9492">
        <v>41300</v>
      </c>
      <c r="J235" s="559"/>
      <c r="K235" s="9492">
        <f>K234-I235</f>
        <v>16629409</v>
      </c>
      <c r="L235" s="433"/>
    </row>
    <row r="236" spans="1:12">
      <c r="A236" s="9516"/>
      <c r="B236" s="9698"/>
      <c r="C236" s="555" t="s">
        <v>1062</v>
      </c>
      <c r="D236" s="1012"/>
      <c r="E236" s="9499"/>
      <c r="F236" s="1016"/>
      <c r="G236" s="9493"/>
      <c r="H236" s="515"/>
      <c r="I236" s="9493"/>
      <c r="J236" s="559"/>
      <c r="K236" s="9493"/>
      <c r="L236" s="433"/>
    </row>
    <row r="237" spans="1:12">
      <c r="A237" s="487"/>
      <c r="B237" s="1245"/>
      <c r="C237" s="532"/>
      <c r="D237" s="576"/>
      <c r="E237" s="582"/>
      <c r="F237" s="577"/>
      <c r="G237" s="577"/>
      <c r="H237" s="600"/>
      <c r="I237" s="577"/>
      <c r="J237" s="604">
        <v>750</v>
      </c>
      <c r="K237" s="1252">
        <f>K235+J237</f>
        <v>16630159</v>
      </c>
      <c r="L237" s="433"/>
    </row>
    <row r="238" spans="1:12">
      <c r="A238" s="9515"/>
      <c r="B238" s="9679">
        <v>42072</v>
      </c>
      <c r="C238" s="556" t="s">
        <v>869</v>
      </c>
      <c r="D238" s="1229" t="s">
        <v>160</v>
      </c>
      <c r="E238" s="9498" t="s">
        <v>162</v>
      </c>
      <c r="F238" s="1015"/>
      <c r="G238" s="9492">
        <v>161785</v>
      </c>
      <c r="H238" s="537"/>
      <c r="I238" s="1015"/>
      <c r="J238" s="559"/>
      <c r="K238" s="9492">
        <f>K237-G238</f>
        <v>16468374</v>
      </c>
      <c r="L238" s="9617"/>
    </row>
    <row r="239" spans="1:12">
      <c r="A239" s="9516"/>
      <c r="B239" s="9698"/>
      <c r="C239" s="555" t="s">
        <v>1045</v>
      </c>
      <c r="D239" s="1230" t="s">
        <v>850</v>
      </c>
      <c r="E239" s="9499"/>
      <c r="F239" s="1016"/>
      <c r="G239" s="9493"/>
      <c r="H239" s="515"/>
      <c r="I239" s="1016"/>
      <c r="J239" s="559"/>
      <c r="K239" s="9493"/>
      <c r="L239" s="9618"/>
    </row>
    <row r="240" spans="1:12">
      <c r="A240" s="487"/>
      <c r="B240" s="1245"/>
      <c r="C240" s="532"/>
      <c r="D240" s="576"/>
      <c r="E240" s="582"/>
      <c r="F240" s="577"/>
      <c r="G240" s="577"/>
      <c r="H240" s="600"/>
      <c r="I240" s="577"/>
      <c r="J240" s="604">
        <v>1650</v>
      </c>
      <c r="K240" s="1016">
        <f>K238+J240</f>
        <v>16470024</v>
      </c>
      <c r="L240" s="433"/>
    </row>
    <row r="241" spans="1:12">
      <c r="A241" s="9515"/>
      <c r="B241" s="9679"/>
      <c r="C241" s="556" t="s">
        <v>869</v>
      </c>
      <c r="D241" s="1229" t="s">
        <v>838</v>
      </c>
      <c r="E241" s="9498" t="s">
        <v>877</v>
      </c>
      <c r="F241" s="9492"/>
      <c r="G241" s="9492">
        <v>25000</v>
      </c>
      <c r="H241" s="9492"/>
      <c r="I241" s="9492"/>
      <c r="J241" s="595"/>
      <c r="K241" s="9492">
        <f>K240-G241</f>
        <v>16445024</v>
      </c>
      <c r="L241" s="433"/>
    </row>
    <row r="242" spans="1:12">
      <c r="A242" s="9516"/>
      <c r="B242" s="9698"/>
      <c r="C242" s="555" t="s">
        <v>1046</v>
      </c>
      <c r="D242" s="1230" t="s">
        <v>304</v>
      </c>
      <c r="E242" s="9499"/>
      <c r="F242" s="9493"/>
      <c r="G242" s="9493"/>
      <c r="H242" s="9493"/>
      <c r="I242" s="9493"/>
      <c r="J242" s="559"/>
      <c r="K242" s="9493"/>
      <c r="L242" s="433"/>
    </row>
    <row r="243" spans="1:12">
      <c r="A243" s="487"/>
      <c r="B243" s="1245"/>
      <c r="C243" s="532"/>
      <c r="D243" s="576"/>
      <c r="E243" s="605"/>
      <c r="F243" s="577"/>
      <c r="G243" s="577"/>
      <c r="H243" s="600"/>
      <c r="I243" s="577"/>
      <c r="J243" s="604">
        <v>1650</v>
      </c>
      <c r="K243" s="1016">
        <f>K241+J243</f>
        <v>16446674</v>
      </c>
      <c r="L243" s="433"/>
    </row>
    <row r="244" spans="1:12">
      <c r="A244" s="9515"/>
      <c r="B244" s="9679"/>
      <c r="C244" s="556" t="s">
        <v>869</v>
      </c>
      <c r="D244" s="1229" t="s">
        <v>302</v>
      </c>
      <c r="E244" s="974" t="s">
        <v>878</v>
      </c>
      <c r="F244" s="1015"/>
      <c r="G244" s="9492">
        <v>55800</v>
      </c>
      <c r="H244" s="537"/>
      <c r="I244" s="9492"/>
      <c r="J244" s="559"/>
      <c r="K244" s="9492">
        <f>K243-G244</f>
        <v>16390874</v>
      </c>
      <c r="L244" s="433"/>
    </row>
    <row r="245" spans="1:12">
      <c r="A245" s="9516"/>
      <c r="B245" s="9698"/>
      <c r="C245" s="555" t="s">
        <v>1050</v>
      </c>
      <c r="D245" s="1230" t="s">
        <v>918</v>
      </c>
      <c r="E245" s="1232"/>
      <c r="F245" s="1016"/>
      <c r="G245" s="9493"/>
      <c r="H245" s="515"/>
      <c r="I245" s="9493"/>
      <c r="J245" s="559"/>
      <c r="K245" s="9493"/>
      <c r="L245" s="433"/>
    </row>
    <row r="246" spans="1:12">
      <c r="A246" s="487"/>
      <c r="B246" s="1245"/>
      <c r="C246" s="532"/>
      <c r="D246" s="576"/>
      <c r="E246" s="582"/>
      <c r="F246" s="577"/>
      <c r="G246" s="577"/>
      <c r="H246" s="600"/>
      <c r="I246" s="577"/>
      <c r="J246" s="604">
        <v>1650</v>
      </c>
      <c r="K246" s="1016">
        <f>K244+J246</f>
        <v>16392524</v>
      </c>
      <c r="L246" s="433"/>
    </row>
    <row r="247" spans="1:12">
      <c r="A247" s="9515"/>
      <c r="B247" s="9679"/>
      <c r="C247" s="474" t="s">
        <v>836</v>
      </c>
      <c r="D247" s="1229" t="s">
        <v>838</v>
      </c>
      <c r="E247" s="9498" t="s">
        <v>877</v>
      </c>
      <c r="F247" s="1015"/>
      <c r="G247" s="9492">
        <v>27100</v>
      </c>
      <c r="H247" s="537"/>
      <c r="I247" s="9492"/>
      <c r="J247" s="559"/>
      <c r="K247" s="9492">
        <f>K246-G247</f>
        <v>16365424</v>
      </c>
      <c r="L247" s="433"/>
    </row>
    <row r="248" spans="1:12">
      <c r="A248" s="9516"/>
      <c r="B248" s="9698"/>
      <c r="C248" s="477" t="s">
        <v>837</v>
      </c>
      <c r="D248" s="1230" t="s">
        <v>304</v>
      </c>
      <c r="E248" s="9499"/>
      <c r="F248" s="1016"/>
      <c r="G248" s="9493"/>
      <c r="H248" s="515"/>
      <c r="I248" s="9493"/>
      <c r="J248" s="559"/>
      <c r="K248" s="9493"/>
      <c r="L248" s="433"/>
    </row>
    <row r="249" spans="1:12">
      <c r="A249" s="487"/>
      <c r="B249" s="1245"/>
      <c r="C249" s="532"/>
      <c r="D249" s="576"/>
      <c r="E249" s="582"/>
      <c r="F249" s="577"/>
      <c r="G249" s="577"/>
      <c r="H249" s="600"/>
      <c r="I249" s="577"/>
      <c r="J249" s="604">
        <v>750</v>
      </c>
      <c r="K249" s="1252">
        <f>K247+J249</f>
        <v>16366174</v>
      </c>
      <c r="L249" s="433"/>
    </row>
    <row r="250" spans="1:12">
      <c r="A250" s="9515"/>
      <c r="B250" s="9679"/>
      <c r="C250" s="556" t="s">
        <v>871</v>
      </c>
      <c r="D250" s="1229" t="s">
        <v>838</v>
      </c>
      <c r="E250" s="9498" t="s">
        <v>877</v>
      </c>
      <c r="F250" s="1015"/>
      <c r="G250" s="9492">
        <v>38500</v>
      </c>
      <c r="H250" s="537"/>
      <c r="I250" s="9492"/>
      <c r="J250" s="559"/>
      <c r="K250" s="9492">
        <f>K249-G250</f>
        <v>16327674</v>
      </c>
      <c r="L250" s="433"/>
    </row>
    <row r="251" spans="1:12">
      <c r="A251" s="9516"/>
      <c r="B251" s="9698"/>
      <c r="C251" s="555" t="s">
        <v>1040</v>
      </c>
      <c r="D251" s="1230" t="s">
        <v>304</v>
      </c>
      <c r="E251" s="9499"/>
      <c r="F251" s="1016"/>
      <c r="G251" s="9493"/>
      <c r="H251" s="515"/>
      <c r="I251" s="9493"/>
      <c r="J251" s="559"/>
      <c r="K251" s="9493"/>
      <c r="L251" s="433"/>
    </row>
    <row r="252" spans="1:12">
      <c r="A252" s="487"/>
      <c r="B252" s="1245"/>
      <c r="C252" s="532"/>
      <c r="D252" s="576"/>
      <c r="E252" s="582"/>
      <c r="F252" s="577"/>
      <c r="G252" s="577"/>
      <c r="H252" s="600"/>
      <c r="I252" s="577"/>
      <c r="J252" s="604">
        <v>700</v>
      </c>
      <c r="K252" s="1252">
        <f>K250+J252</f>
        <v>16328374</v>
      </c>
      <c r="L252" s="433"/>
    </row>
    <row r="253" spans="1:12">
      <c r="A253" s="9515"/>
      <c r="B253" s="9679"/>
      <c r="C253" s="480" t="s">
        <v>778</v>
      </c>
      <c r="D253" s="1229" t="s">
        <v>746</v>
      </c>
      <c r="E253" s="9659"/>
      <c r="F253" s="1015"/>
      <c r="G253" s="9492"/>
      <c r="H253" s="9492">
        <v>11732400</v>
      </c>
      <c r="I253" s="9492"/>
      <c r="J253" s="559"/>
      <c r="K253" s="9492">
        <f>K252-H253</f>
        <v>4595974</v>
      </c>
      <c r="L253" s="9647" t="s">
        <v>1647</v>
      </c>
    </row>
    <row r="254" spans="1:12">
      <c r="A254" s="9516"/>
      <c r="B254" s="9698"/>
      <c r="C254" s="477" t="s">
        <v>779</v>
      </c>
      <c r="D254" s="1230"/>
      <c r="E254" s="9660"/>
      <c r="F254" s="1016"/>
      <c r="G254" s="9493"/>
      <c r="H254" s="9493"/>
      <c r="I254" s="9493"/>
      <c r="J254" s="559"/>
      <c r="K254" s="9493"/>
      <c r="L254" s="9648"/>
    </row>
    <row r="255" spans="1:12">
      <c r="A255" s="487"/>
      <c r="B255" s="1241"/>
      <c r="C255" s="532"/>
      <c r="D255" s="576"/>
      <c r="E255" s="582"/>
      <c r="F255" s="577"/>
      <c r="G255" s="577"/>
      <c r="H255" s="600"/>
      <c r="I255" s="577"/>
      <c r="J255" s="604">
        <v>1500</v>
      </c>
      <c r="K255" s="1252">
        <f>K253+J255</f>
        <v>4597474</v>
      </c>
      <c r="L255" s="433"/>
    </row>
    <row r="256" spans="1:12">
      <c r="A256" s="9515"/>
      <c r="B256" s="9679"/>
      <c r="C256" s="556" t="s">
        <v>864</v>
      </c>
      <c r="D256" s="1235" t="s">
        <v>990</v>
      </c>
      <c r="E256" s="9659" t="s">
        <v>143</v>
      </c>
      <c r="F256" s="1022"/>
      <c r="G256" s="9609"/>
      <c r="H256" s="923"/>
      <c r="I256" s="9609">
        <v>100000</v>
      </c>
      <c r="J256" s="571"/>
      <c r="K256" s="9492">
        <f>K255-I256</f>
        <v>4497474</v>
      </c>
      <c r="L256" s="433"/>
    </row>
    <row r="257" spans="1:12">
      <c r="A257" s="9516"/>
      <c r="B257" s="9698"/>
      <c r="C257" s="555" t="s">
        <v>1203</v>
      </c>
      <c r="D257" s="1236" t="s">
        <v>1176</v>
      </c>
      <c r="E257" s="9660"/>
      <c r="F257" s="1023"/>
      <c r="G257" s="9610"/>
      <c r="H257" s="460"/>
      <c r="I257" s="9610"/>
      <c r="J257" s="571"/>
      <c r="K257" s="9493"/>
      <c r="L257" s="433"/>
    </row>
    <row r="258" spans="1:12">
      <c r="A258" s="487"/>
      <c r="B258" s="1241"/>
      <c r="C258" s="532"/>
      <c r="D258" s="576"/>
      <c r="E258" s="582"/>
      <c r="F258" s="577"/>
      <c r="G258" s="577"/>
      <c r="H258" s="600"/>
      <c r="I258" s="577"/>
      <c r="J258" s="604">
        <v>1400</v>
      </c>
      <c r="K258" s="1016">
        <f>K256+J258</f>
        <v>4498874</v>
      </c>
      <c r="L258" s="433"/>
    </row>
    <row r="259" spans="1:12">
      <c r="A259" s="9515"/>
      <c r="B259" s="9679"/>
      <c r="C259" s="556" t="s">
        <v>815</v>
      </c>
      <c r="D259" s="1031"/>
      <c r="E259" s="9498"/>
      <c r="F259" s="9492"/>
      <c r="G259" s="9626"/>
      <c r="H259" s="9492"/>
      <c r="I259" s="9492">
        <v>108083</v>
      </c>
      <c r="J259" s="9492"/>
      <c r="K259" s="9492">
        <f>K258-I259</f>
        <v>4390791</v>
      </c>
      <c r="L259" s="9617"/>
    </row>
    <row r="260" spans="1:12">
      <c r="A260" s="9516"/>
      <c r="B260" s="9698"/>
      <c r="C260" s="555" t="s">
        <v>1293</v>
      </c>
      <c r="D260" s="1032"/>
      <c r="E260" s="9499"/>
      <c r="F260" s="9493"/>
      <c r="G260" s="9627"/>
      <c r="H260" s="9493"/>
      <c r="I260" s="9493"/>
      <c r="J260" s="9493"/>
      <c r="K260" s="9493"/>
      <c r="L260" s="9618"/>
    </row>
    <row r="261" spans="1:12">
      <c r="A261" s="487"/>
      <c r="B261" s="1245"/>
      <c r="C261" s="546"/>
      <c r="D261" s="576"/>
      <c r="E261" s="584"/>
      <c r="F261" s="586"/>
      <c r="G261" s="585"/>
      <c r="H261" s="587"/>
      <c r="I261" s="586"/>
      <c r="J261" s="586">
        <v>1400</v>
      </c>
      <c r="K261" s="991">
        <f>K259+J261</f>
        <v>4392191</v>
      </c>
      <c r="L261" s="433"/>
    </row>
    <row r="262" spans="1:12">
      <c r="A262" s="9515"/>
      <c r="B262" s="9679">
        <v>42073</v>
      </c>
      <c r="C262" s="556" t="s">
        <v>1191</v>
      </c>
      <c r="D262" s="1229" t="s">
        <v>983</v>
      </c>
      <c r="E262" s="9524" t="s">
        <v>262</v>
      </c>
      <c r="F262" s="1015"/>
      <c r="G262" s="9492">
        <v>100000</v>
      </c>
      <c r="H262" s="537"/>
      <c r="I262" s="9492"/>
      <c r="J262" s="559"/>
      <c r="K262" s="9492">
        <f>K261-G262</f>
        <v>4292191</v>
      </c>
      <c r="L262" s="433"/>
    </row>
    <row r="263" spans="1:12">
      <c r="A263" s="9516"/>
      <c r="B263" s="9698"/>
      <c r="C263" s="555" t="s">
        <v>1064</v>
      </c>
      <c r="D263" s="1230" t="s">
        <v>956</v>
      </c>
      <c r="E263" s="9525"/>
      <c r="F263" s="1016"/>
      <c r="G263" s="9493"/>
      <c r="H263" s="515"/>
      <c r="I263" s="9493"/>
      <c r="J263" s="559"/>
      <c r="K263" s="9493"/>
      <c r="L263" s="433"/>
    </row>
    <row r="264" spans="1:12">
      <c r="A264" s="487"/>
      <c r="B264" s="1245"/>
      <c r="C264" s="532"/>
      <c r="D264" s="576"/>
      <c r="E264" s="582"/>
      <c r="F264" s="577"/>
      <c r="G264" s="577"/>
      <c r="H264" s="600"/>
      <c r="I264" s="577"/>
      <c r="J264" s="604">
        <v>1400</v>
      </c>
      <c r="K264" s="1016">
        <f>K262+J264</f>
        <v>4293591</v>
      </c>
      <c r="L264" s="433"/>
    </row>
    <row r="265" spans="1:12">
      <c r="A265" s="9515"/>
      <c r="B265" s="9679"/>
      <c r="C265" s="556" t="s">
        <v>781</v>
      </c>
      <c r="D265" s="1011"/>
      <c r="E265" s="1035"/>
      <c r="F265" s="1022"/>
      <c r="G265" s="9609"/>
      <c r="H265" s="943"/>
      <c r="I265" s="9609">
        <v>70080</v>
      </c>
      <c r="J265" s="571"/>
      <c r="K265" s="9492">
        <f>K264-I265</f>
        <v>4223511</v>
      </c>
      <c r="L265" s="9617"/>
    </row>
    <row r="266" spans="1:12">
      <c r="A266" s="9516"/>
      <c r="B266" s="9698"/>
      <c r="C266" s="555" t="s">
        <v>1385</v>
      </c>
      <c r="D266" s="1012"/>
      <c r="E266" s="1036"/>
      <c r="F266" s="1023"/>
      <c r="G266" s="9610"/>
      <c r="H266" s="460"/>
      <c r="I266" s="9610"/>
      <c r="J266" s="571"/>
      <c r="K266" s="9493"/>
      <c r="L266" s="9618"/>
    </row>
    <row r="267" spans="1:12">
      <c r="A267" s="487"/>
      <c r="B267" s="1245"/>
      <c r="C267" s="532"/>
      <c r="D267" s="576"/>
      <c r="E267" s="582"/>
      <c r="F267" s="577"/>
      <c r="G267" s="577"/>
      <c r="H267" s="600"/>
      <c r="I267" s="577"/>
      <c r="J267" s="604">
        <v>1500</v>
      </c>
      <c r="K267" s="1252">
        <f>K265+J267</f>
        <v>4225011</v>
      </c>
      <c r="L267" s="433"/>
    </row>
    <row r="268" spans="1:12">
      <c r="A268" s="9515"/>
      <c r="B268" s="9679"/>
      <c r="C268" s="474" t="s">
        <v>869</v>
      </c>
      <c r="D268" s="1229" t="s">
        <v>1339</v>
      </c>
      <c r="E268" s="9711" t="s">
        <v>1347</v>
      </c>
      <c r="F268" s="457"/>
      <c r="G268" s="9671">
        <v>171575</v>
      </c>
      <c r="H268" s="974"/>
      <c r="I268" s="9492"/>
      <c r="J268" s="559"/>
      <c r="K268" s="9492">
        <f>K267-G268</f>
        <v>4053436</v>
      </c>
      <c r="L268" s="9617"/>
    </row>
    <row r="269" spans="1:12">
      <c r="A269" s="9516"/>
      <c r="B269" s="9698"/>
      <c r="C269" s="461" t="s">
        <v>1386</v>
      </c>
      <c r="D269" s="1230" t="s">
        <v>304</v>
      </c>
      <c r="E269" s="9712"/>
      <c r="F269" s="461"/>
      <c r="G269" s="9672"/>
      <c r="H269" s="1025"/>
      <c r="I269" s="9493"/>
      <c r="J269" s="559"/>
      <c r="K269" s="9493"/>
      <c r="L269" s="9618"/>
    </row>
    <row r="270" spans="1:12">
      <c r="A270" s="487"/>
      <c r="B270" s="1245"/>
      <c r="C270" s="532"/>
      <c r="D270" s="576"/>
      <c r="E270" s="582"/>
      <c r="F270" s="577"/>
      <c r="G270" s="577"/>
      <c r="H270" s="600"/>
      <c r="I270" s="577"/>
      <c r="J270" s="604">
        <v>1650</v>
      </c>
      <c r="K270" s="1016">
        <f>K268+J270</f>
        <v>4055086</v>
      </c>
      <c r="L270" s="433"/>
    </row>
    <row r="271" spans="1:12">
      <c r="A271" s="9515"/>
      <c r="B271" s="9679"/>
      <c r="C271" s="474" t="s">
        <v>815</v>
      </c>
      <c r="D271" s="1369" t="s">
        <v>1387</v>
      </c>
      <c r="E271" s="510">
        <v>902859</v>
      </c>
      <c r="F271" s="1022"/>
      <c r="G271" s="9609">
        <v>187204</v>
      </c>
      <c r="H271" s="9492"/>
      <c r="I271" s="9492"/>
      <c r="J271" s="559"/>
      <c r="K271" s="9492">
        <f>K270-G271</f>
        <v>3867882</v>
      </c>
      <c r="L271" s="433"/>
    </row>
    <row r="272" spans="1:12">
      <c r="A272" s="9516"/>
      <c r="B272" s="9698"/>
      <c r="C272" s="538" t="s">
        <v>1429</v>
      </c>
      <c r="D272" s="1370" t="s">
        <v>38</v>
      </c>
      <c r="E272" s="1373"/>
      <c r="F272" s="1023"/>
      <c r="G272" s="9610"/>
      <c r="H272" s="9493"/>
      <c r="I272" s="9493"/>
      <c r="J272" s="559"/>
      <c r="K272" s="9493"/>
      <c r="L272" s="433"/>
    </row>
    <row r="273" spans="1:12">
      <c r="A273" s="487"/>
      <c r="B273" s="1245"/>
      <c r="C273" s="532"/>
      <c r="D273" s="576"/>
      <c r="E273" s="582"/>
      <c r="F273" s="577"/>
      <c r="G273" s="577"/>
      <c r="H273" s="600"/>
      <c r="I273" s="577"/>
      <c r="J273" s="604">
        <v>1400</v>
      </c>
      <c r="K273" s="1016">
        <f>K271+J273</f>
        <v>3869282</v>
      </c>
      <c r="L273" s="433"/>
    </row>
    <row r="274" spans="1:12">
      <c r="A274" s="9515"/>
      <c r="B274" s="9679"/>
      <c r="C274" s="457" t="s">
        <v>864</v>
      </c>
      <c r="D274" s="1229" t="s">
        <v>785</v>
      </c>
      <c r="E274" s="9498" t="s">
        <v>47</v>
      </c>
      <c r="F274" s="1015"/>
      <c r="G274" s="9492"/>
      <c r="H274" s="9492">
        <v>100000</v>
      </c>
      <c r="I274" s="9492"/>
      <c r="J274" s="559"/>
      <c r="K274" s="9492">
        <f>K273-H274</f>
        <v>3769282</v>
      </c>
      <c r="L274" s="433"/>
    </row>
    <row r="275" spans="1:12">
      <c r="A275" s="9516"/>
      <c r="B275" s="9698"/>
      <c r="C275" s="461" t="s">
        <v>1012</v>
      </c>
      <c r="D275" s="1230" t="s">
        <v>46</v>
      </c>
      <c r="E275" s="9499"/>
      <c r="F275" s="1016"/>
      <c r="G275" s="9493"/>
      <c r="H275" s="9493"/>
      <c r="I275" s="9493"/>
      <c r="J275" s="559"/>
      <c r="K275" s="9493"/>
      <c r="L275" s="433"/>
    </row>
    <row r="276" spans="1:12">
      <c r="A276" s="487"/>
      <c r="B276" s="1245"/>
      <c r="C276" s="532"/>
      <c r="D276" s="576"/>
      <c r="E276" s="582"/>
      <c r="F276" s="577"/>
      <c r="G276" s="577"/>
      <c r="H276" s="600"/>
      <c r="I276" s="577"/>
      <c r="J276" s="604">
        <v>1400</v>
      </c>
      <c r="K276" s="991">
        <f>K274+J276</f>
        <v>3770682</v>
      </c>
      <c r="L276" s="433"/>
    </row>
    <row r="277" spans="1:12">
      <c r="A277" s="9515"/>
      <c r="B277" s="9707">
        <v>42075</v>
      </c>
      <c r="C277" s="556" t="s">
        <v>796</v>
      </c>
      <c r="D277" s="1229" t="s">
        <v>1371</v>
      </c>
      <c r="E277" s="1237" t="s">
        <v>1372</v>
      </c>
      <c r="F277" s="1015"/>
      <c r="G277" s="9492"/>
      <c r="H277" s="9492"/>
      <c r="I277" s="9492">
        <v>121100</v>
      </c>
      <c r="J277" s="559"/>
      <c r="K277" s="9492">
        <f>K276-I277</f>
        <v>3649582</v>
      </c>
      <c r="L277" s="9617"/>
    </row>
    <row r="278" spans="1:12">
      <c r="A278" s="9516"/>
      <c r="B278" s="9708"/>
      <c r="C278" s="477" t="s">
        <v>1077</v>
      </c>
      <c r="D278" s="1230" t="s">
        <v>956</v>
      </c>
      <c r="E278" s="1238"/>
      <c r="F278" s="1016"/>
      <c r="G278" s="9493"/>
      <c r="H278" s="9493"/>
      <c r="I278" s="9493"/>
      <c r="J278" s="559"/>
      <c r="K278" s="9493"/>
      <c r="L278" s="9618"/>
    </row>
    <row r="279" spans="1:12">
      <c r="A279" s="487"/>
      <c r="B279" s="1245"/>
      <c r="C279" s="532"/>
      <c r="D279" s="576"/>
      <c r="E279" s="582"/>
      <c r="F279" s="577"/>
      <c r="G279" s="577"/>
      <c r="H279" s="600"/>
      <c r="I279" s="577"/>
      <c r="J279" s="604">
        <v>750</v>
      </c>
      <c r="K279" s="1016">
        <f>K277+J279</f>
        <v>3650332</v>
      </c>
      <c r="L279" s="433"/>
    </row>
    <row r="280" spans="1:12">
      <c r="A280" s="9515"/>
      <c r="B280" s="9707"/>
      <c r="C280" s="556" t="s">
        <v>781</v>
      </c>
      <c r="D280" s="1011"/>
      <c r="E280" s="459"/>
      <c r="F280" s="1022"/>
      <c r="G280" s="9609"/>
      <c r="H280" s="537"/>
      <c r="I280" s="9492">
        <v>22890</v>
      </c>
      <c r="J280" s="559"/>
      <c r="K280" s="9492">
        <f>K279-I280</f>
        <v>3627442</v>
      </c>
      <c r="L280" s="433"/>
    </row>
    <row r="281" spans="1:12">
      <c r="A281" s="9516"/>
      <c r="B281" s="9708"/>
      <c r="C281" s="555" t="s">
        <v>1368</v>
      </c>
      <c r="D281" s="1012"/>
      <c r="E281" s="1029"/>
      <c r="F281" s="1023"/>
      <c r="G281" s="9610"/>
      <c r="H281" s="515"/>
      <c r="I281" s="9493"/>
      <c r="J281" s="559"/>
      <c r="K281" s="9493"/>
      <c r="L281" s="433"/>
    </row>
    <row r="282" spans="1:12">
      <c r="A282" s="487"/>
      <c r="B282" s="1245"/>
      <c r="C282" s="532"/>
      <c r="D282" s="576"/>
      <c r="E282" s="582"/>
      <c r="F282" s="577"/>
      <c r="G282" s="577"/>
      <c r="H282" s="600"/>
      <c r="I282" s="577"/>
      <c r="J282" s="604">
        <v>1500</v>
      </c>
      <c r="K282" s="1016">
        <f>K280+J282</f>
        <v>3628942</v>
      </c>
      <c r="L282" s="433"/>
    </row>
    <row r="283" spans="1:12">
      <c r="A283" s="9515"/>
      <c r="B283" s="9707"/>
      <c r="C283" s="556" t="s">
        <v>781</v>
      </c>
      <c r="D283" s="1031"/>
      <c r="E283" s="459"/>
      <c r="F283" s="1022"/>
      <c r="G283" s="9609"/>
      <c r="H283" s="943"/>
      <c r="I283" s="9609">
        <v>45890</v>
      </c>
      <c r="J283" s="559"/>
      <c r="K283" s="9492">
        <f>K282-I283</f>
        <v>3583052</v>
      </c>
      <c r="L283" s="9617"/>
    </row>
    <row r="284" spans="1:12">
      <c r="A284" s="9516"/>
      <c r="B284" s="9708"/>
      <c r="C284" s="555" t="s">
        <v>1198</v>
      </c>
      <c r="D284" s="1032"/>
      <c r="E284" s="1029"/>
      <c r="F284" s="1023"/>
      <c r="G284" s="9610"/>
      <c r="H284" s="460"/>
      <c r="I284" s="9610"/>
      <c r="J284" s="559"/>
      <c r="K284" s="9493"/>
      <c r="L284" s="9618"/>
    </row>
    <row r="285" spans="1:12">
      <c r="A285" s="487"/>
      <c r="B285" s="1245"/>
      <c r="C285" s="532"/>
      <c r="D285" s="576"/>
      <c r="E285" s="582"/>
      <c r="F285" s="577"/>
      <c r="G285" s="577"/>
      <c r="H285" s="600"/>
      <c r="I285" s="577"/>
      <c r="J285" s="604">
        <v>1500</v>
      </c>
      <c r="K285" s="1016">
        <f>K283+J285</f>
        <v>3584552</v>
      </c>
      <c r="L285" s="433"/>
    </row>
    <row r="286" spans="1:12">
      <c r="A286" s="9515"/>
      <c r="B286" s="9707"/>
      <c r="C286" s="556" t="s">
        <v>864</v>
      </c>
      <c r="D286" s="1369" t="s">
        <v>1221</v>
      </c>
      <c r="E286" s="1371" t="s">
        <v>1236</v>
      </c>
      <c r="F286" s="457"/>
      <c r="G286" s="9671">
        <v>100000</v>
      </c>
      <c r="H286" s="943"/>
      <c r="I286" s="9609"/>
      <c r="J286" s="559"/>
      <c r="K286" s="9492">
        <f>K285-G286</f>
        <v>3484552</v>
      </c>
      <c r="L286" s="9617"/>
    </row>
    <row r="287" spans="1:12">
      <c r="A287" s="9516"/>
      <c r="B287" s="9708"/>
      <c r="C287" s="555" t="s">
        <v>1220</v>
      </c>
      <c r="D287" s="1370" t="s">
        <v>1222</v>
      </c>
      <c r="E287" s="1372"/>
      <c r="F287" s="461"/>
      <c r="G287" s="9672"/>
      <c r="H287" s="460"/>
      <c r="I287" s="9610"/>
      <c r="J287" s="559"/>
      <c r="K287" s="9493"/>
      <c r="L287" s="9618"/>
    </row>
    <row r="288" spans="1:12">
      <c r="A288" s="487"/>
      <c r="B288" s="1245"/>
      <c r="C288" s="532"/>
      <c r="D288" s="576"/>
      <c r="E288" s="582"/>
      <c r="F288" s="577"/>
      <c r="G288" s="577"/>
      <c r="H288" s="600"/>
      <c r="I288" s="577"/>
      <c r="J288" s="604">
        <v>1400</v>
      </c>
      <c r="K288" s="1016">
        <f>K286+J288</f>
        <v>3485952</v>
      </c>
      <c r="L288" s="433"/>
    </row>
    <row r="289" spans="1:12">
      <c r="A289" s="9515"/>
      <c r="B289" s="9707"/>
      <c r="C289" s="545" t="s">
        <v>949</v>
      </c>
      <c r="D289" s="1253" t="s">
        <v>1121</v>
      </c>
      <c r="E289" s="9659" t="s">
        <v>43</v>
      </c>
      <c r="F289" s="1015"/>
      <c r="G289" s="9492">
        <v>150000</v>
      </c>
      <c r="H289" s="537"/>
      <c r="I289" s="9492"/>
      <c r="J289" s="559"/>
      <c r="K289" s="9492">
        <f>K288-G289</f>
        <v>3335952</v>
      </c>
      <c r="L289" s="9617"/>
    </row>
    <row r="290" spans="1:12">
      <c r="A290" s="9516"/>
      <c r="B290" s="9708"/>
      <c r="C290" s="555" t="s">
        <v>1120</v>
      </c>
      <c r="D290" s="1254" t="s">
        <v>1122</v>
      </c>
      <c r="E290" s="9660"/>
      <c r="F290" s="1016"/>
      <c r="G290" s="9493"/>
      <c r="H290" s="515"/>
      <c r="I290" s="9493"/>
      <c r="J290" s="559"/>
      <c r="K290" s="9493"/>
      <c r="L290" s="9618"/>
    </row>
    <row r="291" spans="1:12">
      <c r="A291" s="487"/>
      <c r="B291" s="1245"/>
      <c r="C291" s="532"/>
      <c r="D291" s="576"/>
      <c r="E291" s="582"/>
      <c r="F291" s="577"/>
      <c r="G291" s="577"/>
      <c r="H291" s="600"/>
      <c r="I291" s="577"/>
      <c r="J291" s="604">
        <v>1400</v>
      </c>
      <c r="K291" s="991">
        <f>K289+J291</f>
        <v>3337352</v>
      </c>
      <c r="L291" s="433"/>
    </row>
    <row r="292" spans="1:12">
      <c r="A292" s="9515"/>
      <c r="B292" s="9707">
        <v>42076</v>
      </c>
      <c r="C292" s="457" t="s">
        <v>781</v>
      </c>
      <c r="D292" s="1262" t="s">
        <v>1167</v>
      </c>
      <c r="E292" s="9659" t="s">
        <v>195</v>
      </c>
      <c r="F292" s="1015"/>
      <c r="G292" s="9492"/>
      <c r="H292" s="534"/>
      <c r="I292" s="9492">
        <v>91640</v>
      </c>
      <c r="J292" s="559"/>
      <c r="K292" s="9492">
        <f>K291-I292</f>
        <v>3245712</v>
      </c>
      <c r="L292" s="9617"/>
    </row>
    <row r="293" spans="1:12">
      <c r="A293" s="9516"/>
      <c r="B293" s="9708"/>
      <c r="C293" s="461" t="s">
        <v>1237</v>
      </c>
      <c r="D293" s="1263" t="s">
        <v>38</v>
      </c>
      <c r="E293" s="9660"/>
      <c r="F293" s="1016"/>
      <c r="G293" s="9493"/>
      <c r="H293" s="515"/>
      <c r="I293" s="9493"/>
      <c r="J293" s="559"/>
      <c r="K293" s="9493"/>
      <c r="L293" s="9618"/>
    </row>
    <row r="294" spans="1:12">
      <c r="A294" s="487"/>
      <c r="B294" s="1245"/>
      <c r="C294" s="532"/>
      <c r="D294" s="576"/>
      <c r="E294" s="582"/>
      <c r="F294" s="577"/>
      <c r="G294" s="577"/>
      <c r="H294" s="600"/>
      <c r="I294" s="577"/>
      <c r="J294" s="604">
        <v>1500</v>
      </c>
      <c r="K294" s="1264">
        <f>K292+J294</f>
        <v>3247212</v>
      </c>
      <c r="L294" s="433"/>
    </row>
    <row r="295" spans="1:12">
      <c r="A295" s="9515"/>
      <c r="B295" s="9707"/>
      <c r="C295" s="474" t="s">
        <v>781</v>
      </c>
      <c r="D295" s="1262" t="s">
        <v>1167</v>
      </c>
      <c r="E295" s="9498" t="s">
        <v>195</v>
      </c>
      <c r="F295" s="1015"/>
      <c r="G295" s="9492"/>
      <c r="H295" s="9492"/>
      <c r="I295" s="9492">
        <v>130640</v>
      </c>
      <c r="J295" s="559"/>
      <c r="K295" s="9492">
        <f>K294-I295</f>
        <v>3116572</v>
      </c>
      <c r="L295" s="433"/>
    </row>
    <row r="296" spans="1:12">
      <c r="A296" s="9516"/>
      <c r="B296" s="9708"/>
      <c r="C296" s="477" t="s">
        <v>1238</v>
      </c>
      <c r="D296" s="1263" t="s">
        <v>38</v>
      </c>
      <c r="E296" s="9499"/>
      <c r="F296" s="1016"/>
      <c r="G296" s="9493"/>
      <c r="H296" s="9493"/>
      <c r="I296" s="9493"/>
      <c r="J296" s="559"/>
      <c r="K296" s="9493"/>
      <c r="L296" s="433"/>
    </row>
    <row r="297" spans="1:12">
      <c r="A297" s="487"/>
      <c r="B297" s="1245"/>
      <c r="C297" s="532"/>
      <c r="D297" s="576"/>
      <c r="E297" s="582"/>
      <c r="F297" s="577"/>
      <c r="G297" s="577"/>
      <c r="H297" s="600"/>
      <c r="I297" s="577"/>
      <c r="J297" s="604">
        <v>1500</v>
      </c>
      <c r="K297" s="1016">
        <f>K295+J297</f>
        <v>3118072</v>
      </c>
      <c r="L297" s="433"/>
    </row>
    <row r="298" spans="1:12">
      <c r="A298" s="9515"/>
      <c r="B298" s="9707"/>
      <c r="C298" s="474" t="s">
        <v>781</v>
      </c>
      <c r="D298" s="1262" t="s">
        <v>1167</v>
      </c>
      <c r="E298" s="9498" t="s">
        <v>195</v>
      </c>
      <c r="F298" s="1015"/>
      <c r="G298" s="9492"/>
      <c r="H298" s="537"/>
      <c r="I298" s="9633">
        <v>88640</v>
      </c>
      <c r="J298" s="559"/>
      <c r="K298" s="9492">
        <f>K297-I298</f>
        <v>3029432</v>
      </c>
      <c r="L298" s="433"/>
    </row>
    <row r="299" spans="1:12">
      <c r="A299" s="9516"/>
      <c r="B299" s="9708"/>
      <c r="C299" s="477" t="s">
        <v>1239</v>
      </c>
      <c r="D299" s="1263" t="s">
        <v>38</v>
      </c>
      <c r="E299" s="9499"/>
      <c r="F299" s="1016"/>
      <c r="G299" s="9493"/>
      <c r="H299" s="515"/>
      <c r="I299" s="9634"/>
      <c r="J299" s="559"/>
      <c r="K299" s="9493"/>
      <c r="L299" s="433"/>
    </row>
    <row r="300" spans="1:12">
      <c r="A300" s="487"/>
      <c r="B300" s="1245"/>
      <c r="C300" s="532"/>
      <c r="D300" s="576"/>
      <c r="E300" s="582"/>
      <c r="F300" s="577"/>
      <c r="G300" s="577"/>
      <c r="H300" s="600"/>
      <c r="I300" s="575"/>
      <c r="J300" s="604">
        <v>1500</v>
      </c>
      <c r="K300" s="1016">
        <f>K298+J300</f>
        <v>3030932</v>
      </c>
      <c r="L300" s="433"/>
    </row>
    <row r="301" spans="1:12">
      <c r="A301" s="9515"/>
      <c r="B301" s="9679"/>
      <c r="C301" s="556" t="s">
        <v>796</v>
      </c>
      <c r="D301" s="1262" t="s">
        <v>1167</v>
      </c>
      <c r="E301" s="9498" t="s">
        <v>195</v>
      </c>
      <c r="F301" s="1033"/>
      <c r="G301" s="9663"/>
      <c r="H301" s="9663"/>
      <c r="I301" s="9492">
        <v>172300</v>
      </c>
      <c r="J301" s="464"/>
      <c r="K301" s="9492">
        <f>K300-I301</f>
        <v>2858632</v>
      </c>
      <c r="L301" s="433"/>
    </row>
    <row r="302" spans="1:12">
      <c r="A302" s="9516"/>
      <c r="B302" s="9698"/>
      <c r="C302" s="555" t="s">
        <v>1351</v>
      </c>
      <c r="D302" s="1263" t="s">
        <v>38</v>
      </c>
      <c r="E302" s="9499"/>
      <c r="F302" s="1034"/>
      <c r="G302" s="9664"/>
      <c r="H302" s="9664"/>
      <c r="I302" s="9493"/>
      <c r="J302" s="559"/>
      <c r="K302" s="9493"/>
      <c r="L302" s="433"/>
    </row>
    <row r="303" spans="1:12">
      <c r="A303" s="487"/>
      <c r="B303" s="1244"/>
      <c r="C303" s="465"/>
      <c r="D303" s="602"/>
      <c r="E303" s="605"/>
      <c r="F303" s="577"/>
      <c r="G303" s="600"/>
      <c r="H303" s="600"/>
      <c r="I303" s="600"/>
      <c r="J303" s="604">
        <v>750</v>
      </c>
      <c r="K303" s="981">
        <f>K301+J303</f>
        <v>2859382</v>
      </c>
      <c r="L303" s="433"/>
    </row>
    <row r="304" spans="1:12">
      <c r="A304" s="9515"/>
      <c r="B304" s="9679">
        <v>42079</v>
      </c>
      <c r="C304" s="556" t="s">
        <v>821</v>
      </c>
      <c r="D304" s="1262" t="s">
        <v>1167</v>
      </c>
      <c r="E304" s="9498" t="s">
        <v>195</v>
      </c>
      <c r="F304" s="1015"/>
      <c r="G304" s="9492"/>
      <c r="H304" s="534"/>
      <c r="I304" s="9492">
        <v>130494</v>
      </c>
      <c r="J304" s="559"/>
      <c r="K304" s="9492">
        <f>K303-I304</f>
        <v>2728888</v>
      </c>
      <c r="L304" s="433"/>
    </row>
    <row r="305" spans="1:12">
      <c r="A305" s="9516"/>
      <c r="B305" s="9698"/>
      <c r="C305" s="555" t="s">
        <v>1389</v>
      </c>
      <c r="D305" s="1263" t="s">
        <v>38</v>
      </c>
      <c r="E305" s="9499"/>
      <c r="F305" s="1016"/>
      <c r="G305" s="9493"/>
      <c r="H305" s="515"/>
      <c r="I305" s="9493"/>
      <c r="J305" s="559"/>
      <c r="K305" s="9493"/>
      <c r="L305" s="433"/>
    </row>
    <row r="306" spans="1:12">
      <c r="A306" s="487"/>
      <c r="B306" s="1244"/>
      <c r="C306" s="465"/>
      <c r="D306" s="602"/>
      <c r="E306" s="605"/>
      <c r="F306" s="577"/>
      <c r="G306" s="600"/>
      <c r="H306" s="600"/>
      <c r="I306" s="600"/>
      <c r="J306" s="604">
        <v>1400</v>
      </c>
      <c r="K306" s="1016">
        <f>K304+J306</f>
        <v>2730288</v>
      </c>
      <c r="L306" s="433"/>
    </row>
    <row r="307" spans="1:12">
      <c r="A307" s="9515"/>
      <c r="B307" s="9679"/>
      <c r="C307" s="556" t="s">
        <v>815</v>
      </c>
      <c r="D307" s="1253" t="s">
        <v>941</v>
      </c>
      <c r="E307" s="974" t="s">
        <v>276</v>
      </c>
      <c r="F307" s="1015"/>
      <c r="G307" s="9492">
        <v>181600</v>
      </c>
      <c r="H307" s="537"/>
      <c r="I307" s="9492"/>
      <c r="J307" s="559"/>
      <c r="K307" s="9492">
        <f>K306-G307</f>
        <v>2548688</v>
      </c>
      <c r="L307" s="9617" t="s">
        <v>1390</v>
      </c>
    </row>
    <row r="308" spans="1:12">
      <c r="A308" s="9516"/>
      <c r="B308" s="9698"/>
      <c r="C308" s="555" t="s">
        <v>1361</v>
      </c>
      <c r="D308" s="1254" t="s">
        <v>250</v>
      </c>
      <c r="E308" s="1259"/>
      <c r="F308" s="1016"/>
      <c r="G308" s="9493"/>
      <c r="H308" s="515"/>
      <c r="I308" s="9493"/>
      <c r="J308" s="559"/>
      <c r="K308" s="9493"/>
      <c r="L308" s="9618"/>
    </row>
    <row r="309" spans="1:12">
      <c r="A309" s="487"/>
      <c r="B309" s="1245"/>
      <c r="C309" s="532"/>
      <c r="D309" s="576"/>
      <c r="E309" s="582"/>
      <c r="F309" s="577"/>
      <c r="G309" s="577"/>
      <c r="H309" s="600"/>
      <c r="I309" s="577"/>
      <c r="J309" s="604">
        <v>1400</v>
      </c>
      <c r="K309" s="1016">
        <f>K307+J309</f>
        <v>2550088</v>
      </c>
      <c r="L309" s="433"/>
    </row>
    <row r="310" spans="1:12">
      <c r="A310" s="9515"/>
      <c r="B310" s="9679"/>
      <c r="C310" s="517" t="s">
        <v>1109</v>
      </c>
      <c r="D310" s="1253" t="s">
        <v>1391</v>
      </c>
      <c r="E310" s="9659" t="s">
        <v>1423</v>
      </c>
      <c r="F310" s="1022"/>
      <c r="G310" s="9609">
        <v>500000</v>
      </c>
      <c r="H310" s="943"/>
      <c r="I310" s="9609"/>
      <c r="J310" s="559"/>
      <c r="K310" s="9492">
        <f>K309-G310</f>
        <v>2050088</v>
      </c>
      <c r="L310" s="9647"/>
    </row>
    <row r="311" spans="1:12">
      <c r="A311" s="9516"/>
      <c r="B311" s="9698"/>
      <c r="C311" s="477" t="s">
        <v>1179</v>
      </c>
      <c r="D311" s="1254" t="s">
        <v>746</v>
      </c>
      <c r="E311" s="9660"/>
      <c r="F311" s="1023"/>
      <c r="G311" s="9610"/>
      <c r="H311" s="460"/>
      <c r="I311" s="9610"/>
      <c r="J311" s="559"/>
      <c r="K311" s="9493"/>
      <c r="L311" s="9648"/>
    </row>
    <row r="312" spans="1:12">
      <c r="A312" s="487"/>
      <c r="B312" s="1245"/>
      <c r="C312" s="532"/>
      <c r="D312" s="576"/>
      <c r="E312" s="582"/>
      <c r="F312" s="577"/>
      <c r="G312" s="577"/>
      <c r="H312" s="600"/>
      <c r="I312" s="577"/>
      <c r="J312" s="604">
        <v>1400</v>
      </c>
      <c r="K312" s="1264">
        <f>K310+J312</f>
        <v>2051488</v>
      </c>
      <c r="L312" s="433"/>
    </row>
    <row r="313" spans="1:12">
      <c r="A313" s="9515"/>
      <c r="B313" s="9707"/>
      <c r="C313" s="556" t="s">
        <v>1278</v>
      </c>
      <c r="D313" s="1253" t="s">
        <v>1312</v>
      </c>
      <c r="E313" s="9498" t="s">
        <v>1326</v>
      </c>
      <c r="F313" s="1015"/>
      <c r="G313" s="9492">
        <v>300000</v>
      </c>
      <c r="H313" s="9492"/>
      <c r="I313" s="9492"/>
      <c r="J313" s="559"/>
      <c r="K313" s="9492">
        <f>K312-G313</f>
        <v>1751488</v>
      </c>
      <c r="L313" s="9617" t="s">
        <v>1392</v>
      </c>
    </row>
    <row r="314" spans="1:12">
      <c r="A314" s="9516"/>
      <c r="B314" s="9708"/>
      <c r="C314" s="555" t="s">
        <v>1311</v>
      </c>
      <c r="D314" s="1254" t="s">
        <v>1313</v>
      </c>
      <c r="E314" s="9499"/>
      <c r="F314" s="1016"/>
      <c r="G314" s="9493"/>
      <c r="H314" s="9493"/>
      <c r="I314" s="9493"/>
      <c r="J314" s="559"/>
      <c r="K314" s="9493"/>
      <c r="L314" s="9618"/>
    </row>
    <row r="315" spans="1:12">
      <c r="A315" s="487"/>
      <c r="B315" s="1245"/>
      <c r="C315" s="532"/>
      <c r="D315" s="576"/>
      <c r="E315" s="582"/>
      <c r="F315" s="577"/>
      <c r="G315" s="577"/>
      <c r="H315" s="600"/>
      <c r="I315" s="577"/>
      <c r="J315" s="604">
        <v>1400</v>
      </c>
      <c r="K315" s="1016">
        <f>K313+J315</f>
        <v>1752888</v>
      </c>
      <c r="L315" s="433"/>
    </row>
    <row r="316" spans="1:12">
      <c r="A316" s="9515"/>
      <c r="B316" s="9707"/>
      <c r="C316" s="556" t="s">
        <v>781</v>
      </c>
      <c r="D316" s="1253" t="s">
        <v>1167</v>
      </c>
      <c r="E316" s="9498" t="s">
        <v>195</v>
      </c>
      <c r="F316" s="1015"/>
      <c r="G316" s="9492"/>
      <c r="H316" s="537"/>
      <c r="I316" s="9492">
        <v>88140</v>
      </c>
      <c r="J316" s="559"/>
      <c r="K316" s="9492">
        <f>K315-I316</f>
        <v>1664748</v>
      </c>
      <c r="L316" s="433"/>
    </row>
    <row r="317" spans="1:12">
      <c r="A317" s="9516"/>
      <c r="B317" s="9708"/>
      <c r="C317" s="555" t="s">
        <v>1168</v>
      </c>
      <c r="D317" s="1254" t="s">
        <v>38</v>
      </c>
      <c r="E317" s="9499"/>
      <c r="F317" s="1016"/>
      <c r="G317" s="9493"/>
      <c r="H317" s="515"/>
      <c r="I317" s="9493"/>
      <c r="J317" s="559"/>
      <c r="K317" s="9493"/>
      <c r="L317" s="433"/>
    </row>
    <row r="318" spans="1:12">
      <c r="A318" s="487"/>
      <c r="B318" s="1245"/>
      <c r="C318" s="532"/>
      <c r="D318" s="576"/>
      <c r="E318" s="582"/>
      <c r="F318" s="577"/>
      <c r="G318" s="577"/>
      <c r="H318" s="600"/>
      <c r="I318" s="577"/>
      <c r="J318" s="604">
        <v>1500</v>
      </c>
      <c r="K318" s="1016">
        <f>K316+J318</f>
        <v>1666248</v>
      </c>
      <c r="L318" s="433"/>
    </row>
    <row r="319" spans="1:12">
      <c r="A319" s="9515"/>
      <c r="B319" s="9707"/>
      <c r="C319" s="474" t="s">
        <v>781</v>
      </c>
      <c r="D319" s="1253" t="s">
        <v>1167</v>
      </c>
      <c r="E319" s="9498" t="s">
        <v>195</v>
      </c>
      <c r="F319" s="1015"/>
      <c r="G319" s="9492"/>
      <c r="H319" s="537"/>
      <c r="I319" s="9492">
        <v>88140</v>
      </c>
      <c r="J319" s="559"/>
      <c r="K319" s="9492">
        <f>K318 -I319</f>
        <v>1578108</v>
      </c>
      <c r="L319" s="433"/>
    </row>
    <row r="320" spans="1:12">
      <c r="A320" s="9516"/>
      <c r="B320" s="9708"/>
      <c r="C320" s="477" t="s">
        <v>1169</v>
      </c>
      <c r="D320" s="1254" t="s">
        <v>38</v>
      </c>
      <c r="E320" s="9499"/>
      <c r="F320" s="1016"/>
      <c r="G320" s="9493"/>
      <c r="H320" s="515"/>
      <c r="I320" s="9493"/>
      <c r="J320" s="559"/>
      <c r="K320" s="9493"/>
      <c r="L320" s="433"/>
    </row>
    <row r="321" spans="1:12">
      <c r="A321" s="487"/>
      <c r="B321" s="1245"/>
      <c r="C321" s="532"/>
      <c r="D321" s="576"/>
      <c r="E321" s="582"/>
      <c r="F321" s="577"/>
      <c r="G321" s="577"/>
      <c r="H321" s="600"/>
      <c r="I321" s="577"/>
      <c r="J321" s="604">
        <v>1500</v>
      </c>
      <c r="K321" s="1016">
        <f>K319+J321</f>
        <v>1579608</v>
      </c>
      <c r="L321" s="433"/>
    </row>
    <row r="322" spans="1:12">
      <c r="A322" s="9515"/>
      <c r="B322" s="9707"/>
      <c r="C322" s="556" t="s">
        <v>781</v>
      </c>
      <c r="D322" s="1262" t="s">
        <v>1167</v>
      </c>
      <c r="E322" s="9659" t="s">
        <v>195</v>
      </c>
      <c r="F322" s="1015"/>
      <c r="G322" s="9492"/>
      <c r="H322" s="515"/>
      <c r="I322" s="9492">
        <v>96140</v>
      </c>
      <c r="J322" s="559"/>
      <c r="K322" s="9492">
        <f>K321-I322</f>
        <v>1483468</v>
      </c>
      <c r="L322" s="433"/>
    </row>
    <row r="323" spans="1:12">
      <c r="A323" s="9516"/>
      <c r="B323" s="9708"/>
      <c r="C323" s="555" t="s">
        <v>1249</v>
      </c>
      <c r="D323" s="1263" t="s">
        <v>38</v>
      </c>
      <c r="E323" s="9660"/>
      <c r="F323" s="1016"/>
      <c r="G323" s="9493"/>
      <c r="H323" s="515"/>
      <c r="I323" s="9493"/>
      <c r="J323" s="559"/>
      <c r="K323" s="9493"/>
      <c r="L323" s="433"/>
    </row>
    <row r="324" spans="1:12">
      <c r="A324" s="487"/>
      <c r="B324" s="1245"/>
      <c r="C324" s="532"/>
      <c r="D324" s="576"/>
      <c r="E324" s="582"/>
      <c r="F324" s="577"/>
      <c r="G324" s="577"/>
      <c r="H324" s="600"/>
      <c r="I324" s="577"/>
      <c r="J324" s="604">
        <v>1500</v>
      </c>
      <c r="K324" s="1217">
        <f>K322+J324</f>
        <v>1484968</v>
      </c>
      <c r="L324" s="433"/>
    </row>
    <row r="325" spans="1:12">
      <c r="A325" s="9515" t="s">
        <v>356</v>
      </c>
      <c r="B325" s="9679"/>
      <c r="C325" s="457" t="s">
        <v>781</v>
      </c>
      <c r="D325" s="1253" t="s">
        <v>1363</v>
      </c>
      <c r="E325" s="974"/>
      <c r="F325" s="1015"/>
      <c r="G325" s="9492"/>
      <c r="H325" s="9492">
        <v>532140</v>
      </c>
      <c r="I325" s="9492"/>
      <c r="J325" s="464"/>
      <c r="K325" s="9492">
        <f>K324-H325</f>
        <v>952828</v>
      </c>
      <c r="L325" s="9617" t="s">
        <v>1646</v>
      </c>
    </row>
    <row r="326" spans="1:12">
      <c r="A326" s="9516"/>
      <c r="B326" s="9698"/>
      <c r="C326" s="461" t="s">
        <v>1362</v>
      </c>
      <c r="D326" s="1254"/>
      <c r="E326" s="1025"/>
      <c r="F326" s="1016"/>
      <c r="G326" s="9493"/>
      <c r="H326" s="9493"/>
      <c r="I326" s="9493"/>
      <c r="J326" s="559"/>
      <c r="K326" s="9493"/>
      <c r="L326" s="9618"/>
    </row>
    <row r="327" spans="1:12">
      <c r="A327" s="487"/>
      <c r="B327" s="1244"/>
      <c r="C327" s="465"/>
      <c r="D327" s="602"/>
      <c r="E327" s="605"/>
      <c r="F327" s="577"/>
      <c r="G327" s="600"/>
      <c r="H327" s="600"/>
      <c r="I327" s="600"/>
      <c r="J327" s="604">
        <v>1500</v>
      </c>
      <c r="K327" s="1016">
        <f>K325+J327</f>
        <v>954328</v>
      </c>
      <c r="L327" s="433"/>
    </row>
    <row r="328" spans="1:12">
      <c r="A328" s="9515"/>
      <c r="B328" s="9707"/>
      <c r="C328" s="556" t="s">
        <v>781</v>
      </c>
      <c r="D328" s="1253" t="s">
        <v>1184</v>
      </c>
      <c r="E328" s="1024"/>
      <c r="F328" s="1015"/>
      <c r="G328" s="9492"/>
      <c r="H328" s="9492">
        <v>475140</v>
      </c>
      <c r="I328" s="9492"/>
      <c r="J328" s="559"/>
      <c r="K328" s="9492">
        <f>K327-H328</f>
        <v>479188</v>
      </c>
      <c r="L328" s="9617" t="s">
        <v>1646</v>
      </c>
    </row>
    <row r="329" spans="1:12">
      <c r="A329" s="9516"/>
      <c r="B329" s="9708"/>
      <c r="C329" s="555" t="s">
        <v>1182</v>
      </c>
      <c r="D329" s="1254"/>
      <c r="E329" s="1025"/>
      <c r="F329" s="1016"/>
      <c r="G329" s="9493"/>
      <c r="H329" s="9493"/>
      <c r="I329" s="9493"/>
      <c r="J329" s="559"/>
      <c r="K329" s="9493"/>
      <c r="L329" s="9618"/>
    </row>
    <row r="330" spans="1:12">
      <c r="A330" s="487"/>
      <c r="B330" s="1245"/>
      <c r="C330" s="532"/>
      <c r="D330" s="576"/>
      <c r="E330" s="582"/>
      <c r="F330" s="577"/>
      <c r="G330" s="577"/>
      <c r="H330" s="600"/>
      <c r="I330" s="577"/>
      <c r="J330" s="604">
        <v>1500</v>
      </c>
      <c r="K330" s="1016">
        <f>K328+J330</f>
        <v>480688</v>
      </c>
      <c r="L330" s="433"/>
    </row>
    <row r="331" spans="1:12">
      <c r="A331" s="9515"/>
      <c r="B331" s="9707"/>
      <c r="C331" s="474" t="s">
        <v>781</v>
      </c>
      <c r="D331" s="1253" t="s">
        <v>933</v>
      </c>
      <c r="E331" s="9498" t="s">
        <v>110</v>
      </c>
      <c r="F331" s="457"/>
      <c r="G331" s="9671">
        <v>77640</v>
      </c>
      <c r="H331" s="537"/>
      <c r="I331" s="9492"/>
      <c r="J331" s="559"/>
      <c r="K331" s="9492">
        <f>K330-G331</f>
        <v>403048</v>
      </c>
      <c r="L331" s="433"/>
    </row>
    <row r="332" spans="1:12">
      <c r="A332" s="9516"/>
      <c r="B332" s="9708"/>
      <c r="C332" s="461" t="s">
        <v>1241</v>
      </c>
      <c r="D332" s="1254" t="s">
        <v>598</v>
      </c>
      <c r="E332" s="9499"/>
      <c r="F332" s="461"/>
      <c r="G332" s="9672"/>
      <c r="H332" s="515"/>
      <c r="I332" s="9493"/>
      <c r="J332" s="559"/>
      <c r="K332" s="9493"/>
      <c r="L332" s="433"/>
    </row>
    <row r="333" spans="1:12">
      <c r="A333" s="487"/>
      <c r="B333" s="1245"/>
      <c r="C333" s="532"/>
      <c r="D333" s="576"/>
      <c r="E333" s="582"/>
      <c r="F333" s="577"/>
      <c r="G333" s="577"/>
      <c r="H333" s="600"/>
      <c r="I333" s="577"/>
      <c r="J333" s="604">
        <v>1500</v>
      </c>
      <c r="K333" s="1016">
        <f>K331+J333</f>
        <v>404548</v>
      </c>
      <c r="L333" s="433"/>
    </row>
    <row r="334" spans="1:12">
      <c r="A334" s="9515"/>
      <c r="B334" s="9707"/>
      <c r="C334" s="474" t="s">
        <v>781</v>
      </c>
      <c r="D334" s="1262" t="s">
        <v>312</v>
      </c>
      <c r="E334" s="1255" t="s">
        <v>310</v>
      </c>
      <c r="F334" s="1015"/>
      <c r="G334" s="9492">
        <v>27840</v>
      </c>
      <c r="H334" s="537"/>
      <c r="I334" s="9492"/>
      <c r="J334" s="559"/>
      <c r="K334" s="9492">
        <f>K333-G334</f>
        <v>376708</v>
      </c>
      <c r="L334" s="433"/>
    </row>
    <row r="335" spans="1:12">
      <c r="A335" s="9516"/>
      <c r="B335" s="9708"/>
      <c r="C335" s="538" t="s">
        <v>1242</v>
      </c>
      <c r="D335" s="1263" t="s">
        <v>38</v>
      </c>
      <c r="E335" s="1260"/>
      <c r="F335" s="1016"/>
      <c r="G335" s="9493"/>
      <c r="H335" s="515"/>
      <c r="I335" s="9493"/>
      <c r="J335" s="559"/>
      <c r="K335" s="9493"/>
      <c r="L335" s="433"/>
    </row>
    <row r="336" spans="1:12">
      <c r="A336" s="487"/>
      <c r="B336" s="1245"/>
      <c r="C336" s="532"/>
      <c r="D336" s="576"/>
      <c r="E336" s="582"/>
      <c r="F336" s="577"/>
      <c r="G336" s="577"/>
      <c r="H336" s="600"/>
      <c r="I336" s="577"/>
      <c r="J336" s="604">
        <v>1500</v>
      </c>
      <c r="K336" s="1016">
        <f>K334+J336</f>
        <v>378208</v>
      </c>
      <c r="L336" s="433"/>
    </row>
    <row r="337" spans="1:12">
      <c r="A337" s="9515"/>
      <c r="B337" s="9707"/>
      <c r="C337" s="474" t="s">
        <v>781</v>
      </c>
      <c r="D337" s="1253" t="s">
        <v>199</v>
      </c>
      <c r="E337" s="9498" t="s">
        <v>201</v>
      </c>
      <c r="F337" s="1022"/>
      <c r="G337" s="9609">
        <v>50140</v>
      </c>
      <c r="H337" s="9492"/>
      <c r="I337" s="9492"/>
      <c r="J337" s="559"/>
      <c r="K337" s="9492">
        <f>K336-G337</f>
        <v>328068</v>
      </c>
      <c r="L337" s="433"/>
    </row>
    <row r="338" spans="1:12">
      <c r="A338" s="9516"/>
      <c r="B338" s="9708"/>
      <c r="C338" s="477" t="s">
        <v>1243</v>
      </c>
      <c r="D338" s="1254" t="s">
        <v>200</v>
      </c>
      <c r="E338" s="9499"/>
      <c r="F338" s="1023"/>
      <c r="G338" s="9610"/>
      <c r="H338" s="9493"/>
      <c r="I338" s="9493"/>
      <c r="J338" s="559"/>
      <c r="K338" s="9493"/>
      <c r="L338" s="433"/>
    </row>
    <row r="339" spans="1:12">
      <c r="A339" s="487"/>
      <c r="B339" s="1245"/>
      <c r="C339" s="532"/>
      <c r="D339" s="576"/>
      <c r="E339" s="582"/>
      <c r="F339" s="577"/>
      <c r="G339" s="577"/>
      <c r="H339" s="600"/>
      <c r="I339" s="577"/>
      <c r="J339" s="604">
        <v>1500</v>
      </c>
      <c r="K339" s="515">
        <f>K337+J339</f>
        <v>329568</v>
      </c>
      <c r="L339" s="433"/>
    </row>
    <row r="340" spans="1:12">
      <c r="A340" s="9515"/>
      <c r="B340" s="9679"/>
      <c r="C340" s="457" t="s">
        <v>781</v>
      </c>
      <c r="D340" s="1262" t="s">
        <v>943</v>
      </c>
      <c r="E340" s="459" t="s">
        <v>1231</v>
      </c>
      <c r="F340" s="1015"/>
      <c r="G340" s="9492">
        <v>139140</v>
      </c>
      <c r="H340" s="534"/>
      <c r="I340" s="9492"/>
      <c r="J340" s="464"/>
      <c r="K340" s="9492">
        <f>K339-G340</f>
        <v>190428</v>
      </c>
      <c r="L340" s="433"/>
    </row>
    <row r="341" spans="1:12">
      <c r="A341" s="9516"/>
      <c r="B341" s="9698"/>
      <c r="C341" s="461" t="s">
        <v>1181</v>
      </c>
      <c r="D341" s="1263" t="s">
        <v>598</v>
      </c>
      <c r="E341" s="1260"/>
      <c r="F341" s="1016"/>
      <c r="G341" s="9493"/>
      <c r="H341" s="515"/>
      <c r="I341" s="9493"/>
      <c r="J341" s="559"/>
      <c r="K341" s="9493"/>
      <c r="L341" s="433"/>
    </row>
    <row r="342" spans="1:12">
      <c r="A342" s="487"/>
      <c r="B342" s="1244"/>
      <c r="C342" s="465"/>
      <c r="D342" s="602"/>
      <c r="E342" s="605"/>
      <c r="F342" s="577"/>
      <c r="G342" s="600"/>
      <c r="H342" s="600"/>
      <c r="I342" s="600"/>
      <c r="J342" s="604">
        <v>1500</v>
      </c>
      <c r="K342" s="1016">
        <f>K340+J342</f>
        <v>191928</v>
      </c>
      <c r="L342" s="433"/>
    </row>
    <row r="343" spans="1:12">
      <c r="A343" s="9515"/>
      <c r="B343" s="9707"/>
      <c r="C343" s="556" t="s">
        <v>781</v>
      </c>
      <c r="D343" s="1253" t="s">
        <v>939</v>
      </c>
      <c r="E343" s="459" t="s">
        <v>1244</v>
      </c>
      <c r="F343" s="1015"/>
      <c r="G343" s="9492">
        <v>80140</v>
      </c>
      <c r="H343" s="537"/>
      <c r="I343" s="9492"/>
      <c r="J343" s="559"/>
      <c r="K343" s="9492">
        <f>K342-G343</f>
        <v>111788</v>
      </c>
      <c r="L343" s="433"/>
    </row>
    <row r="344" spans="1:12">
      <c r="A344" s="9516"/>
      <c r="B344" s="9708"/>
      <c r="C344" s="555" t="s">
        <v>938</v>
      </c>
      <c r="D344" s="1254" t="s">
        <v>598</v>
      </c>
      <c r="E344" s="1260"/>
      <c r="F344" s="1016"/>
      <c r="G344" s="9493"/>
      <c r="H344" s="515"/>
      <c r="I344" s="9493"/>
      <c r="J344" s="559"/>
      <c r="K344" s="9493"/>
      <c r="L344" s="433"/>
    </row>
    <row r="345" spans="1:12">
      <c r="A345" s="487"/>
      <c r="B345" s="1248"/>
      <c r="C345" s="532"/>
      <c r="D345" s="576"/>
      <c r="E345" s="582"/>
      <c r="F345" s="577"/>
      <c r="G345" s="577"/>
      <c r="H345" s="600"/>
      <c r="I345" s="577"/>
      <c r="J345" s="604">
        <v>1500</v>
      </c>
      <c r="K345" s="1264">
        <f>K343+J345</f>
        <v>113288</v>
      </c>
      <c r="L345" s="433"/>
    </row>
    <row r="346" spans="1:12">
      <c r="A346" s="9515"/>
      <c r="B346" s="9679"/>
      <c r="C346" s="457" t="s">
        <v>781</v>
      </c>
      <c r="D346" s="1262" t="s">
        <v>1246</v>
      </c>
      <c r="E346" s="459" t="s">
        <v>1248</v>
      </c>
      <c r="F346" s="1015"/>
      <c r="G346" s="9492">
        <v>46140</v>
      </c>
      <c r="H346" s="9492"/>
      <c r="I346" s="9492"/>
      <c r="J346" s="9633"/>
      <c r="K346" s="9492">
        <f>K345-G346</f>
        <v>67148</v>
      </c>
      <c r="L346" s="433"/>
    </row>
    <row r="347" spans="1:12">
      <c r="A347" s="9516"/>
      <c r="B347" s="9698"/>
      <c r="C347" s="461" t="s">
        <v>1245</v>
      </c>
      <c r="D347" s="1263" t="s">
        <v>1247</v>
      </c>
      <c r="E347" s="1260"/>
      <c r="F347" s="1016"/>
      <c r="G347" s="9493"/>
      <c r="H347" s="9493"/>
      <c r="I347" s="9493"/>
      <c r="J347" s="9634"/>
      <c r="K347" s="9493"/>
      <c r="L347" s="433"/>
    </row>
    <row r="348" spans="1:12">
      <c r="A348" s="487"/>
      <c r="B348" s="1248"/>
      <c r="C348" s="529"/>
      <c r="D348" s="602"/>
      <c r="E348" s="605"/>
      <c r="F348" s="577"/>
      <c r="G348" s="577"/>
      <c r="H348" s="600"/>
      <c r="I348" s="577"/>
      <c r="J348" s="604">
        <v>1500</v>
      </c>
      <c r="K348" s="1016">
        <f>K346+J348</f>
        <v>68648</v>
      </c>
      <c r="L348" s="433"/>
    </row>
    <row r="349" spans="1:12">
      <c r="A349" s="9515"/>
      <c r="B349" s="9679"/>
      <c r="C349" s="545" t="s">
        <v>781</v>
      </c>
      <c r="D349" s="1253" t="s">
        <v>941</v>
      </c>
      <c r="E349" s="974" t="s">
        <v>276</v>
      </c>
      <c r="F349" s="1033"/>
      <c r="G349" s="9663">
        <v>22140</v>
      </c>
      <c r="H349" s="9663"/>
      <c r="I349" s="9492"/>
      <c r="J349" s="9633"/>
      <c r="K349" s="9492">
        <f>K348-G349</f>
        <v>46508</v>
      </c>
      <c r="L349" s="9617" t="s">
        <v>1390</v>
      </c>
    </row>
    <row r="350" spans="1:12">
      <c r="A350" s="9516"/>
      <c r="B350" s="9698"/>
      <c r="C350" s="555" t="s">
        <v>1265</v>
      </c>
      <c r="D350" s="1254" t="s">
        <v>956</v>
      </c>
      <c r="E350" s="1259"/>
      <c r="F350" s="1034"/>
      <c r="G350" s="9664"/>
      <c r="H350" s="9664"/>
      <c r="I350" s="9493"/>
      <c r="J350" s="9634"/>
      <c r="K350" s="9493"/>
      <c r="L350" s="9618"/>
    </row>
    <row r="351" spans="1:12">
      <c r="A351" s="487"/>
      <c r="B351" s="1245"/>
      <c r="C351" s="532"/>
      <c r="D351" s="576"/>
      <c r="E351" s="582"/>
      <c r="F351" s="577"/>
      <c r="G351" s="577"/>
      <c r="H351" s="600"/>
      <c r="I351" s="577"/>
      <c r="J351" s="604">
        <v>1500</v>
      </c>
      <c r="K351" s="1264">
        <f>K349+J351</f>
        <v>48008</v>
      </c>
      <c r="L351" s="433"/>
    </row>
    <row r="352" spans="1:12">
      <c r="A352" s="9515"/>
      <c r="B352" s="9679"/>
      <c r="C352" s="556" t="s">
        <v>781</v>
      </c>
      <c r="D352" s="1027"/>
      <c r="E352" s="974"/>
      <c r="F352" s="1015"/>
      <c r="G352" s="9492"/>
      <c r="H352" s="9492"/>
      <c r="I352" s="9492">
        <v>16140</v>
      </c>
      <c r="J352" s="9633"/>
      <c r="K352" s="9492">
        <f>K351-I352</f>
        <v>31868</v>
      </c>
      <c r="L352" s="433"/>
    </row>
    <row r="353" spans="1:12">
      <c r="A353" s="9516"/>
      <c r="B353" s="9698"/>
      <c r="C353" s="477" t="s">
        <v>1359</v>
      </c>
      <c r="D353" s="1012"/>
      <c r="E353" s="1014"/>
      <c r="F353" s="1016"/>
      <c r="G353" s="9493"/>
      <c r="H353" s="9493"/>
      <c r="I353" s="9493"/>
      <c r="J353" s="9634"/>
      <c r="K353" s="9493"/>
      <c r="L353" s="433"/>
    </row>
    <row r="354" spans="1:12">
      <c r="A354" s="487"/>
      <c r="B354" s="1248"/>
      <c r="C354" s="529"/>
      <c r="D354" s="602"/>
      <c r="E354" s="605"/>
      <c r="F354" s="577"/>
      <c r="G354" s="577"/>
      <c r="H354" s="600"/>
      <c r="I354" s="577"/>
      <c r="J354" s="604">
        <v>1500</v>
      </c>
      <c r="K354" s="991">
        <f>K352+J354</f>
        <v>33368</v>
      </c>
      <c r="L354" s="433"/>
    </row>
    <row r="355" spans="1:12">
      <c r="A355" s="9515"/>
      <c r="B355" s="9679">
        <v>42080</v>
      </c>
      <c r="C355" s="474" t="s">
        <v>591</v>
      </c>
      <c r="D355" s="1011"/>
      <c r="E355" s="9498"/>
      <c r="F355" s="9492">
        <v>20000000</v>
      </c>
      <c r="G355" s="9492"/>
      <c r="H355" s="9492"/>
      <c r="I355" s="9492"/>
      <c r="J355" s="9633"/>
      <c r="K355" s="9713">
        <f>K354+F355</f>
        <v>20033368</v>
      </c>
      <c r="L355" s="433"/>
    </row>
    <row r="356" spans="1:12">
      <c r="A356" s="9516"/>
      <c r="B356" s="9698"/>
      <c r="C356" s="477"/>
      <c r="D356" s="1012"/>
      <c r="E356" s="9499"/>
      <c r="F356" s="9493"/>
      <c r="G356" s="9493"/>
      <c r="H356" s="9493"/>
      <c r="I356" s="9493"/>
      <c r="J356" s="9634"/>
      <c r="K356" s="9714"/>
      <c r="L356" s="433"/>
    </row>
    <row r="357" spans="1:12">
      <c r="A357" s="487"/>
      <c r="B357" s="1245"/>
      <c r="C357" s="532"/>
      <c r="D357" s="576"/>
      <c r="E357" s="582"/>
      <c r="F357" s="577"/>
      <c r="G357" s="577"/>
      <c r="H357" s="600"/>
      <c r="I357" s="577"/>
      <c r="J357" s="604"/>
      <c r="K357" s="1007"/>
      <c r="L357" s="433"/>
    </row>
    <row r="358" spans="1:12">
      <c r="A358" s="9515"/>
      <c r="B358" s="9679">
        <v>42082</v>
      </c>
      <c r="C358" s="457" t="s">
        <v>781</v>
      </c>
      <c r="D358" s="1031"/>
      <c r="E358" s="459"/>
      <c r="F358" s="1015"/>
      <c r="G358" s="9492"/>
      <c r="H358" s="9492"/>
      <c r="I358" s="9492">
        <v>529800</v>
      </c>
      <c r="J358" s="9633"/>
      <c r="K358" s="9492">
        <f>K355-I358</f>
        <v>19503568</v>
      </c>
      <c r="L358" s="433"/>
    </row>
    <row r="359" spans="1:12">
      <c r="A359" s="9516"/>
      <c r="B359" s="9698"/>
      <c r="C359" s="538" t="s">
        <v>1393</v>
      </c>
      <c r="D359" s="1032"/>
      <c r="E359" s="1029"/>
      <c r="F359" s="1016"/>
      <c r="G359" s="9493"/>
      <c r="H359" s="9493"/>
      <c r="I359" s="9493"/>
      <c r="J359" s="9634"/>
      <c r="K359" s="9493"/>
      <c r="L359" s="433"/>
    </row>
    <row r="360" spans="1:12">
      <c r="A360" s="487"/>
      <c r="B360" s="1248"/>
      <c r="C360" s="529"/>
      <c r="D360" s="602"/>
      <c r="E360" s="605"/>
      <c r="F360" s="577"/>
      <c r="G360" s="577"/>
      <c r="H360" s="600"/>
      <c r="I360" s="577"/>
      <c r="J360" s="604">
        <v>1500</v>
      </c>
      <c r="K360" s="1016">
        <f>K358+J360</f>
        <v>19505068</v>
      </c>
      <c r="L360" s="433"/>
    </row>
    <row r="361" spans="1:12">
      <c r="A361" s="9515"/>
      <c r="B361" s="9679"/>
      <c r="C361" s="556" t="s">
        <v>781</v>
      </c>
      <c r="D361" s="1011"/>
      <c r="E361" s="9524"/>
      <c r="F361" s="9492"/>
      <c r="G361" s="9492"/>
      <c r="H361" s="9492"/>
      <c r="I361" s="9492">
        <v>528440</v>
      </c>
      <c r="J361" s="9633"/>
      <c r="K361" s="9492">
        <f>K360-I361</f>
        <v>18976628</v>
      </c>
      <c r="L361" s="433"/>
    </row>
    <row r="362" spans="1:12">
      <c r="A362" s="9516"/>
      <c r="B362" s="9698"/>
      <c r="C362" s="555" t="s">
        <v>1394</v>
      </c>
      <c r="D362" s="1012"/>
      <c r="E362" s="9525"/>
      <c r="F362" s="9493"/>
      <c r="G362" s="9493"/>
      <c r="H362" s="9493"/>
      <c r="I362" s="9493"/>
      <c r="J362" s="9634"/>
      <c r="K362" s="9493"/>
      <c r="L362" s="433"/>
    </row>
    <row r="363" spans="1:12">
      <c r="A363" s="487"/>
      <c r="B363" s="1245"/>
      <c r="C363" s="532"/>
      <c r="D363" s="576"/>
      <c r="E363" s="582"/>
      <c r="F363" s="577"/>
      <c r="G363" s="577"/>
      <c r="H363" s="600"/>
      <c r="I363" s="577"/>
      <c r="J363" s="604">
        <v>1500</v>
      </c>
      <c r="K363" s="991">
        <f>K361+J363</f>
        <v>18978128</v>
      </c>
      <c r="L363" s="433"/>
    </row>
    <row r="364" spans="1:12">
      <c r="A364" s="9515"/>
      <c r="B364" s="9679">
        <v>42083</v>
      </c>
      <c r="C364" s="545" t="s">
        <v>815</v>
      </c>
      <c r="D364" s="1027"/>
      <c r="E364" s="974"/>
      <c r="F364" s="1015"/>
      <c r="G364" s="9492"/>
      <c r="H364" s="9492"/>
      <c r="I364" s="9492">
        <v>34589</v>
      </c>
      <c r="J364" s="9633"/>
      <c r="K364" s="9492">
        <f>K363-I364</f>
        <v>18943539</v>
      </c>
      <c r="L364" s="433"/>
    </row>
    <row r="365" spans="1:12">
      <c r="A365" s="9516"/>
      <c r="B365" s="9698"/>
      <c r="C365" s="538" t="s">
        <v>1395</v>
      </c>
      <c r="D365" s="1012"/>
      <c r="E365" s="1014"/>
      <c r="F365" s="1016"/>
      <c r="G365" s="9493"/>
      <c r="H365" s="9493"/>
      <c r="I365" s="9493"/>
      <c r="J365" s="9634"/>
      <c r="K365" s="9493"/>
      <c r="L365" s="433"/>
    </row>
    <row r="366" spans="1:12">
      <c r="A366" s="487"/>
      <c r="B366" s="1248"/>
      <c r="C366" s="529"/>
      <c r="D366" s="602"/>
      <c r="E366" s="605"/>
      <c r="F366" s="577"/>
      <c r="G366" s="577"/>
      <c r="H366" s="600"/>
      <c r="I366" s="577"/>
      <c r="J366" s="604">
        <v>1400</v>
      </c>
      <c r="K366" s="1016">
        <f>K364+J366</f>
        <v>18944939</v>
      </c>
      <c r="L366" s="433"/>
    </row>
    <row r="367" spans="1:12">
      <c r="A367" s="9515"/>
      <c r="B367" s="9679"/>
      <c r="C367" s="545" t="s">
        <v>781</v>
      </c>
      <c r="D367" s="1289" t="s">
        <v>1247</v>
      </c>
      <c r="E367" s="1005"/>
      <c r="F367" s="9492"/>
      <c r="G367" s="9492"/>
      <c r="H367" s="9492"/>
      <c r="I367" s="9492">
        <v>306880</v>
      </c>
      <c r="J367" s="9633"/>
      <c r="K367" s="9492">
        <f>K366-I367</f>
        <v>18638059</v>
      </c>
      <c r="L367" s="433"/>
    </row>
    <row r="368" spans="1:12">
      <c r="A368" s="9516"/>
      <c r="B368" s="9698"/>
      <c r="C368" s="538" t="s">
        <v>957</v>
      </c>
      <c r="D368" s="487"/>
      <c r="E368" s="533"/>
      <c r="F368" s="9493"/>
      <c r="G368" s="9493"/>
      <c r="H368" s="9493"/>
      <c r="I368" s="9493"/>
      <c r="J368" s="9634"/>
      <c r="K368" s="9493"/>
      <c r="L368" s="433"/>
    </row>
    <row r="369" spans="1:12">
      <c r="A369" s="487"/>
      <c r="B369" s="1245"/>
      <c r="C369" s="532"/>
      <c r="D369" s="576"/>
      <c r="E369" s="582"/>
      <c r="F369" s="577"/>
      <c r="G369" s="577"/>
      <c r="H369" s="600"/>
      <c r="I369" s="577"/>
      <c r="J369" s="604">
        <v>1500</v>
      </c>
      <c r="K369" s="1280">
        <f>K367+J369</f>
        <v>18639559</v>
      </c>
      <c r="L369" s="433"/>
    </row>
    <row r="370" spans="1:12">
      <c r="A370" s="9515"/>
      <c r="B370" s="9679"/>
      <c r="C370" s="474" t="s">
        <v>781</v>
      </c>
      <c r="D370" s="1253"/>
      <c r="E370" s="9498"/>
      <c r="F370" s="9492"/>
      <c r="G370" s="9492"/>
      <c r="H370" s="9492"/>
      <c r="I370" s="9492">
        <v>275640</v>
      </c>
      <c r="J370" s="9633"/>
      <c r="K370" s="9492">
        <f>K369-I370</f>
        <v>18363919</v>
      </c>
      <c r="L370" s="433"/>
    </row>
    <row r="371" spans="1:12">
      <c r="A371" s="9516"/>
      <c r="B371" s="9698"/>
      <c r="C371" s="477" t="s">
        <v>1396</v>
      </c>
      <c r="D371" s="1254"/>
      <c r="E371" s="9499"/>
      <c r="F371" s="9493"/>
      <c r="G371" s="9493"/>
      <c r="H371" s="9493"/>
      <c r="I371" s="9493"/>
      <c r="J371" s="9634"/>
      <c r="K371" s="9493"/>
      <c r="L371" s="433"/>
    </row>
    <row r="372" spans="1:12">
      <c r="A372" s="487"/>
      <c r="B372" s="1245"/>
      <c r="C372" s="532"/>
      <c r="D372" s="576"/>
      <c r="E372" s="582"/>
      <c r="F372" s="577"/>
      <c r="G372" s="577"/>
      <c r="H372" s="600"/>
      <c r="I372" s="577"/>
      <c r="J372" s="604">
        <v>1500</v>
      </c>
      <c r="K372" s="1264">
        <f>K370+J372</f>
        <v>18365419</v>
      </c>
      <c r="L372" s="433"/>
    </row>
    <row r="373" spans="1:12">
      <c r="A373" s="9515"/>
      <c r="B373" s="9679"/>
      <c r="C373" s="457" t="s">
        <v>781</v>
      </c>
      <c r="D373" s="1262"/>
      <c r="E373" s="459"/>
      <c r="F373" s="1257"/>
      <c r="G373" s="9492"/>
      <c r="H373" s="9492"/>
      <c r="I373" s="9492">
        <v>244140</v>
      </c>
      <c r="J373" s="9633"/>
      <c r="K373" s="9492">
        <f>K372-I373</f>
        <v>18121279</v>
      </c>
      <c r="L373" s="433"/>
    </row>
    <row r="374" spans="1:12">
      <c r="A374" s="9516"/>
      <c r="B374" s="9698"/>
      <c r="C374" s="538" t="s">
        <v>1397</v>
      </c>
      <c r="D374" s="1263"/>
      <c r="E374" s="1260"/>
      <c r="F374" s="1258"/>
      <c r="G374" s="9493"/>
      <c r="H374" s="9493"/>
      <c r="I374" s="9493"/>
      <c r="J374" s="9634"/>
      <c r="K374" s="9493"/>
      <c r="L374" s="433"/>
    </row>
    <row r="375" spans="1:12">
      <c r="A375" s="487"/>
      <c r="B375" s="1265"/>
      <c r="C375" s="529"/>
      <c r="D375" s="602"/>
      <c r="E375" s="605"/>
      <c r="F375" s="577"/>
      <c r="G375" s="577"/>
      <c r="H375" s="600"/>
      <c r="I375" s="577"/>
      <c r="J375" s="604">
        <v>1500</v>
      </c>
      <c r="K375" s="1258">
        <f>K373+J375</f>
        <v>18122779</v>
      </c>
      <c r="L375" s="433"/>
    </row>
    <row r="376" spans="1:12">
      <c r="A376" s="9515"/>
      <c r="B376" s="9679"/>
      <c r="C376" s="556" t="s">
        <v>781</v>
      </c>
      <c r="D376" s="1253"/>
      <c r="E376" s="9524"/>
      <c r="F376" s="9492"/>
      <c r="G376" s="9492"/>
      <c r="H376" s="9492"/>
      <c r="I376" s="9492">
        <v>94300</v>
      </c>
      <c r="J376" s="9633"/>
      <c r="K376" s="9492">
        <f>K375-I376</f>
        <v>18028479</v>
      </c>
      <c r="L376" s="433"/>
    </row>
    <row r="377" spans="1:12">
      <c r="A377" s="9516"/>
      <c r="B377" s="9698"/>
      <c r="C377" s="555" t="s">
        <v>1398</v>
      </c>
      <c r="D377" s="1254"/>
      <c r="E377" s="9525"/>
      <c r="F377" s="9493"/>
      <c r="G377" s="9493"/>
      <c r="H377" s="9493"/>
      <c r="I377" s="9493"/>
      <c r="J377" s="9634"/>
      <c r="K377" s="9493"/>
      <c r="L377" s="433"/>
    </row>
    <row r="378" spans="1:12">
      <c r="A378" s="487"/>
      <c r="B378" s="1245"/>
      <c r="C378" s="532"/>
      <c r="D378" s="576"/>
      <c r="E378" s="582"/>
      <c r="F378" s="577"/>
      <c r="G378" s="577"/>
      <c r="H378" s="600"/>
      <c r="I378" s="577"/>
      <c r="J378" s="604">
        <v>1500</v>
      </c>
      <c r="K378" s="1280">
        <f>K376+J378</f>
        <v>18029979</v>
      </c>
      <c r="L378" s="433"/>
    </row>
    <row r="379" spans="1:12">
      <c r="A379" s="9515"/>
      <c r="B379" s="9679"/>
      <c r="C379" s="545" t="s">
        <v>781</v>
      </c>
      <c r="D379" s="1261"/>
      <c r="E379" s="974"/>
      <c r="F379" s="1257"/>
      <c r="G379" s="9492"/>
      <c r="H379" s="9492"/>
      <c r="I379" s="9492">
        <v>456140</v>
      </c>
      <c r="J379" s="9633"/>
      <c r="K379" s="9492">
        <f>K378-I379</f>
        <v>17573839</v>
      </c>
      <c r="L379" s="433"/>
    </row>
    <row r="380" spans="1:12">
      <c r="A380" s="9516"/>
      <c r="B380" s="9698"/>
      <c r="C380" s="538" t="s">
        <v>1399</v>
      </c>
      <c r="D380" s="1254"/>
      <c r="E380" s="1256"/>
      <c r="F380" s="1258"/>
      <c r="G380" s="9493"/>
      <c r="H380" s="9493"/>
      <c r="I380" s="9493"/>
      <c r="J380" s="9634"/>
      <c r="K380" s="9493"/>
      <c r="L380" s="433"/>
    </row>
    <row r="381" spans="1:12">
      <c r="A381" s="487"/>
      <c r="B381" s="1265"/>
      <c r="C381" s="529"/>
      <c r="D381" s="602"/>
      <c r="E381" s="605"/>
      <c r="F381" s="577"/>
      <c r="G381" s="577"/>
      <c r="H381" s="600"/>
      <c r="I381" s="577"/>
      <c r="J381" s="604">
        <v>1500</v>
      </c>
      <c r="K381" s="1258">
        <f>K379+J381</f>
        <v>17575339</v>
      </c>
      <c r="L381" s="433"/>
    </row>
    <row r="382" spans="1:12">
      <c r="A382" s="9515"/>
      <c r="B382" s="9679"/>
      <c r="C382" s="545" t="s">
        <v>781</v>
      </c>
      <c r="D382" s="491"/>
      <c r="E382" s="1005"/>
      <c r="F382" s="9492"/>
      <c r="G382" s="9492"/>
      <c r="H382" s="9492"/>
      <c r="I382" s="9492">
        <v>100900</v>
      </c>
      <c r="J382" s="9633"/>
      <c r="K382" s="9492">
        <f>K381-I382</f>
        <v>17474439</v>
      </c>
      <c r="L382" s="433"/>
    </row>
    <row r="383" spans="1:12">
      <c r="A383" s="9516"/>
      <c r="B383" s="9698"/>
      <c r="C383" s="538" t="s">
        <v>1400</v>
      </c>
      <c r="D383" s="487"/>
      <c r="E383" s="533"/>
      <c r="F383" s="9493"/>
      <c r="G383" s="9493"/>
      <c r="H383" s="9493"/>
      <c r="I383" s="9493"/>
      <c r="J383" s="9634"/>
      <c r="K383" s="9493"/>
      <c r="L383" s="433"/>
    </row>
    <row r="384" spans="1:12">
      <c r="A384" s="487"/>
      <c r="B384" s="1245"/>
      <c r="C384" s="532"/>
      <c r="D384" s="576"/>
      <c r="E384" s="582"/>
      <c r="F384" s="577"/>
      <c r="G384" s="577"/>
      <c r="H384" s="600"/>
      <c r="I384" s="577"/>
      <c r="J384" s="604">
        <v>1500</v>
      </c>
      <c r="K384" s="1280">
        <f>K382+J384</f>
        <v>17475939</v>
      </c>
      <c r="L384" s="433"/>
    </row>
    <row r="385" spans="1:12">
      <c r="A385" s="9515"/>
      <c r="B385" s="9679"/>
      <c r="C385" s="545" t="s">
        <v>781</v>
      </c>
      <c r="D385" s="1271"/>
      <c r="E385" s="974"/>
      <c r="F385" s="1266"/>
      <c r="G385" s="9492"/>
      <c r="H385" s="9492"/>
      <c r="I385" s="9492">
        <v>88140</v>
      </c>
      <c r="J385" s="9633"/>
      <c r="K385" s="9492">
        <f>K384-I385</f>
        <v>17387799</v>
      </c>
      <c r="L385" s="433"/>
    </row>
    <row r="386" spans="1:12">
      <c r="A386" s="9516"/>
      <c r="B386" s="9698"/>
      <c r="C386" s="538" t="s">
        <v>1401</v>
      </c>
      <c r="D386" s="1270"/>
      <c r="E386" s="1268"/>
      <c r="F386" s="1267"/>
      <c r="G386" s="9493"/>
      <c r="H386" s="9493"/>
      <c r="I386" s="9493"/>
      <c r="J386" s="9634"/>
      <c r="K386" s="9493"/>
      <c r="L386" s="433"/>
    </row>
    <row r="387" spans="1:12">
      <c r="A387" s="487"/>
      <c r="B387" s="1273"/>
      <c r="C387" s="529"/>
      <c r="D387" s="602"/>
      <c r="E387" s="605"/>
      <c r="F387" s="577"/>
      <c r="G387" s="577"/>
      <c r="H387" s="600"/>
      <c r="I387" s="577"/>
      <c r="J387" s="604">
        <v>1500</v>
      </c>
      <c r="K387" s="1267">
        <f>K385+J387</f>
        <v>17389299</v>
      </c>
      <c r="L387" s="433"/>
    </row>
    <row r="388" spans="1:12">
      <c r="A388" s="9515"/>
      <c r="B388" s="9679"/>
      <c r="C388" s="556" t="s">
        <v>781</v>
      </c>
      <c r="D388" s="1269" t="s">
        <v>1321</v>
      </c>
      <c r="E388" s="1110" t="s">
        <v>1322</v>
      </c>
      <c r="F388" s="9492"/>
      <c r="G388" s="9492">
        <v>27840</v>
      </c>
      <c r="H388" s="9492"/>
      <c r="I388" s="9492"/>
      <c r="J388" s="9633"/>
      <c r="K388" s="9492">
        <f>K387-G388</f>
        <v>17361459</v>
      </c>
      <c r="L388" s="433"/>
    </row>
    <row r="389" spans="1:12">
      <c r="A389" s="9516"/>
      <c r="B389" s="9698"/>
      <c r="C389" s="555" t="s">
        <v>1306</v>
      </c>
      <c r="D389" s="1270" t="s">
        <v>1176</v>
      </c>
      <c r="E389" s="1268"/>
      <c r="F389" s="9493"/>
      <c r="G389" s="9493"/>
      <c r="H389" s="9493"/>
      <c r="I389" s="9493"/>
      <c r="J389" s="9634"/>
      <c r="K389" s="9493"/>
      <c r="L389" s="433"/>
    </row>
    <row r="390" spans="1:12">
      <c r="A390" s="487"/>
      <c r="B390" s="1245"/>
      <c r="C390" s="532"/>
      <c r="D390" s="576"/>
      <c r="E390" s="582"/>
      <c r="F390" s="577"/>
      <c r="G390" s="577" t="s">
        <v>1402</v>
      </c>
      <c r="H390" s="600"/>
      <c r="I390" s="577"/>
      <c r="J390" s="604">
        <v>1500</v>
      </c>
      <c r="K390" s="1280">
        <f>K388+J390</f>
        <v>17362959</v>
      </c>
      <c r="L390" s="433"/>
    </row>
    <row r="391" spans="1:12">
      <c r="A391" s="9515"/>
      <c r="B391" s="9679"/>
      <c r="C391" s="556" t="s">
        <v>781</v>
      </c>
      <c r="D391" s="1269" t="s">
        <v>743</v>
      </c>
      <c r="E391" s="9498" t="s">
        <v>1177</v>
      </c>
      <c r="F391" s="9492"/>
      <c r="G391" s="9492">
        <v>15390</v>
      </c>
      <c r="H391" s="9492"/>
      <c r="I391" s="9492"/>
      <c r="J391" s="9633"/>
      <c r="K391" s="9492">
        <f>K390-G391</f>
        <v>17347569</v>
      </c>
      <c r="L391" s="433"/>
    </row>
    <row r="392" spans="1:12">
      <c r="A392" s="9516"/>
      <c r="B392" s="9698"/>
      <c r="C392" s="555" t="s">
        <v>1175</v>
      </c>
      <c r="D392" s="1270" t="s">
        <v>1176</v>
      </c>
      <c r="E392" s="9499"/>
      <c r="F392" s="9493"/>
      <c r="G392" s="9493"/>
      <c r="H392" s="9493"/>
      <c r="I392" s="9493"/>
      <c r="J392" s="9634"/>
      <c r="K392" s="9493"/>
      <c r="L392" s="433"/>
    </row>
    <row r="393" spans="1:12">
      <c r="A393" s="487"/>
      <c r="B393" s="1245"/>
      <c r="C393" s="532"/>
      <c r="D393" s="576"/>
      <c r="E393" s="582"/>
      <c r="F393" s="577"/>
      <c r="G393" s="577"/>
      <c r="H393" s="600"/>
      <c r="I393" s="577"/>
      <c r="J393" s="604">
        <v>1500</v>
      </c>
      <c r="K393" s="1272">
        <f>K391+J393</f>
        <v>17349069</v>
      </c>
      <c r="L393" s="433"/>
    </row>
    <row r="394" spans="1:12">
      <c r="A394" s="9515"/>
      <c r="B394" s="9679"/>
      <c r="C394" s="457" t="s">
        <v>864</v>
      </c>
      <c r="D394" s="1274" t="s">
        <v>785</v>
      </c>
      <c r="E394" s="9498" t="s">
        <v>47</v>
      </c>
      <c r="F394" s="1266"/>
      <c r="G394" s="9492"/>
      <c r="H394" s="9492">
        <v>100000</v>
      </c>
      <c r="I394" s="9492"/>
      <c r="J394" s="9633"/>
      <c r="K394" s="9492">
        <f>K393-H394</f>
        <v>17249069</v>
      </c>
      <c r="L394" s="433"/>
    </row>
    <row r="395" spans="1:12">
      <c r="A395" s="9516"/>
      <c r="B395" s="9698"/>
      <c r="C395" s="461" t="s">
        <v>1012</v>
      </c>
      <c r="D395" s="1275" t="s">
        <v>46</v>
      </c>
      <c r="E395" s="9499"/>
      <c r="F395" s="1267"/>
      <c r="G395" s="9493"/>
      <c r="H395" s="9493"/>
      <c r="I395" s="9493"/>
      <c r="J395" s="9634"/>
      <c r="K395" s="9493"/>
      <c r="L395" s="433"/>
    </row>
    <row r="396" spans="1:12">
      <c r="A396" s="487"/>
      <c r="B396" s="1273"/>
      <c r="C396" s="529"/>
      <c r="D396" s="602"/>
      <c r="E396" s="605"/>
      <c r="F396" s="577"/>
      <c r="G396" s="577"/>
      <c r="H396" s="600"/>
      <c r="I396" s="577"/>
      <c r="J396" s="604">
        <v>1400</v>
      </c>
      <c r="K396" s="991">
        <f>K394+J396</f>
        <v>17250469</v>
      </c>
      <c r="L396" s="433"/>
    </row>
    <row r="397" spans="1:12">
      <c r="A397" s="9515"/>
      <c r="B397" s="9679">
        <v>42086</v>
      </c>
      <c r="C397" s="556" t="s">
        <v>815</v>
      </c>
      <c r="D397" s="1282" t="s">
        <v>955</v>
      </c>
      <c r="E397" s="1284" t="s">
        <v>1232</v>
      </c>
      <c r="F397" s="9492"/>
      <c r="G397" s="9492"/>
      <c r="H397" s="9492"/>
      <c r="I397" s="9492">
        <v>677577</v>
      </c>
      <c r="J397" s="9633"/>
      <c r="K397" s="9492">
        <f>K396-I397</f>
        <v>16572892</v>
      </c>
      <c r="L397" s="433"/>
    </row>
    <row r="398" spans="1:12">
      <c r="A398" s="9516"/>
      <c r="B398" s="9698"/>
      <c r="C398" s="555" t="s">
        <v>1186</v>
      </c>
      <c r="D398" s="1283" t="s">
        <v>956</v>
      </c>
      <c r="E398" s="1285"/>
      <c r="F398" s="9493"/>
      <c r="G398" s="9493"/>
      <c r="H398" s="9493"/>
      <c r="I398" s="9493"/>
      <c r="J398" s="9634"/>
      <c r="K398" s="9493"/>
      <c r="L398" s="433"/>
    </row>
    <row r="399" spans="1:12">
      <c r="A399" s="487"/>
      <c r="B399" s="1245"/>
      <c r="C399" s="532"/>
      <c r="D399" s="576"/>
      <c r="E399" s="582"/>
      <c r="F399" s="577"/>
      <c r="G399" s="577"/>
      <c r="H399" s="600"/>
      <c r="I399" s="577"/>
      <c r="J399" s="604">
        <v>1400</v>
      </c>
      <c r="K399" s="1292">
        <f>K397+J399</f>
        <v>16574292</v>
      </c>
      <c r="L399" s="433"/>
    </row>
    <row r="400" spans="1:12">
      <c r="A400" s="9515"/>
      <c r="B400" s="9679"/>
      <c r="C400" s="545" t="s">
        <v>812</v>
      </c>
      <c r="D400" s="518" t="s">
        <v>1335</v>
      </c>
      <c r="E400" s="974"/>
      <c r="F400" s="1266"/>
      <c r="G400" s="9492"/>
      <c r="H400" s="9492"/>
      <c r="I400" s="9492">
        <v>269829</v>
      </c>
      <c r="J400" s="9633"/>
      <c r="K400" s="9492">
        <f>K399-I400</f>
        <v>16304463</v>
      </c>
      <c r="L400" s="433"/>
    </row>
    <row r="401" spans="1:12">
      <c r="A401" s="9516"/>
      <c r="B401" s="9698"/>
      <c r="C401" s="553" t="s">
        <v>813</v>
      </c>
      <c r="D401" s="519" t="s">
        <v>814</v>
      </c>
      <c r="E401" s="1268"/>
      <c r="F401" s="1267"/>
      <c r="G401" s="9493"/>
      <c r="H401" s="9493"/>
      <c r="I401" s="9493"/>
      <c r="J401" s="9634"/>
      <c r="K401" s="9493"/>
      <c r="L401" s="433"/>
    </row>
    <row r="402" spans="1:12">
      <c r="A402" s="487"/>
      <c r="B402" s="1273"/>
      <c r="C402" s="529"/>
      <c r="D402" s="602"/>
      <c r="E402" s="605"/>
      <c r="F402" s="577"/>
      <c r="G402" s="577"/>
      <c r="H402" s="600"/>
      <c r="I402" s="577"/>
      <c r="J402" s="604">
        <v>1400</v>
      </c>
      <c r="K402" s="1267">
        <f>K400+J402</f>
        <v>16305863</v>
      </c>
      <c r="L402" s="433"/>
    </row>
    <row r="403" spans="1:12">
      <c r="A403" s="9515"/>
      <c r="B403" s="9679"/>
      <c r="C403" s="562" t="s">
        <v>815</v>
      </c>
      <c r="D403" s="1282" t="s">
        <v>1335</v>
      </c>
      <c r="E403" s="1005"/>
      <c r="F403" s="9492"/>
      <c r="G403" s="9492"/>
      <c r="H403" s="9492"/>
      <c r="I403" s="9492">
        <v>95580</v>
      </c>
      <c r="J403" s="9633"/>
      <c r="K403" s="9492">
        <f>K402-I403</f>
        <v>16210283</v>
      </c>
      <c r="L403" s="433"/>
    </row>
    <row r="404" spans="1:12">
      <c r="A404" s="9516"/>
      <c r="B404" s="9698"/>
      <c r="C404" s="553" t="s">
        <v>1026</v>
      </c>
      <c r="D404" s="1283" t="s">
        <v>814</v>
      </c>
      <c r="E404" s="533"/>
      <c r="F404" s="9493"/>
      <c r="G404" s="9493"/>
      <c r="H404" s="9493"/>
      <c r="I404" s="9493"/>
      <c r="J404" s="9634"/>
      <c r="K404" s="9493"/>
      <c r="L404" s="433"/>
    </row>
    <row r="405" spans="1:12">
      <c r="A405" s="487"/>
      <c r="B405" s="1245"/>
      <c r="C405" s="532"/>
      <c r="D405" s="576"/>
      <c r="E405" s="582"/>
      <c r="F405" s="577"/>
      <c r="G405" s="577"/>
      <c r="H405" s="600"/>
      <c r="I405" s="577"/>
      <c r="J405" s="604">
        <v>1400</v>
      </c>
      <c r="K405" s="1288">
        <f>K403+J405</f>
        <v>16211683</v>
      </c>
      <c r="L405" s="433"/>
    </row>
    <row r="406" spans="1:12">
      <c r="A406" s="9515"/>
      <c r="B406" s="9679"/>
      <c r="C406" s="556" t="s">
        <v>796</v>
      </c>
      <c r="D406" s="1282" t="s">
        <v>955</v>
      </c>
      <c r="E406" s="1284" t="s">
        <v>1232</v>
      </c>
      <c r="F406" s="1266"/>
      <c r="G406" s="9492"/>
      <c r="H406" s="9492"/>
      <c r="I406" s="9492">
        <v>70800</v>
      </c>
      <c r="J406" s="9633"/>
      <c r="K406" s="9492">
        <f>K405-I406</f>
        <v>16140883</v>
      </c>
      <c r="L406" s="433"/>
    </row>
    <row r="407" spans="1:12">
      <c r="A407" s="9516"/>
      <c r="B407" s="9698"/>
      <c r="C407" s="477" t="s">
        <v>1187</v>
      </c>
      <c r="D407" s="1283" t="s">
        <v>956</v>
      </c>
      <c r="E407" s="1285"/>
      <c r="F407" s="1267"/>
      <c r="G407" s="9493"/>
      <c r="H407" s="9493"/>
      <c r="I407" s="9493"/>
      <c r="J407" s="9634"/>
      <c r="K407" s="9493"/>
      <c r="L407" s="433"/>
    </row>
    <row r="408" spans="1:12">
      <c r="A408" s="487"/>
      <c r="B408" s="1273"/>
      <c r="C408" s="529"/>
      <c r="D408" s="602"/>
      <c r="E408" s="605"/>
      <c r="F408" s="577"/>
      <c r="G408" s="577"/>
      <c r="H408" s="600"/>
      <c r="I408" s="577"/>
      <c r="J408" s="604">
        <v>750</v>
      </c>
      <c r="K408" s="1267">
        <f>K406+J408</f>
        <v>16141633</v>
      </c>
      <c r="L408" s="433"/>
    </row>
    <row r="409" spans="1:12">
      <c r="A409" s="9515"/>
      <c r="B409" s="9679"/>
      <c r="C409" s="556" t="s">
        <v>1278</v>
      </c>
      <c r="D409" s="1282" t="s">
        <v>1312</v>
      </c>
      <c r="E409" s="9498" t="s">
        <v>1326</v>
      </c>
      <c r="F409" s="9492"/>
      <c r="G409" s="9492">
        <v>300000</v>
      </c>
      <c r="H409" s="9492"/>
      <c r="I409" s="9492"/>
      <c r="J409" s="9633"/>
      <c r="K409" s="9492">
        <f>K408-G409</f>
        <v>15841633</v>
      </c>
      <c r="L409" s="433"/>
    </row>
    <row r="410" spans="1:12">
      <c r="A410" s="9516"/>
      <c r="B410" s="9698"/>
      <c r="C410" s="555" t="s">
        <v>1311</v>
      </c>
      <c r="D410" s="1283" t="s">
        <v>1313</v>
      </c>
      <c r="E410" s="9499"/>
      <c r="F410" s="9493"/>
      <c r="G410" s="9493"/>
      <c r="H410" s="9493"/>
      <c r="I410" s="9493"/>
      <c r="J410" s="9634"/>
      <c r="K410" s="9493"/>
      <c r="L410" s="433"/>
    </row>
    <row r="411" spans="1:12">
      <c r="A411" s="487"/>
      <c r="B411" s="1245"/>
      <c r="C411" s="532"/>
      <c r="D411" s="576"/>
      <c r="E411" s="582"/>
      <c r="F411" s="577"/>
      <c r="G411" s="577"/>
      <c r="H411" s="600"/>
      <c r="I411" s="577"/>
      <c r="J411" s="604">
        <v>1400</v>
      </c>
      <c r="K411" s="991">
        <f>K409+J411</f>
        <v>15843033</v>
      </c>
      <c r="L411" s="433"/>
    </row>
    <row r="412" spans="1:12">
      <c r="A412" s="9515"/>
      <c r="B412" s="9679">
        <v>42087</v>
      </c>
      <c r="C412" s="556" t="s">
        <v>952</v>
      </c>
      <c r="D412" s="1282" t="s">
        <v>1207</v>
      </c>
      <c r="E412" s="9498" t="s">
        <v>1422</v>
      </c>
      <c r="F412" s="9492"/>
      <c r="G412" s="9492"/>
      <c r="H412" s="9492"/>
      <c r="I412" s="9492">
        <v>50000</v>
      </c>
      <c r="J412" s="9633"/>
      <c r="K412" s="9492">
        <f>K411-I412</f>
        <v>15793033</v>
      </c>
      <c r="L412" s="433"/>
    </row>
    <row r="413" spans="1:12">
      <c r="A413" s="9516"/>
      <c r="B413" s="9698"/>
      <c r="C413" s="555" t="s">
        <v>1206</v>
      </c>
      <c r="D413" s="1283" t="s">
        <v>1176</v>
      </c>
      <c r="E413" s="9499"/>
      <c r="F413" s="9493"/>
      <c r="G413" s="9493"/>
      <c r="H413" s="9493"/>
      <c r="I413" s="9493"/>
      <c r="J413" s="9634"/>
      <c r="K413" s="9493"/>
      <c r="L413" s="433"/>
    </row>
    <row r="414" spans="1:12">
      <c r="A414" s="487"/>
      <c r="B414" s="1245"/>
      <c r="C414" s="532"/>
      <c r="D414" s="576"/>
      <c r="E414" s="582"/>
      <c r="F414" s="577"/>
      <c r="G414" s="577"/>
      <c r="H414" s="600"/>
      <c r="I414" s="577"/>
      <c r="J414" s="604">
        <v>1400</v>
      </c>
      <c r="K414" s="1272">
        <f>K412+J414</f>
        <v>15794433</v>
      </c>
      <c r="L414" s="433"/>
    </row>
    <row r="415" spans="1:12">
      <c r="A415" s="9515"/>
      <c r="B415" s="9679"/>
      <c r="C415" s="556" t="s">
        <v>1047</v>
      </c>
      <c r="D415" s="1282" t="s">
        <v>1049</v>
      </c>
      <c r="E415" s="1284" t="s">
        <v>126</v>
      </c>
      <c r="F415" s="1266"/>
      <c r="G415" s="9492">
        <v>450000</v>
      </c>
      <c r="H415" s="9492"/>
      <c r="I415" s="9492"/>
      <c r="J415" s="9633"/>
      <c r="K415" s="9492">
        <f>K414-G415</f>
        <v>15344433</v>
      </c>
      <c r="L415" s="433"/>
    </row>
    <row r="416" spans="1:12">
      <c r="A416" s="9516"/>
      <c r="B416" s="9698"/>
      <c r="C416" s="555" t="s">
        <v>1048</v>
      </c>
      <c r="D416" s="1283" t="s">
        <v>956</v>
      </c>
      <c r="E416" s="1285"/>
      <c r="F416" s="1267"/>
      <c r="G416" s="9493"/>
      <c r="H416" s="9493"/>
      <c r="I416" s="9493"/>
      <c r="J416" s="9634"/>
      <c r="K416" s="9493"/>
      <c r="L416" s="433"/>
    </row>
    <row r="417" spans="1:12">
      <c r="A417" s="487"/>
      <c r="B417" s="1273"/>
      <c r="C417" s="529"/>
      <c r="D417" s="602"/>
      <c r="E417" s="605"/>
      <c r="F417" s="577"/>
      <c r="G417" s="577"/>
      <c r="H417" s="600"/>
      <c r="I417" s="577"/>
      <c r="J417" s="604">
        <v>1400</v>
      </c>
      <c r="K417" s="1267">
        <f>K415+J417</f>
        <v>15345833</v>
      </c>
      <c r="L417" s="433"/>
    </row>
    <row r="418" spans="1:12">
      <c r="A418" s="9515"/>
      <c r="B418" s="9679"/>
      <c r="C418" s="517" t="s">
        <v>949</v>
      </c>
      <c r="D418" s="1282" t="s">
        <v>321</v>
      </c>
      <c r="E418" s="9498" t="s">
        <v>1177</v>
      </c>
      <c r="F418" s="9492"/>
      <c r="G418" s="9492">
        <v>150000</v>
      </c>
      <c r="H418" s="9492"/>
      <c r="I418" s="9492"/>
      <c r="J418" s="9633"/>
      <c r="K418" s="9492">
        <f>K417-G418</f>
        <v>15195833</v>
      </c>
      <c r="L418" s="433"/>
    </row>
    <row r="419" spans="1:12">
      <c r="A419" s="9516"/>
      <c r="B419" s="9698"/>
      <c r="C419" s="555" t="s">
        <v>1028</v>
      </c>
      <c r="D419" s="1283" t="s">
        <v>46</v>
      </c>
      <c r="E419" s="9499"/>
      <c r="F419" s="9493"/>
      <c r="G419" s="9493"/>
      <c r="H419" s="9493"/>
      <c r="I419" s="9493"/>
      <c r="J419" s="9634"/>
      <c r="K419" s="9493"/>
      <c r="L419" s="433"/>
    </row>
    <row r="420" spans="1:12">
      <c r="A420" s="487"/>
      <c r="B420" s="1245"/>
      <c r="C420" s="532"/>
      <c r="D420" s="576"/>
      <c r="E420" s="582"/>
      <c r="F420" s="577"/>
      <c r="G420" s="577"/>
      <c r="H420" s="600"/>
      <c r="I420" s="577"/>
      <c r="J420" s="604">
        <v>1400</v>
      </c>
      <c r="K420" s="991">
        <f>K418+J420</f>
        <v>15197233</v>
      </c>
      <c r="L420" s="433"/>
    </row>
    <row r="421" spans="1:12">
      <c r="A421" s="9515"/>
      <c r="B421" s="9679">
        <v>42088</v>
      </c>
      <c r="C421" s="556" t="s">
        <v>1369</v>
      </c>
      <c r="D421" s="1282" t="s">
        <v>964</v>
      </c>
      <c r="E421" s="1284" t="s">
        <v>1233</v>
      </c>
      <c r="F421" s="1266"/>
      <c r="G421" s="9492">
        <v>700000</v>
      </c>
      <c r="H421" s="9492"/>
      <c r="I421" s="9492"/>
      <c r="J421" s="9633"/>
      <c r="K421" s="9492">
        <f>K420-G421</f>
        <v>14497233</v>
      </c>
      <c r="L421" s="433"/>
    </row>
    <row r="422" spans="1:12">
      <c r="A422" s="9516"/>
      <c r="B422" s="9698"/>
      <c r="C422" s="555" t="s">
        <v>1172</v>
      </c>
      <c r="D422" s="1283" t="s">
        <v>965</v>
      </c>
      <c r="E422" s="1285"/>
      <c r="F422" s="1267"/>
      <c r="G422" s="9493"/>
      <c r="H422" s="9493"/>
      <c r="I422" s="9493"/>
      <c r="J422" s="9634"/>
      <c r="K422" s="9493"/>
      <c r="L422" s="433"/>
    </row>
    <row r="423" spans="1:12">
      <c r="A423" s="487"/>
      <c r="B423" s="1273"/>
      <c r="C423" s="529"/>
      <c r="D423" s="602"/>
      <c r="E423" s="605"/>
      <c r="F423" s="577"/>
      <c r="G423" s="577"/>
      <c r="H423" s="600"/>
      <c r="I423" s="577"/>
      <c r="J423" s="604">
        <v>1400</v>
      </c>
      <c r="K423" s="1267">
        <f>K421+J423</f>
        <v>14498633</v>
      </c>
      <c r="L423" s="433"/>
    </row>
    <row r="424" spans="1:12">
      <c r="A424" s="9515"/>
      <c r="B424" s="9679"/>
      <c r="C424" s="556" t="s">
        <v>997</v>
      </c>
      <c r="D424" s="485" t="s">
        <v>1221</v>
      </c>
      <c r="E424" s="1284" t="s">
        <v>1236</v>
      </c>
      <c r="F424" s="9492"/>
      <c r="G424" s="9492">
        <v>200000</v>
      </c>
      <c r="H424" s="9492"/>
      <c r="I424" s="9492"/>
      <c r="J424" s="9633"/>
      <c r="K424" s="9492">
        <f>K423-G424</f>
        <v>14298633</v>
      </c>
      <c r="L424" s="433"/>
    </row>
    <row r="425" spans="1:12">
      <c r="A425" s="9516"/>
      <c r="B425" s="9698"/>
      <c r="C425" s="555" t="s">
        <v>1220</v>
      </c>
      <c r="D425" s="486" t="s">
        <v>1222</v>
      </c>
      <c r="E425" s="1285"/>
      <c r="F425" s="9493"/>
      <c r="G425" s="9493"/>
      <c r="H425" s="9493"/>
      <c r="I425" s="9493"/>
      <c r="J425" s="9634"/>
      <c r="K425" s="9493"/>
      <c r="L425" s="433"/>
    </row>
    <row r="426" spans="1:12">
      <c r="A426" s="487"/>
      <c r="B426" s="1245"/>
      <c r="C426" s="532"/>
      <c r="D426" s="576"/>
      <c r="E426" s="582"/>
      <c r="F426" s="577"/>
      <c r="G426" s="577"/>
      <c r="H426" s="600"/>
      <c r="I426" s="577"/>
      <c r="J426" s="604">
        <v>1400</v>
      </c>
      <c r="K426" s="991">
        <f>K424+J426</f>
        <v>14300033</v>
      </c>
      <c r="L426" s="433"/>
    </row>
    <row r="427" spans="1:12">
      <c r="A427" s="9515"/>
      <c r="B427" s="9679">
        <v>42089</v>
      </c>
      <c r="C427" s="545" t="s">
        <v>864</v>
      </c>
      <c r="D427" s="1279"/>
      <c r="E427" s="974"/>
      <c r="F427" s="1277"/>
      <c r="G427" s="9492"/>
      <c r="H427" s="9492"/>
      <c r="I427" s="9492">
        <v>100000</v>
      </c>
      <c r="J427" s="9633"/>
      <c r="K427" s="9492">
        <f>K426-I427</f>
        <v>14200033</v>
      </c>
      <c r="L427" s="433"/>
    </row>
    <row r="428" spans="1:12">
      <c r="A428" s="9516"/>
      <c r="B428" s="9698"/>
      <c r="C428" s="538" t="s">
        <v>1264</v>
      </c>
      <c r="D428" s="1275"/>
      <c r="E428" s="1276"/>
      <c r="F428" s="1278"/>
      <c r="G428" s="9493"/>
      <c r="H428" s="9493"/>
      <c r="I428" s="9493"/>
      <c r="J428" s="9634"/>
      <c r="K428" s="9493"/>
      <c r="L428" s="433"/>
    </row>
    <row r="429" spans="1:12">
      <c r="A429" s="487"/>
      <c r="B429" s="1281"/>
      <c r="C429" s="529"/>
      <c r="D429" s="602"/>
      <c r="E429" s="605"/>
      <c r="F429" s="577"/>
      <c r="G429" s="577"/>
      <c r="H429" s="600"/>
      <c r="I429" s="577"/>
      <c r="J429" s="604">
        <v>1400</v>
      </c>
      <c r="K429" s="1278">
        <f>K427+J429</f>
        <v>14201433</v>
      </c>
      <c r="L429" s="433"/>
    </row>
    <row r="430" spans="1:12">
      <c r="A430" s="9515"/>
      <c r="B430" s="9679"/>
      <c r="C430" s="556" t="s">
        <v>1278</v>
      </c>
      <c r="D430" s="1282" t="s">
        <v>651</v>
      </c>
      <c r="E430" s="1005"/>
      <c r="F430" s="9492"/>
      <c r="G430" s="9492">
        <v>300000</v>
      </c>
      <c r="H430" s="9492"/>
      <c r="I430" s="9492"/>
      <c r="J430" s="9633"/>
      <c r="K430" s="9492">
        <f>K429-G430</f>
        <v>13901433</v>
      </c>
      <c r="L430" s="433"/>
    </row>
    <row r="431" spans="1:12">
      <c r="A431" s="9516"/>
      <c r="B431" s="9698"/>
      <c r="C431" s="555" t="s">
        <v>1001</v>
      </c>
      <c r="D431" s="1283"/>
      <c r="E431" s="533"/>
      <c r="F431" s="9493"/>
      <c r="G431" s="9493"/>
      <c r="H431" s="9493"/>
      <c r="I431" s="9493"/>
      <c r="J431" s="9634"/>
      <c r="K431" s="9493"/>
      <c r="L431" s="433"/>
    </row>
    <row r="432" spans="1:12">
      <c r="A432" s="487"/>
      <c r="B432" s="1245"/>
      <c r="C432" s="532"/>
      <c r="D432" s="576"/>
      <c r="E432" s="582"/>
      <c r="F432" s="577"/>
      <c r="G432" s="577"/>
      <c r="H432" s="600"/>
      <c r="I432" s="577"/>
      <c r="J432" s="604">
        <v>1400</v>
      </c>
      <c r="K432" s="1292">
        <f>K430+J432</f>
        <v>13902833</v>
      </c>
      <c r="L432" s="433"/>
    </row>
    <row r="433" spans="1:12">
      <c r="A433" s="9515"/>
      <c r="B433" s="9679"/>
      <c r="C433" s="556" t="s">
        <v>864</v>
      </c>
      <c r="D433" s="1286" t="s">
        <v>990</v>
      </c>
      <c r="E433" s="9659" t="s">
        <v>143</v>
      </c>
      <c r="F433" s="1277"/>
      <c r="G433" s="9492">
        <v>100000</v>
      </c>
      <c r="H433" s="9492"/>
      <c r="I433" s="9492"/>
      <c r="J433" s="9633"/>
      <c r="K433" s="9492">
        <f>K432-G433</f>
        <v>13802833</v>
      </c>
      <c r="L433" s="433"/>
    </row>
    <row r="434" spans="1:12">
      <c r="A434" s="9516"/>
      <c r="B434" s="9698"/>
      <c r="C434" s="555" t="s">
        <v>1203</v>
      </c>
      <c r="D434" s="1287" t="s">
        <v>1176</v>
      </c>
      <c r="E434" s="9660"/>
      <c r="F434" s="1278"/>
      <c r="G434" s="9493"/>
      <c r="H434" s="9493"/>
      <c r="I434" s="9493"/>
      <c r="J434" s="9634"/>
      <c r="K434" s="9493"/>
      <c r="L434" s="433"/>
    </row>
    <row r="435" spans="1:12">
      <c r="A435" s="487"/>
      <c r="B435" s="1281"/>
      <c r="C435" s="529"/>
      <c r="D435" s="602"/>
      <c r="E435" s="605"/>
      <c r="F435" s="577"/>
      <c r="G435" s="577"/>
      <c r="H435" s="600"/>
      <c r="I435" s="577"/>
      <c r="J435" s="604">
        <v>1400</v>
      </c>
      <c r="K435" s="1278">
        <f>K433+J435</f>
        <v>13804233</v>
      </c>
      <c r="L435" s="433"/>
    </row>
    <row r="436" spans="1:12">
      <c r="A436" s="9515"/>
      <c r="B436" s="9679"/>
      <c r="C436" s="457" t="s">
        <v>864</v>
      </c>
      <c r="D436" s="1282" t="s">
        <v>785</v>
      </c>
      <c r="E436" s="9498" t="s">
        <v>47</v>
      </c>
      <c r="F436" s="9492"/>
      <c r="G436" s="9492"/>
      <c r="H436" s="9492">
        <v>100000</v>
      </c>
      <c r="I436" s="9492"/>
      <c r="J436" s="9633"/>
      <c r="K436" s="9492">
        <f>K435-H436</f>
        <v>13704233</v>
      </c>
      <c r="L436" s="433"/>
    </row>
    <row r="437" spans="1:12">
      <c r="A437" s="9516"/>
      <c r="B437" s="9698"/>
      <c r="C437" s="461" t="s">
        <v>1012</v>
      </c>
      <c r="D437" s="1283" t="s">
        <v>46</v>
      </c>
      <c r="E437" s="9499"/>
      <c r="F437" s="9493"/>
      <c r="G437" s="9493"/>
      <c r="H437" s="9493"/>
      <c r="I437" s="9493"/>
      <c r="J437" s="9634"/>
      <c r="K437" s="9493"/>
      <c r="L437" s="433"/>
    </row>
    <row r="438" spans="1:12">
      <c r="A438" s="487"/>
      <c r="B438" s="1245"/>
      <c r="C438" s="532"/>
      <c r="D438" s="576"/>
      <c r="E438" s="582"/>
      <c r="F438" s="577"/>
      <c r="G438" s="577"/>
      <c r="H438" s="600"/>
      <c r="I438" s="577"/>
      <c r="J438" s="604">
        <v>1400</v>
      </c>
      <c r="K438" s="1292">
        <f>K436+J438</f>
        <v>13705633</v>
      </c>
      <c r="L438" s="433"/>
    </row>
    <row r="439" spans="1:12">
      <c r="A439" s="9515"/>
      <c r="B439" s="9679"/>
      <c r="C439" s="474" t="s">
        <v>781</v>
      </c>
      <c r="D439" s="1274" t="s">
        <v>1403</v>
      </c>
      <c r="E439" s="9498" t="s">
        <v>1405</v>
      </c>
      <c r="F439" s="9492"/>
      <c r="G439" s="9492">
        <v>75280</v>
      </c>
      <c r="H439" s="9492"/>
      <c r="I439" s="9492"/>
      <c r="J439" s="9633"/>
      <c r="K439" s="9492">
        <f>K438-G439</f>
        <v>13630353</v>
      </c>
      <c r="L439" s="433"/>
    </row>
    <row r="440" spans="1:12">
      <c r="A440" s="9516"/>
      <c r="B440" s="9698"/>
      <c r="C440" s="477" t="s">
        <v>1492</v>
      </c>
      <c r="D440" s="1275" t="s">
        <v>1404</v>
      </c>
      <c r="E440" s="9499"/>
      <c r="F440" s="9493"/>
      <c r="G440" s="9493"/>
      <c r="H440" s="9493"/>
      <c r="I440" s="9493"/>
      <c r="J440" s="9634"/>
      <c r="K440" s="9493"/>
      <c r="L440" s="433"/>
    </row>
    <row r="441" spans="1:12">
      <c r="A441" s="487"/>
      <c r="B441" s="1245"/>
      <c r="C441" s="532"/>
      <c r="D441" s="576"/>
      <c r="E441" s="582"/>
      <c r="F441" s="577"/>
      <c r="G441" s="577"/>
      <c r="H441" s="600"/>
      <c r="I441" s="577"/>
      <c r="J441" s="604">
        <v>1500</v>
      </c>
      <c r="K441" s="991">
        <f>K439+J441</f>
        <v>13631853</v>
      </c>
      <c r="L441" s="433"/>
    </row>
    <row r="442" spans="1:12">
      <c r="A442" s="9515"/>
      <c r="B442" s="9679">
        <v>42090</v>
      </c>
      <c r="C442" s="457" t="s">
        <v>1406</v>
      </c>
      <c r="D442" s="1369" t="s">
        <v>1408</v>
      </c>
      <c r="E442" s="9498" t="s">
        <v>1486</v>
      </c>
      <c r="F442" s="1277"/>
      <c r="G442" s="9492">
        <v>100000</v>
      </c>
      <c r="H442" s="9492"/>
      <c r="I442" s="9492"/>
      <c r="J442" s="9633"/>
      <c r="K442" s="9492">
        <f>K441-G442</f>
        <v>13531853</v>
      </c>
      <c r="L442" s="433"/>
    </row>
    <row r="443" spans="1:12">
      <c r="A443" s="9516"/>
      <c r="B443" s="9698"/>
      <c r="C443" s="538" t="s">
        <v>1407</v>
      </c>
      <c r="D443" s="1370" t="s">
        <v>1409</v>
      </c>
      <c r="E443" s="9499"/>
      <c r="F443" s="1278"/>
      <c r="G443" s="9493"/>
      <c r="H443" s="9493"/>
      <c r="I443" s="9493"/>
      <c r="J443" s="9634"/>
      <c r="K443" s="9493"/>
      <c r="L443" s="433"/>
    </row>
    <row r="444" spans="1:12">
      <c r="A444" s="487"/>
      <c r="B444" s="1281"/>
      <c r="C444" s="529"/>
      <c r="D444" s="602"/>
      <c r="E444" s="605"/>
      <c r="F444" s="577"/>
      <c r="G444" s="577"/>
      <c r="H444" s="600"/>
      <c r="I444" s="577"/>
      <c r="J444" s="604">
        <v>1625</v>
      </c>
      <c r="K444" s="1278">
        <f>K442+J444</f>
        <v>13533478</v>
      </c>
      <c r="L444" s="433"/>
    </row>
    <row r="445" spans="1:12">
      <c r="A445" s="9515"/>
      <c r="B445" s="9679"/>
      <c r="C445" s="556" t="s">
        <v>1410</v>
      </c>
      <c r="D445" s="1274" t="s">
        <v>709</v>
      </c>
      <c r="E445" s="9524" t="s">
        <v>143</v>
      </c>
      <c r="F445" s="9492"/>
      <c r="G445" s="9492">
        <v>11500</v>
      </c>
      <c r="H445" s="9492"/>
      <c r="I445" s="9492"/>
      <c r="J445" s="9633"/>
      <c r="K445" s="9492">
        <f>K444-G445</f>
        <v>13521978</v>
      </c>
      <c r="L445" s="433"/>
    </row>
    <row r="446" spans="1:12">
      <c r="A446" s="9516"/>
      <c r="B446" s="9698"/>
      <c r="C446" s="555" t="s">
        <v>1411</v>
      </c>
      <c r="D446" s="1275" t="s">
        <v>1176</v>
      </c>
      <c r="E446" s="9525"/>
      <c r="F446" s="9493"/>
      <c r="G446" s="9493"/>
      <c r="H446" s="9493"/>
      <c r="I446" s="9493"/>
      <c r="J446" s="9634"/>
      <c r="K446" s="9493"/>
      <c r="L446" s="433"/>
    </row>
    <row r="447" spans="1:12">
      <c r="A447" s="487"/>
      <c r="B447" s="1245"/>
      <c r="C447" s="532"/>
      <c r="D447" s="576"/>
      <c r="E447" s="582"/>
      <c r="F447" s="577"/>
      <c r="G447" s="577"/>
      <c r="H447" s="600"/>
      <c r="I447" s="577"/>
      <c r="J447" s="604">
        <v>1625</v>
      </c>
      <c r="K447" s="1292">
        <f>K445+J447</f>
        <v>13523603</v>
      </c>
      <c r="L447" s="433"/>
    </row>
    <row r="448" spans="1:12">
      <c r="A448" s="9515"/>
      <c r="B448" s="9679"/>
      <c r="C448" s="545" t="s">
        <v>1412</v>
      </c>
      <c r="D448" s="1289" t="s">
        <v>1221</v>
      </c>
      <c r="E448" s="9498" t="s">
        <v>1236</v>
      </c>
      <c r="F448" s="1277"/>
      <c r="G448" s="9492">
        <v>51000</v>
      </c>
      <c r="H448" s="9492"/>
      <c r="I448" s="9492"/>
      <c r="J448" s="9633"/>
      <c r="K448" s="9492">
        <f>K447-G448</f>
        <v>13472603</v>
      </c>
      <c r="L448" s="433"/>
    </row>
    <row r="449" spans="1:12">
      <c r="A449" s="9516"/>
      <c r="B449" s="9698"/>
      <c r="C449" s="538" t="s">
        <v>1413</v>
      </c>
      <c r="D449" s="1290" t="s">
        <v>1222</v>
      </c>
      <c r="E449" s="9499"/>
      <c r="F449" s="1278"/>
      <c r="G449" s="9493"/>
      <c r="H449" s="9493"/>
      <c r="I449" s="9493"/>
      <c r="J449" s="9634"/>
      <c r="K449" s="9493"/>
      <c r="L449" s="433"/>
    </row>
    <row r="450" spans="1:12">
      <c r="A450" s="487"/>
      <c r="B450" s="1281"/>
      <c r="C450" s="529"/>
      <c r="D450" s="602"/>
      <c r="E450" s="605"/>
      <c r="F450" s="577"/>
      <c r="G450" s="577"/>
      <c r="H450" s="600"/>
      <c r="I450" s="577"/>
      <c r="J450" s="604">
        <v>1625</v>
      </c>
      <c r="K450" s="991">
        <f>K448+J450</f>
        <v>13474228</v>
      </c>
      <c r="L450" s="433"/>
    </row>
    <row r="451" spans="1:12">
      <c r="A451" s="9515"/>
      <c r="B451" s="9679">
        <v>42093</v>
      </c>
      <c r="C451" s="556" t="s">
        <v>815</v>
      </c>
      <c r="D451" s="1369" t="s">
        <v>1415</v>
      </c>
      <c r="E451" s="1136" t="s">
        <v>1483</v>
      </c>
      <c r="F451" s="9492"/>
      <c r="G451" s="9492">
        <v>315173</v>
      </c>
      <c r="H451" s="9492"/>
      <c r="I451" s="9492"/>
      <c r="J451" s="9633"/>
      <c r="K451" s="9492">
        <f>K450-G451</f>
        <v>13159055</v>
      </c>
      <c r="L451" s="433"/>
    </row>
    <row r="452" spans="1:12">
      <c r="A452" s="9516"/>
      <c r="B452" s="9698"/>
      <c r="C452" s="555" t="s">
        <v>1414</v>
      </c>
      <c r="D452" s="1370" t="s">
        <v>38</v>
      </c>
      <c r="E452" s="1372"/>
      <c r="F452" s="9493"/>
      <c r="G452" s="9493"/>
      <c r="H452" s="9493"/>
      <c r="I452" s="9493"/>
      <c r="J452" s="9634"/>
      <c r="K452" s="9493"/>
      <c r="L452" s="433"/>
    </row>
    <row r="453" spans="1:12">
      <c r="A453" s="487"/>
      <c r="B453" s="1245"/>
      <c r="C453" s="532"/>
      <c r="D453" s="576"/>
      <c r="E453" s="582"/>
      <c r="F453" s="577"/>
      <c r="G453" s="577"/>
      <c r="H453" s="600"/>
      <c r="I453" s="577"/>
      <c r="J453" s="604">
        <v>1400</v>
      </c>
      <c r="K453" s="1292">
        <f>K451+J453</f>
        <v>13160455</v>
      </c>
      <c r="L453" s="433"/>
    </row>
    <row r="454" spans="1:12">
      <c r="A454" s="9515"/>
      <c r="B454" s="9679"/>
      <c r="C454" s="435" t="s">
        <v>997</v>
      </c>
      <c r="D454" s="1289" t="s">
        <v>1221</v>
      </c>
      <c r="E454" s="9498" t="s">
        <v>1236</v>
      </c>
      <c r="F454" s="1277"/>
      <c r="G454" s="9492">
        <v>200000</v>
      </c>
      <c r="H454" s="9492"/>
      <c r="I454" s="9492"/>
      <c r="J454" s="9633"/>
      <c r="K454" s="9492">
        <f>K453-G454</f>
        <v>12960455</v>
      </c>
      <c r="L454" s="433"/>
    </row>
    <row r="455" spans="1:12">
      <c r="A455" s="9516"/>
      <c r="B455" s="9698"/>
      <c r="C455" s="509" t="s">
        <v>1261</v>
      </c>
      <c r="D455" s="1290" t="s">
        <v>1222</v>
      </c>
      <c r="E455" s="9499"/>
      <c r="F455" s="1278"/>
      <c r="G455" s="9493"/>
      <c r="H455" s="9493"/>
      <c r="I455" s="9493"/>
      <c r="J455" s="9634"/>
      <c r="K455" s="9493"/>
      <c r="L455" s="433"/>
    </row>
    <row r="456" spans="1:12">
      <c r="A456" s="487"/>
      <c r="B456" s="1281"/>
      <c r="C456" s="529"/>
      <c r="D456" s="602"/>
      <c r="E456" s="605"/>
      <c r="F456" s="577"/>
      <c r="G456" s="577"/>
      <c r="H456" s="600"/>
      <c r="I456" s="577"/>
      <c r="J456" s="604">
        <v>1400</v>
      </c>
      <c r="K456" s="1291">
        <f>K454+J456</f>
        <v>12961855</v>
      </c>
      <c r="L456" s="433"/>
    </row>
    <row r="457" spans="1:12">
      <c r="A457" s="9515"/>
      <c r="B457" s="9679"/>
      <c r="C457" s="556" t="s">
        <v>1191</v>
      </c>
      <c r="D457" s="1289" t="s">
        <v>983</v>
      </c>
      <c r="E457" s="9524" t="s">
        <v>262</v>
      </c>
      <c r="F457" s="9492"/>
      <c r="G457" s="9492">
        <v>100000</v>
      </c>
      <c r="H457" s="9492"/>
      <c r="I457" s="9492"/>
      <c r="J457" s="9633"/>
      <c r="K457" s="9492">
        <f>K456-G457</f>
        <v>12861855</v>
      </c>
      <c r="L457" s="433"/>
    </row>
    <row r="458" spans="1:12">
      <c r="A458" s="9516"/>
      <c r="B458" s="9698"/>
      <c r="C458" s="555" t="s">
        <v>1064</v>
      </c>
      <c r="D458" s="1290" t="s">
        <v>956</v>
      </c>
      <c r="E458" s="9525"/>
      <c r="F458" s="9493"/>
      <c r="G458" s="9493"/>
      <c r="H458" s="9493"/>
      <c r="I458" s="9493"/>
      <c r="J458" s="9634"/>
      <c r="K458" s="9493"/>
      <c r="L458" s="433"/>
    </row>
    <row r="459" spans="1:12">
      <c r="A459" s="487"/>
      <c r="B459" s="1245"/>
      <c r="C459" s="532"/>
      <c r="D459" s="576"/>
      <c r="E459" s="582"/>
      <c r="F459" s="577"/>
      <c r="G459" s="577"/>
      <c r="H459" s="600"/>
      <c r="I459" s="577"/>
      <c r="J459" s="604">
        <v>1400</v>
      </c>
      <c r="K459" s="1292">
        <f>K457+J459</f>
        <v>12863255</v>
      </c>
      <c r="L459" s="433"/>
    </row>
    <row r="460" spans="1:12">
      <c r="A460" s="9515"/>
      <c r="B460" s="9679"/>
      <c r="C460" s="545" t="s">
        <v>781</v>
      </c>
      <c r="D460" s="1279"/>
      <c r="E460" s="974"/>
      <c r="F460" s="1277"/>
      <c r="G460" s="9492"/>
      <c r="H460" s="9492"/>
      <c r="I460" s="9492">
        <v>51140</v>
      </c>
      <c r="J460" s="9633"/>
      <c r="K460" s="9492">
        <f>K459-I460</f>
        <v>12812115</v>
      </c>
      <c r="L460" s="433"/>
    </row>
    <row r="461" spans="1:12">
      <c r="A461" s="9516"/>
      <c r="B461" s="9698"/>
      <c r="C461" s="538" t="s">
        <v>1416</v>
      </c>
      <c r="D461" s="1275"/>
      <c r="E461" s="1276"/>
      <c r="F461" s="1278"/>
      <c r="G461" s="9493"/>
      <c r="H461" s="9493"/>
      <c r="I461" s="9493"/>
      <c r="J461" s="9634"/>
      <c r="K461" s="9493"/>
      <c r="L461" s="433"/>
    </row>
    <row r="462" spans="1:12">
      <c r="A462" s="487"/>
      <c r="B462" s="1281"/>
      <c r="C462" s="529"/>
      <c r="D462" s="602"/>
      <c r="E462" s="605"/>
      <c r="F462" s="577"/>
      <c r="G462" s="577"/>
      <c r="H462" s="600"/>
      <c r="I462" s="577"/>
      <c r="J462" s="604">
        <v>1500</v>
      </c>
      <c r="K462" s="1291">
        <f>K460+J462</f>
        <v>12813615</v>
      </c>
      <c r="L462" s="433"/>
    </row>
    <row r="463" spans="1:12">
      <c r="A463" s="9515"/>
      <c r="B463" s="9679"/>
      <c r="C463" s="545" t="s">
        <v>1417</v>
      </c>
      <c r="D463" s="1289" t="s">
        <v>983</v>
      </c>
      <c r="E463" s="9524" t="s">
        <v>262</v>
      </c>
      <c r="F463" s="9492"/>
      <c r="G463" s="9492">
        <v>26000</v>
      </c>
      <c r="H463" s="9492"/>
      <c r="I463" s="9492"/>
      <c r="J463" s="9633"/>
      <c r="K463" s="9492">
        <f>K462-G463</f>
        <v>12787615</v>
      </c>
      <c r="L463" s="433"/>
    </row>
    <row r="464" spans="1:12">
      <c r="A464" s="9516"/>
      <c r="B464" s="9698"/>
      <c r="C464" s="538" t="s">
        <v>1418</v>
      </c>
      <c r="D464" s="1290" t="s">
        <v>956</v>
      </c>
      <c r="E464" s="9525"/>
      <c r="F464" s="9493"/>
      <c r="G464" s="9493"/>
      <c r="H464" s="9493"/>
      <c r="I464" s="9493"/>
      <c r="J464" s="9634"/>
      <c r="K464" s="9493"/>
      <c r="L464" s="433"/>
    </row>
    <row r="465" spans="1:12">
      <c r="A465" s="487"/>
      <c r="B465" s="1245"/>
      <c r="C465" s="532"/>
      <c r="D465" s="576"/>
      <c r="E465" s="582"/>
      <c r="F465" s="577"/>
      <c r="G465" s="577"/>
      <c r="H465" s="600"/>
      <c r="I465" s="577"/>
      <c r="J465" s="604">
        <v>1000</v>
      </c>
      <c r="K465" s="1292">
        <f>K463+J465</f>
        <v>12788615</v>
      </c>
      <c r="L465" s="433"/>
    </row>
    <row r="466" spans="1:12">
      <c r="A466" s="9515"/>
      <c r="B466" s="9679"/>
      <c r="C466" s="474" t="s">
        <v>1419</v>
      </c>
      <c r="D466" s="1289" t="s">
        <v>983</v>
      </c>
      <c r="E466" s="9524" t="s">
        <v>262</v>
      </c>
      <c r="F466" s="9492"/>
      <c r="G466" s="9492">
        <v>11000</v>
      </c>
      <c r="H466" s="9492"/>
      <c r="I466" s="9492"/>
      <c r="J466" s="9633"/>
      <c r="K466" s="9492">
        <f>K465-G466</f>
        <v>12777615</v>
      </c>
      <c r="L466" s="433"/>
    </row>
    <row r="467" spans="1:12">
      <c r="A467" s="9516"/>
      <c r="B467" s="9698"/>
      <c r="C467" s="477" t="s">
        <v>357</v>
      </c>
      <c r="D467" s="1290" t="s">
        <v>956</v>
      </c>
      <c r="E467" s="9525"/>
      <c r="F467" s="9493"/>
      <c r="G467" s="9493"/>
      <c r="H467" s="9493"/>
      <c r="I467" s="9493"/>
      <c r="J467" s="9634"/>
      <c r="K467" s="9493"/>
      <c r="L467" s="433"/>
    </row>
    <row r="468" spans="1:12">
      <c r="A468" s="487"/>
      <c r="B468" s="1245"/>
      <c r="C468" s="532"/>
      <c r="D468" s="576"/>
      <c r="E468" s="582"/>
      <c r="F468" s="577"/>
      <c r="G468" s="577"/>
      <c r="H468" s="600"/>
      <c r="I468" s="577"/>
      <c r="J468" s="604">
        <v>525</v>
      </c>
      <c r="K468" s="991">
        <f>K466+J468</f>
        <v>12778140</v>
      </c>
      <c r="L468" s="433"/>
    </row>
    <row r="469" spans="1:12">
      <c r="A469" s="9515"/>
      <c r="B469" s="9679">
        <v>42094</v>
      </c>
      <c r="C469" s="556" t="s">
        <v>1278</v>
      </c>
      <c r="D469" s="1289" t="s">
        <v>1312</v>
      </c>
      <c r="E469" s="9498" t="s">
        <v>1326</v>
      </c>
      <c r="F469" s="1277"/>
      <c r="G469" s="9492">
        <v>300000</v>
      </c>
      <c r="H469" s="9492"/>
      <c r="I469" s="9492"/>
      <c r="J469" s="9633"/>
      <c r="K469" s="9492">
        <f>K468-G469</f>
        <v>12478140</v>
      </c>
      <c r="L469" s="433"/>
    </row>
    <row r="470" spans="1:12">
      <c r="A470" s="9516"/>
      <c r="B470" s="9698"/>
      <c r="C470" s="555" t="s">
        <v>1311</v>
      </c>
      <c r="D470" s="1290" t="s">
        <v>1313</v>
      </c>
      <c r="E470" s="9499"/>
      <c r="F470" s="1278"/>
      <c r="G470" s="9493"/>
      <c r="H470" s="9493"/>
      <c r="I470" s="9493"/>
      <c r="J470" s="9634"/>
      <c r="K470" s="9493"/>
      <c r="L470" s="433"/>
    </row>
    <row r="471" spans="1:12">
      <c r="A471" s="487"/>
      <c r="B471" s="1281"/>
      <c r="C471" s="529"/>
      <c r="D471" s="602"/>
      <c r="E471" s="605"/>
      <c r="F471" s="577"/>
      <c r="G471" s="577"/>
      <c r="H471" s="600"/>
      <c r="I471" s="577"/>
      <c r="J471" s="604">
        <v>1400</v>
      </c>
      <c r="K471" s="1291">
        <f>K469+J471</f>
        <v>12479540</v>
      </c>
      <c r="L471" s="433"/>
    </row>
    <row r="472" spans="1:12">
      <c r="A472" s="9515"/>
      <c r="B472" s="9679"/>
      <c r="C472" s="556" t="s">
        <v>781</v>
      </c>
      <c r="D472" s="1289" t="s">
        <v>113</v>
      </c>
      <c r="E472" s="9498" t="s">
        <v>114</v>
      </c>
      <c r="F472" s="9492"/>
      <c r="G472" s="9492"/>
      <c r="H472" s="9492"/>
      <c r="I472" s="9492">
        <v>69640</v>
      </c>
      <c r="J472" s="9633"/>
      <c r="K472" s="9492">
        <f>K471-I472</f>
        <v>12409900</v>
      </c>
      <c r="L472" s="433"/>
    </row>
    <row r="473" spans="1:12">
      <c r="A473" s="9516"/>
      <c r="B473" s="9698"/>
      <c r="C473" s="555" t="s">
        <v>1420</v>
      </c>
      <c r="D473" s="1290" t="s">
        <v>46</v>
      </c>
      <c r="E473" s="9499"/>
      <c r="F473" s="9493"/>
      <c r="G473" s="9493"/>
      <c r="H473" s="9493"/>
      <c r="I473" s="9493"/>
      <c r="J473" s="9634"/>
      <c r="K473" s="9493"/>
      <c r="L473" s="433"/>
    </row>
    <row r="474" spans="1:12">
      <c r="A474" s="487"/>
      <c r="B474" s="1245"/>
      <c r="C474" s="532"/>
      <c r="D474" s="576"/>
      <c r="E474" s="582"/>
      <c r="F474" s="577"/>
      <c r="G474" s="577"/>
      <c r="H474" s="600"/>
      <c r="I474" s="577"/>
      <c r="J474" s="604">
        <v>1500</v>
      </c>
      <c r="K474" s="1291">
        <f>K472+J474</f>
        <v>12411400</v>
      </c>
      <c r="L474" s="433"/>
    </row>
    <row r="475" spans="1:12">
      <c r="A475" s="9515"/>
      <c r="B475" s="9679"/>
      <c r="C475" s="545" t="s">
        <v>796</v>
      </c>
      <c r="D475" s="1279"/>
      <c r="E475" s="974"/>
      <c r="F475" s="1277"/>
      <c r="G475" s="9492"/>
      <c r="H475" s="9492"/>
      <c r="I475" s="9492">
        <v>48800</v>
      </c>
      <c r="J475" s="9633"/>
      <c r="K475" s="9492">
        <f>K474-I475</f>
        <v>12362600</v>
      </c>
      <c r="L475" s="433"/>
    </row>
    <row r="476" spans="1:12">
      <c r="A476" s="9516"/>
      <c r="B476" s="9698"/>
      <c r="C476" s="538" t="s">
        <v>1421</v>
      </c>
      <c r="D476" s="1275"/>
      <c r="E476" s="1276"/>
      <c r="F476" s="1278"/>
      <c r="G476" s="9493"/>
      <c r="H476" s="9493"/>
      <c r="I476" s="9493"/>
      <c r="J476" s="9634"/>
      <c r="K476" s="9493"/>
      <c r="L476" s="433"/>
    </row>
    <row r="477" spans="1:12">
      <c r="A477" s="487"/>
      <c r="B477" s="1281"/>
      <c r="C477" s="529"/>
      <c r="D477" s="602"/>
      <c r="E477" s="605"/>
      <c r="F477" s="577"/>
      <c r="G477" s="577"/>
      <c r="H477" s="600"/>
      <c r="I477" s="577"/>
      <c r="J477" s="604">
        <v>750</v>
      </c>
      <c r="K477" s="991">
        <f>K475+J477</f>
        <v>12363350</v>
      </c>
      <c r="L477" s="433"/>
    </row>
    <row r="478" spans="1:12" ht="15.75">
      <c r="A478" s="9537" t="s">
        <v>57</v>
      </c>
      <c r="B478" s="9538"/>
      <c r="C478" s="9538"/>
      <c r="D478" s="9538"/>
      <c r="E478" s="9539"/>
      <c r="F478" s="511">
        <f>SUM(F3:F369)</f>
        <v>40000000</v>
      </c>
      <c r="G478" s="511">
        <f>SUM(G3:G477)</f>
        <v>19728778</v>
      </c>
      <c r="H478" s="511">
        <f>SUM(H3:H477)</f>
        <v>14190250</v>
      </c>
      <c r="I478" s="511">
        <f>SUM(I3:I477)</f>
        <v>14632918</v>
      </c>
      <c r="J478" s="511">
        <f>SUM(J3:J477)</f>
        <v>214500</v>
      </c>
      <c r="K478" s="511">
        <f>K3+F478-G478-H478-I478+J478</f>
        <v>12363350</v>
      </c>
    </row>
    <row r="479" spans="1:12" ht="15.75">
      <c r="A479" s="9531" t="s">
        <v>242</v>
      </c>
      <c r="B479" s="9532"/>
      <c r="C479" s="9532"/>
      <c r="D479" s="9532"/>
      <c r="E479" s="9533"/>
      <c r="F479" s="512">
        <f>'Feb''15'!F434</f>
        <v>358500000</v>
      </c>
      <c r="G479" s="512">
        <f>'Feb''15'!G434</f>
        <v>130061124</v>
      </c>
      <c r="H479" s="512">
        <f>'Feb''15'!H434</f>
        <v>69804978</v>
      </c>
      <c r="I479" s="512">
        <f>'Feb''15'!I434</f>
        <v>139494722</v>
      </c>
      <c r="J479" s="512">
        <f>'Feb''15'!J434</f>
        <v>1629900</v>
      </c>
      <c r="K479" s="1006">
        <f>'Feb''15'!K434</f>
        <v>347343437</v>
      </c>
    </row>
    <row r="480" spans="1:12" ht="15.75">
      <c r="A480" s="9534" t="s">
        <v>243</v>
      </c>
      <c r="B480" s="9535"/>
      <c r="C480" s="9535"/>
      <c r="D480" s="9535"/>
      <c r="E480" s="9536"/>
      <c r="F480" s="513">
        <f t="shared" ref="F480:K480" si="0">F478+F479</f>
        <v>398500000</v>
      </c>
      <c r="G480" s="513">
        <f t="shared" si="0"/>
        <v>149789902</v>
      </c>
      <c r="H480" s="513">
        <f t="shared" si="0"/>
        <v>83995228</v>
      </c>
      <c r="I480" s="513">
        <f t="shared" si="0"/>
        <v>154127640</v>
      </c>
      <c r="J480" s="513">
        <f t="shared" si="0"/>
        <v>1844400</v>
      </c>
      <c r="K480" s="513">
        <f t="shared" si="0"/>
        <v>359706787</v>
      </c>
    </row>
  </sheetData>
  <mergeCells count="1157">
    <mergeCell ref="A469:A470"/>
    <mergeCell ref="B469:B470"/>
    <mergeCell ref="G469:G470"/>
    <mergeCell ref="H469:H470"/>
    <mergeCell ref="I469:I470"/>
    <mergeCell ref="J469:J470"/>
    <mergeCell ref="K469:K470"/>
    <mergeCell ref="A472:A473"/>
    <mergeCell ref="B472:B473"/>
    <mergeCell ref="E472:E473"/>
    <mergeCell ref="F472:F473"/>
    <mergeCell ref="G472:G473"/>
    <mergeCell ref="H472:H473"/>
    <mergeCell ref="I472:I473"/>
    <mergeCell ref="J472:J473"/>
    <mergeCell ref="K472:K473"/>
    <mergeCell ref="A475:A476"/>
    <mergeCell ref="B475:B476"/>
    <mergeCell ref="G475:G476"/>
    <mergeCell ref="H475:H476"/>
    <mergeCell ref="I475:I476"/>
    <mergeCell ref="J475:J476"/>
    <mergeCell ref="K475:K476"/>
    <mergeCell ref="E469:E470"/>
    <mergeCell ref="A460:A461"/>
    <mergeCell ref="B460:B461"/>
    <mergeCell ref="G460:G461"/>
    <mergeCell ref="H460:H461"/>
    <mergeCell ref="I460:I461"/>
    <mergeCell ref="J460:J461"/>
    <mergeCell ref="K460:K461"/>
    <mergeCell ref="A463:A464"/>
    <mergeCell ref="B463:B464"/>
    <mergeCell ref="F463:F464"/>
    <mergeCell ref="G463:G464"/>
    <mergeCell ref="H463:H464"/>
    <mergeCell ref="I463:I464"/>
    <mergeCell ref="J463:J464"/>
    <mergeCell ref="K463:K464"/>
    <mergeCell ref="A466:A467"/>
    <mergeCell ref="B466:B467"/>
    <mergeCell ref="E466:E467"/>
    <mergeCell ref="F466:F467"/>
    <mergeCell ref="G466:G467"/>
    <mergeCell ref="H466:H467"/>
    <mergeCell ref="I466:I467"/>
    <mergeCell ref="J466:J467"/>
    <mergeCell ref="K466:K467"/>
    <mergeCell ref="E463:E464"/>
    <mergeCell ref="A451:A452"/>
    <mergeCell ref="B451:B452"/>
    <mergeCell ref="F451:F452"/>
    <mergeCell ref="G451:G452"/>
    <mergeCell ref="H451:H452"/>
    <mergeCell ref="I451:I452"/>
    <mergeCell ref="J451:J452"/>
    <mergeCell ref="K451:K452"/>
    <mergeCell ref="A454:A455"/>
    <mergeCell ref="B454:B455"/>
    <mergeCell ref="G454:G455"/>
    <mergeCell ref="H454:H455"/>
    <mergeCell ref="I454:I455"/>
    <mergeCell ref="J454:J455"/>
    <mergeCell ref="K454:K455"/>
    <mergeCell ref="A457:A458"/>
    <mergeCell ref="B457:B458"/>
    <mergeCell ref="F457:F458"/>
    <mergeCell ref="G457:G458"/>
    <mergeCell ref="H457:H458"/>
    <mergeCell ref="I457:I458"/>
    <mergeCell ref="J457:J458"/>
    <mergeCell ref="K457:K458"/>
    <mergeCell ref="E454:E455"/>
    <mergeCell ref="E457:E458"/>
    <mergeCell ref="A442:A443"/>
    <mergeCell ref="B442:B443"/>
    <mergeCell ref="G442:G443"/>
    <mergeCell ref="H442:H443"/>
    <mergeCell ref="I442:I443"/>
    <mergeCell ref="J442:J443"/>
    <mergeCell ref="K442:K443"/>
    <mergeCell ref="A445:A446"/>
    <mergeCell ref="B445:B446"/>
    <mergeCell ref="E445:E446"/>
    <mergeCell ref="F445:F446"/>
    <mergeCell ref="G445:G446"/>
    <mergeCell ref="H445:H446"/>
    <mergeCell ref="I445:I446"/>
    <mergeCell ref="J445:J446"/>
    <mergeCell ref="K445:K446"/>
    <mergeCell ref="A448:A449"/>
    <mergeCell ref="B448:B449"/>
    <mergeCell ref="G448:G449"/>
    <mergeCell ref="H448:H449"/>
    <mergeCell ref="I448:I449"/>
    <mergeCell ref="J448:J449"/>
    <mergeCell ref="K448:K449"/>
    <mergeCell ref="E448:E449"/>
    <mergeCell ref="E442:E443"/>
    <mergeCell ref="A433:A434"/>
    <mergeCell ref="B433:B434"/>
    <mergeCell ref="G433:G434"/>
    <mergeCell ref="H433:H434"/>
    <mergeCell ref="I433:I434"/>
    <mergeCell ref="J433:J434"/>
    <mergeCell ref="K433:K434"/>
    <mergeCell ref="A436:A437"/>
    <mergeCell ref="B436:B437"/>
    <mergeCell ref="F436:F437"/>
    <mergeCell ref="G436:G437"/>
    <mergeCell ref="H436:H437"/>
    <mergeCell ref="I436:I437"/>
    <mergeCell ref="J436:J437"/>
    <mergeCell ref="K436:K437"/>
    <mergeCell ref="A439:A440"/>
    <mergeCell ref="B439:B440"/>
    <mergeCell ref="E439:E440"/>
    <mergeCell ref="F439:F440"/>
    <mergeCell ref="G439:G440"/>
    <mergeCell ref="H439:H440"/>
    <mergeCell ref="I439:I440"/>
    <mergeCell ref="J439:J440"/>
    <mergeCell ref="K439:K440"/>
    <mergeCell ref="E433:E434"/>
    <mergeCell ref="E436:E437"/>
    <mergeCell ref="A424:A425"/>
    <mergeCell ref="B424:B425"/>
    <mergeCell ref="F424:F425"/>
    <mergeCell ref="G424:G425"/>
    <mergeCell ref="H424:H425"/>
    <mergeCell ref="I424:I425"/>
    <mergeCell ref="J424:J425"/>
    <mergeCell ref="K424:K425"/>
    <mergeCell ref="A427:A428"/>
    <mergeCell ref="B427:B428"/>
    <mergeCell ref="G427:G428"/>
    <mergeCell ref="H427:H428"/>
    <mergeCell ref="I427:I428"/>
    <mergeCell ref="J427:J428"/>
    <mergeCell ref="K427:K428"/>
    <mergeCell ref="A430:A431"/>
    <mergeCell ref="B430:B431"/>
    <mergeCell ref="F430:F431"/>
    <mergeCell ref="G430:G431"/>
    <mergeCell ref="H430:H431"/>
    <mergeCell ref="I430:I431"/>
    <mergeCell ref="J430:J431"/>
    <mergeCell ref="K430:K431"/>
    <mergeCell ref="J376:J377"/>
    <mergeCell ref="K376:K377"/>
    <mergeCell ref="A379:A380"/>
    <mergeCell ref="B379:B380"/>
    <mergeCell ref="G379:G380"/>
    <mergeCell ref="H379:H380"/>
    <mergeCell ref="I379:I380"/>
    <mergeCell ref="J379:J380"/>
    <mergeCell ref="K379:K380"/>
    <mergeCell ref="A382:A383"/>
    <mergeCell ref="B382:B383"/>
    <mergeCell ref="F382:F383"/>
    <mergeCell ref="G382:G383"/>
    <mergeCell ref="H382:H383"/>
    <mergeCell ref="I382:I383"/>
    <mergeCell ref="J382:J383"/>
    <mergeCell ref="K382:K383"/>
    <mergeCell ref="L349:L350"/>
    <mergeCell ref="A370:A371"/>
    <mergeCell ref="B370:B371"/>
    <mergeCell ref="E370:E371"/>
    <mergeCell ref="F370:F371"/>
    <mergeCell ref="G370:G371"/>
    <mergeCell ref="H370:H371"/>
    <mergeCell ref="I370:I371"/>
    <mergeCell ref="J370:J371"/>
    <mergeCell ref="K370:K371"/>
    <mergeCell ref="K367:K368"/>
    <mergeCell ref="K358:K359"/>
    <mergeCell ref="A361:A362"/>
    <mergeCell ref="B361:B362"/>
    <mergeCell ref="E361:E362"/>
    <mergeCell ref="F361:F362"/>
    <mergeCell ref="G361:G362"/>
    <mergeCell ref="H361:H362"/>
    <mergeCell ref="I361:I362"/>
    <mergeCell ref="J361:J362"/>
    <mergeCell ref="K361:K362"/>
    <mergeCell ref="A358:A359"/>
    <mergeCell ref="B358:B359"/>
    <mergeCell ref="G358:G359"/>
    <mergeCell ref="J352:J353"/>
    <mergeCell ref="A289:A290"/>
    <mergeCell ref="A292:A293"/>
    <mergeCell ref="A295:A296"/>
    <mergeCell ref="A298:A299"/>
    <mergeCell ref="A301:A302"/>
    <mergeCell ref="A331:A332"/>
    <mergeCell ref="A334:A335"/>
    <mergeCell ref="A337:A338"/>
    <mergeCell ref="A340:A341"/>
    <mergeCell ref="A343:A344"/>
    <mergeCell ref="A304:A305"/>
    <mergeCell ref="A307:A308"/>
    <mergeCell ref="A310:A311"/>
    <mergeCell ref="A313:A314"/>
    <mergeCell ref="A316:A317"/>
    <mergeCell ref="A319:A320"/>
    <mergeCell ref="A322:A323"/>
    <mergeCell ref="A325:A326"/>
    <mergeCell ref="A328:A329"/>
    <mergeCell ref="A238:A239"/>
    <mergeCell ref="A241:A242"/>
    <mergeCell ref="A244:A245"/>
    <mergeCell ref="A247:A248"/>
    <mergeCell ref="A250:A251"/>
    <mergeCell ref="A253:A254"/>
    <mergeCell ref="A256:A257"/>
    <mergeCell ref="A259:A260"/>
    <mergeCell ref="A262:A263"/>
    <mergeCell ref="A265:A266"/>
    <mergeCell ref="A268:A269"/>
    <mergeCell ref="A271:A272"/>
    <mergeCell ref="A274:A275"/>
    <mergeCell ref="A277:A278"/>
    <mergeCell ref="A280:A281"/>
    <mergeCell ref="A283:A284"/>
    <mergeCell ref="A286:A287"/>
    <mergeCell ref="A187:A188"/>
    <mergeCell ref="A190:A191"/>
    <mergeCell ref="A193:A194"/>
    <mergeCell ref="A196:A197"/>
    <mergeCell ref="A199:A200"/>
    <mergeCell ref="A202:A203"/>
    <mergeCell ref="A205:A206"/>
    <mergeCell ref="A208:A209"/>
    <mergeCell ref="A211:A212"/>
    <mergeCell ref="A214:A215"/>
    <mergeCell ref="A217:A218"/>
    <mergeCell ref="A220:A221"/>
    <mergeCell ref="A223:A224"/>
    <mergeCell ref="A226:A227"/>
    <mergeCell ref="A229:A230"/>
    <mergeCell ref="A232:A233"/>
    <mergeCell ref="A235:A236"/>
    <mergeCell ref="A136:A137"/>
    <mergeCell ref="A139:A140"/>
    <mergeCell ref="A142:A143"/>
    <mergeCell ref="A145:A146"/>
    <mergeCell ref="A148:A149"/>
    <mergeCell ref="A151:A152"/>
    <mergeCell ref="A154:A155"/>
    <mergeCell ref="A157:A158"/>
    <mergeCell ref="A160:A161"/>
    <mergeCell ref="A163:A164"/>
    <mergeCell ref="A166:A167"/>
    <mergeCell ref="A169:A170"/>
    <mergeCell ref="A172:A173"/>
    <mergeCell ref="A175:A176"/>
    <mergeCell ref="A178:A179"/>
    <mergeCell ref="A181:A182"/>
    <mergeCell ref="A184:A185"/>
    <mergeCell ref="E133:E134"/>
    <mergeCell ref="A88:A89"/>
    <mergeCell ref="A91:A92"/>
    <mergeCell ref="A94:A95"/>
    <mergeCell ref="A97:A98"/>
    <mergeCell ref="A100:A101"/>
    <mergeCell ref="A103:A104"/>
    <mergeCell ref="A106:A107"/>
    <mergeCell ref="A109:A110"/>
    <mergeCell ref="A112:A113"/>
    <mergeCell ref="A115:A116"/>
    <mergeCell ref="A118:A119"/>
    <mergeCell ref="A121:A122"/>
    <mergeCell ref="A124:A125"/>
    <mergeCell ref="A127:A128"/>
    <mergeCell ref="A130:A131"/>
    <mergeCell ref="A133:A134"/>
    <mergeCell ref="B121:B122"/>
    <mergeCell ref="B109:B110"/>
    <mergeCell ref="B103:B104"/>
    <mergeCell ref="E103:E104"/>
    <mergeCell ref="B88:B89"/>
    <mergeCell ref="E88:E89"/>
    <mergeCell ref="A478:E478"/>
    <mergeCell ref="A479:E479"/>
    <mergeCell ref="A480:E480"/>
    <mergeCell ref="K364:K365"/>
    <mergeCell ref="A367:A368"/>
    <mergeCell ref="B367:B368"/>
    <mergeCell ref="F367:F368"/>
    <mergeCell ref="G367:G368"/>
    <mergeCell ref="H367:H368"/>
    <mergeCell ref="I367:I368"/>
    <mergeCell ref="J367:J368"/>
    <mergeCell ref="A364:A365"/>
    <mergeCell ref="B364:B365"/>
    <mergeCell ref="G364:G365"/>
    <mergeCell ref="H364:H365"/>
    <mergeCell ref="I364:I365"/>
    <mergeCell ref="J364:J365"/>
    <mergeCell ref="A373:A374"/>
    <mergeCell ref="B373:B374"/>
    <mergeCell ref="G373:G374"/>
    <mergeCell ref="H373:H374"/>
    <mergeCell ref="I373:I374"/>
    <mergeCell ref="J373:J374"/>
    <mergeCell ref="K373:K374"/>
    <mergeCell ref="A376:A377"/>
    <mergeCell ref="B376:B377"/>
    <mergeCell ref="E376:E377"/>
    <mergeCell ref="F376:F377"/>
    <mergeCell ref="G376:G377"/>
    <mergeCell ref="H376:H377"/>
    <mergeCell ref="I376:I377"/>
    <mergeCell ref="A391:A392"/>
    <mergeCell ref="J346:J347"/>
    <mergeCell ref="K346:K347"/>
    <mergeCell ref="A349:A350"/>
    <mergeCell ref="B349:B350"/>
    <mergeCell ref="G349:G350"/>
    <mergeCell ref="H349:H350"/>
    <mergeCell ref="I349:I350"/>
    <mergeCell ref="J349:J350"/>
    <mergeCell ref="K349:K350"/>
    <mergeCell ref="A346:A347"/>
    <mergeCell ref="B346:B347"/>
    <mergeCell ref="G346:G347"/>
    <mergeCell ref="H346:H347"/>
    <mergeCell ref="I346:I347"/>
    <mergeCell ref="H358:H359"/>
    <mergeCell ref="I358:I359"/>
    <mergeCell ref="J358:J359"/>
    <mergeCell ref="K352:K353"/>
    <mergeCell ref="A355:A356"/>
    <mergeCell ref="B355:B356"/>
    <mergeCell ref="E355:E356"/>
    <mergeCell ref="F355:F356"/>
    <mergeCell ref="G355:G356"/>
    <mergeCell ref="H355:H356"/>
    <mergeCell ref="I355:I356"/>
    <mergeCell ref="J355:J356"/>
    <mergeCell ref="K355:K356"/>
    <mergeCell ref="A352:A353"/>
    <mergeCell ref="B352:B353"/>
    <mergeCell ref="G352:G353"/>
    <mergeCell ref="H352:H353"/>
    <mergeCell ref="I352:I353"/>
    <mergeCell ref="B331:B332"/>
    <mergeCell ref="E331:E332"/>
    <mergeCell ref="G331:G332"/>
    <mergeCell ref="I331:I332"/>
    <mergeCell ref="K331:K332"/>
    <mergeCell ref="B334:B335"/>
    <mergeCell ref="G334:G335"/>
    <mergeCell ref="I334:I335"/>
    <mergeCell ref="K334:K335"/>
    <mergeCell ref="B340:B341"/>
    <mergeCell ref="G340:G341"/>
    <mergeCell ref="I340:I341"/>
    <mergeCell ref="K340:K341"/>
    <mergeCell ref="B343:B344"/>
    <mergeCell ref="G343:G344"/>
    <mergeCell ref="I343:I344"/>
    <mergeCell ref="K343:K344"/>
    <mergeCell ref="B337:B338"/>
    <mergeCell ref="E337:E338"/>
    <mergeCell ref="G337:G338"/>
    <mergeCell ref="H337:H338"/>
    <mergeCell ref="I337:I338"/>
    <mergeCell ref="K337:K338"/>
    <mergeCell ref="B316:B317"/>
    <mergeCell ref="G316:G317"/>
    <mergeCell ref="I316:I317"/>
    <mergeCell ref="K316:K317"/>
    <mergeCell ref="B319:B320"/>
    <mergeCell ref="G319:G320"/>
    <mergeCell ref="I319:I320"/>
    <mergeCell ref="K319:K320"/>
    <mergeCell ref="I310:I311"/>
    <mergeCell ref="K310:K311"/>
    <mergeCell ref="E310:E311"/>
    <mergeCell ref="G310:G311"/>
    <mergeCell ref="E313:E314"/>
    <mergeCell ref="E316:E317"/>
    <mergeCell ref="E319:E320"/>
    <mergeCell ref="L325:L326"/>
    <mergeCell ref="B328:B329"/>
    <mergeCell ref="G328:G329"/>
    <mergeCell ref="H328:H329"/>
    <mergeCell ref="I328:I329"/>
    <mergeCell ref="K328:K329"/>
    <mergeCell ref="L328:L329"/>
    <mergeCell ref="B322:B323"/>
    <mergeCell ref="G322:G323"/>
    <mergeCell ref="I322:I323"/>
    <mergeCell ref="K322:K323"/>
    <mergeCell ref="B325:B326"/>
    <mergeCell ref="G325:G326"/>
    <mergeCell ref="I325:I326"/>
    <mergeCell ref="K325:K326"/>
    <mergeCell ref="E322:E323"/>
    <mergeCell ref="H325:H326"/>
    <mergeCell ref="B298:B299"/>
    <mergeCell ref="E298:E299"/>
    <mergeCell ref="G298:G299"/>
    <mergeCell ref="K298:K299"/>
    <mergeCell ref="B301:B302"/>
    <mergeCell ref="E301:E302"/>
    <mergeCell ref="G301:G302"/>
    <mergeCell ref="H301:H302"/>
    <mergeCell ref="I301:I302"/>
    <mergeCell ref="K301:K302"/>
    <mergeCell ref="I298:I299"/>
    <mergeCell ref="L310:L311"/>
    <mergeCell ref="B313:B314"/>
    <mergeCell ref="G313:G314"/>
    <mergeCell ref="H313:H314"/>
    <mergeCell ref="I313:I314"/>
    <mergeCell ref="K313:K314"/>
    <mergeCell ref="B304:B305"/>
    <mergeCell ref="G304:G305"/>
    <mergeCell ref="I304:I305"/>
    <mergeCell ref="K304:K305"/>
    <mergeCell ref="I307:I308"/>
    <mergeCell ref="K307:K308"/>
    <mergeCell ref="E304:E305"/>
    <mergeCell ref="G307:G308"/>
    <mergeCell ref="L307:L308"/>
    <mergeCell ref="L313:L314"/>
    <mergeCell ref="B307:B308"/>
    <mergeCell ref="B310:B311"/>
    <mergeCell ref="L289:L290"/>
    <mergeCell ref="L283:L284"/>
    <mergeCell ref="B286:B287"/>
    <mergeCell ref="G286:G287"/>
    <mergeCell ref="I286:I287"/>
    <mergeCell ref="K286:K287"/>
    <mergeCell ref="L286:L287"/>
    <mergeCell ref="B292:B293"/>
    <mergeCell ref="G292:G293"/>
    <mergeCell ref="I292:I293"/>
    <mergeCell ref="K292:K293"/>
    <mergeCell ref="L292:L293"/>
    <mergeCell ref="B295:B296"/>
    <mergeCell ref="G295:G296"/>
    <mergeCell ref="H295:H296"/>
    <mergeCell ref="I295:I296"/>
    <mergeCell ref="K295:K296"/>
    <mergeCell ref="E292:E293"/>
    <mergeCell ref="E295:E296"/>
    <mergeCell ref="B280:B281"/>
    <mergeCell ref="G280:G281"/>
    <mergeCell ref="I280:I281"/>
    <mergeCell ref="K280:K281"/>
    <mergeCell ref="B283:B284"/>
    <mergeCell ref="G283:G284"/>
    <mergeCell ref="I283:I284"/>
    <mergeCell ref="K283:K284"/>
    <mergeCell ref="B277:B278"/>
    <mergeCell ref="G277:G278"/>
    <mergeCell ref="H277:H278"/>
    <mergeCell ref="I277:I278"/>
    <mergeCell ref="K277:K278"/>
    <mergeCell ref="B289:B290"/>
    <mergeCell ref="E289:E290"/>
    <mergeCell ref="G289:G290"/>
    <mergeCell ref="I289:I290"/>
    <mergeCell ref="K289:K290"/>
    <mergeCell ref="B268:B269"/>
    <mergeCell ref="I268:I269"/>
    <mergeCell ref="K268:K269"/>
    <mergeCell ref="L268:L269"/>
    <mergeCell ref="G268:G269"/>
    <mergeCell ref="E268:E269"/>
    <mergeCell ref="L277:L278"/>
    <mergeCell ref="B271:B272"/>
    <mergeCell ref="G271:G272"/>
    <mergeCell ref="H271:H272"/>
    <mergeCell ref="I271:I272"/>
    <mergeCell ref="K271:K272"/>
    <mergeCell ref="B274:B275"/>
    <mergeCell ref="E274:E275"/>
    <mergeCell ref="G274:G275"/>
    <mergeCell ref="I274:I275"/>
    <mergeCell ref="K274:K275"/>
    <mergeCell ref="H274:H275"/>
    <mergeCell ref="J259:J260"/>
    <mergeCell ref="K259:K260"/>
    <mergeCell ref="L259:L260"/>
    <mergeCell ref="B262:B263"/>
    <mergeCell ref="E262:E263"/>
    <mergeCell ref="G262:G263"/>
    <mergeCell ref="I262:I263"/>
    <mergeCell ref="K262:K263"/>
    <mergeCell ref="B259:B260"/>
    <mergeCell ref="E259:E260"/>
    <mergeCell ref="F259:F260"/>
    <mergeCell ref="G259:G260"/>
    <mergeCell ref="H259:H260"/>
    <mergeCell ref="I259:I260"/>
    <mergeCell ref="B265:B266"/>
    <mergeCell ref="G265:G266"/>
    <mergeCell ref="I265:I266"/>
    <mergeCell ref="K265:K266"/>
    <mergeCell ref="L265:L266"/>
    <mergeCell ref="B244:B245"/>
    <mergeCell ref="G244:G245"/>
    <mergeCell ref="I244:I245"/>
    <mergeCell ref="K244:K245"/>
    <mergeCell ref="B247:B248"/>
    <mergeCell ref="E247:E248"/>
    <mergeCell ref="G247:G248"/>
    <mergeCell ref="I247:I248"/>
    <mergeCell ref="K247:K248"/>
    <mergeCell ref="L253:L254"/>
    <mergeCell ref="B256:B257"/>
    <mergeCell ref="E256:E257"/>
    <mergeCell ref="G256:G257"/>
    <mergeCell ref="I256:I257"/>
    <mergeCell ref="K256:K257"/>
    <mergeCell ref="B250:B251"/>
    <mergeCell ref="I250:I251"/>
    <mergeCell ref="K250:K251"/>
    <mergeCell ref="B253:B254"/>
    <mergeCell ref="E253:E254"/>
    <mergeCell ref="G253:G254"/>
    <mergeCell ref="I253:I254"/>
    <mergeCell ref="K253:K254"/>
    <mergeCell ref="E250:E251"/>
    <mergeCell ref="G250:G251"/>
    <mergeCell ref="H253:H254"/>
    <mergeCell ref="B235:B236"/>
    <mergeCell ref="E235:E236"/>
    <mergeCell ref="G235:G236"/>
    <mergeCell ref="I235:I236"/>
    <mergeCell ref="K235:K236"/>
    <mergeCell ref="B238:B239"/>
    <mergeCell ref="K238:K239"/>
    <mergeCell ref="L238:L239"/>
    <mergeCell ref="B241:B242"/>
    <mergeCell ref="E241:E242"/>
    <mergeCell ref="F241:F242"/>
    <mergeCell ref="G241:G242"/>
    <mergeCell ref="H241:H242"/>
    <mergeCell ref="I241:I242"/>
    <mergeCell ref="K241:K242"/>
    <mergeCell ref="G238:G239"/>
    <mergeCell ref="E238:E239"/>
    <mergeCell ref="B226:B227"/>
    <mergeCell ref="I226:I227"/>
    <mergeCell ref="K226:K227"/>
    <mergeCell ref="B229:B230"/>
    <mergeCell ref="E229:E230"/>
    <mergeCell ref="G229:G230"/>
    <mergeCell ref="K229:K230"/>
    <mergeCell ref="H220:H221"/>
    <mergeCell ref="I220:I221"/>
    <mergeCell ref="K220:K221"/>
    <mergeCell ref="G226:G227"/>
    <mergeCell ref="E226:E227"/>
    <mergeCell ref="B232:B233"/>
    <mergeCell ref="G232:G233"/>
    <mergeCell ref="I232:I233"/>
    <mergeCell ref="K232:K233"/>
    <mergeCell ref="L232:L233"/>
    <mergeCell ref="L208:L209"/>
    <mergeCell ref="B211:B212"/>
    <mergeCell ref="E211:E212"/>
    <mergeCell ref="G211:G212"/>
    <mergeCell ref="I211:I212"/>
    <mergeCell ref="K211:K212"/>
    <mergeCell ref="L211:L212"/>
    <mergeCell ref="B208:B209"/>
    <mergeCell ref="E208:E209"/>
    <mergeCell ref="G208:G209"/>
    <mergeCell ref="H208:H209"/>
    <mergeCell ref="I208:I209"/>
    <mergeCell ref="K208:K209"/>
    <mergeCell ref="L220:L221"/>
    <mergeCell ref="H223:H224"/>
    <mergeCell ref="I223:I224"/>
    <mergeCell ref="K223:K224"/>
    <mergeCell ref="B214:B215"/>
    <mergeCell ref="G214:G215"/>
    <mergeCell ref="H214:H215"/>
    <mergeCell ref="I214:I215"/>
    <mergeCell ref="K214:K215"/>
    <mergeCell ref="B217:B218"/>
    <mergeCell ref="G217:G218"/>
    <mergeCell ref="H217:H218"/>
    <mergeCell ref="I217:I218"/>
    <mergeCell ref="K217:K218"/>
    <mergeCell ref="E217:E218"/>
    <mergeCell ref="E220:E221"/>
    <mergeCell ref="G220:G221"/>
    <mergeCell ref="E223:E224"/>
    <mergeCell ref="G223:G224"/>
    <mergeCell ref="B193:B194"/>
    <mergeCell ref="G193:G194"/>
    <mergeCell ref="I193:I194"/>
    <mergeCell ref="K193:K194"/>
    <mergeCell ref="K184:K185"/>
    <mergeCell ref="E190:E191"/>
    <mergeCell ref="E193:E194"/>
    <mergeCell ref="H193:H194"/>
    <mergeCell ref="B202:B203"/>
    <mergeCell ref="G202:G203"/>
    <mergeCell ref="I202:I203"/>
    <mergeCell ref="K202:K203"/>
    <mergeCell ref="B205:B206"/>
    <mergeCell ref="G205:G206"/>
    <mergeCell ref="I205:I206"/>
    <mergeCell ref="K205:K206"/>
    <mergeCell ref="B196:B197"/>
    <mergeCell ref="E196:E197"/>
    <mergeCell ref="G196:G197"/>
    <mergeCell ref="I196:I197"/>
    <mergeCell ref="K196:K197"/>
    <mergeCell ref="B199:B200"/>
    <mergeCell ref="G199:G200"/>
    <mergeCell ref="I199:I200"/>
    <mergeCell ref="K199:K200"/>
    <mergeCell ref="H196:H197"/>
    <mergeCell ref="B187:B188"/>
    <mergeCell ref="G187:G188"/>
    <mergeCell ref="I187:I188"/>
    <mergeCell ref="K187:K188"/>
    <mergeCell ref="B181:B182"/>
    <mergeCell ref="E181:E182"/>
    <mergeCell ref="G181:G182"/>
    <mergeCell ref="I181:I182"/>
    <mergeCell ref="K181:K182"/>
    <mergeCell ref="B184:B185"/>
    <mergeCell ref="E184:E185"/>
    <mergeCell ref="G184:G185"/>
    <mergeCell ref="H184:H185"/>
    <mergeCell ref="I184:I185"/>
    <mergeCell ref="E187:E188"/>
    <mergeCell ref="B190:B191"/>
    <mergeCell ref="G190:G191"/>
    <mergeCell ref="I190:I191"/>
    <mergeCell ref="K190:K191"/>
    <mergeCell ref="B178:B179"/>
    <mergeCell ref="E178:E179"/>
    <mergeCell ref="G178:G179"/>
    <mergeCell ref="H178:H179"/>
    <mergeCell ref="I178:I179"/>
    <mergeCell ref="K178:K179"/>
    <mergeCell ref="B172:B173"/>
    <mergeCell ref="E172:E173"/>
    <mergeCell ref="G172:G173"/>
    <mergeCell ref="I172:I173"/>
    <mergeCell ref="K172:K173"/>
    <mergeCell ref="B175:B176"/>
    <mergeCell ref="G175:G176"/>
    <mergeCell ref="I175:I176"/>
    <mergeCell ref="K175:K176"/>
    <mergeCell ref="E175:E176"/>
    <mergeCell ref="L184:L185"/>
    <mergeCell ref="L166:L167"/>
    <mergeCell ref="L160:L161"/>
    <mergeCell ref="B163:B164"/>
    <mergeCell ref="E163:E164"/>
    <mergeCell ref="G163:G164"/>
    <mergeCell ref="I163:I164"/>
    <mergeCell ref="K163:K164"/>
    <mergeCell ref="B160:B161"/>
    <mergeCell ref="E160:E161"/>
    <mergeCell ref="G160:G161"/>
    <mergeCell ref="H160:H161"/>
    <mergeCell ref="I160:I161"/>
    <mergeCell ref="K160:K161"/>
    <mergeCell ref="B169:B170"/>
    <mergeCell ref="E169:E170"/>
    <mergeCell ref="G169:G170"/>
    <mergeCell ref="H169:H170"/>
    <mergeCell ref="I169:I170"/>
    <mergeCell ref="K169:K170"/>
    <mergeCell ref="B166:B167"/>
    <mergeCell ref="E166:E167"/>
    <mergeCell ref="G166:G167"/>
    <mergeCell ref="I166:I167"/>
    <mergeCell ref="K166:K167"/>
    <mergeCell ref="K136:K137"/>
    <mergeCell ref="B148:B149"/>
    <mergeCell ref="E148:E149"/>
    <mergeCell ref="G148:G149"/>
    <mergeCell ref="H148:H149"/>
    <mergeCell ref="I148:I149"/>
    <mergeCell ref="K148:K149"/>
    <mergeCell ref="B145:B146"/>
    <mergeCell ref="E145:E146"/>
    <mergeCell ref="G145:G146"/>
    <mergeCell ref="H145:H146"/>
    <mergeCell ref="I145:I146"/>
    <mergeCell ref="K145:K146"/>
    <mergeCell ref="K154:K155"/>
    <mergeCell ref="L154:L155"/>
    <mergeCell ref="B157:B158"/>
    <mergeCell ref="E157:E158"/>
    <mergeCell ref="G157:G158"/>
    <mergeCell ref="H157:H158"/>
    <mergeCell ref="K157:K158"/>
    <mergeCell ref="L157:L158"/>
    <mergeCell ref="B151:B152"/>
    <mergeCell ref="G151:G152"/>
    <mergeCell ref="H151:H152"/>
    <mergeCell ref="I151:I152"/>
    <mergeCell ref="K151:K152"/>
    <mergeCell ref="B154:B155"/>
    <mergeCell ref="E154:E155"/>
    <mergeCell ref="G154:G155"/>
    <mergeCell ref="H154:H155"/>
    <mergeCell ref="I154:I155"/>
    <mergeCell ref="L151:L152"/>
    <mergeCell ref="K130:K131"/>
    <mergeCell ref="L130:L131"/>
    <mergeCell ref="B133:B134"/>
    <mergeCell ref="F133:F134"/>
    <mergeCell ref="G133:G134"/>
    <mergeCell ref="H133:H134"/>
    <mergeCell ref="I133:I134"/>
    <mergeCell ref="J133:J134"/>
    <mergeCell ref="K133:K134"/>
    <mergeCell ref="B130:B131"/>
    <mergeCell ref="F130:F131"/>
    <mergeCell ref="G130:G131"/>
    <mergeCell ref="H130:H131"/>
    <mergeCell ref="I130:I131"/>
    <mergeCell ref="J130:J131"/>
    <mergeCell ref="B142:B143"/>
    <mergeCell ref="E142:E143"/>
    <mergeCell ref="G142:G143"/>
    <mergeCell ref="H142:H143"/>
    <mergeCell ref="I142:I143"/>
    <mergeCell ref="K142:K143"/>
    <mergeCell ref="L136:L137"/>
    <mergeCell ref="B139:B140"/>
    <mergeCell ref="G139:G140"/>
    <mergeCell ref="H139:H140"/>
    <mergeCell ref="I139:I140"/>
    <mergeCell ref="K139:K140"/>
    <mergeCell ref="B136:B137"/>
    <mergeCell ref="G136:G137"/>
    <mergeCell ref="H136:H137"/>
    <mergeCell ref="I136:I137"/>
    <mergeCell ref="J136:J137"/>
    <mergeCell ref="F121:F122"/>
    <mergeCell ref="G121:G122"/>
    <mergeCell ref="I121:I122"/>
    <mergeCell ref="K121:K122"/>
    <mergeCell ref="B124:B125"/>
    <mergeCell ref="E124:E125"/>
    <mergeCell ref="G124:G125"/>
    <mergeCell ref="I124:I125"/>
    <mergeCell ref="K124:K125"/>
    <mergeCell ref="L124:L125"/>
    <mergeCell ref="B127:B128"/>
    <mergeCell ref="F127:F128"/>
    <mergeCell ref="G127:G128"/>
    <mergeCell ref="H127:H128"/>
    <mergeCell ref="I127:I128"/>
    <mergeCell ref="J127:J128"/>
    <mergeCell ref="K127:K128"/>
    <mergeCell ref="L127:L128"/>
    <mergeCell ref="G109:G110"/>
    <mergeCell ref="H109:H110"/>
    <mergeCell ref="I109:I110"/>
    <mergeCell ref="K109:K110"/>
    <mergeCell ref="B118:B119"/>
    <mergeCell ref="F118:F119"/>
    <mergeCell ref="G118:G119"/>
    <mergeCell ref="I118:I119"/>
    <mergeCell ref="K118:K119"/>
    <mergeCell ref="K112:K113"/>
    <mergeCell ref="B115:B116"/>
    <mergeCell ref="F115:F116"/>
    <mergeCell ref="G115:G116"/>
    <mergeCell ref="I115:I116"/>
    <mergeCell ref="K115:K116"/>
    <mergeCell ref="B112:B113"/>
    <mergeCell ref="F112:F113"/>
    <mergeCell ref="G112:G113"/>
    <mergeCell ref="H112:H113"/>
    <mergeCell ref="I112:I113"/>
    <mergeCell ref="E115:E116"/>
    <mergeCell ref="F103:F104"/>
    <mergeCell ref="G103:G104"/>
    <mergeCell ref="I103:I104"/>
    <mergeCell ref="K103:K104"/>
    <mergeCell ref="B97:B98"/>
    <mergeCell ref="G97:G98"/>
    <mergeCell ref="I97:I98"/>
    <mergeCell ref="K97:K98"/>
    <mergeCell ref="B100:B101"/>
    <mergeCell ref="G100:G101"/>
    <mergeCell ref="I100:I101"/>
    <mergeCell ref="K100:K101"/>
    <mergeCell ref="B106:B107"/>
    <mergeCell ref="G106:G107"/>
    <mergeCell ref="I106:I107"/>
    <mergeCell ref="K106:K107"/>
    <mergeCell ref="E106:E107"/>
    <mergeCell ref="G88:G89"/>
    <mergeCell ref="I88:I89"/>
    <mergeCell ref="K88:K89"/>
    <mergeCell ref="I82:I83"/>
    <mergeCell ref="J82:J83"/>
    <mergeCell ref="K82:K83"/>
    <mergeCell ref="B91:B92"/>
    <mergeCell ref="E91:E92"/>
    <mergeCell ref="G91:G92"/>
    <mergeCell ref="I91:I92"/>
    <mergeCell ref="K91:K92"/>
    <mergeCell ref="B94:B95"/>
    <mergeCell ref="E94:E95"/>
    <mergeCell ref="G94:G95"/>
    <mergeCell ref="I94:I95"/>
    <mergeCell ref="K94:K95"/>
    <mergeCell ref="K76:K77"/>
    <mergeCell ref="L76:L77"/>
    <mergeCell ref="A79:A80"/>
    <mergeCell ref="B79:B80"/>
    <mergeCell ref="G79:G80"/>
    <mergeCell ref="H79:H80"/>
    <mergeCell ref="I79:I80"/>
    <mergeCell ref="K79:K80"/>
    <mergeCell ref="A76:A77"/>
    <mergeCell ref="B76:B77"/>
    <mergeCell ref="E76:E77"/>
    <mergeCell ref="G76:G77"/>
    <mergeCell ref="H76:H77"/>
    <mergeCell ref="I76:I77"/>
    <mergeCell ref="A85:A86"/>
    <mergeCell ref="B85:B86"/>
    <mergeCell ref="E85:E86"/>
    <mergeCell ref="F85:F86"/>
    <mergeCell ref="G85:G86"/>
    <mergeCell ref="H85:H86"/>
    <mergeCell ref="I85:I86"/>
    <mergeCell ref="A82:A83"/>
    <mergeCell ref="B82:B83"/>
    <mergeCell ref="E82:E83"/>
    <mergeCell ref="F82:F83"/>
    <mergeCell ref="G82:G83"/>
    <mergeCell ref="H82:H83"/>
    <mergeCell ref="J85:J86"/>
    <mergeCell ref="K85:K86"/>
    <mergeCell ref="E79:E80"/>
    <mergeCell ref="A70:A71"/>
    <mergeCell ref="B70:B71"/>
    <mergeCell ref="K70:K71"/>
    <mergeCell ref="L70:L71"/>
    <mergeCell ref="B73:B74"/>
    <mergeCell ref="K73:K74"/>
    <mergeCell ref="L73:L74"/>
    <mergeCell ref="H64:H65"/>
    <mergeCell ref="I64:I65"/>
    <mergeCell ref="J64:J65"/>
    <mergeCell ref="K64:K65"/>
    <mergeCell ref="L64:L65"/>
    <mergeCell ref="A67:A68"/>
    <mergeCell ref="B67:B68"/>
    <mergeCell ref="G67:G68"/>
    <mergeCell ref="I67:I68"/>
    <mergeCell ref="K67:K68"/>
    <mergeCell ref="A64:A65"/>
    <mergeCell ref="B64:B65"/>
    <mergeCell ref="E64:E65"/>
    <mergeCell ref="F64:F65"/>
    <mergeCell ref="G64:G65"/>
    <mergeCell ref="A73:A74"/>
    <mergeCell ref="E70:E71"/>
    <mergeCell ref="G70:G71"/>
    <mergeCell ref="G73:G74"/>
    <mergeCell ref="K58:K59"/>
    <mergeCell ref="L58:L59"/>
    <mergeCell ref="A61:A62"/>
    <mergeCell ref="B61:B62"/>
    <mergeCell ref="E61:E62"/>
    <mergeCell ref="G61:G62"/>
    <mergeCell ref="H61:H62"/>
    <mergeCell ref="I61:I62"/>
    <mergeCell ref="K61:K62"/>
    <mergeCell ref="L61:L62"/>
    <mergeCell ref="A58:A59"/>
    <mergeCell ref="B58:B59"/>
    <mergeCell ref="G58:G59"/>
    <mergeCell ref="H58:H59"/>
    <mergeCell ref="I58:I59"/>
    <mergeCell ref="J58:J59"/>
    <mergeCell ref="L67:L68"/>
    <mergeCell ref="A49:A50"/>
    <mergeCell ref="B49:B50"/>
    <mergeCell ref="G49:G50"/>
    <mergeCell ref="I49:I50"/>
    <mergeCell ref="K49:K50"/>
    <mergeCell ref="L49:L50"/>
    <mergeCell ref="A46:A47"/>
    <mergeCell ref="B46:B47"/>
    <mergeCell ref="G46:G47"/>
    <mergeCell ref="I46:I47"/>
    <mergeCell ref="K46:K47"/>
    <mergeCell ref="L46:L47"/>
    <mergeCell ref="A55:A56"/>
    <mergeCell ref="B55:B56"/>
    <mergeCell ref="G55:G56"/>
    <mergeCell ref="I55:I56"/>
    <mergeCell ref="K55:K56"/>
    <mergeCell ref="L55:L56"/>
    <mergeCell ref="A52:A53"/>
    <mergeCell ref="B52:B53"/>
    <mergeCell ref="G52:G53"/>
    <mergeCell ref="I52:I53"/>
    <mergeCell ref="K52:K53"/>
    <mergeCell ref="L52:L53"/>
    <mergeCell ref="H52:H53"/>
    <mergeCell ref="A37:A38"/>
    <mergeCell ref="B37:B38"/>
    <mergeCell ref="G37:G38"/>
    <mergeCell ref="H37:H38"/>
    <mergeCell ref="I37:I38"/>
    <mergeCell ref="J37:J38"/>
    <mergeCell ref="A34:A35"/>
    <mergeCell ref="B34:B35"/>
    <mergeCell ref="E34:E35"/>
    <mergeCell ref="F34:F35"/>
    <mergeCell ref="G34:G35"/>
    <mergeCell ref="H34:H35"/>
    <mergeCell ref="K37:K38"/>
    <mergeCell ref="L37:L38"/>
    <mergeCell ref="L40:L41"/>
    <mergeCell ref="A43:A44"/>
    <mergeCell ref="B43:B44"/>
    <mergeCell ref="G43:G44"/>
    <mergeCell ref="H43:H44"/>
    <mergeCell ref="I43:I44"/>
    <mergeCell ref="J43:J44"/>
    <mergeCell ref="K43:K44"/>
    <mergeCell ref="L43:L44"/>
    <mergeCell ref="A40:A41"/>
    <mergeCell ref="B40:B41"/>
    <mergeCell ref="E40:E41"/>
    <mergeCell ref="F40:F41"/>
    <mergeCell ref="G40:G41"/>
    <mergeCell ref="H40:H41"/>
    <mergeCell ref="I40:I41"/>
    <mergeCell ref="J40:J41"/>
    <mergeCell ref="K40:K41"/>
    <mergeCell ref="A28:A29"/>
    <mergeCell ref="B28:B29"/>
    <mergeCell ref="E28:E29"/>
    <mergeCell ref="G28:G29"/>
    <mergeCell ref="I28:I29"/>
    <mergeCell ref="K28:K29"/>
    <mergeCell ref="L28:L29"/>
    <mergeCell ref="A31:A32"/>
    <mergeCell ref="B31:B32"/>
    <mergeCell ref="E31:E32"/>
    <mergeCell ref="G31:G32"/>
    <mergeCell ref="H31:H32"/>
    <mergeCell ref="I31:I32"/>
    <mergeCell ref="J31:J32"/>
    <mergeCell ref="K31:K32"/>
    <mergeCell ref="L31:L32"/>
    <mergeCell ref="I34:I35"/>
    <mergeCell ref="J34:J35"/>
    <mergeCell ref="K34:K35"/>
    <mergeCell ref="L34:L35"/>
    <mergeCell ref="I22:I23"/>
    <mergeCell ref="J22:J23"/>
    <mergeCell ref="K22:K23"/>
    <mergeCell ref="L22:L23"/>
    <mergeCell ref="A25:A26"/>
    <mergeCell ref="B25:B26"/>
    <mergeCell ref="E25:E26"/>
    <mergeCell ref="F25:F26"/>
    <mergeCell ref="G25:G26"/>
    <mergeCell ref="H25:H26"/>
    <mergeCell ref="I25:I26"/>
    <mergeCell ref="J25:J26"/>
    <mergeCell ref="K25:K26"/>
    <mergeCell ref="L25:L26"/>
    <mergeCell ref="A22:A23"/>
    <mergeCell ref="B22:B23"/>
    <mergeCell ref="F22:F23"/>
    <mergeCell ref="G22:G23"/>
    <mergeCell ref="H22:H23"/>
    <mergeCell ref="A19:A20"/>
    <mergeCell ref="B19:B20"/>
    <mergeCell ref="E19:E20"/>
    <mergeCell ref="F19:F20"/>
    <mergeCell ref="G19:G20"/>
    <mergeCell ref="H19:H20"/>
    <mergeCell ref="L13:L14"/>
    <mergeCell ref="A16:A17"/>
    <mergeCell ref="B16:B17"/>
    <mergeCell ref="G16:G17"/>
    <mergeCell ref="I16:I17"/>
    <mergeCell ref="K16:K17"/>
    <mergeCell ref="L16:L17"/>
    <mergeCell ref="I19:I20"/>
    <mergeCell ref="J19:J20"/>
    <mergeCell ref="K19:K20"/>
    <mergeCell ref="L19:L20"/>
    <mergeCell ref="A13:A14"/>
    <mergeCell ref="B13:B14"/>
    <mergeCell ref="E13:E14"/>
    <mergeCell ref="F13:F14"/>
    <mergeCell ref="G13:G14"/>
    <mergeCell ref="H13:H14"/>
    <mergeCell ref="I13:I14"/>
    <mergeCell ref="E16:E17"/>
    <mergeCell ref="J13:J14"/>
    <mergeCell ref="K13:K14"/>
    <mergeCell ref="L7:L8"/>
    <mergeCell ref="A10:A11"/>
    <mergeCell ref="B10:B11"/>
    <mergeCell ref="E10:E11"/>
    <mergeCell ref="F10:F11"/>
    <mergeCell ref="G10:G11"/>
    <mergeCell ref="H10:H11"/>
    <mergeCell ref="I10:I11"/>
    <mergeCell ref="J10:J11"/>
    <mergeCell ref="K10:K11"/>
    <mergeCell ref="L10:L11"/>
    <mergeCell ref="A7:A8"/>
    <mergeCell ref="B7:B8"/>
    <mergeCell ref="E7:E8"/>
    <mergeCell ref="F7:F8"/>
    <mergeCell ref="G7:G8"/>
    <mergeCell ref="H7:H8"/>
    <mergeCell ref="I7:I8"/>
    <mergeCell ref="J7:J8"/>
    <mergeCell ref="K7:K8"/>
    <mergeCell ref="J1:J2"/>
    <mergeCell ref="K1:K2"/>
    <mergeCell ref="L1:L2"/>
    <mergeCell ref="A3:C3"/>
    <mergeCell ref="A4:A5"/>
    <mergeCell ref="B4:B5"/>
    <mergeCell ref="E4:E5"/>
    <mergeCell ref="F4:F5"/>
    <mergeCell ref="G4:G5"/>
    <mergeCell ref="H4:H5"/>
    <mergeCell ref="A1:A2"/>
    <mergeCell ref="B1:B2"/>
    <mergeCell ref="C1:C2"/>
    <mergeCell ref="D1:E1"/>
    <mergeCell ref="F1:F2"/>
    <mergeCell ref="G1:I1"/>
    <mergeCell ref="I4:I5"/>
    <mergeCell ref="J4:J5"/>
    <mergeCell ref="K4:K5"/>
    <mergeCell ref="L4:L5"/>
    <mergeCell ref="B391:B392"/>
    <mergeCell ref="E391:E392"/>
    <mergeCell ref="F391:F392"/>
    <mergeCell ref="G391:G392"/>
    <mergeCell ref="H391:H392"/>
    <mergeCell ref="I391:I392"/>
    <mergeCell ref="J391:J392"/>
    <mergeCell ref="K391:K392"/>
    <mergeCell ref="A385:A386"/>
    <mergeCell ref="B385:B386"/>
    <mergeCell ref="G385:G386"/>
    <mergeCell ref="H385:H386"/>
    <mergeCell ref="I385:I386"/>
    <mergeCell ref="J385:J386"/>
    <mergeCell ref="K385:K386"/>
    <mergeCell ref="A388:A389"/>
    <mergeCell ref="B388:B389"/>
    <mergeCell ref="F388:F389"/>
    <mergeCell ref="G388:G389"/>
    <mergeCell ref="H388:H389"/>
    <mergeCell ref="I388:I389"/>
    <mergeCell ref="J388:J389"/>
    <mergeCell ref="K388:K389"/>
    <mergeCell ref="A400:A401"/>
    <mergeCell ref="B400:B401"/>
    <mergeCell ref="G400:G401"/>
    <mergeCell ref="H400:H401"/>
    <mergeCell ref="I400:I401"/>
    <mergeCell ref="J400:J401"/>
    <mergeCell ref="K400:K401"/>
    <mergeCell ref="A403:A404"/>
    <mergeCell ref="B403:B404"/>
    <mergeCell ref="F403:F404"/>
    <mergeCell ref="G403:G404"/>
    <mergeCell ref="H403:H404"/>
    <mergeCell ref="I403:I404"/>
    <mergeCell ref="J403:J404"/>
    <mergeCell ref="K403:K404"/>
    <mergeCell ref="A394:A395"/>
    <mergeCell ref="B394:B395"/>
    <mergeCell ref="G394:G395"/>
    <mergeCell ref="H394:H395"/>
    <mergeCell ref="I394:I395"/>
    <mergeCell ref="J394:J395"/>
    <mergeCell ref="K394:K395"/>
    <mergeCell ref="A397:A398"/>
    <mergeCell ref="B397:B398"/>
    <mergeCell ref="F397:F398"/>
    <mergeCell ref="G397:G398"/>
    <mergeCell ref="H397:H398"/>
    <mergeCell ref="I397:I398"/>
    <mergeCell ref="J397:J398"/>
    <mergeCell ref="K397:K398"/>
    <mergeCell ref="E394:E395"/>
    <mergeCell ref="A412:A413"/>
    <mergeCell ref="B412:B413"/>
    <mergeCell ref="E412:E413"/>
    <mergeCell ref="F412:F413"/>
    <mergeCell ref="G412:G413"/>
    <mergeCell ref="H412:H413"/>
    <mergeCell ref="I412:I413"/>
    <mergeCell ref="J412:J413"/>
    <mergeCell ref="K412:K413"/>
    <mergeCell ref="A406:A407"/>
    <mergeCell ref="B406:B407"/>
    <mergeCell ref="G406:G407"/>
    <mergeCell ref="H406:H407"/>
    <mergeCell ref="I406:I407"/>
    <mergeCell ref="J406:J407"/>
    <mergeCell ref="K406:K407"/>
    <mergeCell ref="A409:A410"/>
    <mergeCell ref="B409:B410"/>
    <mergeCell ref="F409:F410"/>
    <mergeCell ref="G409:G410"/>
    <mergeCell ref="H409:H410"/>
    <mergeCell ref="I409:I410"/>
    <mergeCell ref="J409:J410"/>
    <mergeCell ref="K409:K410"/>
    <mergeCell ref="E409:E410"/>
    <mergeCell ref="A421:A422"/>
    <mergeCell ref="B421:B422"/>
    <mergeCell ref="G421:G422"/>
    <mergeCell ref="H421:H422"/>
    <mergeCell ref="I421:I422"/>
    <mergeCell ref="J421:J422"/>
    <mergeCell ref="K421:K422"/>
    <mergeCell ref="A415:A416"/>
    <mergeCell ref="B415:B416"/>
    <mergeCell ref="G415:G416"/>
    <mergeCell ref="H415:H416"/>
    <mergeCell ref="I415:I416"/>
    <mergeCell ref="J415:J416"/>
    <mergeCell ref="K415:K416"/>
    <mergeCell ref="A418:A419"/>
    <mergeCell ref="B418:B419"/>
    <mergeCell ref="E418:E419"/>
    <mergeCell ref="F418:F419"/>
    <mergeCell ref="G418:G419"/>
    <mergeCell ref="H418:H419"/>
    <mergeCell ref="I418:I419"/>
    <mergeCell ref="J418:J419"/>
    <mergeCell ref="K418:K419"/>
  </mergeCells>
  <pageMargins left="0.7" right="0.7" top="0.75" bottom="0.75" header="0.3" footer="0.3"/>
  <pageSetup orientation="portrait" horizontalDpi="120" verticalDpi="72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L476"/>
  <sheetViews>
    <sheetView topLeftCell="A466" workbookViewId="0">
      <selection activeCell="D97" sqref="D97"/>
    </sheetView>
  </sheetViews>
  <sheetFormatPr defaultRowHeight="15"/>
  <cols>
    <col min="1" max="1" width="6.42578125" customWidth="1"/>
    <col min="2" max="2" width="10" customWidth="1"/>
    <col min="3" max="3" width="37.85546875" customWidth="1"/>
    <col min="4" max="4" width="17.140625" customWidth="1"/>
    <col min="6" max="6" width="17.28515625" customWidth="1"/>
    <col min="7" max="7" width="17.140625" customWidth="1"/>
    <col min="8" max="8" width="15.85546875" customWidth="1"/>
    <col min="9" max="9" width="16.42578125" customWidth="1"/>
    <col min="10" max="10" width="14.5703125" customWidth="1"/>
    <col min="11" max="11" width="22.85546875" customWidth="1"/>
    <col min="12" max="12" width="21.28515625" customWidth="1"/>
  </cols>
  <sheetData>
    <row r="1" spans="1:12">
      <c r="A1" s="9506" t="s">
        <v>1</v>
      </c>
      <c r="B1" s="9504" t="s">
        <v>2</v>
      </c>
      <c r="C1" s="9506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540" t="s">
        <v>8</v>
      </c>
      <c r="L1" s="9625" t="s">
        <v>702</v>
      </c>
    </row>
    <row r="2" spans="1:12">
      <c r="A2" s="9507"/>
      <c r="B2" s="9505"/>
      <c r="C2" s="9507"/>
      <c r="D2" s="1030" t="s">
        <v>9</v>
      </c>
      <c r="E2" s="470" t="s">
        <v>10</v>
      </c>
      <c r="F2" s="9511"/>
      <c r="G2" s="1018" t="s">
        <v>11</v>
      </c>
      <c r="H2" s="1021" t="s">
        <v>537</v>
      </c>
      <c r="I2" s="1018" t="s">
        <v>13</v>
      </c>
      <c r="J2" s="9511"/>
      <c r="K2" s="9541"/>
      <c r="L2" s="9625"/>
    </row>
    <row r="3" spans="1:12">
      <c r="A3" s="9544" t="s">
        <v>75</v>
      </c>
      <c r="B3" s="9545"/>
      <c r="C3" s="9546"/>
      <c r="D3" s="501"/>
      <c r="E3" s="502"/>
      <c r="F3" s="503"/>
      <c r="G3" s="503"/>
      <c r="H3" s="504"/>
      <c r="I3" s="505"/>
      <c r="J3" s="505"/>
      <c r="K3" s="1355">
        <f>'Mar''15'!K477</f>
        <v>12363350</v>
      </c>
      <c r="L3" s="1296"/>
    </row>
    <row r="4" spans="1:12">
      <c r="A4" s="9495"/>
      <c r="B4" s="9496" t="s">
        <v>1424</v>
      </c>
      <c r="C4" s="480" t="s">
        <v>821</v>
      </c>
      <c r="D4" s="1294" t="s">
        <v>574</v>
      </c>
      <c r="E4" s="9498" t="s">
        <v>79</v>
      </c>
      <c r="F4" s="9492"/>
      <c r="G4" s="9492"/>
      <c r="H4" s="9492"/>
      <c r="I4" s="9492">
        <v>374420</v>
      </c>
      <c r="J4" s="9492"/>
      <c r="K4" s="9494">
        <f>K3-I4</f>
        <v>11988930</v>
      </c>
      <c r="L4" s="9647"/>
    </row>
    <row r="5" spans="1:12">
      <c r="A5" s="9495"/>
      <c r="B5" s="9497"/>
      <c r="C5" s="477" t="s">
        <v>824</v>
      </c>
      <c r="D5" s="1295" t="s">
        <v>46</v>
      </c>
      <c r="E5" s="9499"/>
      <c r="F5" s="9493"/>
      <c r="G5" s="9493"/>
      <c r="H5" s="9493"/>
      <c r="I5" s="9493"/>
      <c r="J5" s="9493"/>
      <c r="K5" s="9494"/>
      <c r="L5" s="9648"/>
    </row>
    <row r="6" spans="1:12">
      <c r="A6" s="1012"/>
      <c r="B6" s="1014"/>
      <c r="C6" s="530"/>
      <c r="D6" s="576"/>
      <c r="E6" s="574"/>
      <c r="F6" s="575"/>
      <c r="G6" s="575"/>
      <c r="H6" s="575"/>
      <c r="I6" s="575"/>
      <c r="J6" s="575">
        <v>1400</v>
      </c>
      <c r="K6" s="1016">
        <f>K4+J6</f>
        <v>11990330</v>
      </c>
      <c r="L6" s="433"/>
    </row>
    <row r="7" spans="1:12">
      <c r="A7" s="9515"/>
      <c r="B7" s="9496"/>
      <c r="C7" s="665" t="s">
        <v>815</v>
      </c>
      <c r="D7" s="666" t="s">
        <v>574</v>
      </c>
      <c r="E7" s="9498" t="s">
        <v>79</v>
      </c>
      <c r="F7" s="9492"/>
      <c r="G7" s="9492"/>
      <c r="H7" s="9492"/>
      <c r="I7" s="9492">
        <v>142297</v>
      </c>
      <c r="J7" s="9492"/>
      <c r="K7" s="9494">
        <f>K6-I7</f>
        <v>11848033</v>
      </c>
      <c r="L7" s="9617"/>
    </row>
    <row r="8" spans="1:12">
      <c r="A8" s="9516"/>
      <c r="B8" s="9497"/>
      <c r="C8" s="538" t="s">
        <v>826</v>
      </c>
      <c r="D8" s="667" t="s">
        <v>46</v>
      </c>
      <c r="E8" s="9499"/>
      <c r="F8" s="9493"/>
      <c r="G8" s="9493"/>
      <c r="H8" s="9493"/>
      <c r="I8" s="9493"/>
      <c r="J8" s="9493"/>
      <c r="K8" s="9494"/>
      <c r="L8" s="9618"/>
    </row>
    <row r="9" spans="1:12">
      <c r="A9" s="1012"/>
      <c r="B9" s="1014"/>
      <c r="C9" s="530"/>
      <c r="D9" s="573"/>
      <c r="E9" s="574"/>
      <c r="F9" s="575"/>
      <c r="G9" s="575"/>
      <c r="H9" s="575"/>
      <c r="I9" s="575"/>
      <c r="J9" s="575">
        <v>1400</v>
      </c>
      <c r="K9" s="1016">
        <f>K7+J9</f>
        <v>11849433</v>
      </c>
      <c r="L9" s="433"/>
    </row>
    <row r="10" spans="1:12">
      <c r="A10" s="9498"/>
      <c r="B10" s="9496"/>
      <c r="C10" s="499" t="s">
        <v>781</v>
      </c>
      <c r="D10" s="1294" t="s">
        <v>574</v>
      </c>
      <c r="E10" s="9498" t="s">
        <v>79</v>
      </c>
      <c r="F10" s="9492"/>
      <c r="G10" s="9492"/>
      <c r="H10" s="9492"/>
      <c r="I10" s="9494">
        <v>10140</v>
      </c>
      <c r="J10" s="9494"/>
      <c r="K10" s="9492">
        <f>K9-I10</f>
        <v>11839293</v>
      </c>
      <c r="L10" s="9617"/>
    </row>
    <row r="11" spans="1:12">
      <c r="A11" s="9499"/>
      <c r="B11" s="9497"/>
      <c r="C11" s="477" t="s">
        <v>994</v>
      </c>
      <c r="D11" s="1295" t="s">
        <v>46</v>
      </c>
      <c r="E11" s="9499"/>
      <c r="F11" s="9493"/>
      <c r="G11" s="9493"/>
      <c r="H11" s="9493"/>
      <c r="I11" s="9494"/>
      <c r="J11" s="9494"/>
      <c r="K11" s="9493"/>
      <c r="L11" s="9618"/>
    </row>
    <row r="12" spans="1:12">
      <c r="A12" s="1020"/>
      <c r="B12" s="477"/>
      <c r="C12" s="528"/>
      <c r="D12" s="576"/>
      <c r="E12" s="574"/>
      <c r="F12" s="577"/>
      <c r="G12" s="577"/>
      <c r="H12" s="577"/>
      <c r="I12" s="577"/>
      <c r="J12" s="577">
        <v>1500</v>
      </c>
      <c r="K12" s="1026">
        <f>K10+J12</f>
        <v>11840793</v>
      </c>
      <c r="L12" s="433"/>
    </row>
    <row r="13" spans="1:12">
      <c r="A13" s="9498"/>
      <c r="B13" s="9496"/>
      <c r="C13" s="491" t="s">
        <v>781</v>
      </c>
      <c r="D13" s="1294" t="s">
        <v>632</v>
      </c>
      <c r="E13" s="9498" t="s">
        <v>74</v>
      </c>
      <c r="F13" s="9609"/>
      <c r="G13" s="9492">
        <v>88140</v>
      </c>
      <c r="H13" s="9492"/>
      <c r="I13" s="9492"/>
      <c r="J13" s="9492"/>
      <c r="K13" s="9492">
        <f>K12-G13</f>
        <v>11752653</v>
      </c>
      <c r="L13" s="9617"/>
    </row>
    <row r="14" spans="1:12">
      <c r="A14" s="9499"/>
      <c r="B14" s="9497"/>
      <c r="C14" s="487" t="s">
        <v>1005</v>
      </c>
      <c r="D14" s="1295" t="s">
        <v>73</v>
      </c>
      <c r="E14" s="9499"/>
      <c r="F14" s="9610"/>
      <c r="G14" s="9493"/>
      <c r="H14" s="9493"/>
      <c r="I14" s="9493"/>
      <c r="J14" s="9493"/>
      <c r="K14" s="9493"/>
      <c r="L14" s="9618"/>
    </row>
    <row r="15" spans="1:12">
      <c r="A15" s="1020"/>
      <c r="B15" s="477"/>
      <c r="C15" s="529"/>
      <c r="D15" s="668"/>
      <c r="E15" s="669"/>
      <c r="F15" s="670"/>
      <c r="G15" s="670"/>
      <c r="H15" s="670"/>
      <c r="I15" s="670"/>
      <c r="J15" s="577">
        <v>1500</v>
      </c>
      <c r="K15" s="1026">
        <f>K13+J15</f>
        <v>11754153</v>
      </c>
      <c r="L15" s="433"/>
    </row>
    <row r="16" spans="1:12">
      <c r="A16" s="9498"/>
      <c r="B16" s="9497"/>
      <c r="C16" s="525" t="s">
        <v>778</v>
      </c>
      <c r="D16" s="1294" t="s">
        <v>632</v>
      </c>
      <c r="E16" s="9498" t="s">
        <v>74</v>
      </c>
      <c r="F16" s="1015"/>
      <c r="G16" s="9492">
        <v>79140</v>
      </c>
      <c r="H16" s="537"/>
      <c r="I16" s="9492"/>
      <c r="J16" s="595"/>
      <c r="K16" s="9492">
        <f>K15-G16</f>
        <v>11675013</v>
      </c>
      <c r="L16" s="9617"/>
    </row>
    <row r="17" spans="1:12">
      <c r="A17" s="9499"/>
      <c r="B17" s="9497"/>
      <c r="C17" s="539" t="s">
        <v>1004</v>
      </c>
      <c r="D17" s="1295" t="s">
        <v>73</v>
      </c>
      <c r="E17" s="9499"/>
      <c r="F17" s="1016"/>
      <c r="G17" s="9493"/>
      <c r="H17" s="515"/>
      <c r="I17" s="9493"/>
      <c r="J17" s="559"/>
      <c r="K17" s="9493"/>
      <c r="L17" s="9618"/>
    </row>
    <row r="18" spans="1:12">
      <c r="A18" s="1020"/>
      <c r="B18" s="477"/>
      <c r="C18" s="532"/>
      <c r="D18" s="576"/>
      <c r="E18" s="582"/>
      <c r="F18" s="577"/>
      <c r="G18" s="577"/>
      <c r="H18" s="600"/>
      <c r="I18" s="577"/>
      <c r="J18" s="604">
        <v>1500</v>
      </c>
      <c r="K18" s="1368">
        <f>K16+J18</f>
        <v>11676513</v>
      </c>
      <c r="L18" s="433"/>
    </row>
    <row r="19" spans="1:12">
      <c r="A19" s="9498"/>
      <c r="B19" s="9657" t="s">
        <v>1435</v>
      </c>
      <c r="C19" s="562" t="s">
        <v>1382</v>
      </c>
      <c r="D19" s="1297"/>
      <c r="E19" s="9498"/>
      <c r="F19" s="9492">
        <v>20000000</v>
      </c>
      <c r="G19" s="9633"/>
      <c r="H19" s="9542"/>
      <c r="I19" s="9492"/>
      <c r="J19" s="9492"/>
      <c r="K19" s="9492">
        <f>K18+F19</f>
        <v>31676513</v>
      </c>
      <c r="L19" s="9617"/>
    </row>
    <row r="20" spans="1:12">
      <c r="A20" s="9499"/>
      <c r="B20" s="9658"/>
      <c r="C20" s="553"/>
      <c r="D20" s="1298"/>
      <c r="E20" s="9499"/>
      <c r="F20" s="9493"/>
      <c r="G20" s="9634"/>
      <c r="H20" s="9543"/>
      <c r="I20" s="9493"/>
      <c r="J20" s="9493"/>
      <c r="K20" s="9493"/>
      <c r="L20" s="9618"/>
    </row>
    <row r="21" spans="1:12">
      <c r="A21" s="1019"/>
      <c r="B21" s="1020"/>
      <c r="C21" s="532"/>
      <c r="D21" s="576"/>
      <c r="E21" s="584"/>
      <c r="F21" s="586"/>
      <c r="G21" s="588"/>
      <c r="H21" s="586"/>
      <c r="I21" s="586"/>
      <c r="J21" s="586"/>
      <c r="K21" s="1017"/>
      <c r="L21" s="433"/>
    </row>
    <row r="22" spans="1:12">
      <c r="A22" s="9515"/>
      <c r="B22" s="9657" t="s">
        <v>1435</v>
      </c>
      <c r="C22" s="562" t="s">
        <v>815</v>
      </c>
      <c r="D22" s="1304" t="s">
        <v>1335</v>
      </c>
      <c r="E22" s="9498"/>
      <c r="F22" s="9492"/>
      <c r="G22" s="9633"/>
      <c r="H22" s="9542"/>
      <c r="I22" s="9492">
        <v>102737</v>
      </c>
      <c r="J22" s="9492"/>
      <c r="K22" s="9492">
        <f>K19-I22</f>
        <v>31573776</v>
      </c>
      <c r="L22" s="9617"/>
    </row>
    <row r="23" spans="1:12">
      <c r="A23" s="9516"/>
      <c r="B23" s="9658"/>
      <c r="C23" s="553" t="s">
        <v>1026</v>
      </c>
      <c r="D23" s="1305" t="s">
        <v>814</v>
      </c>
      <c r="E23" s="9499"/>
      <c r="F23" s="9493"/>
      <c r="G23" s="9634"/>
      <c r="H23" s="9543"/>
      <c r="I23" s="9493"/>
      <c r="J23" s="9493"/>
      <c r="K23" s="9516"/>
      <c r="L23" s="9618"/>
    </row>
    <row r="24" spans="1:12">
      <c r="A24" s="514"/>
      <c r="B24" s="1301"/>
      <c r="C24" s="532"/>
      <c r="D24" s="576"/>
      <c r="E24" s="584"/>
      <c r="F24" s="586"/>
      <c r="G24" s="588"/>
      <c r="H24" s="586"/>
      <c r="I24" s="586"/>
      <c r="J24" s="586">
        <v>1400</v>
      </c>
      <c r="K24" s="516">
        <f>K22+J24</f>
        <v>31575176</v>
      </c>
      <c r="L24" s="433"/>
    </row>
    <row r="25" spans="1:12">
      <c r="A25" s="9515"/>
      <c r="B25" s="1302"/>
      <c r="C25" s="474" t="s">
        <v>815</v>
      </c>
      <c r="D25" s="1304" t="s">
        <v>579</v>
      </c>
      <c r="E25" s="1302" t="s">
        <v>83</v>
      </c>
      <c r="F25" s="1299"/>
      <c r="G25" s="1299"/>
      <c r="H25" s="1299"/>
      <c r="I25" s="9492">
        <v>155263</v>
      </c>
      <c r="J25" s="1299"/>
      <c r="K25" s="9492">
        <f>K24-I25</f>
        <v>31419913</v>
      </c>
      <c r="L25" s="9617"/>
    </row>
    <row r="26" spans="1:12">
      <c r="A26" s="9516"/>
      <c r="B26" s="1303"/>
      <c r="C26" s="522" t="s">
        <v>995</v>
      </c>
      <c r="D26" s="1305" t="s">
        <v>46</v>
      </c>
      <c r="E26" s="1303"/>
      <c r="F26" s="1300"/>
      <c r="G26" s="1300"/>
      <c r="H26" s="1300"/>
      <c r="I26" s="9493"/>
      <c r="J26" s="1300"/>
      <c r="K26" s="9493"/>
      <c r="L26" s="9618"/>
    </row>
    <row r="27" spans="1:12">
      <c r="A27" s="514"/>
      <c r="B27" s="527"/>
      <c r="C27" s="528"/>
      <c r="D27" s="576"/>
      <c r="E27" s="574"/>
      <c r="F27" s="575"/>
      <c r="G27" s="575"/>
      <c r="H27" s="575"/>
      <c r="I27" s="575"/>
      <c r="J27" s="575">
        <v>1400</v>
      </c>
      <c r="K27" s="516">
        <f>K25+J27</f>
        <v>31421313</v>
      </c>
      <c r="L27" s="1019"/>
    </row>
    <row r="28" spans="1:12">
      <c r="A28" s="9515"/>
      <c r="B28" s="1302"/>
      <c r="C28" s="556" t="s">
        <v>815</v>
      </c>
      <c r="D28" s="1304"/>
      <c r="E28" s="1302"/>
      <c r="F28" s="1299"/>
      <c r="G28" s="1314"/>
      <c r="H28" s="1299"/>
      <c r="I28" s="9492">
        <v>152989</v>
      </c>
      <c r="J28" s="1299"/>
      <c r="K28" s="9492">
        <f>K27-I28</f>
        <v>31268324</v>
      </c>
      <c r="L28" s="9653"/>
    </row>
    <row r="29" spans="1:12">
      <c r="A29" s="9516"/>
      <c r="B29" s="1303"/>
      <c r="C29" s="555" t="s">
        <v>1474</v>
      </c>
      <c r="D29" s="1305"/>
      <c r="E29" s="1303"/>
      <c r="F29" s="1300"/>
      <c r="G29" s="1315"/>
      <c r="H29" s="1300"/>
      <c r="I29" s="9493"/>
      <c r="J29" s="1300"/>
      <c r="K29" s="9516"/>
      <c r="L29" s="9654"/>
    </row>
    <row r="30" spans="1:12">
      <c r="A30" s="514"/>
      <c r="B30" s="514"/>
      <c r="C30" s="528"/>
      <c r="D30" s="576"/>
      <c r="E30" s="528"/>
      <c r="F30" s="528"/>
      <c r="G30" s="585"/>
      <c r="H30" s="528"/>
      <c r="I30" s="528"/>
      <c r="J30" s="585">
        <v>1400</v>
      </c>
      <c r="K30" s="516">
        <f>K28+J30</f>
        <v>31269724</v>
      </c>
      <c r="L30" s="433"/>
    </row>
    <row r="31" spans="1:12">
      <c r="A31" s="9515"/>
      <c r="B31" s="1302"/>
      <c r="C31" s="556" t="s">
        <v>864</v>
      </c>
      <c r="D31" s="1316" t="s">
        <v>990</v>
      </c>
      <c r="E31" s="1318" t="s">
        <v>143</v>
      </c>
      <c r="F31" s="1308"/>
      <c r="G31" s="9609">
        <v>100000</v>
      </c>
      <c r="H31" s="537"/>
      <c r="I31" s="1299"/>
      <c r="J31" s="464"/>
      <c r="K31" s="9492">
        <f>K30-G31</f>
        <v>31169724</v>
      </c>
      <c r="L31" s="9617"/>
    </row>
    <row r="32" spans="1:12">
      <c r="A32" s="9516"/>
      <c r="B32" s="1303"/>
      <c r="C32" s="555" t="s">
        <v>1203</v>
      </c>
      <c r="D32" s="1317" t="s">
        <v>1176</v>
      </c>
      <c r="E32" s="1319"/>
      <c r="F32" s="1309"/>
      <c r="G32" s="9610"/>
      <c r="H32" s="515"/>
      <c r="I32" s="1300"/>
      <c r="J32" s="559"/>
      <c r="K32" s="9493"/>
      <c r="L32" s="9618"/>
    </row>
    <row r="33" spans="1:12">
      <c r="A33" s="514"/>
      <c r="B33" s="527"/>
      <c r="C33" s="532"/>
      <c r="D33" s="576"/>
      <c r="E33" s="582"/>
      <c r="F33" s="577"/>
      <c r="G33" s="577"/>
      <c r="H33" s="600"/>
      <c r="I33" s="577"/>
      <c r="J33" s="604">
        <v>1400</v>
      </c>
      <c r="K33" s="516">
        <f>K31+J33</f>
        <v>31171124</v>
      </c>
      <c r="L33" s="433"/>
    </row>
    <row r="34" spans="1:12">
      <c r="A34" s="9515"/>
      <c r="B34" s="1302"/>
      <c r="C34" s="556" t="s">
        <v>1109</v>
      </c>
      <c r="D34" s="1304" t="s">
        <v>1112</v>
      </c>
      <c r="E34" s="974" t="s">
        <v>1114</v>
      </c>
      <c r="F34" s="1320"/>
      <c r="G34" s="9715">
        <v>500000</v>
      </c>
      <c r="H34" s="1320"/>
      <c r="I34" s="1304"/>
      <c r="J34" s="1304"/>
      <c r="K34" s="9492">
        <f>K33-G34</f>
        <v>30671124</v>
      </c>
      <c r="L34" s="9617"/>
    </row>
    <row r="35" spans="1:12">
      <c r="A35" s="9516"/>
      <c r="B35" s="1303"/>
      <c r="C35" s="555" t="s">
        <v>1111</v>
      </c>
      <c r="D35" s="1305" t="s">
        <v>1113</v>
      </c>
      <c r="E35" s="1311"/>
      <c r="F35" s="1321"/>
      <c r="G35" s="9716"/>
      <c r="H35" s="1321"/>
      <c r="I35" s="1305"/>
      <c r="J35" s="1305"/>
      <c r="K35" s="9493"/>
      <c r="L35" s="9618"/>
    </row>
    <row r="36" spans="1:12">
      <c r="A36" s="514"/>
      <c r="B36" s="527"/>
      <c r="C36" s="532"/>
      <c r="D36" s="583"/>
      <c r="E36" s="584"/>
      <c r="F36" s="586"/>
      <c r="G36" s="585"/>
      <c r="H36" s="586"/>
      <c r="I36" s="586"/>
      <c r="J36" s="586">
        <v>1400</v>
      </c>
      <c r="K36" s="516">
        <f>K34+J36</f>
        <v>30672524</v>
      </c>
      <c r="L36" s="433"/>
    </row>
    <row r="37" spans="1:12">
      <c r="A37" s="9515"/>
      <c r="B37" s="1302"/>
      <c r="C37" s="491" t="s">
        <v>1278</v>
      </c>
      <c r="D37" s="1304" t="s">
        <v>1334</v>
      </c>
      <c r="E37" s="1302" t="s">
        <v>1348</v>
      </c>
      <c r="F37" s="1299"/>
      <c r="G37" s="9633">
        <v>300000</v>
      </c>
      <c r="H37" s="1299"/>
      <c r="I37" s="1299"/>
      <c r="J37" s="1299"/>
      <c r="K37" s="9492">
        <f>K36-G37</f>
        <v>30372524</v>
      </c>
      <c r="L37" s="9617"/>
    </row>
    <row r="38" spans="1:12">
      <c r="A38" s="9516"/>
      <c r="B38" s="1303"/>
      <c r="C38" s="487" t="s">
        <v>1333</v>
      </c>
      <c r="D38" s="1305" t="s">
        <v>918</v>
      </c>
      <c r="E38" s="1303"/>
      <c r="F38" s="1300"/>
      <c r="G38" s="9634"/>
      <c r="H38" s="1300"/>
      <c r="I38" s="1300"/>
      <c r="J38" s="1300"/>
      <c r="K38" s="9493"/>
      <c r="L38" s="9618"/>
    </row>
    <row r="39" spans="1:12">
      <c r="A39" s="535"/>
      <c r="B39" s="527"/>
      <c r="C39" s="531"/>
      <c r="D39" s="576"/>
      <c r="E39" s="584"/>
      <c r="F39" s="586"/>
      <c r="G39" s="585"/>
      <c r="H39" s="586"/>
      <c r="I39" s="586"/>
      <c r="J39" s="586">
        <v>1400</v>
      </c>
      <c r="K39" s="516">
        <f>K37+J39</f>
        <v>30373924</v>
      </c>
      <c r="L39" s="433"/>
    </row>
    <row r="40" spans="1:12">
      <c r="A40" s="9635"/>
      <c r="B40" s="1302"/>
      <c r="C40" s="556" t="s">
        <v>781</v>
      </c>
      <c r="D40" s="1304"/>
      <c r="E40" s="1310"/>
      <c r="F40" s="1299"/>
      <c r="G40" s="1299"/>
      <c r="H40" s="1299"/>
      <c r="I40" s="9492">
        <v>55390</v>
      </c>
      <c r="J40" s="1314"/>
      <c r="K40" s="9492">
        <f>K39-I40</f>
        <v>30318534</v>
      </c>
      <c r="L40" s="9617"/>
    </row>
    <row r="41" spans="1:12">
      <c r="A41" s="9548"/>
      <c r="B41" s="1303"/>
      <c r="C41" s="555" t="s">
        <v>1368</v>
      </c>
      <c r="D41" s="1305"/>
      <c r="E41" s="1311"/>
      <c r="F41" s="1300"/>
      <c r="G41" s="1300"/>
      <c r="H41" s="1300"/>
      <c r="I41" s="9493"/>
      <c r="J41" s="1315"/>
      <c r="K41" s="9493"/>
      <c r="L41" s="9618"/>
    </row>
    <row r="42" spans="1:12">
      <c r="A42" s="514"/>
      <c r="B42" s="527"/>
      <c r="C42" s="532"/>
      <c r="D42" s="576"/>
      <c r="E42" s="582"/>
      <c r="F42" s="577"/>
      <c r="G42" s="577"/>
      <c r="H42" s="600"/>
      <c r="I42" s="577"/>
      <c r="J42" s="604">
        <v>1500</v>
      </c>
      <c r="K42" s="516">
        <f>K40+J42</f>
        <v>30320034</v>
      </c>
      <c r="L42" s="433"/>
    </row>
    <row r="43" spans="1:12">
      <c r="A43" s="9628"/>
      <c r="B43" s="1312"/>
      <c r="C43" s="556" t="s">
        <v>781</v>
      </c>
      <c r="D43" s="1304"/>
      <c r="E43" s="1302"/>
      <c r="F43" s="1299"/>
      <c r="G43" s="1314"/>
      <c r="H43" s="1306"/>
      <c r="I43" s="9492">
        <v>29190</v>
      </c>
      <c r="J43" s="1299"/>
      <c r="K43" s="9630">
        <f>K42-I43</f>
        <v>30290844</v>
      </c>
      <c r="L43" s="9617"/>
    </row>
    <row r="44" spans="1:12">
      <c r="A44" s="9516"/>
      <c r="B44" s="1303"/>
      <c r="C44" s="555" t="s">
        <v>1198</v>
      </c>
      <c r="D44" s="1305"/>
      <c r="E44" s="1303"/>
      <c r="F44" s="1300"/>
      <c r="G44" s="1315"/>
      <c r="H44" s="1307"/>
      <c r="I44" s="9493"/>
      <c r="J44" s="1300"/>
      <c r="K44" s="9493"/>
      <c r="L44" s="9618"/>
    </row>
    <row r="45" spans="1:12">
      <c r="A45" s="514"/>
      <c r="B45" s="527"/>
      <c r="C45" s="532"/>
      <c r="D45" s="576"/>
      <c r="E45" s="584"/>
      <c r="F45" s="586"/>
      <c r="G45" s="588"/>
      <c r="H45" s="586"/>
      <c r="I45" s="586"/>
      <c r="J45" s="586">
        <v>1500</v>
      </c>
      <c r="K45" s="1214">
        <f>K43+J45</f>
        <v>30292344</v>
      </c>
      <c r="L45" s="433"/>
    </row>
    <row r="46" spans="1:12">
      <c r="A46" s="9515"/>
      <c r="B46" s="1312" t="s">
        <v>1425</v>
      </c>
      <c r="C46" s="556" t="s">
        <v>815</v>
      </c>
      <c r="D46" s="1304" t="s">
        <v>1427</v>
      </c>
      <c r="E46" s="1310" t="s">
        <v>1544</v>
      </c>
      <c r="F46" s="1299"/>
      <c r="G46" s="9492">
        <v>150842</v>
      </c>
      <c r="H46" s="1299"/>
      <c r="I46" s="9492"/>
      <c r="J46" s="1314"/>
      <c r="K46" s="9492">
        <f>K45-G46</f>
        <v>30141502</v>
      </c>
      <c r="L46" s="9617"/>
    </row>
    <row r="47" spans="1:12">
      <c r="A47" s="9516"/>
      <c r="B47" s="1303"/>
      <c r="C47" s="555" t="s">
        <v>1426</v>
      </c>
      <c r="D47" s="1305" t="s">
        <v>729</v>
      </c>
      <c r="E47" s="1311"/>
      <c r="F47" s="1300"/>
      <c r="G47" s="9493"/>
      <c r="H47" s="1300"/>
      <c r="I47" s="9493"/>
      <c r="J47" s="1315"/>
      <c r="K47" s="9493"/>
      <c r="L47" s="9618"/>
    </row>
    <row r="48" spans="1:12">
      <c r="A48" s="1019"/>
      <c r="B48" s="527"/>
      <c r="C48" s="532"/>
      <c r="D48" s="576"/>
      <c r="E48" s="605"/>
      <c r="F48" s="577"/>
      <c r="G48" s="577"/>
      <c r="H48" s="600"/>
      <c r="I48" s="577"/>
      <c r="J48" s="604">
        <v>1400</v>
      </c>
      <c r="K48" s="516">
        <f>K46+J48</f>
        <v>30142902</v>
      </c>
      <c r="L48" s="433"/>
    </row>
    <row r="49" spans="1:12">
      <c r="A49" s="9515"/>
      <c r="B49" s="9498"/>
      <c r="C49" s="564" t="s">
        <v>821</v>
      </c>
      <c r="D49" s="1485" t="s">
        <v>257</v>
      </c>
      <c r="E49" s="9498" t="s">
        <v>259</v>
      </c>
      <c r="F49" s="1299"/>
      <c r="G49" s="9492">
        <v>469209</v>
      </c>
      <c r="H49" s="515"/>
      <c r="I49" s="1299"/>
      <c r="J49" s="595"/>
      <c r="K49" s="9492">
        <f>K48-G49</f>
        <v>29673693</v>
      </c>
      <c r="L49" s="9617"/>
    </row>
    <row r="50" spans="1:12">
      <c r="A50" s="9516"/>
      <c r="B50" s="9499"/>
      <c r="C50" s="497" t="s">
        <v>846</v>
      </c>
      <c r="D50" s="1486" t="s">
        <v>876</v>
      </c>
      <c r="E50" s="9499"/>
      <c r="F50" s="1300"/>
      <c r="G50" s="9493"/>
      <c r="H50" s="515"/>
      <c r="I50" s="1300"/>
      <c r="J50" s="559"/>
      <c r="K50" s="9493"/>
      <c r="L50" s="9618"/>
    </row>
    <row r="51" spans="1:12">
      <c r="A51" s="1019"/>
      <c r="B51" s="527"/>
      <c r="C51" s="532"/>
      <c r="D51" s="576"/>
      <c r="E51" s="582"/>
      <c r="F51" s="577"/>
      <c r="G51" s="577"/>
      <c r="H51" s="600"/>
      <c r="I51" s="577"/>
      <c r="J51" s="604">
        <v>1400</v>
      </c>
      <c r="K51" s="516">
        <f>K49+J51</f>
        <v>29675093</v>
      </c>
      <c r="L51" s="433"/>
    </row>
    <row r="52" spans="1:12">
      <c r="A52" s="9515"/>
      <c r="B52" s="9498"/>
      <c r="C52" s="497" t="s">
        <v>821</v>
      </c>
      <c r="D52" s="1485" t="s">
        <v>558</v>
      </c>
      <c r="E52" s="1491" t="s">
        <v>251</v>
      </c>
      <c r="F52" s="1299"/>
      <c r="G52" s="9492">
        <v>769840</v>
      </c>
      <c r="H52" s="515"/>
      <c r="I52" s="1299"/>
      <c r="J52" s="559"/>
      <c r="K52" s="9492">
        <f>K51-G52</f>
        <v>28905253</v>
      </c>
      <c r="L52" s="9617"/>
    </row>
    <row r="53" spans="1:12">
      <c r="A53" s="9516"/>
      <c r="B53" s="9499"/>
      <c r="C53" s="497" t="s">
        <v>1018</v>
      </c>
      <c r="D53" s="1486" t="s">
        <v>250</v>
      </c>
      <c r="E53" s="1492"/>
      <c r="F53" s="1300"/>
      <c r="G53" s="9493"/>
      <c r="H53" s="515"/>
      <c r="I53" s="1300"/>
      <c r="J53" s="559"/>
      <c r="K53" s="9493"/>
      <c r="L53" s="9618"/>
    </row>
    <row r="54" spans="1:12">
      <c r="A54" s="1019"/>
      <c r="B54" s="527"/>
      <c r="C54" s="532"/>
      <c r="D54" s="576"/>
      <c r="E54" s="582"/>
      <c r="F54" s="577"/>
      <c r="G54" s="577"/>
      <c r="H54" s="600"/>
      <c r="I54" s="577"/>
      <c r="J54" s="604">
        <v>1400</v>
      </c>
      <c r="K54" s="516">
        <f>K52+J54</f>
        <v>28906653</v>
      </c>
      <c r="L54" s="433"/>
    </row>
    <row r="55" spans="1:12">
      <c r="A55" s="9515"/>
      <c r="B55" s="1302"/>
      <c r="C55" s="497" t="s">
        <v>815</v>
      </c>
      <c r="D55" s="1485" t="s">
        <v>167</v>
      </c>
      <c r="E55" s="9498" t="s">
        <v>56</v>
      </c>
      <c r="F55" s="1299"/>
      <c r="G55" s="9492">
        <v>410976</v>
      </c>
      <c r="H55" s="515"/>
      <c r="I55" s="1299"/>
      <c r="J55" s="559"/>
      <c r="K55" s="9492">
        <f>K54-G55</f>
        <v>28495677</v>
      </c>
      <c r="L55" s="9617"/>
    </row>
    <row r="56" spans="1:12">
      <c r="A56" s="9516"/>
      <c r="B56" s="1303"/>
      <c r="C56" s="497" t="s">
        <v>1019</v>
      </c>
      <c r="D56" s="1486" t="s">
        <v>1020</v>
      </c>
      <c r="E56" s="9499"/>
      <c r="F56" s="1300"/>
      <c r="G56" s="9493"/>
      <c r="H56" s="515"/>
      <c r="I56" s="1300"/>
      <c r="J56" s="559"/>
      <c r="K56" s="9493"/>
      <c r="L56" s="9618"/>
    </row>
    <row r="57" spans="1:12">
      <c r="A57" s="1019"/>
      <c r="B57" s="527"/>
      <c r="C57" s="532"/>
      <c r="D57" s="576"/>
      <c r="E57" s="582"/>
      <c r="F57" s="577"/>
      <c r="G57" s="577"/>
      <c r="H57" s="600"/>
      <c r="I57" s="577"/>
      <c r="J57" s="604">
        <v>1400</v>
      </c>
      <c r="K57" s="516">
        <f>K55+J57</f>
        <v>28497077</v>
      </c>
      <c r="L57" s="433"/>
    </row>
    <row r="58" spans="1:12">
      <c r="A58" s="9515"/>
      <c r="B58" s="1302"/>
      <c r="C58" s="497" t="s">
        <v>815</v>
      </c>
      <c r="D58" s="1485" t="s">
        <v>157</v>
      </c>
      <c r="E58" s="9498" t="s">
        <v>156</v>
      </c>
      <c r="F58" s="1299"/>
      <c r="G58" s="9492">
        <v>863574</v>
      </c>
      <c r="H58" s="515"/>
      <c r="I58" s="1299"/>
      <c r="J58" s="559"/>
      <c r="K58" s="9492">
        <f>K57-G58</f>
        <v>27633503</v>
      </c>
      <c r="L58" s="9647"/>
    </row>
    <row r="59" spans="1:12">
      <c r="A59" s="9516"/>
      <c r="B59" s="1303"/>
      <c r="C59" s="497" t="s">
        <v>1022</v>
      </c>
      <c r="D59" s="1486" t="s">
        <v>38</v>
      </c>
      <c r="E59" s="9499"/>
      <c r="F59" s="1300"/>
      <c r="G59" s="9493"/>
      <c r="H59" s="515"/>
      <c r="I59" s="1300"/>
      <c r="J59" s="559"/>
      <c r="K59" s="9493"/>
      <c r="L59" s="9648"/>
    </row>
    <row r="60" spans="1:12">
      <c r="A60" s="1019"/>
      <c r="B60" s="527"/>
      <c r="C60" s="532"/>
      <c r="D60" s="528"/>
      <c r="E60" s="584"/>
      <c r="F60" s="600"/>
      <c r="G60" s="600"/>
      <c r="H60" s="600"/>
      <c r="I60" s="600"/>
      <c r="J60" s="604">
        <v>1400</v>
      </c>
      <c r="K60" s="516">
        <f>K58+J60</f>
        <v>27634903</v>
      </c>
      <c r="L60" s="433"/>
    </row>
    <row r="61" spans="1:12">
      <c r="A61" s="9515"/>
      <c r="B61" s="1302"/>
      <c r="C61" s="497" t="s">
        <v>815</v>
      </c>
      <c r="D61" s="485" t="s">
        <v>267</v>
      </c>
      <c r="E61" s="9498" t="s">
        <v>271</v>
      </c>
      <c r="F61" s="1313"/>
      <c r="G61" s="9492">
        <v>318934</v>
      </c>
      <c r="H61" s="1299"/>
      <c r="I61" s="1299"/>
      <c r="J61" s="1314"/>
      <c r="K61" s="9492">
        <f>K60-G61</f>
        <v>27315969</v>
      </c>
      <c r="L61" s="9647"/>
    </row>
    <row r="62" spans="1:12">
      <c r="A62" s="9516"/>
      <c r="B62" s="1303"/>
      <c r="C62" s="497" t="s">
        <v>1023</v>
      </c>
      <c r="D62" s="486" t="s">
        <v>304</v>
      </c>
      <c r="E62" s="9499"/>
      <c r="F62" s="1300"/>
      <c r="G62" s="9493"/>
      <c r="H62" s="1300"/>
      <c r="I62" s="1300"/>
      <c r="J62" s="1315"/>
      <c r="K62" s="9493"/>
      <c r="L62" s="9648"/>
    </row>
    <row r="63" spans="1:12">
      <c r="A63" s="514"/>
      <c r="B63" s="527"/>
      <c r="C63" s="532"/>
      <c r="D63" s="576"/>
      <c r="E63" s="605"/>
      <c r="F63" s="577"/>
      <c r="G63" s="577"/>
      <c r="H63" s="600"/>
      <c r="I63" s="577"/>
      <c r="J63" s="604">
        <v>1400</v>
      </c>
      <c r="K63" s="516">
        <f>K61+J63</f>
        <v>27317369</v>
      </c>
      <c r="L63" s="433"/>
    </row>
    <row r="64" spans="1:12">
      <c r="A64" s="9515"/>
      <c r="B64" s="1302"/>
      <c r="C64" s="517" t="s">
        <v>815</v>
      </c>
      <c r="D64" s="1485" t="s">
        <v>160</v>
      </c>
      <c r="E64" s="9498" t="s">
        <v>162</v>
      </c>
      <c r="F64" s="1299"/>
      <c r="G64" s="9492">
        <v>567162</v>
      </c>
      <c r="H64" s="1299"/>
      <c r="I64" s="1299"/>
      <c r="J64" s="595"/>
      <c r="K64" s="9492">
        <f>K63-G64</f>
        <v>26750207</v>
      </c>
      <c r="L64" s="9617"/>
    </row>
    <row r="65" spans="1:12">
      <c r="A65" s="9516"/>
      <c r="B65" s="1303"/>
      <c r="C65" s="563" t="s">
        <v>849</v>
      </c>
      <c r="D65" s="1486" t="s">
        <v>850</v>
      </c>
      <c r="E65" s="9499"/>
      <c r="F65" s="1300"/>
      <c r="G65" s="9493"/>
      <c r="H65" s="1300"/>
      <c r="I65" s="1300"/>
      <c r="J65" s="559"/>
      <c r="K65" s="9493"/>
      <c r="L65" s="9618"/>
    </row>
    <row r="66" spans="1:12">
      <c r="A66" s="514"/>
      <c r="B66" s="527"/>
      <c r="C66" s="532"/>
      <c r="D66" s="576"/>
      <c r="E66" s="582"/>
      <c r="F66" s="577"/>
      <c r="G66" s="577"/>
      <c r="H66" s="600"/>
      <c r="I66" s="577"/>
      <c r="J66" s="604">
        <v>1400</v>
      </c>
      <c r="K66" s="515">
        <f>K64+J66</f>
        <v>26751607</v>
      </c>
      <c r="L66" s="433"/>
    </row>
    <row r="67" spans="1:12">
      <c r="A67" s="9640"/>
      <c r="B67" s="1322"/>
      <c r="C67" s="517" t="s">
        <v>851</v>
      </c>
      <c r="D67" s="1485" t="s">
        <v>853</v>
      </c>
      <c r="E67" s="9498" t="s">
        <v>497</v>
      </c>
      <c r="F67" s="1325"/>
      <c r="G67" s="9633">
        <v>142517</v>
      </c>
      <c r="H67" s="1323"/>
      <c r="I67" s="1323"/>
      <c r="J67" s="1323"/>
      <c r="K67" s="9492">
        <f>K66-G67</f>
        <v>26609090</v>
      </c>
      <c r="L67" s="9617"/>
    </row>
    <row r="68" spans="1:12">
      <c r="A68" s="9665"/>
      <c r="B68" s="1327"/>
      <c r="C68" s="555" t="s">
        <v>852</v>
      </c>
      <c r="D68" s="1486" t="s">
        <v>919</v>
      </c>
      <c r="E68" s="9499"/>
      <c r="F68" s="1326"/>
      <c r="G68" s="9634"/>
      <c r="H68" s="1324"/>
      <c r="I68" s="1324"/>
      <c r="J68" s="1324"/>
      <c r="K68" s="9493"/>
      <c r="L68" s="9618"/>
    </row>
    <row r="69" spans="1:12">
      <c r="A69" s="552"/>
      <c r="B69" s="392"/>
      <c r="C69" s="532"/>
      <c r="D69" s="576"/>
      <c r="E69" s="584"/>
      <c r="F69" s="891"/>
      <c r="G69" s="891"/>
      <c r="H69" s="891"/>
      <c r="I69" s="891"/>
      <c r="J69" s="1052">
        <v>1400</v>
      </c>
      <c r="K69" s="515">
        <f>K67+J69</f>
        <v>26610490</v>
      </c>
      <c r="L69" s="433"/>
    </row>
    <row r="70" spans="1:12">
      <c r="A70" s="9640"/>
      <c r="B70" s="1302"/>
      <c r="C70" s="474" t="s">
        <v>815</v>
      </c>
      <c r="D70" s="1485" t="s">
        <v>568</v>
      </c>
      <c r="E70" s="9498" t="s">
        <v>715</v>
      </c>
      <c r="F70" s="1313"/>
      <c r="G70" s="9492">
        <v>508755</v>
      </c>
      <c r="H70" s="537"/>
      <c r="I70" s="1299"/>
      <c r="J70" s="595"/>
      <c r="K70" s="9492">
        <f>K69-G70</f>
        <v>26101735</v>
      </c>
      <c r="L70" s="9617"/>
    </row>
    <row r="71" spans="1:12">
      <c r="A71" s="9665"/>
      <c r="B71" s="1303"/>
      <c r="C71" s="477" t="s">
        <v>833</v>
      </c>
      <c r="D71" s="1486" t="s">
        <v>250</v>
      </c>
      <c r="E71" s="9499"/>
      <c r="F71" s="1300"/>
      <c r="G71" s="9493"/>
      <c r="H71" s="515"/>
      <c r="I71" s="1300"/>
      <c r="J71" s="559"/>
      <c r="K71" s="9493"/>
      <c r="L71" s="9618"/>
    </row>
    <row r="72" spans="1:12">
      <c r="A72" s="514"/>
      <c r="B72" s="533"/>
      <c r="C72" s="532"/>
      <c r="D72" s="576"/>
      <c r="E72" s="584"/>
      <c r="F72" s="577"/>
      <c r="G72" s="577"/>
      <c r="H72" s="600"/>
      <c r="I72" s="577"/>
      <c r="J72" s="604">
        <v>1400</v>
      </c>
      <c r="K72" s="515">
        <f>K70+J72</f>
        <v>26103135</v>
      </c>
      <c r="L72" s="433"/>
    </row>
    <row r="73" spans="1:12">
      <c r="A73" s="1011"/>
      <c r="B73" s="1318"/>
      <c r="C73" s="474" t="s">
        <v>815</v>
      </c>
      <c r="D73" s="1485" t="s">
        <v>568</v>
      </c>
      <c r="E73" s="9498" t="s">
        <v>715</v>
      </c>
      <c r="F73" s="1308"/>
      <c r="G73" s="9609">
        <v>52331</v>
      </c>
      <c r="H73" s="923"/>
      <c r="I73" s="1308"/>
      <c r="J73" s="923"/>
      <c r="K73" s="9492">
        <f>K72-G73</f>
        <v>26050804</v>
      </c>
      <c r="L73" s="9617"/>
    </row>
    <row r="74" spans="1:12">
      <c r="A74" s="1012"/>
      <c r="B74" s="1319"/>
      <c r="C74" s="477" t="s">
        <v>832</v>
      </c>
      <c r="D74" s="1486" t="s">
        <v>250</v>
      </c>
      <c r="E74" s="9499"/>
      <c r="F74" s="980"/>
      <c r="G74" s="9610"/>
      <c r="H74" s="460"/>
      <c r="I74" s="1309"/>
      <c r="J74" s="460"/>
      <c r="K74" s="9493"/>
      <c r="L74" s="9618"/>
    </row>
    <row r="75" spans="1:12">
      <c r="A75" s="1019"/>
      <c r="B75" s="1072"/>
      <c r="C75" s="532"/>
      <c r="D75" s="576"/>
      <c r="E75" s="584"/>
      <c r="F75" s="586"/>
      <c r="G75" s="600"/>
      <c r="H75" s="600"/>
      <c r="I75" s="600"/>
      <c r="J75" s="600">
        <v>1400</v>
      </c>
      <c r="K75" s="1017">
        <f>K73+J75</f>
        <v>26052204</v>
      </c>
      <c r="L75" s="433"/>
    </row>
    <row r="76" spans="1:12">
      <c r="A76" s="9515"/>
      <c r="B76" s="1302"/>
      <c r="C76" s="474" t="s">
        <v>821</v>
      </c>
      <c r="D76" s="1485" t="s">
        <v>790</v>
      </c>
      <c r="E76" s="1483" t="s">
        <v>877</v>
      </c>
      <c r="F76" s="1299"/>
      <c r="G76" s="9492">
        <v>204962</v>
      </c>
      <c r="H76" s="537"/>
      <c r="I76" s="1299"/>
      <c r="J76" s="537"/>
      <c r="K76" s="9492">
        <f>K75-G76</f>
        <v>25847242</v>
      </c>
      <c r="L76" s="9617"/>
    </row>
    <row r="77" spans="1:12">
      <c r="A77" s="9516"/>
      <c r="B77" s="1303"/>
      <c r="C77" s="477" t="s">
        <v>827</v>
      </c>
      <c r="D77" s="1486" t="s">
        <v>304</v>
      </c>
      <c r="E77" s="1484"/>
      <c r="F77" s="1300"/>
      <c r="G77" s="9493"/>
      <c r="H77" s="515"/>
      <c r="I77" s="1300"/>
      <c r="J77" s="515"/>
      <c r="K77" s="9493"/>
      <c r="L77" s="9618"/>
    </row>
    <row r="78" spans="1:12">
      <c r="A78" s="1019"/>
      <c r="B78" s="533"/>
      <c r="C78" s="532"/>
      <c r="D78" s="576"/>
      <c r="E78" s="584"/>
      <c r="F78" s="600"/>
      <c r="G78" s="600"/>
      <c r="H78" s="600"/>
      <c r="I78" s="600"/>
      <c r="J78" s="600">
        <v>1400</v>
      </c>
      <c r="K78" s="1017">
        <f>K76+J78</f>
        <v>25848642</v>
      </c>
      <c r="L78" s="433"/>
    </row>
    <row r="79" spans="1:12">
      <c r="A79" s="9515"/>
      <c r="B79" s="1302"/>
      <c r="C79" s="474" t="s">
        <v>815</v>
      </c>
      <c r="D79" s="1485" t="s">
        <v>790</v>
      </c>
      <c r="E79" s="974" t="s">
        <v>877</v>
      </c>
      <c r="F79" s="1299"/>
      <c r="G79" s="9492">
        <v>7529</v>
      </c>
      <c r="H79" s="1299"/>
      <c r="I79" s="1299"/>
      <c r="J79" s="595"/>
      <c r="K79" s="9492">
        <f>K78-G79</f>
        <v>25841113</v>
      </c>
      <c r="L79" s="433"/>
    </row>
    <row r="80" spans="1:12">
      <c r="A80" s="9516"/>
      <c r="B80" s="1303"/>
      <c r="C80" s="477" t="s">
        <v>828</v>
      </c>
      <c r="D80" s="1486" t="s">
        <v>304</v>
      </c>
      <c r="E80" s="1492"/>
      <c r="F80" s="1300"/>
      <c r="G80" s="9493"/>
      <c r="H80" s="1300"/>
      <c r="I80" s="1300"/>
      <c r="J80" s="559"/>
      <c r="K80" s="9493"/>
      <c r="L80" s="433"/>
    </row>
    <row r="81" spans="1:12">
      <c r="A81" s="1019"/>
      <c r="B81" s="1301"/>
      <c r="C81" s="532"/>
      <c r="D81" s="576"/>
      <c r="E81" s="582"/>
      <c r="F81" s="577"/>
      <c r="G81" s="577"/>
      <c r="H81" s="600"/>
      <c r="I81" s="577"/>
      <c r="J81" s="604">
        <v>1400</v>
      </c>
      <c r="K81" s="1017">
        <f>K79+J81</f>
        <v>25842513</v>
      </c>
      <c r="L81" s="433"/>
    </row>
    <row r="82" spans="1:12">
      <c r="A82" s="9515"/>
      <c r="B82" s="1302"/>
      <c r="C82" s="435" t="s">
        <v>815</v>
      </c>
      <c r="D82" s="1485" t="s">
        <v>399</v>
      </c>
      <c r="E82" s="9498" t="s">
        <v>401</v>
      </c>
      <c r="F82" s="1313"/>
      <c r="G82" s="9492">
        <v>205746</v>
      </c>
      <c r="H82" s="1299"/>
      <c r="I82" s="1299"/>
      <c r="J82" s="464"/>
      <c r="K82" s="9492">
        <f>K81-G82</f>
        <v>25636767</v>
      </c>
      <c r="L82" s="433"/>
    </row>
    <row r="83" spans="1:12">
      <c r="A83" s="9516"/>
      <c r="B83" s="1303"/>
      <c r="C83" s="509" t="s">
        <v>1051</v>
      </c>
      <c r="D83" s="1486" t="s">
        <v>400</v>
      </c>
      <c r="E83" s="9499"/>
      <c r="F83" s="1300"/>
      <c r="G83" s="9493"/>
      <c r="H83" s="1300"/>
      <c r="I83" s="1300"/>
      <c r="J83" s="559"/>
      <c r="K83" s="9493"/>
      <c r="L83" s="433"/>
    </row>
    <row r="84" spans="1:12">
      <c r="A84" s="1019"/>
      <c r="B84" s="1301"/>
      <c r="C84" s="532"/>
      <c r="D84" s="528"/>
      <c r="E84" s="584"/>
      <c r="F84" s="577"/>
      <c r="G84" s="577"/>
      <c r="H84" s="600"/>
      <c r="I84" s="577"/>
      <c r="J84" s="604">
        <v>1400</v>
      </c>
      <c r="K84" s="1016">
        <f>K82+J84</f>
        <v>25638167</v>
      </c>
      <c r="L84" s="433"/>
    </row>
    <row r="85" spans="1:12">
      <c r="A85" s="9515"/>
      <c r="B85" s="1302"/>
      <c r="C85" s="435" t="s">
        <v>815</v>
      </c>
      <c r="D85" s="1485" t="s">
        <v>399</v>
      </c>
      <c r="E85" s="9498" t="s">
        <v>401</v>
      </c>
      <c r="F85" s="1299"/>
      <c r="G85" s="9492">
        <v>215183</v>
      </c>
      <c r="H85" s="1299"/>
      <c r="I85" s="1299"/>
      <c r="J85" s="1314"/>
      <c r="K85" s="9492">
        <f>K84-G85</f>
        <v>25422984</v>
      </c>
      <c r="L85" s="433"/>
    </row>
    <row r="86" spans="1:12">
      <c r="A86" s="9516"/>
      <c r="B86" s="1303"/>
      <c r="C86" s="509" t="s">
        <v>1163</v>
      </c>
      <c r="D86" s="1486" t="s">
        <v>400</v>
      </c>
      <c r="E86" s="9499"/>
      <c r="F86" s="1300"/>
      <c r="G86" s="9493"/>
      <c r="H86" s="1300"/>
      <c r="I86" s="1300"/>
      <c r="J86" s="1315"/>
      <c r="K86" s="9493"/>
      <c r="L86" s="433"/>
    </row>
    <row r="87" spans="1:12">
      <c r="A87" s="1019"/>
      <c r="B87" s="1301"/>
      <c r="C87" s="529"/>
      <c r="D87" s="583"/>
      <c r="E87" s="599"/>
      <c r="F87" s="577"/>
      <c r="G87" s="577"/>
      <c r="H87" s="600"/>
      <c r="I87" s="577"/>
      <c r="J87" s="604">
        <v>1400</v>
      </c>
      <c r="K87" s="1016">
        <f>K85+J87</f>
        <v>25424384</v>
      </c>
      <c r="L87" s="433"/>
    </row>
    <row r="88" spans="1:12">
      <c r="A88" s="1011"/>
      <c r="B88" s="1302"/>
      <c r="C88" s="474" t="s">
        <v>821</v>
      </c>
      <c r="D88" s="1485" t="s">
        <v>302</v>
      </c>
      <c r="E88" s="974" t="s">
        <v>878</v>
      </c>
      <c r="F88" s="1299"/>
      <c r="G88" s="9633">
        <v>152769</v>
      </c>
      <c r="H88" s="1306"/>
      <c r="I88" s="1299"/>
      <c r="J88" s="1299"/>
      <c r="K88" s="9492">
        <f>K87-G88</f>
        <v>25271615</v>
      </c>
      <c r="L88" s="433"/>
    </row>
    <row r="89" spans="1:12">
      <c r="A89" s="1012"/>
      <c r="B89" s="1303"/>
      <c r="C89" s="477" t="s">
        <v>1024</v>
      </c>
      <c r="D89" s="1486" t="s">
        <v>918</v>
      </c>
      <c r="E89" s="1492"/>
      <c r="F89" s="1300"/>
      <c r="G89" s="9634"/>
      <c r="H89" s="1307"/>
      <c r="I89" s="1300"/>
      <c r="J89" s="1300"/>
      <c r="K89" s="9493"/>
      <c r="L89" s="433"/>
    </row>
    <row r="90" spans="1:12">
      <c r="A90" s="1019"/>
      <c r="B90" s="1301"/>
      <c r="C90" s="532"/>
      <c r="D90" s="576"/>
      <c r="E90" s="584"/>
      <c r="F90" s="586"/>
      <c r="G90" s="588"/>
      <c r="H90" s="586"/>
      <c r="I90" s="586"/>
      <c r="J90" s="586">
        <v>1400</v>
      </c>
      <c r="K90" s="1016">
        <f>K88+J90</f>
        <v>25273015</v>
      </c>
      <c r="L90" s="433"/>
    </row>
    <row r="91" spans="1:12">
      <c r="A91" s="787"/>
      <c r="B91" s="1302"/>
      <c r="C91" s="474" t="s">
        <v>815</v>
      </c>
      <c r="D91" s="1485" t="s">
        <v>302</v>
      </c>
      <c r="E91" s="1491" t="s">
        <v>878</v>
      </c>
      <c r="F91" s="534"/>
      <c r="G91" s="9492">
        <v>28100</v>
      </c>
      <c r="H91" s="534"/>
      <c r="I91" s="1299"/>
      <c r="J91" s="534"/>
      <c r="K91" s="9492">
        <f>K90-G91</f>
        <v>25244915</v>
      </c>
      <c r="L91" s="433"/>
    </row>
    <row r="92" spans="1:12">
      <c r="A92" s="788"/>
      <c r="B92" s="1303"/>
      <c r="C92" s="477" t="s">
        <v>830</v>
      </c>
      <c r="D92" s="1486" t="s">
        <v>918</v>
      </c>
      <c r="E92" s="1492"/>
      <c r="F92" s="537"/>
      <c r="G92" s="9493"/>
      <c r="H92" s="537"/>
      <c r="I92" s="1300"/>
      <c r="J92" s="537"/>
      <c r="K92" s="9493"/>
      <c r="L92" s="433"/>
    </row>
    <row r="93" spans="1:12">
      <c r="A93" s="514"/>
      <c r="B93" s="1301"/>
      <c r="C93" s="532"/>
      <c r="D93" s="576"/>
      <c r="E93" s="584"/>
      <c r="F93" s="586"/>
      <c r="G93" s="586"/>
      <c r="H93" s="586"/>
      <c r="I93" s="586"/>
      <c r="J93" s="586">
        <v>1400</v>
      </c>
      <c r="K93" s="1016">
        <f>K91+J93</f>
        <v>25246315</v>
      </c>
      <c r="L93" s="433"/>
    </row>
    <row r="94" spans="1:12">
      <c r="A94" s="557"/>
      <c r="B94" s="1302"/>
      <c r="C94" s="474" t="s">
        <v>815</v>
      </c>
      <c r="D94" s="1499" t="s">
        <v>302</v>
      </c>
      <c r="E94" s="974" t="s">
        <v>878</v>
      </c>
      <c r="F94" s="537"/>
      <c r="G94" s="9492">
        <v>24618</v>
      </c>
      <c r="H94" s="537"/>
      <c r="I94" s="1299"/>
      <c r="J94" s="537"/>
      <c r="K94" s="9492">
        <f>K93-G94</f>
        <v>25221697</v>
      </c>
      <c r="L94" s="433"/>
    </row>
    <row r="95" spans="1:12">
      <c r="A95" s="554"/>
      <c r="B95" s="1303"/>
      <c r="C95" s="477" t="s">
        <v>831</v>
      </c>
      <c r="D95" s="1506" t="s">
        <v>918</v>
      </c>
      <c r="E95" s="1492"/>
      <c r="F95" s="537"/>
      <c r="G95" s="9493"/>
      <c r="H95" s="537"/>
      <c r="I95" s="1300"/>
      <c r="J95" s="537"/>
      <c r="K95" s="9493"/>
      <c r="L95" s="433"/>
    </row>
    <row r="96" spans="1:12">
      <c r="A96" s="514"/>
      <c r="B96" s="1301"/>
      <c r="C96" s="532"/>
      <c r="D96" s="576"/>
      <c r="E96" s="584"/>
      <c r="F96" s="586"/>
      <c r="G96" s="586"/>
      <c r="H96" s="586"/>
      <c r="I96" s="586"/>
      <c r="J96" s="586">
        <v>1400</v>
      </c>
      <c r="K96" s="1016">
        <f>K94+J96</f>
        <v>25223097</v>
      </c>
      <c r="L96" s="433"/>
    </row>
    <row r="97" spans="1:12">
      <c r="A97" s="491"/>
      <c r="B97" s="1302"/>
      <c r="C97" s="556" t="s">
        <v>815</v>
      </c>
      <c r="D97" s="1485" t="s">
        <v>899</v>
      </c>
      <c r="E97" s="974" t="s">
        <v>901</v>
      </c>
      <c r="F97" s="537"/>
      <c r="G97" s="9492">
        <v>379774</v>
      </c>
      <c r="H97" s="537"/>
      <c r="I97" s="1299"/>
      <c r="J97" s="537"/>
      <c r="K97" s="9492">
        <f>K96-G97</f>
        <v>24843323</v>
      </c>
      <c r="L97" s="433"/>
    </row>
    <row r="98" spans="1:12">
      <c r="A98" s="487"/>
      <c r="B98" s="1303"/>
      <c r="C98" s="555" t="s">
        <v>898</v>
      </c>
      <c r="D98" s="1486" t="s">
        <v>900</v>
      </c>
      <c r="E98" s="1492"/>
      <c r="F98" s="537"/>
      <c r="G98" s="9493"/>
      <c r="H98" s="537"/>
      <c r="I98" s="1300"/>
      <c r="J98" s="537"/>
      <c r="K98" s="9493"/>
      <c r="L98" s="433"/>
    </row>
    <row r="99" spans="1:12">
      <c r="A99" s="514"/>
      <c r="B99" s="1301"/>
      <c r="C99" s="532"/>
      <c r="D99" s="528"/>
      <c r="E99" s="582"/>
      <c r="F99" s="586"/>
      <c r="G99" s="586"/>
      <c r="H99" s="586"/>
      <c r="I99" s="586"/>
      <c r="J99" s="586">
        <v>1400</v>
      </c>
      <c r="K99" s="1016">
        <f>K97+J99</f>
        <v>24844723</v>
      </c>
      <c r="L99" s="433"/>
    </row>
    <row r="100" spans="1:12">
      <c r="A100" s="491"/>
      <c r="B100" s="1302"/>
      <c r="C100" s="556" t="s">
        <v>815</v>
      </c>
      <c r="D100" s="1485" t="s">
        <v>1145</v>
      </c>
      <c r="E100" s="9498" t="s">
        <v>1230</v>
      </c>
      <c r="F100" s="537"/>
      <c r="G100" s="9492">
        <v>589064</v>
      </c>
      <c r="H100" s="537"/>
      <c r="I100" s="1299"/>
      <c r="J100" s="537"/>
      <c r="K100" s="9492">
        <f>K99-G100</f>
        <v>24255659</v>
      </c>
      <c r="L100" s="433"/>
    </row>
    <row r="101" spans="1:12">
      <c r="A101" s="487"/>
      <c r="B101" s="1303"/>
      <c r="C101" s="555" t="s">
        <v>1146</v>
      </c>
      <c r="D101" s="1486" t="s">
        <v>729</v>
      </c>
      <c r="E101" s="9499"/>
      <c r="F101" s="537"/>
      <c r="G101" s="9493"/>
      <c r="H101" s="537"/>
      <c r="I101" s="1300"/>
      <c r="J101" s="537"/>
      <c r="K101" s="9493"/>
      <c r="L101" s="433"/>
    </row>
    <row r="102" spans="1:12">
      <c r="A102" s="514"/>
      <c r="B102" s="1301"/>
      <c r="C102" s="532"/>
      <c r="D102" s="576"/>
      <c r="E102" s="582"/>
      <c r="F102" s="586"/>
      <c r="G102" s="586"/>
      <c r="H102" s="586"/>
      <c r="I102" s="586"/>
      <c r="J102" s="586">
        <v>1400</v>
      </c>
      <c r="K102" s="1016">
        <f>K100+J102</f>
        <v>24257059</v>
      </c>
      <c r="L102" s="433"/>
    </row>
    <row r="103" spans="1:12">
      <c r="A103" s="491"/>
      <c r="B103" s="1302"/>
      <c r="C103" s="556" t="s">
        <v>815</v>
      </c>
      <c r="D103" s="1485" t="s">
        <v>138</v>
      </c>
      <c r="E103" s="974" t="s">
        <v>140</v>
      </c>
      <c r="F103" s="537"/>
      <c r="G103" s="9492">
        <v>248767</v>
      </c>
      <c r="H103" s="537"/>
      <c r="I103" s="1299"/>
      <c r="J103" s="537"/>
      <c r="K103" s="9492">
        <f>K102-G103</f>
        <v>24008292</v>
      </c>
      <c r="L103" s="433"/>
    </row>
    <row r="104" spans="1:12">
      <c r="A104" s="487"/>
      <c r="B104" s="1303"/>
      <c r="C104" s="555" t="s">
        <v>910</v>
      </c>
      <c r="D104" s="1486" t="s">
        <v>598</v>
      </c>
      <c r="E104" s="1492"/>
      <c r="F104" s="537"/>
      <c r="G104" s="9493"/>
      <c r="H104" s="537"/>
      <c r="I104" s="1300"/>
      <c r="J104" s="537"/>
      <c r="K104" s="9493"/>
      <c r="L104" s="433"/>
    </row>
    <row r="105" spans="1:12">
      <c r="A105" s="514"/>
      <c r="B105" s="1301"/>
      <c r="C105" s="532"/>
      <c r="D105" s="576"/>
      <c r="E105" s="582"/>
      <c r="F105" s="586"/>
      <c r="G105" s="586"/>
      <c r="H105" s="586"/>
      <c r="I105" s="586"/>
      <c r="J105" s="586">
        <v>1400</v>
      </c>
      <c r="K105" s="1016">
        <f>K103+J105</f>
        <v>24009692</v>
      </c>
      <c r="L105" s="433"/>
    </row>
    <row r="106" spans="1:12">
      <c r="A106" s="491"/>
      <c r="B106" s="1302"/>
      <c r="C106" s="556" t="s">
        <v>821</v>
      </c>
      <c r="D106" s="1485" t="s">
        <v>1339</v>
      </c>
      <c r="E106" s="1136" t="s">
        <v>1347</v>
      </c>
      <c r="F106" s="1299"/>
      <c r="G106" s="9492">
        <v>483946</v>
      </c>
      <c r="H106" s="537"/>
      <c r="I106" s="1299"/>
      <c r="J106" s="537"/>
      <c r="K106" s="9492">
        <f>K105-G106</f>
        <v>23525746</v>
      </c>
      <c r="L106" s="433"/>
    </row>
    <row r="107" spans="1:12">
      <c r="A107" s="487"/>
      <c r="B107" s="1303"/>
      <c r="C107" s="555" t="s">
        <v>1338</v>
      </c>
      <c r="D107" s="1486" t="s">
        <v>304</v>
      </c>
      <c r="E107" s="1492"/>
      <c r="F107" s="1300"/>
      <c r="G107" s="9493"/>
      <c r="H107" s="537"/>
      <c r="I107" s="1300"/>
      <c r="J107" s="537"/>
      <c r="K107" s="9493"/>
      <c r="L107" s="433"/>
    </row>
    <row r="108" spans="1:12">
      <c r="A108" s="514"/>
      <c r="B108" s="1301"/>
      <c r="C108" s="532"/>
      <c r="D108" s="576"/>
      <c r="E108" s="582"/>
      <c r="F108" s="586"/>
      <c r="G108" s="586"/>
      <c r="H108" s="586"/>
      <c r="I108" s="586"/>
      <c r="J108" s="586">
        <v>1400</v>
      </c>
      <c r="K108" s="1016">
        <f>K106+J108</f>
        <v>23527146</v>
      </c>
      <c r="L108" s="433"/>
    </row>
    <row r="109" spans="1:12">
      <c r="A109" s="491"/>
      <c r="B109" s="1302"/>
      <c r="C109" s="556" t="s">
        <v>815</v>
      </c>
      <c r="D109" s="1485" t="s">
        <v>1283</v>
      </c>
      <c r="E109" s="9498" t="s">
        <v>1346</v>
      </c>
      <c r="F109" s="1299"/>
      <c r="G109" s="9492">
        <v>324789</v>
      </c>
      <c r="H109" s="534"/>
      <c r="I109" s="1299"/>
      <c r="J109" s="534"/>
      <c r="K109" s="9492">
        <f>K108-G109</f>
        <v>23202357</v>
      </c>
      <c r="L109" s="433"/>
    </row>
    <row r="110" spans="1:12">
      <c r="A110" s="487"/>
      <c r="B110" s="1303"/>
      <c r="C110" s="555" t="s">
        <v>1282</v>
      </c>
      <c r="D110" s="1486" t="s">
        <v>250</v>
      </c>
      <c r="E110" s="9499"/>
      <c r="F110" s="1300"/>
      <c r="G110" s="9493"/>
      <c r="H110" s="515"/>
      <c r="I110" s="1300"/>
      <c r="J110" s="515"/>
      <c r="K110" s="9493"/>
      <c r="L110" s="433"/>
    </row>
    <row r="111" spans="1:12">
      <c r="A111" s="554"/>
      <c r="B111" s="1301"/>
      <c r="C111" s="532"/>
      <c r="D111" s="576"/>
      <c r="E111" s="582"/>
      <c r="F111" s="600"/>
      <c r="G111" s="600"/>
      <c r="H111" s="600"/>
      <c r="I111" s="600"/>
      <c r="J111" s="600">
        <v>1400</v>
      </c>
      <c r="K111" s="1016">
        <f>K109+J111</f>
        <v>23203757</v>
      </c>
      <c r="L111" s="433"/>
    </row>
    <row r="112" spans="1:12">
      <c r="A112" s="491"/>
      <c r="B112" s="1302"/>
      <c r="C112" s="556" t="s">
        <v>821</v>
      </c>
      <c r="D112" s="1485" t="s">
        <v>1288</v>
      </c>
      <c r="E112" s="1483" t="s">
        <v>1301</v>
      </c>
      <c r="F112" s="1313"/>
      <c r="G112" s="9492">
        <v>326262</v>
      </c>
      <c r="H112" s="1299"/>
      <c r="I112" s="1299"/>
      <c r="J112" s="595"/>
      <c r="K112" s="9492">
        <f>K111-G112</f>
        <v>22877495</v>
      </c>
      <c r="L112" s="433"/>
    </row>
    <row r="113" spans="1:12">
      <c r="A113" s="487"/>
      <c r="B113" s="1303"/>
      <c r="C113" s="555" t="s">
        <v>1287</v>
      </c>
      <c r="D113" s="1486" t="s">
        <v>1299</v>
      </c>
      <c r="E113" s="1484"/>
      <c r="F113" s="1300"/>
      <c r="G113" s="9493"/>
      <c r="H113" s="1300"/>
      <c r="I113" s="1300"/>
      <c r="J113" s="559"/>
      <c r="K113" s="9493"/>
      <c r="L113" s="433"/>
    </row>
    <row r="114" spans="1:12">
      <c r="A114" s="554"/>
      <c r="B114" s="1301"/>
      <c r="C114" s="532"/>
      <c r="D114" s="576"/>
      <c r="E114" s="582"/>
      <c r="F114" s="577"/>
      <c r="G114" s="577"/>
      <c r="H114" s="600"/>
      <c r="I114" s="577"/>
      <c r="J114" s="604">
        <v>1400</v>
      </c>
      <c r="K114" s="1016">
        <f>K112+J114</f>
        <v>22878895</v>
      </c>
      <c r="L114" s="433"/>
    </row>
    <row r="115" spans="1:12">
      <c r="A115" s="491"/>
      <c r="B115" s="1302"/>
      <c r="C115" s="474" t="s">
        <v>815</v>
      </c>
      <c r="D115" s="1485" t="s">
        <v>1353</v>
      </c>
      <c r="E115" s="1136" t="s">
        <v>1484</v>
      </c>
      <c r="F115" s="1299"/>
      <c r="G115" s="9492">
        <v>215684</v>
      </c>
      <c r="H115" s="1299"/>
      <c r="I115" s="1299"/>
      <c r="J115" s="595"/>
      <c r="K115" s="9492">
        <f>K114-G115</f>
        <v>22663211</v>
      </c>
      <c r="L115" s="433"/>
    </row>
    <row r="116" spans="1:12">
      <c r="A116" s="487"/>
      <c r="B116" s="1303"/>
      <c r="C116" s="477" t="s">
        <v>1352</v>
      </c>
      <c r="D116" s="1486" t="s">
        <v>258</v>
      </c>
      <c r="E116" s="1484"/>
      <c r="F116" s="1300"/>
      <c r="G116" s="9493"/>
      <c r="H116" s="1300"/>
      <c r="I116" s="1300"/>
      <c r="J116" s="559"/>
      <c r="K116" s="9493"/>
      <c r="L116" s="433"/>
    </row>
    <row r="117" spans="1:12">
      <c r="A117" s="554"/>
      <c r="B117" s="1301"/>
      <c r="C117" s="532"/>
      <c r="D117" s="576"/>
      <c r="E117" s="582"/>
      <c r="F117" s="577"/>
      <c r="G117" s="577"/>
      <c r="H117" s="600"/>
      <c r="I117" s="577"/>
      <c r="J117" s="604">
        <v>1400</v>
      </c>
      <c r="K117" s="1016">
        <f>K115+J117</f>
        <v>22664611</v>
      </c>
      <c r="L117" s="433"/>
    </row>
    <row r="118" spans="1:12">
      <c r="A118" s="491"/>
      <c r="B118" s="1302"/>
      <c r="C118" s="474" t="s">
        <v>815</v>
      </c>
      <c r="D118" s="1485" t="s">
        <v>848</v>
      </c>
      <c r="E118" s="9498" t="s">
        <v>52</v>
      </c>
      <c r="F118" s="1299"/>
      <c r="G118" s="9492">
        <v>605126</v>
      </c>
      <c r="H118" s="534"/>
      <c r="I118" s="1299"/>
      <c r="J118" s="534"/>
      <c r="K118" s="9492">
        <f>K117-G118</f>
        <v>22059485</v>
      </c>
      <c r="L118" s="433"/>
    </row>
    <row r="119" spans="1:12">
      <c r="A119" s="487"/>
      <c r="B119" s="1303"/>
      <c r="C119" s="477" t="s">
        <v>847</v>
      </c>
      <c r="D119" s="1486" t="s">
        <v>51</v>
      </c>
      <c r="E119" s="9499"/>
      <c r="F119" s="1300"/>
      <c r="G119" s="9493"/>
      <c r="H119" s="515"/>
      <c r="I119" s="1300"/>
      <c r="J119" s="515"/>
      <c r="K119" s="9493"/>
      <c r="L119" s="433"/>
    </row>
    <row r="120" spans="1:12">
      <c r="A120" s="554"/>
      <c r="B120" s="1301"/>
      <c r="C120" s="529"/>
      <c r="D120" s="601"/>
      <c r="E120" s="599"/>
      <c r="F120" s="600"/>
      <c r="G120" s="600"/>
      <c r="H120" s="600"/>
      <c r="I120" s="600"/>
      <c r="J120" s="600">
        <v>1400</v>
      </c>
      <c r="K120" s="1017">
        <f>K118+J120</f>
        <v>22060885</v>
      </c>
      <c r="L120" s="433"/>
    </row>
    <row r="121" spans="1:12">
      <c r="A121" s="491"/>
      <c r="B121" s="1302"/>
      <c r="C121" s="556" t="s">
        <v>815</v>
      </c>
      <c r="D121" s="1369"/>
      <c r="E121" s="974"/>
      <c r="F121" s="1299"/>
      <c r="G121" s="9492"/>
      <c r="H121" s="537"/>
      <c r="I121" s="9492">
        <v>120379</v>
      </c>
      <c r="J121" s="537"/>
      <c r="K121" s="9492">
        <f>K120-I121</f>
        <v>21940506</v>
      </c>
      <c r="L121" s="433"/>
    </row>
    <row r="122" spans="1:12">
      <c r="A122" s="487"/>
      <c r="B122" s="1303"/>
      <c r="C122" s="555" t="s">
        <v>1293</v>
      </c>
      <c r="D122" s="1370"/>
      <c r="E122" s="1373"/>
      <c r="F122" s="1300"/>
      <c r="G122" s="9493"/>
      <c r="H122" s="515"/>
      <c r="I122" s="9493"/>
      <c r="J122" s="515"/>
      <c r="K122" s="9493"/>
      <c r="L122" s="433"/>
    </row>
    <row r="123" spans="1:12">
      <c r="A123" s="554"/>
      <c r="B123" s="1301"/>
      <c r="C123" s="529"/>
      <c r="D123" s="602"/>
      <c r="E123" s="599"/>
      <c r="F123" s="600"/>
      <c r="G123" s="600"/>
      <c r="H123" s="600"/>
      <c r="I123" s="600"/>
      <c r="J123" s="600">
        <v>1400</v>
      </c>
      <c r="K123" s="1016">
        <f>K121+J123</f>
        <v>21941906</v>
      </c>
      <c r="L123" s="433"/>
    </row>
    <row r="124" spans="1:12">
      <c r="A124" s="491"/>
      <c r="B124" s="1302"/>
      <c r="C124" s="517" t="s">
        <v>1109</v>
      </c>
      <c r="D124" s="1485" t="s">
        <v>37</v>
      </c>
      <c r="E124" s="9659" t="s">
        <v>717</v>
      </c>
      <c r="F124" s="1299"/>
      <c r="G124" s="9492">
        <v>500000</v>
      </c>
      <c r="H124" s="537"/>
      <c r="I124" s="1299"/>
      <c r="J124" s="537"/>
      <c r="K124" s="9492">
        <f>K123-G124</f>
        <v>21441906</v>
      </c>
      <c r="L124" s="9617"/>
    </row>
    <row r="125" spans="1:12">
      <c r="A125" s="487"/>
      <c r="B125" s="1303"/>
      <c r="C125" s="477" t="s">
        <v>1179</v>
      </c>
      <c r="D125" s="1486" t="s">
        <v>250</v>
      </c>
      <c r="E125" s="9660"/>
      <c r="F125" s="1300"/>
      <c r="G125" s="9493"/>
      <c r="H125" s="515"/>
      <c r="I125" s="1300"/>
      <c r="J125" s="515"/>
      <c r="K125" s="9493"/>
      <c r="L125" s="9618"/>
    </row>
    <row r="126" spans="1:12">
      <c r="A126" s="554"/>
      <c r="B126" s="1301"/>
      <c r="C126" s="532"/>
      <c r="D126" s="528"/>
      <c r="E126" s="582"/>
      <c r="F126" s="575"/>
      <c r="G126" s="575"/>
      <c r="H126" s="586"/>
      <c r="I126" s="575"/>
      <c r="J126" s="1251">
        <v>1400</v>
      </c>
      <c r="K126" s="1016">
        <f>K124+J126</f>
        <v>21443306</v>
      </c>
      <c r="L126" s="433"/>
    </row>
    <row r="127" spans="1:12">
      <c r="A127" s="491"/>
      <c r="B127" s="1302"/>
      <c r="C127" s="435" t="s">
        <v>796</v>
      </c>
      <c r="D127" s="1328" t="s">
        <v>1427</v>
      </c>
      <c r="E127" s="9498" t="s">
        <v>1544</v>
      </c>
      <c r="F127" s="1299"/>
      <c r="G127" s="9492">
        <v>64700</v>
      </c>
      <c r="H127" s="534"/>
      <c r="I127" s="1299"/>
      <c r="J127" s="595"/>
      <c r="K127" s="9492">
        <f>K126-G127</f>
        <v>21378606</v>
      </c>
      <c r="L127" s="9617"/>
    </row>
    <row r="128" spans="1:12">
      <c r="A128" s="487"/>
      <c r="B128" s="1303"/>
      <c r="C128" s="509" t="s">
        <v>1522</v>
      </c>
      <c r="D128" s="1329" t="s">
        <v>729</v>
      </c>
      <c r="E128" s="9499"/>
      <c r="F128" s="1300"/>
      <c r="G128" s="9493"/>
      <c r="H128" s="515"/>
      <c r="I128" s="1300"/>
      <c r="J128" s="559"/>
      <c r="K128" s="9493"/>
      <c r="L128" s="9618"/>
    </row>
    <row r="129" spans="1:12">
      <c r="A129" s="554"/>
      <c r="B129" s="1301"/>
      <c r="C129" s="532"/>
      <c r="D129" s="576"/>
      <c r="E129" s="582"/>
      <c r="F129" s="577"/>
      <c r="G129" s="577"/>
      <c r="H129" s="600"/>
      <c r="I129" s="577"/>
      <c r="J129" s="604">
        <v>750</v>
      </c>
      <c r="K129" s="1512">
        <f>K127+J129</f>
        <v>21379356</v>
      </c>
      <c r="L129" s="433"/>
    </row>
    <row r="130" spans="1:12">
      <c r="A130" s="491"/>
      <c r="B130" s="1330" t="s">
        <v>1428</v>
      </c>
      <c r="C130" s="517" t="s">
        <v>781</v>
      </c>
      <c r="D130" s="1328"/>
      <c r="E130" s="974"/>
      <c r="F130" s="1332"/>
      <c r="G130" s="1332"/>
      <c r="H130" s="537"/>
      <c r="I130" s="9492">
        <v>108640</v>
      </c>
      <c r="J130" s="537"/>
      <c r="K130" s="9492">
        <f>K129-I130</f>
        <v>21270716</v>
      </c>
      <c r="L130" s="9617"/>
    </row>
    <row r="131" spans="1:12">
      <c r="A131" s="487"/>
      <c r="B131" s="1331"/>
      <c r="C131" s="555" t="s">
        <v>1381</v>
      </c>
      <c r="D131" s="1329"/>
      <c r="E131" s="1340"/>
      <c r="F131" s="1333"/>
      <c r="G131" s="1333"/>
      <c r="H131" s="515"/>
      <c r="I131" s="9493"/>
      <c r="J131" s="515"/>
      <c r="K131" s="9493"/>
      <c r="L131" s="9618"/>
    </row>
    <row r="132" spans="1:12">
      <c r="A132" s="554"/>
      <c r="B132" s="1334"/>
      <c r="C132" s="532"/>
      <c r="D132" s="528"/>
      <c r="E132" s="582"/>
      <c r="F132" s="575"/>
      <c r="G132" s="575"/>
      <c r="H132" s="586"/>
      <c r="I132" s="575"/>
      <c r="J132" s="1251">
        <v>1500</v>
      </c>
      <c r="K132" s="1333">
        <f>K130+J132</f>
        <v>21272216</v>
      </c>
      <c r="L132" s="433"/>
    </row>
    <row r="133" spans="1:12">
      <c r="A133" s="491"/>
      <c r="B133" s="1330"/>
      <c r="C133" s="545" t="s">
        <v>796</v>
      </c>
      <c r="D133" s="1328"/>
      <c r="E133" s="1330"/>
      <c r="F133" s="1332"/>
      <c r="G133" s="1332"/>
      <c r="H133" s="534"/>
      <c r="I133" s="9492">
        <v>126300</v>
      </c>
      <c r="J133" s="595"/>
      <c r="K133" s="9492">
        <f>K132-I133</f>
        <v>21145916</v>
      </c>
      <c r="L133" s="9617"/>
    </row>
    <row r="134" spans="1:12">
      <c r="A134" s="487"/>
      <c r="B134" s="1331"/>
      <c r="C134" s="538" t="s">
        <v>1421</v>
      </c>
      <c r="D134" s="1329"/>
      <c r="E134" s="1331"/>
      <c r="F134" s="1333"/>
      <c r="G134" s="1333"/>
      <c r="H134" s="515"/>
      <c r="I134" s="9493"/>
      <c r="J134" s="559"/>
      <c r="K134" s="9493"/>
      <c r="L134" s="9618"/>
    </row>
    <row r="135" spans="1:12">
      <c r="A135" s="554"/>
      <c r="B135" s="1334"/>
      <c r="C135" s="532"/>
      <c r="D135" s="576"/>
      <c r="E135" s="582"/>
      <c r="F135" s="577"/>
      <c r="G135" s="577"/>
      <c r="H135" s="600"/>
      <c r="I135" s="577"/>
      <c r="J135" s="604">
        <v>750</v>
      </c>
      <c r="K135" s="1333">
        <f>K133+J135</f>
        <v>21146666</v>
      </c>
      <c r="L135" s="433"/>
    </row>
    <row r="136" spans="1:12">
      <c r="A136" s="491"/>
      <c r="B136" s="1330"/>
      <c r="C136" s="474" t="s">
        <v>815</v>
      </c>
      <c r="D136" s="1328" t="s">
        <v>113</v>
      </c>
      <c r="E136" s="1330" t="s">
        <v>114</v>
      </c>
      <c r="F136" s="1332"/>
      <c r="G136" s="1332"/>
      <c r="H136" s="1332"/>
      <c r="I136" s="9492">
        <v>739460</v>
      </c>
      <c r="J136" s="1342"/>
      <c r="K136" s="9492">
        <f>K135-I136</f>
        <v>20407206</v>
      </c>
      <c r="L136" s="1348"/>
    </row>
    <row r="137" spans="1:12">
      <c r="A137" s="487"/>
      <c r="B137" s="1331"/>
      <c r="C137" s="487" t="s">
        <v>820</v>
      </c>
      <c r="D137" s="1329" t="s">
        <v>46</v>
      </c>
      <c r="E137" s="1331"/>
      <c r="F137" s="1333"/>
      <c r="G137" s="1333"/>
      <c r="H137" s="1333"/>
      <c r="I137" s="9493"/>
      <c r="J137" s="1343"/>
      <c r="K137" s="9493"/>
      <c r="L137" s="1349"/>
    </row>
    <row r="138" spans="1:12">
      <c r="A138" s="554"/>
      <c r="B138" s="1334"/>
      <c r="C138" s="532"/>
      <c r="D138" s="576"/>
      <c r="E138" s="582"/>
      <c r="F138" s="575"/>
      <c r="G138" s="575"/>
      <c r="H138" s="586"/>
      <c r="I138" s="575"/>
      <c r="J138" s="585">
        <v>1400</v>
      </c>
      <c r="K138" s="1333">
        <f>K136+J138</f>
        <v>20408606</v>
      </c>
      <c r="L138" s="433"/>
    </row>
    <row r="139" spans="1:12">
      <c r="A139" s="491"/>
      <c r="B139" s="1330"/>
      <c r="C139" s="556" t="s">
        <v>888</v>
      </c>
      <c r="D139" s="1328" t="s">
        <v>46</v>
      </c>
      <c r="E139" s="1339"/>
      <c r="F139" s="1332"/>
      <c r="G139" s="1332"/>
      <c r="H139" s="1332"/>
      <c r="I139" s="9492">
        <v>2188778</v>
      </c>
      <c r="J139" s="1342"/>
      <c r="K139" s="9492">
        <f>K138-I139</f>
        <v>18219828</v>
      </c>
      <c r="L139" s="433"/>
    </row>
    <row r="140" spans="1:12">
      <c r="A140" s="487"/>
      <c r="B140" s="1331"/>
      <c r="C140" s="555" t="s">
        <v>889</v>
      </c>
      <c r="D140" s="1329"/>
      <c r="E140" s="1340"/>
      <c r="F140" s="1333"/>
      <c r="G140" s="1333"/>
      <c r="H140" s="1333"/>
      <c r="I140" s="9493"/>
      <c r="J140" s="1343"/>
      <c r="K140" s="9493"/>
      <c r="L140" s="433"/>
    </row>
    <row r="141" spans="1:12">
      <c r="A141" s="554"/>
      <c r="B141" s="1334"/>
      <c r="C141" s="532"/>
      <c r="D141" s="576"/>
      <c r="E141" s="582"/>
      <c r="F141" s="577"/>
      <c r="G141" s="577"/>
      <c r="H141" s="600"/>
      <c r="I141" s="577"/>
      <c r="J141" s="604">
        <v>1400</v>
      </c>
      <c r="K141" s="1333">
        <f>K139+J141</f>
        <v>18221228</v>
      </c>
      <c r="L141" s="768"/>
    </row>
    <row r="142" spans="1:12">
      <c r="A142" s="491"/>
      <c r="B142" s="1330"/>
      <c r="C142" s="556" t="s">
        <v>815</v>
      </c>
      <c r="D142" s="1328" t="s">
        <v>1150</v>
      </c>
      <c r="E142" s="974"/>
      <c r="F142" s="1332"/>
      <c r="G142" s="1332"/>
      <c r="H142" s="1332"/>
      <c r="I142" s="9492">
        <v>131684</v>
      </c>
      <c r="J142" s="1342"/>
      <c r="K142" s="9492">
        <f>K141-I142</f>
        <v>18089544</v>
      </c>
      <c r="L142" s="1348"/>
    </row>
    <row r="143" spans="1:12">
      <c r="A143" s="487"/>
      <c r="B143" s="1331"/>
      <c r="C143" s="555" t="s">
        <v>1151</v>
      </c>
      <c r="D143" s="1329"/>
      <c r="E143" s="1340"/>
      <c r="F143" s="1333"/>
      <c r="G143" s="1333"/>
      <c r="H143" s="1333"/>
      <c r="I143" s="9493"/>
      <c r="J143" s="1343"/>
      <c r="K143" s="9493"/>
      <c r="L143" s="1349"/>
    </row>
    <row r="144" spans="1:12">
      <c r="A144" s="487"/>
      <c r="B144" s="1334"/>
      <c r="C144" s="532"/>
      <c r="D144" s="576"/>
      <c r="E144" s="582"/>
      <c r="F144" s="575"/>
      <c r="G144" s="575"/>
      <c r="H144" s="586"/>
      <c r="I144" s="575"/>
      <c r="J144" s="585">
        <v>1400</v>
      </c>
      <c r="K144" s="1333">
        <f>K142+J144</f>
        <v>18090944</v>
      </c>
      <c r="L144" s="433"/>
    </row>
    <row r="145" spans="1:12">
      <c r="A145" s="491"/>
      <c r="B145" s="1330"/>
      <c r="C145" s="556" t="s">
        <v>815</v>
      </c>
      <c r="D145" s="1328" t="s">
        <v>1387</v>
      </c>
      <c r="E145" s="510">
        <v>902859</v>
      </c>
      <c r="F145" s="1332"/>
      <c r="G145" s="9492">
        <v>218745</v>
      </c>
      <c r="H145" s="1332"/>
      <c r="I145" s="1332"/>
      <c r="J145" s="1342"/>
      <c r="K145" s="9492">
        <f>K144-G145</f>
        <v>17872199</v>
      </c>
      <c r="L145" s="433"/>
    </row>
    <row r="146" spans="1:12">
      <c r="A146" s="487"/>
      <c r="B146" s="1331"/>
      <c r="C146" s="555" t="s">
        <v>1429</v>
      </c>
      <c r="D146" s="1329" t="s">
        <v>38</v>
      </c>
      <c r="E146" s="1340"/>
      <c r="F146" s="1333"/>
      <c r="G146" s="9493"/>
      <c r="H146" s="1333"/>
      <c r="I146" s="1333"/>
      <c r="J146" s="1343"/>
      <c r="K146" s="9493"/>
      <c r="L146" s="433"/>
    </row>
    <row r="147" spans="1:12">
      <c r="A147" s="487"/>
      <c r="B147" s="561"/>
      <c r="C147" s="532"/>
      <c r="D147" s="576"/>
      <c r="E147" s="582"/>
      <c r="F147" s="577"/>
      <c r="G147" s="577"/>
      <c r="H147" s="600"/>
      <c r="I147" s="577"/>
      <c r="J147" s="604">
        <v>1400</v>
      </c>
      <c r="K147" s="1333">
        <f>K145+J147</f>
        <v>17873599</v>
      </c>
      <c r="L147" s="433"/>
    </row>
    <row r="148" spans="1:12">
      <c r="A148" s="498"/>
      <c r="B148" s="1330"/>
      <c r="C148" s="556" t="s">
        <v>815</v>
      </c>
      <c r="D148" s="1328" t="s">
        <v>1387</v>
      </c>
      <c r="E148" s="510">
        <v>902859</v>
      </c>
      <c r="F148" s="1341"/>
      <c r="G148" s="9492">
        <v>58320</v>
      </c>
      <c r="H148" s="1332"/>
      <c r="I148" s="1332"/>
      <c r="J148" s="464"/>
      <c r="K148" s="9492">
        <f>K147-G148</f>
        <v>17815279</v>
      </c>
      <c r="L148" s="433"/>
    </row>
    <row r="149" spans="1:12">
      <c r="A149" s="487"/>
      <c r="B149" s="1331"/>
      <c r="C149" s="555" t="s">
        <v>1430</v>
      </c>
      <c r="D149" s="1329" t="s">
        <v>38</v>
      </c>
      <c r="E149" s="1340"/>
      <c r="F149" s="1333"/>
      <c r="G149" s="9493"/>
      <c r="H149" s="1333"/>
      <c r="I149" s="1333"/>
      <c r="J149" s="559"/>
      <c r="K149" s="9493"/>
      <c r="L149" s="433"/>
    </row>
    <row r="150" spans="1:12">
      <c r="A150" s="487"/>
      <c r="B150" s="561"/>
      <c r="C150" s="532"/>
      <c r="D150" s="576"/>
      <c r="E150" s="582"/>
      <c r="F150" s="577"/>
      <c r="G150" s="577"/>
      <c r="H150" s="600"/>
      <c r="I150" s="577"/>
      <c r="J150" s="604">
        <v>1400</v>
      </c>
      <c r="K150" s="1333">
        <f>K148+J150</f>
        <v>17816679</v>
      </c>
      <c r="L150" s="433"/>
    </row>
    <row r="151" spans="1:12">
      <c r="A151" s="498"/>
      <c r="B151" s="1330"/>
      <c r="C151" s="556" t="s">
        <v>1109</v>
      </c>
      <c r="D151" s="485" t="s">
        <v>1221</v>
      </c>
      <c r="E151" s="1330" t="s">
        <v>1236</v>
      </c>
      <c r="F151" s="1341"/>
      <c r="G151" s="9492">
        <v>500000</v>
      </c>
      <c r="H151" s="1332"/>
      <c r="I151" s="1332"/>
      <c r="J151" s="464"/>
      <c r="K151" s="9492">
        <f>K150-G151</f>
        <v>17316679</v>
      </c>
      <c r="L151" s="433"/>
    </row>
    <row r="152" spans="1:12">
      <c r="A152" s="487"/>
      <c r="B152" s="1331"/>
      <c r="C152" s="555" t="s">
        <v>1220</v>
      </c>
      <c r="D152" s="486" t="s">
        <v>1222</v>
      </c>
      <c r="E152" s="1331"/>
      <c r="F152" s="1333"/>
      <c r="G152" s="9493"/>
      <c r="H152" s="1333"/>
      <c r="I152" s="1333"/>
      <c r="J152" s="559"/>
      <c r="K152" s="9493"/>
      <c r="L152" s="433"/>
    </row>
    <row r="153" spans="1:12">
      <c r="A153" s="487"/>
      <c r="B153" s="561"/>
      <c r="C153" s="532"/>
      <c r="D153" s="576"/>
      <c r="E153" s="582"/>
      <c r="F153" s="577"/>
      <c r="G153" s="577"/>
      <c r="H153" s="600"/>
      <c r="I153" s="577"/>
      <c r="J153" s="604">
        <v>1400</v>
      </c>
      <c r="K153" s="1333">
        <f>K151+J153</f>
        <v>17318079</v>
      </c>
      <c r="L153" s="433"/>
    </row>
    <row r="154" spans="1:12">
      <c r="A154" s="491"/>
      <c r="B154" s="1330"/>
      <c r="C154" s="474" t="s">
        <v>836</v>
      </c>
      <c r="D154" s="1328" t="s">
        <v>838</v>
      </c>
      <c r="E154" s="1330" t="s">
        <v>877</v>
      </c>
      <c r="F154" s="1332"/>
      <c r="G154" s="9492">
        <v>48100</v>
      </c>
      <c r="H154" s="1332"/>
      <c r="I154" s="1332"/>
      <c r="J154" s="464"/>
      <c r="K154" s="9492">
        <f>K153-G154</f>
        <v>17269979</v>
      </c>
      <c r="L154" s="433"/>
    </row>
    <row r="155" spans="1:12">
      <c r="A155" s="487"/>
      <c r="B155" s="1331"/>
      <c r="C155" s="477" t="s">
        <v>837</v>
      </c>
      <c r="D155" s="1329" t="s">
        <v>304</v>
      </c>
      <c r="E155" s="1331"/>
      <c r="F155" s="1333"/>
      <c r="G155" s="9493"/>
      <c r="H155" s="1333"/>
      <c r="I155" s="1333"/>
      <c r="J155" s="559"/>
      <c r="K155" s="9493"/>
      <c r="L155" s="433"/>
    </row>
    <row r="156" spans="1:12">
      <c r="A156" s="487"/>
      <c r="B156" s="561"/>
      <c r="C156" s="532"/>
      <c r="D156" s="576"/>
      <c r="E156" s="582"/>
      <c r="F156" s="577"/>
      <c r="G156" s="577"/>
      <c r="H156" s="600"/>
      <c r="I156" s="577"/>
      <c r="J156" s="604">
        <v>750</v>
      </c>
      <c r="K156" s="1333">
        <f>K154+J156</f>
        <v>17270729</v>
      </c>
      <c r="L156" s="433"/>
    </row>
    <row r="157" spans="1:12">
      <c r="A157" s="498"/>
      <c r="B157" s="1330"/>
      <c r="C157" s="474" t="s">
        <v>781</v>
      </c>
      <c r="D157" s="1328"/>
      <c r="E157" s="1330"/>
      <c r="F157" s="1341"/>
      <c r="G157" s="1332"/>
      <c r="H157" s="1332"/>
      <c r="I157" s="9492">
        <v>24790</v>
      </c>
      <c r="J157" s="595"/>
      <c r="K157" s="9492">
        <f>K156-I157</f>
        <v>17245939</v>
      </c>
      <c r="L157" s="433"/>
    </row>
    <row r="158" spans="1:12">
      <c r="A158" s="487"/>
      <c r="B158" s="1331"/>
      <c r="C158" s="477" t="s">
        <v>1431</v>
      </c>
      <c r="D158" s="1329"/>
      <c r="E158" s="1331"/>
      <c r="F158" s="1333"/>
      <c r="G158" s="1333"/>
      <c r="H158" s="1333"/>
      <c r="I158" s="9493"/>
      <c r="J158" s="559"/>
      <c r="K158" s="9493"/>
      <c r="L158" s="433"/>
    </row>
    <row r="159" spans="1:12">
      <c r="A159" s="487"/>
      <c r="B159" s="561"/>
      <c r="C159" s="532"/>
      <c r="D159" s="576"/>
      <c r="E159" s="582"/>
      <c r="F159" s="575"/>
      <c r="G159" s="577"/>
      <c r="H159" s="600"/>
      <c r="I159" s="577"/>
      <c r="J159" s="604">
        <v>1500</v>
      </c>
      <c r="K159" s="1333">
        <f>K157+J159</f>
        <v>17247439</v>
      </c>
      <c r="L159" s="433"/>
    </row>
    <row r="160" spans="1:12">
      <c r="A160" s="491"/>
      <c r="B160" s="1330"/>
      <c r="C160" s="491" t="s">
        <v>778</v>
      </c>
      <c r="D160" s="1328" t="s">
        <v>157</v>
      </c>
      <c r="E160" s="1330" t="s">
        <v>156</v>
      </c>
      <c r="F160" s="1341"/>
      <c r="G160" s="9492">
        <v>193140</v>
      </c>
      <c r="H160" s="1332"/>
      <c r="I160" s="1332"/>
      <c r="J160" s="595"/>
      <c r="K160" s="9492">
        <f>K159-G160</f>
        <v>17054299</v>
      </c>
      <c r="L160" s="1348"/>
    </row>
    <row r="161" spans="1:12">
      <c r="A161" s="487"/>
      <c r="B161" s="1331"/>
      <c r="C161" s="487" t="s">
        <v>1340</v>
      </c>
      <c r="D161" s="1329" t="s">
        <v>1383</v>
      </c>
      <c r="E161" s="1331"/>
      <c r="F161" s="1333"/>
      <c r="G161" s="9493"/>
      <c r="H161" s="1333"/>
      <c r="I161" s="1333"/>
      <c r="J161" s="559"/>
      <c r="K161" s="9493"/>
      <c r="L161" s="1349"/>
    </row>
    <row r="162" spans="1:12">
      <c r="A162" s="487"/>
      <c r="B162" s="561"/>
      <c r="C162" s="532"/>
      <c r="D162" s="576"/>
      <c r="E162" s="582"/>
      <c r="F162" s="577"/>
      <c r="G162" s="577"/>
      <c r="H162" s="600"/>
      <c r="I162" s="577"/>
      <c r="J162" s="604">
        <v>1500</v>
      </c>
      <c r="K162" s="1333">
        <f>K160+J162</f>
        <v>17055799</v>
      </c>
      <c r="L162" s="433"/>
    </row>
    <row r="163" spans="1:12">
      <c r="A163" s="498"/>
      <c r="B163" s="1330"/>
      <c r="C163" s="474" t="s">
        <v>778</v>
      </c>
      <c r="D163" s="518" t="s">
        <v>399</v>
      </c>
      <c r="E163" s="1330" t="s">
        <v>401</v>
      </c>
      <c r="F163" s="1341"/>
      <c r="G163" s="9492">
        <v>24140</v>
      </c>
      <c r="H163" s="1332"/>
      <c r="I163" s="1332"/>
      <c r="J163" s="595"/>
      <c r="K163" s="9492">
        <f>K162-G163</f>
        <v>17031659</v>
      </c>
      <c r="L163" s="1337"/>
    </row>
    <row r="164" spans="1:12">
      <c r="A164" s="487"/>
      <c r="B164" s="1331"/>
      <c r="C164" s="477" t="s">
        <v>862</v>
      </c>
      <c r="D164" s="519" t="s">
        <v>855</v>
      </c>
      <c r="E164" s="1331"/>
      <c r="F164" s="1333"/>
      <c r="G164" s="9493"/>
      <c r="H164" s="1333"/>
      <c r="I164" s="1333"/>
      <c r="J164" s="559"/>
      <c r="K164" s="9493"/>
      <c r="L164" s="1338"/>
    </row>
    <row r="165" spans="1:12">
      <c r="A165" s="487"/>
      <c r="B165" s="561"/>
      <c r="C165" s="532"/>
      <c r="D165" s="576"/>
      <c r="E165" s="582"/>
      <c r="F165" s="575"/>
      <c r="G165" s="600"/>
      <c r="H165" s="600"/>
      <c r="I165" s="577"/>
      <c r="J165" s="604">
        <v>1500</v>
      </c>
      <c r="K165" s="1333">
        <f>K163+J165</f>
        <v>17033159</v>
      </c>
      <c r="L165" s="433"/>
    </row>
    <row r="166" spans="1:12">
      <c r="A166" s="498"/>
      <c r="B166" s="1330"/>
      <c r="C166" s="491" t="s">
        <v>781</v>
      </c>
      <c r="D166" s="485" t="s">
        <v>267</v>
      </c>
      <c r="E166" s="1330" t="s">
        <v>271</v>
      </c>
      <c r="F166" s="1341"/>
      <c r="G166" s="9492">
        <v>35440</v>
      </c>
      <c r="H166" s="1332"/>
      <c r="I166" s="1332"/>
      <c r="J166" s="464"/>
      <c r="K166" s="9492">
        <f>K165-G166</f>
        <v>16997719</v>
      </c>
      <c r="L166" s="1337"/>
    </row>
    <row r="167" spans="1:12">
      <c r="A167" s="487"/>
      <c r="B167" s="1331"/>
      <c r="C167" s="487" t="s">
        <v>791</v>
      </c>
      <c r="D167" s="486" t="s">
        <v>304</v>
      </c>
      <c r="E167" s="1331"/>
      <c r="F167" s="1333"/>
      <c r="G167" s="9493"/>
      <c r="H167" s="1333"/>
      <c r="I167" s="1333"/>
      <c r="J167" s="559"/>
      <c r="K167" s="9493"/>
      <c r="L167" s="1338"/>
    </row>
    <row r="168" spans="1:12">
      <c r="A168" s="487"/>
      <c r="B168" s="561"/>
      <c r="C168" s="532"/>
      <c r="D168" s="576"/>
      <c r="E168" s="582"/>
      <c r="F168" s="575"/>
      <c r="G168" s="600"/>
      <c r="H168" s="600"/>
      <c r="I168" s="577"/>
      <c r="J168" s="604">
        <v>1500</v>
      </c>
      <c r="K168" s="1333">
        <f>K166+J168</f>
        <v>16999219</v>
      </c>
      <c r="L168" s="433"/>
    </row>
    <row r="169" spans="1:12">
      <c r="A169" s="491"/>
      <c r="B169" s="1330"/>
      <c r="C169" s="517" t="s">
        <v>781</v>
      </c>
      <c r="D169" s="1328" t="s">
        <v>614</v>
      </c>
      <c r="E169" s="1330" t="s">
        <v>414</v>
      </c>
      <c r="F169" s="1341"/>
      <c r="G169" s="9492">
        <v>123640</v>
      </c>
      <c r="H169" s="1332"/>
      <c r="I169" s="1332"/>
      <c r="J169" s="595"/>
      <c r="K169" s="9492">
        <f>K168-G169</f>
        <v>16875579</v>
      </c>
      <c r="L169" s="433"/>
    </row>
    <row r="170" spans="1:12">
      <c r="A170" s="487"/>
      <c r="B170" s="1331"/>
      <c r="C170" s="555" t="s">
        <v>1031</v>
      </c>
      <c r="D170" s="1329" t="s">
        <v>698</v>
      </c>
      <c r="E170" s="1331"/>
      <c r="F170" s="1333"/>
      <c r="G170" s="9493"/>
      <c r="H170" s="1333"/>
      <c r="I170" s="1333"/>
      <c r="J170" s="559"/>
      <c r="K170" s="9493"/>
      <c r="L170" s="433"/>
    </row>
    <row r="171" spans="1:12">
      <c r="A171" s="487"/>
      <c r="B171" s="561"/>
      <c r="C171" s="532"/>
      <c r="D171" s="576"/>
      <c r="E171" s="582"/>
      <c r="F171" s="575"/>
      <c r="G171" s="575"/>
      <c r="H171" s="600"/>
      <c r="I171" s="577"/>
      <c r="J171" s="604">
        <v>1500</v>
      </c>
      <c r="K171" s="1333">
        <f>K169+J171</f>
        <v>16877079</v>
      </c>
      <c r="L171" s="433"/>
    </row>
    <row r="172" spans="1:12">
      <c r="A172" s="498"/>
      <c r="B172" s="1330"/>
      <c r="C172" s="474" t="s">
        <v>781</v>
      </c>
      <c r="D172" s="518" t="s">
        <v>568</v>
      </c>
      <c r="E172" s="1330" t="s">
        <v>715</v>
      </c>
      <c r="F172" s="1341"/>
      <c r="G172" s="9492">
        <v>17340</v>
      </c>
      <c r="H172" s="534"/>
      <c r="I172" s="1332"/>
      <c r="J172" s="595"/>
      <c r="K172" s="9492">
        <f>K171-G172</f>
        <v>16859739</v>
      </c>
      <c r="L172" s="1348"/>
    </row>
    <row r="173" spans="1:12">
      <c r="A173" s="487"/>
      <c r="B173" s="1331"/>
      <c r="C173" s="477" t="s">
        <v>793</v>
      </c>
      <c r="D173" s="519" t="s">
        <v>250</v>
      </c>
      <c r="E173" s="1331"/>
      <c r="F173" s="1333"/>
      <c r="G173" s="9493"/>
      <c r="H173" s="515"/>
      <c r="I173" s="1333"/>
      <c r="J173" s="559"/>
      <c r="K173" s="9493"/>
      <c r="L173" s="1349"/>
    </row>
    <row r="174" spans="1:12">
      <c r="A174" s="487"/>
      <c r="B174" s="561"/>
      <c r="C174" s="532"/>
      <c r="D174" s="576"/>
      <c r="E174" s="582"/>
      <c r="F174" s="577"/>
      <c r="G174" s="577"/>
      <c r="H174" s="600"/>
      <c r="I174" s="577"/>
      <c r="J174" s="604">
        <v>1500</v>
      </c>
      <c r="K174" s="1333">
        <f>K172+J174</f>
        <v>16861239</v>
      </c>
      <c r="L174" s="433"/>
    </row>
    <row r="175" spans="1:12">
      <c r="A175" s="491"/>
      <c r="B175" s="1330"/>
      <c r="C175" s="474" t="s">
        <v>778</v>
      </c>
      <c r="D175" s="1328" t="s">
        <v>795</v>
      </c>
      <c r="E175" s="1330" t="s">
        <v>454</v>
      </c>
      <c r="F175" s="1332"/>
      <c r="G175" s="9492">
        <v>205640</v>
      </c>
      <c r="H175" s="537"/>
      <c r="I175" s="1332"/>
      <c r="J175" s="595"/>
      <c r="K175" s="9492">
        <f>K174-G175</f>
        <v>16655599</v>
      </c>
      <c r="L175" s="433"/>
    </row>
    <row r="176" spans="1:12">
      <c r="A176" s="487"/>
      <c r="B176" s="1331"/>
      <c r="C176" s="477" t="s">
        <v>794</v>
      </c>
      <c r="D176" s="1329" t="s">
        <v>875</v>
      </c>
      <c r="E176" s="1331"/>
      <c r="F176" s="1333"/>
      <c r="G176" s="9493"/>
      <c r="H176" s="515"/>
      <c r="I176" s="1333"/>
      <c r="J176" s="559"/>
      <c r="K176" s="9493"/>
      <c r="L176" s="433"/>
    </row>
    <row r="177" spans="1:12">
      <c r="A177" s="487"/>
      <c r="B177" s="561"/>
      <c r="C177" s="532"/>
      <c r="D177" s="576"/>
      <c r="E177" s="582"/>
      <c r="F177" s="577"/>
      <c r="G177" s="577"/>
      <c r="H177" s="600"/>
      <c r="I177" s="577"/>
      <c r="J177" s="604">
        <v>1500</v>
      </c>
      <c r="K177" s="1333">
        <f>K175+J177</f>
        <v>16657099</v>
      </c>
      <c r="L177" s="433"/>
    </row>
    <row r="178" spans="1:12">
      <c r="A178" s="498"/>
      <c r="B178" s="1330"/>
      <c r="C178" s="525" t="s">
        <v>781</v>
      </c>
      <c r="D178" s="1347" t="s">
        <v>790</v>
      </c>
      <c r="E178" s="1330" t="s">
        <v>877</v>
      </c>
      <c r="F178" s="1341"/>
      <c r="G178" s="9492">
        <v>52890</v>
      </c>
      <c r="H178" s="1332"/>
      <c r="I178" s="1332"/>
      <c r="J178" s="595"/>
      <c r="K178" s="9492">
        <f>K177-G178</f>
        <v>16604209</v>
      </c>
      <c r="L178" s="433"/>
    </row>
    <row r="179" spans="1:12">
      <c r="A179" s="487"/>
      <c r="B179" s="1331"/>
      <c r="C179" s="539" t="s">
        <v>789</v>
      </c>
      <c r="D179" s="540" t="s">
        <v>304</v>
      </c>
      <c r="E179" s="1331"/>
      <c r="F179" s="1333"/>
      <c r="G179" s="9493"/>
      <c r="H179" s="1333"/>
      <c r="I179" s="1333"/>
      <c r="J179" s="559"/>
      <c r="K179" s="9493"/>
      <c r="L179" s="433"/>
    </row>
    <row r="180" spans="1:12">
      <c r="A180" s="487"/>
      <c r="B180" s="561"/>
      <c r="C180" s="532"/>
      <c r="D180" s="576"/>
      <c r="E180" s="582"/>
      <c r="F180" s="575"/>
      <c r="G180" s="575"/>
      <c r="H180" s="600"/>
      <c r="I180" s="577"/>
      <c r="J180" s="604">
        <v>1500</v>
      </c>
      <c r="K180" s="1333">
        <f>K178+J180</f>
        <v>16605709</v>
      </c>
      <c r="L180" s="433"/>
    </row>
    <row r="181" spans="1:12">
      <c r="A181" s="498"/>
      <c r="B181" s="1330"/>
      <c r="C181" s="474" t="s">
        <v>781</v>
      </c>
      <c r="D181" s="1328" t="s">
        <v>1285</v>
      </c>
      <c r="E181" s="1330" t="s">
        <v>1320</v>
      </c>
      <c r="F181" s="1341"/>
      <c r="G181" s="9492">
        <v>367140</v>
      </c>
      <c r="H181" s="534"/>
      <c r="I181" s="1332"/>
      <c r="J181" s="595"/>
      <c r="K181" s="9492">
        <f>K180-G181</f>
        <v>16238569</v>
      </c>
      <c r="L181" s="433"/>
    </row>
    <row r="182" spans="1:12">
      <c r="A182" s="487"/>
      <c r="B182" s="1331"/>
      <c r="C182" s="477" t="s">
        <v>1092</v>
      </c>
      <c r="D182" s="1329" t="s">
        <v>38</v>
      </c>
      <c r="E182" s="1331"/>
      <c r="F182" s="1333"/>
      <c r="G182" s="9493"/>
      <c r="H182" s="515"/>
      <c r="I182" s="1333"/>
      <c r="J182" s="559"/>
      <c r="K182" s="9493"/>
      <c r="L182" s="433"/>
    </row>
    <row r="183" spans="1:12">
      <c r="A183" s="487"/>
      <c r="B183" s="561"/>
      <c r="C183" s="532"/>
      <c r="D183" s="576"/>
      <c r="E183" s="582"/>
      <c r="F183" s="577"/>
      <c r="G183" s="577"/>
      <c r="H183" s="600"/>
      <c r="I183" s="577"/>
      <c r="J183" s="604">
        <v>1500</v>
      </c>
      <c r="K183" s="1333">
        <f>K181+J183</f>
        <v>16240069</v>
      </c>
      <c r="L183" s="433"/>
    </row>
    <row r="184" spans="1:12">
      <c r="A184" s="491"/>
      <c r="B184" s="1330"/>
      <c r="C184" s="556" t="s">
        <v>781</v>
      </c>
      <c r="D184" s="1328" t="s">
        <v>729</v>
      </c>
      <c r="E184" s="1339"/>
      <c r="F184" s="1341"/>
      <c r="G184" s="1332"/>
      <c r="H184" s="9492">
        <v>418140</v>
      </c>
      <c r="I184" s="1332"/>
      <c r="J184" s="464"/>
      <c r="K184" s="9492">
        <f>K183-H184</f>
        <v>15821929</v>
      </c>
      <c r="L184" s="9617" t="s">
        <v>1645</v>
      </c>
    </row>
    <row r="185" spans="1:12">
      <c r="A185" s="487"/>
      <c r="B185" s="1331"/>
      <c r="C185" s="555" t="s">
        <v>1432</v>
      </c>
      <c r="D185" s="1329"/>
      <c r="E185" s="1340"/>
      <c r="F185" s="1333"/>
      <c r="G185" s="1333"/>
      <c r="H185" s="9493"/>
      <c r="I185" s="1333"/>
      <c r="J185" s="559"/>
      <c r="K185" s="9493"/>
      <c r="L185" s="9618"/>
    </row>
    <row r="186" spans="1:12">
      <c r="A186" s="487"/>
      <c r="B186" s="561"/>
      <c r="C186" s="532"/>
      <c r="D186" s="576"/>
      <c r="E186" s="582"/>
      <c r="F186" s="577"/>
      <c r="G186" s="577"/>
      <c r="H186" s="600"/>
      <c r="I186" s="577"/>
      <c r="J186" s="604">
        <v>1500</v>
      </c>
      <c r="K186" s="1333">
        <f>K184+J186</f>
        <v>15823429</v>
      </c>
      <c r="L186" s="433"/>
    </row>
    <row r="187" spans="1:12">
      <c r="A187" s="491"/>
      <c r="B187" s="1330"/>
      <c r="C187" s="556" t="s">
        <v>781</v>
      </c>
      <c r="D187" s="1328" t="s">
        <v>1353</v>
      </c>
      <c r="E187" s="1136" t="s">
        <v>1484</v>
      </c>
      <c r="F187" s="1332"/>
      <c r="G187" s="9492">
        <v>26240</v>
      </c>
      <c r="H187" s="1332"/>
      <c r="I187" s="1332"/>
      <c r="J187" s="595"/>
      <c r="K187" s="9492">
        <f>K186-G187</f>
        <v>15797189</v>
      </c>
      <c r="L187" s="716"/>
    </row>
    <row r="188" spans="1:12">
      <c r="A188" s="487"/>
      <c r="B188" s="1331"/>
      <c r="C188" s="555" t="s">
        <v>1354</v>
      </c>
      <c r="D188" s="1329" t="s">
        <v>258</v>
      </c>
      <c r="E188" s="1331"/>
      <c r="F188" s="1333"/>
      <c r="G188" s="9493"/>
      <c r="H188" s="1333"/>
      <c r="I188" s="1333"/>
      <c r="J188" s="559"/>
      <c r="K188" s="9493"/>
      <c r="L188" s="717"/>
    </row>
    <row r="189" spans="1:12">
      <c r="A189" s="487"/>
      <c r="B189" s="561"/>
      <c r="C189" s="532"/>
      <c r="D189" s="576"/>
      <c r="E189" s="582"/>
      <c r="F189" s="577"/>
      <c r="G189" s="577"/>
      <c r="H189" s="600"/>
      <c r="I189" s="577"/>
      <c r="J189" s="604">
        <v>1500</v>
      </c>
      <c r="K189" s="1333">
        <f>K187+J189</f>
        <v>15798689</v>
      </c>
      <c r="L189" s="433"/>
    </row>
    <row r="190" spans="1:12">
      <c r="A190" s="498"/>
      <c r="B190" s="1330"/>
      <c r="C190" s="556" t="s">
        <v>781</v>
      </c>
      <c r="D190" s="1328" t="s">
        <v>1344</v>
      </c>
      <c r="E190" s="1136" t="s">
        <v>1349</v>
      </c>
      <c r="F190" s="1332"/>
      <c r="G190" s="9492">
        <v>91640</v>
      </c>
      <c r="H190" s="534"/>
      <c r="I190" s="1332"/>
      <c r="J190" s="595"/>
      <c r="K190" s="9492">
        <f>K189-G190</f>
        <v>15707049</v>
      </c>
      <c r="L190" s="1348"/>
    </row>
    <row r="191" spans="1:12">
      <c r="A191" s="487"/>
      <c r="B191" s="1331"/>
      <c r="C191" s="555" t="s">
        <v>1343</v>
      </c>
      <c r="D191" s="1329" t="s">
        <v>1345</v>
      </c>
      <c r="E191" s="1340"/>
      <c r="F191" s="1333"/>
      <c r="G191" s="9493"/>
      <c r="H191" s="515"/>
      <c r="I191" s="1333"/>
      <c r="J191" s="559"/>
      <c r="K191" s="9493"/>
      <c r="L191" s="1349"/>
    </row>
    <row r="192" spans="1:12">
      <c r="A192" s="487"/>
      <c r="B192" s="561"/>
      <c r="C192" s="532"/>
      <c r="D192" s="576"/>
      <c r="E192" s="582"/>
      <c r="F192" s="577"/>
      <c r="G192" s="577"/>
      <c r="H192" s="600"/>
      <c r="I192" s="577"/>
      <c r="J192" s="604">
        <v>1500</v>
      </c>
      <c r="K192" s="1333">
        <f>K190+J192</f>
        <v>15708549</v>
      </c>
      <c r="L192" s="433"/>
    </row>
    <row r="193" spans="1:12">
      <c r="A193" s="498"/>
      <c r="B193" s="1330"/>
      <c r="C193" s="480" t="s">
        <v>778</v>
      </c>
      <c r="D193" s="1328" t="s">
        <v>746</v>
      </c>
      <c r="E193" s="1330"/>
      <c r="F193" s="1341"/>
      <c r="G193" s="1332"/>
      <c r="H193" s="9492">
        <v>8834900</v>
      </c>
      <c r="I193" s="1332"/>
      <c r="J193" s="595"/>
      <c r="K193" s="9492">
        <f>K192-H193</f>
        <v>6873649</v>
      </c>
      <c r="L193" s="9617" t="s">
        <v>1645</v>
      </c>
    </row>
    <row r="194" spans="1:12">
      <c r="A194" s="487"/>
      <c r="B194" s="1331"/>
      <c r="C194" s="477" t="s">
        <v>779</v>
      </c>
      <c r="D194" s="1329"/>
      <c r="E194" s="1331"/>
      <c r="F194" s="1333"/>
      <c r="G194" s="1333"/>
      <c r="H194" s="9493"/>
      <c r="I194" s="1333"/>
      <c r="J194" s="559"/>
      <c r="K194" s="9493"/>
      <c r="L194" s="9618"/>
    </row>
    <row r="195" spans="1:12">
      <c r="A195" s="487"/>
      <c r="B195" s="561"/>
      <c r="C195" s="532"/>
      <c r="D195" s="576"/>
      <c r="E195" s="582"/>
      <c r="F195" s="575"/>
      <c r="G195" s="575"/>
      <c r="H195" s="600"/>
      <c r="I195" s="577"/>
      <c r="J195" s="604">
        <v>1500</v>
      </c>
      <c r="K195" s="1333">
        <f>K193+J195</f>
        <v>6875149</v>
      </c>
      <c r="L195" s="433"/>
    </row>
    <row r="196" spans="1:12">
      <c r="A196" s="498"/>
      <c r="B196" s="1330"/>
      <c r="C196" s="556" t="s">
        <v>781</v>
      </c>
      <c r="D196" s="1328" t="s">
        <v>46</v>
      </c>
      <c r="E196" s="1339"/>
      <c r="F196" s="1332"/>
      <c r="G196" s="1332"/>
      <c r="H196" s="537"/>
      <c r="I196" s="9492">
        <v>381140</v>
      </c>
      <c r="J196" s="595"/>
      <c r="K196" s="9492">
        <f>K195-I196</f>
        <v>6494009</v>
      </c>
      <c r="L196" s="433"/>
    </row>
    <row r="197" spans="1:12">
      <c r="A197" s="487"/>
      <c r="B197" s="1331"/>
      <c r="C197" s="555" t="s">
        <v>894</v>
      </c>
      <c r="D197" s="1329"/>
      <c r="E197" s="1340"/>
      <c r="F197" s="1333"/>
      <c r="G197" s="1333"/>
      <c r="H197" s="515"/>
      <c r="I197" s="9493"/>
      <c r="J197" s="559"/>
      <c r="K197" s="9493"/>
      <c r="L197" s="433"/>
    </row>
    <row r="198" spans="1:12">
      <c r="A198" s="487"/>
      <c r="B198" s="561"/>
      <c r="C198" s="532"/>
      <c r="D198" s="576"/>
      <c r="E198" s="582"/>
      <c r="F198" s="577"/>
      <c r="G198" s="577"/>
      <c r="H198" s="600"/>
      <c r="I198" s="577"/>
      <c r="J198" s="604">
        <v>1500</v>
      </c>
      <c r="K198" s="1333">
        <f>K196+J198</f>
        <v>6495509</v>
      </c>
      <c r="L198" s="433"/>
    </row>
    <row r="199" spans="1:12">
      <c r="A199" s="498"/>
      <c r="B199" s="1330"/>
      <c r="C199" s="474" t="s">
        <v>796</v>
      </c>
      <c r="D199" s="518" t="s">
        <v>1283</v>
      </c>
      <c r="E199" s="1330" t="s">
        <v>1346</v>
      </c>
      <c r="F199" s="1332"/>
      <c r="G199" s="9492">
        <v>41300</v>
      </c>
      <c r="H199" s="534"/>
      <c r="I199" s="1332"/>
      <c r="J199" s="559"/>
      <c r="K199" s="9492">
        <f>K198-G199</f>
        <v>6454209</v>
      </c>
      <c r="L199" s="433"/>
    </row>
    <row r="200" spans="1:12">
      <c r="A200" s="487"/>
      <c r="B200" s="1331"/>
      <c r="C200" s="477" t="s">
        <v>1341</v>
      </c>
      <c r="D200" s="519" t="s">
        <v>250</v>
      </c>
      <c r="E200" s="1331"/>
      <c r="F200" s="1333"/>
      <c r="G200" s="9493"/>
      <c r="H200" s="515"/>
      <c r="I200" s="1333"/>
      <c r="J200" s="559"/>
      <c r="K200" s="9493"/>
      <c r="L200" s="433"/>
    </row>
    <row r="201" spans="1:12">
      <c r="A201" s="487"/>
      <c r="B201" s="561"/>
      <c r="C201" s="532"/>
      <c r="D201" s="576"/>
      <c r="E201" s="582"/>
      <c r="F201" s="577"/>
      <c r="G201" s="577"/>
      <c r="H201" s="600"/>
      <c r="I201" s="577"/>
      <c r="J201" s="604">
        <v>750</v>
      </c>
      <c r="K201" s="1333">
        <f>K199+J201</f>
        <v>6454959</v>
      </c>
      <c r="L201" s="433"/>
    </row>
    <row r="202" spans="1:12">
      <c r="A202" s="498"/>
      <c r="B202" s="1330"/>
      <c r="C202" s="517" t="s">
        <v>796</v>
      </c>
      <c r="D202" s="1328" t="s">
        <v>167</v>
      </c>
      <c r="E202" s="1330" t="s">
        <v>56</v>
      </c>
      <c r="F202" s="1332"/>
      <c r="G202" s="9492">
        <v>205700</v>
      </c>
      <c r="H202" s="537"/>
      <c r="I202" s="1332"/>
      <c r="J202" s="559"/>
      <c r="K202" s="9492">
        <f>K201-G202</f>
        <v>6249259</v>
      </c>
      <c r="L202" s="433"/>
    </row>
    <row r="203" spans="1:12">
      <c r="A203" s="487"/>
      <c r="B203" s="1331"/>
      <c r="C203" s="555" t="s">
        <v>1033</v>
      </c>
      <c r="D203" s="1329" t="s">
        <v>1384</v>
      </c>
      <c r="E203" s="1331"/>
      <c r="F203" s="1333"/>
      <c r="G203" s="9493"/>
      <c r="H203" s="515"/>
      <c r="I203" s="1333"/>
      <c r="J203" s="559"/>
      <c r="K203" s="9493"/>
      <c r="L203" s="433"/>
    </row>
    <row r="204" spans="1:12">
      <c r="A204" s="487"/>
      <c r="B204" s="561"/>
      <c r="C204" s="532"/>
      <c r="D204" s="576"/>
      <c r="E204" s="582"/>
      <c r="F204" s="577"/>
      <c r="G204" s="577"/>
      <c r="H204" s="600"/>
      <c r="I204" s="577"/>
      <c r="J204" s="604">
        <v>750</v>
      </c>
      <c r="K204" s="1333">
        <f>K202+J204</f>
        <v>6250009</v>
      </c>
      <c r="L204" s="433"/>
    </row>
    <row r="205" spans="1:12">
      <c r="A205" s="498"/>
      <c r="B205" s="1330"/>
      <c r="C205" s="497" t="s">
        <v>799</v>
      </c>
      <c r="D205" s="1328" t="s">
        <v>558</v>
      </c>
      <c r="E205" s="1339" t="s">
        <v>251</v>
      </c>
      <c r="F205" s="1332"/>
      <c r="G205" s="9492">
        <v>74300</v>
      </c>
      <c r="H205" s="537"/>
      <c r="I205" s="1332"/>
      <c r="J205" s="559"/>
      <c r="K205" s="9492">
        <f>K204-G205</f>
        <v>6175709</v>
      </c>
      <c r="L205" s="433"/>
    </row>
    <row r="206" spans="1:12">
      <c r="A206" s="487"/>
      <c r="B206" s="1331"/>
      <c r="C206" s="497" t="s">
        <v>800</v>
      </c>
      <c r="D206" s="1329" t="s">
        <v>250</v>
      </c>
      <c r="E206" s="1340"/>
      <c r="F206" s="1333"/>
      <c r="G206" s="9493"/>
      <c r="H206" s="515"/>
      <c r="I206" s="1333"/>
      <c r="J206" s="559"/>
      <c r="K206" s="9493"/>
      <c r="L206" s="433"/>
    </row>
    <row r="207" spans="1:12">
      <c r="A207" s="487"/>
      <c r="B207" s="561"/>
      <c r="C207" s="532"/>
      <c r="D207" s="576"/>
      <c r="E207" s="582"/>
      <c r="F207" s="577"/>
      <c r="G207" s="577"/>
      <c r="H207" s="600"/>
      <c r="I207" s="577"/>
      <c r="J207" s="604">
        <v>750</v>
      </c>
      <c r="K207" s="1333">
        <f>K205+J207</f>
        <v>6176459</v>
      </c>
      <c r="L207" s="433"/>
    </row>
    <row r="208" spans="1:12">
      <c r="A208" s="498"/>
      <c r="B208" s="1330"/>
      <c r="C208" s="517" t="s">
        <v>796</v>
      </c>
      <c r="D208" s="1328" t="s">
        <v>1036</v>
      </c>
      <c r="E208" s="1330" t="s">
        <v>499</v>
      </c>
      <c r="F208" s="1332"/>
      <c r="G208" s="9492">
        <v>63300</v>
      </c>
      <c r="H208" s="537"/>
      <c r="I208" s="1332"/>
      <c r="J208" s="559"/>
      <c r="K208" s="9492">
        <f>K207-G208</f>
        <v>6113159</v>
      </c>
      <c r="L208" s="433"/>
    </row>
    <row r="209" spans="1:12">
      <c r="A209" s="487"/>
      <c r="B209" s="1331"/>
      <c r="C209" s="555" t="s">
        <v>1035</v>
      </c>
      <c r="D209" s="1329" t="s">
        <v>200</v>
      </c>
      <c r="E209" s="1331"/>
      <c r="F209" s="1333"/>
      <c r="G209" s="9493"/>
      <c r="H209" s="515"/>
      <c r="I209" s="1333"/>
      <c r="J209" s="559"/>
      <c r="K209" s="9493"/>
      <c r="L209" s="433"/>
    </row>
    <row r="210" spans="1:12">
      <c r="A210" s="487"/>
      <c r="B210" s="561"/>
      <c r="C210" s="532"/>
      <c r="D210" s="528"/>
      <c r="E210" s="584"/>
      <c r="F210" s="600"/>
      <c r="G210" s="600"/>
      <c r="H210" s="600"/>
      <c r="I210" s="600"/>
      <c r="J210" s="604">
        <v>750</v>
      </c>
      <c r="K210" s="1333">
        <f>K208+J210</f>
        <v>6113909</v>
      </c>
      <c r="L210" s="433"/>
    </row>
    <row r="211" spans="1:12">
      <c r="A211" s="498"/>
      <c r="B211" s="1330"/>
      <c r="C211" s="517" t="s">
        <v>796</v>
      </c>
      <c r="D211" s="1328" t="s">
        <v>661</v>
      </c>
      <c r="E211" s="1330" t="s">
        <v>406</v>
      </c>
      <c r="F211" s="1332"/>
      <c r="G211" s="9492">
        <v>107900</v>
      </c>
      <c r="H211" s="534"/>
      <c r="I211" s="1332"/>
      <c r="J211" s="559"/>
      <c r="K211" s="9492">
        <f>K210-G211</f>
        <v>6006009</v>
      </c>
      <c r="L211" s="433"/>
    </row>
    <row r="212" spans="1:12">
      <c r="A212" s="487"/>
      <c r="B212" s="1331"/>
      <c r="C212" s="555" t="s">
        <v>1034</v>
      </c>
      <c r="D212" s="1329" t="s">
        <v>698</v>
      </c>
      <c r="E212" s="1331"/>
      <c r="F212" s="1333"/>
      <c r="G212" s="9493"/>
      <c r="H212" s="515"/>
      <c r="I212" s="1333"/>
      <c r="J212" s="559"/>
      <c r="K212" s="9493"/>
      <c r="L212" s="433"/>
    </row>
    <row r="213" spans="1:12">
      <c r="A213" s="487"/>
      <c r="B213" s="561"/>
      <c r="C213" s="532"/>
      <c r="D213" s="576"/>
      <c r="E213" s="582"/>
      <c r="F213" s="577"/>
      <c r="G213" s="577"/>
      <c r="H213" s="600"/>
      <c r="I213" s="577"/>
      <c r="J213" s="604">
        <v>750</v>
      </c>
      <c r="K213" s="1333">
        <f>K211+J213</f>
        <v>6006759</v>
      </c>
      <c r="L213" s="433"/>
    </row>
    <row r="214" spans="1:12">
      <c r="A214" s="498"/>
      <c r="B214" s="1352"/>
      <c r="C214" s="517" t="s">
        <v>796</v>
      </c>
      <c r="D214" s="1328" t="s">
        <v>257</v>
      </c>
      <c r="E214" s="1330" t="s">
        <v>259</v>
      </c>
      <c r="F214" s="1335"/>
      <c r="G214" s="9609">
        <v>98300</v>
      </c>
      <c r="H214" s="923"/>
      <c r="I214" s="1335"/>
      <c r="J214" s="559"/>
      <c r="K214" s="9492">
        <f>K213-G214</f>
        <v>5908459</v>
      </c>
      <c r="L214" s="1337"/>
    </row>
    <row r="215" spans="1:12">
      <c r="A215" s="487"/>
      <c r="B215" s="1353"/>
      <c r="C215" s="555" t="s">
        <v>1037</v>
      </c>
      <c r="D215" s="1329" t="s">
        <v>876</v>
      </c>
      <c r="E215" s="1331"/>
      <c r="F215" s="1336"/>
      <c r="G215" s="9610"/>
      <c r="H215" s="460"/>
      <c r="I215" s="1336"/>
      <c r="J215" s="559"/>
      <c r="K215" s="9493"/>
      <c r="L215" s="1338"/>
    </row>
    <row r="216" spans="1:12">
      <c r="A216" s="487"/>
      <c r="B216" s="561"/>
      <c r="C216" s="532"/>
      <c r="D216" s="576"/>
      <c r="E216" s="582"/>
      <c r="F216" s="577"/>
      <c r="G216" s="577"/>
      <c r="H216" s="600"/>
      <c r="I216" s="577"/>
      <c r="J216" s="604">
        <v>750</v>
      </c>
      <c r="K216" s="1333">
        <f>K214+J216</f>
        <v>5909209</v>
      </c>
      <c r="L216" s="433"/>
    </row>
    <row r="217" spans="1:12">
      <c r="A217" s="498"/>
      <c r="B217" s="1330"/>
      <c r="C217" s="517" t="s">
        <v>796</v>
      </c>
      <c r="D217" s="1328" t="s">
        <v>302</v>
      </c>
      <c r="E217" s="1330" t="s">
        <v>878</v>
      </c>
      <c r="F217" s="1332"/>
      <c r="G217" s="9492">
        <v>133800</v>
      </c>
      <c r="H217" s="1332"/>
      <c r="I217" s="1332"/>
      <c r="J217" s="559"/>
      <c r="K217" s="9492">
        <f>K216-G217</f>
        <v>5775409</v>
      </c>
      <c r="L217" s="1337"/>
    </row>
    <row r="218" spans="1:12">
      <c r="A218" s="487"/>
      <c r="B218" s="1331"/>
      <c r="C218" s="555" t="s">
        <v>1038</v>
      </c>
      <c r="D218" s="1329" t="s">
        <v>918</v>
      </c>
      <c r="E218" s="1331"/>
      <c r="F218" s="1333"/>
      <c r="G218" s="9493"/>
      <c r="H218" s="1333"/>
      <c r="I218" s="1333"/>
      <c r="J218" s="559"/>
      <c r="K218" s="9493"/>
      <c r="L218" s="1338"/>
    </row>
    <row r="219" spans="1:12">
      <c r="A219" s="487"/>
      <c r="B219" s="561"/>
      <c r="C219" s="532"/>
      <c r="D219" s="576"/>
      <c r="E219" s="582"/>
      <c r="F219" s="577"/>
      <c r="G219" s="577"/>
      <c r="H219" s="600"/>
      <c r="I219" s="577"/>
      <c r="J219" s="604">
        <v>750</v>
      </c>
      <c r="K219" s="1333">
        <f>K217+J219</f>
        <v>5776159</v>
      </c>
      <c r="L219" s="433"/>
    </row>
    <row r="220" spans="1:12">
      <c r="A220" s="498"/>
      <c r="B220" s="1330"/>
      <c r="C220" s="497" t="s">
        <v>796</v>
      </c>
      <c r="D220" s="1328" t="s">
        <v>302</v>
      </c>
      <c r="E220" s="1330" t="s">
        <v>878</v>
      </c>
      <c r="F220" s="1332"/>
      <c r="G220" s="9492">
        <v>41300</v>
      </c>
      <c r="H220" s="1332"/>
      <c r="I220" s="1332"/>
      <c r="J220" s="559"/>
      <c r="K220" s="9492">
        <f>K219-G220</f>
        <v>5734859</v>
      </c>
      <c r="L220" s="433"/>
    </row>
    <row r="221" spans="1:12">
      <c r="A221" s="487"/>
      <c r="B221" s="1331"/>
      <c r="C221" s="497" t="s">
        <v>1039</v>
      </c>
      <c r="D221" s="1329" t="s">
        <v>918</v>
      </c>
      <c r="E221" s="1331"/>
      <c r="F221" s="1333"/>
      <c r="G221" s="9493"/>
      <c r="H221" s="1333"/>
      <c r="I221" s="1333"/>
      <c r="J221" s="559"/>
      <c r="K221" s="9493"/>
      <c r="L221" s="433"/>
    </row>
    <row r="222" spans="1:12">
      <c r="A222" s="487"/>
      <c r="B222" s="561"/>
      <c r="C222" s="532"/>
      <c r="D222" s="576"/>
      <c r="E222" s="582"/>
      <c r="F222" s="577"/>
      <c r="G222" s="577"/>
      <c r="H222" s="600"/>
      <c r="I222" s="577"/>
      <c r="J222" s="604">
        <v>750</v>
      </c>
      <c r="K222" s="1333">
        <f>K220+J222</f>
        <v>5735609</v>
      </c>
      <c r="L222" s="433"/>
    </row>
    <row r="223" spans="1:12">
      <c r="A223" s="498"/>
      <c r="B223" s="1330"/>
      <c r="C223" s="556" t="s">
        <v>796</v>
      </c>
      <c r="D223" s="1328" t="s">
        <v>1334</v>
      </c>
      <c r="E223" s="1136" t="s">
        <v>1348</v>
      </c>
      <c r="F223" s="1332"/>
      <c r="G223" s="9492">
        <v>103800</v>
      </c>
      <c r="H223" s="1332"/>
      <c r="I223" s="1332"/>
      <c r="J223" s="571"/>
      <c r="K223" s="9492">
        <f>K222-G223</f>
        <v>5631809</v>
      </c>
      <c r="L223" s="433"/>
    </row>
    <row r="224" spans="1:12">
      <c r="A224" s="487"/>
      <c r="B224" s="1331"/>
      <c r="C224" s="555" t="s">
        <v>1342</v>
      </c>
      <c r="D224" s="1329" t="s">
        <v>918</v>
      </c>
      <c r="E224" s="1340"/>
      <c r="F224" s="1333"/>
      <c r="G224" s="9493"/>
      <c r="H224" s="1333"/>
      <c r="I224" s="1333"/>
      <c r="J224" s="571"/>
      <c r="K224" s="9493"/>
      <c r="L224" s="433"/>
    </row>
    <row r="225" spans="1:12">
      <c r="A225" s="487"/>
      <c r="B225" s="561"/>
      <c r="C225" s="532"/>
      <c r="D225" s="576"/>
      <c r="E225" s="582"/>
      <c r="F225" s="577"/>
      <c r="G225" s="577"/>
      <c r="H225" s="600"/>
      <c r="I225" s="577"/>
      <c r="J225" s="604">
        <v>750</v>
      </c>
      <c r="K225" s="1333">
        <f>K223+J225</f>
        <v>5632559</v>
      </c>
      <c r="L225" s="433"/>
    </row>
    <row r="226" spans="1:12">
      <c r="A226" s="498"/>
      <c r="B226" s="1330"/>
      <c r="C226" s="556" t="s">
        <v>796</v>
      </c>
      <c r="D226" s="1328" t="s">
        <v>1150</v>
      </c>
      <c r="E226" s="974"/>
      <c r="F226" s="1332"/>
      <c r="G226" s="1332"/>
      <c r="H226" s="1332"/>
      <c r="I226" s="9492">
        <v>214300</v>
      </c>
      <c r="J226" s="559"/>
      <c r="K226" s="9492">
        <f>K225-I226</f>
        <v>5418259</v>
      </c>
      <c r="L226" s="1348"/>
    </row>
    <row r="227" spans="1:12">
      <c r="A227" s="487"/>
      <c r="B227" s="1331"/>
      <c r="C227" s="555" t="s">
        <v>1152</v>
      </c>
      <c r="D227" s="1329"/>
      <c r="E227" s="1340"/>
      <c r="F227" s="1333"/>
      <c r="G227" s="1333"/>
      <c r="H227" s="1333"/>
      <c r="I227" s="9493"/>
      <c r="J227" s="559"/>
      <c r="K227" s="9493"/>
      <c r="L227" s="1349"/>
    </row>
    <row r="228" spans="1:12">
      <c r="A228" s="487"/>
      <c r="B228" s="561"/>
      <c r="C228" s="532"/>
      <c r="D228" s="576"/>
      <c r="E228" s="582"/>
      <c r="F228" s="577"/>
      <c r="G228" s="577"/>
      <c r="H228" s="600"/>
      <c r="I228" s="577"/>
      <c r="J228" s="604">
        <v>750</v>
      </c>
      <c r="K228" s="1333">
        <f>K226+J228</f>
        <v>5419009</v>
      </c>
      <c r="L228" s="433"/>
    </row>
    <row r="229" spans="1:12">
      <c r="A229" s="498"/>
      <c r="B229" s="1345"/>
      <c r="C229" s="556" t="s">
        <v>869</v>
      </c>
      <c r="D229" s="1328" t="s">
        <v>160</v>
      </c>
      <c r="E229" s="1330" t="s">
        <v>162</v>
      </c>
      <c r="F229" s="1335"/>
      <c r="G229" s="9609">
        <v>162335</v>
      </c>
      <c r="H229" s="1335"/>
      <c r="I229" s="1335"/>
      <c r="J229" s="559"/>
      <c r="K229" s="9492">
        <f>K228-G229</f>
        <v>5256674</v>
      </c>
      <c r="L229" s="433"/>
    </row>
    <row r="230" spans="1:12">
      <c r="A230" s="487"/>
      <c r="B230" s="1346"/>
      <c r="C230" s="555" t="s">
        <v>1045</v>
      </c>
      <c r="D230" s="1329" t="s">
        <v>850</v>
      </c>
      <c r="E230" s="1331"/>
      <c r="F230" s="1336"/>
      <c r="G230" s="9610"/>
      <c r="H230" s="1336"/>
      <c r="I230" s="1336"/>
      <c r="J230" s="559"/>
      <c r="K230" s="9493"/>
      <c r="L230" s="433"/>
    </row>
    <row r="231" spans="1:12">
      <c r="A231" s="487"/>
      <c r="B231" s="561"/>
      <c r="C231" s="532"/>
      <c r="D231" s="576"/>
      <c r="E231" s="582"/>
      <c r="F231" s="577"/>
      <c r="G231" s="577"/>
      <c r="H231" s="600"/>
      <c r="I231" s="577"/>
      <c r="J231" s="604">
        <v>1650</v>
      </c>
      <c r="K231" s="1333">
        <f>K229+J231</f>
        <v>5258324</v>
      </c>
      <c r="L231" s="433"/>
    </row>
    <row r="232" spans="1:12">
      <c r="A232" s="498"/>
      <c r="B232" s="1345"/>
      <c r="C232" s="556" t="s">
        <v>869</v>
      </c>
      <c r="D232" s="1328" t="s">
        <v>838</v>
      </c>
      <c r="E232" s="1330" t="s">
        <v>877</v>
      </c>
      <c r="F232" s="1335"/>
      <c r="G232" s="9609">
        <v>25000</v>
      </c>
      <c r="H232" s="1335"/>
      <c r="I232" s="1335"/>
      <c r="J232" s="559"/>
      <c r="K232" s="9492">
        <f>K231-G232</f>
        <v>5233324</v>
      </c>
      <c r="L232" s="433"/>
    </row>
    <row r="233" spans="1:12">
      <c r="A233" s="487"/>
      <c r="B233" s="1346"/>
      <c r="C233" s="555" t="s">
        <v>1046</v>
      </c>
      <c r="D233" s="1329" t="s">
        <v>304</v>
      </c>
      <c r="E233" s="1331"/>
      <c r="F233" s="1336"/>
      <c r="G233" s="9610"/>
      <c r="H233" s="1336"/>
      <c r="I233" s="1336"/>
      <c r="J233" s="559"/>
      <c r="K233" s="9493"/>
      <c r="L233" s="433"/>
    </row>
    <row r="234" spans="1:12">
      <c r="A234" s="487"/>
      <c r="B234" s="561"/>
      <c r="C234" s="532"/>
      <c r="D234" s="576"/>
      <c r="E234" s="582"/>
      <c r="F234" s="577"/>
      <c r="G234" s="577"/>
      <c r="H234" s="600"/>
      <c r="I234" s="577"/>
      <c r="J234" s="604">
        <v>1650</v>
      </c>
      <c r="K234" s="1333">
        <f>K232+J234</f>
        <v>5234974</v>
      </c>
      <c r="L234" s="433"/>
    </row>
    <row r="235" spans="1:12">
      <c r="A235" s="498"/>
      <c r="B235" s="1330"/>
      <c r="C235" s="556" t="s">
        <v>869</v>
      </c>
      <c r="D235" s="1328" t="s">
        <v>302</v>
      </c>
      <c r="E235" s="974" t="s">
        <v>878</v>
      </c>
      <c r="F235" s="1332"/>
      <c r="G235" s="9492">
        <v>58449</v>
      </c>
      <c r="H235" s="1332"/>
      <c r="I235" s="1332"/>
      <c r="J235" s="559"/>
      <c r="K235" s="9492">
        <f>K234-G235</f>
        <v>5176525</v>
      </c>
      <c r="L235" s="433"/>
    </row>
    <row r="236" spans="1:12">
      <c r="A236" s="487"/>
      <c r="B236" s="1331"/>
      <c r="C236" s="555" t="s">
        <v>1050</v>
      </c>
      <c r="D236" s="1329" t="s">
        <v>918</v>
      </c>
      <c r="E236" s="1340"/>
      <c r="F236" s="1333"/>
      <c r="G236" s="9493"/>
      <c r="H236" s="1333"/>
      <c r="I236" s="1333"/>
      <c r="J236" s="559"/>
      <c r="K236" s="9493"/>
      <c r="L236" s="433"/>
    </row>
    <row r="237" spans="1:12">
      <c r="A237" s="487"/>
      <c r="B237" s="561"/>
      <c r="C237" s="532"/>
      <c r="D237" s="576"/>
      <c r="E237" s="582"/>
      <c r="F237" s="577"/>
      <c r="G237" s="577"/>
      <c r="H237" s="600"/>
      <c r="I237" s="577"/>
      <c r="J237" s="604">
        <v>1650</v>
      </c>
      <c r="K237" s="1511">
        <f>K235+J237</f>
        <v>5178175</v>
      </c>
      <c r="L237" s="433"/>
    </row>
    <row r="238" spans="1:12">
      <c r="A238" s="498"/>
      <c r="B238" s="1330"/>
      <c r="C238" s="556" t="s">
        <v>869</v>
      </c>
      <c r="D238" s="1328" t="s">
        <v>1339</v>
      </c>
      <c r="E238" s="1136" t="s">
        <v>1347</v>
      </c>
      <c r="F238" s="1332"/>
      <c r="G238" s="9492">
        <v>168000</v>
      </c>
      <c r="H238" s="1332"/>
      <c r="I238" s="1332"/>
      <c r="J238" s="559"/>
      <c r="K238" s="9492">
        <f>K237-G238</f>
        <v>5010175</v>
      </c>
      <c r="L238" s="1337"/>
    </row>
    <row r="239" spans="1:12">
      <c r="A239" s="487"/>
      <c r="B239" s="1331"/>
      <c r="C239" s="555" t="s">
        <v>1433</v>
      </c>
      <c r="D239" s="1329" t="s">
        <v>1434</v>
      </c>
      <c r="E239" s="1331"/>
      <c r="F239" s="1333"/>
      <c r="G239" s="9493"/>
      <c r="H239" s="1333"/>
      <c r="I239" s="1333"/>
      <c r="J239" s="559"/>
      <c r="K239" s="9493"/>
      <c r="L239" s="1338"/>
    </row>
    <row r="240" spans="1:12">
      <c r="A240" s="487"/>
      <c r="B240" s="561"/>
      <c r="C240" s="532"/>
      <c r="D240" s="576"/>
      <c r="E240" s="582"/>
      <c r="F240" s="577"/>
      <c r="G240" s="577"/>
      <c r="H240" s="600"/>
      <c r="I240" s="577"/>
      <c r="J240" s="604">
        <v>1650</v>
      </c>
      <c r="K240" s="1333">
        <f>K238+J240</f>
        <v>5011825</v>
      </c>
      <c r="L240" s="433"/>
    </row>
    <row r="241" spans="1:12">
      <c r="A241" s="498"/>
      <c r="B241" s="1330"/>
      <c r="C241" s="556" t="s">
        <v>869</v>
      </c>
      <c r="D241" s="1328" t="s">
        <v>46</v>
      </c>
      <c r="E241" s="1330"/>
      <c r="F241" s="1332"/>
      <c r="G241" s="1332"/>
      <c r="H241" s="537"/>
      <c r="I241" s="9492">
        <v>755016</v>
      </c>
      <c r="J241" s="559"/>
      <c r="K241" s="9492">
        <f>K240-I241</f>
        <v>4256809</v>
      </c>
      <c r="L241" s="433"/>
    </row>
    <row r="242" spans="1:12">
      <c r="A242" s="487"/>
      <c r="B242" s="1331"/>
      <c r="C242" s="555" t="s">
        <v>1041</v>
      </c>
      <c r="D242" s="1329"/>
      <c r="E242" s="1331"/>
      <c r="F242" s="1333"/>
      <c r="G242" s="1333"/>
      <c r="H242" s="515"/>
      <c r="I242" s="9493"/>
      <c r="J242" s="559"/>
      <c r="K242" s="9493"/>
      <c r="L242" s="433"/>
    </row>
    <row r="243" spans="1:12">
      <c r="A243" s="487"/>
      <c r="B243" s="561"/>
      <c r="C243" s="532"/>
      <c r="D243" s="576"/>
      <c r="E243" s="582"/>
      <c r="F243" s="577"/>
      <c r="G243" s="577"/>
      <c r="H243" s="600"/>
      <c r="I243" s="577"/>
      <c r="J243" s="604">
        <v>1650</v>
      </c>
      <c r="K243" s="1511">
        <f>K241+J243</f>
        <v>4258459</v>
      </c>
      <c r="L243" s="433"/>
    </row>
    <row r="244" spans="1:12">
      <c r="A244" s="498"/>
      <c r="B244" s="1330"/>
      <c r="C244" s="556" t="s">
        <v>869</v>
      </c>
      <c r="D244" s="1328" t="s">
        <v>46</v>
      </c>
      <c r="E244" s="1330"/>
      <c r="F244" s="1332"/>
      <c r="G244" s="1332"/>
      <c r="H244" s="537"/>
      <c r="I244" s="9492">
        <v>38860</v>
      </c>
      <c r="J244" s="559"/>
      <c r="K244" s="9492">
        <f>K243-I244</f>
        <v>4219599</v>
      </c>
      <c r="L244" s="1337"/>
    </row>
    <row r="245" spans="1:12">
      <c r="A245" s="487"/>
      <c r="B245" s="1331"/>
      <c r="C245" s="555" t="s">
        <v>1042</v>
      </c>
      <c r="D245" s="1329"/>
      <c r="E245" s="1331"/>
      <c r="F245" s="1333"/>
      <c r="G245" s="1333"/>
      <c r="H245" s="515"/>
      <c r="I245" s="9493"/>
      <c r="J245" s="559"/>
      <c r="K245" s="9493"/>
      <c r="L245" s="1338"/>
    </row>
    <row r="246" spans="1:12">
      <c r="A246" s="487"/>
      <c r="B246" s="561"/>
      <c r="C246" s="532"/>
      <c r="D246" s="576"/>
      <c r="E246" s="582"/>
      <c r="F246" s="577"/>
      <c r="G246" s="577"/>
      <c r="H246" s="600"/>
      <c r="I246" s="577"/>
      <c r="J246" s="604">
        <v>1650</v>
      </c>
      <c r="K246" s="1333">
        <f>K244+J246</f>
        <v>4221249</v>
      </c>
      <c r="L246" s="433"/>
    </row>
    <row r="247" spans="1:12">
      <c r="A247" s="498"/>
      <c r="B247" s="1330"/>
      <c r="C247" s="556" t="s">
        <v>869</v>
      </c>
      <c r="D247" s="1328" t="s">
        <v>46</v>
      </c>
      <c r="E247" s="974"/>
      <c r="F247" s="1332"/>
      <c r="G247" s="1332"/>
      <c r="H247" s="537"/>
      <c r="I247" s="9492">
        <v>187821</v>
      </c>
      <c r="J247" s="559"/>
      <c r="K247" s="9492">
        <f>K246-I247</f>
        <v>4033428</v>
      </c>
      <c r="L247" s="433"/>
    </row>
    <row r="248" spans="1:12">
      <c r="A248" s="487"/>
      <c r="B248" s="1331"/>
      <c r="C248" s="555" t="s">
        <v>1043</v>
      </c>
      <c r="D248" s="1329"/>
      <c r="E248" s="1340"/>
      <c r="F248" s="1333"/>
      <c r="G248" s="1333"/>
      <c r="H248" s="515"/>
      <c r="I248" s="9493"/>
      <c r="J248" s="559"/>
      <c r="K248" s="9493"/>
      <c r="L248" s="433"/>
    </row>
    <row r="249" spans="1:12">
      <c r="A249" s="487"/>
      <c r="B249" s="561"/>
      <c r="C249" s="532"/>
      <c r="D249" s="576"/>
      <c r="E249" s="582"/>
      <c r="F249" s="577"/>
      <c r="G249" s="577"/>
      <c r="H249" s="600"/>
      <c r="I249" s="577"/>
      <c r="J249" s="604">
        <v>1650</v>
      </c>
      <c r="K249" s="1333">
        <f>K247+J249</f>
        <v>4035078</v>
      </c>
      <c r="L249" s="433"/>
    </row>
    <row r="250" spans="1:12">
      <c r="A250" s="498"/>
      <c r="B250" s="1330"/>
      <c r="C250" s="556" t="s">
        <v>869</v>
      </c>
      <c r="D250" s="1328" t="s">
        <v>46</v>
      </c>
      <c r="E250" s="1330"/>
      <c r="F250" s="1332"/>
      <c r="G250" s="1332"/>
      <c r="H250" s="1332"/>
      <c r="I250" s="9492">
        <v>360860</v>
      </c>
      <c r="J250" s="595"/>
      <c r="K250" s="9492">
        <f>K249-I250</f>
        <v>3674218</v>
      </c>
      <c r="L250" s="433"/>
    </row>
    <row r="251" spans="1:12">
      <c r="A251" s="487"/>
      <c r="B251" s="1331"/>
      <c r="C251" s="555" t="s">
        <v>1044</v>
      </c>
      <c r="D251" s="1329"/>
      <c r="E251" s="1331"/>
      <c r="F251" s="1333"/>
      <c r="G251" s="1333"/>
      <c r="H251" s="1333"/>
      <c r="I251" s="9493"/>
      <c r="J251" s="559"/>
      <c r="K251" s="9493"/>
      <c r="L251" s="433"/>
    </row>
    <row r="252" spans="1:12">
      <c r="A252" s="487"/>
      <c r="B252" s="561"/>
      <c r="C252" s="532"/>
      <c r="D252" s="576"/>
      <c r="E252" s="605"/>
      <c r="F252" s="577"/>
      <c r="G252" s="577"/>
      <c r="H252" s="600"/>
      <c r="I252" s="577"/>
      <c r="J252" s="604">
        <v>1650</v>
      </c>
      <c r="K252" s="1333">
        <f>K250+J252</f>
        <v>3675868</v>
      </c>
      <c r="L252" s="433"/>
    </row>
    <row r="253" spans="1:12">
      <c r="A253" s="498"/>
      <c r="B253" s="1330"/>
      <c r="C253" s="556" t="s">
        <v>871</v>
      </c>
      <c r="D253" s="1328" t="s">
        <v>838</v>
      </c>
      <c r="E253" s="1330" t="s">
        <v>877</v>
      </c>
      <c r="F253" s="1332"/>
      <c r="G253" s="9492">
        <v>38500</v>
      </c>
      <c r="H253" s="537"/>
      <c r="I253" s="1332"/>
      <c r="J253" s="559"/>
      <c r="K253" s="9492">
        <f>K252-G253</f>
        <v>3637368</v>
      </c>
      <c r="L253" s="433"/>
    </row>
    <row r="254" spans="1:12">
      <c r="A254" s="487"/>
      <c r="B254" s="1331"/>
      <c r="C254" s="555" t="s">
        <v>1040</v>
      </c>
      <c r="D254" s="1329" t="s">
        <v>304</v>
      </c>
      <c r="E254" s="1331"/>
      <c r="F254" s="1333"/>
      <c r="G254" s="9493"/>
      <c r="H254" s="515"/>
      <c r="I254" s="1333"/>
      <c r="J254" s="559"/>
      <c r="K254" s="9493"/>
      <c r="L254" s="433"/>
    </row>
    <row r="255" spans="1:12">
      <c r="A255" s="487"/>
      <c r="B255" s="561"/>
      <c r="C255" s="532"/>
      <c r="D255" s="576"/>
      <c r="E255" s="582"/>
      <c r="F255" s="577"/>
      <c r="G255" s="577"/>
      <c r="H255" s="600"/>
      <c r="I255" s="577"/>
      <c r="J255" s="604">
        <v>700</v>
      </c>
      <c r="K255" s="1511">
        <f>K253+J255</f>
        <v>3638068</v>
      </c>
      <c r="L255" s="433"/>
    </row>
    <row r="256" spans="1:12">
      <c r="A256" s="498"/>
      <c r="B256" s="1330"/>
      <c r="C256" s="457" t="s">
        <v>781</v>
      </c>
      <c r="D256" s="485" t="s">
        <v>457</v>
      </c>
      <c r="E256" s="1487" t="s">
        <v>459</v>
      </c>
      <c r="F256" s="1332"/>
      <c r="G256" s="1332"/>
      <c r="H256" s="537"/>
      <c r="I256" s="9492">
        <v>22890</v>
      </c>
      <c r="J256" s="559"/>
      <c r="K256" s="9492">
        <f>K255-I256</f>
        <v>3615178</v>
      </c>
      <c r="L256" s="433"/>
    </row>
    <row r="257" spans="1:12">
      <c r="A257" s="487"/>
      <c r="B257" s="1331"/>
      <c r="C257" s="538" t="s">
        <v>1327</v>
      </c>
      <c r="D257" s="486" t="s">
        <v>458</v>
      </c>
      <c r="E257" s="1488"/>
      <c r="F257" s="1333"/>
      <c r="G257" s="1333"/>
      <c r="H257" s="515"/>
      <c r="I257" s="9493"/>
      <c r="J257" s="559"/>
      <c r="K257" s="9493"/>
      <c r="L257" s="433"/>
    </row>
    <row r="258" spans="1:12">
      <c r="A258" s="487"/>
      <c r="B258" s="561"/>
      <c r="C258" s="532"/>
      <c r="D258" s="576"/>
      <c r="E258" s="582"/>
      <c r="F258" s="577"/>
      <c r="G258" s="577"/>
      <c r="H258" s="600"/>
      <c r="I258" s="577"/>
      <c r="J258" s="604">
        <v>1500</v>
      </c>
      <c r="K258" s="1512">
        <f>K256+J258</f>
        <v>3616678</v>
      </c>
      <c r="L258" s="433"/>
    </row>
    <row r="259" spans="1:12">
      <c r="A259" s="498"/>
      <c r="B259" s="1483" t="s">
        <v>1436</v>
      </c>
      <c r="C259" s="556" t="s">
        <v>1278</v>
      </c>
      <c r="D259" s="1485" t="s">
        <v>1312</v>
      </c>
      <c r="E259" s="1483" t="s">
        <v>1326</v>
      </c>
      <c r="F259" s="1480"/>
      <c r="G259" s="1480">
        <v>300000</v>
      </c>
      <c r="H259" s="537"/>
      <c r="I259" s="1480"/>
      <c r="J259" s="559"/>
      <c r="K259" s="9492">
        <f>K258-G259</f>
        <v>3316678</v>
      </c>
      <c r="L259" s="1348"/>
    </row>
    <row r="260" spans="1:12">
      <c r="A260" s="487"/>
      <c r="B260" s="1484"/>
      <c r="C260" s="555" t="s">
        <v>1311</v>
      </c>
      <c r="D260" s="1486" t="s">
        <v>1313</v>
      </c>
      <c r="E260" s="1484"/>
      <c r="F260" s="1481"/>
      <c r="G260" s="1481"/>
      <c r="H260" s="515"/>
      <c r="I260" s="1481"/>
      <c r="J260" s="559"/>
      <c r="K260" s="9493"/>
      <c r="L260" s="1349"/>
    </row>
    <row r="261" spans="1:12">
      <c r="A261" s="487"/>
      <c r="B261" s="561"/>
      <c r="C261" s="532"/>
      <c r="D261" s="576"/>
      <c r="E261" s="582"/>
      <c r="F261" s="577"/>
      <c r="G261" s="577"/>
      <c r="H261" s="600"/>
      <c r="I261" s="577"/>
      <c r="J261" s="604">
        <v>1400</v>
      </c>
      <c r="K261" s="1511">
        <f>K259+J261</f>
        <v>3318078</v>
      </c>
      <c r="L261" s="433"/>
    </row>
    <row r="262" spans="1:12">
      <c r="A262" s="498"/>
      <c r="B262" s="1483"/>
      <c r="C262" s="556" t="s">
        <v>864</v>
      </c>
      <c r="D262" s="1485" t="s">
        <v>983</v>
      </c>
      <c r="E262" s="1487" t="s">
        <v>262</v>
      </c>
      <c r="F262" s="1480"/>
      <c r="G262" s="1480">
        <v>100000</v>
      </c>
      <c r="H262" s="537"/>
      <c r="I262" s="1480"/>
      <c r="J262" s="559"/>
      <c r="K262" s="9492">
        <f>K261-G262</f>
        <v>3218078</v>
      </c>
      <c r="L262" s="433"/>
    </row>
    <row r="263" spans="1:12">
      <c r="A263" s="487"/>
      <c r="B263" s="1484"/>
      <c r="C263" s="555" t="s">
        <v>1437</v>
      </c>
      <c r="D263" s="1486" t="s">
        <v>956</v>
      </c>
      <c r="E263" s="1488"/>
      <c r="F263" s="1481"/>
      <c r="G263" s="1481"/>
      <c r="H263" s="515"/>
      <c r="I263" s="1481"/>
      <c r="J263" s="559"/>
      <c r="K263" s="9493"/>
      <c r="L263" s="433"/>
    </row>
    <row r="264" spans="1:12">
      <c r="A264" s="487"/>
      <c r="B264" s="1482"/>
      <c r="C264" s="532"/>
      <c r="D264" s="576"/>
      <c r="E264" s="582"/>
      <c r="F264" s="577"/>
      <c r="G264" s="577"/>
      <c r="H264" s="600"/>
      <c r="I264" s="577"/>
      <c r="J264" s="604">
        <v>1400</v>
      </c>
      <c r="K264" s="1511">
        <f>K262+J264</f>
        <v>3219478</v>
      </c>
      <c r="L264" s="433"/>
    </row>
    <row r="265" spans="1:12">
      <c r="A265" s="498"/>
      <c r="B265" s="1483"/>
      <c r="C265" s="556" t="s">
        <v>952</v>
      </c>
      <c r="D265" s="1496" t="s">
        <v>91</v>
      </c>
      <c r="E265" s="1483" t="s">
        <v>92</v>
      </c>
      <c r="F265" s="1489"/>
      <c r="G265" s="1489">
        <v>50000</v>
      </c>
      <c r="H265" s="923"/>
      <c r="I265" s="1489"/>
      <c r="J265" s="571"/>
      <c r="K265" s="1480">
        <f>K264-G265</f>
        <v>3169478</v>
      </c>
      <c r="L265" s="1337"/>
    </row>
    <row r="266" spans="1:12">
      <c r="A266" s="487"/>
      <c r="B266" s="1484"/>
      <c r="C266" s="555" t="s">
        <v>1016</v>
      </c>
      <c r="D266" s="1486" t="s">
        <v>1176</v>
      </c>
      <c r="E266" s="1484"/>
      <c r="F266" s="1490"/>
      <c r="G266" s="1490"/>
      <c r="H266" s="460"/>
      <c r="I266" s="1490"/>
      <c r="J266" s="571"/>
      <c r="K266" s="1481"/>
      <c r="L266" s="1338"/>
    </row>
    <row r="267" spans="1:12">
      <c r="A267" s="487"/>
      <c r="B267" s="1482"/>
      <c r="C267" s="532"/>
      <c r="D267" s="576"/>
      <c r="E267" s="582"/>
      <c r="F267" s="577"/>
      <c r="G267" s="577"/>
      <c r="H267" s="600"/>
      <c r="I267" s="577"/>
      <c r="J267" s="604">
        <v>1400</v>
      </c>
      <c r="K267" s="1481">
        <f>K265+J267</f>
        <v>3170878</v>
      </c>
      <c r="L267" s="433"/>
    </row>
    <row r="268" spans="1:12">
      <c r="A268" s="498"/>
      <c r="B268" s="1483"/>
      <c r="C268" s="517" t="s">
        <v>781</v>
      </c>
      <c r="D268" s="1485" t="s">
        <v>848</v>
      </c>
      <c r="E268" s="1483" t="s">
        <v>52</v>
      </c>
      <c r="F268" s="1480"/>
      <c r="G268" s="1494">
        <v>45390</v>
      </c>
      <c r="H268" s="1480"/>
      <c r="I268" s="1480"/>
      <c r="J268" s="1480"/>
      <c r="K268" s="1480">
        <f>K267-G268</f>
        <v>3125488</v>
      </c>
      <c r="L268" s="433"/>
    </row>
    <row r="269" spans="1:12">
      <c r="A269" s="487"/>
      <c r="B269" s="1484"/>
      <c r="C269" s="477" t="s">
        <v>1289</v>
      </c>
      <c r="D269" s="1486" t="s">
        <v>1302</v>
      </c>
      <c r="E269" s="1484"/>
      <c r="F269" s="1481"/>
      <c r="G269" s="1495"/>
      <c r="H269" s="1481"/>
      <c r="I269" s="1481"/>
      <c r="J269" s="1481"/>
      <c r="K269" s="1481"/>
      <c r="L269" s="433"/>
    </row>
    <row r="270" spans="1:12">
      <c r="A270" s="487"/>
      <c r="B270" s="561"/>
      <c r="C270" s="546"/>
      <c r="D270" s="576"/>
      <c r="E270" s="584"/>
      <c r="F270" s="586"/>
      <c r="G270" s="585"/>
      <c r="H270" s="587"/>
      <c r="I270" s="586"/>
      <c r="J270" s="586">
        <v>1500</v>
      </c>
      <c r="K270" s="1512">
        <f>K268+J270</f>
        <v>3126988</v>
      </c>
      <c r="L270" s="433"/>
    </row>
    <row r="271" spans="1:12">
      <c r="A271" s="498"/>
      <c r="B271" s="1483" t="s">
        <v>1438</v>
      </c>
      <c r="C271" s="457" t="s">
        <v>952</v>
      </c>
      <c r="D271" s="1485" t="s">
        <v>785</v>
      </c>
      <c r="E271" s="1483" t="s">
        <v>47</v>
      </c>
      <c r="F271" s="1480"/>
      <c r="G271" s="1480"/>
      <c r="H271" s="537"/>
      <c r="I271" s="1480">
        <v>50000</v>
      </c>
      <c r="J271" s="559"/>
      <c r="K271" s="9492">
        <f>K270-I271</f>
        <v>3076988</v>
      </c>
      <c r="L271" s="1337"/>
    </row>
    <row r="272" spans="1:12">
      <c r="A272" s="487"/>
      <c r="B272" s="1484"/>
      <c r="C272" s="461" t="s">
        <v>1012</v>
      </c>
      <c r="D272" s="1486" t="s">
        <v>46</v>
      </c>
      <c r="E272" s="1484"/>
      <c r="F272" s="1481"/>
      <c r="G272" s="1481"/>
      <c r="H272" s="515"/>
      <c r="I272" s="1481"/>
      <c r="J272" s="559"/>
      <c r="K272" s="9493"/>
      <c r="L272" s="1338"/>
    </row>
    <row r="273" spans="1:12">
      <c r="A273" s="487"/>
      <c r="B273" s="561"/>
      <c r="C273" s="532"/>
      <c r="D273" s="576"/>
      <c r="E273" s="582"/>
      <c r="F273" s="577"/>
      <c r="G273" s="577"/>
      <c r="H273" s="600"/>
      <c r="I273" s="577"/>
      <c r="J273" s="604">
        <v>1400</v>
      </c>
      <c r="K273" s="1512">
        <f>K271+J273</f>
        <v>3078388</v>
      </c>
      <c r="L273" s="433"/>
    </row>
    <row r="274" spans="1:12">
      <c r="A274" s="498"/>
      <c r="B274" s="1483" t="s">
        <v>1439</v>
      </c>
      <c r="C274" s="556" t="s">
        <v>815</v>
      </c>
      <c r="D274" s="1485" t="s">
        <v>1441</v>
      </c>
      <c r="E274" s="1502" t="s">
        <v>1442</v>
      </c>
      <c r="F274" s="1489"/>
      <c r="G274" s="1489"/>
      <c r="H274" s="943"/>
      <c r="I274" s="9609">
        <v>103806</v>
      </c>
      <c r="J274" s="571"/>
      <c r="K274" s="9492">
        <f>K273-I274</f>
        <v>2974582</v>
      </c>
      <c r="L274" s="1337"/>
    </row>
    <row r="275" spans="1:12">
      <c r="A275" s="487"/>
      <c r="B275" s="1484"/>
      <c r="C275" s="555" t="s">
        <v>1440</v>
      </c>
      <c r="D275" s="1486" t="s">
        <v>1479</v>
      </c>
      <c r="E275" s="1503"/>
      <c r="F275" s="1490"/>
      <c r="G275" s="1490"/>
      <c r="H275" s="460"/>
      <c r="I275" s="9610"/>
      <c r="J275" s="571"/>
      <c r="K275" s="9493"/>
      <c r="L275" s="1338"/>
    </row>
    <row r="276" spans="1:12">
      <c r="A276" s="487"/>
      <c r="B276" s="561"/>
      <c r="C276" s="532"/>
      <c r="D276" s="576"/>
      <c r="E276" s="582"/>
      <c r="F276" s="577"/>
      <c r="G276" s="577"/>
      <c r="H276" s="600"/>
      <c r="I276" s="577"/>
      <c r="J276" s="604">
        <v>1400</v>
      </c>
      <c r="K276" s="1511">
        <f>K274+J276</f>
        <v>2975982</v>
      </c>
      <c r="L276" s="433"/>
    </row>
    <row r="277" spans="1:12">
      <c r="A277" s="498"/>
      <c r="B277" s="1483"/>
      <c r="C277" s="474" t="s">
        <v>815</v>
      </c>
      <c r="D277" s="1485" t="s">
        <v>1441</v>
      </c>
      <c r="E277" s="1502" t="s">
        <v>1442</v>
      </c>
      <c r="F277" s="457"/>
      <c r="G277" s="1507"/>
      <c r="H277" s="974"/>
      <c r="I277" s="9492">
        <v>56562</v>
      </c>
      <c r="J277" s="559"/>
      <c r="K277" s="9492">
        <f>K276-I277</f>
        <v>2919420</v>
      </c>
      <c r="L277" s="433"/>
    </row>
    <row r="278" spans="1:12">
      <c r="A278" s="487"/>
      <c r="B278" s="1484"/>
      <c r="C278" s="461" t="s">
        <v>1443</v>
      </c>
      <c r="D278" s="1486" t="s">
        <v>1479</v>
      </c>
      <c r="E278" s="1503"/>
      <c r="F278" s="461"/>
      <c r="G278" s="1508"/>
      <c r="H278" s="1492"/>
      <c r="I278" s="9493"/>
      <c r="J278" s="559"/>
      <c r="K278" s="9493"/>
      <c r="L278" s="433"/>
    </row>
    <row r="279" spans="1:12">
      <c r="A279" s="487"/>
      <c r="B279" s="561"/>
      <c r="C279" s="532"/>
      <c r="D279" s="576"/>
      <c r="E279" s="582"/>
      <c r="F279" s="577"/>
      <c r="G279" s="577"/>
      <c r="H279" s="600"/>
      <c r="I279" s="577"/>
      <c r="J279" s="604">
        <v>1400</v>
      </c>
      <c r="K279" s="1481">
        <f>K277+J279</f>
        <v>2920820</v>
      </c>
      <c r="L279" s="433"/>
    </row>
    <row r="280" spans="1:12">
      <c r="A280" s="498"/>
      <c r="B280" s="1483"/>
      <c r="C280" s="556" t="s">
        <v>952</v>
      </c>
      <c r="D280" s="1500" t="s">
        <v>990</v>
      </c>
      <c r="E280" s="1502" t="s">
        <v>143</v>
      </c>
      <c r="F280" s="1489"/>
      <c r="G280" s="1489"/>
      <c r="H280" s="1480"/>
      <c r="I280" s="9492">
        <v>50000</v>
      </c>
      <c r="J280" s="559"/>
      <c r="K280" s="9492">
        <f>K279-I280</f>
        <v>2870820</v>
      </c>
      <c r="L280" s="433"/>
    </row>
    <row r="281" spans="1:12">
      <c r="A281" s="487"/>
      <c r="B281" s="1484"/>
      <c r="C281" s="555" t="s">
        <v>1203</v>
      </c>
      <c r="D281" s="1501" t="s">
        <v>1176</v>
      </c>
      <c r="E281" s="1503"/>
      <c r="F281" s="1490"/>
      <c r="G281" s="1490"/>
      <c r="H281" s="1481"/>
      <c r="I281" s="9493"/>
      <c r="J281" s="559"/>
      <c r="K281" s="9493"/>
      <c r="L281" s="433"/>
    </row>
    <row r="282" spans="1:12">
      <c r="A282" s="487"/>
      <c r="B282" s="561"/>
      <c r="C282" s="532"/>
      <c r="D282" s="576"/>
      <c r="E282" s="582"/>
      <c r="F282" s="577"/>
      <c r="G282" s="577"/>
      <c r="H282" s="600"/>
      <c r="I282" s="577"/>
      <c r="J282" s="604">
        <v>1400</v>
      </c>
      <c r="K282" s="1481">
        <f>K280+J282</f>
        <v>2872220</v>
      </c>
      <c r="L282" s="433"/>
    </row>
    <row r="283" spans="1:12">
      <c r="A283" s="498"/>
      <c r="B283" s="1483"/>
      <c r="C283" s="474" t="s">
        <v>781</v>
      </c>
      <c r="D283" s="1485" t="s">
        <v>1441</v>
      </c>
      <c r="E283" s="1502" t="s">
        <v>1442</v>
      </c>
      <c r="F283" s="1480"/>
      <c r="G283" s="1480"/>
      <c r="H283" s="534"/>
      <c r="I283" s="9492">
        <v>17340</v>
      </c>
      <c r="J283" s="559"/>
      <c r="K283" s="9492">
        <f>K282-I283</f>
        <v>2854880</v>
      </c>
      <c r="L283" s="1337"/>
    </row>
    <row r="284" spans="1:12">
      <c r="A284" s="487"/>
      <c r="B284" s="1484"/>
      <c r="C284" s="477" t="s">
        <v>1444</v>
      </c>
      <c r="D284" s="1486" t="s">
        <v>1479</v>
      </c>
      <c r="E284" s="1503"/>
      <c r="F284" s="1481"/>
      <c r="G284" s="1481"/>
      <c r="H284" s="515"/>
      <c r="I284" s="9493"/>
      <c r="J284" s="559"/>
      <c r="K284" s="9493"/>
      <c r="L284" s="1338"/>
    </row>
    <row r="285" spans="1:12">
      <c r="A285" s="487"/>
      <c r="B285" s="561"/>
      <c r="C285" s="532"/>
      <c r="D285" s="576"/>
      <c r="E285" s="582"/>
      <c r="F285" s="577"/>
      <c r="G285" s="577"/>
      <c r="H285" s="600"/>
      <c r="I285" s="577"/>
      <c r="J285" s="604">
        <v>1500</v>
      </c>
      <c r="K285" s="1481">
        <f>K283+J285</f>
        <v>2856380</v>
      </c>
      <c r="L285" s="433"/>
    </row>
    <row r="286" spans="1:12">
      <c r="A286" s="498"/>
      <c r="B286" s="1491"/>
      <c r="C286" s="457" t="s">
        <v>781</v>
      </c>
      <c r="D286" s="1485" t="s">
        <v>1441</v>
      </c>
      <c r="E286" s="1502" t="s">
        <v>1442</v>
      </c>
      <c r="F286" s="1480"/>
      <c r="G286" s="1480"/>
      <c r="H286" s="1480"/>
      <c r="I286" s="9492">
        <v>140390</v>
      </c>
      <c r="J286" s="559"/>
      <c r="K286" s="9492">
        <f>K285-I286</f>
        <v>2715990</v>
      </c>
      <c r="L286" s="433"/>
    </row>
    <row r="287" spans="1:12">
      <c r="A287" s="487"/>
      <c r="B287" s="1492"/>
      <c r="C287" s="461" t="s">
        <v>1445</v>
      </c>
      <c r="D287" s="1486" t="s">
        <v>1479</v>
      </c>
      <c r="E287" s="1503"/>
      <c r="F287" s="1481"/>
      <c r="G287" s="1481"/>
      <c r="H287" s="1481"/>
      <c r="I287" s="9493"/>
      <c r="J287" s="559"/>
      <c r="K287" s="9493"/>
      <c r="L287" s="433"/>
    </row>
    <row r="288" spans="1:12">
      <c r="A288" s="487"/>
      <c r="B288" s="561"/>
      <c r="C288" s="532"/>
      <c r="D288" s="576"/>
      <c r="E288" s="582"/>
      <c r="F288" s="577"/>
      <c r="G288" s="577"/>
      <c r="H288" s="600"/>
      <c r="I288" s="577"/>
      <c r="J288" s="604">
        <v>1500</v>
      </c>
      <c r="K288" s="1481">
        <f>K286+J288</f>
        <v>2717490</v>
      </c>
      <c r="L288" s="433"/>
    </row>
    <row r="289" spans="1:12">
      <c r="A289" s="498"/>
      <c r="B289" s="1491"/>
      <c r="C289" s="556" t="s">
        <v>781</v>
      </c>
      <c r="D289" s="1485" t="s">
        <v>1255</v>
      </c>
      <c r="E289" s="1483" t="s">
        <v>1256</v>
      </c>
      <c r="F289" s="1489"/>
      <c r="G289" s="1489"/>
      <c r="H289" s="537"/>
      <c r="I289" s="9492">
        <v>51340</v>
      </c>
      <c r="J289" s="559"/>
      <c r="K289" s="9492">
        <f>K288-I289</f>
        <v>2666150</v>
      </c>
      <c r="L289" s="1337"/>
    </row>
    <row r="290" spans="1:12">
      <c r="A290" s="487"/>
      <c r="B290" s="1492"/>
      <c r="C290" s="555" t="s">
        <v>1161</v>
      </c>
      <c r="D290" s="1486" t="s">
        <v>746</v>
      </c>
      <c r="E290" s="1484"/>
      <c r="F290" s="1490"/>
      <c r="G290" s="1490"/>
      <c r="H290" s="515"/>
      <c r="I290" s="9493"/>
      <c r="J290" s="559"/>
      <c r="K290" s="9493"/>
      <c r="L290" s="1338"/>
    </row>
    <row r="291" spans="1:12">
      <c r="A291" s="487"/>
      <c r="B291" s="561"/>
      <c r="C291" s="532"/>
      <c r="D291" s="576"/>
      <c r="E291" s="582"/>
      <c r="F291" s="577"/>
      <c r="G291" s="577"/>
      <c r="H291" s="600"/>
      <c r="I291" s="577"/>
      <c r="J291" s="604">
        <v>1500</v>
      </c>
      <c r="K291" s="1481">
        <f>K289+J291</f>
        <v>2667650</v>
      </c>
      <c r="L291" s="433"/>
    </row>
    <row r="292" spans="1:12">
      <c r="A292" s="498"/>
      <c r="B292" s="1491"/>
      <c r="C292" s="457" t="s">
        <v>781</v>
      </c>
      <c r="D292" s="1500"/>
      <c r="E292" s="459"/>
      <c r="F292" s="1489"/>
      <c r="G292" s="1489"/>
      <c r="H292" s="943"/>
      <c r="I292" s="9609">
        <v>2150140</v>
      </c>
      <c r="J292" s="559"/>
      <c r="K292" s="9492">
        <f>K291-I292</f>
        <v>517510</v>
      </c>
      <c r="L292" s="1337"/>
    </row>
    <row r="293" spans="1:12">
      <c r="A293" s="487"/>
      <c r="B293" s="1492"/>
      <c r="C293" s="461" t="s">
        <v>1061</v>
      </c>
      <c r="D293" s="1501"/>
      <c r="E293" s="1493"/>
      <c r="F293" s="1490"/>
      <c r="G293" s="1490"/>
      <c r="H293" s="460"/>
      <c r="I293" s="9610"/>
      <c r="J293" s="559"/>
      <c r="K293" s="9493"/>
      <c r="L293" s="1338"/>
    </row>
    <row r="294" spans="1:12">
      <c r="A294" s="487"/>
      <c r="B294" s="561"/>
      <c r="C294" s="532"/>
      <c r="D294" s="576"/>
      <c r="E294" s="582"/>
      <c r="F294" s="577"/>
      <c r="G294" s="577"/>
      <c r="H294" s="600"/>
      <c r="I294" s="577"/>
      <c r="J294" s="604">
        <v>1500</v>
      </c>
      <c r="K294" s="1481">
        <f>K292+J294</f>
        <v>519010</v>
      </c>
      <c r="L294" s="433"/>
    </row>
    <row r="295" spans="1:12">
      <c r="A295" s="498"/>
      <c r="B295" s="1491"/>
      <c r="C295" s="556" t="s">
        <v>796</v>
      </c>
      <c r="D295" s="1485"/>
      <c r="E295" s="974"/>
      <c r="F295" s="457"/>
      <c r="G295" s="1507"/>
      <c r="H295" s="943"/>
      <c r="I295" s="9609">
        <v>41300</v>
      </c>
      <c r="J295" s="559"/>
      <c r="K295" s="9492">
        <f>K294-I295</f>
        <v>477710</v>
      </c>
      <c r="L295" s="1337"/>
    </row>
    <row r="296" spans="1:12">
      <c r="A296" s="487"/>
      <c r="B296" s="1492"/>
      <c r="C296" s="555" t="s">
        <v>1062</v>
      </c>
      <c r="D296" s="1486"/>
      <c r="E296" s="1492"/>
      <c r="F296" s="461"/>
      <c r="G296" s="1508"/>
      <c r="H296" s="460"/>
      <c r="I296" s="9610"/>
      <c r="J296" s="559"/>
      <c r="K296" s="9493"/>
      <c r="L296" s="1338"/>
    </row>
    <row r="297" spans="1:12">
      <c r="A297" s="487"/>
      <c r="B297" s="561"/>
      <c r="C297" s="532"/>
      <c r="D297" s="576"/>
      <c r="E297" s="582"/>
      <c r="F297" s="577"/>
      <c r="G297" s="577"/>
      <c r="H297" s="600"/>
      <c r="I297" s="577"/>
      <c r="J297" s="604">
        <v>750</v>
      </c>
      <c r="K297" s="1481">
        <f>K295+J297</f>
        <v>478460</v>
      </c>
      <c r="L297" s="433"/>
    </row>
    <row r="298" spans="1:12">
      <c r="A298" s="498"/>
      <c r="B298" s="1491"/>
      <c r="C298" s="556" t="s">
        <v>1068</v>
      </c>
      <c r="D298" s="1500" t="s">
        <v>46</v>
      </c>
      <c r="E298" s="1502"/>
      <c r="F298" s="1480"/>
      <c r="G298" s="1480"/>
      <c r="H298" s="537"/>
      <c r="I298" s="9492">
        <v>26000</v>
      </c>
      <c r="J298" s="559"/>
      <c r="K298" s="9492">
        <f>K297-I298</f>
        <v>452460</v>
      </c>
      <c r="L298" s="1337"/>
    </row>
    <row r="299" spans="1:12">
      <c r="A299" s="487"/>
      <c r="B299" s="1492"/>
      <c r="C299" s="555" t="s">
        <v>1446</v>
      </c>
      <c r="D299" s="1501"/>
      <c r="E299" s="1503"/>
      <c r="F299" s="1481"/>
      <c r="G299" s="1481"/>
      <c r="H299" s="515"/>
      <c r="I299" s="9493"/>
      <c r="J299" s="559"/>
      <c r="K299" s="9493"/>
      <c r="L299" s="1338"/>
    </row>
    <row r="300" spans="1:12">
      <c r="A300" s="487"/>
      <c r="B300" s="561"/>
      <c r="C300" s="532"/>
      <c r="D300" s="576"/>
      <c r="E300" s="582"/>
      <c r="F300" s="577"/>
      <c r="G300" s="577"/>
      <c r="H300" s="600"/>
      <c r="I300" s="577"/>
      <c r="J300" s="604">
        <v>800</v>
      </c>
      <c r="K300" s="1481">
        <f>K298+J300</f>
        <v>453260</v>
      </c>
      <c r="L300" s="433"/>
    </row>
    <row r="301" spans="1:12">
      <c r="A301" s="498"/>
      <c r="B301" s="1491"/>
      <c r="C301" s="556" t="s">
        <v>781</v>
      </c>
      <c r="D301" s="1485" t="s">
        <v>906</v>
      </c>
      <c r="E301" s="1483"/>
      <c r="F301" s="1480"/>
      <c r="G301" s="1480"/>
      <c r="H301" s="9492">
        <v>88140</v>
      </c>
      <c r="I301" s="1480"/>
      <c r="J301" s="559"/>
      <c r="K301" s="9492">
        <f>K300-H301</f>
        <v>365120</v>
      </c>
      <c r="L301" s="433"/>
    </row>
    <row r="302" spans="1:12">
      <c r="A302" s="487"/>
      <c r="B302" s="1492"/>
      <c r="C302" s="555" t="s">
        <v>1058</v>
      </c>
      <c r="D302" s="1486"/>
      <c r="E302" s="1484"/>
      <c r="F302" s="1481"/>
      <c r="G302" s="1481"/>
      <c r="H302" s="9493"/>
      <c r="I302" s="1481"/>
      <c r="J302" s="559"/>
      <c r="K302" s="9493"/>
      <c r="L302" s="433"/>
    </row>
    <row r="303" spans="1:12">
      <c r="A303" s="487"/>
      <c r="B303" s="561"/>
      <c r="C303" s="532"/>
      <c r="D303" s="576"/>
      <c r="E303" s="582"/>
      <c r="F303" s="577"/>
      <c r="G303" s="577"/>
      <c r="H303" s="600"/>
      <c r="I303" s="577"/>
      <c r="J303" s="604">
        <v>1500</v>
      </c>
      <c r="K303" s="1511">
        <f>K301+J303</f>
        <v>366620</v>
      </c>
      <c r="L303" s="433"/>
    </row>
    <row r="304" spans="1:12">
      <c r="A304" s="498"/>
      <c r="B304" s="1491"/>
      <c r="C304" s="517" t="s">
        <v>781</v>
      </c>
      <c r="D304" s="1485"/>
      <c r="E304" s="1483"/>
      <c r="F304" s="1480"/>
      <c r="G304" s="1480"/>
      <c r="H304" s="9492">
        <v>31140</v>
      </c>
      <c r="I304" s="1480"/>
      <c r="J304" s="559"/>
      <c r="K304" s="9492">
        <f>K303-H304</f>
        <v>335480</v>
      </c>
      <c r="L304" s="433"/>
    </row>
    <row r="305" spans="1:12">
      <c r="A305" s="487"/>
      <c r="B305" s="1492"/>
      <c r="C305" s="555" t="s">
        <v>1378</v>
      </c>
      <c r="D305" s="1486"/>
      <c r="E305" s="1484"/>
      <c r="F305" s="1481"/>
      <c r="G305" s="1481"/>
      <c r="H305" s="9493"/>
      <c r="I305" s="1481"/>
      <c r="J305" s="559"/>
      <c r="K305" s="9493"/>
      <c r="L305" s="433"/>
    </row>
    <row r="306" spans="1:12">
      <c r="A306" s="487"/>
      <c r="B306" s="561"/>
      <c r="C306" s="532"/>
      <c r="D306" s="576"/>
      <c r="E306" s="582"/>
      <c r="F306" s="577"/>
      <c r="G306" s="577"/>
      <c r="H306" s="600"/>
      <c r="I306" s="577"/>
      <c r="J306" s="604">
        <v>1500</v>
      </c>
      <c r="K306" s="1481">
        <f>K304+J306</f>
        <v>336980</v>
      </c>
      <c r="L306" s="433"/>
    </row>
    <row r="307" spans="1:12">
      <c r="A307" s="491"/>
      <c r="B307" s="1491"/>
      <c r="C307" s="491" t="s">
        <v>781</v>
      </c>
      <c r="D307" s="1500"/>
      <c r="E307" s="1502"/>
      <c r="F307" s="1480"/>
      <c r="G307" s="1480"/>
      <c r="H307" s="9492">
        <v>260140</v>
      </c>
      <c r="I307" s="1480"/>
      <c r="J307" s="559"/>
      <c r="K307" s="9492">
        <f>K306-H307</f>
        <v>76840</v>
      </c>
      <c r="L307" s="433"/>
    </row>
    <row r="308" spans="1:12">
      <c r="A308" s="487"/>
      <c r="B308" s="1492"/>
      <c r="C308" s="487" t="s">
        <v>1380</v>
      </c>
      <c r="D308" s="1501"/>
      <c r="E308" s="1503"/>
      <c r="F308" s="1481"/>
      <c r="G308" s="1481"/>
      <c r="H308" s="9493"/>
      <c r="I308" s="1481"/>
      <c r="J308" s="559"/>
      <c r="K308" s="9493"/>
      <c r="L308" s="433"/>
    </row>
    <row r="309" spans="1:12">
      <c r="A309" s="487"/>
      <c r="B309" s="561"/>
      <c r="C309" s="532"/>
      <c r="D309" s="576"/>
      <c r="E309" s="582"/>
      <c r="F309" s="577"/>
      <c r="G309" s="577"/>
      <c r="H309" s="600"/>
      <c r="I309" s="577"/>
      <c r="J309" s="604">
        <v>1500</v>
      </c>
      <c r="K309" s="1512">
        <f>K307+J309</f>
        <v>78340</v>
      </c>
      <c r="L309" s="433"/>
    </row>
    <row r="310" spans="1:12">
      <c r="A310" s="498"/>
      <c r="B310" s="1491" t="s">
        <v>1447</v>
      </c>
      <c r="C310" s="556" t="s">
        <v>1382</v>
      </c>
      <c r="D310" s="1485"/>
      <c r="E310" s="1483"/>
      <c r="F310" s="1480">
        <v>20000000</v>
      </c>
      <c r="G310" s="1480"/>
      <c r="H310" s="534"/>
      <c r="I310" s="1480"/>
      <c r="J310" s="559"/>
      <c r="K310" s="9492">
        <f>K309+F310</f>
        <v>20078340</v>
      </c>
      <c r="L310" s="433"/>
    </row>
    <row r="311" spans="1:12">
      <c r="A311" s="487"/>
      <c r="B311" s="1492"/>
      <c r="C311" s="555"/>
      <c r="D311" s="1486"/>
      <c r="E311" s="1484"/>
      <c r="F311" s="1481"/>
      <c r="G311" s="1481"/>
      <c r="H311" s="515"/>
      <c r="I311" s="1481"/>
      <c r="J311" s="559"/>
      <c r="K311" s="9493"/>
      <c r="L311" s="433"/>
    </row>
    <row r="312" spans="1:12">
      <c r="A312" s="487"/>
      <c r="B312" s="561"/>
      <c r="C312" s="532"/>
      <c r="D312" s="576"/>
      <c r="E312" s="582"/>
      <c r="F312" s="577"/>
      <c r="G312" s="577"/>
      <c r="H312" s="600"/>
      <c r="I312" s="577"/>
      <c r="J312" s="604"/>
      <c r="K312" s="1512"/>
      <c r="L312" s="433"/>
    </row>
    <row r="313" spans="1:12">
      <c r="A313" s="498"/>
      <c r="B313" s="1491" t="s">
        <v>1447</v>
      </c>
      <c r="C313" s="556" t="s">
        <v>815</v>
      </c>
      <c r="D313" s="1485" t="s">
        <v>955</v>
      </c>
      <c r="E313" s="1483" t="s">
        <v>1232</v>
      </c>
      <c r="F313" s="1480"/>
      <c r="G313" s="1480"/>
      <c r="H313" s="534"/>
      <c r="I313" s="1480">
        <v>376367</v>
      </c>
      <c r="J313" s="559"/>
      <c r="K313" s="9492">
        <f>K310-I313</f>
        <v>19701973</v>
      </c>
      <c r="L313" s="433"/>
    </row>
    <row r="314" spans="1:12">
      <c r="A314" s="487"/>
      <c r="B314" s="1492"/>
      <c r="C314" s="555" t="s">
        <v>1186</v>
      </c>
      <c r="D314" s="1486" t="s">
        <v>956</v>
      </c>
      <c r="E314" s="1484"/>
      <c r="F314" s="1481"/>
      <c r="G314" s="1481"/>
      <c r="H314" s="515"/>
      <c r="I314" s="1481"/>
      <c r="J314" s="559"/>
      <c r="K314" s="9493"/>
      <c r="L314" s="433"/>
    </row>
    <row r="315" spans="1:12">
      <c r="A315" s="487"/>
      <c r="B315" s="561"/>
      <c r="C315" s="532"/>
      <c r="D315" s="576"/>
      <c r="E315" s="582"/>
      <c r="F315" s="577"/>
      <c r="G315" s="577"/>
      <c r="H315" s="600"/>
      <c r="I315" s="577"/>
      <c r="J315" s="604">
        <v>1600</v>
      </c>
      <c r="K315" s="1481">
        <f>K313+J315</f>
        <v>19703573</v>
      </c>
      <c r="L315" s="433"/>
    </row>
    <row r="316" spans="1:12">
      <c r="A316" s="498"/>
      <c r="B316" s="1491"/>
      <c r="C316" s="457" t="s">
        <v>781</v>
      </c>
      <c r="D316" s="1500" t="s">
        <v>1167</v>
      </c>
      <c r="E316" s="1502" t="s">
        <v>195</v>
      </c>
      <c r="F316" s="1480"/>
      <c r="G316" s="1480"/>
      <c r="H316" s="1480"/>
      <c r="I316" s="1480">
        <v>88140</v>
      </c>
      <c r="J316" s="559"/>
      <c r="K316" s="9492">
        <f>K315-I316</f>
        <v>19615433</v>
      </c>
      <c r="L316" s="1348"/>
    </row>
    <row r="317" spans="1:12">
      <c r="A317" s="487"/>
      <c r="B317" s="1492"/>
      <c r="C317" s="461" t="s">
        <v>1237</v>
      </c>
      <c r="D317" s="1501" t="s">
        <v>38</v>
      </c>
      <c r="E317" s="1503"/>
      <c r="F317" s="1481"/>
      <c r="G317" s="1481"/>
      <c r="H317" s="1481"/>
      <c r="I317" s="1481"/>
      <c r="J317" s="559"/>
      <c r="K317" s="9493"/>
      <c r="L317" s="1349"/>
    </row>
    <row r="318" spans="1:12">
      <c r="A318" s="487"/>
      <c r="B318" s="561"/>
      <c r="C318" s="532"/>
      <c r="D318" s="576"/>
      <c r="E318" s="582"/>
      <c r="F318" s="577"/>
      <c r="G318" s="577"/>
      <c r="H318" s="600"/>
      <c r="I318" s="577"/>
      <c r="J318" s="604">
        <v>1500</v>
      </c>
      <c r="K318" s="1481">
        <f>K316+J318</f>
        <v>19616933</v>
      </c>
      <c r="L318" s="433"/>
    </row>
    <row r="319" spans="1:12">
      <c r="A319" s="498"/>
      <c r="B319" s="1491"/>
      <c r="C319" s="474" t="s">
        <v>781</v>
      </c>
      <c r="D319" s="1500" t="s">
        <v>1167</v>
      </c>
      <c r="E319" s="1483" t="s">
        <v>195</v>
      </c>
      <c r="F319" s="1480"/>
      <c r="G319" s="1480"/>
      <c r="H319" s="537"/>
      <c r="I319" s="1509">
        <v>130640</v>
      </c>
      <c r="J319" s="464"/>
      <c r="K319" s="9492">
        <f>K318-I319</f>
        <v>19486293</v>
      </c>
      <c r="L319" s="433"/>
    </row>
    <row r="320" spans="1:12">
      <c r="A320" s="487"/>
      <c r="B320" s="1492"/>
      <c r="C320" s="477" t="s">
        <v>1238</v>
      </c>
      <c r="D320" s="1501" t="s">
        <v>38</v>
      </c>
      <c r="E320" s="1484"/>
      <c r="F320" s="1481"/>
      <c r="G320" s="1481"/>
      <c r="H320" s="515"/>
      <c r="I320" s="1510"/>
      <c r="J320" s="559"/>
      <c r="K320" s="9493"/>
      <c r="L320" s="433"/>
    </row>
    <row r="321" spans="1:12">
      <c r="A321" s="487"/>
      <c r="B321" s="561"/>
      <c r="C321" s="532"/>
      <c r="D321" s="576"/>
      <c r="E321" s="582"/>
      <c r="F321" s="577"/>
      <c r="G321" s="577"/>
      <c r="H321" s="600"/>
      <c r="I321" s="575"/>
      <c r="J321" s="604">
        <v>1500</v>
      </c>
      <c r="K321" s="1217">
        <f>K319+J321</f>
        <v>19487793</v>
      </c>
      <c r="L321" s="433"/>
    </row>
    <row r="322" spans="1:12">
      <c r="A322" s="498"/>
      <c r="B322" s="1483"/>
      <c r="C322" s="474" t="s">
        <v>781</v>
      </c>
      <c r="D322" s="1500" t="s">
        <v>1167</v>
      </c>
      <c r="E322" s="1483" t="s">
        <v>195</v>
      </c>
      <c r="F322" s="1504"/>
      <c r="G322" s="1504"/>
      <c r="H322" s="1504"/>
      <c r="I322" s="1480">
        <v>173140</v>
      </c>
      <c r="J322" s="559"/>
      <c r="K322" s="9492">
        <f>K321-I322</f>
        <v>19314653</v>
      </c>
      <c r="L322" s="433"/>
    </row>
    <row r="323" spans="1:12">
      <c r="A323" s="487"/>
      <c r="B323" s="1484"/>
      <c r="C323" s="477" t="s">
        <v>1239</v>
      </c>
      <c r="D323" s="1501" t="s">
        <v>38</v>
      </c>
      <c r="E323" s="1484"/>
      <c r="F323" s="1505"/>
      <c r="G323" s="1505"/>
      <c r="H323" s="1505"/>
      <c r="I323" s="1481"/>
      <c r="J323" s="559"/>
      <c r="K323" s="9493"/>
      <c r="L323" s="433"/>
    </row>
    <row r="324" spans="1:12">
      <c r="A324" s="487"/>
      <c r="B324" s="533"/>
      <c r="C324" s="465"/>
      <c r="D324" s="602"/>
      <c r="E324" s="605"/>
      <c r="F324" s="577"/>
      <c r="G324" s="600"/>
      <c r="H324" s="600"/>
      <c r="I324" s="600"/>
      <c r="J324" s="604">
        <v>1500</v>
      </c>
      <c r="K324" s="1481">
        <f>K322+J324</f>
        <v>19316153</v>
      </c>
      <c r="L324" s="433"/>
    </row>
    <row r="325" spans="1:12">
      <c r="A325" s="498"/>
      <c r="B325" s="1483"/>
      <c r="C325" s="556" t="s">
        <v>781</v>
      </c>
      <c r="D325" s="1485"/>
      <c r="E325" s="1483"/>
      <c r="F325" s="1480"/>
      <c r="G325" s="1480"/>
      <c r="H325" s="534"/>
      <c r="I325" s="1480">
        <v>472640</v>
      </c>
      <c r="J325" s="559"/>
      <c r="K325" s="9492">
        <f>K324-I325</f>
        <v>18843513</v>
      </c>
      <c r="L325" s="433"/>
    </row>
    <row r="326" spans="1:12">
      <c r="A326" s="487"/>
      <c r="B326" s="1484"/>
      <c r="C326" s="555" t="s">
        <v>1394</v>
      </c>
      <c r="D326" s="1486"/>
      <c r="E326" s="1484"/>
      <c r="F326" s="1481"/>
      <c r="G326" s="1481"/>
      <c r="H326" s="515"/>
      <c r="I326" s="1481"/>
      <c r="J326" s="559"/>
      <c r="K326" s="9493"/>
      <c r="L326" s="433"/>
    </row>
    <row r="327" spans="1:12">
      <c r="A327" s="487"/>
      <c r="B327" s="533"/>
      <c r="C327" s="465"/>
      <c r="D327" s="602"/>
      <c r="E327" s="605"/>
      <c r="F327" s="577"/>
      <c r="G327" s="600"/>
      <c r="H327" s="600"/>
      <c r="I327" s="600"/>
      <c r="J327" s="604">
        <v>1500</v>
      </c>
      <c r="K327" s="1481">
        <f>K325+J327</f>
        <v>18845013</v>
      </c>
      <c r="L327" s="433"/>
    </row>
    <row r="328" spans="1:12">
      <c r="A328" s="498"/>
      <c r="B328" s="1491"/>
      <c r="C328" s="457" t="s">
        <v>781</v>
      </c>
      <c r="D328" s="1485"/>
      <c r="E328" s="1502"/>
      <c r="F328" s="1480"/>
      <c r="G328" s="1480"/>
      <c r="H328" s="537"/>
      <c r="I328" s="1480">
        <v>443400</v>
      </c>
      <c r="J328" s="559"/>
      <c r="K328" s="9492">
        <f>K327-I328</f>
        <v>18401613</v>
      </c>
      <c r="L328" s="433"/>
    </row>
    <row r="329" spans="1:12">
      <c r="A329" s="487"/>
      <c r="B329" s="1492"/>
      <c r="C329" s="538" t="s">
        <v>1393</v>
      </c>
      <c r="D329" s="1486"/>
      <c r="E329" s="1503"/>
      <c r="F329" s="1481"/>
      <c r="G329" s="1481"/>
      <c r="H329" s="515"/>
      <c r="I329" s="1481"/>
      <c r="J329" s="559"/>
      <c r="K329" s="9493"/>
      <c r="L329" s="433"/>
    </row>
    <row r="330" spans="1:12">
      <c r="A330" s="487"/>
      <c r="B330" s="561"/>
      <c r="C330" s="532"/>
      <c r="D330" s="576"/>
      <c r="E330" s="582"/>
      <c r="F330" s="577"/>
      <c r="G330" s="577"/>
      <c r="H330" s="600"/>
      <c r="I330" s="577"/>
      <c r="J330" s="604">
        <v>1500</v>
      </c>
      <c r="K330" s="1511">
        <f>K328+J330</f>
        <v>18403113</v>
      </c>
      <c r="L330" s="433"/>
    </row>
    <row r="331" spans="1:12">
      <c r="A331" s="491" t="s">
        <v>356</v>
      </c>
      <c r="B331" s="1491"/>
      <c r="C331" s="556" t="s">
        <v>796</v>
      </c>
      <c r="D331" s="1500" t="s">
        <v>1167</v>
      </c>
      <c r="E331" s="1483" t="s">
        <v>195</v>
      </c>
      <c r="F331" s="1489"/>
      <c r="G331" s="1489"/>
      <c r="H331" s="943"/>
      <c r="I331" s="1489">
        <v>172300</v>
      </c>
      <c r="J331" s="559"/>
      <c r="K331" s="9492">
        <f>K330-I331</f>
        <v>18230813</v>
      </c>
      <c r="L331" s="1337"/>
    </row>
    <row r="332" spans="1:12">
      <c r="A332" s="487"/>
      <c r="B332" s="1492"/>
      <c r="C332" s="555" t="s">
        <v>1351</v>
      </c>
      <c r="D332" s="1501" t="s">
        <v>38</v>
      </c>
      <c r="E332" s="1484"/>
      <c r="F332" s="1490"/>
      <c r="G332" s="1490"/>
      <c r="H332" s="460"/>
      <c r="I332" s="1490"/>
      <c r="J332" s="559"/>
      <c r="K332" s="9493"/>
      <c r="L332" s="1338"/>
    </row>
    <row r="333" spans="1:12">
      <c r="A333" s="487"/>
      <c r="B333" s="561"/>
      <c r="C333" s="532"/>
      <c r="D333" s="576"/>
      <c r="E333" s="582"/>
      <c r="F333" s="577"/>
      <c r="G333" s="577"/>
      <c r="H333" s="600"/>
      <c r="I333" s="577"/>
      <c r="J333" s="604">
        <v>750</v>
      </c>
      <c r="K333" s="1481">
        <f>K331+J333</f>
        <v>18231563</v>
      </c>
      <c r="L333" s="433"/>
    </row>
    <row r="334" spans="1:12">
      <c r="A334" s="498"/>
      <c r="B334" s="1491"/>
      <c r="C334" s="556" t="s">
        <v>796</v>
      </c>
      <c r="D334" s="1485" t="s">
        <v>955</v>
      </c>
      <c r="E334" s="1483" t="s">
        <v>1232</v>
      </c>
      <c r="F334" s="1480"/>
      <c r="G334" s="1480"/>
      <c r="H334" s="1480"/>
      <c r="I334" s="1480">
        <v>79800</v>
      </c>
      <c r="J334" s="559"/>
      <c r="K334" s="9492">
        <f>K333-I334</f>
        <v>18151763</v>
      </c>
      <c r="L334" s="1337"/>
    </row>
    <row r="335" spans="1:12">
      <c r="A335" s="487"/>
      <c r="B335" s="1492"/>
      <c r="C335" s="477" t="s">
        <v>1187</v>
      </c>
      <c r="D335" s="1486" t="s">
        <v>956</v>
      </c>
      <c r="E335" s="1484"/>
      <c r="F335" s="1481"/>
      <c r="G335" s="1481"/>
      <c r="H335" s="1481"/>
      <c r="I335" s="1481"/>
      <c r="J335" s="559"/>
      <c r="K335" s="9493"/>
      <c r="L335" s="1338"/>
    </row>
    <row r="336" spans="1:12">
      <c r="A336" s="487"/>
      <c r="B336" s="561"/>
      <c r="C336" s="532"/>
      <c r="D336" s="576"/>
      <c r="E336" s="582"/>
      <c r="F336" s="577"/>
      <c r="G336" s="577"/>
      <c r="H336" s="600"/>
      <c r="I336" s="577"/>
      <c r="J336" s="604">
        <v>750</v>
      </c>
      <c r="K336" s="1481">
        <f>K334+J336</f>
        <v>18152513</v>
      </c>
      <c r="L336" s="433"/>
    </row>
    <row r="337" spans="1:12">
      <c r="A337" s="498"/>
      <c r="B337" s="1491"/>
      <c r="C337" s="545" t="s">
        <v>949</v>
      </c>
      <c r="D337" s="1485" t="s">
        <v>1121</v>
      </c>
      <c r="E337" s="1502" t="s">
        <v>43</v>
      </c>
      <c r="F337" s="1480"/>
      <c r="G337" s="1480">
        <v>150000</v>
      </c>
      <c r="H337" s="537"/>
      <c r="I337" s="1480"/>
      <c r="J337" s="559"/>
      <c r="K337" s="9492">
        <f>K336-G337</f>
        <v>18002513</v>
      </c>
      <c r="L337" s="433"/>
    </row>
    <row r="338" spans="1:12">
      <c r="A338" s="487"/>
      <c r="B338" s="1492"/>
      <c r="C338" s="555" t="s">
        <v>1120</v>
      </c>
      <c r="D338" s="1486" t="s">
        <v>1122</v>
      </c>
      <c r="E338" s="1503"/>
      <c r="F338" s="1481"/>
      <c r="G338" s="1481"/>
      <c r="H338" s="515"/>
      <c r="I338" s="1481"/>
      <c r="J338" s="559"/>
      <c r="K338" s="9493"/>
      <c r="L338" s="433"/>
    </row>
    <row r="339" spans="1:12">
      <c r="A339" s="487"/>
      <c r="B339" s="561"/>
      <c r="C339" s="532"/>
      <c r="D339" s="576"/>
      <c r="E339" s="582"/>
      <c r="F339" s="577"/>
      <c r="G339" s="577"/>
      <c r="H339" s="600"/>
      <c r="I339" s="577"/>
      <c r="J339" s="604">
        <v>1600</v>
      </c>
      <c r="K339" s="1512">
        <f>K337+J339</f>
        <v>18004113</v>
      </c>
      <c r="L339" s="433"/>
    </row>
    <row r="340" spans="1:12">
      <c r="A340" s="498"/>
      <c r="B340" s="1491" t="s">
        <v>1448</v>
      </c>
      <c r="C340" s="556" t="s">
        <v>815</v>
      </c>
      <c r="D340" s="1485" t="s">
        <v>1415</v>
      </c>
      <c r="E340" s="1136" t="s">
        <v>1483</v>
      </c>
      <c r="F340" s="1480"/>
      <c r="G340" s="9492">
        <v>275130</v>
      </c>
      <c r="H340" s="515"/>
      <c r="I340" s="1480"/>
      <c r="J340" s="559"/>
      <c r="K340" s="9492">
        <f>K339-G340</f>
        <v>17728983</v>
      </c>
      <c r="L340" s="433"/>
    </row>
    <row r="341" spans="1:12">
      <c r="A341" s="487"/>
      <c r="B341" s="1492"/>
      <c r="C341" s="555" t="s">
        <v>1414</v>
      </c>
      <c r="D341" s="1486" t="s">
        <v>38</v>
      </c>
      <c r="E341" s="1484"/>
      <c r="F341" s="1481"/>
      <c r="G341" s="9493"/>
      <c r="H341" s="515"/>
      <c r="I341" s="1481"/>
      <c r="J341" s="559"/>
      <c r="K341" s="9493"/>
      <c r="L341" s="433"/>
    </row>
    <row r="342" spans="1:12">
      <c r="A342" s="487"/>
      <c r="B342" s="561"/>
      <c r="C342" s="532"/>
      <c r="D342" s="576"/>
      <c r="E342" s="582"/>
      <c r="F342" s="577"/>
      <c r="G342" s="577"/>
      <c r="H342" s="600"/>
      <c r="I342" s="577"/>
      <c r="J342" s="604">
        <v>1600</v>
      </c>
      <c r="K342" s="1217">
        <f>K340+J342</f>
        <v>17730583</v>
      </c>
      <c r="L342" s="433"/>
    </row>
    <row r="343" spans="1:12">
      <c r="A343" s="498"/>
      <c r="B343" s="1483"/>
      <c r="C343" s="556" t="s">
        <v>815</v>
      </c>
      <c r="D343" s="1485" t="s">
        <v>941</v>
      </c>
      <c r="E343" s="974" t="s">
        <v>276</v>
      </c>
      <c r="F343" s="1480"/>
      <c r="G343" s="9492">
        <v>216644</v>
      </c>
      <c r="H343" s="534"/>
      <c r="I343" s="1480"/>
      <c r="J343" s="464"/>
      <c r="K343" s="9492">
        <f>K342-G343</f>
        <v>17513939</v>
      </c>
      <c r="L343" s="433"/>
    </row>
    <row r="344" spans="1:12">
      <c r="A344" s="487"/>
      <c r="B344" s="1484"/>
      <c r="C344" s="555" t="s">
        <v>1361</v>
      </c>
      <c r="D344" s="1486" t="s">
        <v>250</v>
      </c>
      <c r="E344" s="1492"/>
      <c r="F344" s="1481"/>
      <c r="G344" s="9493"/>
      <c r="H344" s="515"/>
      <c r="I344" s="1481"/>
      <c r="J344" s="559"/>
      <c r="K344" s="9493"/>
      <c r="L344" s="433"/>
    </row>
    <row r="345" spans="1:12">
      <c r="A345" s="487"/>
      <c r="B345" s="533"/>
      <c r="C345" s="465"/>
      <c r="D345" s="602"/>
      <c r="E345" s="605"/>
      <c r="F345" s="577"/>
      <c r="G345" s="600"/>
      <c r="H345" s="600"/>
      <c r="I345" s="600"/>
      <c r="J345" s="604">
        <v>1600</v>
      </c>
      <c r="K345" s="1481">
        <f>K343+J345</f>
        <v>17515539</v>
      </c>
      <c r="L345" s="433"/>
    </row>
    <row r="346" spans="1:12">
      <c r="A346" s="491"/>
      <c r="B346" s="1491"/>
      <c r="C346" s="545" t="s">
        <v>812</v>
      </c>
      <c r="D346" s="518" t="s">
        <v>1335</v>
      </c>
      <c r="E346" s="1491"/>
      <c r="F346" s="1480"/>
      <c r="G346" s="1480"/>
      <c r="H346" s="1480"/>
      <c r="I346" s="9492">
        <v>302873</v>
      </c>
      <c r="J346" s="559"/>
      <c r="K346" s="9492">
        <f>K345-I346</f>
        <v>17212666</v>
      </c>
      <c r="L346" s="433"/>
    </row>
    <row r="347" spans="1:12">
      <c r="A347" s="487"/>
      <c r="B347" s="1492"/>
      <c r="C347" s="553" t="s">
        <v>813</v>
      </c>
      <c r="D347" s="519" t="s">
        <v>814</v>
      </c>
      <c r="E347" s="1492"/>
      <c r="F347" s="1481"/>
      <c r="G347" s="1481"/>
      <c r="H347" s="1481"/>
      <c r="I347" s="9493"/>
      <c r="J347" s="559"/>
      <c r="K347" s="9493"/>
      <c r="L347" s="433"/>
    </row>
    <row r="348" spans="1:12">
      <c r="A348" s="487"/>
      <c r="B348" s="561"/>
      <c r="C348" s="532"/>
      <c r="D348" s="576"/>
      <c r="E348" s="582"/>
      <c r="F348" s="577"/>
      <c r="G348" s="577"/>
      <c r="H348" s="600"/>
      <c r="I348" s="577"/>
      <c r="J348" s="604">
        <v>1600</v>
      </c>
      <c r="K348" s="1481">
        <f>K346+J348</f>
        <v>17214266</v>
      </c>
      <c r="L348" s="433"/>
    </row>
    <row r="349" spans="1:12">
      <c r="A349" s="498"/>
      <c r="B349" s="1491"/>
      <c r="C349" s="556" t="s">
        <v>815</v>
      </c>
      <c r="D349" s="1485" t="s">
        <v>113</v>
      </c>
      <c r="E349" s="1483" t="s">
        <v>114</v>
      </c>
      <c r="F349" s="457"/>
      <c r="G349" s="1507"/>
      <c r="H349" s="537"/>
      <c r="I349" s="9492">
        <v>66384</v>
      </c>
      <c r="J349" s="559"/>
      <c r="K349" s="9492">
        <f>K348-I349</f>
        <v>17147882</v>
      </c>
      <c r="L349" s="433"/>
    </row>
    <row r="350" spans="1:12">
      <c r="A350" s="487"/>
      <c r="B350" s="1492"/>
      <c r="C350" s="555" t="s">
        <v>1449</v>
      </c>
      <c r="D350" s="1486" t="s">
        <v>46</v>
      </c>
      <c r="E350" s="1484"/>
      <c r="F350" s="461"/>
      <c r="G350" s="1508"/>
      <c r="H350" s="515"/>
      <c r="I350" s="9493"/>
      <c r="J350" s="559"/>
      <c r="K350" s="9493"/>
      <c r="L350" s="433"/>
    </row>
    <row r="351" spans="1:12">
      <c r="A351" s="487"/>
      <c r="B351" s="561"/>
      <c r="C351" s="532"/>
      <c r="D351" s="576"/>
      <c r="E351" s="582"/>
      <c r="F351" s="577"/>
      <c r="G351" s="577"/>
      <c r="H351" s="600"/>
      <c r="I351" s="577"/>
      <c r="J351" s="604">
        <v>1600</v>
      </c>
      <c r="K351" s="1481">
        <f>K349+J351</f>
        <v>17149482</v>
      </c>
      <c r="L351" s="433"/>
    </row>
    <row r="352" spans="1:12">
      <c r="A352" s="1328"/>
      <c r="B352" s="1491"/>
      <c r="C352" s="545" t="s">
        <v>781</v>
      </c>
      <c r="D352" s="1485"/>
      <c r="E352" s="1483"/>
      <c r="F352" s="1480"/>
      <c r="G352" s="1480"/>
      <c r="H352" s="537"/>
      <c r="I352" s="9492">
        <v>51140</v>
      </c>
      <c r="J352" s="559"/>
      <c r="K352" s="9492">
        <f>K351-I352</f>
        <v>17098342</v>
      </c>
      <c r="L352" s="433"/>
    </row>
    <row r="353" spans="1:12">
      <c r="A353" s="1329"/>
      <c r="B353" s="1492"/>
      <c r="C353" s="538" t="s">
        <v>1416</v>
      </c>
      <c r="D353" s="1486"/>
      <c r="E353" s="1484"/>
      <c r="F353" s="1481"/>
      <c r="G353" s="1481"/>
      <c r="H353" s="515"/>
      <c r="I353" s="9493"/>
      <c r="J353" s="559"/>
      <c r="K353" s="9493"/>
      <c r="L353" s="433"/>
    </row>
    <row r="354" spans="1:12">
      <c r="A354" s="487"/>
      <c r="B354" s="561"/>
      <c r="C354" s="532"/>
      <c r="D354" s="576"/>
      <c r="E354" s="582"/>
      <c r="F354" s="577"/>
      <c r="G354" s="577"/>
      <c r="H354" s="600"/>
      <c r="I354" s="577"/>
      <c r="J354" s="604">
        <v>1500</v>
      </c>
      <c r="K354" s="1481">
        <f>K352+J354</f>
        <v>17099842</v>
      </c>
      <c r="L354" s="433"/>
    </row>
    <row r="355" spans="1:12">
      <c r="A355" s="1328"/>
      <c r="B355" s="1491"/>
      <c r="C355" s="457" t="s">
        <v>781</v>
      </c>
      <c r="D355" s="1485" t="s">
        <v>1363</v>
      </c>
      <c r="E355" s="1502"/>
      <c r="F355" s="1489"/>
      <c r="G355" s="1489"/>
      <c r="H355" s="9492">
        <v>465640</v>
      </c>
      <c r="I355" s="1480"/>
      <c r="J355" s="559"/>
      <c r="K355" s="9492">
        <f>K354-H355</f>
        <v>16634202</v>
      </c>
      <c r="L355" s="9617" t="s">
        <v>1644</v>
      </c>
    </row>
    <row r="356" spans="1:12">
      <c r="A356" s="1329"/>
      <c r="B356" s="1492"/>
      <c r="C356" s="461" t="s">
        <v>1362</v>
      </c>
      <c r="D356" s="1486"/>
      <c r="E356" s="1503"/>
      <c r="F356" s="1490"/>
      <c r="G356" s="1490"/>
      <c r="H356" s="9493"/>
      <c r="I356" s="1481"/>
      <c r="J356" s="559"/>
      <c r="K356" s="9493"/>
      <c r="L356" s="9618"/>
    </row>
    <row r="357" spans="1:12">
      <c r="A357" s="487"/>
      <c r="B357" s="561"/>
      <c r="C357" s="532"/>
      <c r="D357" s="576"/>
      <c r="E357" s="582"/>
      <c r="F357" s="577"/>
      <c r="G357" s="577"/>
      <c r="H357" s="600"/>
      <c r="I357" s="577"/>
      <c r="J357" s="604">
        <v>1500</v>
      </c>
      <c r="K357" s="515">
        <f>K355+J357</f>
        <v>16635702</v>
      </c>
      <c r="L357" s="433"/>
    </row>
    <row r="358" spans="1:12">
      <c r="A358" s="1328"/>
      <c r="B358" s="1483"/>
      <c r="C358" s="556" t="s">
        <v>781</v>
      </c>
      <c r="D358" s="1485" t="s">
        <v>1184</v>
      </c>
      <c r="E358" s="974"/>
      <c r="F358" s="1480"/>
      <c r="G358" s="1480"/>
      <c r="H358" s="9492">
        <v>408640</v>
      </c>
      <c r="I358" s="1480"/>
      <c r="J358" s="464"/>
      <c r="K358" s="9492">
        <f>K357-H358</f>
        <v>16227062</v>
      </c>
      <c r="L358" s="9617" t="s">
        <v>1644</v>
      </c>
    </row>
    <row r="359" spans="1:12">
      <c r="A359" s="1329"/>
      <c r="B359" s="1484"/>
      <c r="C359" s="555" t="s">
        <v>1182</v>
      </c>
      <c r="D359" s="1486"/>
      <c r="E359" s="1492"/>
      <c r="F359" s="1481"/>
      <c r="G359" s="1481"/>
      <c r="H359" s="9493"/>
      <c r="I359" s="1481"/>
      <c r="J359" s="559"/>
      <c r="K359" s="9493"/>
      <c r="L359" s="9618"/>
    </row>
    <row r="360" spans="1:12">
      <c r="A360" s="487"/>
      <c r="B360" s="533"/>
      <c r="C360" s="465"/>
      <c r="D360" s="602"/>
      <c r="E360" s="605"/>
      <c r="F360" s="577"/>
      <c r="G360" s="600"/>
      <c r="H360" s="600"/>
      <c r="I360" s="600"/>
      <c r="J360" s="604">
        <v>1500</v>
      </c>
      <c r="K360" s="1481">
        <f>K358+J360</f>
        <v>16228562</v>
      </c>
      <c r="L360" s="433"/>
    </row>
    <row r="361" spans="1:12">
      <c r="A361" s="1328"/>
      <c r="B361" s="1491"/>
      <c r="C361" s="474" t="s">
        <v>781</v>
      </c>
      <c r="D361" s="1485" t="s">
        <v>933</v>
      </c>
      <c r="E361" s="1483" t="s">
        <v>110</v>
      </c>
      <c r="F361" s="1480"/>
      <c r="G361" s="9492">
        <v>88140</v>
      </c>
      <c r="H361" s="537"/>
      <c r="I361" s="1480"/>
      <c r="J361" s="559"/>
      <c r="K361" s="9492">
        <f>K360-G361</f>
        <v>16140422</v>
      </c>
      <c r="L361" s="433"/>
    </row>
    <row r="362" spans="1:12">
      <c r="A362" s="1329"/>
      <c r="B362" s="1492"/>
      <c r="C362" s="461" t="s">
        <v>1241</v>
      </c>
      <c r="D362" s="1486" t="s">
        <v>598</v>
      </c>
      <c r="E362" s="1484"/>
      <c r="F362" s="1481"/>
      <c r="G362" s="9493"/>
      <c r="H362" s="515"/>
      <c r="I362" s="1481"/>
      <c r="J362" s="559"/>
      <c r="K362" s="9493"/>
      <c r="L362" s="433"/>
    </row>
    <row r="363" spans="1:12">
      <c r="A363" s="487"/>
      <c r="B363" s="1492"/>
      <c r="C363" s="532"/>
      <c r="D363" s="576"/>
      <c r="E363" s="582"/>
      <c r="F363" s="577"/>
      <c r="G363" s="577"/>
      <c r="H363" s="600"/>
      <c r="I363" s="577"/>
      <c r="J363" s="604">
        <v>1500</v>
      </c>
      <c r="K363" s="1511">
        <f>K361+J363</f>
        <v>16141922</v>
      </c>
      <c r="L363" s="433"/>
    </row>
    <row r="364" spans="1:12">
      <c r="A364" s="1328"/>
      <c r="B364" s="1483"/>
      <c r="C364" s="474" t="s">
        <v>781</v>
      </c>
      <c r="D364" s="1500" t="s">
        <v>312</v>
      </c>
      <c r="E364" s="1483" t="s">
        <v>310</v>
      </c>
      <c r="F364" s="1480"/>
      <c r="G364" s="9492">
        <v>46840</v>
      </c>
      <c r="H364" s="1480"/>
      <c r="I364" s="1480"/>
      <c r="J364" s="1497"/>
      <c r="K364" s="9492">
        <f>K363-G364</f>
        <v>16095082</v>
      </c>
      <c r="L364" s="433"/>
    </row>
    <row r="365" spans="1:12">
      <c r="A365" s="1329"/>
      <c r="B365" s="1484"/>
      <c r="C365" s="538" t="s">
        <v>1242</v>
      </c>
      <c r="D365" s="1501" t="s">
        <v>38</v>
      </c>
      <c r="E365" s="1493"/>
      <c r="F365" s="1481"/>
      <c r="G365" s="9493"/>
      <c r="H365" s="1481"/>
      <c r="I365" s="1481"/>
      <c r="J365" s="1498"/>
      <c r="K365" s="9493"/>
      <c r="L365" s="433"/>
    </row>
    <row r="366" spans="1:12">
      <c r="A366" s="487"/>
      <c r="B366" s="1492"/>
      <c r="C366" s="529"/>
      <c r="D366" s="602"/>
      <c r="E366" s="605"/>
      <c r="F366" s="577"/>
      <c r="G366" s="577"/>
      <c r="H366" s="600"/>
      <c r="I366" s="577"/>
      <c r="J366" s="604">
        <v>1500</v>
      </c>
      <c r="K366" s="1481">
        <f>K364+J366</f>
        <v>16096582</v>
      </c>
      <c r="L366" s="433"/>
    </row>
    <row r="367" spans="1:12">
      <c r="A367" s="1328"/>
      <c r="B367" s="1483"/>
      <c r="C367" s="474" t="s">
        <v>781</v>
      </c>
      <c r="D367" s="1485" t="s">
        <v>199</v>
      </c>
      <c r="E367" s="1483" t="s">
        <v>201</v>
      </c>
      <c r="F367" s="1504"/>
      <c r="G367" s="1504">
        <v>62640</v>
      </c>
      <c r="H367" s="1504"/>
      <c r="I367" s="1480"/>
      <c r="J367" s="1497"/>
      <c r="K367" s="9492">
        <f>K366-G367</f>
        <v>16033942</v>
      </c>
      <c r="L367" s="433"/>
    </row>
    <row r="368" spans="1:12">
      <c r="A368" s="1329"/>
      <c r="B368" s="1484"/>
      <c r="C368" s="477" t="s">
        <v>1243</v>
      </c>
      <c r="D368" s="1486" t="s">
        <v>200</v>
      </c>
      <c r="E368" s="1484"/>
      <c r="F368" s="1505"/>
      <c r="G368" s="1505"/>
      <c r="H368" s="1505"/>
      <c r="I368" s="1481"/>
      <c r="J368" s="1498"/>
      <c r="K368" s="9493"/>
      <c r="L368" s="433"/>
    </row>
    <row r="369" spans="1:12">
      <c r="A369" s="487"/>
      <c r="B369" s="561"/>
      <c r="C369" s="532"/>
      <c r="D369" s="576"/>
      <c r="E369" s="582"/>
      <c r="F369" s="577"/>
      <c r="G369" s="577"/>
      <c r="H369" s="600"/>
      <c r="I369" s="577"/>
      <c r="J369" s="604">
        <v>1500</v>
      </c>
      <c r="K369" s="1511">
        <f>K367+J369</f>
        <v>16035442</v>
      </c>
      <c r="L369" s="433"/>
    </row>
    <row r="370" spans="1:12">
      <c r="A370" s="1328"/>
      <c r="B370" s="1483"/>
      <c r="C370" s="457" t="s">
        <v>781</v>
      </c>
      <c r="D370" s="1500" t="s">
        <v>943</v>
      </c>
      <c r="E370" s="459" t="s">
        <v>1231</v>
      </c>
      <c r="F370" s="1480"/>
      <c r="G370" s="9492">
        <v>150140</v>
      </c>
      <c r="H370" s="1480"/>
      <c r="I370" s="1480"/>
      <c r="J370" s="1497"/>
      <c r="K370" s="9492">
        <f>K369-G370</f>
        <v>15885302</v>
      </c>
      <c r="L370" s="433"/>
    </row>
    <row r="371" spans="1:12">
      <c r="A371" s="1329"/>
      <c r="B371" s="1484"/>
      <c r="C371" s="461" t="s">
        <v>1181</v>
      </c>
      <c r="D371" s="1501" t="s">
        <v>598</v>
      </c>
      <c r="E371" s="1493"/>
      <c r="F371" s="1481"/>
      <c r="G371" s="9493"/>
      <c r="H371" s="1481"/>
      <c r="I371" s="1481"/>
      <c r="J371" s="1498"/>
      <c r="K371" s="9493"/>
      <c r="L371" s="433"/>
    </row>
    <row r="372" spans="1:12">
      <c r="A372" s="487"/>
      <c r="B372" s="1492"/>
      <c r="C372" s="529"/>
      <c r="D372" s="602"/>
      <c r="E372" s="605"/>
      <c r="F372" s="577"/>
      <c r="G372" s="577"/>
      <c r="H372" s="600"/>
      <c r="I372" s="577"/>
      <c r="J372" s="604">
        <v>1500</v>
      </c>
      <c r="K372" s="1481">
        <f>K370+J372</f>
        <v>15886802</v>
      </c>
      <c r="L372" s="433"/>
    </row>
    <row r="373" spans="1:12">
      <c r="A373" s="1328"/>
      <c r="B373" s="1483"/>
      <c r="C373" s="556" t="s">
        <v>781</v>
      </c>
      <c r="D373" s="1485" t="s">
        <v>939</v>
      </c>
      <c r="E373" s="459" t="s">
        <v>1244</v>
      </c>
      <c r="F373" s="1480"/>
      <c r="G373" s="9492">
        <v>85140</v>
      </c>
      <c r="H373" s="1480"/>
      <c r="I373" s="1480"/>
      <c r="J373" s="1497"/>
      <c r="K373" s="9492">
        <f>K372-G373</f>
        <v>15801662</v>
      </c>
      <c r="L373" s="433"/>
    </row>
    <row r="374" spans="1:12">
      <c r="A374" s="1329"/>
      <c r="B374" s="1484"/>
      <c r="C374" s="555" t="s">
        <v>938</v>
      </c>
      <c r="D374" s="1486" t="s">
        <v>598</v>
      </c>
      <c r="E374" s="1493"/>
      <c r="F374" s="1481"/>
      <c r="G374" s="9493"/>
      <c r="H374" s="1481"/>
      <c r="I374" s="1481"/>
      <c r="J374" s="1498"/>
      <c r="K374" s="9493"/>
      <c r="L374" s="433"/>
    </row>
    <row r="375" spans="1:12">
      <c r="A375" s="487"/>
      <c r="B375" s="561"/>
      <c r="C375" s="1356"/>
      <c r="D375" s="1357"/>
      <c r="E375" s="1358"/>
      <c r="F375" s="1098"/>
      <c r="G375" s="1098"/>
      <c r="H375" s="1359"/>
      <c r="I375" s="1098"/>
      <c r="J375" s="1360">
        <v>1500</v>
      </c>
      <c r="K375" s="1511">
        <f>K373+J375</f>
        <v>15803162</v>
      </c>
      <c r="L375" s="433"/>
    </row>
    <row r="376" spans="1:12">
      <c r="A376" s="1328"/>
      <c r="B376" s="1483"/>
      <c r="C376" s="457" t="s">
        <v>781</v>
      </c>
      <c r="D376" s="1500" t="s">
        <v>1246</v>
      </c>
      <c r="E376" s="459" t="s">
        <v>1248</v>
      </c>
      <c r="F376" s="1480"/>
      <c r="G376" s="9492">
        <v>49640</v>
      </c>
      <c r="H376" s="1480"/>
      <c r="I376" s="1480"/>
      <c r="J376" s="1497"/>
      <c r="K376" s="9492">
        <f>K375-G376</f>
        <v>15753522</v>
      </c>
      <c r="L376" s="433"/>
    </row>
    <row r="377" spans="1:12">
      <c r="A377" s="1329"/>
      <c r="B377" s="1484"/>
      <c r="C377" s="461" t="s">
        <v>1245</v>
      </c>
      <c r="D377" s="1501" t="s">
        <v>1247</v>
      </c>
      <c r="E377" s="1493"/>
      <c r="F377" s="1481"/>
      <c r="G377" s="9493"/>
      <c r="H377" s="1481"/>
      <c r="I377" s="1481"/>
      <c r="J377" s="1498"/>
      <c r="K377" s="9493"/>
      <c r="L377" s="433"/>
    </row>
    <row r="378" spans="1:12">
      <c r="A378" s="487"/>
      <c r="B378" s="1492"/>
      <c r="C378" s="529"/>
      <c r="D378" s="602"/>
      <c r="E378" s="605"/>
      <c r="F378" s="577"/>
      <c r="G378" s="577"/>
      <c r="H378" s="600"/>
      <c r="I378" s="577"/>
      <c r="J378" s="604">
        <v>1500</v>
      </c>
      <c r="K378" s="1481">
        <f>K376+J378</f>
        <v>15755022</v>
      </c>
      <c r="L378" s="433"/>
    </row>
    <row r="379" spans="1:12">
      <c r="A379" s="1328"/>
      <c r="B379" s="1483"/>
      <c r="C379" s="545" t="s">
        <v>781</v>
      </c>
      <c r="D379" s="1485" t="s">
        <v>941</v>
      </c>
      <c r="E379" s="974" t="s">
        <v>276</v>
      </c>
      <c r="F379" s="1480"/>
      <c r="G379" s="9492">
        <v>19140</v>
      </c>
      <c r="H379" s="1480"/>
      <c r="I379" s="1480"/>
      <c r="J379" s="1497"/>
      <c r="K379" s="9492">
        <f>K378-G379</f>
        <v>15735882</v>
      </c>
      <c r="L379" s="433"/>
    </row>
    <row r="380" spans="1:12">
      <c r="A380" s="1329"/>
      <c r="B380" s="1484"/>
      <c r="C380" s="555" t="s">
        <v>1265</v>
      </c>
      <c r="D380" s="1486" t="s">
        <v>956</v>
      </c>
      <c r="E380" s="1492"/>
      <c r="F380" s="1481"/>
      <c r="G380" s="9493"/>
      <c r="H380" s="1481"/>
      <c r="I380" s="1481"/>
      <c r="J380" s="1498"/>
      <c r="K380" s="9493"/>
      <c r="L380" s="433"/>
    </row>
    <row r="381" spans="1:12">
      <c r="A381" s="487"/>
      <c r="B381" s="561"/>
      <c r="C381" s="532"/>
      <c r="D381" s="576"/>
      <c r="E381" s="582"/>
      <c r="F381" s="577"/>
      <c r="G381" s="577"/>
      <c r="H381" s="600"/>
      <c r="I381" s="577"/>
      <c r="J381" s="604">
        <v>1500</v>
      </c>
      <c r="K381" s="1511">
        <f>K379+J381</f>
        <v>15737382</v>
      </c>
      <c r="L381" s="433"/>
    </row>
    <row r="382" spans="1:12">
      <c r="A382" s="1328"/>
      <c r="B382" s="1483"/>
      <c r="C382" s="556" t="s">
        <v>781</v>
      </c>
      <c r="D382" s="1485" t="s">
        <v>1321</v>
      </c>
      <c r="E382" s="1110" t="s">
        <v>1322</v>
      </c>
      <c r="F382" s="1480"/>
      <c r="G382" s="9492">
        <v>41140</v>
      </c>
      <c r="H382" s="1480"/>
      <c r="I382" s="1480"/>
      <c r="J382" s="1497"/>
      <c r="K382" s="9492">
        <f>K381-G382</f>
        <v>15696242</v>
      </c>
      <c r="L382" s="433"/>
    </row>
    <row r="383" spans="1:12">
      <c r="A383" s="1329"/>
      <c r="B383" s="1484"/>
      <c r="C383" s="555" t="s">
        <v>1306</v>
      </c>
      <c r="D383" s="1486" t="s">
        <v>1176</v>
      </c>
      <c r="E383" s="1484"/>
      <c r="F383" s="1481"/>
      <c r="G383" s="9493"/>
      <c r="H383" s="1481"/>
      <c r="I383" s="1481"/>
      <c r="J383" s="1498"/>
      <c r="K383" s="9493"/>
      <c r="L383" s="433"/>
    </row>
    <row r="384" spans="1:12">
      <c r="A384" s="487"/>
      <c r="B384" s="1492"/>
      <c r="C384" s="529"/>
      <c r="D384" s="602"/>
      <c r="E384" s="605"/>
      <c r="F384" s="577"/>
      <c r="G384" s="577"/>
      <c r="H384" s="600"/>
      <c r="I384" s="577"/>
      <c r="J384" s="604">
        <v>1500</v>
      </c>
      <c r="K384" s="1481">
        <f>K382+J384</f>
        <v>15697742</v>
      </c>
      <c r="L384" s="433"/>
    </row>
    <row r="385" spans="1:12">
      <c r="A385" s="1328"/>
      <c r="B385" s="1483"/>
      <c r="C385" s="556" t="s">
        <v>781</v>
      </c>
      <c r="D385" s="1485" t="s">
        <v>743</v>
      </c>
      <c r="E385" s="1483" t="s">
        <v>1177</v>
      </c>
      <c r="F385" s="1480"/>
      <c r="G385" s="9492">
        <v>15390</v>
      </c>
      <c r="H385" s="1480"/>
      <c r="I385" s="1480"/>
      <c r="J385" s="1497"/>
      <c r="K385" s="9492">
        <f>K384-G385</f>
        <v>15682352</v>
      </c>
      <c r="L385" s="433"/>
    </row>
    <row r="386" spans="1:12">
      <c r="A386" s="1329"/>
      <c r="B386" s="1484"/>
      <c r="C386" s="555" t="s">
        <v>1175</v>
      </c>
      <c r="D386" s="1486" t="s">
        <v>1176</v>
      </c>
      <c r="E386" s="1484"/>
      <c r="F386" s="1481"/>
      <c r="G386" s="9493"/>
      <c r="H386" s="1481"/>
      <c r="I386" s="1481"/>
      <c r="J386" s="1498"/>
      <c r="K386" s="9493"/>
      <c r="L386" s="433"/>
    </row>
    <row r="387" spans="1:12">
      <c r="A387" s="487"/>
      <c r="B387" s="561"/>
      <c r="C387" s="532"/>
      <c r="D387" s="576"/>
      <c r="E387" s="582"/>
      <c r="F387" s="577"/>
      <c r="G387" s="577"/>
      <c r="H387" s="600"/>
      <c r="I387" s="577"/>
      <c r="J387" s="604">
        <v>1500</v>
      </c>
      <c r="K387" s="1511">
        <f>K385+J387</f>
        <v>15683852</v>
      </c>
      <c r="L387" s="433"/>
    </row>
    <row r="388" spans="1:12">
      <c r="A388" s="1328"/>
      <c r="B388" s="1483"/>
      <c r="C388" s="556" t="s">
        <v>781</v>
      </c>
      <c r="D388" s="1485" t="s">
        <v>1167</v>
      </c>
      <c r="E388" s="1483" t="s">
        <v>195</v>
      </c>
      <c r="F388" s="1480"/>
      <c r="G388" s="1480"/>
      <c r="H388" s="1480"/>
      <c r="I388" s="9492">
        <v>88140</v>
      </c>
      <c r="J388" s="1497"/>
      <c r="K388" s="9492">
        <f>K387-I388</f>
        <v>15595712</v>
      </c>
      <c r="L388" s="433"/>
    </row>
    <row r="389" spans="1:12">
      <c r="A389" s="1329"/>
      <c r="B389" s="1484"/>
      <c r="C389" s="555" t="s">
        <v>1168</v>
      </c>
      <c r="D389" s="1486" t="s">
        <v>38</v>
      </c>
      <c r="E389" s="1484"/>
      <c r="F389" s="1481"/>
      <c r="G389" s="1481"/>
      <c r="H389" s="1481"/>
      <c r="I389" s="9493"/>
      <c r="J389" s="1498"/>
      <c r="K389" s="9493"/>
      <c r="L389" s="433"/>
    </row>
    <row r="390" spans="1:12">
      <c r="A390" s="487"/>
      <c r="B390" s="1492"/>
      <c r="C390" s="529"/>
      <c r="D390" s="602"/>
      <c r="E390" s="605"/>
      <c r="F390" s="577"/>
      <c r="G390" s="577"/>
      <c r="H390" s="600"/>
      <c r="I390" s="577"/>
      <c r="J390" s="604">
        <v>1500</v>
      </c>
      <c r="K390" s="1481">
        <f>K388+J390</f>
        <v>15597212</v>
      </c>
      <c r="L390" s="433"/>
    </row>
    <row r="391" spans="1:12">
      <c r="A391" s="1328"/>
      <c r="B391" s="1483"/>
      <c r="C391" s="474" t="s">
        <v>781</v>
      </c>
      <c r="D391" s="1485" t="s">
        <v>1167</v>
      </c>
      <c r="E391" s="1483" t="s">
        <v>195</v>
      </c>
      <c r="F391" s="1480"/>
      <c r="G391" s="1480"/>
      <c r="H391" s="1480"/>
      <c r="I391" s="9492">
        <v>88140</v>
      </c>
      <c r="J391" s="1497"/>
      <c r="K391" s="9492">
        <f>K390-I391</f>
        <v>15509072</v>
      </c>
      <c r="L391" s="433"/>
    </row>
    <row r="392" spans="1:12">
      <c r="A392" s="1329"/>
      <c r="B392" s="1484"/>
      <c r="C392" s="477" t="s">
        <v>1169</v>
      </c>
      <c r="D392" s="1486" t="s">
        <v>38</v>
      </c>
      <c r="E392" s="1484"/>
      <c r="F392" s="1481"/>
      <c r="G392" s="1481"/>
      <c r="H392" s="1481"/>
      <c r="I392" s="9493"/>
      <c r="J392" s="1498"/>
      <c r="K392" s="9493"/>
      <c r="L392" s="433"/>
    </row>
    <row r="393" spans="1:12">
      <c r="A393" s="487"/>
      <c r="B393" s="561"/>
      <c r="C393" s="532"/>
      <c r="D393" s="576"/>
      <c r="E393" s="582"/>
      <c r="F393" s="577"/>
      <c r="G393" s="577"/>
      <c r="H393" s="600"/>
      <c r="I393" s="577" t="s">
        <v>1470</v>
      </c>
      <c r="J393" s="604">
        <v>1500</v>
      </c>
      <c r="K393" s="1511">
        <f>K391+J393</f>
        <v>15510572</v>
      </c>
      <c r="L393" s="433"/>
    </row>
    <row r="394" spans="1:12">
      <c r="A394" s="1328"/>
      <c r="B394" s="1483"/>
      <c r="C394" s="556" t="s">
        <v>781</v>
      </c>
      <c r="D394" s="1500" t="s">
        <v>1167</v>
      </c>
      <c r="E394" s="1502" t="s">
        <v>195</v>
      </c>
      <c r="F394" s="1480"/>
      <c r="G394" s="1480"/>
      <c r="H394" s="1480"/>
      <c r="I394" s="9492">
        <v>88140</v>
      </c>
      <c r="J394" s="1497"/>
      <c r="K394" s="9492">
        <f>K393-I394</f>
        <v>15422432</v>
      </c>
      <c r="L394" s="1337" t="s">
        <v>1452</v>
      </c>
    </row>
    <row r="395" spans="1:12">
      <c r="A395" s="1329"/>
      <c r="B395" s="1484"/>
      <c r="C395" s="555" t="s">
        <v>1249</v>
      </c>
      <c r="D395" s="1501" t="s">
        <v>38</v>
      </c>
      <c r="E395" s="1503"/>
      <c r="F395" s="1481"/>
      <c r="G395" s="1481"/>
      <c r="H395" s="1481"/>
      <c r="I395" s="9493"/>
      <c r="J395" s="1498"/>
      <c r="K395" s="9493"/>
      <c r="L395" s="1338"/>
    </row>
    <row r="396" spans="1:12">
      <c r="A396" s="487"/>
      <c r="B396" s="1492"/>
      <c r="C396" s="529"/>
      <c r="D396" s="602"/>
      <c r="E396" s="605"/>
      <c r="F396" s="577"/>
      <c r="G396" s="577"/>
      <c r="H396" s="600"/>
      <c r="I396" s="577"/>
      <c r="J396" s="604">
        <v>1500</v>
      </c>
      <c r="K396" s="1481">
        <f>K394+J396</f>
        <v>15423932</v>
      </c>
      <c r="L396" s="433"/>
    </row>
    <row r="397" spans="1:12">
      <c r="A397" s="1328"/>
      <c r="B397" s="1483"/>
      <c r="C397" s="545" t="s">
        <v>781</v>
      </c>
      <c r="D397" s="1500" t="s">
        <v>1167</v>
      </c>
      <c r="E397" s="1502" t="s">
        <v>195</v>
      </c>
      <c r="F397" s="1480"/>
      <c r="G397" s="1480"/>
      <c r="H397" s="1480"/>
      <c r="I397" s="9492">
        <v>88140</v>
      </c>
      <c r="J397" s="1497"/>
      <c r="K397" s="9492">
        <f>K396-I397</f>
        <v>15335792</v>
      </c>
      <c r="L397" s="1337" t="s">
        <v>1452</v>
      </c>
    </row>
    <row r="398" spans="1:12">
      <c r="A398" s="1329"/>
      <c r="B398" s="1484"/>
      <c r="C398" s="538" t="s">
        <v>1450</v>
      </c>
      <c r="D398" s="1501" t="s">
        <v>38</v>
      </c>
      <c r="E398" s="1503"/>
      <c r="F398" s="1481"/>
      <c r="G398" s="1481"/>
      <c r="H398" s="1481"/>
      <c r="I398" s="9493"/>
      <c r="J398" s="1498"/>
      <c r="K398" s="9493"/>
      <c r="L398" s="1338"/>
    </row>
    <row r="399" spans="1:12">
      <c r="A399" s="487"/>
      <c r="B399" s="561"/>
      <c r="C399" s="532"/>
      <c r="D399" s="576"/>
      <c r="E399" s="582"/>
      <c r="F399" s="577"/>
      <c r="G399" s="577"/>
      <c r="H399" s="600"/>
      <c r="I399" s="577"/>
      <c r="J399" s="604">
        <v>1500</v>
      </c>
      <c r="K399" s="1511">
        <f>K397+J399</f>
        <v>15337292</v>
      </c>
      <c r="L399" s="433"/>
    </row>
    <row r="400" spans="1:12">
      <c r="A400" s="1328"/>
      <c r="B400" s="1483"/>
      <c r="C400" s="545" t="s">
        <v>781</v>
      </c>
      <c r="D400" s="1485" t="s">
        <v>113</v>
      </c>
      <c r="E400" s="1483" t="s">
        <v>114</v>
      </c>
      <c r="F400" s="1480"/>
      <c r="G400" s="1480"/>
      <c r="H400" s="1480"/>
      <c r="I400" s="9492">
        <v>12540</v>
      </c>
      <c r="J400" s="1497"/>
      <c r="K400" s="9492">
        <f>K399-I400</f>
        <v>15324752</v>
      </c>
      <c r="L400" s="1337"/>
    </row>
    <row r="401" spans="1:12">
      <c r="A401" s="1329"/>
      <c r="B401" s="1484"/>
      <c r="C401" s="538" t="s">
        <v>1420</v>
      </c>
      <c r="D401" s="1486" t="s">
        <v>46</v>
      </c>
      <c r="E401" s="1484"/>
      <c r="F401" s="1481"/>
      <c r="G401" s="1481"/>
      <c r="H401" s="1481"/>
      <c r="I401" s="9493"/>
      <c r="J401" s="1498"/>
      <c r="K401" s="9493"/>
      <c r="L401" s="1338"/>
    </row>
    <row r="402" spans="1:12">
      <c r="A402" s="487"/>
      <c r="B402" s="1492"/>
      <c r="C402" s="529"/>
      <c r="D402" s="602"/>
      <c r="E402" s="605"/>
      <c r="F402" s="577"/>
      <c r="G402" s="577"/>
      <c r="H402" s="600"/>
      <c r="I402" s="577"/>
      <c r="J402" s="604">
        <v>1500</v>
      </c>
      <c r="K402" s="1481">
        <f>K400+J402</f>
        <v>15326252</v>
      </c>
      <c r="L402" s="433"/>
    </row>
    <row r="403" spans="1:12">
      <c r="A403" s="1328"/>
      <c r="B403" s="1483"/>
      <c r="C403" s="556" t="s">
        <v>781</v>
      </c>
      <c r="D403" s="491"/>
      <c r="E403" s="1005"/>
      <c r="F403" s="1480"/>
      <c r="G403" s="1480"/>
      <c r="H403" s="1480"/>
      <c r="I403" s="9492">
        <v>13740</v>
      </c>
      <c r="J403" s="1497"/>
      <c r="K403" s="9492">
        <f>K402-I403</f>
        <v>15312512</v>
      </c>
      <c r="L403" s="1337" t="s">
        <v>1452</v>
      </c>
    </row>
    <row r="404" spans="1:12">
      <c r="A404" s="1329"/>
      <c r="B404" s="1484"/>
      <c r="C404" s="477" t="s">
        <v>1359</v>
      </c>
      <c r="D404" s="487"/>
      <c r="E404" s="533"/>
      <c r="F404" s="1481"/>
      <c r="G404" s="1481"/>
      <c r="H404" s="1481"/>
      <c r="I404" s="9493"/>
      <c r="J404" s="1498"/>
      <c r="K404" s="9493"/>
      <c r="L404" s="1338"/>
    </row>
    <row r="405" spans="1:12">
      <c r="A405" s="487"/>
      <c r="B405" s="561"/>
      <c r="C405" s="532"/>
      <c r="D405" s="576"/>
      <c r="E405" s="582"/>
      <c r="F405" s="577"/>
      <c r="G405" s="577"/>
      <c r="H405" s="600"/>
      <c r="I405" s="577"/>
      <c r="J405" s="604">
        <v>1500</v>
      </c>
      <c r="K405" s="1512">
        <f>K403+J405</f>
        <v>15314012</v>
      </c>
      <c r="L405" s="433"/>
    </row>
    <row r="406" spans="1:12">
      <c r="A406" s="1328"/>
      <c r="B406" s="1483" t="s">
        <v>1451</v>
      </c>
      <c r="C406" s="556" t="s">
        <v>1109</v>
      </c>
      <c r="D406" s="485" t="s">
        <v>1221</v>
      </c>
      <c r="E406" s="1483" t="s">
        <v>1236</v>
      </c>
      <c r="F406" s="1480"/>
      <c r="G406" s="9492">
        <v>500000</v>
      </c>
      <c r="H406" s="1480"/>
      <c r="I406" s="1480"/>
      <c r="J406" s="1497"/>
      <c r="K406" s="9492">
        <f>K405-G406</f>
        <v>14814012</v>
      </c>
      <c r="L406" s="1337"/>
    </row>
    <row r="407" spans="1:12">
      <c r="A407" s="1329"/>
      <c r="B407" s="1484"/>
      <c r="C407" s="555" t="s">
        <v>1220</v>
      </c>
      <c r="D407" s="486" t="s">
        <v>1222</v>
      </c>
      <c r="E407" s="1484"/>
      <c r="F407" s="1481"/>
      <c r="G407" s="9493"/>
      <c r="H407" s="1481"/>
      <c r="I407" s="1481"/>
      <c r="J407" s="1498"/>
      <c r="K407" s="9493"/>
      <c r="L407" s="1338"/>
    </row>
    <row r="408" spans="1:12">
      <c r="A408" s="487"/>
      <c r="B408" s="1492"/>
      <c r="C408" s="529"/>
      <c r="D408" s="602"/>
      <c r="E408" s="605"/>
      <c r="F408" s="577"/>
      <c r="G408" s="577"/>
      <c r="H408" s="600"/>
      <c r="I408" s="577"/>
      <c r="J408" s="604">
        <v>1600</v>
      </c>
      <c r="K408" s="1481">
        <f>K406+J408</f>
        <v>14815612</v>
      </c>
      <c r="L408" s="433"/>
    </row>
    <row r="409" spans="1:12">
      <c r="A409" s="1328"/>
      <c r="B409" s="1483"/>
      <c r="C409" s="435" t="s">
        <v>997</v>
      </c>
      <c r="D409" s="1485" t="s">
        <v>1221</v>
      </c>
      <c r="E409" s="1483" t="s">
        <v>1236</v>
      </c>
      <c r="F409" s="1480"/>
      <c r="G409" s="9492">
        <v>200000</v>
      </c>
      <c r="H409" s="1480"/>
      <c r="I409" s="1480"/>
      <c r="J409" s="1497"/>
      <c r="K409" s="9492">
        <f>K408-G409</f>
        <v>14615612</v>
      </c>
      <c r="L409" s="1337" t="s">
        <v>1454</v>
      </c>
    </row>
    <row r="410" spans="1:12">
      <c r="A410" s="1329"/>
      <c r="B410" s="1484"/>
      <c r="C410" s="509" t="s">
        <v>1261</v>
      </c>
      <c r="D410" s="1486" t="s">
        <v>1222</v>
      </c>
      <c r="E410" s="1484"/>
      <c r="F410" s="1481"/>
      <c r="G410" s="9493"/>
      <c r="H410" s="1481"/>
      <c r="I410" s="1481"/>
      <c r="J410" s="1498"/>
      <c r="K410" s="9493"/>
      <c r="L410" s="1338"/>
    </row>
    <row r="411" spans="1:12">
      <c r="A411" s="487"/>
      <c r="B411" s="561"/>
      <c r="C411" s="532"/>
      <c r="D411" s="576"/>
      <c r="E411" s="582"/>
      <c r="F411" s="577"/>
      <c r="G411" s="577"/>
      <c r="H411" s="600"/>
      <c r="I411" s="577"/>
      <c r="J411" s="604">
        <v>1600</v>
      </c>
      <c r="K411" s="1512">
        <f>K409+J411</f>
        <v>14617212</v>
      </c>
      <c r="L411" s="433"/>
    </row>
    <row r="412" spans="1:12">
      <c r="A412" s="1328"/>
      <c r="B412" s="1483" t="s">
        <v>1453</v>
      </c>
      <c r="C412" s="556" t="s">
        <v>952</v>
      </c>
      <c r="D412" s="1500" t="s">
        <v>990</v>
      </c>
      <c r="E412" s="1502" t="s">
        <v>143</v>
      </c>
      <c r="F412" s="1480"/>
      <c r="G412" s="9492">
        <v>50000</v>
      </c>
      <c r="H412" s="1480"/>
      <c r="I412" s="1480"/>
      <c r="J412" s="1497"/>
      <c r="K412" s="9492">
        <f>K411-G412</f>
        <v>14567212</v>
      </c>
      <c r="L412" s="1337" t="s">
        <v>1458</v>
      </c>
    </row>
    <row r="413" spans="1:12">
      <c r="A413" s="1329"/>
      <c r="B413" s="1484"/>
      <c r="C413" s="555" t="s">
        <v>1203</v>
      </c>
      <c r="D413" s="1501" t="s">
        <v>1176</v>
      </c>
      <c r="E413" s="1503"/>
      <c r="F413" s="1481"/>
      <c r="G413" s="9493"/>
      <c r="H413" s="1481"/>
      <c r="I413" s="1481"/>
      <c r="J413" s="1498"/>
      <c r="K413" s="9493"/>
      <c r="L413" s="1338"/>
    </row>
    <row r="414" spans="1:12">
      <c r="A414" s="487"/>
      <c r="B414" s="561"/>
      <c r="C414" s="532"/>
      <c r="D414" s="576"/>
      <c r="E414" s="582"/>
      <c r="F414" s="577"/>
      <c r="G414" s="577"/>
      <c r="H414" s="600"/>
      <c r="I414" s="577"/>
      <c r="J414" s="604">
        <v>1600</v>
      </c>
      <c r="K414" s="1511">
        <f>K412+J414</f>
        <v>14568812</v>
      </c>
      <c r="L414" s="433"/>
    </row>
    <row r="415" spans="1:12">
      <c r="A415" s="1328"/>
      <c r="B415" s="1483"/>
      <c r="C415" s="556" t="s">
        <v>1191</v>
      </c>
      <c r="D415" s="1485" t="s">
        <v>983</v>
      </c>
      <c r="E415" s="1487" t="s">
        <v>262</v>
      </c>
      <c r="F415" s="1480"/>
      <c r="G415" s="9492">
        <v>100000</v>
      </c>
      <c r="H415" s="1480"/>
      <c r="I415" s="1480"/>
      <c r="J415" s="1497"/>
      <c r="K415" s="9492">
        <f>K414-G415</f>
        <v>14468812</v>
      </c>
      <c r="L415" s="1337"/>
    </row>
    <row r="416" spans="1:12">
      <c r="A416" s="1329"/>
      <c r="B416" s="1484"/>
      <c r="C416" s="555" t="s">
        <v>1064</v>
      </c>
      <c r="D416" s="1486" t="s">
        <v>956</v>
      </c>
      <c r="E416" s="1488"/>
      <c r="F416" s="1481"/>
      <c r="G416" s="9493"/>
      <c r="H416" s="1481"/>
      <c r="I416" s="1481"/>
      <c r="J416" s="1498"/>
      <c r="K416" s="9493"/>
      <c r="L416" s="1338"/>
    </row>
    <row r="417" spans="1:12">
      <c r="A417" s="487"/>
      <c r="B417" s="1492"/>
      <c r="C417" s="529"/>
      <c r="D417" s="602"/>
      <c r="E417" s="605"/>
      <c r="F417" s="577"/>
      <c r="G417" s="577"/>
      <c r="H417" s="600"/>
      <c r="I417" s="577"/>
      <c r="J417" s="604">
        <v>1600</v>
      </c>
      <c r="K417" s="1481">
        <f>K415+J417</f>
        <v>14470412</v>
      </c>
      <c r="L417" s="433"/>
    </row>
    <row r="418" spans="1:12">
      <c r="A418" s="1328"/>
      <c r="B418" s="1483"/>
      <c r="C418" s="517" t="s">
        <v>781</v>
      </c>
      <c r="D418" s="1485" t="s">
        <v>785</v>
      </c>
      <c r="E418" s="1483" t="s">
        <v>47</v>
      </c>
      <c r="F418" s="1480"/>
      <c r="G418" s="1480"/>
      <c r="H418" s="9492">
        <v>64390</v>
      </c>
      <c r="I418" s="1480"/>
      <c r="J418" s="1497"/>
      <c r="K418" s="9492">
        <f>K417-H418</f>
        <v>14406022</v>
      </c>
      <c r="L418" s="1337"/>
    </row>
    <row r="419" spans="1:12">
      <c r="A419" s="1329"/>
      <c r="B419" s="1484"/>
      <c r="C419" s="555" t="s">
        <v>784</v>
      </c>
      <c r="D419" s="1486" t="s">
        <v>46</v>
      </c>
      <c r="E419" s="1484"/>
      <c r="F419" s="1481"/>
      <c r="G419" s="1481"/>
      <c r="H419" s="9493"/>
      <c r="I419" s="1481"/>
      <c r="J419" s="1498"/>
      <c r="K419" s="9493"/>
      <c r="L419" s="1338"/>
    </row>
    <row r="420" spans="1:12">
      <c r="A420" s="487"/>
      <c r="B420" s="561"/>
      <c r="C420" s="532"/>
      <c r="D420" s="576"/>
      <c r="E420" s="582"/>
      <c r="F420" s="577"/>
      <c r="G420" s="577"/>
      <c r="H420" s="600"/>
      <c r="I420" s="577"/>
      <c r="J420" s="604">
        <v>1500</v>
      </c>
      <c r="K420" s="1511">
        <f>K418+J420</f>
        <v>14407522</v>
      </c>
      <c r="L420" s="433"/>
    </row>
    <row r="421" spans="1:12">
      <c r="A421" s="1328"/>
      <c r="B421" s="1483"/>
      <c r="C421" s="545" t="s">
        <v>796</v>
      </c>
      <c r="D421" s="1496" t="s">
        <v>1456</v>
      </c>
      <c r="E421" s="974" t="s">
        <v>1485</v>
      </c>
      <c r="F421" s="1480"/>
      <c r="G421" s="9492">
        <v>642400</v>
      </c>
      <c r="H421" s="1480"/>
      <c r="I421" s="1480"/>
      <c r="J421" s="1497"/>
      <c r="K421" s="9492">
        <f>K420-G421</f>
        <v>13765122</v>
      </c>
      <c r="L421" s="1337"/>
    </row>
    <row r="422" spans="1:12">
      <c r="A422" s="1329"/>
      <c r="B422" s="1484"/>
      <c r="C422" s="538" t="s">
        <v>1455</v>
      </c>
      <c r="D422" s="1486" t="s">
        <v>956</v>
      </c>
      <c r="E422" s="1484"/>
      <c r="F422" s="1481"/>
      <c r="G422" s="9493"/>
      <c r="H422" s="1481"/>
      <c r="I422" s="1481"/>
      <c r="J422" s="1498"/>
      <c r="K422" s="9493"/>
      <c r="L422" s="1338"/>
    </row>
    <row r="423" spans="1:12">
      <c r="A423" s="487"/>
      <c r="B423" s="1492"/>
      <c r="C423" s="529"/>
      <c r="D423" s="602"/>
      <c r="E423" s="605"/>
      <c r="F423" s="577"/>
      <c r="G423" s="577"/>
      <c r="H423" s="600"/>
      <c r="I423" s="577"/>
      <c r="J423" s="604">
        <v>6750</v>
      </c>
      <c r="K423" s="1512">
        <f>K421+J423</f>
        <v>13771872</v>
      </c>
      <c r="L423" s="433"/>
    </row>
    <row r="424" spans="1:12">
      <c r="A424" s="1328"/>
      <c r="B424" s="1483" t="s">
        <v>1457</v>
      </c>
      <c r="C424" s="517" t="s">
        <v>1369</v>
      </c>
      <c r="D424" s="1485" t="s">
        <v>37</v>
      </c>
      <c r="E424" s="1502" t="s">
        <v>717</v>
      </c>
      <c r="F424" s="1480"/>
      <c r="G424" s="9492">
        <v>700000</v>
      </c>
      <c r="H424" s="1480"/>
      <c r="I424" s="1480"/>
      <c r="J424" s="1497"/>
      <c r="K424" s="9492">
        <f>K423-G424</f>
        <v>13071872</v>
      </c>
      <c r="L424" s="1337"/>
    </row>
    <row r="425" spans="1:12">
      <c r="A425" s="1329"/>
      <c r="B425" s="1484"/>
      <c r="C425" s="477" t="s">
        <v>1179</v>
      </c>
      <c r="D425" s="1486" t="s">
        <v>250</v>
      </c>
      <c r="E425" s="1503"/>
      <c r="F425" s="1481"/>
      <c r="G425" s="9493"/>
      <c r="H425" s="1481"/>
      <c r="I425" s="1481"/>
      <c r="J425" s="1498"/>
      <c r="K425" s="9493"/>
      <c r="L425" s="1338"/>
    </row>
    <row r="426" spans="1:12">
      <c r="A426" s="487"/>
      <c r="B426" s="561"/>
      <c r="C426" s="532"/>
      <c r="D426" s="576"/>
      <c r="E426" s="582"/>
      <c r="F426" s="577"/>
      <c r="G426" s="577"/>
      <c r="H426" s="600"/>
      <c r="I426" s="577"/>
      <c r="J426" s="604">
        <v>1600</v>
      </c>
      <c r="K426" s="1481">
        <f>K424+J426</f>
        <v>13073472</v>
      </c>
      <c r="L426" s="433"/>
    </row>
    <row r="427" spans="1:12">
      <c r="A427" s="1328"/>
      <c r="B427" s="1483"/>
      <c r="C427" s="556" t="s">
        <v>1278</v>
      </c>
      <c r="D427" s="1485" t="s">
        <v>651</v>
      </c>
      <c r="E427" s="974"/>
      <c r="F427" s="1480"/>
      <c r="G427" s="1480"/>
      <c r="H427" s="1480"/>
      <c r="I427" s="1480">
        <v>300000</v>
      </c>
      <c r="J427" s="1497"/>
      <c r="K427" s="9492">
        <f>K426-I427</f>
        <v>12773472</v>
      </c>
      <c r="L427" s="1337"/>
    </row>
    <row r="428" spans="1:12">
      <c r="A428" s="1329"/>
      <c r="B428" s="1484"/>
      <c r="C428" s="555" t="s">
        <v>1001</v>
      </c>
      <c r="D428" s="1486"/>
      <c r="E428" s="1484"/>
      <c r="F428" s="1481"/>
      <c r="G428" s="1481"/>
      <c r="H428" s="1481"/>
      <c r="I428" s="1481"/>
      <c r="J428" s="1498"/>
      <c r="K428" s="9493"/>
      <c r="L428" s="1338"/>
    </row>
    <row r="429" spans="1:12">
      <c r="A429" s="487"/>
      <c r="B429" s="1492"/>
      <c r="C429" s="529"/>
      <c r="D429" s="602"/>
      <c r="E429" s="605"/>
      <c r="F429" s="577"/>
      <c r="G429" s="577"/>
      <c r="H429" s="600"/>
      <c r="I429" s="577"/>
      <c r="J429" s="604">
        <v>1600</v>
      </c>
      <c r="K429" s="1481">
        <f>K427+J429</f>
        <v>12775072</v>
      </c>
      <c r="L429" s="433"/>
    </row>
    <row r="430" spans="1:12">
      <c r="A430" s="1328"/>
      <c r="B430" s="1483"/>
      <c r="C430" s="457" t="s">
        <v>781</v>
      </c>
      <c r="D430" s="485" t="s">
        <v>457</v>
      </c>
      <c r="E430" s="1487" t="s">
        <v>459</v>
      </c>
      <c r="F430" s="1480"/>
      <c r="G430" s="1480"/>
      <c r="H430" s="1480"/>
      <c r="I430" s="1480">
        <v>55390</v>
      </c>
      <c r="J430" s="1497"/>
      <c r="K430" s="9492">
        <f>K429-I430</f>
        <v>12719682</v>
      </c>
      <c r="L430" s="1337"/>
    </row>
    <row r="431" spans="1:12">
      <c r="A431" s="1329"/>
      <c r="B431" s="1484"/>
      <c r="C431" s="538" t="s">
        <v>1327</v>
      </c>
      <c r="D431" s="486" t="s">
        <v>458</v>
      </c>
      <c r="E431" s="1488"/>
      <c r="F431" s="1481"/>
      <c r="G431" s="1481"/>
      <c r="H431" s="1481"/>
      <c r="I431" s="1481"/>
      <c r="J431" s="1498"/>
      <c r="K431" s="9493"/>
      <c r="L431" s="1338"/>
    </row>
    <row r="432" spans="1:12">
      <c r="A432" s="487"/>
      <c r="B432" s="561"/>
      <c r="C432" s="532"/>
      <c r="D432" s="576"/>
      <c r="E432" s="582"/>
      <c r="F432" s="577"/>
      <c r="G432" s="577"/>
      <c r="H432" s="600"/>
      <c r="I432" s="577"/>
      <c r="J432" s="604">
        <v>1500</v>
      </c>
      <c r="K432" s="1512">
        <f>K430+J432</f>
        <v>12721182</v>
      </c>
      <c r="L432" s="433"/>
    </row>
    <row r="433" spans="1:12">
      <c r="A433" s="1328"/>
      <c r="B433" s="1483" t="s">
        <v>1459</v>
      </c>
      <c r="C433" s="545" t="s">
        <v>982</v>
      </c>
      <c r="D433" s="1485" t="s">
        <v>983</v>
      </c>
      <c r="E433" s="1487" t="s">
        <v>262</v>
      </c>
      <c r="F433" s="1480"/>
      <c r="G433" s="1480">
        <v>11000</v>
      </c>
      <c r="H433" s="1480"/>
      <c r="I433" s="1480"/>
      <c r="J433" s="1497"/>
      <c r="K433" s="9492">
        <f>K432-G433</f>
        <v>12710182</v>
      </c>
      <c r="L433" s="433"/>
    </row>
    <row r="434" spans="1:12">
      <c r="A434" s="1329"/>
      <c r="B434" s="1484"/>
      <c r="C434" s="538" t="s">
        <v>357</v>
      </c>
      <c r="D434" s="1486" t="s">
        <v>956</v>
      </c>
      <c r="E434" s="1488"/>
      <c r="F434" s="1481"/>
      <c r="G434" s="1481"/>
      <c r="H434" s="1481"/>
      <c r="I434" s="1481"/>
      <c r="J434" s="1498"/>
      <c r="K434" s="9493"/>
      <c r="L434" s="433"/>
    </row>
    <row r="435" spans="1:12">
      <c r="A435" s="487"/>
      <c r="B435" s="1492"/>
      <c r="C435" s="529"/>
      <c r="D435" s="602"/>
      <c r="E435" s="605"/>
      <c r="F435" s="577"/>
      <c r="G435" s="577"/>
      <c r="H435" s="600"/>
      <c r="I435" s="577"/>
      <c r="J435" s="604">
        <v>325</v>
      </c>
      <c r="K435" s="1481">
        <f>K433+J435</f>
        <v>12710507</v>
      </c>
      <c r="L435" s="433"/>
    </row>
    <row r="436" spans="1:12">
      <c r="A436" s="1328"/>
      <c r="B436" s="1483"/>
      <c r="C436" s="545" t="s">
        <v>1460</v>
      </c>
      <c r="D436" s="1485" t="s">
        <v>983</v>
      </c>
      <c r="E436" s="1487" t="s">
        <v>262</v>
      </c>
      <c r="F436" s="1480"/>
      <c r="G436" s="1480">
        <v>6500</v>
      </c>
      <c r="H436" s="1480"/>
      <c r="I436" s="1480"/>
      <c r="J436" s="1497"/>
      <c r="K436" s="9492">
        <f>K435-G436</f>
        <v>12704007</v>
      </c>
      <c r="L436" s="433"/>
    </row>
    <row r="437" spans="1:12">
      <c r="A437" s="1329"/>
      <c r="B437" s="1484"/>
      <c r="C437" s="538" t="s">
        <v>357</v>
      </c>
      <c r="D437" s="1486" t="s">
        <v>956</v>
      </c>
      <c r="E437" s="1488"/>
      <c r="F437" s="1481"/>
      <c r="G437" s="1481"/>
      <c r="H437" s="1481"/>
      <c r="I437" s="1481"/>
      <c r="J437" s="1498"/>
      <c r="K437" s="9493"/>
      <c r="L437" s="433"/>
    </row>
    <row r="438" spans="1:12">
      <c r="A438" s="487"/>
      <c r="B438" s="561"/>
      <c r="C438" s="532"/>
      <c r="D438" s="576"/>
      <c r="E438" s="582"/>
      <c r="F438" s="577"/>
      <c r="G438" s="577"/>
      <c r="H438" s="600"/>
      <c r="I438" s="577"/>
      <c r="J438" s="604">
        <v>325</v>
      </c>
      <c r="K438" s="1512">
        <f>K436+J438</f>
        <v>12704332</v>
      </c>
      <c r="L438" s="433"/>
    </row>
    <row r="439" spans="1:12">
      <c r="A439" s="1328"/>
      <c r="B439" s="1483" t="s">
        <v>1461</v>
      </c>
      <c r="C439" s="556" t="s">
        <v>1109</v>
      </c>
      <c r="D439" s="1485" t="s">
        <v>1312</v>
      </c>
      <c r="E439" s="1483" t="s">
        <v>1326</v>
      </c>
      <c r="F439" s="1480"/>
      <c r="G439" s="1480">
        <v>500000</v>
      </c>
      <c r="H439" s="1480"/>
      <c r="I439" s="1480"/>
      <c r="J439" s="1497"/>
      <c r="K439" s="9492">
        <f>K438-G439</f>
        <v>12204332</v>
      </c>
      <c r="L439" s="433"/>
    </row>
    <row r="440" spans="1:12">
      <c r="A440" s="1329"/>
      <c r="B440" s="1484"/>
      <c r="C440" s="555" t="s">
        <v>1311</v>
      </c>
      <c r="D440" s="1486" t="s">
        <v>1313</v>
      </c>
      <c r="E440" s="1484"/>
      <c r="F440" s="1481"/>
      <c r="G440" s="1481"/>
      <c r="H440" s="1481"/>
      <c r="I440" s="1481"/>
      <c r="J440" s="1498"/>
      <c r="K440" s="9493"/>
      <c r="L440" s="433"/>
    </row>
    <row r="441" spans="1:12">
      <c r="A441" s="487"/>
      <c r="B441" s="1492"/>
      <c r="C441" s="529"/>
      <c r="D441" s="602"/>
      <c r="E441" s="605"/>
      <c r="F441" s="577"/>
      <c r="G441" s="577"/>
      <c r="H441" s="600"/>
      <c r="I441" s="577"/>
      <c r="J441" s="604">
        <v>1600</v>
      </c>
      <c r="K441" s="1481">
        <f>K439+J441</f>
        <v>12205932</v>
      </c>
      <c r="L441" s="433"/>
    </row>
    <row r="442" spans="1:12">
      <c r="A442" s="1328"/>
      <c r="B442" s="1483"/>
      <c r="C442" s="474" t="s">
        <v>781</v>
      </c>
      <c r="D442" s="1485" t="s">
        <v>1403</v>
      </c>
      <c r="E442" s="1483" t="s">
        <v>1405</v>
      </c>
      <c r="F442" s="1480"/>
      <c r="G442" s="1480">
        <v>38640</v>
      </c>
      <c r="H442" s="1480"/>
      <c r="I442" s="1480"/>
      <c r="J442" s="1497"/>
      <c r="K442" s="9492">
        <f>K441-G442</f>
        <v>12167292</v>
      </c>
      <c r="L442" s="433"/>
    </row>
    <row r="443" spans="1:12">
      <c r="A443" s="1329"/>
      <c r="B443" s="1484"/>
      <c r="C443" s="477" t="s">
        <v>1492</v>
      </c>
      <c r="D443" s="1486" t="s">
        <v>1404</v>
      </c>
      <c r="E443" s="1484"/>
      <c r="F443" s="1481"/>
      <c r="G443" s="1481"/>
      <c r="H443" s="1481"/>
      <c r="I443" s="1481"/>
      <c r="J443" s="1498"/>
      <c r="K443" s="9493"/>
      <c r="L443" s="433"/>
    </row>
    <row r="444" spans="1:12">
      <c r="A444" s="487"/>
      <c r="B444" s="561"/>
      <c r="C444" s="532"/>
      <c r="D444" s="576"/>
      <c r="E444" s="582"/>
      <c r="F444" s="577"/>
      <c r="G444" s="577"/>
      <c r="H444" s="600"/>
      <c r="I444" s="577"/>
      <c r="J444" s="604">
        <v>1500</v>
      </c>
      <c r="K444" s="1481">
        <f>K442+J444</f>
        <v>12168792</v>
      </c>
      <c r="L444" s="433"/>
    </row>
    <row r="445" spans="1:12">
      <c r="A445" s="1328"/>
      <c r="B445" s="1483"/>
      <c r="C445" s="545" t="s">
        <v>982</v>
      </c>
      <c r="D445" s="1485" t="s">
        <v>983</v>
      </c>
      <c r="E445" s="1487" t="s">
        <v>262</v>
      </c>
      <c r="F445" s="1480"/>
      <c r="G445" s="1480">
        <v>11500</v>
      </c>
      <c r="H445" s="1480"/>
      <c r="I445" s="1480"/>
      <c r="J445" s="1497"/>
      <c r="K445" s="9492">
        <f>K444-G445</f>
        <v>12157292</v>
      </c>
      <c r="L445" s="433"/>
    </row>
    <row r="446" spans="1:12">
      <c r="A446" s="1329"/>
      <c r="B446" s="1484"/>
      <c r="C446" s="538" t="s">
        <v>1462</v>
      </c>
      <c r="D446" s="1486" t="s">
        <v>956</v>
      </c>
      <c r="E446" s="1488"/>
      <c r="F446" s="1481"/>
      <c r="G446" s="1481"/>
      <c r="H446" s="1481"/>
      <c r="I446" s="1481"/>
      <c r="J446" s="1498"/>
      <c r="K446" s="9493"/>
      <c r="L446" s="433"/>
    </row>
    <row r="447" spans="1:12">
      <c r="A447" s="487"/>
      <c r="B447" s="1492"/>
      <c r="C447" s="529"/>
      <c r="D447" s="602"/>
      <c r="E447" s="605"/>
      <c r="F447" s="577"/>
      <c r="G447" s="577"/>
      <c r="H447" s="600"/>
      <c r="I447" s="577"/>
      <c r="J447" s="604">
        <v>575</v>
      </c>
      <c r="K447" s="1512">
        <f>K445+J447</f>
        <v>12157867</v>
      </c>
      <c r="L447" s="433"/>
    </row>
    <row r="448" spans="1:12">
      <c r="A448" s="1328"/>
      <c r="B448" s="1483" t="s">
        <v>1463</v>
      </c>
      <c r="C448" s="556" t="s">
        <v>1369</v>
      </c>
      <c r="D448" s="1485" t="s">
        <v>964</v>
      </c>
      <c r="E448" s="1483" t="s">
        <v>1233</v>
      </c>
      <c r="F448" s="1480"/>
      <c r="G448" s="1480">
        <v>700000</v>
      </c>
      <c r="H448" s="1480"/>
      <c r="I448" s="1480"/>
      <c r="J448" s="1497"/>
      <c r="K448" s="9492">
        <f>K447-G448</f>
        <v>11457867</v>
      </c>
      <c r="L448" s="433"/>
    </row>
    <row r="449" spans="1:12">
      <c r="A449" s="1329"/>
      <c r="B449" s="1484"/>
      <c r="C449" s="555" t="s">
        <v>1172</v>
      </c>
      <c r="D449" s="1486" t="s">
        <v>965</v>
      </c>
      <c r="E449" s="1484"/>
      <c r="F449" s="1481"/>
      <c r="G449" s="1481"/>
      <c r="H449" s="1481"/>
      <c r="I449" s="1481"/>
      <c r="J449" s="1498"/>
      <c r="K449" s="9493"/>
      <c r="L449" s="433"/>
    </row>
    <row r="450" spans="1:12">
      <c r="A450" s="487"/>
      <c r="B450" s="561"/>
      <c r="C450" s="532"/>
      <c r="D450" s="576"/>
      <c r="E450" s="582"/>
      <c r="F450" s="577"/>
      <c r="G450" s="577"/>
      <c r="H450" s="600"/>
      <c r="I450" s="577"/>
      <c r="J450" s="604">
        <v>1600</v>
      </c>
      <c r="K450" s="1511">
        <f>K448+J450</f>
        <v>11459467</v>
      </c>
      <c r="L450" s="433"/>
    </row>
    <row r="451" spans="1:12">
      <c r="A451" s="1328"/>
      <c r="B451" s="1483"/>
      <c r="C451" s="545" t="s">
        <v>864</v>
      </c>
      <c r="D451" s="1496"/>
      <c r="E451" s="974"/>
      <c r="F451" s="1480"/>
      <c r="G451" s="1480"/>
      <c r="H451" s="1480"/>
      <c r="I451" s="1480">
        <v>100000</v>
      </c>
      <c r="J451" s="1497"/>
      <c r="K451" s="9492">
        <f>K450-I451</f>
        <v>11359467</v>
      </c>
      <c r="L451" s="433"/>
    </row>
    <row r="452" spans="1:12">
      <c r="A452" s="1329"/>
      <c r="B452" s="1484"/>
      <c r="C452" s="538" t="s">
        <v>1264</v>
      </c>
      <c r="D452" s="1486"/>
      <c r="E452" s="1484"/>
      <c r="F452" s="1481"/>
      <c r="G452" s="1481"/>
      <c r="H452" s="1481"/>
      <c r="I452" s="1481"/>
      <c r="J452" s="1498"/>
      <c r="K452" s="9493"/>
      <c r="L452" s="433"/>
    </row>
    <row r="453" spans="1:12">
      <c r="A453" s="487"/>
      <c r="B453" s="1492"/>
      <c r="C453" s="529"/>
      <c r="D453" s="602"/>
      <c r="E453" s="605"/>
      <c r="F453" s="577"/>
      <c r="G453" s="577"/>
      <c r="H453" s="600"/>
      <c r="I453" s="577"/>
      <c r="J453" s="604">
        <v>1600</v>
      </c>
      <c r="K453" s="1512">
        <f>K451+J453</f>
        <v>11361067</v>
      </c>
      <c r="L453" s="433"/>
    </row>
    <row r="454" spans="1:12">
      <c r="A454" s="1328"/>
      <c r="B454" s="1483" t="s">
        <v>1464</v>
      </c>
      <c r="C454" s="491" t="s">
        <v>1278</v>
      </c>
      <c r="D454" s="1485" t="s">
        <v>1334</v>
      </c>
      <c r="E454" s="1483" t="s">
        <v>1348</v>
      </c>
      <c r="F454" s="1480"/>
      <c r="G454" s="1480">
        <v>300000</v>
      </c>
      <c r="H454" s="1480"/>
      <c r="I454" s="1480"/>
      <c r="J454" s="1497"/>
      <c r="K454" s="9492">
        <f>K453-G454</f>
        <v>11061067</v>
      </c>
      <c r="L454" s="433"/>
    </row>
    <row r="455" spans="1:12">
      <c r="A455" s="1329"/>
      <c r="B455" s="1484"/>
      <c r="C455" s="487" t="s">
        <v>1333</v>
      </c>
      <c r="D455" s="1486" t="s">
        <v>918</v>
      </c>
      <c r="E455" s="1484"/>
      <c r="F455" s="1481"/>
      <c r="G455" s="1481"/>
      <c r="H455" s="1481"/>
      <c r="I455" s="1481"/>
      <c r="J455" s="1498"/>
      <c r="K455" s="9493"/>
      <c r="L455" s="433"/>
    </row>
    <row r="456" spans="1:12">
      <c r="A456" s="487"/>
      <c r="B456" s="561"/>
      <c r="C456" s="532"/>
      <c r="D456" s="576"/>
      <c r="E456" s="582"/>
      <c r="F456" s="577"/>
      <c r="G456" s="577"/>
      <c r="H456" s="600"/>
      <c r="I456" s="577"/>
      <c r="J456" s="604">
        <v>1600</v>
      </c>
      <c r="K456" s="1511">
        <f>K454+J456</f>
        <v>11062667</v>
      </c>
      <c r="L456" s="433"/>
    </row>
    <row r="457" spans="1:12">
      <c r="A457" s="1485"/>
      <c r="B457" s="1483"/>
      <c r="C457" s="517" t="s">
        <v>949</v>
      </c>
      <c r="D457" s="1485" t="s">
        <v>321</v>
      </c>
      <c r="E457" s="1483" t="s">
        <v>1177</v>
      </c>
      <c r="F457" s="1480"/>
      <c r="G457" s="1480">
        <v>150000</v>
      </c>
      <c r="H457" s="1480"/>
      <c r="I457" s="1480"/>
      <c r="J457" s="1497"/>
      <c r="K457" s="9492">
        <f>K456-G457</f>
        <v>10912667</v>
      </c>
      <c r="L457" s="433"/>
    </row>
    <row r="458" spans="1:12">
      <c r="A458" s="1486"/>
      <c r="B458" s="1484"/>
      <c r="C458" s="555" t="s">
        <v>1028</v>
      </c>
      <c r="D458" s="1486" t="s">
        <v>46</v>
      </c>
      <c r="E458" s="1484"/>
      <c r="F458" s="1481"/>
      <c r="G458" s="1481"/>
      <c r="H458" s="1481"/>
      <c r="I458" s="1481"/>
      <c r="J458" s="1498"/>
      <c r="K458" s="9493"/>
      <c r="L458" s="433"/>
    </row>
    <row r="459" spans="1:12">
      <c r="A459" s="487"/>
      <c r="B459" s="1492"/>
      <c r="C459" s="529"/>
      <c r="D459" s="602"/>
      <c r="E459" s="605"/>
      <c r="F459" s="577"/>
      <c r="G459" s="577"/>
      <c r="H459" s="600"/>
      <c r="I459" s="577"/>
      <c r="J459" s="604">
        <v>1600</v>
      </c>
      <c r="K459" s="1512">
        <f>K457+J459</f>
        <v>10914267</v>
      </c>
      <c r="L459" s="433"/>
    </row>
    <row r="460" spans="1:12">
      <c r="A460" s="1485"/>
      <c r="B460" s="1483" t="s">
        <v>1465</v>
      </c>
      <c r="C460" s="545" t="s">
        <v>815</v>
      </c>
      <c r="D460" s="491"/>
      <c r="E460" s="1005"/>
      <c r="F460" s="1480"/>
      <c r="G460" s="1480"/>
      <c r="H460" s="1480"/>
      <c r="I460" s="1480">
        <v>534197</v>
      </c>
      <c r="J460" s="1497"/>
      <c r="K460" s="9492">
        <f>K459-I460</f>
        <v>10380070</v>
      </c>
      <c r="L460" s="433"/>
    </row>
    <row r="461" spans="1:12">
      <c r="A461" s="1486"/>
      <c r="B461" s="1484"/>
      <c r="C461" s="538" t="s">
        <v>1466</v>
      </c>
      <c r="D461" s="487"/>
      <c r="E461" s="533"/>
      <c r="F461" s="1481"/>
      <c r="G461" s="1481"/>
      <c r="H461" s="1481"/>
      <c r="I461" s="1481"/>
      <c r="J461" s="1498"/>
      <c r="K461" s="9493"/>
      <c r="L461" s="433"/>
    </row>
    <row r="462" spans="1:12">
      <c r="A462" s="487"/>
      <c r="B462" s="561"/>
      <c r="C462" s="532"/>
      <c r="D462" s="576"/>
      <c r="E462" s="582"/>
      <c r="F462" s="577"/>
      <c r="G462" s="577"/>
      <c r="H462" s="600"/>
      <c r="I462" s="577"/>
      <c r="J462" s="604">
        <v>1600</v>
      </c>
      <c r="K462" s="1511">
        <f>K460+J462</f>
        <v>10381670</v>
      </c>
      <c r="L462" s="433"/>
    </row>
    <row r="463" spans="1:12">
      <c r="A463" s="1485"/>
      <c r="B463" s="1483"/>
      <c r="C463" s="545" t="s">
        <v>864</v>
      </c>
      <c r="D463" s="1496" t="s">
        <v>709</v>
      </c>
      <c r="E463" s="974" t="s">
        <v>143</v>
      </c>
      <c r="F463" s="1480"/>
      <c r="G463" s="1480">
        <v>100000</v>
      </c>
      <c r="H463" s="1480"/>
      <c r="I463" s="1480"/>
      <c r="J463" s="1497"/>
      <c r="K463" s="9492">
        <f>K462-G463</f>
        <v>10281670</v>
      </c>
      <c r="L463" s="433"/>
    </row>
    <row r="464" spans="1:12">
      <c r="A464" s="1486"/>
      <c r="B464" s="1484"/>
      <c r="C464" s="538" t="s">
        <v>1467</v>
      </c>
      <c r="D464" s="1486" t="s">
        <v>1176</v>
      </c>
      <c r="E464" s="1484"/>
      <c r="F464" s="1481"/>
      <c r="G464" s="1481"/>
      <c r="H464" s="1481"/>
      <c r="I464" s="1481"/>
      <c r="J464" s="1498"/>
      <c r="K464" s="9493"/>
      <c r="L464" s="433"/>
    </row>
    <row r="465" spans="1:12">
      <c r="A465" s="487"/>
      <c r="B465" s="1492"/>
      <c r="C465" s="529"/>
      <c r="D465" s="602"/>
      <c r="E465" s="605"/>
      <c r="F465" s="577"/>
      <c r="G465" s="577"/>
      <c r="H465" s="600"/>
      <c r="I465" s="577"/>
      <c r="J465" s="604">
        <v>1600</v>
      </c>
      <c r="K465" s="1481">
        <f>K463+J465</f>
        <v>10283270</v>
      </c>
      <c r="L465" s="433"/>
    </row>
    <row r="466" spans="1:12">
      <c r="A466" s="1485"/>
      <c r="B466" s="1483"/>
      <c r="C466" s="545" t="s">
        <v>1109</v>
      </c>
      <c r="D466" s="1485" t="s">
        <v>1471</v>
      </c>
      <c r="E466" s="1483" t="s">
        <v>1469</v>
      </c>
      <c r="F466" s="1480"/>
      <c r="G466" s="1480">
        <v>500000</v>
      </c>
      <c r="H466" s="1480"/>
      <c r="I466" s="1480"/>
      <c r="J466" s="1497"/>
      <c r="K466" s="9492">
        <f>K465-G466</f>
        <v>9783270</v>
      </c>
      <c r="L466" s="433"/>
    </row>
    <row r="467" spans="1:12">
      <c r="A467" s="1486"/>
      <c r="B467" s="1484"/>
      <c r="C467" s="538" t="s">
        <v>1468</v>
      </c>
      <c r="D467" s="1486" t="s">
        <v>1325</v>
      </c>
      <c r="E467" s="1484"/>
      <c r="F467" s="1481"/>
      <c r="G467" s="1481"/>
      <c r="H467" s="1481"/>
      <c r="I467" s="1481"/>
      <c r="J467" s="1498"/>
      <c r="K467" s="9493"/>
      <c r="L467" s="433"/>
    </row>
    <row r="468" spans="1:12">
      <c r="A468" s="487"/>
      <c r="B468" s="561"/>
      <c r="C468" s="532"/>
      <c r="D468" s="576"/>
      <c r="E468" s="582"/>
      <c r="F468" s="577"/>
      <c r="G468" s="577"/>
      <c r="H468" s="600"/>
      <c r="I468" s="577"/>
      <c r="J468" s="604">
        <v>1600</v>
      </c>
      <c r="K468" s="1512">
        <f>K466+J468</f>
        <v>9784870</v>
      </c>
      <c r="L468" s="433"/>
    </row>
    <row r="469" spans="1:12">
      <c r="A469" s="1485"/>
      <c r="B469" s="1483"/>
      <c r="C469" s="457" t="s">
        <v>864</v>
      </c>
      <c r="D469" s="1485" t="s">
        <v>785</v>
      </c>
      <c r="E469" s="1483" t="s">
        <v>47</v>
      </c>
      <c r="F469" s="1480"/>
      <c r="G469" s="1480"/>
      <c r="H469" s="1524">
        <v>100000</v>
      </c>
      <c r="I469" s="1480"/>
      <c r="J469" s="1497"/>
      <c r="K469" s="9492">
        <f>K468-H469</f>
        <v>9684870</v>
      </c>
      <c r="L469" s="433"/>
    </row>
    <row r="470" spans="1:12">
      <c r="A470" s="1486"/>
      <c r="B470" s="1484"/>
      <c r="C470" s="461" t="s">
        <v>1012</v>
      </c>
      <c r="D470" s="1486" t="s">
        <v>46</v>
      </c>
      <c r="E470" s="1484"/>
      <c r="F470" s="1481"/>
      <c r="G470" s="1481"/>
      <c r="H470" s="1525"/>
      <c r="I470" s="1481"/>
      <c r="J470" s="1498"/>
      <c r="K470" s="9493"/>
      <c r="L470" s="433"/>
    </row>
    <row r="471" spans="1:12">
      <c r="A471" s="487"/>
      <c r="B471" s="1492"/>
      <c r="C471" s="529"/>
      <c r="D471" s="602"/>
      <c r="E471" s="605"/>
      <c r="F471" s="577"/>
      <c r="G471" s="577"/>
      <c r="H471" s="600"/>
      <c r="I471" s="577"/>
      <c r="J471" s="604">
        <v>1600</v>
      </c>
      <c r="K471" s="1481">
        <f>K469+J471</f>
        <v>9686470</v>
      </c>
      <c r="L471" s="433"/>
    </row>
    <row r="472" spans="1:12">
      <c r="A472" s="1485"/>
      <c r="B472" s="1483"/>
      <c r="C472" s="457" t="s">
        <v>591</v>
      </c>
      <c r="D472" s="1485"/>
      <c r="E472" s="1483"/>
      <c r="F472" s="1480">
        <v>20000000</v>
      </c>
      <c r="G472" s="1480"/>
      <c r="H472" s="1524"/>
      <c r="I472" s="1480"/>
      <c r="J472" s="1497"/>
      <c r="K472" s="9492">
        <f>K471+F472</f>
        <v>29686470</v>
      </c>
      <c r="L472" s="433"/>
    </row>
    <row r="473" spans="1:12">
      <c r="A473" s="1486"/>
      <c r="B473" s="1484"/>
      <c r="C473" s="461"/>
      <c r="D473" s="1486"/>
      <c r="E473" s="1484"/>
      <c r="F473" s="1481"/>
      <c r="G473" s="1481"/>
      <c r="H473" s="1525"/>
      <c r="I473" s="1481"/>
      <c r="J473" s="1498"/>
      <c r="K473" s="9493"/>
      <c r="L473" s="433"/>
    </row>
    <row r="474" spans="1:12" ht="15.75">
      <c r="A474" s="9537" t="s">
        <v>66</v>
      </c>
      <c r="B474" s="9538"/>
      <c r="C474" s="9538"/>
      <c r="D474" s="9538"/>
      <c r="E474" s="9539"/>
      <c r="F474" s="511">
        <f>SUM(F3:F473)</f>
        <v>60000000</v>
      </c>
      <c r="G474" s="511">
        <f>SUM(G3:G473)</f>
        <v>19388252</v>
      </c>
      <c r="H474" s="511">
        <f>SUM(H3:H473)</f>
        <v>10671130</v>
      </c>
      <c r="I474" s="511">
        <f>SUM(I3:I473)</f>
        <v>12835473</v>
      </c>
      <c r="J474" s="511">
        <f>SUM(J3:J473)</f>
        <v>217975</v>
      </c>
      <c r="K474" s="511">
        <f>K3+F474-G474-H474-I474+J474</f>
        <v>29686470</v>
      </c>
    </row>
    <row r="475" spans="1:12" ht="15.75">
      <c r="A475" s="9531" t="s">
        <v>242</v>
      </c>
      <c r="B475" s="9532"/>
      <c r="C475" s="9532"/>
      <c r="D475" s="9532"/>
      <c r="E475" s="9533"/>
      <c r="F475" s="512">
        <f>'Mar''15'!F480</f>
        <v>398500000</v>
      </c>
      <c r="G475" s="512">
        <f>'Mar''15'!G480</f>
        <v>149789902</v>
      </c>
      <c r="H475" s="512">
        <f>'Mar''15'!H480</f>
        <v>83995228</v>
      </c>
      <c r="I475" s="512">
        <f>'Mar''15'!I480</f>
        <v>154127640</v>
      </c>
      <c r="J475" s="512">
        <f>'Mar''15'!J480</f>
        <v>1844400</v>
      </c>
      <c r="K475" s="1006">
        <f>'NOV 14'!K411</f>
        <v>302639580</v>
      </c>
    </row>
    <row r="476" spans="1:12" ht="15.75">
      <c r="A476" s="9534" t="s">
        <v>243</v>
      </c>
      <c r="B476" s="9535"/>
      <c r="C476" s="9535"/>
      <c r="D476" s="9535"/>
      <c r="E476" s="9536"/>
      <c r="F476" s="513">
        <f>F474+F475</f>
        <v>458500000</v>
      </c>
      <c r="G476" s="513">
        <f>G474+G475</f>
        <v>169178154</v>
      </c>
      <c r="H476" s="513">
        <f>H474+H475</f>
        <v>94666358</v>
      </c>
      <c r="I476" s="513">
        <f>I475</f>
        <v>154127640</v>
      </c>
      <c r="J476" s="513">
        <f>J474+J475</f>
        <v>2062375</v>
      </c>
      <c r="K476" s="513">
        <f>K474+K475</f>
        <v>332326050</v>
      </c>
    </row>
  </sheetData>
  <mergeCells count="411">
    <mergeCell ref="L355:L356"/>
    <mergeCell ref="L358:L359"/>
    <mergeCell ref="L184:L185"/>
    <mergeCell ref="L193:L194"/>
    <mergeCell ref="K472:K473"/>
    <mergeCell ref="G121:G122"/>
    <mergeCell ref="G118:G119"/>
    <mergeCell ref="G115:G116"/>
    <mergeCell ref="K364:K365"/>
    <mergeCell ref="K370:K371"/>
    <mergeCell ref="K361:K362"/>
    <mergeCell ref="K358:K359"/>
    <mergeCell ref="K352:K353"/>
    <mergeCell ref="K355:K356"/>
    <mergeCell ref="K346:K347"/>
    <mergeCell ref="K349:K350"/>
    <mergeCell ref="K340:K341"/>
    <mergeCell ref="K343:K344"/>
    <mergeCell ref="K337:K338"/>
    <mergeCell ref="K331:K332"/>
    <mergeCell ref="K334:K335"/>
    <mergeCell ref="K328:K329"/>
    <mergeCell ref="K322:K323"/>
    <mergeCell ref="K325:K326"/>
    <mergeCell ref="A474:E474"/>
    <mergeCell ref="A475:E475"/>
    <mergeCell ref="A476:E476"/>
    <mergeCell ref="E124:E125"/>
    <mergeCell ref="G124:G125"/>
    <mergeCell ref="E127:E128"/>
    <mergeCell ref="G127:G128"/>
    <mergeCell ref="G211:G212"/>
    <mergeCell ref="G214:G215"/>
    <mergeCell ref="G217:G218"/>
    <mergeCell ref="G220:G221"/>
    <mergeCell ref="G223:G224"/>
    <mergeCell ref="G253:G254"/>
    <mergeCell ref="G412:G413"/>
    <mergeCell ref="G415:G416"/>
    <mergeCell ref="G208:G209"/>
    <mergeCell ref="G160:G161"/>
    <mergeCell ref="G163:G164"/>
    <mergeCell ref="G166:G167"/>
    <mergeCell ref="G169:G170"/>
    <mergeCell ref="G172:G173"/>
    <mergeCell ref="G175:G176"/>
    <mergeCell ref="G178:G179"/>
    <mergeCell ref="G181:G182"/>
    <mergeCell ref="K220:K221"/>
    <mergeCell ref="K232:K233"/>
    <mergeCell ref="K193:K194"/>
    <mergeCell ref="K184:K185"/>
    <mergeCell ref="K202:K203"/>
    <mergeCell ref="K205:K206"/>
    <mergeCell ref="K196:K197"/>
    <mergeCell ref="K199:K200"/>
    <mergeCell ref="K211:K212"/>
    <mergeCell ref="K208:K209"/>
    <mergeCell ref="K214:K215"/>
    <mergeCell ref="K217:K218"/>
    <mergeCell ref="K223:K224"/>
    <mergeCell ref="K226:K227"/>
    <mergeCell ref="K229:K230"/>
    <mergeCell ref="K289:K290"/>
    <mergeCell ref="K286:K287"/>
    <mergeCell ref="K235:K236"/>
    <mergeCell ref="K238:K239"/>
    <mergeCell ref="K241:K242"/>
    <mergeCell ref="K244:K245"/>
    <mergeCell ref="K247:K248"/>
    <mergeCell ref="K256:K257"/>
    <mergeCell ref="K250:K251"/>
    <mergeCell ref="K253:K254"/>
    <mergeCell ref="K280:K281"/>
    <mergeCell ref="K283:K284"/>
    <mergeCell ref="K277:K278"/>
    <mergeCell ref="K271:K272"/>
    <mergeCell ref="K274:K275"/>
    <mergeCell ref="K259:K260"/>
    <mergeCell ref="K262:K263"/>
    <mergeCell ref="K169:K170"/>
    <mergeCell ref="K166:K167"/>
    <mergeCell ref="K178:K179"/>
    <mergeCell ref="K172:K173"/>
    <mergeCell ref="K175:K176"/>
    <mergeCell ref="K187:K188"/>
    <mergeCell ref="K181:K182"/>
    <mergeCell ref="K190:K191"/>
    <mergeCell ref="K148:K149"/>
    <mergeCell ref="K154:K155"/>
    <mergeCell ref="K157:K158"/>
    <mergeCell ref="K151:K152"/>
    <mergeCell ref="K163:K164"/>
    <mergeCell ref="K160:K161"/>
    <mergeCell ref="L124:L125"/>
    <mergeCell ref="K127:K128"/>
    <mergeCell ref="L127:L128"/>
    <mergeCell ref="K130:K131"/>
    <mergeCell ref="L130:L131"/>
    <mergeCell ref="K133:K134"/>
    <mergeCell ref="K142:K143"/>
    <mergeCell ref="K139:K140"/>
    <mergeCell ref="K136:K137"/>
    <mergeCell ref="L133:L134"/>
    <mergeCell ref="K103:K104"/>
    <mergeCell ref="K97:K98"/>
    <mergeCell ref="K100:K101"/>
    <mergeCell ref="K106:K107"/>
    <mergeCell ref="K109:K110"/>
    <mergeCell ref="K118:K119"/>
    <mergeCell ref="K112:K113"/>
    <mergeCell ref="K115:K116"/>
    <mergeCell ref="K145:K146"/>
    <mergeCell ref="K121:K122"/>
    <mergeCell ref="K124:K125"/>
    <mergeCell ref="A79:A80"/>
    <mergeCell ref="K79:K80"/>
    <mergeCell ref="A76:A77"/>
    <mergeCell ref="A85:A86"/>
    <mergeCell ref="A82:A83"/>
    <mergeCell ref="K85:K86"/>
    <mergeCell ref="K88:K89"/>
    <mergeCell ref="K82:K83"/>
    <mergeCell ref="K91:K92"/>
    <mergeCell ref="G91:G92"/>
    <mergeCell ref="G88:G89"/>
    <mergeCell ref="G85:G86"/>
    <mergeCell ref="G82:G83"/>
    <mergeCell ref="G79:G80"/>
    <mergeCell ref="G76:G77"/>
    <mergeCell ref="E82:E83"/>
    <mergeCell ref="E85:E86"/>
    <mergeCell ref="L73:L74"/>
    <mergeCell ref="K64:K65"/>
    <mergeCell ref="L64:L65"/>
    <mergeCell ref="A67:A68"/>
    <mergeCell ref="K67:K68"/>
    <mergeCell ref="A64:A65"/>
    <mergeCell ref="K76:K77"/>
    <mergeCell ref="L76:L77"/>
    <mergeCell ref="G70:G71"/>
    <mergeCell ref="G67:G68"/>
    <mergeCell ref="G64:G65"/>
    <mergeCell ref="E73:E74"/>
    <mergeCell ref="L58:L59"/>
    <mergeCell ref="A61:A62"/>
    <mergeCell ref="K61:K62"/>
    <mergeCell ref="L61:L62"/>
    <mergeCell ref="A58:A59"/>
    <mergeCell ref="L67:L68"/>
    <mergeCell ref="A70:A71"/>
    <mergeCell ref="K70:K71"/>
    <mergeCell ref="L70:L71"/>
    <mergeCell ref="G61:G62"/>
    <mergeCell ref="G58:G59"/>
    <mergeCell ref="E58:E59"/>
    <mergeCell ref="E61:E62"/>
    <mergeCell ref="E64:E65"/>
    <mergeCell ref="E67:E68"/>
    <mergeCell ref="E70:E71"/>
    <mergeCell ref="A55:A56"/>
    <mergeCell ref="K55:K56"/>
    <mergeCell ref="L55:L56"/>
    <mergeCell ref="A52:A53"/>
    <mergeCell ref="K52:K53"/>
    <mergeCell ref="L52:L53"/>
    <mergeCell ref="B49:B50"/>
    <mergeCell ref="B52:B53"/>
    <mergeCell ref="G55:G56"/>
    <mergeCell ref="G52:G53"/>
    <mergeCell ref="G49:G50"/>
    <mergeCell ref="E49:E50"/>
    <mergeCell ref="E55:E56"/>
    <mergeCell ref="A49:A50"/>
    <mergeCell ref="K49:K50"/>
    <mergeCell ref="A13:A14"/>
    <mergeCell ref="B13:B14"/>
    <mergeCell ref="L13:L14"/>
    <mergeCell ref="E13:E14"/>
    <mergeCell ref="F13:F14"/>
    <mergeCell ref="G13:G14"/>
    <mergeCell ref="H13:H14"/>
    <mergeCell ref="I13:I14"/>
    <mergeCell ref="A19:A20"/>
    <mergeCell ref="B19:B20"/>
    <mergeCell ref="E19:E20"/>
    <mergeCell ref="F19:F20"/>
    <mergeCell ref="G19:G20"/>
    <mergeCell ref="H19:H20"/>
    <mergeCell ref="B16:B17"/>
    <mergeCell ref="G16:G17"/>
    <mergeCell ref="I16:I17"/>
    <mergeCell ref="E16:E17"/>
    <mergeCell ref="A16:A17"/>
    <mergeCell ref="I19:I20"/>
    <mergeCell ref="K16:K17"/>
    <mergeCell ref="L16:L17"/>
    <mergeCell ref="J19:J20"/>
    <mergeCell ref="K19:K20"/>
    <mergeCell ref="A1:A2"/>
    <mergeCell ref="B1:B2"/>
    <mergeCell ref="C1:C2"/>
    <mergeCell ref="D1:E1"/>
    <mergeCell ref="F1:F2"/>
    <mergeCell ref="G1:I1"/>
    <mergeCell ref="I4:I5"/>
    <mergeCell ref="A7:A8"/>
    <mergeCell ref="B7:B8"/>
    <mergeCell ref="E7:E8"/>
    <mergeCell ref="F7:F8"/>
    <mergeCell ref="G7:G8"/>
    <mergeCell ref="H7:H8"/>
    <mergeCell ref="I7:I8"/>
    <mergeCell ref="L19:L20"/>
    <mergeCell ref="K31:K32"/>
    <mergeCell ref="L31:L32"/>
    <mergeCell ref="A3:C3"/>
    <mergeCell ref="A4:A5"/>
    <mergeCell ref="B4:B5"/>
    <mergeCell ref="E4:E5"/>
    <mergeCell ref="F4:F5"/>
    <mergeCell ref="G4:G5"/>
    <mergeCell ref="H4:H5"/>
    <mergeCell ref="J7:J8"/>
    <mergeCell ref="K7:K8"/>
    <mergeCell ref="A10:A11"/>
    <mergeCell ref="B10:B11"/>
    <mergeCell ref="E10:E11"/>
    <mergeCell ref="F10:F11"/>
    <mergeCell ref="G10:G11"/>
    <mergeCell ref="H10:H11"/>
    <mergeCell ref="I10:I11"/>
    <mergeCell ref="J10:J11"/>
    <mergeCell ref="J22:J23"/>
    <mergeCell ref="K22:K23"/>
    <mergeCell ref="A31:A32"/>
    <mergeCell ref="F22:F23"/>
    <mergeCell ref="J1:J2"/>
    <mergeCell ref="K1:K2"/>
    <mergeCell ref="L1:L2"/>
    <mergeCell ref="J4:J5"/>
    <mergeCell ref="K4:K5"/>
    <mergeCell ref="L4:L5"/>
    <mergeCell ref="J13:J14"/>
    <mergeCell ref="K13:K14"/>
    <mergeCell ref="L7:L8"/>
    <mergeCell ref="L10:L11"/>
    <mergeCell ref="K10:K11"/>
    <mergeCell ref="L22:L23"/>
    <mergeCell ref="L25:L26"/>
    <mergeCell ref="K28:K29"/>
    <mergeCell ref="L28:L29"/>
    <mergeCell ref="K25:K26"/>
    <mergeCell ref="L34:L35"/>
    <mergeCell ref="A37:A38"/>
    <mergeCell ref="A34:A35"/>
    <mergeCell ref="L40:L41"/>
    <mergeCell ref="A22:A23"/>
    <mergeCell ref="B22:B23"/>
    <mergeCell ref="E22:E23"/>
    <mergeCell ref="G22:G23"/>
    <mergeCell ref="H22:H23"/>
    <mergeCell ref="A28:A29"/>
    <mergeCell ref="A25:A26"/>
    <mergeCell ref="I22:I23"/>
    <mergeCell ref="I25:I26"/>
    <mergeCell ref="I28:I29"/>
    <mergeCell ref="A43:A44"/>
    <mergeCell ref="K43:K44"/>
    <mergeCell ref="L43:L44"/>
    <mergeCell ref="A40:A41"/>
    <mergeCell ref="K40:K41"/>
    <mergeCell ref="K37:K38"/>
    <mergeCell ref="L37:L38"/>
    <mergeCell ref="L49:L50"/>
    <mergeCell ref="A46:A47"/>
    <mergeCell ref="K46:K47"/>
    <mergeCell ref="L46:L47"/>
    <mergeCell ref="I46:I47"/>
    <mergeCell ref="G46:G47"/>
    <mergeCell ref="K415:K416"/>
    <mergeCell ref="K400:K401"/>
    <mergeCell ref="K406:K407"/>
    <mergeCell ref="K439:K440"/>
    <mergeCell ref="G31:G32"/>
    <mergeCell ref="G34:G35"/>
    <mergeCell ref="G37:G38"/>
    <mergeCell ref="G73:G74"/>
    <mergeCell ref="G112:G113"/>
    <mergeCell ref="G109:G110"/>
    <mergeCell ref="G106:G107"/>
    <mergeCell ref="G103:G104"/>
    <mergeCell ref="G100:G101"/>
    <mergeCell ref="G97:G98"/>
    <mergeCell ref="G94:G95"/>
    <mergeCell ref="G145:G146"/>
    <mergeCell ref="G148:G149"/>
    <mergeCell ref="G151:G152"/>
    <mergeCell ref="G154:G155"/>
    <mergeCell ref="K412:K413"/>
    <mergeCell ref="K409:K410"/>
    <mergeCell ref="K403:K404"/>
    <mergeCell ref="I40:I41"/>
    <mergeCell ref="I43:I44"/>
    <mergeCell ref="I130:I131"/>
    <mergeCell ref="I133:I134"/>
    <mergeCell ref="I136:I137"/>
    <mergeCell ref="I139:I140"/>
    <mergeCell ref="I142:I143"/>
    <mergeCell ref="I157:I158"/>
    <mergeCell ref="I274:I275"/>
    <mergeCell ref="I277:I278"/>
    <mergeCell ref="I280:I281"/>
    <mergeCell ref="I241:I242"/>
    <mergeCell ref="I244:I245"/>
    <mergeCell ref="I247:I248"/>
    <mergeCell ref="I250:I251"/>
    <mergeCell ref="I256:I257"/>
    <mergeCell ref="I283:I284"/>
    <mergeCell ref="I286:I287"/>
    <mergeCell ref="I289:I290"/>
    <mergeCell ref="I226:I227"/>
    <mergeCell ref="K34:K35"/>
    <mergeCell ref="K58:K59"/>
    <mergeCell ref="K73:K74"/>
    <mergeCell ref="K94:K95"/>
    <mergeCell ref="E100:E101"/>
    <mergeCell ref="E109:E110"/>
    <mergeCell ref="E118:E119"/>
    <mergeCell ref="I121:I122"/>
    <mergeCell ref="H184:H185"/>
    <mergeCell ref="G187:G188"/>
    <mergeCell ref="G190:G191"/>
    <mergeCell ref="H193:H194"/>
    <mergeCell ref="I196:I197"/>
    <mergeCell ref="G199:G200"/>
    <mergeCell ref="G202:G203"/>
    <mergeCell ref="G205:G206"/>
    <mergeCell ref="G229:G230"/>
    <mergeCell ref="G232:G233"/>
    <mergeCell ref="G235:G236"/>
    <mergeCell ref="G238:G239"/>
    <mergeCell ref="I292:I293"/>
    <mergeCell ref="I295:I296"/>
    <mergeCell ref="I298:I299"/>
    <mergeCell ref="H304:H305"/>
    <mergeCell ref="H307:H308"/>
    <mergeCell ref="K367:K368"/>
    <mergeCell ref="G340:G341"/>
    <mergeCell ref="G343:G344"/>
    <mergeCell ref="G361:G362"/>
    <mergeCell ref="G364:G365"/>
    <mergeCell ref="K304:K305"/>
    <mergeCell ref="K307:K308"/>
    <mergeCell ref="K292:K293"/>
    <mergeCell ref="K295:K296"/>
    <mergeCell ref="K298:K299"/>
    <mergeCell ref="K301:K302"/>
    <mergeCell ref="K313:K314"/>
    <mergeCell ref="K373:K374"/>
    <mergeCell ref="K376:K377"/>
    <mergeCell ref="K379:K380"/>
    <mergeCell ref="H301:H302"/>
    <mergeCell ref="K316:K317"/>
    <mergeCell ref="K319:K320"/>
    <mergeCell ref="K310:K311"/>
    <mergeCell ref="I397:I398"/>
    <mergeCell ref="I400:I401"/>
    <mergeCell ref="I346:I347"/>
    <mergeCell ref="I349:I350"/>
    <mergeCell ref="I352:I353"/>
    <mergeCell ref="H355:H356"/>
    <mergeCell ref="H358:H359"/>
    <mergeCell ref="I403:I404"/>
    <mergeCell ref="G406:G407"/>
    <mergeCell ref="G409:G410"/>
    <mergeCell ref="K382:K383"/>
    <mergeCell ref="K385:K386"/>
    <mergeCell ref="K388:K389"/>
    <mergeCell ref="K391:K392"/>
    <mergeCell ref="K394:K395"/>
    <mergeCell ref="K397:K398"/>
    <mergeCell ref="G370:G371"/>
    <mergeCell ref="G373:G374"/>
    <mergeCell ref="G376:G377"/>
    <mergeCell ref="G379:G380"/>
    <mergeCell ref="G382:G383"/>
    <mergeCell ref="G385:G386"/>
    <mergeCell ref="I388:I389"/>
    <mergeCell ref="I391:I392"/>
    <mergeCell ref="I394:I395"/>
    <mergeCell ref="K442:K443"/>
    <mergeCell ref="K460:K461"/>
    <mergeCell ref="K463:K464"/>
    <mergeCell ref="K469:K470"/>
    <mergeCell ref="G424:G425"/>
    <mergeCell ref="H418:H419"/>
    <mergeCell ref="G421:G422"/>
    <mergeCell ref="K466:K467"/>
    <mergeCell ref="K457:K458"/>
    <mergeCell ref="K448:K449"/>
    <mergeCell ref="K430:K431"/>
    <mergeCell ref="K436:K437"/>
    <mergeCell ref="K421:K422"/>
    <mergeCell ref="K424:K425"/>
    <mergeCell ref="K451:K452"/>
    <mergeCell ref="K454:K455"/>
    <mergeCell ref="K445:K446"/>
    <mergeCell ref="K433:K434"/>
    <mergeCell ref="K427:K428"/>
    <mergeCell ref="K418:K419"/>
  </mergeCells>
  <pageMargins left="0.7" right="0.7" top="0.75" bottom="0.75" header="0.3" footer="0.3"/>
  <pageSetup orientation="portrait" horizontalDpi="120" verticalDpi="72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L444"/>
  <sheetViews>
    <sheetView topLeftCell="A430" zoomScale="87" zoomScaleNormal="87" workbookViewId="0">
      <selection activeCell="D91" sqref="D91"/>
    </sheetView>
  </sheetViews>
  <sheetFormatPr defaultRowHeight="15"/>
  <cols>
    <col min="1" max="1" width="5" customWidth="1"/>
    <col min="2" max="2" width="11" customWidth="1"/>
    <col min="3" max="3" width="32.28515625" customWidth="1"/>
    <col min="4" max="4" width="16.42578125" customWidth="1"/>
    <col min="6" max="6" width="18.7109375" customWidth="1"/>
    <col min="7" max="7" width="21" customWidth="1"/>
    <col min="8" max="8" width="18" customWidth="1"/>
    <col min="9" max="9" width="18.28515625" customWidth="1"/>
    <col min="10" max="10" width="15.28515625" customWidth="1"/>
    <col min="11" max="11" width="19.42578125" customWidth="1"/>
    <col min="12" max="12" width="26" customWidth="1"/>
  </cols>
  <sheetData>
    <row r="1" spans="1:12">
      <c r="A1" s="9506" t="s">
        <v>1</v>
      </c>
      <c r="B1" s="9504" t="s">
        <v>2</v>
      </c>
      <c r="C1" s="9506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540" t="s">
        <v>8</v>
      </c>
      <c r="L1" s="9625" t="s">
        <v>702</v>
      </c>
    </row>
    <row r="2" spans="1:12">
      <c r="A2" s="9507"/>
      <c r="B2" s="9505"/>
      <c r="C2" s="9507"/>
      <c r="D2" s="1030" t="s">
        <v>9</v>
      </c>
      <c r="E2" s="470" t="s">
        <v>10</v>
      </c>
      <c r="F2" s="9511"/>
      <c r="G2" s="1018" t="s">
        <v>11</v>
      </c>
      <c r="H2" s="1021" t="s">
        <v>537</v>
      </c>
      <c r="I2" s="1018" t="s">
        <v>13</v>
      </c>
      <c r="J2" s="9511"/>
      <c r="K2" s="9541"/>
      <c r="L2" s="9625"/>
    </row>
    <row r="3" spans="1:12">
      <c r="A3" s="9544" t="s">
        <v>75</v>
      </c>
      <c r="B3" s="9545"/>
      <c r="C3" s="9546"/>
      <c r="D3" s="501"/>
      <c r="E3" s="502"/>
      <c r="F3" s="503"/>
      <c r="G3" s="503"/>
      <c r="H3" s="504"/>
      <c r="I3" s="505"/>
      <c r="J3" s="505"/>
      <c r="K3" s="1523">
        <f>'Apr''15'!K474</f>
        <v>29686470</v>
      </c>
      <c r="L3" s="433"/>
    </row>
    <row r="4" spans="1:12">
      <c r="A4" s="9495"/>
      <c r="B4" s="9496" t="s">
        <v>1472</v>
      </c>
      <c r="C4" s="562" t="s">
        <v>815</v>
      </c>
      <c r="D4" s="1328" t="s">
        <v>1335</v>
      </c>
      <c r="E4" s="9498"/>
      <c r="F4" s="9492"/>
      <c r="G4" s="9492"/>
      <c r="H4" s="9492"/>
      <c r="I4" s="9492">
        <v>110221</v>
      </c>
      <c r="J4" s="9492"/>
      <c r="K4" s="9494">
        <f>K3-I4</f>
        <v>29576249</v>
      </c>
      <c r="L4" s="9647"/>
    </row>
    <row r="5" spans="1:12">
      <c r="A5" s="9495"/>
      <c r="B5" s="9497"/>
      <c r="C5" s="553" t="s">
        <v>1026</v>
      </c>
      <c r="D5" s="1329" t="s">
        <v>814</v>
      </c>
      <c r="E5" s="9499"/>
      <c r="F5" s="9493"/>
      <c r="G5" s="9493"/>
      <c r="H5" s="9493"/>
      <c r="I5" s="9493"/>
      <c r="J5" s="9493"/>
      <c r="K5" s="9494"/>
      <c r="L5" s="9648"/>
    </row>
    <row r="6" spans="1:12">
      <c r="A6" s="1012"/>
      <c r="B6" s="1014"/>
      <c r="C6" s="530"/>
      <c r="D6" s="576"/>
      <c r="E6" s="574"/>
      <c r="F6" s="575"/>
      <c r="G6" s="575"/>
      <c r="H6" s="575"/>
      <c r="I6" s="575"/>
      <c r="J6" s="575">
        <v>1600</v>
      </c>
      <c r="K6" s="1016">
        <f>K4+J6</f>
        <v>29577849</v>
      </c>
      <c r="L6" s="433"/>
    </row>
    <row r="7" spans="1:12">
      <c r="A7" s="9515"/>
      <c r="B7" s="9496"/>
      <c r="C7" s="474" t="s">
        <v>815</v>
      </c>
      <c r="D7" s="1328" t="s">
        <v>579</v>
      </c>
      <c r="E7" s="1330" t="s">
        <v>83</v>
      </c>
      <c r="F7" s="9492"/>
      <c r="G7" s="9492"/>
      <c r="H7" s="9492"/>
      <c r="I7" s="9492">
        <v>127263</v>
      </c>
      <c r="J7" s="9492"/>
      <c r="K7" s="9494">
        <f>K6-I7</f>
        <v>29450586</v>
      </c>
      <c r="L7" s="9617"/>
    </row>
    <row r="8" spans="1:12">
      <c r="A8" s="9516"/>
      <c r="B8" s="9497"/>
      <c r="C8" s="522" t="s">
        <v>995</v>
      </c>
      <c r="D8" s="1329" t="s">
        <v>46</v>
      </c>
      <c r="E8" s="1331"/>
      <c r="F8" s="9493"/>
      <c r="G8" s="9493"/>
      <c r="H8" s="9493"/>
      <c r="I8" s="9493"/>
      <c r="J8" s="9493"/>
      <c r="K8" s="9494"/>
      <c r="L8" s="9618"/>
    </row>
    <row r="9" spans="1:12">
      <c r="A9" s="1012"/>
      <c r="B9" s="1014"/>
      <c r="C9" s="530"/>
      <c r="D9" s="573"/>
      <c r="E9" s="574"/>
      <c r="F9" s="575"/>
      <c r="G9" s="575"/>
      <c r="H9" s="575"/>
      <c r="I9" s="575"/>
      <c r="J9" s="575">
        <v>1600</v>
      </c>
      <c r="K9" s="1016">
        <f>K7+J9</f>
        <v>29452186</v>
      </c>
      <c r="L9" s="433"/>
    </row>
    <row r="10" spans="1:12">
      <c r="A10" s="9498"/>
      <c r="B10" s="9496"/>
      <c r="C10" s="556" t="s">
        <v>781</v>
      </c>
      <c r="D10" s="1011"/>
      <c r="E10" s="9498"/>
      <c r="F10" s="9492"/>
      <c r="G10" s="9492"/>
      <c r="H10" s="9492"/>
      <c r="I10" s="9494">
        <v>228880</v>
      </c>
      <c r="J10" s="9494"/>
      <c r="K10" s="9492">
        <f>K9-I10</f>
        <v>29223306</v>
      </c>
      <c r="L10" s="9617"/>
    </row>
    <row r="11" spans="1:12">
      <c r="A11" s="9499"/>
      <c r="B11" s="9497"/>
      <c r="C11" s="555" t="s">
        <v>1208</v>
      </c>
      <c r="D11" s="1012"/>
      <c r="E11" s="9499"/>
      <c r="F11" s="9493"/>
      <c r="G11" s="9493"/>
      <c r="H11" s="9493"/>
      <c r="I11" s="9494"/>
      <c r="J11" s="9494"/>
      <c r="K11" s="9493"/>
      <c r="L11" s="9618"/>
    </row>
    <row r="12" spans="1:12">
      <c r="A12" s="1020"/>
      <c r="B12" s="477"/>
      <c r="C12" s="528"/>
      <c r="D12" s="576"/>
      <c r="E12" s="574"/>
      <c r="F12" s="577"/>
      <c r="G12" s="577"/>
      <c r="H12" s="577"/>
      <c r="I12" s="577"/>
      <c r="J12" s="577">
        <v>1500</v>
      </c>
      <c r="K12" s="1026">
        <f>K10+J12</f>
        <v>29224806</v>
      </c>
      <c r="L12" s="433"/>
    </row>
    <row r="13" spans="1:12">
      <c r="A13" s="9498"/>
      <c r="B13" s="9496"/>
      <c r="C13" s="474" t="s">
        <v>815</v>
      </c>
      <c r="D13" s="1328" t="s">
        <v>113</v>
      </c>
      <c r="E13" s="1330" t="s">
        <v>114</v>
      </c>
      <c r="F13" s="9609"/>
      <c r="G13" s="9492"/>
      <c r="H13" s="9492"/>
      <c r="I13" s="9492">
        <v>707337</v>
      </c>
      <c r="J13" s="9492"/>
      <c r="K13" s="9492">
        <f>K12-I13</f>
        <v>28517469</v>
      </c>
      <c r="L13" s="9617"/>
    </row>
    <row r="14" spans="1:12">
      <c r="A14" s="9499"/>
      <c r="B14" s="9497"/>
      <c r="C14" s="487" t="s">
        <v>820</v>
      </c>
      <c r="D14" s="1329" t="s">
        <v>46</v>
      </c>
      <c r="E14" s="1331"/>
      <c r="F14" s="9610"/>
      <c r="G14" s="9493"/>
      <c r="H14" s="9493"/>
      <c r="I14" s="9493"/>
      <c r="J14" s="9493"/>
      <c r="K14" s="9493"/>
      <c r="L14" s="9618"/>
    </row>
    <row r="15" spans="1:12">
      <c r="A15" s="1020"/>
      <c r="B15" s="477"/>
      <c r="C15" s="529"/>
      <c r="D15" s="668"/>
      <c r="E15" s="669"/>
      <c r="F15" s="670"/>
      <c r="G15" s="670"/>
      <c r="H15" s="670"/>
      <c r="I15" s="670"/>
      <c r="J15" s="577">
        <v>1600</v>
      </c>
      <c r="K15" s="1026">
        <f>K13+J15</f>
        <v>28519069</v>
      </c>
      <c r="L15" s="433"/>
    </row>
    <row r="16" spans="1:12">
      <c r="A16" s="9498"/>
      <c r="B16" s="9497"/>
      <c r="C16" s="556" t="s">
        <v>888</v>
      </c>
      <c r="D16" s="1328" t="s">
        <v>46</v>
      </c>
      <c r="E16" s="974"/>
      <c r="F16" s="1015"/>
      <c r="G16" s="9492"/>
      <c r="H16" s="537"/>
      <c r="I16" s="9492">
        <v>2158964</v>
      </c>
      <c r="J16" s="595"/>
      <c r="K16" s="9492">
        <f>K15-I16</f>
        <v>26360105</v>
      </c>
      <c r="L16" s="9617"/>
    </row>
    <row r="17" spans="1:12">
      <c r="A17" s="9499"/>
      <c r="B17" s="9497"/>
      <c r="C17" s="555" t="s">
        <v>889</v>
      </c>
      <c r="D17" s="1329"/>
      <c r="E17" s="1025"/>
      <c r="F17" s="1016"/>
      <c r="G17" s="9493"/>
      <c r="H17" s="515"/>
      <c r="I17" s="9493"/>
      <c r="J17" s="559"/>
      <c r="K17" s="9493"/>
      <c r="L17" s="9618"/>
    </row>
    <row r="18" spans="1:12">
      <c r="A18" s="1020"/>
      <c r="B18" s="477"/>
      <c r="C18" s="532"/>
      <c r="D18" s="576"/>
      <c r="E18" s="582"/>
      <c r="F18" s="577"/>
      <c r="G18" s="577"/>
      <c r="H18" s="600"/>
      <c r="I18" s="577"/>
      <c r="J18" s="604">
        <v>1600</v>
      </c>
      <c r="K18" s="1026">
        <f>K16+J18</f>
        <v>26361705</v>
      </c>
      <c r="L18" s="433"/>
    </row>
    <row r="19" spans="1:12">
      <c r="A19" s="9498"/>
      <c r="B19" s="9657"/>
      <c r="C19" s="556" t="s">
        <v>815</v>
      </c>
      <c r="D19" s="1328" t="s">
        <v>1150</v>
      </c>
      <c r="E19" s="9498"/>
      <c r="F19" s="9492"/>
      <c r="G19" s="9633"/>
      <c r="H19" s="9542"/>
      <c r="I19" s="9492">
        <v>131684</v>
      </c>
      <c r="J19" s="9492"/>
      <c r="K19" s="9492">
        <f>K18-I19</f>
        <v>26230021</v>
      </c>
      <c r="L19" s="9617"/>
    </row>
    <row r="20" spans="1:12">
      <c r="A20" s="9499"/>
      <c r="B20" s="9658"/>
      <c r="C20" s="555" t="s">
        <v>1151</v>
      </c>
      <c r="D20" s="1329"/>
      <c r="E20" s="9499"/>
      <c r="F20" s="9493"/>
      <c r="G20" s="9634"/>
      <c r="H20" s="9543"/>
      <c r="I20" s="9493"/>
      <c r="J20" s="9493"/>
      <c r="K20" s="9493"/>
      <c r="L20" s="9618"/>
    </row>
    <row r="21" spans="1:12">
      <c r="A21" s="1019"/>
      <c r="B21" s="1020"/>
      <c r="C21" s="532"/>
      <c r="D21" s="576"/>
      <c r="E21" s="584"/>
      <c r="F21" s="586"/>
      <c r="G21" s="588"/>
      <c r="H21" s="586"/>
      <c r="I21" s="586"/>
      <c r="J21" s="586">
        <v>1600</v>
      </c>
      <c r="K21" s="1017">
        <f>K19+J21</f>
        <v>26231621</v>
      </c>
      <c r="L21" s="433"/>
    </row>
    <row r="22" spans="1:12">
      <c r="A22" s="9515"/>
      <c r="B22" s="9498"/>
      <c r="C22" s="556" t="s">
        <v>781</v>
      </c>
      <c r="D22" s="1328" t="s">
        <v>46</v>
      </c>
      <c r="E22" s="9498"/>
      <c r="F22" s="9492"/>
      <c r="G22" s="9492"/>
      <c r="H22" s="9492"/>
      <c r="I22" s="9492">
        <v>198140</v>
      </c>
      <c r="J22" s="9492"/>
      <c r="K22" s="9492">
        <f>K21-I22</f>
        <v>26033481</v>
      </c>
      <c r="L22" s="9617"/>
    </row>
    <row r="23" spans="1:12">
      <c r="A23" s="9516"/>
      <c r="B23" s="9499"/>
      <c r="C23" s="555" t="s">
        <v>894</v>
      </c>
      <c r="D23" s="1329"/>
      <c r="E23" s="9499"/>
      <c r="F23" s="9493"/>
      <c r="G23" s="9493"/>
      <c r="H23" s="9493"/>
      <c r="I23" s="9493"/>
      <c r="J23" s="9493"/>
      <c r="K23" s="9516"/>
      <c r="L23" s="9618"/>
    </row>
    <row r="24" spans="1:12">
      <c r="A24" s="514"/>
      <c r="B24" s="527"/>
      <c r="C24" s="528"/>
      <c r="D24" s="576"/>
      <c r="E24" s="574"/>
      <c r="F24" s="575"/>
      <c r="G24" s="575"/>
      <c r="H24" s="575"/>
      <c r="I24" s="575"/>
      <c r="J24" s="575">
        <v>1500</v>
      </c>
      <c r="K24" s="516">
        <f>K22+J24</f>
        <v>26034981</v>
      </c>
      <c r="L24" s="433"/>
    </row>
    <row r="25" spans="1:12">
      <c r="A25" s="9515"/>
      <c r="B25" s="9498"/>
      <c r="C25" s="556" t="s">
        <v>796</v>
      </c>
      <c r="D25" s="1328" t="s">
        <v>1150</v>
      </c>
      <c r="E25" s="9498"/>
      <c r="F25" s="9492"/>
      <c r="G25" s="9633"/>
      <c r="H25" s="9492"/>
      <c r="I25" s="9492">
        <v>1235100</v>
      </c>
      <c r="J25" s="9492"/>
      <c r="K25" s="9492">
        <f>K24-I25</f>
        <v>24799881</v>
      </c>
      <c r="L25" s="9617"/>
    </row>
    <row r="26" spans="1:12">
      <c r="A26" s="9516"/>
      <c r="B26" s="9499"/>
      <c r="C26" s="555" t="s">
        <v>1152</v>
      </c>
      <c r="D26" s="1329"/>
      <c r="E26" s="9499"/>
      <c r="F26" s="9493"/>
      <c r="G26" s="9634"/>
      <c r="H26" s="9493"/>
      <c r="I26" s="9493"/>
      <c r="J26" s="9493"/>
      <c r="K26" s="9493"/>
      <c r="L26" s="9618"/>
    </row>
    <row r="27" spans="1:12">
      <c r="A27" s="514"/>
      <c r="B27" s="514"/>
      <c r="C27" s="528"/>
      <c r="D27" s="576"/>
      <c r="E27" s="528"/>
      <c r="F27" s="528"/>
      <c r="G27" s="585"/>
      <c r="H27" s="528"/>
      <c r="I27" s="528"/>
      <c r="J27" s="585">
        <v>750</v>
      </c>
      <c r="K27" s="516">
        <f>K25+J27</f>
        <v>24800631</v>
      </c>
      <c r="L27" s="1019"/>
    </row>
    <row r="28" spans="1:12">
      <c r="A28" s="9515"/>
      <c r="B28" s="9498"/>
      <c r="C28" s="556" t="s">
        <v>869</v>
      </c>
      <c r="D28" s="1328" t="s">
        <v>46</v>
      </c>
      <c r="E28" s="9659"/>
      <c r="F28" s="1022"/>
      <c r="G28" s="9609"/>
      <c r="H28" s="537"/>
      <c r="I28" s="9492">
        <v>875301</v>
      </c>
      <c r="J28" s="464"/>
      <c r="K28" s="9492">
        <f>K27-I28</f>
        <v>23925330</v>
      </c>
      <c r="L28" s="9653"/>
    </row>
    <row r="29" spans="1:12">
      <c r="A29" s="9516"/>
      <c r="B29" s="9499"/>
      <c r="C29" s="555" t="s">
        <v>1041</v>
      </c>
      <c r="D29" s="1329"/>
      <c r="E29" s="9660"/>
      <c r="F29" s="1023"/>
      <c r="G29" s="9610"/>
      <c r="H29" s="515"/>
      <c r="I29" s="9493"/>
      <c r="J29" s="559"/>
      <c r="K29" s="9516"/>
      <c r="L29" s="9654"/>
    </row>
    <row r="30" spans="1:12">
      <c r="A30" s="514"/>
      <c r="B30" s="527"/>
      <c r="C30" s="532"/>
      <c r="D30" s="576"/>
      <c r="E30" s="582"/>
      <c r="F30" s="577"/>
      <c r="G30" s="577"/>
      <c r="H30" s="600"/>
      <c r="I30" s="577"/>
      <c r="J30" s="604">
        <v>1650</v>
      </c>
      <c r="K30" s="516">
        <f>K28+J30</f>
        <v>23926980</v>
      </c>
      <c r="L30" s="433"/>
    </row>
    <row r="31" spans="1:12">
      <c r="A31" s="9515"/>
      <c r="B31" s="9498"/>
      <c r="C31" s="556" t="s">
        <v>869</v>
      </c>
      <c r="D31" s="1328" t="s">
        <v>46</v>
      </c>
      <c r="E31" s="9498"/>
      <c r="F31" s="1033"/>
      <c r="G31" s="9663"/>
      <c r="H31" s="9663"/>
      <c r="I31" s="9633">
        <v>38860</v>
      </c>
      <c r="J31" s="9515"/>
      <c r="K31" s="9492">
        <f>K30-I31</f>
        <v>23888120</v>
      </c>
      <c r="L31" s="9617"/>
    </row>
    <row r="32" spans="1:12">
      <c r="A32" s="9516"/>
      <c r="B32" s="9499"/>
      <c r="C32" s="555" t="s">
        <v>1042</v>
      </c>
      <c r="D32" s="1329"/>
      <c r="E32" s="9499"/>
      <c r="F32" s="1034"/>
      <c r="G32" s="9664"/>
      <c r="H32" s="9664"/>
      <c r="I32" s="9634"/>
      <c r="J32" s="9516"/>
      <c r="K32" s="9493"/>
      <c r="L32" s="9618"/>
    </row>
    <row r="33" spans="1:12">
      <c r="A33" s="514"/>
      <c r="B33" s="527"/>
      <c r="C33" s="532"/>
      <c r="D33" s="583"/>
      <c r="E33" s="584"/>
      <c r="F33" s="586"/>
      <c r="G33" s="585"/>
      <c r="H33" s="586"/>
      <c r="I33" s="586"/>
      <c r="J33" s="586">
        <v>1650</v>
      </c>
      <c r="K33" s="516">
        <f>K31+J33</f>
        <v>23889770</v>
      </c>
      <c r="L33" s="433"/>
    </row>
    <row r="34" spans="1:12">
      <c r="A34" s="9515"/>
      <c r="B34" s="9498"/>
      <c r="C34" s="556" t="s">
        <v>869</v>
      </c>
      <c r="D34" s="1328" t="s">
        <v>46</v>
      </c>
      <c r="E34" s="9498"/>
      <c r="F34" s="9492"/>
      <c r="G34" s="9633"/>
      <c r="H34" s="9492"/>
      <c r="I34" s="9492">
        <v>179256</v>
      </c>
      <c r="J34" s="9492"/>
      <c r="K34" s="9492">
        <f>K33-I34</f>
        <v>23710514</v>
      </c>
      <c r="L34" s="9617"/>
    </row>
    <row r="35" spans="1:12">
      <c r="A35" s="9516"/>
      <c r="B35" s="9499"/>
      <c r="C35" s="555" t="s">
        <v>1043</v>
      </c>
      <c r="D35" s="1329"/>
      <c r="E35" s="9499"/>
      <c r="F35" s="9493"/>
      <c r="G35" s="9634"/>
      <c r="H35" s="9493"/>
      <c r="I35" s="9493"/>
      <c r="J35" s="9493"/>
      <c r="K35" s="9493"/>
      <c r="L35" s="9618"/>
    </row>
    <row r="36" spans="1:12">
      <c r="A36" s="514"/>
      <c r="B36" s="527"/>
      <c r="C36" s="531"/>
      <c r="D36" s="576"/>
      <c r="E36" s="584"/>
      <c r="F36" s="586"/>
      <c r="G36" s="585"/>
      <c r="H36" s="586"/>
      <c r="I36" s="586"/>
      <c r="J36" s="586">
        <v>1650</v>
      </c>
      <c r="K36" s="516">
        <f>K34+J36</f>
        <v>23712164</v>
      </c>
      <c r="L36" s="433"/>
    </row>
    <row r="37" spans="1:12">
      <c r="A37" s="9515"/>
      <c r="B37" s="9498"/>
      <c r="C37" s="556" t="s">
        <v>869</v>
      </c>
      <c r="D37" s="1328" t="s">
        <v>46</v>
      </c>
      <c r="E37" s="1024"/>
      <c r="F37" s="1015"/>
      <c r="G37" s="9492"/>
      <c r="H37" s="9492"/>
      <c r="I37" s="9492">
        <v>360860</v>
      </c>
      <c r="J37" s="9633"/>
      <c r="K37" s="9492">
        <f>K36-I37</f>
        <v>23351304</v>
      </c>
      <c r="L37" s="9617"/>
    </row>
    <row r="38" spans="1:12">
      <c r="A38" s="9516"/>
      <c r="B38" s="9499"/>
      <c r="C38" s="555" t="s">
        <v>1044</v>
      </c>
      <c r="D38" s="1329"/>
      <c r="E38" s="1025"/>
      <c r="F38" s="1016"/>
      <c r="G38" s="9493"/>
      <c r="H38" s="9493"/>
      <c r="I38" s="9493"/>
      <c r="J38" s="9634"/>
      <c r="K38" s="9493"/>
      <c r="L38" s="9618"/>
    </row>
    <row r="39" spans="1:12">
      <c r="A39" s="535"/>
      <c r="B39" s="527"/>
      <c r="C39" s="532"/>
      <c r="D39" s="576"/>
      <c r="E39" s="582"/>
      <c r="F39" s="577"/>
      <c r="G39" s="577"/>
      <c r="H39" s="600"/>
      <c r="I39" s="577"/>
      <c r="J39" s="604">
        <v>1650</v>
      </c>
      <c r="K39" s="516">
        <f>K37+J39</f>
        <v>23352954</v>
      </c>
      <c r="L39" s="433"/>
    </row>
    <row r="40" spans="1:12">
      <c r="A40" s="9635"/>
      <c r="B40" s="9629"/>
      <c r="C40" s="517" t="s">
        <v>781</v>
      </c>
      <c r="D40" s="1011"/>
      <c r="E40" s="9498"/>
      <c r="F40" s="9492"/>
      <c r="G40" s="9633"/>
      <c r="H40" s="9542"/>
      <c r="I40" s="9492">
        <v>114140</v>
      </c>
      <c r="J40" s="9492"/>
      <c r="K40" s="9492">
        <f>K39-I40</f>
        <v>23238814</v>
      </c>
      <c r="L40" s="9617"/>
    </row>
    <row r="41" spans="1:12">
      <c r="A41" s="9548"/>
      <c r="B41" s="9499"/>
      <c r="C41" s="555" t="s">
        <v>1381</v>
      </c>
      <c r="D41" s="1012"/>
      <c r="E41" s="9499"/>
      <c r="F41" s="9493"/>
      <c r="G41" s="9634"/>
      <c r="H41" s="9543"/>
      <c r="I41" s="9493"/>
      <c r="J41" s="9493"/>
      <c r="K41" s="9493"/>
      <c r="L41" s="9618"/>
    </row>
    <row r="42" spans="1:12">
      <c r="A42" s="514"/>
      <c r="B42" s="527"/>
      <c r="C42" s="532"/>
      <c r="D42" s="576"/>
      <c r="E42" s="584"/>
      <c r="F42" s="586"/>
      <c r="G42" s="588"/>
      <c r="H42" s="586"/>
      <c r="I42" s="586"/>
      <c r="J42" s="586">
        <v>1500</v>
      </c>
      <c r="K42" s="516">
        <f>K40+J42</f>
        <v>23240314</v>
      </c>
      <c r="L42" s="433"/>
    </row>
    <row r="43" spans="1:12">
      <c r="A43" s="9628"/>
      <c r="B43" s="9629"/>
      <c r="C43" s="517" t="s">
        <v>821</v>
      </c>
      <c r="D43" s="1328" t="s">
        <v>1427</v>
      </c>
      <c r="E43" s="1024" t="s">
        <v>1544</v>
      </c>
      <c r="F43" s="1015"/>
      <c r="G43" s="9492">
        <v>178842</v>
      </c>
      <c r="H43" s="9492"/>
      <c r="I43" s="9492"/>
      <c r="J43" s="9633"/>
      <c r="K43" s="9630">
        <f>K42-G43</f>
        <v>23061472</v>
      </c>
      <c r="L43" s="9617"/>
    </row>
    <row r="44" spans="1:12">
      <c r="A44" s="9516"/>
      <c r="B44" s="9499"/>
      <c r="C44" s="555" t="s">
        <v>1426</v>
      </c>
      <c r="D44" s="1329" t="s">
        <v>729</v>
      </c>
      <c r="E44" s="1025"/>
      <c r="F44" s="1016"/>
      <c r="G44" s="9493"/>
      <c r="H44" s="9493"/>
      <c r="I44" s="9493"/>
      <c r="J44" s="9634"/>
      <c r="K44" s="9493"/>
      <c r="L44" s="9618"/>
    </row>
    <row r="45" spans="1:12">
      <c r="A45" s="514"/>
      <c r="B45" s="527"/>
      <c r="C45" s="532"/>
      <c r="D45" s="576"/>
      <c r="E45" s="605"/>
      <c r="F45" s="577"/>
      <c r="G45" s="577"/>
      <c r="H45" s="600"/>
      <c r="I45" s="577"/>
      <c r="J45" s="604">
        <v>1600</v>
      </c>
      <c r="K45" s="516">
        <f>K43+J45</f>
        <v>23063072</v>
      </c>
      <c r="L45" s="433"/>
    </row>
    <row r="46" spans="1:12">
      <c r="A46" s="9515"/>
      <c r="B46" s="9498"/>
      <c r="C46" s="497" t="s">
        <v>821</v>
      </c>
      <c r="D46" s="1328" t="s">
        <v>558</v>
      </c>
      <c r="E46" s="1339" t="s">
        <v>251</v>
      </c>
      <c r="F46" s="1015"/>
      <c r="G46" s="9492">
        <v>597419</v>
      </c>
      <c r="H46" s="515"/>
      <c r="I46" s="9492"/>
      <c r="J46" s="595"/>
      <c r="K46" s="9492">
        <f>K45-G46</f>
        <v>22465653</v>
      </c>
      <c r="L46" s="9617"/>
    </row>
    <row r="47" spans="1:12">
      <c r="A47" s="9516"/>
      <c r="B47" s="9499"/>
      <c r="C47" s="497" t="s">
        <v>1018</v>
      </c>
      <c r="D47" s="1329" t="s">
        <v>250</v>
      </c>
      <c r="E47" s="1340"/>
      <c r="F47" s="1016"/>
      <c r="G47" s="9493"/>
      <c r="H47" s="515"/>
      <c r="I47" s="9493"/>
      <c r="J47" s="559"/>
      <c r="K47" s="9493"/>
      <c r="L47" s="9618"/>
    </row>
    <row r="48" spans="1:12">
      <c r="A48" s="1019"/>
      <c r="B48" s="527"/>
      <c r="C48" s="532"/>
      <c r="D48" s="576"/>
      <c r="E48" s="582"/>
      <c r="F48" s="577"/>
      <c r="G48" s="577"/>
      <c r="H48" s="600"/>
      <c r="I48" s="577"/>
      <c r="J48" s="604">
        <v>1600</v>
      </c>
      <c r="K48" s="516">
        <f>K46+J48</f>
        <v>22467253</v>
      </c>
      <c r="L48" s="433"/>
    </row>
    <row r="49" spans="1:12">
      <c r="A49" s="9515"/>
      <c r="B49" s="9498"/>
      <c r="C49" s="497" t="s">
        <v>815</v>
      </c>
      <c r="D49" s="1328" t="s">
        <v>167</v>
      </c>
      <c r="E49" s="1330" t="s">
        <v>56</v>
      </c>
      <c r="F49" s="1015"/>
      <c r="G49" s="9492">
        <v>515649</v>
      </c>
      <c r="H49" s="515"/>
      <c r="I49" s="9492"/>
      <c r="J49" s="559"/>
      <c r="K49" s="9492">
        <f>K48-G49</f>
        <v>21951604</v>
      </c>
      <c r="L49" s="9617"/>
    </row>
    <row r="50" spans="1:12">
      <c r="A50" s="9516"/>
      <c r="B50" s="9499"/>
      <c r="C50" s="497" t="s">
        <v>1019</v>
      </c>
      <c r="D50" s="1329" t="s">
        <v>1020</v>
      </c>
      <c r="E50" s="1331"/>
      <c r="F50" s="1016"/>
      <c r="G50" s="9493"/>
      <c r="H50" s="515"/>
      <c r="I50" s="9493"/>
      <c r="J50" s="559"/>
      <c r="K50" s="9493"/>
      <c r="L50" s="9618"/>
    </row>
    <row r="51" spans="1:12">
      <c r="A51" s="1019"/>
      <c r="B51" s="527"/>
      <c r="C51" s="532"/>
      <c r="D51" s="576"/>
      <c r="E51" s="582"/>
      <c r="F51" s="577"/>
      <c r="G51" s="577"/>
      <c r="H51" s="600"/>
      <c r="I51" s="577"/>
      <c r="J51" s="604">
        <v>1600</v>
      </c>
      <c r="K51" s="516">
        <f>K49+J51</f>
        <v>21953204</v>
      </c>
      <c r="L51" s="433"/>
    </row>
    <row r="52" spans="1:12">
      <c r="A52" s="9515"/>
      <c r="B52" s="9498"/>
      <c r="C52" s="497" t="s">
        <v>815</v>
      </c>
      <c r="D52" s="1328" t="s">
        <v>157</v>
      </c>
      <c r="E52" s="1330" t="s">
        <v>156</v>
      </c>
      <c r="F52" s="1015"/>
      <c r="G52" s="9492">
        <v>882556</v>
      </c>
      <c r="H52" s="515"/>
      <c r="I52" s="9492"/>
      <c r="J52" s="559"/>
      <c r="K52" s="9492">
        <f>K51-G52</f>
        <v>21070648</v>
      </c>
      <c r="L52" s="9617"/>
    </row>
    <row r="53" spans="1:12">
      <c r="A53" s="9516"/>
      <c r="B53" s="9499"/>
      <c r="C53" s="497" t="s">
        <v>1022</v>
      </c>
      <c r="D53" s="1329" t="s">
        <v>38</v>
      </c>
      <c r="E53" s="1331"/>
      <c r="F53" s="1016"/>
      <c r="G53" s="9493"/>
      <c r="H53" s="515"/>
      <c r="I53" s="9493"/>
      <c r="J53" s="559"/>
      <c r="K53" s="9493"/>
      <c r="L53" s="9618"/>
    </row>
    <row r="54" spans="1:12">
      <c r="A54" s="1019"/>
      <c r="B54" s="527"/>
      <c r="C54" s="532"/>
      <c r="D54" s="576"/>
      <c r="E54" s="582"/>
      <c r="F54" s="577"/>
      <c r="G54" s="577"/>
      <c r="H54" s="600"/>
      <c r="I54" s="577"/>
      <c r="J54" s="604">
        <v>1600</v>
      </c>
      <c r="K54" s="516">
        <f>K52+J54</f>
        <v>21072248</v>
      </c>
      <c r="L54" s="433"/>
    </row>
    <row r="55" spans="1:12">
      <c r="A55" s="9515"/>
      <c r="B55" s="9498"/>
      <c r="C55" s="497" t="s">
        <v>815</v>
      </c>
      <c r="D55" s="485" t="s">
        <v>267</v>
      </c>
      <c r="E55" s="1330" t="s">
        <v>271</v>
      </c>
      <c r="F55" s="1015"/>
      <c r="G55" s="9492">
        <v>311634</v>
      </c>
      <c r="H55" s="515"/>
      <c r="I55" s="9492"/>
      <c r="J55" s="559"/>
      <c r="K55" s="9492">
        <f>K54-G55</f>
        <v>20760614</v>
      </c>
      <c r="L55" s="9617"/>
    </row>
    <row r="56" spans="1:12">
      <c r="A56" s="9516"/>
      <c r="B56" s="9499"/>
      <c r="C56" s="497" t="s">
        <v>1023</v>
      </c>
      <c r="D56" s="486" t="s">
        <v>304</v>
      </c>
      <c r="E56" s="1331"/>
      <c r="F56" s="1016"/>
      <c r="G56" s="9493"/>
      <c r="H56" s="515"/>
      <c r="I56" s="9493"/>
      <c r="J56" s="559"/>
      <c r="K56" s="9493"/>
      <c r="L56" s="9618"/>
    </row>
    <row r="57" spans="1:12">
      <c r="A57" s="1019"/>
      <c r="B57" s="527"/>
      <c r="C57" s="532"/>
      <c r="D57" s="528"/>
      <c r="E57" s="584"/>
      <c r="F57" s="600"/>
      <c r="G57" s="600"/>
      <c r="H57" s="600"/>
      <c r="I57" s="600"/>
      <c r="J57" s="604">
        <v>1600</v>
      </c>
      <c r="K57" s="516">
        <f>K55+J57</f>
        <v>20762214</v>
      </c>
      <c r="L57" s="433"/>
    </row>
    <row r="58" spans="1:12">
      <c r="A58" s="9515"/>
      <c r="B58" s="9498"/>
      <c r="C58" s="517" t="s">
        <v>815</v>
      </c>
      <c r="D58" s="1328" t="s">
        <v>160</v>
      </c>
      <c r="E58" s="1330" t="s">
        <v>162</v>
      </c>
      <c r="F58" s="1026"/>
      <c r="G58" s="9492">
        <v>536498</v>
      </c>
      <c r="H58" s="9492"/>
      <c r="I58" s="9492"/>
      <c r="J58" s="9633"/>
      <c r="K58" s="9492">
        <f>K57-G58</f>
        <v>20225716</v>
      </c>
      <c r="L58" s="9647"/>
    </row>
    <row r="59" spans="1:12">
      <c r="A59" s="9516"/>
      <c r="B59" s="9499"/>
      <c r="C59" s="563" t="s">
        <v>849</v>
      </c>
      <c r="D59" s="1329" t="s">
        <v>850</v>
      </c>
      <c r="E59" s="1331"/>
      <c r="F59" s="1016"/>
      <c r="G59" s="9493"/>
      <c r="H59" s="9493"/>
      <c r="I59" s="9493"/>
      <c r="J59" s="9634"/>
      <c r="K59" s="9493"/>
      <c r="L59" s="9648"/>
    </row>
    <row r="60" spans="1:12">
      <c r="A60" s="1019"/>
      <c r="B60" s="527"/>
      <c r="C60" s="532"/>
      <c r="D60" s="576"/>
      <c r="E60" s="605"/>
      <c r="F60" s="577"/>
      <c r="G60" s="577"/>
      <c r="H60" s="600"/>
      <c r="I60" s="577"/>
      <c r="J60" s="604">
        <v>1600</v>
      </c>
      <c r="K60" s="516">
        <f>K58+J60</f>
        <v>20227316</v>
      </c>
      <c r="L60" s="433"/>
    </row>
    <row r="61" spans="1:12">
      <c r="A61" s="9515"/>
      <c r="B61" s="9498"/>
      <c r="C61" s="517" t="s">
        <v>851</v>
      </c>
      <c r="D61" s="1328" t="s">
        <v>853</v>
      </c>
      <c r="E61" s="1330" t="s">
        <v>497</v>
      </c>
      <c r="F61" s="1015"/>
      <c r="G61" s="9492">
        <v>151150</v>
      </c>
      <c r="H61" s="9492"/>
      <c r="I61" s="9492"/>
      <c r="J61" s="595"/>
      <c r="K61" s="9492">
        <f>K60-G61</f>
        <v>20076166</v>
      </c>
      <c r="L61" s="9647"/>
    </row>
    <row r="62" spans="1:12">
      <c r="A62" s="9516"/>
      <c r="B62" s="9499"/>
      <c r="C62" s="555" t="s">
        <v>852</v>
      </c>
      <c r="D62" s="1329" t="s">
        <v>919</v>
      </c>
      <c r="E62" s="1331"/>
      <c r="F62" s="1016"/>
      <c r="G62" s="9493"/>
      <c r="H62" s="9493"/>
      <c r="I62" s="9493"/>
      <c r="J62" s="559"/>
      <c r="K62" s="9493"/>
      <c r="L62" s="9648"/>
    </row>
    <row r="63" spans="1:12">
      <c r="A63" s="514"/>
      <c r="B63" s="527"/>
      <c r="C63" s="532"/>
      <c r="D63" s="576"/>
      <c r="E63" s="582"/>
      <c r="F63" s="577"/>
      <c r="G63" s="577"/>
      <c r="H63" s="600"/>
      <c r="I63" s="577"/>
      <c r="J63" s="604">
        <v>1600</v>
      </c>
      <c r="K63" s="516">
        <f>K61+J63</f>
        <v>20077766</v>
      </c>
      <c r="L63" s="433"/>
    </row>
    <row r="64" spans="1:12">
      <c r="A64" s="9515"/>
      <c r="B64" s="9674"/>
      <c r="C64" s="474" t="s">
        <v>815</v>
      </c>
      <c r="D64" s="1328" t="s">
        <v>568</v>
      </c>
      <c r="E64" s="1330" t="s">
        <v>715</v>
      </c>
      <c r="F64" s="9677"/>
      <c r="G64" s="9677">
        <v>470791</v>
      </c>
      <c r="H64" s="9675"/>
      <c r="I64" s="9675"/>
      <c r="J64" s="9675"/>
      <c r="K64" s="9492">
        <f>K63-G64</f>
        <v>19606975</v>
      </c>
      <c r="L64" s="9617"/>
    </row>
    <row r="65" spans="1:12">
      <c r="A65" s="9516"/>
      <c r="B65" s="9618"/>
      <c r="C65" s="477" t="s">
        <v>833</v>
      </c>
      <c r="D65" s="1329" t="s">
        <v>250</v>
      </c>
      <c r="E65" s="1331"/>
      <c r="F65" s="9678"/>
      <c r="G65" s="9678"/>
      <c r="H65" s="9676"/>
      <c r="I65" s="9676"/>
      <c r="J65" s="9676"/>
      <c r="K65" s="9493"/>
      <c r="L65" s="9618"/>
    </row>
    <row r="66" spans="1:12">
      <c r="A66" s="514"/>
      <c r="B66" s="392"/>
      <c r="C66" s="891"/>
      <c r="D66" s="891"/>
      <c r="E66" s="891"/>
      <c r="F66" s="891"/>
      <c r="G66" s="891"/>
      <c r="H66" s="891"/>
      <c r="I66" s="891"/>
      <c r="J66" s="891">
        <v>1600</v>
      </c>
      <c r="K66" s="515">
        <f>K64+J66</f>
        <v>19608575</v>
      </c>
      <c r="L66" s="433"/>
    </row>
    <row r="67" spans="1:12">
      <c r="A67" s="9640"/>
      <c r="B67" s="9498"/>
      <c r="C67" s="474" t="s">
        <v>815</v>
      </c>
      <c r="D67" s="1328" t="s">
        <v>568</v>
      </c>
      <c r="E67" s="1330" t="s">
        <v>715</v>
      </c>
      <c r="F67" s="1026"/>
      <c r="G67" s="9492">
        <v>46941</v>
      </c>
      <c r="H67" s="537"/>
      <c r="I67" s="9492"/>
      <c r="J67" s="595"/>
      <c r="K67" s="9492">
        <f>K66-G67</f>
        <v>19561634</v>
      </c>
      <c r="L67" s="9617"/>
    </row>
    <row r="68" spans="1:12">
      <c r="A68" s="9665"/>
      <c r="B68" s="9499"/>
      <c r="C68" s="477" t="s">
        <v>832</v>
      </c>
      <c r="D68" s="1329" t="s">
        <v>250</v>
      </c>
      <c r="E68" s="1331"/>
      <c r="F68" s="1016"/>
      <c r="G68" s="9493"/>
      <c r="H68" s="515"/>
      <c r="I68" s="9493"/>
      <c r="J68" s="559"/>
      <c r="K68" s="9493"/>
      <c r="L68" s="9618"/>
    </row>
    <row r="69" spans="1:12">
      <c r="A69" s="552"/>
      <c r="B69" s="533"/>
      <c r="C69" s="532"/>
      <c r="D69" s="576"/>
      <c r="E69" s="582"/>
      <c r="F69" s="577"/>
      <c r="G69" s="577"/>
      <c r="H69" s="600"/>
      <c r="I69" s="577"/>
      <c r="J69" s="604">
        <v>1600</v>
      </c>
      <c r="K69" s="515">
        <f>K67+J69</f>
        <v>19563234</v>
      </c>
      <c r="L69" s="433"/>
    </row>
    <row r="70" spans="1:12">
      <c r="A70" s="9640"/>
      <c r="B70" s="9659"/>
      <c r="C70" s="474" t="s">
        <v>821</v>
      </c>
      <c r="D70" s="1328" t="s">
        <v>790</v>
      </c>
      <c r="E70" s="1330" t="s">
        <v>877</v>
      </c>
      <c r="F70" s="1022"/>
      <c r="G70" s="9609">
        <v>219564</v>
      </c>
      <c r="H70" s="923"/>
      <c r="I70" s="1022"/>
      <c r="J70" s="923"/>
      <c r="K70" s="9492">
        <f>K69-G70</f>
        <v>19343670</v>
      </c>
      <c r="L70" s="9617"/>
    </row>
    <row r="71" spans="1:12">
      <c r="A71" s="9665"/>
      <c r="B71" s="9660"/>
      <c r="C71" s="477" t="s">
        <v>827</v>
      </c>
      <c r="D71" s="1329" t="s">
        <v>304</v>
      </c>
      <c r="E71" s="1331"/>
      <c r="F71" s="980"/>
      <c r="G71" s="9610"/>
      <c r="H71" s="460"/>
      <c r="I71" s="1023"/>
      <c r="J71" s="460"/>
      <c r="K71" s="9493"/>
      <c r="L71" s="9618"/>
    </row>
    <row r="72" spans="1:12">
      <c r="A72" s="514"/>
      <c r="B72" s="1072"/>
      <c r="C72" s="529"/>
      <c r="D72" s="601"/>
      <c r="E72" s="584"/>
      <c r="F72" s="586"/>
      <c r="G72" s="600"/>
      <c r="H72" s="600"/>
      <c r="I72" s="600"/>
      <c r="J72" s="600">
        <v>1600</v>
      </c>
      <c r="K72" s="515">
        <f>K70+J72</f>
        <v>19345270</v>
      </c>
      <c r="L72" s="433"/>
    </row>
    <row r="73" spans="1:12">
      <c r="A73" s="1011"/>
      <c r="B73" s="9498"/>
      <c r="C73" s="474" t="s">
        <v>815</v>
      </c>
      <c r="D73" s="1328" t="s">
        <v>790</v>
      </c>
      <c r="E73" s="974" t="s">
        <v>877</v>
      </c>
      <c r="F73" s="1015"/>
      <c r="G73" s="9492">
        <v>7529</v>
      </c>
      <c r="H73" s="537"/>
      <c r="I73" s="1015"/>
      <c r="J73" s="537"/>
      <c r="K73" s="9492">
        <f>K72-G73</f>
        <v>19337741</v>
      </c>
      <c r="L73" s="9617"/>
    </row>
    <row r="74" spans="1:12">
      <c r="A74" s="1012"/>
      <c r="B74" s="9499"/>
      <c r="C74" s="477" t="s">
        <v>828</v>
      </c>
      <c r="D74" s="1329" t="s">
        <v>304</v>
      </c>
      <c r="E74" s="1340"/>
      <c r="F74" s="1016"/>
      <c r="G74" s="9493"/>
      <c r="H74" s="515"/>
      <c r="I74" s="1016"/>
      <c r="J74" s="515"/>
      <c r="K74" s="9493"/>
      <c r="L74" s="9618"/>
    </row>
    <row r="75" spans="1:12">
      <c r="A75" s="1019"/>
      <c r="B75" s="533"/>
      <c r="C75" s="529"/>
      <c r="D75" s="602"/>
      <c r="E75" s="599"/>
      <c r="F75" s="600"/>
      <c r="G75" s="600"/>
      <c r="H75" s="600"/>
      <c r="I75" s="600"/>
      <c r="J75" s="600">
        <v>1600</v>
      </c>
      <c r="K75" s="1017">
        <f>K73+J75</f>
        <v>19339341</v>
      </c>
      <c r="L75" s="433"/>
    </row>
    <row r="76" spans="1:12">
      <c r="A76" s="9515"/>
      <c r="B76" s="9498"/>
      <c r="C76" s="435" t="s">
        <v>815</v>
      </c>
      <c r="D76" s="1328" t="s">
        <v>399</v>
      </c>
      <c r="E76" s="9498" t="s">
        <v>401</v>
      </c>
      <c r="F76" s="1015"/>
      <c r="G76" s="9492">
        <v>232516</v>
      </c>
      <c r="H76" s="9492"/>
      <c r="I76" s="9492"/>
      <c r="J76" s="595"/>
      <c r="K76" s="9492">
        <f>K75-G76</f>
        <v>19106825</v>
      </c>
      <c r="L76" s="9617"/>
    </row>
    <row r="77" spans="1:12">
      <c r="A77" s="9516"/>
      <c r="B77" s="9499"/>
      <c r="C77" s="509" t="s">
        <v>1051</v>
      </c>
      <c r="D77" s="1329" t="s">
        <v>400</v>
      </c>
      <c r="E77" s="9499"/>
      <c r="F77" s="1016"/>
      <c r="G77" s="9493"/>
      <c r="H77" s="9493"/>
      <c r="I77" s="9493"/>
      <c r="J77" s="559"/>
      <c r="K77" s="9493"/>
      <c r="L77" s="9618"/>
    </row>
    <row r="78" spans="1:12">
      <c r="A78" s="1019"/>
      <c r="B78" s="1020"/>
      <c r="C78" s="532"/>
      <c r="D78" s="576"/>
      <c r="E78" s="582"/>
      <c r="F78" s="577"/>
      <c r="G78" s="577"/>
      <c r="H78" s="600"/>
      <c r="I78" s="577"/>
      <c r="J78" s="604">
        <v>1600</v>
      </c>
      <c r="K78" s="1017">
        <f>K76+J78</f>
        <v>19108425</v>
      </c>
      <c r="L78" s="433"/>
    </row>
    <row r="79" spans="1:12">
      <c r="A79" s="9515"/>
      <c r="B79" s="9498"/>
      <c r="C79" s="435" t="s">
        <v>815</v>
      </c>
      <c r="D79" s="1328" t="s">
        <v>399</v>
      </c>
      <c r="E79" s="9498" t="s">
        <v>401</v>
      </c>
      <c r="F79" s="1026"/>
      <c r="G79" s="9492">
        <v>556940</v>
      </c>
      <c r="H79" s="9492"/>
      <c r="I79" s="9492"/>
      <c r="J79" s="464"/>
      <c r="K79" s="9492">
        <f>K78-G79</f>
        <v>18551485</v>
      </c>
      <c r="L79" s="433"/>
    </row>
    <row r="80" spans="1:12">
      <c r="A80" s="9516"/>
      <c r="B80" s="9499"/>
      <c r="C80" s="509" t="s">
        <v>1163</v>
      </c>
      <c r="D80" s="1329" t="s">
        <v>400</v>
      </c>
      <c r="E80" s="9499"/>
      <c r="F80" s="1016"/>
      <c r="G80" s="9493"/>
      <c r="H80" s="9493"/>
      <c r="I80" s="9493"/>
      <c r="J80" s="559"/>
      <c r="K80" s="9493"/>
      <c r="L80" s="433"/>
    </row>
    <row r="81" spans="1:12">
      <c r="A81" s="1019"/>
      <c r="B81" s="1020"/>
      <c r="C81" s="532"/>
      <c r="D81" s="576"/>
      <c r="E81" s="582"/>
      <c r="F81" s="577"/>
      <c r="G81" s="577"/>
      <c r="H81" s="600"/>
      <c r="I81" s="577"/>
      <c r="J81" s="604">
        <v>1600</v>
      </c>
      <c r="K81" s="1017">
        <f>K79+J81</f>
        <v>18553085</v>
      </c>
      <c r="L81" s="433"/>
    </row>
    <row r="82" spans="1:12">
      <c r="A82" s="9515"/>
      <c r="B82" s="9498"/>
      <c r="C82" s="474" t="s">
        <v>821</v>
      </c>
      <c r="D82" s="1328" t="s">
        <v>302</v>
      </c>
      <c r="E82" s="974" t="s">
        <v>878</v>
      </c>
      <c r="F82" s="9492"/>
      <c r="G82" s="9492">
        <v>137661</v>
      </c>
      <c r="H82" s="9492"/>
      <c r="I82" s="9492"/>
      <c r="J82" s="9633"/>
      <c r="K82" s="9492">
        <f>K81-G82</f>
        <v>18415424</v>
      </c>
      <c r="L82" s="433"/>
    </row>
    <row r="83" spans="1:12">
      <c r="A83" s="9516"/>
      <c r="B83" s="9499"/>
      <c r="C83" s="477" t="s">
        <v>1024</v>
      </c>
      <c r="D83" s="1329" t="s">
        <v>918</v>
      </c>
      <c r="E83" s="1340"/>
      <c r="F83" s="9493"/>
      <c r="G83" s="9493"/>
      <c r="H83" s="9493"/>
      <c r="I83" s="9493"/>
      <c r="J83" s="9634"/>
      <c r="K83" s="9493"/>
      <c r="L83" s="433"/>
    </row>
    <row r="84" spans="1:12">
      <c r="A84" s="1019"/>
      <c r="B84" s="1020"/>
      <c r="C84" s="532"/>
      <c r="D84" s="576"/>
      <c r="E84" s="582"/>
      <c r="F84" s="577"/>
      <c r="G84" s="577"/>
      <c r="H84" s="600"/>
      <c r="I84" s="577"/>
      <c r="J84" s="604">
        <v>1600</v>
      </c>
      <c r="K84" s="1016">
        <f>K82+J84</f>
        <v>18417024</v>
      </c>
      <c r="L84" s="433"/>
    </row>
    <row r="85" spans="1:12">
      <c r="A85" s="9515"/>
      <c r="B85" s="9498"/>
      <c r="C85" s="474" t="s">
        <v>815</v>
      </c>
      <c r="D85" s="1328" t="s">
        <v>302</v>
      </c>
      <c r="E85" s="1339" t="s">
        <v>878</v>
      </c>
      <c r="F85" s="9492"/>
      <c r="G85" s="9633">
        <v>37316</v>
      </c>
      <c r="H85" s="9542"/>
      <c r="I85" s="9492"/>
      <c r="J85" s="9492"/>
      <c r="K85" s="9492">
        <f>K84-G85</f>
        <v>18379708</v>
      </c>
      <c r="L85" s="433"/>
    </row>
    <row r="86" spans="1:12">
      <c r="A86" s="9516"/>
      <c r="B86" s="9499"/>
      <c r="C86" s="477" t="s">
        <v>830</v>
      </c>
      <c r="D86" s="1329" t="s">
        <v>918</v>
      </c>
      <c r="E86" s="1340"/>
      <c r="F86" s="9493"/>
      <c r="G86" s="9634"/>
      <c r="H86" s="9543"/>
      <c r="I86" s="9493"/>
      <c r="J86" s="9493"/>
      <c r="K86" s="9493"/>
      <c r="L86" s="433"/>
    </row>
    <row r="87" spans="1:12">
      <c r="A87" s="1019"/>
      <c r="B87" s="1020"/>
      <c r="C87" s="532"/>
      <c r="D87" s="576"/>
      <c r="E87" s="584"/>
      <c r="F87" s="586"/>
      <c r="G87" s="588"/>
      <c r="H87" s="586"/>
      <c r="I87" s="586"/>
      <c r="J87" s="586">
        <v>1600</v>
      </c>
      <c r="K87" s="1016">
        <f>K85+J87</f>
        <v>18381308</v>
      </c>
      <c r="L87" s="433"/>
    </row>
    <row r="88" spans="1:12">
      <c r="A88" s="1011"/>
      <c r="B88" s="9498"/>
      <c r="C88" s="474" t="s">
        <v>815</v>
      </c>
      <c r="D88" s="1344" t="s">
        <v>302</v>
      </c>
      <c r="E88" s="974" t="s">
        <v>878</v>
      </c>
      <c r="F88" s="534"/>
      <c r="G88" s="9492">
        <v>24618</v>
      </c>
      <c r="H88" s="534"/>
      <c r="I88" s="9492"/>
      <c r="J88" s="534"/>
      <c r="K88" s="9492">
        <f>K87-G88</f>
        <v>18356690</v>
      </c>
      <c r="L88" s="433"/>
    </row>
    <row r="89" spans="1:12">
      <c r="A89" s="1012"/>
      <c r="B89" s="9499"/>
      <c r="C89" s="477" t="s">
        <v>831</v>
      </c>
      <c r="D89" s="1354" t="s">
        <v>918</v>
      </c>
      <c r="E89" s="1340"/>
      <c r="F89" s="537"/>
      <c r="G89" s="9493"/>
      <c r="H89" s="537"/>
      <c r="I89" s="9493"/>
      <c r="J89" s="537"/>
      <c r="K89" s="9493"/>
      <c r="L89" s="433"/>
    </row>
    <row r="90" spans="1:12">
      <c r="A90" s="1019"/>
      <c r="B90" s="1020"/>
      <c r="C90" s="532"/>
      <c r="D90" s="576"/>
      <c r="E90" s="584"/>
      <c r="F90" s="586"/>
      <c r="G90" s="586"/>
      <c r="H90" s="586"/>
      <c r="I90" s="586"/>
      <c r="J90" s="586">
        <v>1600</v>
      </c>
      <c r="K90" s="1016">
        <f>K88+J90</f>
        <v>18358290</v>
      </c>
      <c r="L90" s="433"/>
    </row>
    <row r="91" spans="1:12">
      <c r="A91" s="787"/>
      <c r="B91" s="9498"/>
      <c r="C91" s="556" t="s">
        <v>815</v>
      </c>
      <c r="D91" s="1328" t="s">
        <v>899</v>
      </c>
      <c r="E91" s="974" t="s">
        <v>901</v>
      </c>
      <c r="F91" s="537"/>
      <c r="G91" s="9492">
        <v>451160</v>
      </c>
      <c r="H91" s="537"/>
      <c r="I91" s="9492"/>
      <c r="J91" s="537"/>
      <c r="K91" s="9492">
        <f>K90-G91</f>
        <v>17907130</v>
      </c>
      <c r="L91" s="433"/>
    </row>
    <row r="92" spans="1:12">
      <c r="A92" s="788"/>
      <c r="B92" s="9499"/>
      <c r="C92" s="555" t="s">
        <v>898</v>
      </c>
      <c r="D92" s="1329" t="s">
        <v>900</v>
      </c>
      <c r="E92" s="1340"/>
      <c r="F92" s="537"/>
      <c r="G92" s="9493"/>
      <c r="H92" s="537"/>
      <c r="I92" s="9493"/>
      <c r="J92" s="537"/>
      <c r="K92" s="9493"/>
      <c r="L92" s="433"/>
    </row>
    <row r="93" spans="1:12">
      <c r="A93" s="514"/>
      <c r="B93" s="1020"/>
      <c r="C93" s="532"/>
      <c r="D93" s="576"/>
      <c r="E93" s="584"/>
      <c r="F93" s="586"/>
      <c r="G93" s="586"/>
      <c r="H93" s="586"/>
      <c r="I93" s="586"/>
      <c r="J93" s="586">
        <v>1600</v>
      </c>
      <c r="K93" s="1016">
        <f>K91+J93</f>
        <v>17908730</v>
      </c>
      <c r="L93" s="433"/>
    </row>
    <row r="94" spans="1:12">
      <c r="A94" s="557"/>
      <c r="B94" s="9498"/>
      <c r="C94" s="556" t="s">
        <v>815</v>
      </c>
      <c r="D94" s="1328" t="s">
        <v>1145</v>
      </c>
      <c r="E94" s="1330" t="s">
        <v>1230</v>
      </c>
      <c r="F94" s="537"/>
      <c r="G94" s="9492">
        <v>666452</v>
      </c>
      <c r="H94" s="537"/>
      <c r="I94" s="9492"/>
      <c r="J94" s="537"/>
      <c r="K94" s="9492">
        <f>K93-G94</f>
        <v>17242278</v>
      </c>
      <c r="L94" s="433"/>
    </row>
    <row r="95" spans="1:12">
      <c r="A95" s="554"/>
      <c r="B95" s="9499"/>
      <c r="C95" s="555" t="s">
        <v>1146</v>
      </c>
      <c r="D95" s="1329" t="s">
        <v>729</v>
      </c>
      <c r="E95" s="1331"/>
      <c r="F95" s="537"/>
      <c r="G95" s="9493"/>
      <c r="H95" s="537"/>
      <c r="I95" s="9493"/>
      <c r="J95" s="537"/>
      <c r="K95" s="9493"/>
      <c r="L95" s="433"/>
    </row>
    <row r="96" spans="1:12">
      <c r="A96" s="514"/>
      <c r="B96" s="1020"/>
      <c r="C96" s="532"/>
      <c r="D96" s="576"/>
      <c r="E96" s="584"/>
      <c r="F96" s="586"/>
      <c r="G96" s="586"/>
      <c r="H96" s="586"/>
      <c r="I96" s="586"/>
      <c r="J96" s="586">
        <v>1600</v>
      </c>
      <c r="K96" s="1016">
        <f>K94+J96</f>
        <v>17243878</v>
      </c>
      <c r="L96" s="433"/>
    </row>
    <row r="97" spans="1:12">
      <c r="A97" s="491"/>
      <c r="B97" s="9498"/>
      <c r="C97" s="556" t="s">
        <v>815</v>
      </c>
      <c r="D97" s="1328" t="s">
        <v>138</v>
      </c>
      <c r="E97" s="974" t="s">
        <v>140</v>
      </c>
      <c r="F97" s="537"/>
      <c r="G97" s="9492">
        <v>294112</v>
      </c>
      <c r="H97" s="537"/>
      <c r="I97" s="9492"/>
      <c r="J97" s="537"/>
      <c r="K97" s="9492">
        <f>K96-G97</f>
        <v>16949766</v>
      </c>
      <c r="L97" s="433"/>
    </row>
    <row r="98" spans="1:12">
      <c r="A98" s="487"/>
      <c r="B98" s="9499"/>
      <c r="C98" s="555" t="s">
        <v>910</v>
      </c>
      <c r="D98" s="1329" t="s">
        <v>598</v>
      </c>
      <c r="E98" s="1340"/>
      <c r="F98" s="537"/>
      <c r="G98" s="9493"/>
      <c r="H98" s="537"/>
      <c r="I98" s="9493"/>
      <c r="J98" s="537"/>
      <c r="K98" s="9493"/>
      <c r="L98" s="433"/>
    </row>
    <row r="99" spans="1:12">
      <c r="A99" s="514"/>
      <c r="B99" s="1020"/>
      <c r="C99" s="532"/>
      <c r="D99" s="576"/>
      <c r="E99" s="584"/>
      <c r="F99" s="586"/>
      <c r="G99" s="586"/>
      <c r="H99" s="586"/>
      <c r="I99" s="586"/>
      <c r="J99" s="586">
        <v>1600</v>
      </c>
      <c r="K99" s="1016">
        <f>K97+J99</f>
        <v>16951366</v>
      </c>
      <c r="L99" s="433"/>
    </row>
    <row r="100" spans="1:12">
      <c r="A100" s="491"/>
      <c r="B100" s="9498"/>
      <c r="C100" s="556" t="s">
        <v>821</v>
      </c>
      <c r="D100" s="1328" t="s">
        <v>1339</v>
      </c>
      <c r="E100" s="1136" t="s">
        <v>1347</v>
      </c>
      <c r="F100" s="537"/>
      <c r="G100" s="9492">
        <v>386683</v>
      </c>
      <c r="H100" s="537"/>
      <c r="I100" s="9492"/>
      <c r="J100" s="537"/>
      <c r="K100" s="9492">
        <f>K99-G100</f>
        <v>16564683</v>
      </c>
      <c r="L100" s="433"/>
    </row>
    <row r="101" spans="1:12">
      <c r="A101" s="487"/>
      <c r="B101" s="9499"/>
      <c r="C101" s="555" t="s">
        <v>1338</v>
      </c>
      <c r="D101" s="1329" t="s">
        <v>304</v>
      </c>
      <c r="E101" s="1340"/>
      <c r="F101" s="537"/>
      <c r="G101" s="9493"/>
      <c r="H101" s="537"/>
      <c r="I101" s="9493"/>
      <c r="J101" s="537"/>
      <c r="K101" s="9493"/>
      <c r="L101" s="433"/>
    </row>
    <row r="102" spans="1:12">
      <c r="A102" s="514"/>
      <c r="B102" s="1020"/>
      <c r="C102" s="532"/>
      <c r="D102" s="576"/>
      <c r="E102" s="584"/>
      <c r="F102" s="586"/>
      <c r="G102" s="586"/>
      <c r="H102" s="586"/>
      <c r="I102" s="586"/>
      <c r="J102" s="586">
        <v>1600</v>
      </c>
      <c r="K102" s="1016">
        <f>K100+J102</f>
        <v>16566283</v>
      </c>
      <c r="L102" s="433"/>
    </row>
    <row r="103" spans="1:12">
      <c r="A103" s="491"/>
      <c r="B103" s="9498"/>
      <c r="C103" s="556" t="s">
        <v>815</v>
      </c>
      <c r="D103" s="1328" t="s">
        <v>1283</v>
      </c>
      <c r="E103" s="1330" t="s">
        <v>1346</v>
      </c>
      <c r="F103" s="9492"/>
      <c r="G103" s="9492">
        <v>373420</v>
      </c>
      <c r="H103" s="537"/>
      <c r="I103" s="9492"/>
      <c r="J103" s="537"/>
      <c r="K103" s="9492">
        <f>K102-G103</f>
        <v>16192863</v>
      </c>
      <c r="L103" s="433"/>
    </row>
    <row r="104" spans="1:12">
      <c r="A104" s="487"/>
      <c r="B104" s="9499"/>
      <c r="C104" s="555" t="s">
        <v>1282</v>
      </c>
      <c r="D104" s="1329" t="s">
        <v>250</v>
      </c>
      <c r="E104" s="1331"/>
      <c r="F104" s="9493"/>
      <c r="G104" s="9493"/>
      <c r="H104" s="537"/>
      <c r="I104" s="9493"/>
      <c r="J104" s="537"/>
      <c r="K104" s="9493"/>
      <c r="L104" s="433"/>
    </row>
    <row r="105" spans="1:12">
      <c r="A105" s="514"/>
      <c r="B105" s="1020"/>
      <c r="C105" s="532"/>
      <c r="D105" s="528"/>
      <c r="E105" s="584"/>
      <c r="F105" s="586"/>
      <c r="G105" s="586"/>
      <c r="H105" s="586"/>
      <c r="I105" s="586"/>
      <c r="J105" s="586">
        <v>1600</v>
      </c>
      <c r="K105" s="1016">
        <f>K103+J105</f>
        <v>16194463</v>
      </c>
      <c r="L105" s="433"/>
    </row>
    <row r="106" spans="1:12">
      <c r="A106" s="491"/>
      <c r="B106" s="9498"/>
      <c r="C106" s="474" t="s">
        <v>815</v>
      </c>
      <c r="D106" s="1328" t="s">
        <v>1353</v>
      </c>
      <c r="E106" s="1136" t="s">
        <v>1484</v>
      </c>
      <c r="F106" s="1015"/>
      <c r="G106" s="9492">
        <v>217157</v>
      </c>
      <c r="H106" s="534"/>
      <c r="I106" s="9492"/>
      <c r="J106" s="534"/>
      <c r="K106" s="9492">
        <f>K105-G106</f>
        <v>15977306</v>
      </c>
      <c r="L106" s="433"/>
    </row>
    <row r="107" spans="1:12">
      <c r="A107" s="487"/>
      <c r="B107" s="9499"/>
      <c r="C107" s="477" t="s">
        <v>1352</v>
      </c>
      <c r="D107" s="1329" t="s">
        <v>258</v>
      </c>
      <c r="E107" s="1025"/>
      <c r="F107" s="1016"/>
      <c r="G107" s="9493"/>
      <c r="H107" s="515"/>
      <c r="I107" s="9493"/>
      <c r="J107" s="515"/>
      <c r="K107" s="9493"/>
      <c r="L107" s="433"/>
    </row>
    <row r="108" spans="1:12">
      <c r="A108" s="514"/>
      <c r="B108" s="1020"/>
      <c r="C108" s="529"/>
      <c r="D108" s="583"/>
      <c r="E108" s="599"/>
      <c r="F108" s="600"/>
      <c r="G108" s="600"/>
      <c r="H108" s="600"/>
      <c r="I108" s="600"/>
      <c r="J108" s="600">
        <v>1600</v>
      </c>
      <c r="K108" s="1016">
        <f>K106+J108</f>
        <v>15978906</v>
      </c>
      <c r="L108" s="433"/>
    </row>
    <row r="109" spans="1:12">
      <c r="A109" s="491"/>
      <c r="B109" s="9498"/>
      <c r="C109" s="556" t="s">
        <v>821</v>
      </c>
      <c r="D109" s="1328" t="s">
        <v>1288</v>
      </c>
      <c r="E109" s="1330" t="s">
        <v>1301</v>
      </c>
      <c r="F109" s="1026"/>
      <c r="G109" s="9492">
        <v>304157</v>
      </c>
      <c r="H109" s="9492"/>
      <c r="I109" s="9492"/>
      <c r="J109" s="595"/>
      <c r="K109" s="9492">
        <f>K108-G109</f>
        <v>15674749</v>
      </c>
      <c r="L109" s="433"/>
    </row>
    <row r="110" spans="1:12">
      <c r="A110" s="487"/>
      <c r="B110" s="9499"/>
      <c r="C110" s="555" t="s">
        <v>1287</v>
      </c>
      <c r="D110" s="1329" t="s">
        <v>1299</v>
      </c>
      <c r="E110" s="1331"/>
      <c r="F110" s="1016"/>
      <c r="G110" s="9493"/>
      <c r="H110" s="9493"/>
      <c r="I110" s="9493"/>
      <c r="J110" s="559"/>
      <c r="K110" s="9493"/>
      <c r="L110" s="433"/>
    </row>
    <row r="111" spans="1:12">
      <c r="A111" s="554"/>
      <c r="B111" s="1020"/>
      <c r="C111" s="532"/>
      <c r="D111" s="576"/>
      <c r="E111" s="582"/>
      <c r="F111" s="577"/>
      <c r="G111" s="577"/>
      <c r="H111" s="600"/>
      <c r="I111" s="577"/>
      <c r="J111" s="604">
        <v>1600</v>
      </c>
      <c r="K111" s="1016">
        <f>K109+J111</f>
        <v>15676349</v>
      </c>
      <c r="L111" s="433"/>
    </row>
    <row r="112" spans="1:12">
      <c r="A112" s="491"/>
      <c r="B112" s="9498"/>
      <c r="C112" s="474" t="s">
        <v>815</v>
      </c>
      <c r="D112" s="1328" t="s">
        <v>848</v>
      </c>
      <c r="E112" s="1330" t="s">
        <v>52</v>
      </c>
      <c r="F112" s="9492"/>
      <c r="G112" s="9492">
        <v>643090</v>
      </c>
      <c r="H112" s="9492"/>
      <c r="I112" s="9492"/>
      <c r="J112" s="595"/>
      <c r="K112" s="9492">
        <f>K111-G112</f>
        <v>15033259</v>
      </c>
      <c r="L112" s="433"/>
    </row>
    <row r="113" spans="1:12">
      <c r="A113" s="487"/>
      <c r="B113" s="9499"/>
      <c r="C113" s="477" t="s">
        <v>847</v>
      </c>
      <c r="D113" s="1329" t="s">
        <v>51</v>
      </c>
      <c r="E113" s="1331"/>
      <c r="F113" s="9493"/>
      <c r="G113" s="9493"/>
      <c r="H113" s="9493"/>
      <c r="I113" s="9493"/>
      <c r="J113" s="559"/>
      <c r="K113" s="9493"/>
      <c r="L113" s="433"/>
    </row>
    <row r="114" spans="1:12">
      <c r="A114" s="554"/>
      <c r="B114" s="1020"/>
      <c r="C114" s="532"/>
      <c r="D114" s="576"/>
      <c r="E114" s="582"/>
      <c r="F114" s="577"/>
      <c r="G114" s="577"/>
      <c r="H114" s="600"/>
      <c r="I114" s="577"/>
      <c r="J114" s="604">
        <v>1600</v>
      </c>
      <c r="K114" s="1016">
        <f>K112+J114</f>
        <v>15034859</v>
      </c>
      <c r="L114" s="433"/>
    </row>
    <row r="115" spans="1:12">
      <c r="A115" s="491"/>
      <c r="B115" s="9498"/>
      <c r="C115" s="556" t="s">
        <v>1278</v>
      </c>
      <c r="D115" s="1328" t="s">
        <v>1312</v>
      </c>
      <c r="E115" s="1330" t="s">
        <v>1326</v>
      </c>
      <c r="F115" s="9492"/>
      <c r="G115" s="9492">
        <v>300000</v>
      </c>
      <c r="H115" s="534"/>
      <c r="I115" s="9492"/>
      <c r="J115" s="534"/>
      <c r="K115" s="9492">
        <f>K114-G115</f>
        <v>14734859</v>
      </c>
      <c r="L115" s="9617"/>
    </row>
    <row r="116" spans="1:12">
      <c r="A116" s="487"/>
      <c r="B116" s="9499"/>
      <c r="C116" s="555" t="s">
        <v>1311</v>
      </c>
      <c r="D116" s="1329" t="s">
        <v>1313</v>
      </c>
      <c r="E116" s="1331"/>
      <c r="F116" s="9493"/>
      <c r="G116" s="9493"/>
      <c r="H116" s="515"/>
      <c r="I116" s="9493"/>
      <c r="J116" s="515"/>
      <c r="K116" s="9493"/>
      <c r="L116" s="9618"/>
    </row>
    <row r="117" spans="1:12">
      <c r="A117" s="554"/>
      <c r="B117" s="1020"/>
      <c r="C117" s="529"/>
      <c r="D117" s="601"/>
      <c r="E117" s="599"/>
      <c r="F117" s="600"/>
      <c r="G117" s="600"/>
      <c r="H117" s="600"/>
      <c r="I117" s="600"/>
      <c r="J117" s="600">
        <v>1600</v>
      </c>
      <c r="K117" s="1016">
        <f>K115+J117</f>
        <v>14736459</v>
      </c>
      <c r="L117" s="433"/>
    </row>
    <row r="118" spans="1:12">
      <c r="A118" s="491"/>
      <c r="B118" s="9498"/>
      <c r="C118" s="480" t="s">
        <v>821</v>
      </c>
      <c r="D118" s="1328" t="s">
        <v>574</v>
      </c>
      <c r="E118" s="9498" t="s">
        <v>79</v>
      </c>
      <c r="F118" s="9492"/>
      <c r="G118" s="9492">
        <v>394863</v>
      </c>
      <c r="H118" s="537"/>
      <c r="I118" s="9492"/>
      <c r="J118" s="537"/>
      <c r="K118" s="9492">
        <f>K117-G118</f>
        <v>14341596</v>
      </c>
      <c r="L118" s="433"/>
    </row>
    <row r="119" spans="1:12">
      <c r="A119" s="487"/>
      <c r="B119" s="9499"/>
      <c r="C119" s="477" t="s">
        <v>824</v>
      </c>
      <c r="D119" s="1329" t="s">
        <v>46</v>
      </c>
      <c r="E119" s="9499"/>
      <c r="F119" s="9493"/>
      <c r="G119" s="9493"/>
      <c r="H119" s="515"/>
      <c r="I119" s="9493"/>
      <c r="J119" s="515"/>
      <c r="K119" s="9493"/>
      <c r="L119" s="433"/>
    </row>
    <row r="120" spans="1:12">
      <c r="A120" s="554"/>
      <c r="B120" s="1020"/>
      <c r="C120" s="529"/>
      <c r="D120" s="602"/>
      <c r="E120" s="599"/>
      <c r="F120" s="600"/>
      <c r="G120" s="600"/>
      <c r="H120" s="600"/>
      <c r="I120" s="600"/>
      <c r="J120" s="600">
        <v>1600</v>
      </c>
      <c r="K120" s="1017">
        <f>K118+J120</f>
        <v>14343196</v>
      </c>
      <c r="L120" s="433"/>
    </row>
    <row r="121" spans="1:12">
      <c r="A121" s="491"/>
      <c r="B121" s="9498"/>
      <c r="C121" s="665" t="s">
        <v>815</v>
      </c>
      <c r="D121" s="666" t="s">
        <v>574</v>
      </c>
      <c r="E121" s="9498" t="s">
        <v>79</v>
      </c>
      <c r="F121" s="9492"/>
      <c r="G121" s="9492">
        <v>151920</v>
      </c>
      <c r="H121" s="537"/>
      <c r="I121" s="9492"/>
      <c r="J121" s="537"/>
      <c r="K121" s="9492">
        <f>K120-G121</f>
        <v>14191276</v>
      </c>
      <c r="L121" s="433"/>
    </row>
    <row r="122" spans="1:12">
      <c r="A122" s="487"/>
      <c r="B122" s="9499"/>
      <c r="C122" s="538" t="s">
        <v>826</v>
      </c>
      <c r="D122" s="667" t="s">
        <v>46</v>
      </c>
      <c r="E122" s="9499"/>
      <c r="F122" s="9493"/>
      <c r="G122" s="9493"/>
      <c r="H122" s="515"/>
      <c r="I122" s="9493"/>
      <c r="J122" s="515"/>
      <c r="K122" s="9493"/>
      <c r="L122" s="433"/>
    </row>
    <row r="123" spans="1:12">
      <c r="A123" s="554"/>
      <c r="B123" s="1020"/>
      <c r="C123" s="532"/>
      <c r="D123" s="528"/>
      <c r="E123" s="582"/>
      <c r="F123" s="575"/>
      <c r="G123" s="575"/>
      <c r="H123" s="586"/>
      <c r="I123" s="575"/>
      <c r="J123" s="1251">
        <v>1600</v>
      </c>
      <c r="K123" s="1016">
        <f>K121+J123</f>
        <v>14192876</v>
      </c>
      <c r="L123" s="433"/>
    </row>
    <row r="124" spans="1:12">
      <c r="A124" s="491"/>
      <c r="B124" s="9498"/>
      <c r="C124" s="499" t="s">
        <v>781</v>
      </c>
      <c r="D124" s="1328" t="s">
        <v>574</v>
      </c>
      <c r="E124" s="9498" t="s">
        <v>79</v>
      </c>
      <c r="F124" s="1015"/>
      <c r="G124" s="9492">
        <v>10140</v>
      </c>
      <c r="H124" s="534"/>
      <c r="I124" s="9492"/>
      <c r="J124" s="595"/>
      <c r="K124" s="9492">
        <f>K123-G124</f>
        <v>14182736</v>
      </c>
      <c r="L124" s="9617"/>
    </row>
    <row r="125" spans="1:12">
      <c r="A125" s="487"/>
      <c r="B125" s="9499"/>
      <c r="C125" s="477" t="s">
        <v>994</v>
      </c>
      <c r="D125" s="1329" t="s">
        <v>46</v>
      </c>
      <c r="E125" s="9499"/>
      <c r="F125" s="1016"/>
      <c r="G125" s="9493"/>
      <c r="H125" s="515"/>
      <c r="I125" s="9493"/>
      <c r="J125" s="559"/>
      <c r="K125" s="9493"/>
      <c r="L125" s="9618"/>
    </row>
    <row r="126" spans="1:12">
      <c r="A126" s="554"/>
      <c r="B126" s="1020"/>
      <c r="C126" s="532"/>
      <c r="D126" s="576"/>
      <c r="E126" s="582"/>
      <c r="F126" s="577"/>
      <c r="G126" s="577"/>
      <c r="H126" s="600"/>
      <c r="I126" s="577"/>
      <c r="J126" s="604">
        <v>1500</v>
      </c>
      <c r="K126" s="1523">
        <f>K124+J126</f>
        <v>14184236</v>
      </c>
      <c r="L126" s="433"/>
    </row>
    <row r="127" spans="1:12">
      <c r="A127" s="491"/>
      <c r="B127" s="9498" t="s">
        <v>1473</v>
      </c>
      <c r="C127" s="556" t="s">
        <v>815</v>
      </c>
      <c r="D127" s="1011"/>
      <c r="E127" s="974"/>
      <c r="F127" s="9492"/>
      <c r="G127" s="9492"/>
      <c r="H127" s="9492"/>
      <c r="I127" s="9492">
        <v>141763</v>
      </c>
      <c r="J127" s="9633"/>
      <c r="K127" s="9492">
        <f>K126-I127</f>
        <v>14042473</v>
      </c>
      <c r="L127" s="9617"/>
    </row>
    <row r="128" spans="1:12">
      <c r="A128" s="487"/>
      <c r="B128" s="9499"/>
      <c r="C128" s="555" t="s">
        <v>1474</v>
      </c>
      <c r="D128" s="1012"/>
      <c r="E128" s="1025"/>
      <c r="F128" s="9493"/>
      <c r="G128" s="9493"/>
      <c r="H128" s="9493"/>
      <c r="I128" s="9493"/>
      <c r="J128" s="9634"/>
      <c r="K128" s="9493"/>
      <c r="L128" s="9618"/>
    </row>
    <row r="129" spans="1:12">
      <c r="A129" s="554"/>
      <c r="B129" s="1020"/>
      <c r="C129" s="532"/>
      <c r="D129" s="576"/>
      <c r="E129" s="582"/>
      <c r="F129" s="575"/>
      <c r="G129" s="575"/>
      <c r="H129" s="586"/>
      <c r="I129" s="575"/>
      <c r="J129" s="585">
        <v>1600</v>
      </c>
      <c r="K129" s="1016">
        <f>K127+J129</f>
        <v>14044073</v>
      </c>
      <c r="L129" s="433"/>
    </row>
    <row r="130" spans="1:12">
      <c r="A130" s="491"/>
      <c r="B130" s="9498"/>
      <c r="C130" s="556" t="s">
        <v>815</v>
      </c>
      <c r="D130" s="1011"/>
      <c r="E130" s="1024"/>
      <c r="F130" s="9492"/>
      <c r="G130" s="9492"/>
      <c r="H130" s="9492"/>
      <c r="I130" s="9492">
        <v>127863</v>
      </c>
      <c r="J130" s="9633"/>
      <c r="K130" s="9492">
        <f>K129-I130</f>
        <v>13916210</v>
      </c>
      <c r="L130" s="9647"/>
    </row>
    <row r="131" spans="1:12">
      <c r="A131" s="487"/>
      <c r="B131" s="9499"/>
      <c r="C131" s="555" t="s">
        <v>1293</v>
      </c>
      <c r="D131" s="1012"/>
      <c r="E131" s="1025"/>
      <c r="F131" s="9493"/>
      <c r="G131" s="9493"/>
      <c r="H131" s="9493"/>
      <c r="I131" s="9493"/>
      <c r="J131" s="9634"/>
      <c r="K131" s="9493"/>
      <c r="L131" s="9648"/>
    </row>
    <row r="132" spans="1:12">
      <c r="A132" s="554"/>
      <c r="B132" s="1020"/>
      <c r="C132" s="532"/>
      <c r="D132" s="576"/>
      <c r="E132" s="582"/>
      <c r="F132" s="577"/>
      <c r="G132" s="577"/>
      <c r="H132" s="600"/>
      <c r="I132" s="577"/>
      <c r="J132" s="604">
        <v>1600</v>
      </c>
      <c r="K132" s="1016">
        <f>K130+J132</f>
        <v>13917810</v>
      </c>
      <c r="L132" s="433"/>
    </row>
    <row r="133" spans="1:12">
      <c r="A133" s="491"/>
      <c r="B133" s="9498"/>
      <c r="C133" s="435" t="s">
        <v>864</v>
      </c>
      <c r="D133" s="1328" t="s">
        <v>1221</v>
      </c>
      <c r="E133" s="1330" t="s">
        <v>1236</v>
      </c>
      <c r="F133" s="9492"/>
      <c r="G133" s="9492">
        <v>100000</v>
      </c>
      <c r="H133" s="9492"/>
      <c r="I133" s="9492"/>
      <c r="J133" s="9633"/>
      <c r="K133" s="9492">
        <f>K132-G133</f>
        <v>13817810</v>
      </c>
      <c r="L133" s="433"/>
    </row>
    <row r="134" spans="1:12">
      <c r="A134" s="487"/>
      <c r="B134" s="9499"/>
      <c r="C134" s="509" t="s">
        <v>1261</v>
      </c>
      <c r="D134" s="1329" t="s">
        <v>1222</v>
      </c>
      <c r="E134" s="1331"/>
      <c r="F134" s="9493"/>
      <c r="G134" s="9493"/>
      <c r="H134" s="9493"/>
      <c r="I134" s="9493"/>
      <c r="J134" s="9634"/>
      <c r="K134" s="9493"/>
      <c r="L134" s="433"/>
    </row>
    <row r="135" spans="1:12">
      <c r="A135" s="554"/>
      <c r="B135" s="1020"/>
      <c r="C135" s="532"/>
      <c r="D135" s="576"/>
      <c r="E135" s="582"/>
      <c r="F135" s="575"/>
      <c r="G135" s="575"/>
      <c r="H135" s="586"/>
      <c r="I135" s="575"/>
      <c r="J135" s="585">
        <v>1600</v>
      </c>
      <c r="K135" s="1016">
        <f>K133+J135</f>
        <v>13819410</v>
      </c>
      <c r="L135" s="768"/>
    </row>
    <row r="136" spans="1:12">
      <c r="A136" s="491"/>
      <c r="B136" s="9619"/>
      <c r="C136" s="556" t="s">
        <v>781</v>
      </c>
      <c r="D136" s="1011"/>
      <c r="E136" s="974"/>
      <c r="F136" s="1015"/>
      <c r="G136" s="9492"/>
      <c r="H136" s="9492"/>
      <c r="I136" s="9492">
        <v>67890</v>
      </c>
      <c r="J136" s="9633"/>
      <c r="K136" s="9492">
        <f>K135-I136</f>
        <v>13751520</v>
      </c>
      <c r="L136" s="9647"/>
    </row>
    <row r="137" spans="1:12">
      <c r="A137" s="487"/>
      <c r="B137" s="9620"/>
      <c r="C137" s="555" t="s">
        <v>1368</v>
      </c>
      <c r="D137" s="1012"/>
      <c r="E137" s="1025"/>
      <c r="F137" s="1016"/>
      <c r="G137" s="9493"/>
      <c r="H137" s="9493"/>
      <c r="I137" s="9493"/>
      <c r="J137" s="9634"/>
      <c r="K137" s="9493"/>
      <c r="L137" s="9648"/>
    </row>
    <row r="138" spans="1:12">
      <c r="A138" s="487"/>
      <c r="B138" s="561"/>
      <c r="C138" s="532"/>
      <c r="D138" s="576"/>
      <c r="E138" s="582"/>
      <c r="F138" s="577"/>
      <c r="G138" s="577"/>
      <c r="H138" s="600"/>
      <c r="I138" s="577"/>
      <c r="J138" s="604">
        <v>1500</v>
      </c>
      <c r="K138" s="1016">
        <f>K136+J138</f>
        <v>13753020</v>
      </c>
      <c r="L138" s="433"/>
    </row>
    <row r="139" spans="1:12">
      <c r="A139" s="491"/>
      <c r="B139" s="9619"/>
      <c r="C139" s="556" t="s">
        <v>781</v>
      </c>
      <c r="D139" s="1011"/>
      <c r="E139" s="1024"/>
      <c r="F139" s="1026"/>
      <c r="G139" s="9492"/>
      <c r="H139" s="9492"/>
      <c r="I139" s="9492">
        <v>33590</v>
      </c>
      <c r="J139" s="464"/>
      <c r="K139" s="9492">
        <f>K138-I139</f>
        <v>13719430</v>
      </c>
      <c r="L139" s="433"/>
    </row>
    <row r="140" spans="1:12">
      <c r="A140" s="487"/>
      <c r="B140" s="9620"/>
      <c r="C140" s="555" t="s">
        <v>1198</v>
      </c>
      <c r="D140" s="1012"/>
      <c r="E140" s="1025"/>
      <c r="F140" s="1016"/>
      <c r="G140" s="9493"/>
      <c r="H140" s="9493"/>
      <c r="I140" s="9493"/>
      <c r="J140" s="559"/>
      <c r="K140" s="9493"/>
      <c r="L140" s="433"/>
    </row>
    <row r="141" spans="1:12">
      <c r="A141" s="487"/>
      <c r="B141" s="561"/>
      <c r="C141" s="532"/>
      <c r="D141" s="576"/>
      <c r="E141" s="582"/>
      <c r="F141" s="577"/>
      <c r="G141" s="577"/>
      <c r="H141" s="600"/>
      <c r="I141" s="577"/>
      <c r="J141" s="604">
        <v>1500</v>
      </c>
      <c r="K141" s="1016">
        <f>K139+J141</f>
        <v>13720930</v>
      </c>
      <c r="L141" s="433"/>
    </row>
    <row r="142" spans="1:12">
      <c r="A142" s="498"/>
      <c r="B142" s="9619"/>
      <c r="C142" s="556" t="s">
        <v>781</v>
      </c>
      <c r="D142" s="1011"/>
      <c r="E142" s="9498"/>
      <c r="F142" s="1026"/>
      <c r="G142" s="9492"/>
      <c r="H142" s="9492"/>
      <c r="I142" s="9492">
        <v>61280</v>
      </c>
      <c r="J142" s="464"/>
      <c r="K142" s="9492">
        <f>K141-I142</f>
        <v>13659650</v>
      </c>
      <c r="L142" s="433"/>
    </row>
    <row r="143" spans="1:12">
      <c r="A143" s="487"/>
      <c r="B143" s="9620"/>
      <c r="C143" s="555" t="s">
        <v>1385</v>
      </c>
      <c r="D143" s="1012"/>
      <c r="E143" s="9499"/>
      <c r="F143" s="1016"/>
      <c r="G143" s="9493"/>
      <c r="H143" s="9493"/>
      <c r="I143" s="9493"/>
      <c r="J143" s="559"/>
      <c r="K143" s="9493"/>
      <c r="L143" s="433"/>
    </row>
    <row r="144" spans="1:12">
      <c r="A144" s="487"/>
      <c r="B144" s="561"/>
      <c r="C144" s="532"/>
      <c r="D144" s="576"/>
      <c r="E144" s="582"/>
      <c r="F144" s="577"/>
      <c r="G144" s="577"/>
      <c r="H144" s="600"/>
      <c r="I144" s="577"/>
      <c r="J144" s="604">
        <v>1500</v>
      </c>
      <c r="K144" s="1523">
        <f>K142+J144</f>
        <v>13661150</v>
      </c>
      <c r="L144" s="433"/>
    </row>
    <row r="145" spans="1:12">
      <c r="A145" s="498"/>
      <c r="B145" s="9619" t="s">
        <v>1475</v>
      </c>
      <c r="C145" s="556" t="s">
        <v>864</v>
      </c>
      <c r="D145" s="1350" t="s">
        <v>990</v>
      </c>
      <c r="E145" s="1352" t="s">
        <v>143</v>
      </c>
      <c r="F145" s="1015"/>
      <c r="G145" s="9492">
        <v>100000</v>
      </c>
      <c r="H145" s="9492"/>
      <c r="I145" s="9492"/>
      <c r="J145" s="464"/>
      <c r="K145" s="9492">
        <f>K144-G145</f>
        <v>13561150</v>
      </c>
      <c r="L145" s="433"/>
    </row>
    <row r="146" spans="1:12">
      <c r="A146" s="487"/>
      <c r="B146" s="9620"/>
      <c r="C146" s="555" t="s">
        <v>1203</v>
      </c>
      <c r="D146" s="1351" t="s">
        <v>1176</v>
      </c>
      <c r="E146" s="1353"/>
      <c r="F146" s="1016"/>
      <c r="G146" s="9493"/>
      <c r="H146" s="9493"/>
      <c r="I146" s="9493"/>
      <c r="J146" s="559"/>
      <c r="K146" s="9493"/>
      <c r="L146" s="433"/>
    </row>
    <row r="147" spans="1:12">
      <c r="A147" s="487"/>
      <c r="B147" s="561"/>
      <c r="C147" s="532"/>
      <c r="D147" s="576"/>
      <c r="E147" s="582"/>
      <c r="F147" s="577"/>
      <c r="G147" s="577"/>
      <c r="H147" s="600"/>
      <c r="I147" s="577"/>
      <c r="J147" s="604">
        <v>1600</v>
      </c>
      <c r="K147" s="1016">
        <f>K145+J147</f>
        <v>13562750</v>
      </c>
      <c r="L147" s="433"/>
    </row>
    <row r="148" spans="1:12">
      <c r="A148" s="491"/>
      <c r="B148" s="9619"/>
      <c r="C148" s="556" t="s">
        <v>952</v>
      </c>
      <c r="D148" s="1328" t="s">
        <v>1207</v>
      </c>
      <c r="E148" s="9498" t="s">
        <v>1422</v>
      </c>
      <c r="F148" s="1026"/>
      <c r="G148" s="9492">
        <v>50000</v>
      </c>
      <c r="H148" s="9492"/>
      <c r="I148" s="9492"/>
      <c r="J148" s="595"/>
      <c r="K148" s="9492">
        <f>K147-G148</f>
        <v>13512750</v>
      </c>
      <c r="L148" s="433"/>
    </row>
    <row r="149" spans="1:12">
      <c r="A149" s="487"/>
      <c r="B149" s="9620"/>
      <c r="C149" s="555" t="s">
        <v>1206</v>
      </c>
      <c r="D149" s="1329" t="s">
        <v>1176</v>
      </c>
      <c r="E149" s="9499"/>
      <c r="F149" s="1016"/>
      <c r="G149" s="9493"/>
      <c r="H149" s="9493"/>
      <c r="I149" s="9493"/>
      <c r="J149" s="559"/>
      <c r="K149" s="9493"/>
      <c r="L149" s="433"/>
    </row>
    <row r="150" spans="1:12">
      <c r="A150" s="487"/>
      <c r="B150" s="561"/>
      <c r="C150" s="532"/>
      <c r="D150" s="576"/>
      <c r="E150" s="582"/>
      <c r="F150" s="575"/>
      <c r="G150" s="577"/>
      <c r="H150" s="600"/>
      <c r="I150" s="577"/>
      <c r="J150" s="604">
        <v>1600</v>
      </c>
      <c r="K150" s="1016">
        <f>K148+J150</f>
        <v>13514350</v>
      </c>
      <c r="L150" s="433"/>
    </row>
    <row r="151" spans="1:12">
      <c r="A151" s="498"/>
      <c r="B151" s="9619"/>
      <c r="C151" s="556" t="s">
        <v>997</v>
      </c>
      <c r="D151" s="485" t="s">
        <v>1221</v>
      </c>
      <c r="E151" s="1330" t="s">
        <v>1236</v>
      </c>
      <c r="F151" s="1026"/>
      <c r="G151" s="9492">
        <v>200000</v>
      </c>
      <c r="H151" s="9492"/>
      <c r="I151" s="9492"/>
      <c r="J151" s="595"/>
      <c r="K151" s="9492">
        <f>K150-G151</f>
        <v>13314350</v>
      </c>
      <c r="L151" s="433"/>
    </row>
    <row r="152" spans="1:12">
      <c r="A152" s="487"/>
      <c r="B152" s="9620"/>
      <c r="C152" s="555" t="s">
        <v>1220</v>
      </c>
      <c r="D152" s="486" t="s">
        <v>1222</v>
      </c>
      <c r="E152" s="1331"/>
      <c r="F152" s="1016"/>
      <c r="G152" s="9493"/>
      <c r="H152" s="9493"/>
      <c r="I152" s="9493"/>
      <c r="J152" s="559"/>
      <c r="K152" s="9493"/>
      <c r="L152" s="433"/>
    </row>
    <row r="153" spans="1:12">
      <c r="A153" s="487"/>
      <c r="B153" s="561"/>
      <c r="C153" s="532"/>
      <c r="D153" s="576"/>
      <c r="E153" s="582"/>
      <c r="F153" s="577"/>
      <c r="G153" s="577"/>
      <c r="H153" s="600"/>
      <c r="I153" s="577"/>
      <c r="J153" s="604">
        <v>1600</v>
      </c>
      <c r="K153" s="1523">
        <f>K151+J153</f>
        <v>13315950</v>
      </c>
      <c r="L153" s="433"/>
    </row>
    <row r="154" spans="1:12">
      <c r="A154" s="491"/>
      <c r="B154" s="9619" t="s">
        <v>1476</v>
      </c>
      <c r="C154" s="556" t="s">
        <v>815</v>
      </c>
      <c r="D154" s="1328" t="s">
        <v>1387</v>
      </c>
      <c r="E154" s="510">
        <v>902859</v>
      </c>
      <c r="F154" s="1026"/>
      <c r="G154" s="9492">
        <v>223557</v>
      </c>
      <c r="H154" s="9492"/>
      <c r="I154" s="9492"/>
      <c r="J154" s="595"/>
      <c r="K154" s="9492">
        <f>K153-G154</f>
        <v>13092393</v>
      </c>
      <c r="L154" s="9647"/>
    </row>
    <row r="155" spans="1:12">
      <c r="A155" s="487"/>
      <c r="B155" s="9620"/>
      <c r="C155" s="555" t="s">
        <v>1429</v>
      </c>
      <c r="D155" s="1329" t="s">
        <v>38</v>
      </c>
      <c r="E155" s="1454"/>
      <c r="F155" s="1016"/>
      <c r="G155" s="9493"/>
      <c r="H155" s="9493"/>
      <c r="I155" s="9493"/>
      <c r="J155" s="559"/>
      <c r="K155" s="9493"/>
      <c r="L155" s="9648"/>
    </row>
    <row r="156" spans="1:12">
      <c r="A156" s="487"/>
      <c r="B156" s="561"/>
      <c r="C156" s="532"/>
      <c r="D156" s="576"/>
      <c r="E156" s="582"/>
      <c r="F156" s="575"/>
      <c r="G156" s="600"/>
      <c r="H156" s="600"/>
      <c r="I156" s="577"/>
      <c r="J156" s="604">
        <v>1600</v>
      </c>
      <c r="K156" s="1016">
        <f>K154+J156</f>
        <v>13093993</v>
      </c>
      <c r="L156" s="433"/>
    </row>
    <row r="157" spans="1:12">
      <c r="A157" s="498"/>
      <c r="B157" s="9619"/>
      <c r="C157" s="556" t="s">
        <v>815</v>
      </c>
      <c r="D157" s="1328" t="s">
        <v>1387</v>
      </c>
      <c r="E157" s="510">
        <v>902859</v>
      </c>
      <c r="F157" s="1026"/>
      <c r="G157" s="9492">
        <v>77378</v>
      </c>
      <c r="H157" s="9492"/>
      <c r="I157" s="1015"/>
      <c r="J157" s="464"/>
      <c r="K157" s="9492">
        <f>K156-G157</f>
        <v>13016615</v>
      </c>
      <c r="L157" s="9617"/>
    </row>
    <row r="158" spans="1:12">
      <c r="A158" s="487"/>
      <c r="B158" s="9620"/>
      <c r="C158" s="555" t="s">
        <v>1430</v>
      </c>
      <c r="D158" s="1329" t="s">
        <v>38</v>
      </c>
      <c r="E158" s="1454"/>
      <c r="F158" s="1016"/>
      <c r="G158" s="9493"/>
      <c r="H158" s="9493"/>
      <c r="I158" s="1016"/>
      <c r="J158" s="559"/>
      <c r="K158" s="9493"/>
      <c r="L158" s="9618"/>
    </row>
    <row r="159" spans="1:12">
      <c r="A159" s="487"/>
      <c r="B159" s="561"/>
      <c r="C159" s="532"/>
      <c r="D159" s="576"/>
      <c r="E159" s="582"/>
      <c r="F159" s="575"/>
      <c r="G159" s="600"/>
      <c r="H159" s="600"/>
      <c r="I159" s="577"/>
      <c r="J159" s="604">
        <v>1600</v>
      </c>
      <c r="K159" s="1016">
        <f>K157+J159</f>
        <v>13018215</v>
      </c>
      <c r="L159" s="433"/>
    </row>
    <row r="160" spans="1:12">
      <c r="A160" s="498"/>
      <c r="B160" s="9619"/>
      <c r="C160" s="556" t="s">
        <v>815</v>
      </c>
      <c r="D160" s="1328" t="s">
        <v>1415</v>
      </c>
      <c r="E160" s="9498"/>
      <c r="F160" s="1026"/>
      <c r="G160" s="9492">
        <v>305793</v>
      </c>
      <c r="H160" s="9492"/>
      <c r="I160" s="9492"/>
      <c r="J160" s="595"/>
      <c r="K160" s="9492">
        <f>K159-G160</f>
        <v>12712422</v>
      </c>
      <c r="L160" s="9617"/>
    </row>
    <row r="161" spans="1:12">
      <c r="A161" s="487"/>
      <c r="B161" s="9620"/>
      <c r="C161" s="555" t="s">
        <v>1414</v>
      </c>
      <c r="D161" s="1329" t="s">
        <v>38</v>
      </c>
      <c r="E161" s="9499"/>
      <c r="F161" s="1016"/>
      <c r="G161" s="9493"/>
      <c r="H161" s="9493"/>
      <c r="I161" s="9493"/>
      <c r="J161" s="559"/>
      <c r="K161" s="9493"/>
      <c r="L161" s="9618"/>
    </row>
    <row r="162" spans="1:12">
      <c r="A162" s="487"/>
      <c r="B162" s="561"/>
      <c r="C162" s="532"/>
      <c r="D162" s="576"/>
      <c r="E162" s="582"/>
      <c r="F162" s="575"/>
      <c r="G162" s="575"/>
      <c r="H162" s="600"/>
      <c r="I162" s="577"/>
      <c r="J162" s="604">
        <v>1600</v>
      </c>
      <c r="K162" s="1016">
        <f>K160+J162</f>
        <v>12714022</v>
      </c>
      <c r="L162" s="433"/>
    </row>
    <row r="163" spans="1:12">
      <c r="A163" s="491"/>
      <c r="B163" s="9619"/>
      <c r="C163" s="556" t="s">
        <v>952</v>
      </c>
      <c r="D163" s="1347" t="s">
        <v>91</v>
      </c>
      <c r="E163" s="1330" t="s">
        <v>92</v>
      </c>
      <c r="F163" s="1026"/>
      <c r="G163" s="9492">
        <v>50000</v>
      </c>
      <c r="H163" s="534"/>
      <c r="I163" s="9492"/>
      <c r="J163" s="595"/>
      <c r="K163" s="9492">
        <f>K162-G163</f>
        <v>12664022</v>
      </c>
      <c r="L163" s="433"/>
    </row>
    <row r="164" spans="1:12">
      <c r="A164" s="487"/>
      <c r="B164" s="9620"/>
      <c r="C164" s="555" t="s">
        <v>1016</v>
      </c>
      <c r="D164" s="1329" t="s">
        <v>1176</v>
      </c>
      <c r="E164" s="1331"/>
      <c r="F164" s="1016"/>
      <c r="G164" s="9493"/>
      <c r="H164" s="515"/>
      <c r="I164" s="9493"/>
      <c r="J164" s="559"/>
      <c r="K164" s="9493"/>
      <c r="L164" s="433"/>
    </row>
    <row r="165" spans="1:12">
      <c r="A165" s="487"/>
      <c r="B165" s="561"/>
      <c r="C165" s="532"/>
      <c r="D165" s="576"/>
      <c r="E165" s="582"/>
      <c r="F165" s="577"/>
      <c r="G165" s="577"/>
      <c r="H165" s="600"/>
      <c r="I165" s="577"/>
      <c r="J165" s="604">
        <v>1600</v>
      </c>
      <c r="K165" s="1016">
        <f>K163+J165</f>
        <v>12665622</v>
      </c>
      <c r="L165" s="433"/>
    </row>
    <row r="166" spans="1:12">
      <c r="A166" s="498"/>
      <c r="B166" s="9619"/>
      <c r="C166" s="556" t="s">
        <v>1047</v>
      </c>
      <c r="D166" s="1328" t="s">
        <v>1049</v>
      </c>
      <c r="E166" s="1330" t="s">
        <v>126</v>
      </c>
      <c r="F166" s="1015"/>
      <c r="G166" s="9492">
        <v>450000</v>
      </c>
      <c r="H166" s="537"/>
      <c r="I166" s="9492"/>
      <c r="J166" s="595"/>
      <c r="K166" s="9492">
        <f>K165-G166</f>
        <v>12215622</v>
      </c>
      <c r="L166" s="9647"/>
    </row>
    <row r="167" spans="1:12">
      <c r="A167" s="487"/>
      <c r="B167" s="9620"/>
      <c r="C167" s="555" t="s">
        <v>1048</v>
      </c>
      <c r="D167" s="1329" t="s">
        <v>956</v>
      </c>
      <c r="E167" s="1331"/>
      <c r="F167" s="1016"/>
      <c r="G167" s="9493"/>
      <c r="H167" s="515"/>
      <c r="I167" s="9493"/>
      <c r="J167" s="559"/>
      <c r="K167" s="9493"/>
      <c r="L167" s="9648"/>
    </row>
    <row r="168" spans="1:12">
      <c r="A168" s="487"/>
      <c r="B168" s="561"/>
      <c r="C168" s="532"/>
      <c r="D168" s="576"/>
      <c r="E168" s="582"/>
      <c r="F168" s="577"/>
      <c r="G168" s="577"/>
      <c r="H168" s="600"/>
      <c r="I168" s="577"/>
      <c r="J168" s="604">
        <v>1600</v>
      </c>
      <c r="K168" s="1016">
        <f>K166+J168</f>
        <v>12217222</v>
      </c>
      <c r="L168" s="433"/>
    </row>
    <row r="169" spans="1:12">
      <c r="A169" s="491"/>
      <c r="B169" s="9619"/>
      <c r="C169" s="474" t="s">
        <v>836</v>
      </c>
      <c r="D169" s="1328" t="s">
        <v>838</v>
      </c>
      <c r="E169" s="1330" t="s">
        <v>877</v>
      </c>
      <c r="F169" s="1026"/>
      <c r="G169" s="9492">
        <v>27100</v>
      </c>
      <c r="H169" s="9492"/>
      <c r="I169" s="9492"/>
      <c r="J169" s="595"/>
      <c r="K169" s="9492">
        <f>K168-G169</f>
        <v>12190122</v>
      </c>
      <c r="L169" s="433"/>
    </row>
    <row r="170" spans="1:12">
      <c r="A170" s="487"/>
      <c r="B170" s="9620"/>
      <c r="C170" s="477" t="s">
        <v>837</v>
      </c>
      <c r="D170" s="1329" t="s">
        <v>304</v>
      </c>
      <c r="E170" s="1331"/>
      <c r="F170" s="1016"/>
      <c r="G170" s="9493"/>
      <c r="H170" s="9493"/>
      <c r="I170" s="9493"/>
      <c r="J170" s="559"/>
      <c r="K170" s="9493"/>
      <c r="L170" s="433"/>
    </row>
    <row r="171" spans="1:12">
      <c r="A171" s="487"/>
      <c r="B171" s="561"/>
      <c r="C171" s="532"/>
      <c r="D171" s="576"/>
      <c r="E171" s="582"/>
      <c r="F171" s="575"/>
      <c r="G171" s="575"/>
      <c r="H171" s="600"/>
      <c r="I171" s="577"/>
      <c r="J171" s="604">
        <v>750</v>
      </c>
      <c r="K171" s="1016">
        <f>K169+J171</f>
        <v>12190872</v>
      </c>
      <c r="L171" s="433"/>
    </row>
    <row r="172" spans="1:12">
      <c r="A172" s="498"/>
      <c r="B172" s="9619"/>
      <c r="C172" s="525" t="s">
        <v>781</v>
      </c>
      <c r="D172" s="1027"/>
      <c r="E172" s="9498"/>
      <c r="F172" s="1026"/>
      <c r="G172" s="9492"/>
      <c r="H172" s="534"/>
      <c r="I172" s="9492">
        <v>88140</v>
      </c>
      <c r="J172" s="595"/>
      <c r="K172" s="9492">
        <f>K171-I172</f>
        <v>12102732</v>
      </c>
      <c r="L172" s="433"/>
    </row>
    <row r="173" spans="1:12">
      <c r="A173" s="487"/>
      <c r="B173" s="9620"/>
      <c r="C173" s="539" t="s">
        <v>1477</v>
      </c>
      <c r="D173" s="540"/>
      <c r="E173" s="9499"/>
      <c r="F173" s="1016"/>
      <c r="G173" s="9493"/>
      <c r="H173" s="515"/>
      <c r="I173" s="9493"/>
      <c r="J173" s="559"/>
      <c r="K173" s="9493"/>
      <c r="L173" s="433"/>
    </row>
    <row r="174" spans="1:12">
      <c r="A174" s="487"/>
      <c r="B174" s="561"/>
      <c r="C174" s="532"/>
      <c r="D174" s="576"/>
      <c r="E174" s="582"/>
      <c r="F174" s="577"/>
      <c r="G174" s="577"/>
      <c r="H174" s="600"/>
      <c r="I174" s="577"/>
      <c r="J174" s="604">
        <v>1500</v>
      </c>
      <c r="K174" s="1016">
        <f>K172+J174</f>
        <v>12104232</v>
      </c>
      <c r="L174" s="433"/>
    </row>
    <row r="175" spans="1:12">
      <c r="A175" s="498"/>
      <c r="B175" s="9619"/>
      <c r="C175" s="491" t="s">
        <v>778</v>
      </c>
      <c r="D175" s="1328" t="s">
        <v>157</v>
      </c>
      <c r="E175" s="1330" t="s">
        <v>156</v>
      </c>
      <c r="F175" s="1026"/>
      <c r="G175" s="9492">
        <v>193140</v>
      </c>
      <c r="H175" s="534"/>
      <c r="I175" s="9492"/>
      <c r="J175" s="464"/>
      <c r="K175" s="9492">
        <f>K174-G175</f>
        <v>11911092</v>
      </c>
      <c r="L175" s="433"/>
    </row>
    <row r="176" spans="1:12">
      <c r="A176" s="487"/>
      <c r="B176" s="9620"/>
      <c r="C176" s="487" t="s">
        <v>1340</v>
      </c>
      <c r="D176" s="1329" t="s">
        <v>1383</v>
      </c>
      <c r="E176" s="1331"/>
      <c r="F176" s="1016"/>
      <c r="G176" s="9493"/>
      <c r="H176" s="515"/>
      <c r="I176" s="9493"/>
      <c r="J176" s="559"/>
      <c r="K176" s="9493"/>
      <c r="L176" s="433"/>
    </row>
    <row r="177" spans="1:12">
      <c r="A177" s="487"/>
      <c r="B177" s="561"/>
      <c r="C177" s="532"/>
      <c r="D177" s="576"/>
      <c r="E177" s="582"/>
      <c r="F177" s="577"/>
      <c r="G177" s="577"/>
      <c r="H177" s="600"/>
      <c r="I177" s="577"/>
      <c r="J177" s="604">
        <v>1500</v>
      </c>
      <c r="K177" s="1016">
        <f>K175+J177</f>
        <v>11912592</v>
      </c>
      <c r="L177" s="433"/>
    </row>
    <row r="178" spans="1:12">
      <c r="A178" s="491"/>
      <c r="B178" s="9619"/>
      <c r="C178" s="474" t="s">
        <v>778</v>
      </c>
      <c r="D178" s="518" t="s">
        <v>399</v>
      </c>
      <c r="E178" s="1330" t="s">
        <v>401</v>
      </c>
      <c r="F178" s="1015"/>
      <c r="G178" s="9492">
        <v>24140</v>
      </c>
      <c r="H178" s="9492"/>
      <c r="I178" s="9492"/>
      <c r="J178" s="595"/>
      <c r="K178" s="9492">
        <f>K177-G178</f>
        <v>11888452</v>
      </c>
      <c r="L178" s="433"/>
    </row>
    <row r="179" spans="1:12">
      <c r="A179" s="487"/>
      <c r="B179" s="9620"/>
      <c r="C179" s="477" t="s">
        <v>862</v>
      </c>
      <c r="D179" s="519" t="s">
        <v>855</v>
      </c>
      <c r="E179" s="1331"/>
      <c r="F179" s="1016"/>
      <c r="G179" s="9493"/>
      <c r="H179" s="9493"/>
      <c r="I179" s="9493"/>
      <c r="J179" s="559"/>
      <c r="K179" s="9493"/>
      <c r="L179" s="433"/>
    </row>
    <row r="180" spans="1:12">
      <c r="A180" s="487"/>
      <c r="B180" s="561"/>
      <c r="C180" s="532"/>
      <c r="D180" s="576"/>
      <c r="E180" s="582"/>
      <c r="F180" s="577"/>
      <c r="G180" s="577"/>
      <c r="H180" s="600"/>
      <c r="I180" s="577"/>
      <c r="J180" s="604">
        <v>1500</v>
      </c>
      <c r="K180" s="1016">
        <f>K178+J180</f>
        <v>11889952</v>
      </c>
      <c r="L180" s="433"/>
    </row>
    <row r="181" spans="1:12">
      <c r="A181" s="491"/>
      <c r="B181" s="9619"/>
      <c r="C181" s="491" t="s">
        <v>781</v>
      </c>
      <c r="D181" s="485" t="s">
        <v>267</v>
      </c>
      <c r="E181" s="1330" t="s">
        <v>271</v>
      </c>
      <c r="F181" s="1015"/>
      <c r="G181" s="9492">
        <v>37340</v>
      </c>
      <c r="H181" s="534"/>
      <c r="I181" s="9492"/>
      <c r="J181" s="595"/>
      <c r="K181" s="9492">
        <f>K180-G181</f>
        <v>11852612</v>
      </c>
      <c r="L181" s="716"/>
    </row>
    <row r="182" spans="1:12">
      <c r="A182" s="487"/>
      <c r="B182" s="9620"/>
      <c r="C182" s="487" t="s">
        <v>791</v>
      </c>
      <c r="D182" s="486" t="s">
        <v>304</v>
      </c>
      <c r="E182" s="1331"/>
      <c r="F182" s="1016"/>
      <c r="G182" s="9493"/>
      <c r="H182" s="515"/>
      <c r="I182" s="9493"/>
      <c r="J182" s="559"/>
      <c r="K182" s="9493"/>
      <c r="L182" s="717"/>
    </row>
    <row r="183" spans="1:12">
      <c r="A183" s="487"/>
      <c r="B183" s="561"/>
      <c r="C183" s="532"/>
      <c r="D183" s="576"/>
      <c r="E183" s="582"/>
      <c r="F183" s="577"/>
      <c r="G183" s="577"/>
      <c r="H183" s="600"/>
      <c r="I183" s="577"/>
      <c r="J183" s="604">
        <v>1500</v>
      </c>
      <c r="K183" s="1016">
        <f>K181+J183</f>
        <v>11854112</v>
      </c>
      <c r="L183" s="433"/>
    </row>
    <row r="184" spans="1:12">
      <c r="A184" s="498"/>
      <c r="B184" s="9619"/>
      <c r="C184" s="517" t="s">
        <v>781</v>
      </c>
      <c r="D184" s="1328" t="s">
        <v>614</v>
      </c>
      <c r="E184" s="1330" t="s">
        <v>414</v>
      </c>
      <c r="F184" s="1026" t="s">
        <v>356</v>
      </c>
      <c r="G184" s="9492">
        <v>123640</v>
      </c>
      <c r="H184" s="9492"/>
      <c r="I184" s="9492"/>
      <c r="J184" s="595"/>
      <c r="K184" s="9492">
        <f>K183-G184</f>
        <v>11730472</v>
      </c>
      <c r="L184" s="9647"/>
    </row>
    <row r="185" spans="1:12">
      <c r="A185" s="487"/>
      <c r="B185" s="9620"/>
      <c r="C185" s="555" t="s">
        <v>1031</v>
      </c>
      <c r="D185" s="1329" t="s">
        <v>698</v>
      </c>
      <c r="E185" s="1331"/>
      <c r="F185" s="1016"/>
      <c r="G185" s="9493"/>
      <c r="H185" s="9493"/>
      <c r="I185" s="9493"/>
      <c r="J185" s="559"/>
      <c r="K185" s="9493"/>
      <c r="L185" s="9648"/>
    </row>
    <row r="186" spans="1:12">
      <c r="A186" s="487"/>
      <c r="B186" s="561"/>
      <c r="C186" s="532"/>
      <c r="D186" s="576"/>
      <c r="E186" s="582"/>
      <c r="F186" s="575"/>
      <c r="G186" s="575"/>
      <c r="H186" s="600"/>
      <c r="I186" s="577"/>
      <c r="J186" s="604">
        <v>1500</v>
      </c>
      <c r="K186" s="1016">
        <f>K184+J186</f>
        <v>11731972</v>
      </c>
      <c r="L186" s="433"/>
    </row>
    <row r="187" spans="1:12">
      <c r="A187" s="498"/>
      <c r="B187" s="9619"/>
      <c r="C187" s="474" t="s">
        <v>781</v>
      </c>
      <c r="D187" s="518" t="s">
        <v>568</v>
      </c>
      <c r="E187" s="1330" t="s">
        <v>715</v>
      </c>
      <c r="F187" s="1015"/>
      <c r="G187" s="9492">
        <v>20940</v>
      </c>
      <c r="H187" s="537"/>
      <c r="I187" s="9492"/>
      <c r="J187" s="595"/>
      <c r="K187" s="9492">
        <f>K186-G187</f>
        <v>11711032</v>
      </c>
      <c r="L187" s="433"/>
    </row>
    <row r="188" spans="1:12">
      <c r="A188" s="487"/>
      <c r="B188" s="9620"/>
      <c r="C188" s="477" t="s">
        <v>793</v>
      </c>
      <c r="D188" s="519" t="s">
        <v>250</v>
      </c>
      <c r="E188" s="1331"/>
      <c r="F188" s="1016"/>
      <c r="G188" s="9493"/>
      <c r="H188" s="515"/>
      <c r="I188" s="9493"/>
      <c r="J188" s="559"/>
      <c r="K188" s="9493"/>
      <c r="L188" s="433"/>
    </row>
    <row r="189" spans="1:12">
      <c r="A189" s="487"/>
      <c r="B189" s="561"/>
      <c r="C189" s="532"/>
      <c r="D189" s="576"/>
      <c r="E189" s="582"/>
      <c r="F189" s="577"/>
      <c r="G189" s="577"/>
      <c r="H189" s="600"/>
      <c r="I189" s="577"/>
      <c r="J189" s="604">
        <v>1500</v>
      </c>
      <c r="K189" s="1016">
        <f>K187+J189</f>
        <v>11712532</v>
      </c>
      <c r="L189" s="433"/>
    </row>
    <row r="190" spans="1:12">
      <c r="A190" s="498"/>
      <c r="B190" s="9619"/>
      <c r="C190" s="474" t="s">
        <v>778</v>
      </c>
      <c r="D190" s="1328" t="s">
        <v>795</v>
      </c>
      <c r="E190" s="1330" t="s">
        <v>454</v>
      </c>
      <c r="F190" s="1015"/>
      <c r="G190" s="9492">
        <v>178140</v>
      </c>
      <c r="H190" s="534"/>
      <c r="I190" s="9492"/>
      <c r="J190" s="559"/>
      <c r="K190" s="9492">
        <f>K189-G190</f>
        <v>11534392</v>
      </c>
      <c r="L190" s="433"/>
    </row>
    <row r="191" spans="1:12">
      <c r="A191" s="487"/>
      <c r="B191" s="9620"/>
      <c r="C191" s="477" t="s">
        <v>794</v>
      </c>
      <c r="D191" s="1329" t="s">
        <v>875</v>
      </c>
      <c r="E191" s="1331"/>
      <c r="F191" s="1016"/>
      <c r="G191" s="9493"/>
      <c r="H191" s="515"/>
      <c r="I191" s="9493"/>
      <c r="J191" s="559"/>
      <c r="K191" s="9493"/>
      <c r="L191" s="433"/>
    </row>
    <row r="192" spans="1:12">
      <c r="A192" s="487"/>
      <c r="B192" s="561"/>
      <c r="C192" s="532"/>
      <c r="D192" s="576"/>
      <c r="E192" s="582"/>
      <c r="F192" s="577"/>
      <c r="G192" s="577"/>
      <c r="H192" s="600"/>
      <c r="I192" s="577"/>
      <c r="J192" s="604">
        <v>1500</v>
      </c>
      <c r="K192" s="1016">
        <f>K190+J192</f>
        <v>11535892</v>
      </c>
      <c r="L192" s="433"/>
    </row>
    <row r="193" spans="1:12">
      <c r="A193" s="498"/>
      <c r="B193" s="9619"/>
      <c r="C193" s="525" t="s">
        <v>781</v>
      </c>
      <c r="D193" s="1347" t="s">
        <v>790</v>
      </c>
      <c r="E193" s="1330" t="s">
        <v>877</v>
      </c>
      <c r="F193" s="1015"/>
      <c r="G193" s="9492">
        <v>24790</v>
      </c>
      <c r="H193" s="537"/>
      <c r="I193" s="9492"/>
      <c r="J193" s="559"/>
      <c r="K193" s="9492">
        <f>K192-G193</f>
        <v>11511102</v>
      </c>
      <c r="L193" s="433"/>
    </row>
    <row r="194" spans="1:12">
      <c r="A194" s="487"/>
      <c r="B194" s="9620"/>
      <c r="C194" s="539" t="s">
        <v>789</v>
      </c>
      <c r="D194" s="540" t="s">
        <v>304</v>
      </c>
      <c r="E194" s="1331"/>
      <c r="F194" s="1016"/>
      <c r="G194" s="9493"/>
      <c r="H194" s="515"/>
      <c r="I194" s="9493"/>
      <c r="J194" s="559"/>
      <c r="K194" s="9493"/>
      <c r="L194" s="433"/>
    </row>
    <row r="195" spans="1:12">
      <c r="A195" s="487"/>
      <c r="B195" s="561"/>
      <c r="C195" s="532"/>
      <c r="D195" s="576"/>
      <c r="E195" s="582"/>
      <c r="F195" s="577"/>
      <c r="G195" s="577"/>
      <c r="H195" s="600"/>
      <c r="I195" s="577"/>
      <c r="J195" s="604">
        <v>1500</v>
      </c>
      <c r="K195" s="1016">
        <f>K193+J195</f>
        <v>11512602</v>
      </c>
      <c r="L195" s="433"/>
    </row>
    <row r="196" spans="1:12">
      <c r="A196" s="498"/>
      <c r="B196" s="9619"/>
      <c r="C196" s="474" t="s">
        <v>781</v>
      </c>
      <c r="D196" s="1328" t="s">
        <v>1285</v>
      </c>
      <c r="E196" s="1330" t="s">
        <v>1320</v>
      </c>
      <c r="F196" s="1015"/>
      <c r="G196" s="9492">
        <v>20140</v>
      </c>
      <c r="H196" s="537"/>
      <c r="I196" s="9492"/>
      <c r="J196" s="559"/>
      <c r="K196" s="9492">
        <f>K195-G196</f>
        <v>11492462</v>
      </c>
      <c r="L196" s="433"/>
    </row>
    <row r="197" spans="1:12">
      <c r="A197" s="487"/>
      <c r="B197" s="9620"/>
      <c r="C197" s="477" t="s">
        <v>1092</v>
      </c>
      <c r="D197" s="1329" t="s">
        <v>38</v>
      </c>
      <c r="E197" s="1331"/>
      <c r="F197" s="1016"/>
      <c r="G197" s="9493"/>
      <c r="H197" s="515"/>
      <c r="I197" s="9493"/>
      <c r="J197" s="559"/>
      <c r="K197" s="9493"/>
      <c r="L197" s="433"/>
    </row>
    <row r="198" spans="1:12">
      <c r="A198" s="487"/>
      <c r="B198" s="561"/>
      <c r="C198" s="532"/>
      <c r="D198" s="576"/>
      <c r="E198" s="582"/>
      <c r="F198" s="577"/>
      <c r="G198" s="577"/>
      <c r="H198" s="600"/>
      <c r="I198" s="577"/>
      <c r="J198" s="604">
        <v>1500</v>
      </c>
      <c r="K198" s="1016">
        <f>K196+J198</f>
        <v>11493962</v>
      </c>
      <c r="L198" s="433"/>
    </row>
    <row r="199" spans="1:12">
      <c r="A199" s="498"/>
      <c r="B199" s="9619"/>
      <c r="C199" s="556" t="s">
        <v>781</v>
      </c>
      <c r="D199" s="1328" t="s">
        <v>729</v>
      </c>
      <c r="E199" s="974"/>
      <c r="F199" s="1015"/>
      <c r="G199" s="9492"/>
      <c r="H199" s="9492">
        <v>437140</v>
      </c>
      <c r="I199" s="9492"/>
      <c r="J199" s="559"/>
      <c r="K199" s="9492">
        <f>K198-H199</f>
        <v>11056822</v>
      </c>
      <c r="L199" s="433"/>
    </row>
    <row r="200" spans="1:12">
      <c r="A200" s="487"/>
      <c r="B200" s="9620"/>
      <c r="C200" s="555" t="s">
        <v>1432</v>
      </c>
      <c r="D200" s="1329"/>
      <c r="E200" s="1025"/>
      <c r="F200" s="1016"/>
      <c r="G200" s="9493"/>
      <c r="H200" s="9493"/>
      <c r="I200" s="9493"/>
      <c r="J200" s="559"/>
      <c r="K200" s="9493"/>
      <c r="L200" s="433"/>
    </row>
    <row r="201" spans="1:12">
      <c r="A201" s="487"/>
      <c r="B201" s="561"/>
      <c r="C201" s="532"/>
      <c r="D201" s="528"/>
      <c r="E201" s="584"/>
      <c r="F201" s="600"/>
      <c r="G201" s="600"/>
      <c r="H201" s="600"/>
      <c r="I201" s="600"/>
      <c r="J201" s="604">
        <v>1500</v>
      </c>
      <c r="K201" s="1016">
        <f>K199+J201</f>
        <v>11058322</v>
      </c>
      <c r="L201" s="433"/>
    </row>
    <row r="202" spans="1:12">
      <c r="A202" s="498"/>
      <c r="B202" s="9619"/>
      <c r="C202" s="556" t="s">
        <v>781</v>
      </c>
      <c r="D202" s="1328" t="s">
        <v>1353</v>
      </c>
      <c r="E202" s="1136" t="s">
        <v>1484</v>
      </c>
      <c r="F202" s="1015"/>
      <c r="G202" s="9492">
        <v>39440</v>
      </c>
      <c r="H202" s="534"/>
      <c r="I202" s="9492"/>
      <c r="J202" s="559"/>
      <c r="K202" s="9492">
        <f>K201-G202</f>
        <v>11018882</v>
      </c>
      <c r="L202" s="433"/>
    </row>
    <row r="203" spans="1:12">
      <c r="A203" s="487"/>
      <c r="B203" s="9620"/>
      <c r="C203" s="555" t="s">
        <v>1354</v>
      </c>
      <c r="D203" s="1329" t="s">
        <v>258</v>
      </c>
      <c r="E203" s="1025"/>
      <c r="F203" s="1016"/>
      <c r="G203" s="9493"/>
      <c r="H203" s="515"/>
      <c r="I203" s="9493"/>
      <c r="J203" s="559"/>
      <c r="K203" s="9493"/>
      <c r="L203" s="433"/>
    </row>
    <row r="204" spans="1:12">
      <c r="A204" s="487"/>
      <c r="B204" s="561"/>
      <c r="C204" s="532"/>
      <c r="D204" s="576"/>
      <c r="E204" s="582"/>
      <c r="F204" s="577"/>
      <c r="G204" s="577"/>
      <c r="H204" s="600"/>
      <c r="I204" s="577"/>
      <c r="J204" s="604">
        <v>1500</v>
      </c>
      <c r="K204" s="1016">
        <f>K202+J204</f>
        <v>11020382</v>
      </c>
      <c r="L204" s="433"/>
    </row>
    <row r="205" spans="1:12">
      <c r="A205" s="498"/>
      <c r="B205" s="9621"/>
      <c r="C205" s="556" t="s">
        <v>781</v>
      </c>
      <c r="D205" s="1328" t="s">
        <v>1344</v>
      </c>
      <c r="E205" s="1136" t="s">
        <v>1349</v>
      </c>
      <c r="F205" s="1022"/>
      <c r="G205" s="9609">
        <v>98640</v>
      </c>
      <c r="H205" s="923"/>
      <c r="I205" s="9609"/>
      <c r="J205" s="559"/>
      <c r="K205" s="9492">
        <f>K204-G205</f>
        <v>10921742</v>
      </c>
      <c r="L205" s="433"/>
    </row>
    <row r="206" spans="1:12">
      <c r="A206" s="487"/>
      <c r="B206" s="9622"/>
      <c r="C206" s="555" t="s">
        <v>1343</v>
      </c>
      <c r="D206" s="1329" t="s">
        <v>1345</v>
      </c>
      <c r="E206" s="1340"/>
      <c r="F206" s="1023"/>
      <c r="G206" s="9610"/>
      <c r="H206" s="460"/>
      <c r="I206" s="9610"/>
      <c r="J206" s="559"/>
      <c r="K206" s="9493"/>
      <c r="L206" s="433"/>
    </row>
    <row r="207" spans="1:12">
      <c r="A207" s="487"/>
      <c r="B207" s="561"/>
      <c r="C207" s="532"/>
      <c r="D207" s="576"/>
      <c r="E207" s="582"/>
      <c r="F207" s="577"/>
      <c r="G207" s="577"/>
      <c r="H207" s="600"/>
      <c r="I207" s="577"/>
      <c r="J207" s="604">
        <v>1500</v>
      </c>
      <c r="K207" s="1016">
        <f>K205+J207</f>
        <v>10923242</v>
      </c>
      <c r="L207" s="433"/>
    </row>
    <row r="208" spans="1:12">
      <c r="A208" s="498"/>
      <c r="B208" s="9619"/>
      <c r="C208" s="480" t="s">
        <v>778</v>
      </c>
      <c r="D208" s="1328" t="s">
        <v>956</v>
      </c>
      <c r="E208" s="9498"/>
      <c r="F208" s="1015"/>
      <c r="G208" s="9492"/>
      <c r="H208" s="9492">
        <v>9043900</v>
      </c>
      <c r="I208" s="9492"/>
      <c r="J208" s="559"/>
      <c r="K208" s="9492">
        <f>K207-H208</f>
        <v>1879342</v>
      </c>
      <c r="L208" s="9617"/>
    </row>
    <row r="209" spans="1:12">
      <c r="A209" s="487"/>
      <c r="B209" s="9620"/>
      <c r="C209" s="477" t="s">
        <v>779</v>
      </c>
      <c r="D209" s="1329"/>
      <c r="E209" s="9499"/>
      <c r="F209" s="1016"/>
      <c r="G209" s="9493"/>
      <c r="H209" s="9493"/>
      <c r="I209" s="9493"/>
      <c r="J209" s="559"/>
      <c r="K209" s="9493"/>
      <c r="L209" s="9618"/>
    </row>
    <row r="210" spans="1:12">
      <c r="A210" s="487"/>
      <c r="B210" s="561"/>
      <c r="C210" s="532"/>
      <c r="D210" s="576"/>
      <c r="E210" s="582"/>
      <c r="F210" s="577"/>
      <c r="G210" s="577"/>
      <c r="H210" s="600"/>
      <c r="I210" s="577"/>
      <c r="J210" s="604">
        <v>1500</v>
      </c>
      <c r="K210" s="1016">
        <f>K208+J210</f>
        <v>1880842</v>
      </c>
      <c r="L210" s="433"/>
    </row>
    <row r="211" spans="1:12">
      <c r="A211" s="498"/>
      <c r="B211" s="9498"/>
      <c r="C211" s="474" t="s">
        <v>796</v>
      </c>
      <c r="D211" s="518" t="s">
        <v>1283</v>
      </c>
      <c r="E211" s="1330" t="s">
        <v>1346</v>
      </c>
      <c r="F211" s="1015"/>
      <c r="G211" s="9492">
        <v>231500</v>
      </c>
      <c r="H211" s="1015"/>
      <c r="I211" s="9492"/>
      <c r="J211" s="559"/>
      <c r="K211" s="9492">
        <f>K210-G211</f>
        <v>1649342</v>
      </c>
      <c r="L211" s="9617"/>
    </row>
    <row r="212" spans="1:12">
      <c r="A212" s="487"/>
      <c r="B212" s="9499"/>
      <c r="C212" s="477" t="s">
        <v>1341</v>
      </c>
      <c r="D212" s="519" t="s">
        <v>250</v>
      </c>
      <c r="E212" s="1331"/>
      <c r="F212" s="1016"/>
      <c r="G212" s="9493"/>
      <c r="H212" s="1016"/>
      <c r="I212" s="9493"/>
      <c r="J212" s="559"/>
      <c r="K212" s="9493"/>
      <c r="L212" s="9618"/>
    </row>
    <row r="213" spans="1:12">
      <c r="A213" s="487"/>
      <c r="B213" s="561"/>
      <c r="C213" s="532"/>
      <c r="D213" s="576"/>
      <c r="E213" s="582"/>
      <c r="F213" s="577"/>
      <c r="G213" s="577"/>
      <c r="H213" s="600"/>
      <c r="I213" s="577"/>
      <c r="J213" s="604">
        <v>750</v>
      </c>
      <c r="K213" s="1016">
        <f>K211+J213</f>
        <v>1650092</v>
      </c>
      <c r="L213" s="433"/>
    </row>
    <row r="214" spans="1:12">
      <c r="A214" s="498"/>
      <c r="B214" s="9619"/>
      <c r="C214" s="517" t="s">
        <v>796</v>
      </c>
      <c r="D214" s="1328" t="s">
        <v>167</v>
      </c>
      <c r="E214" s="1330" t="s">
        <v>56</v>
      </c>
      <c r="F214" s="1015"/>
      <c r="G214" s="9492">
        <v>222900</v>
      </c>
      <c r="H214" s="9492"/>
      <c r="I214" s="9492"/>
      <c r="J214" s="571"/>
      <c r="K214" s="9492">
        <f>K213-G214</f>
        <v>1427192</v>
      </c>
      <c r="L214" s="433"/>
    </row>
    <row r="215" spans="1:12">
      <c r="A215" s="487"/>
      <c r="B215" s="9620"/>
      <c r="C215" s="555" t="s">
        <v>1033</v>
      </c>
      <c r="D215" s="1329" t="s">
        <v>1384</v>
      </c>
      <c r="E215" s="1331"/>
      <c r="F215" s="1016"/>
      <c r="G215" s="9493"/>
      <c r="H215" s="9493"/>
      <c r="I215" s="9493"/>
      <c r="J215" s="571"/>
      <c r="K215" s="9493"/>
      <c r="L215" s="433"/>
    </row>
    <row r="216" spans="1:12">
      <c r="A216" s="487"/>
      <c r="B216" s="561"/>
      <c r="C216" s="532"/>
      <c r="D216" s="576"/>
      <c r="E216" s="582"/>
      <c r="F216" s="577"/>
      <c r="G216" s="577"/>
      <c r="H216" s="600"/>
      <c r="I216" s="577"/>
      <c r="J216" s="604">
        <v>750</v>
      </c>
      <c r="K216" s="1016">
        <f>K214+J216</f>
        <v>1427942</v>
      </c>
      <c r="L216" s="433"/>
    </row>
    <row r="217" spans="1:12">
      <c r="A217" s="498"/>
      <c r="B217" s="9498"/>
      <c r="C217" s="497" t="s">
        <v>799</v>
      </c>
      <c r="D217" s="1328" t="s">
        <v>558</v>
      </c>
      <c r="E217" s="1339" t="s">
        <v>251</v>
      </c>
      <c r="F217" s="1015"/>
      <c r="G217" s="9492">
        <v>52300</v>
      </c>
      <c r="H217" s="9492"/>
      <c r="I217" s="9492"/>
      <c r="J217" s="559"/>
      <c r="K217" s="9492">
        <f>K216-G217</f>
        <v>1375642</v>
      </c>
      <c r="L217" s="433"/>
    </row>
    <row r="218" spans="1:12">
      <c r="A218" s="487"/>
      <c r="B218" s="9499"/>
      <c r="C218" s="497" t="s">
        <v>800</v>
      </c>
      <c r="D218" s="1329" t="s">
        <v>250</v>
      </c>
      <c r="E218" s="1340"/>
      <c r="F218" s="1016"/>
      <c r="G218" s="9493"/>
      <c r="H218" s="9493"/>
      <c r="I218" s="9493"/>
      <c r="J218" s="559"/>
      <c r="K218" s="9493"/>
      <c r="L218" s="433"/>
    </row>
    <row r="219" spans="1:12">
      <c r="A219" s="487"/>
      <c r="B219" s="561"/>
      <c r="C219" s="532"/>
      <c r="D219" s="576"/>
      <c r="E219" s="582"/>
      <c r="F219" s="577"/>
      <c r="G219" s="577"/>
      <c r="H219" s="600"/>
      <c r="I219" s="577"/>
      <c r="J219" s="604">
        <v>750</v>
      </c>
      <c r="K219" s="1016">
        <f>K217+J219</f>
        <v>1376392</v>
      </c>
      <c r="L219" s="433"/>
    </row>
    <row r="220" spans="1:12">
      <c r="A220" s="498"/>
      <c r="B220" s="1028"/>
      <c r="C220" s="517" t="s">
        <v>796</v>
      </c>
      <c r="D220" s="1328" t="s">
        <v>1036</v>
      </c>
      <c r="E220" s="1330" t="s">
        <v>499</v>
      </c>
      <c r="F220" s="1022"/>
      <c r="G220" s="9609">
        <v>79800</v>
      </c>
      <c r="H220" s="9609"/>
      <c r="I220" s="9609"/>
      <c r="J220" s="559"/>
      <c r="K220" s="9492">
        <f>K219-G220</f>
        <v>1296592</v>
      </c>
      <c r="L220" s="9647"/>
    </row>
    <row r="221" spans="1:12">
      <c r="A221" s="487"/>
      <c r="B221" s="1029"/>
      <c r="C221" s="555" t="s">
        <v>1035</v>
      </c>
      <c r="D221" s="1329" t="s">
        <v>200</v>
      </c>
      <c r="E221" s="1331"/>
      <c r="F221" s="1023"/>
      <c r="G221" s="9610"/>
      <c r="H221" s="9610"/>
      <c r="I221" s="9610"/>
      <c r="J221" s="559"/>
      <c r="K221" s="9493"/>
      <c r="L221" s="9648"/>
    </row>
    <row r="222" spans="1:12">
      <c r="A222" s="487"/>
      <c r="B222" s="561"/>
      <c r="C222" s="532"/>
      <c r="D222" s="576"/>
      <c r="E222" s="582"/>
      <c r="F222" s="577"/>
      <c r="G222" s="577"/>
      <c r="H222" s="600"/>
      <c r="I222" s="577"/>
      <c r="J222" s="604">
        <v>750</v>
      </c>
      <c r="K222" s="1016">
        <f>K220+J222</f>
        <v>1297342</v>
      </c>
      <c r="L222" s="433"/>
    </row>
    <row r="223" spans="1:12">
      <c r="A223" s="498"/>
      <c r="B223" s="1028"/>
      <c r="C223" s="517" t="s">
        <v>796</v>
      </c>
      <c r="D223" s="1328" t="s">
        <v>661</v>
      </c>
      <c r="E223" s="1330" t="s">
        <v>406</v>
      </c>
      <c r="F223" s="1022"/>
      <c r="G223" s="9609">
        <v>123100</v>
      </c>
      <c r="H223" s="9609"/>
      <c r="I223" s="9609"/>
      <c r="J223" s="559"/>
      <c r="K223" s="9492">
        <f>K222-G223</f>
        <v>1174242</v>
      </c>
      <c r="L223" s="433"/>
    </row>
    <row r="224" spans="1:12">
      <c r="A224" s="487"/>
      <c r="B224" s="1029"/>
      <c r="C224" s="555" t="s">
        <v>1034</v>
      </c>
      <c r="D224" s="1329" t="s">
        <v>698</v>
      </c>
      <c r="E224" s="1331"/>
      <c r="F224" s="1023"/>
      <c r="G224" s="9610"/>
      <c r="H224" s="9610"/>
      <c r="I224" s="9610"/>
      <c r="J224" s="559"/>
      <c r="K224" s="9493"/>
      <c r="L224" s="433"/>
    </row>
    <row r="225" spans="1:12">
      <c r="A225" s="487"/>
      <c r="B225" s="561"/>
      <c r="C225" s="532"/>
      <c r="D225" s="576"/>
      <c r="E225" s="582"/>
      <c r="F225" s="577"/>
      <c r="G225" s="577"/>
      <c r="H225" s="600"/>
      <c r="I225" s="577"/>
      <c r="J225" s="604">
        <v>750</v>
      </c>
      <c r="K225" s="1016">
        <f>K223+J225</f>
        <v>1174992</v>
      </c>
      <c r="L225" s="433"/>
    </row>
    <row r="226" spans="1:12">
      <c r="A226" s="498"/>
      <c r="B226" s="9498"/>
      <c r="C226" s="517" t="s">
        <v>796</v>
      </c>
      <c r="D226" s="1328" t="s">
        <v>302</v>
      </c>
      <c r="E226" s="1330" t="s">
        <v>878</v>
      </c>
      <c r="F226" s="1015"/>
      <c r="G226" s="9492">
        <v>156300</v>
      </c>
      <c r="H226" s="1015"/>
      <c r="I226" s="9492"/>
      <c r="J226" s="559"/>
      <c r="K226" s="9492">
        <f>K225-G226</f>
        <v>1018692</v>
      </c>
      <c r="L226" s="433"/>
    </row>
    <row r="227" spans="1:12">
      <c r="A227" s="487"/>
      <c r="B227" s="9499"/>
      <c r="C227" s="555" t="s">
        <v>1038</v>
      </c>
      <c r="D227" s="1329" t="s">
        <v>918</v>
      </c>
      <c r="E227" s="1331"/>
      <c r="F227" s="1016"/>
      <c r="G227" s="9493"/>
      <c r="H227" s="1016"/>
      <c r="I227" s="9493"/>
      <c r="J227" s="559"/>
      <c r="K227" s="9493"/>
      <c r="L227" s="433"/>
    </row>
    <row r="228" spans="1:12">
      <c r="A228" s="487"/>
      <c r="B228" s="561"/>
      <c r="C228" s="532"/>
      <c r="D228" s="576"/>
      <c r="E228" s="582"/>
      <c r="F228" s="577"/>
      <c r="G228" s="577"/>
      <c r="H228" s="600"/>
      <c r="I228" s="577"/>
      <c r="J228" s="604">
        <v>750</v>
      </c>
      <c r="K228" s="1016">
        <f>K226+J228</f>
        <v>1019442</v>
      </c>
      <c r="L228" s="433"/>
    </row>
    <row r="229" spans="1:12">
      <c r="A229" s="498"/>
      <c r="B229" s="9498"/>
      <c r="C229" s="497" t="s">
        <v>796</v>
      </c>
      <c r="D229" s="1328" t="s">
        <v>302</v>
      </c>
      <c r="E229" s="1330" t="s">
        <v>878</v>
      </c>
      <c r="F229" s="1015"/>
      <c r="G229" s="9492">
        <v>41300</v>
      </c>
      <c r="H229" s="1015"/>
      <c r="I229" s="1015"/>
      <c r="J229" s="559"/>
      <c r="K229" s="9492">
        <f>K228-G229</f>
        <v>978142</v>
      </c>
      <c r="L229" s="433"/>
    </row>
    <row r="230" spans="1:12">
      <c r="A230" s="487"/>
      <c r="B230" s="9499"/>
      <c r="C230" s="497" t="s">
        <v>1039</v>
      </c>
      <c r="D230" s="1329" t="s">
        <v>918</v>
      </c>
      <c r="E230" s="1331"/>
      <c r="F230" s="1016"/>
      <c r="G230" s="9493"/>
      <c r="H230" s="1016"/>
      <c r="I230" s="1016"/>
      <c r="J230" s="559"/>
      <c r="K230" s="9493"/>
      <c r="L230" s="433"/>
    </row>
    <row r="231" spans="1:12">
      <c r="A231" s="487"/>
      <c r="B231" s="561"/>
      <c r="C231" s="532"/>
      <c r="D231" s="576"/>
      <c r="E231" s="582"/>
      <c r="F231" s="577"/>
      <c r="G231" s="577"/>
      <c r="H231" s="600"/>
      <c r="I231" s="577"/>
      <c r="J231" s="604">
        <v>750</v>
      </c>
      <c r="K231" s="991">
        <f>K229+J231</f>
        <v>978892</v>
      </c>
      <c r="L231" s="433"/>
    </row>
    <row r="232" spans="1:12">
      <c r="A232" s="498"/>
      <c r="B232" s="9498"/>
      <c r="C232" s="556" t="s">
        <v>796</v>
      </c>
      <c r="D232" s="1328" t="s">
        <v>1334</v>
      </c>
      <c r="E232" s="1136" t="s">
        <v>1348</v>
      </c>
      <c r="F232" s="1015"/>
      <c r="G232" s="9492">
        <v>118800</v>
      </c>
      <c r="H232" s="537"/>
      <c r="I232" s="9492"/>
      <c r="J232" s="559"/>
      <c r="K232" s="9492">
        <f>K231-G232</f>
        <v>860092</v>
      </c>
      <c r="L232" s="9617"/>
    </row>
    <row r="233" spans="1:12">
      <c r="A233" s="487"/>
      <c r="B233" s="9499"/>
      <c r="C233" s="555" t="s">
        <v>1342</v>
      </c>
      <c r="D233" s="1329" t="s">
        <v>918</v>
      </c>
      <c r="E233" s="1340"/>
      <c r="F233" s="1016"/>
      <c r="G233" s="9493"/>
      <c r="H233" s="515"/>
      <c r="I233" s="9493"/>
      <c r="J233" s="559"/>
      <c r="K233" s="9493"/>
      <c r="L233" s="9618"/>
    </row>
    <row r="234" spans="1:12">
      <c r="A234" s="487"/>
      <c r="B234" s="561"/>
      <c r="C234" s="532"/>
      <c r="D234" s="576"/>
      <c r="E234" s="582"/>
      <c r="F234" s="577"/>
      <c r="G234" s="577"/>
      <c r="H234" s="600"/>
      <c r="I234" s="577"/>
      <c r="J234" s="604">
        <v>750</v>
      </c>
      <c r="K234" s="1016">
        <f>K232+J234</f>
        <v>860842</v>
      </c>
      <c r="L234" s="433"/>
    </row>
    <row r="235" spans="1:12">
      <c r="A235" s="498"/>
      <c r="B235" s="9498"/>
      <c r="C235" s="556" t="s">
        <v>869</v>
      </c>
      <c r="D235" s="1328" t="s">
        <v>160</v>
      </c>
      <c r="E235" s="1330" t="s">
        <v>162</v>
      </c>
      <c r="F235" s="1015"/>
      <c r="G235" s="9492">
        <v>162885</v>
      </c>
      <c r="H235" s="537"/>
      <c r="I235" s="9492"/>
      <c r="J235" s="559"/>
      <c r="K235" s="9492">
        <f>K234-G235</f>
        <v>697957</v>
      </c>
      <c r="L235" s="433"/>
    </row>
    <row r="236" spans="1:12">
      <c r="A236" s="487"/>
      <c r="B236" s="9499"/>
      <c r="C236" s="555" t="s">
        <v>1045</v>
      </c>
      <c r="D236" s="1329" t="s">
        <v>850</v>
      </c>
      <c r="E236" s="1331"/>
      <c r="F236" s="1016"/>
      <c r="G236" s="9493"/>
      <c r="H236" s="515"/>
      <c r="I236" s="9493"/>
      <c r="J236" s="559"/>
      <c r="K236" s="9493"/>
      <c r="L236" s="433"/>
    </row>
    <row r="237" spans="1:12">
      <c r="A237" s="487"/>
      <c r="B237" s="561"/>
      <c r="C237" s="532"/>
      <c r="D237" s="576"/>
      <c r="E237" s="582"/>
      <c r="F237" s="577"/>
      <c r="G237" s="577"/>
      <c r="H237" s="600"/>
      <c r="I237" s="577"/>
      <c r="J237" s="604">
        <v>1650</v>
      </c>
      <c r="K237" s="991">
        <f>K235+J237</f>
        <v>699607</v>
      </c>
      <c r="L237" s="433"/>
    </row>
    <row r="238" spans="1:12">
      <c r="A238" s="498"/>
      <c r="B238" s="9498"/>
      <c r="C238" s="556" t="s">
        <v>869</v>
      </c>
      <c r="D238" s="1328" t="s">
        <v>838</v>
      </c>
      <c r="E238" s="1330" t="s">
        <v>877</v>
      </c>
      <c r="F238" s="1015"/>
      <c r="G238" s="9492">
        <v>25000</v>
      </c>
      <c r="H238" s="537"/>
      <c r="I238" s="1015"/>
      <c r="J238" s="559"/>
      <c r="K238" s="9492">
        <f>K237-G238</f>
        <v>674607</v>
      </c>
      <c r="L238" s="9617"/>
    </row>
    <row r="239" spans="1:12">
      <c r="A239" s="487"/>
      <c r="B239" s="9499"/>
      <c r="C239" s="555" t="s">
        <v>1046</v>
      </c>
      <c r="D239" s="1329" t="s">
        <v>304</v>
      </c>
      <c r="E239" s="1331"/>
      <c r="F239" s="1016"/>
      <c r="G239" s="9493"/>
      <c r="H239" s="515"/>
      <c r="I239" s="1016"/>
      <c r="J239" s="559"/>
      <c r="K239" s="9493"/>
      <c r="L239" s="9618"/>
    </row>
    <row r="240" spans="1:12">
      <c r="A240" s="487"/>
      <c r="B240" s="561"/>
      <c r="C240" s="532"/>
      <c r="D240" s="576"/>
      <c r="E240" s="582"/>
      <c r="F240" s="577"/>
      <c r="G240" s="577"/>
      <c r="H240" s="600"/>
      <c r="I240" s="577"/>
      <c r="J240" s="604">
        <v>1650</v>
      </c>
      <c r="K240" s="1016">
        <f>K238+J240</f>
        <v>676257</v>
      </c>
      <c r="L240" s="433"/>
    </row>
    <row r="241" spans="1:12">
      <c r="A241" s="498"/>
      <c r="B241" s="9498"/>
      <c r="C241" s="556" t="s">
        <v>869</v>
      </c>
      <c r="D241" s="1328" t="s">
        <v>302</v>
      </c>
      <c r="E241" s="974" t="s">
        <v>878</v>
      </c>
      <c r="F241" s="9492"/>
      <c r="G241" s="9492">
        <v>56075</v>
      </c>
      <c r="H241" s="9492"/>
      <c r="I241" s="9492"/>
      <c r="J241" s="595"/>
      <c r="K241" s="9492">
        <f>K240-G241</f>
        <v>620182</v>
      </c>
      <c r="L241" s="433"/>
    </row>
    <row r="242" spans="1:12">
      <c r="A242" s="487"/>
      <c r="B242" s="9499"/>
      <c r="C242" s="555" t="s">
        <v>1050</v>
      </c>
      <c r="D242" s="1329" t="s">
        <v>918</v>
      </c>
      <c r="E242" s="1340"/>
      <c r="F242" s="9493"/>
      <c r="G242" s="9493"/>
      <c r="H242" s="9493"/>
      <c r="I242" s="9493"/>
      <c r="J242" s="559"/>
      <c r="K242" s="9493"/>
      <c r="L242" s="433"/>
    </row>
    <row r="243" spans="1:12">
      <c r="A243" s="487"/>
      <c r="B243" s="561"/>
      <c r="C243" s="532"/>
      <c r="D243" s="576"/>
      <c r="E243" s="605"/>
      <c r="F243" s="577"/>
      <c r="G243" s="577"/>
      <c r="H243" s="600"/>
      <c r="I243" s="577"/>
      <c r="J243" s="604">
        <v>1650</v>
      </c>
      <c r="K243" s="1016">
        <f>K241+J243</f>
        <v>621832</v>
      </c>
      <c r="L243" s="433"/>
    </row>
    <row r="244" spans="1:12">
      <c r="A244" s="498"/>
      <c r="B244" s="9498"/>
      <c r="C244" s="556" t="s">
        <v>869</v>
      </c>
      <c r="D244" s="1439" t="s">
        <v>1339</v>
      </c>
      <c r="E244" s="1136" t="s">
        <v>1347</v>
      </c>
      <c r="F244" s="1015"/>
      <c r="G244" s="9492">
        <v>171300</v>
      </c>
      <c r="H244" s="537"/>
      <c r="I244" s="9492"/>
      <c r="J244" s="559"/>
      <c r="K244" s="9492">
        <f>K243-G244</f>
        <v>450532</v>
      </c>
      <c r="L244" s="433"/>
    </row>
    <row r="245" spans="1:12">
      <c r="A245" s="487"/>
      <c r="B245" s="9499"/>
      <c r="C245" s="555" t="s">
        <v>1433</v>
      </c>
      <c r="D245" s="1440" t="s">
        <v>304</v>
      </c>
      <c r="E245" s="1454"/>
      <c r="F245" s="1016"/>
      <c r="G245" s="9493"/>
      <c r="H245" s="515"/>
      <c r="I245" s="9493"/>
      <c r="J245" s="559"/>
      <c r="K245" s="9493"/>
      <c r="L245" s="433"/>
    </row>
    <row r="246" spans="1:12">
      <c r="A246" s="487"/>
      <c r="B246" s="561"/>
      <c r="C246" s="532"/>
      <c r="D246" s="576"/>
      <c r="E246" s="582"/>
      <c r="F246" s="577"/>
      <c r="G246" s="577"/>
      <c r="H246" s="600"/>
      <c r="I246" s="577"/>
      <c r="J246" s="604">
        <v>1650</v>
      </c>
      <c r="K246" s="1016">
        <f>K244+J246</f>
        <v>452182</v>
      </c>
      <c r="L246" s="433"/>
    </row>
    <row r="247" spans="1:12">
      <c r="A247" s="498"/>
      <c r="B247" s="9498"/>
      <c r="C247" s="556" t="s">
        <v>871</v>
      </c>
      <c r="D247" s="1328" t="s">
        <v>838</v>
      </c>
      <c r="E247" s="1330" t="s">
        <v>877</v>
      </c>
      <c r="F247" s="1015"/>
      <c r="G247" s="9492">
        <v>38500</v>
      </c>
      <c r="H247" s="537"/>
      <c r="I247" s="9492"/>
      <c r="J247" s="559"/>
      <c r="K247" s="9492">
        <f>K246-G247</f>
        <v>413682</v>
      </c>
      <c r="L247" s="433"/>
    </row>
    <row r="248" spans="1:12">
      <c r="A248" s="487"/>
      <c r="B248" s="9499"/>
      <c r="C248" s="555" t="s">
        <v>1040</v>
      </c>
      <c r="D248" s="1329" t="s">
        <v>304</v>
      </c>
      <c r="E248" s="1331"/>
      <c r="F248" s="1016"/>
      <c r="G248" s="9493"/>
      <c r="H248" s="515"/>
      <c r="I248" s="9493"/>
      <c r="J248" s="559"/>
      <c r="K248" s="9493"/>
      <c r="L248" s="433"/>
    </row>
    <row r="249" spans="1:12">
      <c r="A249" s="487"/>
      <c r="B249" s="561"/>
      <c r="C249" s="532"/>
      <c r="D249" s="576"/>
      <c r="E249" s="582"/>
      <c r="F249" s="577"/>
      <c r="G249" s="577"/>
      <c r="H249" s="600"/>
      <c r="I249" s="577"/>
      <c r="J249" s="604">
        <v>700</v>
      </c>
      <c r="K249" s="991">
        <f>K247+J249</f>
        <v>414382</v>
      </c>
      <c r="L249" s="433"/>
    </row>
    <row r="250" spans="1:12">
      <c r="A250" s="498"/>
      <c r="B250" s="9498" t="s">
        <v>1478</v>
      </c>
      <c r="C250" s="556" t="s">
        <v>815</v>
      </c>
      <c r="D250" s="1363" t="s">
        <v>1441</v>
      </c>
      <c r="E250" s="1366" t="s">
        <v>1442</v>
      </c>
      <c r="F250" s="1015"/>
      <c r="G250" s="9492">
        <v>104875</v>
      </c>
      <c r="H250" s="537"/>
      <c r="I250" s="9492"/>
      <c r="J250" s="559"/>
      <c r="K250" s="9492">
        <f>K249-G250</f>
        <v>309507</v>
      </c>
      <c r="L250" s="433"/>
    </row>
    <row r="251" spans="1:12">
      <c r="A251" s="487"/>
      <c r="B251" s="9499"/>
      <c r="C251" s="555" t="s">
        <v>1440</v>
      </c>
      <c r="D251" s="1364" t="s">
        <v>1479</v>
      </c>
      <c r="E251" s="1367"/>
      <c r="F251" s="1016"/>
      <c r="G251" s="9493"/>
      <c r="H251" s="515"/>
      <c r="I251" s="9493"/>
      <c r="J251" s="559"/>
      <c r="K251" s="9493"/>
      <c r="L251" s="433"/>
    </row>
    <row r="252" spans="1:12">
      <c r="A252" s="487"/>
      <c r="B252" s="561"/>
      <c r="C252" s="532"/>
      <c r="D252" s="576"/>
      <c r="E252" s="582"/>
      <c r="F252" s="577"/>
      <c r="G252" s="577"/>
      <c r="H252" s="600"/>
      <c r="I252" s="577"/>
      <c r="J252" s="604">
        <v>1600</v>
      </c>
      <c r="K252" s="991">
        <f>K250+J252</f>
        <v>311107</v>
      </c>
      <c r="L252" s="433"/>
    </row>
    <row r="253" spans="1:12">
      <c r="A253" s="498"/>
      <c r="B253" s="9498"/>
      <c r="C253" s="474" t="s">
        <v>815</v>
      </c>
      <c r="D253" s="1363" t="s">
        <v>1441</v>
      </c>
      <c r="E253" s="974" t="s">
        <v>1442</v>
      </c>
      <c r="F253" s="1015"/>
      <c r="G253" s="9492">
        <v>70461</v>
      </c>
      <c r="H253" s="537"/>
      <c r="I253" s="9492"/>
      <c r="J253" s="559"/>
      <c r="K253" s="9492">
        <f>K252-G253</f>
        <v>240646</v>
      </c>
      <c r="L253" s="9647"/>
    </row>
    <row r="254" spans="1:12">
      <c r="A254" s="487"/>
      <c r="B254" s="9499"/>
      <c r="C254" s="461" t="s">
        <v>1443</v>
      </c>
      <c r="D254" s="1364" t="s">
        <v>1479</v>
      </c>
      <c r="E254" s="1365"/>
      <c r="F254" s="1016"/>
      <c r="G254" s="9493"/>
      <c r="H254" s="515"/>
      <c r="I254" s="9493"/>
      <c r="J254" s="559"/>
      <c r="K254" s="9493"/>
      <c r="L254" s="9648"/>
    </row>
    <row r="255" spans="1:12">
      <c r="A255" s="487"/>
      <c r="B255" s="1020"/>
      <c r="C255" s="532"/>
      <c r="D255" s="576"/>
      <c r="E255" s="582"/>
      <c r="F255" s="577"/>
      <c r="G255" s="577"/>
      <c r="H255" s="600"/>
      <c r="I255" s="577"/>
      <c r="J255" s="604">
        <v>1600</v>
      </c>
      <c r="K255" s="991">
        <f>K253+J255</f>
        <v>242246</v>
      </c>
      <c r="L255" s="433"/>
    </row>
    <row r="256" spans="1:12">
      <c r="A256" s="498"/>
      <c r="B256" s="9498"/>
      <c r="C256" s="517" t="s">
        <v>781</v>
      </c>
      <c r="D256" s="1363" t="s">
        <v>848</v>
      </c>
      <c r="E256" s="1361" t="s">
        <v>52</v>
      </c>
      <c r="F256" s="1022"/>
      <c r="G256" s="9609">
        <v>52890</v>
      </c>
      <c r="H256" s="923"/>
      <c r="I256" s="9609"/>
      <c r="J256" s="571"/>
      <c r="K256" s="9492">
        <f>K255-G256</f>
        <v>189356</v>
      </c>
      <c r="L256" s="433"/>
    </row>
    <row r="257" spans="1:12">
      <c r="A257" s="487"/>
      <c r="B257" s="9499"/>
      <c r="C257" s="477" t="s">
        <v>1289</v>
      </c>
      <c r="D257" s="1364" t="s">
        <v>1302</v>
      </c>
      <c r="E257" s="1362"/>
      <c r="F257" s="1023"/>
      <c r="G257" s="9610"/>
      <c r="H257" s="460"/>
      <c r="I257" s="9610"/>
      <c r="J257" s="571"/>
      <c r="K257" s="9493"/>
      <c r="L257" s="433"/>
    </row>
    <row r="258" spans="1:12">
      <c r="A258" s="487"/>
      <c r="B258" s="1020"/>
      <c r="C258" s="532"/>
      <c r="D258" s="576"/>
      <c r="E258" s="582"/>
      <c r="F258" s="577"/>
      <c r="G258" s="577"/>
      <c r="H258" s="600"/>
      <c r="I258" s="577"/>
      <c r="J258" s="604">
        <v>1500</v>
      </c>
      <c r="K258" s="1016">
        <f>K256+J258</f>
        <v>190856</v>
      </c>
      <c r="L258" s="433"/>
    </row>
    <row r="259" spans="1:12">
      <c r="A259" s="498"/>
      <c r="B259" s="9498"/>
      <c r="C259" s="474" t="s">
        <v>781</v>
      </c>
      <c r="D259" s="1363" t="s">
        <v>1441</v>
      </c>
      <c r="E259" s="1361" t="s">
        <v>1442</v>
      </c>
      <c r="F259" s="9492"/>
      <c r="G259" s="9626"/>
      <c r="H259" s="9492"/>
      <c r="I259" s="9492">
        <v>20940</v>
      </c>
      <c r="J259" s="9492"/>
      <c r="K259" s="9492">
        <f>K258-I259</f>
        <v>169916</v>
      </c>
      <c r="L259" s="9617"/>
    </row>
    <row r="260" spans="1:12">
      <c r="A260" s="487"/>
      <c r="B260" s="9499"/>
      <c r="C260" s="477" t="s">
        <v>1444</v>
      </c>
      <c r="D260" s="1364" t="s">
        <v>1479</v>
      </c>
      <c r="E260" s="1362"/>
      <c r="F260" s="9493"/>
      <c r="G260" s="9627"/>
      <c r="H260" s="9493"/>
      <c r="I260" s="9493"/>
      <c r="J260" s="9493"/>
      <c r="K260" s="9493"/>
      <c r="L260" s="9618"/>
    </row>
    <row r="261" spans="1:12">
      <c r="A261" s="487"/>
      <c r="B261" s="561"/>
      <c r="C261" s="546"/>
      <c r="D261" s="576"/>
      <c r="E261" s="584"/>
      <c r="F261" s="586"/>
      <c r="G261" s="585"/>
      <c r="H261" s="587"/>
      <c r="I261" s="586"/>
      <c r="J261" s="586">
        <v>1500</v>
      </c>
      <c r="K261" s="1016">
        <f>K259+J261</f>
        <v>171416</v>
      </c>
      <c r="L261" s="433"/>
    </row>
    <row r="262" spans="1:12">
      <c r="A262" s="498"/>
      <c r="B262" s="9498"/>
      <c r="C262" s="435" t="s">
        <v>796</v>
      </c>
      <c r="D262" s="1363" t="s">
        <v>1427</v>
      </c>
      <c r="E262" s="9498" t="s">
        <v>1544</v>
      </c>
      <c r="F262" s="1015"/>
      <c r="G262" s="9492">
        <v>70300</v>
      </c>
      <c r="H262" s="537"/>
      <c r="I262" s="9492"/>
      <c r="J262" s="559"/>
      <c r="K262" s="9492">
        <f>K261-G262</f>
        <v>101116</v>
      </c>
      <c r="L262" s="433"/>
    </row>
    <row r="263" spans="1:12">
      <c r="A263" s="487"/>
      <c r="B263" s="9499"/>
      <c r="C263" s="509" t="s">
        <v>1522</v>
      </c>
      <c r="D263" s="1364" t="s">
        <v>729</v>
      </c>
      <c r="E263" s="9499"/>
      <c r="F263" s="1016"/>
      <c r="G263" s="9493"/>
      <c r="H263" s="515"/>
      <c r="I263" s="9493"/>
      <c r="J263" s="559"/>
      <c r="K263" s="9493"/>
      <c r="L263" s="433"/>
    </row>
    <row r="264" spans="1:12">
      <c r="A264" s="487"/>
      <c r="B264" s="561"/>
      <c r="C264" s="532"/>
      <c r="D264" s="576"/>
      <c r="E264" s="582"/>
      <c r="F264" s="577"/>
      <c r="G264" s="577"/>
      <c r="H264" s="600"/>
      <c r="I264" s="577"/>
      <c r="J264" s="604">
        <v>750</v>
      </c>
      <c r="K264" s="1016">
        <f>K262+J264</f>
        <v>101866</v>
      </c>
      <c r="L264" s="433"/>
    </row>
    <row r="265" spans="1:12">
      <c r="A265" s="498"/>
      <c r="B265" s="9498" t="s">
        <v>1480</v>
      </c>
      <c r="C265" s="556" t="s">
        <v>591</v>
      </c>
      <c r="D265" s="1011"/>
      <c r="E265" s="1035"/>
      <c r="F265" s="1022">
        <v>20000000</v>
      </c>
      <c r="G265" s="9609"/>
      <c r="H265" s="943"/>
      <c r="I265" s="9609"/>
      <c r="J265" s="571"/>
      <c r="K265" s="9713">
        <f>K264+F265</f>
        <v>20101866</v>
      </c>
      <c r="L265" s="9617"/>
    </row>
    <row r="266" spans="1:12">
      <c r="A266" s="487"/>
      <c r="B266" s="9499"/>
      <c r="C266" s="555"/>
      <c r="D266" s="1012"/>
      <c r="E266" s="1036"/>
      <c r="F266" s="1023"/>
      <c r="G266" s="9610"/>
      <c r="H266" s="460"/>
      <c r="I266" s="9610"/>
      <c r="J266" s="571"/>
      <c r="K266" s="9714"/>
      <c r="L266" s="9618"/>
    </row>
    <row r="267" spans="1:12">
      <c r="A267" s="487"/>
      <c r="B267" s="561"/>
      <c r="C267" s="532"/>
      <c r="D267" s="576"/>
      <c r="E267" s="582"/>
      <c r="F267" s="577"/>
      <c r="G267" s="577"/>
      <c r="H267" s="600"/>
      <c r="I267" s="577"/>
      <c r="J267" s="604"/>
      <c r="K267" s="991"/>
      <c r="L267" s="433"/>
    </row>
    <row r="268" spans="1:12">
      <c r="A268" s="498"/>
      <c r="B268" s="9498" t="s">
        <v>1481</v>
      </c>
      <c r="C268" s="457" t="s">
        <v>864</v>
      </c>
      <c r="D268" s="1363" t="s">
        <v>785</v>
      </c>
      <c r="E268" s="1361" t="s">
        <v>47</v>
      </c>
      <c r="F268" s="457"/>
      <c r="G268" s="1037"/>
      <c r="H268" s="9633">
        <v>100000</v>
      </c>
      <c r="I268" s="9492"/>
      <c r="J268" s="559"/>
      <c r="K268" s="9492">
        <f>K265-H268</f>
        <v>20001866</v>
      </c>
      <c r="L268" s="9617"/>
    </row>
    <row r="269" spans="1:12">
      <c r="A269" s="487"/>
      <c r="B269" s="9499"/>
      <c r="C269" s="461" t="s">
        <v>1012</v>
      </c>
      <c r="D269" s="1364" t="s">
        <v>46</v>
      </c>
      <c r="E269" s="1362"/>
      <c r="F269" s="461"/>
      <c r="G269" s="1038"/>
      <c r="H269" s="9634"/>
      <c r="I269" s="9493"/>
      <c r="J269" s="559"/>
      <c r="K269" s="9493"/>
      <c r="L269" s="9618"/>
    </row>
    <row r="270" spans="1:12">
      <c r="A270" s="487"/>
      <c r="B270" s="561"/>
      <c r="C270" s="532"/>
      <c r="D270" s="576"/>
      <c r="E270" s="582"/>
      <c r="F270" s="577"/>
      <c r="G270" s="577"/>
      <c r="H270" s="600"/>
      <c r="I270" s="577"/>
      <c r="J270" s="604">
        <v>1600</v>
      </c>
      <c r="K270" s="1523">
        <f>K268+J270</f>
        <v>20003466</v>
      </c>
      <c r="L270" s="433"/>
    </row>
    <row r="271" spans="1:12">
      <c r="A271" s="498"/>
      <c r="B271" s="9498" t="s">
        <v>1482</v>
      </c>
      <c r="C271" s="556" t="s">
        <v>1109</v>
      </c>
      <c r="D271" s="1376" t="s">
        <v>1112</v>
      </c>
      <c r="E271" s="974" t="s">
        <v>1114</v>
      </c>
      <c r="F271" s="1022"/>
      <c r="G271" s="9609">
        <v>500000</v>
      </c>
      <c r="H271" s="9492"/>
      <c r="I271" s="9492"/>
      <c r="J271" s="559"/>
      <c r="K271" s="9492">
        <f>K270-G271</f>
        <v>19503466</v>
      </c>
      <c r="L271" s="433"/>
    </row>
    <row r="272" spans="1:12">
      <c r="A272" s="487"/>
      <c r="B272" s="9499"/>
      <c r="C272" s="555" t="s">
        <v>1111</v>
      </c>
      <c r="D272" s="1377" t="s">
        <v>1113</v>
      </c>
      <c r="E272" s="1378"/>
      <c r="F272" s="1023"/>
      <c r="G272" s="9610"/>
      <c r="H272" s="9493"/>
      <c r="I272" s="9493"/>
      <c r="J272" s="559"/>
      <c r="K272" s="9493"/>
      <c r="L272" s="433"/>
    </row>
    <row r="273" spans="1:12">
      <c r="A273" s="487"/>
      <c r="B273" s="561"/>
      <c r="C273" s="532"/>
      <c r="D273" s="576"/>
      <c r="E273" s="582"/>
      <c r="F273" s="577"/>
      <c r="G273" s="577"/>
      <c r="H273" s="600"/>
      <c r="I273" s="577"/>
      <c r="J273" s="604">
        <v>1600</v>
      </c>
      <c r="K273" s="1016">
        <f>K271+J273</f>
        <v>19505066</v>
      </c>
      <c r="L273" s="433"/>
    </row>
    <row r="274" spans="1:12">
      <c r="A274" s="498"/>
      <c r="B274" s="9498"/>
      <c r="C274" s="556" t="s">
        <v>952</v>
      </c>
      <c r="D274" s="1379" t="s">
        <v>990</v>
      </c>
      <c r="E274" s="1381" t="s">
        <v>143</v>
      </c>
      <c r="F274" s="1015"/>
      <c r="G274" s="9492">
        <v>50000</v>
      </c>
      <c r="H274" s="534"/>
      <c r="I274" s="9492"/>
      <c r="J274" s="559"/>
      <c r="K274" s="9492">
        <f>K273-G274</f>
        <v>19455066</v>
      </c>
      <c r="L274" s="433"/>
    </row>
    <row r="275" spans="1:12">
      <c r="A275" s="487"/>
      <c r="B275" s="9499"/>
      <c r="C275" s="555" t="s">
        <v>1203</v>
      </c>
      <c r="D275" s="1380" t="s">
        <v>1176</v>
      </c>
      <c r="E275" s="1382"/>
      <c r="F275" s="1016"/>
      <c r="G275" s="9493"/>
      <c r="H275" s="515"/>
      <c r="I275" s="9493"/>
      <c r="J275" s="559"/>
      <c r="K275" s="9493"/>
      <c r="L275" s="433"/>
    </row>
    <row r="276" spans="1:12">
      <c r="A276" s="487"/>
      <c r="B276" s="561"/>
      <c r="C276" s="532"/>
      <c r="D276" s="576"/>
      <c r="E276" s="582"/>
      <c r="F276" s="577"/>
      <c r="G276" s="577"/>
      <c r="H276" s="600"/>
      <c r="I276" s="577"/>
      <c r="J276" s="604">
        <v>1600</v>
      </c>
      <c r="K276" s="1016">
        <f>K274+J276</f>
        <v>19456666</v>
      </c>
      <c r="L276" s="433"/>
    </row>
    <row r="277" spans="1:12">
      <c r="A277" s="498"/>
      <c r="B277" s="9619"/>
      <c r="C277" s="457" t="s">
        <v>781</v>
      </c>
      <c r="D277" s="1031"/>
      <c r="E277" s="459"/>
      <c r="F277" s="1015"/>
      <c r="G277" s="9492">
        <v>358080</v>
      </c>
      <c r="H277" s="9492"/>
      <c r="I277" s="9492"/>
      <c r="J277" s="559"/>
      <c r="K277" s="9492">
        <f>K276-G277</f>
        <v>19098586</v>
      </c>
      <c r="L277" s="9617"/>
    </row>
    <row r="278" spans="1:12">
      <c r="A278" s="487"/>
      <c r="B278" s="9620"/>
      <c r="C278" s="461" t="s">
        <v>1487</v>
      </c>
      <c r="D278" s="1032"/>
      <c r="E278" s="1029"/>
      <c r="F278" s="1016"/>
      <c r="G278" s="9493"/>
      <c r="H278" s="9493"/>
      <c r="I278" s="9493"/>
      <c r="J278" s="559"/>
      <c r="K278" s="9493"/>
      <c r="L278" s="9618"/>
    </row>
    <row r="279" spans="1:12">
      <c r="A279" s="487"/>
      <c r="B279" s="561"/>
      <c r="C279" s="532"/>
      <c r="D279" s="576"/>
      <c r="E279" s="582"/>
      <c r="F279" s="577"/>
      <c r="G279" s="577"/>
      <c r="H279" s="600"/>
      <c r="I279" s="577"/>
      <c r="J279" s="604">
        <v>1500</v>
      </c>
      <c r="K279" s="1016">
        <f>K277+J279</f>
        <v>19100086</v>
      </c>
      <c r="L279" s="433"/>
    </row>
    <row r="280" spans="1:12">
      <c r="A280" s="498"/>
      <c r="B280" s="9619"/>
      <c r="C280" s="457" t="s">
        <v>781</v>
      </c>
      <c r="D280" s="1011"/>
      <c r="E280" s="459"/>
      <c r="F280" s="1022"/>
      <c r="G280" s="9609"/>
      <c r="H280" s="537"/>
      <c r="I280" s="9492">
        <v>2292640</v>
      </c>
      <c r="J280" s="559"/>
      <c r="K280" s="9492">
        <f>K279-I280</f>
        <v>16807446</v>
      </c>
      <c r="L280" s="433"/>
    </row>
    <row r="281" spans="1:12">
      <c r="A281" s="487"/>
      <c r="B281" s="9620"/>
      <c r="C281" s="461" t="s">
        <v>1061</v>
      </c>
      <c r="D281" s="1012"/>
      <c r="E281" s="1029"/>
      <c r="F281" s="1023"/>
      <c r="G281" s="9610"/>
      <c r="H281" s="515"/>
      <c r="I281" s="9493"/>
      <c r="J281" s="559"/>
      <c r="K281" s="9493"/>
      <c r="L281" s="433"/>
    </row>
    <row r="282" spans="1:12">
      <c r="A282" s="487"/>
      <c r="B282" s="561"/>
      <c r="C282" s="532"/>
      <c r="D282" s="576"/>
      <c r="E282" s="582"/>
      <c r="F282" s="577"/>
      <c r="G282" s="577"/>
      <c r="H282" s="600"/>
      <c r="I282" s="577"/>
      <c r="J282" s="604">
        <v>1500</v>
      </c>
      <c r="K282" s="1016">
        <f>K280+J282</f>
        <v>16808946</v>
      </c>
      <c r="L282" s="433"/>
    </row>
    <row r="283" spans="1:12">
      <c r="A283" s="498"/>
      <c r="B283" s="9619"/>
      <c r="C283" s="556" t="s">
        <v>796</v>
      </c>
      <c r="D283" s="1031"/>
      <c r="E283" s="459"/>
      <c r="F283" s="1022"/>
      <c r="G283" s="9609"/>
      <c r="H283" s="943"/>
      <c r="I283" s="9609">
        <v>41300</v>
      </c>
      <c r="J283" s="559"/>
      <c r="K283" s="9492">
        <f>K282-I283</f>
        <v>16767646</v>
      </c>
      <c r="L283" s="9617"/>
    </row>
    <row r="284" spans="1:12">
      <c r="A284" s="487"/>
      <c r="B284" s="9620"/>
      <c r="C284" s="555" t="s">
        <v>1062</v>
      </c>
      <c r="D284" s="1032"/>
      <c r="E284" s="1029"/>
      <c r="F284" s="1023"/>
      <c r="G284" s="9610"/>
      <c r="H284" s="460"/>
      <c r="I284" s="9610"/>
      <c r="J284" s="559"/>
      <c r="K284" s="9493"/>
      <c r="L284" s="9618"/>
    </row>
    <row r="285" spans="1:12">
      <c r="A285" s="487"/>
      <c r="B285" s="561"/>
      <c r="C285" s="532"/>
      <c r="D285" s="576"/>
      <c r="E285" s="582"/>
      <c r="F285" s="577"/>
      <c r="G285" s="577"/>
      <c r="H285" s="600"/>
      <c r="I285" s="577"/>
      <c r="J285" s="604">
        <v>750</v>
      </c>
      <c r="K285" s="1523">
        <f>K283+J285</f>
        <v>16768396</v>
      </c>
      <c r="L285" s="433"/>
    </row>
    <row r="286" spans="1:12">
      <c r="A286" s="498"/>
      <c r="B286" s="9619" t="s">
        <v>1488</v>
      </c>
      <c r="C286" s="556" t="s">
        <v>1109</v>
      </c>
      <c r="D286" s="1376" t="s">
        <v>1312</v>
      </c>
      <c r="E286" s="1374" t="s">
        <v>1326</v>
      </c>
      <c r="F286" s="457"/>
      <c r="G286" s="9671">
        <v>500000</v>
      </c>
      <c r="H286" s="943"/>
      <c r="I286" s="9609"/>
      <c r="J286" s="559"/>
      <c r="K286" s="9492">
        <f>K285-G286</f>
        <v>16268396</v>
      </c>
      <c r="L286" s="9617" t="s">
        <v>1489</v>
      </c>
    </row>
    <row r="287" spans="1:12">
      <c r="A287" s="487"/>
      <c r="B287" s="9620"/>
      <c r="C287" s="555" t="s">
        <v>1311</v>
      </c>
      <c r="D287" s="1377" t="s">
        <v>1313</v>
      </c>
      <c r="E287" s="1375"/>
      <c r="F287" s="461"/>
      <c r="G287" s="9672"/>
      <c r="H287" s="460"/>
      <c r="I287" s="9610"/>
      <c r="J287" s="559"/>
      <c r="K287" s="9493"/>
      <c r="L287" s="9618"/>
    </row>
    <row r="288" spans="1:12">
      <c r="A288" s="487"/>
      <c r="B288" s="561"/>
      <c r="C288" s="532"/>
      <c r="D288" s="576"/>
      <c r="E288" s="582"/>
      <c r="F288" s="577"/>
      <c r="G288" s="577"/>
      <c r="H288" s="600"/>
      <c r="I288" s="577"/>
      <c r="J288" s="604">
        <v>1600</v>
      </c>
      <c r="K288" s="1523">
        <f>K286+J288</f>
        <v>16269996</v>
      </c>
      <c r="L288" s="433"/>
    </row>
    <row r="289" spans="1:12">
      <c r="A289" s="498"/>
      <c r="B289" s="9619" t="s">
        <v>1490</v>
      </c>
      <c r="C289" s="556" t="s">
        <v>815</v>
      </c>
      <c r="D289" s="1383" t="s">
        <v>113</v>
      </c>
      <c r="E289" s="1385" t="s">
        <v>114</v>
      </c>
      <c r="F289" s="1015"/>
      <c r="G289" s="9492"/>
      <c r="H289" s="537"/>
      <c r="I289" s="9492">
        <v>36031</v>
      </c>
      <c r="J289" s="559"/>
      <c r="K289" s="9492">
        <f>K288-I289</f>
        <v>16233965</v>
      </c>
      <c r="L289" s="9617"/>
    </row>
    <row r="290" spans="1:12">
      <c r="A290" s="487"/>
      <c r="B290" s="9620"/>
      <c r="C290" s="555" t="s">
        <v>1449</v>
      </c>
      <c r="D290" s="1384" t="s">
        <v>46</v>
      </c>
      <c r="E290" s="1386"/>
      <c r="F290" s="1016"/>
      <c r="G290" s="9493"/>
      <c r="H290" s="515"/>
      <c r="I290" s="9493"/>
      <c r="J290" s="559"/>
      <c r="K290" s="9493"/>
      <c r="L290" s="9618"/>
    </row>
    <row r="291" spans="1:12">
      <c r="A291" s="487"/>
      <c r="B291" s="561"/>
      <c r="C291" s="532"/>
      <c r="D291" s="576"/>
      <c r="E291" s="582"/>
      <c r="F291" s="577"/>
      <c r="G291" s="577"/>
      <c r="H291" s="600"/>
      <c r="I291" s="577"/>
      <c r="J291" s="604">
        <v>1600</v>
      </c>
      <c r="K291" s="1016">
        <f>K289+J291</f>
        <v>16235565</v>
      </c>
      <c r="L291" s="433"/>
    </row>
    <row r="292" spans="1:12">
      <c r="A292" s="498"/>
      <c r="B292" s="9619"/>
      <c r="C292" s="545" t="s">
        <v>812</v>
      </c>
      <c r="D292" s="518" t="s">
        <v>1335</v>
      </c>
      <c r="E292" s="974"/>
      <c r="F292" s="1015"/>
      <c r="G292" s="9492"/>
      <c r="H292" s="534"/>
      <c r="I292" s="9492">
        <v>320395</v>
      </c>
      <c r="J292" s="559"/>
      <c r="K292" s="9492">
        <f>K291-I292</f>
        <v>15915170</v>
      </c>
      <c r="L292" s="9617"/>
    </row>
    <row r="293" spans="1:12">
      <c r="A293" s="487"/>
      <c r="B293" s="9620"/>
      <c r="C293" s="553" t="s">
        <v>813</v>
      </c>
      <c r="D293" s="519" t="s">
        <v>814</v>
      </c>
      <c r="E293" s="1025"/>
      <c r="F293" s="1016"/>
      <c r="G293" s="9493"/>
      <c r="H293" s="515"/>
      <c r="I293" s="9493"/>
      <c r="J293" s="559"/>
      <c r="K293" s="9493"/>
      <c r="L293" s="9618"/>
    </row>
    <row r="294" spans="1:12">
      <c r="A294" s="487"/>
      <c r="B294" s="561"/>
      <c r="C294" s="532"/>
      <c r="D294" s="576"/>
      <c r="E294" s="582"/>
      <c r="F294" s="577"/>
      <c r="G294" s="577"/>
      <c r="H294" s="600"/>
      <c r="I294" s="577"/>
      <c r="J294" s="604">
        <v>1600</v>
      </c>
      <c r="K294" s="1522">
        <f>K292+J294</f>
        <v>15916770</v>
      </c>
      <c r="L294" s="433"/>
    </row>
    <row r="295" spans="1:12">
      <c r="A295" s="498"/>
      <c r="B295" s="9619"/>
      <c r="C295" s="517" t="s">
        <v>1332</v>
      </c>
      <c r="D295" s="1383" t="s">
        <v>37</v>
      </c>
      <c r="E295" s="1396" t="s">
        <v>717</v>
      </c>
      <c r="F295" s="1015"/>
      <c r="G295" s="9492">
        <v>250000</v>
      </c>
      <c r="H295" s="9492"/>
      <c r="I295" s="9492"/>
      <c r="J295" s="559"/>
      <c r="K295" s="9492">
        <f>K294-G295</f>
        <v>15666770</v>
      </c>
      <c r="L295" s="433"/>
    </row>
    <row r="296" spans="1:12">
      <c r="A296" s="487"/>
      <c r="B296" s="9620"/>
      <c r="C296" s="477" t="s">
        <v>1179</v>
      </c>
      <c r="D296" s="1384" t="s">
        <v>250</v>
      </c>
      <c r="E296" s="1397"/>
      <c r="F296" s="1016"/>
      <c r="G296" s="9493"/>
      <c r="H296" s="9493"/>
      <c r="I296" s="9493"/>
      <c r="J296" s="559"/>
      <c r="K296" s="9493"/>
      <c r="L296" s="433"/>
    </row>
    <row r="297" spans="1:12">
      <c r="A297" s="487"/>
      <c r="B297" s="561"/>
      <c r="C297" s="532"/>
      <c r="D297" s="576"/>
      <c r="E297" s="582"/>
      <c r="F297" s="577"/>
      <c r="G297" s="577"/>
      <c r="H297" s="600"/>
      <c r="I297" s="577"/>
      <c r="J297" s="604">
        <v>1600</v>
      </c>
      <c r="K297" s="1016">
        <f>K295+J297</f>
        <v>15668370</v>
      </c>
      <c r="L297" s="433"/>
    </row>
    <row r="298" spans="1:12">
      <c r="A298" s="498"/>
      <c r="B298" s="9619"/>
      <c r="C298" s="556" t="s">
        <v>1109</v>
      </c>
      <c r="D298" s="485" t="s">
        <v>1221</v>
      </c>
      <c r="E298" s="1385" t="s">
        <v>1236</v>
      </c>
      <c r="F298" s="1015"/>
      <c r="G298" s="9492">
        <v>500000</v>
      </c>
      <c r="H298" s="537"/>
      <c r="J298" s="559"/>
      <c r="K298" s="9492">
        <f>K297-G298</f>
        <v>15168370</v>
      </c>
      <c r="L298" s="433"/>
    </row>
    <row r="299" spans="1:12">
      <c r="A299" s="487"/>
      <c r="B299" s="9620"/>
      <c r="C299" s="555" t="s">
        <v>1220</v>
      </c>
      <c r="D299" s="486" t="s">
        <v>1222</v>
      </c>
      <c r="E299" s="1386"/>
      <c r="F299" s="1016"/>
      <c r="G299" s="9493"/>
      <c r="H299" s="515"/>
      <c r="J299" s="559"/>
      <c r="K299" s="9493"/>
      <c r="L299" s="433"/>
    </row>
    <row r="300" spans="1:12">
      <c r="A300" s="487"/>
      <c r="B300" s="561"/>
      <c r="C300" s="532"/>
      <c r="D300" s="576"/>
      <c r="E300" s="582"/>
      <c r="F300" s="577"/>
      <c r="G300" s="577"/>
      <c r="H300" s="600"/>
      <c r="I300" s="575"/>
      <c r="J300" s="604">
        <v>1600</v>
      </c>
      <c r="K300" s="1016">
        <f>K298+J300</f>
        <v>15169970</v>
      </c>
      <c r="L300" s="433"/>
    </row>
    <row r="301" spans="1:12">
      <c r="A301" s="491"/>
      <c r="B301" s="9498"/>
      <c r="C301" s="457" t="s">
        <v>781</v>
      </c>
      <c r="D301" s="1394" t="s">
        <v>1167</v>
      </c>
      <c r="E301" s="1396" t="s">
        <v>195</v>
      </c>
      <c r="F301" s="1033"/>
      <c r="G301" s="9663"/>
      <c r="H301" s="9663"/>
      <c r="I301" s="9492">
        <v>91640</v>
      </c>
      <c r="J301" s="464"/>
      <c r="K301" s="9492">
        <f>K300-I301</f>
        <v>15078330</v>
      </c>
      <c r="L301" s="433"/>
    </row>
    <row r="302" spans="1:12">
      <c r="A302" s="487"/>
      <c r="B302" s="9499"/>
      <c r="C302" s="461" t="s">
        <v>1237</v>
      </c>
      <c r="D302" s="1395" t="s">
        <v>38</v>
      </c>
      <c r="E302" s="1397"/>
      <c r="F302" s="1034"/>
      <c r="G302" s="9664"/>
      <c r="H302" s="9664"/>
      <c r="I302" s="9493"/>
      <c r="J302" s="559"/>
      <c r="K302" s="9493"/>
      <c r="L302" s="433"/>
    </row>
    <row r="303" spans="1:12">
      <c r="A303" s="487"/>
      <c r="B303" s="533"/>
      <c r="C303" s="465"/>
      <c r="D303" s="602"/>
      <c r="E303" s="605"/>
      <c r="F303" s="577"/>
      <c r="G303" s="600"/>
      <c r="H303" s="600"/>
      <c r="I303" s="600"/>
      <c r="J303" s="604">
        <v>1500</v>
      </c>
      <c r="K303" s="1217">
        <f>K301+J303</f>
        <v>15079830</v>
      </c>
      <c r="L303" s="433"/>
    </row>
    <row r="304" spans="1:12">
      <c r="A304" s="498"/>
      <c r="B304" s="9498"/>
      <c r="C304" s="474" t="s">
        <v>781</v>
      </c>
      <c r="D304" s="1394" t="s">
        <v>1167</v>
      </c>
      <c r="E304" s="1385" t="s">
        <v>195</v>
      </c>
      <c r="F304" s="1015"/>
      <c r="G304" s="9492"/>
      <c r="H304" s="534"/>
      <c r="I304" s="9492">
        <v>192140</v>
      </c>
      <c r="J304" s="559"/>
      <c r="K304" s="9492">
        <f>K303-I304</f>
        <v>14887690</v>
      </c>
      <c r="L304" s="433"/>
    </row>
    <row r="305" spans="1:12">
      <c r="A305" s="487"/>
      <c r="B305" s="9499"/>
      <c r="C305" s="477" t="s">
        <v>1239</v>
      </c>
      <c r="D305" s="1395" t="s">
        <v>38</v>
      </c>
      <c r="E305" s="1386"/>
      <c r="F305" s="1016"/>
      <c r="G305" s="9493"/>
      <c r="H305" s="515"/>
      <c r="I305" s="9493"/>
      <c r="J305" s="559"/>
      <c r="K305" s="9493"/>
      <c r="L305" s="433"/>
    </row>
    <row r="306" spans="1:12">
      <c r="A306" s="487"/>
      <c r="B306" s="533"/>
      <c r="C306" s="465"/>
      <c r="D306" s="602"/>
      <c r="E306" s="605"/>
      <c r="F306" s="577"/>
      <c r="G306" s="600"/>
      <c r="H306" s="600"/>
      <c r="I306" s="600"/>
      <c r="J306" s="604">
        <v>1500</v>
      </c>
      <c r="K306" s="1016">
        <f>K304+J306</f>
        <v>14889190</v>
      </c>
      <c r="L306" s="433"/>
    </row>
    <row r="307" spans="1:12">
      <c r="A307" s="498"/>
      <c r="B307" s="1024"/>
      <c r="C307" s="474" t="s">
        <v>781</v>
      </c>
      <c r="D307" s="1394" t="s">
        <v>1167</v>
      </c>
      <c r="E307" s="1385" t="s">
        <v>195</v>
      </c>
      <c r="F307" s="1015"/>
      <c r="G307" s="1015"/>
      <c r="H307" s="537"/>
      <c r="I307" s="9492">
        <v>125140</v>
      </c>
      <c r="J307" s="559"/>
      <c r="K307" s="9492">
        <f>K306-I307</f>
        <v>14764050</v>
      </c>
      <c r="L307" s="433"/>
    </row>
    <row r="308" spans="1:12">
      <c r="A308" s="487"/>
      <c r="B308" s="1025"/>
      <c r="C308" s="477" t="s">
        <v>1238</v>
      </c>
      <c r="D308" s="1395" t="s">
        <v>38</v>
      </c>
      <c r="E308" s="1386"/>
      <c r="F308" s="1016"/>
      <c r="G308" s="1016"/>
      <c r="H308" s="515"/>
      <c r="I308" s="9493"/>
      <c r="J308" s="559"/>
      <c r="K308" s="9493"/>
      <c r="L308" s="433"/>
    </row>
    <row r="309" spans="1:12">
      <c r="A309" s="487"/>
      <c r="B309" s="561"/>
      <c r="C309" s="532"/>
      <c r="D309" s="576"/>
      <c r="E309" s="582"/>
      <c r="F309" s="577"/>
      <c r="G309" s="577"/>
      <c r="H309" s="600"/>
      <c r="I309" s="577"/>
      <c r="J309" s="604">
        <v>1500</v>
      </c>
      <c r="K309" s="1016">
        <f>K307+J309</f>
        <v>14765550</v>
      </c>
      <c r="L309" s="433"/>
    </row>
    <row r="310" spans="1:12">
      <c r="A310" s="498"/>
      <c r="B310" s="1024"/>
      <c r="C310" s="474" t="s">
        <v>781</v>
      </c>
      <c r="D310" s="1011"/>
      <c r="E310" s="1035"/>
      <c r="F310" s="1022"/>
      <c r="G310" s="1022"/>
      <c r="H310" s="943"/>
      <c r="I310" s="9609">
        <v>20390</v>
      </c>
      <c r="J310" s="559"/>
      <c r="K310" s="9492">
        <f>K309-I310</f>
        <v>14745160</v>
      </c>
      <c r="L310" s="9647"/>
    </row>
    <row r="311" spans="1:12">
      <c r="A311" s="487"/>
      <c r="B311" s="1025"/>
      <c r="C311" s="477" t="s">
        <v>1431</v>
      </c>
      <c r="D311" s="1012"/>
      <c r="E311" s="1036"/>
      <c r="F311" s="1023"/>
      <c r="G311" s="1023"/>
      <c r="H311" s="460"/>
      <c r="I311" s="9610"/>
      <c r="J311" s="559"/>
      <c r="K311" s="9493"/>
      <c r="L311" s="9648"/>
    </row>
    <row r="312" spans="1:12">
      <c r="A312" s="487"/>
      <c r="B312" s="561"/>
      <c r="C312" s="532"/>
      <c r="D312" s="576"/>
      <c r="E312" s="582"/>
      <c r="F312" s="577"/>
      <c r="G312" s="577"/>
      <c r="H312" s="600"/>
      <c r="I312" s="577"/>
      <c r="J312" s="604">
        <v>1500</v>
      </c>
      <c r="K312" s="1522">
        <f>K310+J312</f>
        <v>14746660</v>
      </c>
      <c r="L312" s="433"/>
    </row>
    <row r="313" spans="1:12">
      <c r="A313" s="498"/>
      <c r="B313" s="9619"/>
      <c r="C313" s="556" t="s">
        <v>796</v>
      </c>
      <c r="D313" s="1394" t="s">
        <v>1167</v>
      </c>
      <c r="E313" s="1385" t="s">
        <v>195</v>
      </c>
      <c r="F313" s="1015"/>
      <c r="G313" s="9492"/>
      <c r="H313" s="9492"/>
      <c r="I313" s="9492">
        <v>172300</v>
      </c>
      <c r="J313" s="559"/>
      <c r="K313" s="9492">
        <f>K312-I313</f>
        <v>14574360</v>
      </c>
      <c r="L313" s="433"/>
    </row>
    <row r="314" spans="1:12">
      <c r="A314" s="487"/>
      <c r="B314" s="9620"/>
      <c r="C314" s="555" t="s">
        <v>1351</v>
      </c>
      <c r="D314" s="1395" t="s">
        <v>38</v>
      </c>
      <c r="E314" s="1386"/>
      <c r="F314" s="1016"/>
      <c r="G314" s="9493"/>
      <c r="H314" s="9493"/>
      <c r="I314" s="9493"/>
      <c r="J314" s="559"/>
      <c r="K314" s="9493"/>
      <c r="L314" s="433"/>
    </row>
    <row r="315" spans="1:12">
      <c r="A315" s="487"/>
      <c r="B315" s="561"/>
      <c r="C315" s="532"/>
      <c r="D315" s="576"/>
      <c r="E315" s="582"/>
      <c r="F315" s="577"/>
      <c r="G315" s="577"/>
      <c r="H315" s="600"/>
      <c r="I315" s="577"/>
      <c r="J315" s="604">
        <v>750</v>
      </c>
      <c r="K315" s="1523">
        <f>K313+J315</f>
        <v>14575110</v>
      </c>
      <c r="L315" s="433"/>
    </row>
    <row r="316" spans="1:12">
      <c r="A316" s="498"/>
      <c r="B316" s="9619" t="s">
        <v>1491</v>
      </c>
      <c r="C316" s="556" t="s">
        <v>815</v>
      </c>
      <c r="D316" s="1383" t="s">
        <v>941</v>
      </c>
      <c r="E316" s="974" t="s">
        <v>276</v>
      </c>
      <c r="F316" s="1015"/>
      <c r="G316" s="9492">
        <v>340837</v>
      </c>
      <c r="H316" s="537"/>
      <c r="I316" s="9492"/>
      <c r="J316" s="559"/>
      <c r="K316" s="9492">
        <f>K315-G316</f>
        <v>14234273</v>
      </c>
      <c r="L316" s="433"/>
    </row>
    <row r="317" spans="1:12">
      <c r="A317" s="487"/>
      <c r="B317" s="9620"/>
      <c r="C317" s="555" t="s">
        <v>1361</v>
      </c>
      <c r="D317" s="1384" t="s">
        <v>250</v>
      </c>
      <c r="E317" s="1391"/>
      <c r="F317" s="1016"/>
      <c r="G317" s="9493"/>
      <c r="H317" s="515"/>
      <c r="I317" s="9493"/>
      <c r="J317" s="559"/>
      <c r="K317" s="9493"/>
      <c r="L317" s="433"/>
    </row>
    <row r="318" spans="1:12">
      <c r="A318" s="487"/>
      <c r="B318" s="561"/>
      <c r="C318" s="532"/>
      <c r="D318" s="576"/>
      <c r="E318" s="582"/>
      <c r="F318" s="577"/>
      <c r="G318" s="577"/>
      <c r="H318" s="600"/>
      <c r="I318" s="577"/>
      <c r="J318" s="604">
        <v>1600</v>
      </c>
      <c r="K318" s="1016">
        <f>K316+J318</f>
        <v>14235873</v>
      </c>
      <c r="L318" s="433"/>
    </row>
    <row r="319" spans="1:12">
      <c r="A319" s="498"/>
      <c r="B319" s="9619"/>
      <c r="C319" s="556" t="s">
        <v>1191</v>
      </c>
      <c r="D319" s="1383" t="s">
        <v>983</v>
      </c>
      <c r="E319" s="1389" t="s">
        <v>262</v>
      </c>
      <c r="F319" s="1015"/>
      <c r="G319" s="9492"/>
      <c r="H319" s="537"/>
      <c r="I319" s="9492">
        <v>100000</v>
      </c>
      <c r="J319" s="559"/>
      <c r="K319" s="9492">
        <f>K318-I319</f>
        <v>14135873</v>
      </c>
      <c r="L319" s="433"/>
    </row>
    <row r="320" spans="1:12">
      <c r="A320" s="487"/>
      <c r="B320" s="9620"/>
      <c r="C320" s="555" t="s">
        <v>1064</v>
      </c>
      <c r="D320" s="1384" t="s">
        <v>956</v>
      </c>
      <c r="E320" s="1390"/>
      <c r="F320" s="1016"/>
      <c r="G320" s="9493"/>
      <c r="H320" s="515"/>
      <c r="I320" s="9493"/>
      <c r="J320" s="559"/>
      <c r="K320" s="9493"/>
      <c r="L320" s="433"/>
    </row>
    <row r="321" spans="1:12">
      <c r="A321" s="487"/>
      <c r="B321" s="561"/>
      <c r="C321" s="532"/>
      <c r="D321" s="576"/>
      <c r="E321" s="582"/>
      <c r="F321" s="577"/>
      <c r="G321" s="577"/>
      <c r="H321" s="600"/>
      <c r="I321" s="577"/>
      <c r="J321" s="604">
        <v>1600</v>
      </c>
      <c r="K321" s="1016">
        <f>K319+J321</f>
        <v>14137473</v>
      </c>
      <c r="L321" s="433"/>
    </row>
    <row r="322" spans="1:12">
      <c r="A322" s="498"/>
      <c r="B322" s="9619"/>
      <c r="C322" s="457" t="s">
        <v>781</v>
      </c>
      <c r="D322" s="1383" t="s">
        <v>1363</v>
      </c>
      <c r="E322" s="1013"/>
      <c r="F322" s="1015"/>
      <c r="G322" s="9492"/>
      <c r="H322" s="9492">
        <v>522640</v>
      </c>
      <c r="I322" s="9492"/>
      <c r="J322" s="559"/>
      <c r="K322" s="9492">
        <f>K321-H322</f>
        <v>13614833</v>
      </c>
      <c r="L322" s="9617" t="s">
        <v>1627</v>
      </c>
    </row>
    <row r="323" spans="1:12">
      <c r="A323" s="487"/>
      <c r="B323" s="9620"/>
      <c r="C323" s="461" t="s">
        <v>1362</v>
      </c>
      <c r="D323" s="1384"/>
      <c r="E323" s="1014"/>
      <c r="F323" s="1016"/>
      <c r="G323" s="9493"/>
      <c r="H323" s="9493"/>
      <c r="I323" s="9493"/>
      <c r="J323" s="559"/>
      <c r="K323" s="9493"/>
      <c r="L323" s="9618"/>
    </row>
    <row r="324" spans="1:12">
      <c r="A324" s="487"/>
      <c r="B324" s="561"/>
      <c r="C324" s="532"/>
      <c r="D324" s="576"/>
      <c r="E324" s="582"/>
      <c r="F324" s="577"/>
      <c r="G324" s="577"/>
      <c r="H324" s="600"/>
      <c r="I324" s="577"/>
      <c r="J324" s="604">
        <v>1500</v>
      </c>
      <c r="K324" s="515">
        <f>K322+J324</f>
        <v>13616333</v>
      </c>
      <c r="L324" s="433"/>
    </row>
    <row r="325" spans="1:12">
      <c r="A325" s="491" t="s">
        <v>356</v>
      </c>
      <c r="B325" s="9498"/>
      <c r="C325" s="556" t="s">
        <v>781</v>
      </c>
      <c r="D325" s="1383" t="s">
        <v>1184</v>
      </c>
      <c r="E325" s="974"/>
      <c r="F325" s="1015"/>
      <c r="G325" s="9492"/>
      <c r="H325" s="9492">
        <v>323140</v>
      </c>
      <c r="I325" s="9492"/>
      <c r="J325" s="464"/>
      <c r="K325" s="9492">
        <f>K324-H325</f>
        <v>13293193</v>
      </c>
      <c r="L325" s="9617" t="s">
        <v>1641</v>
      </c>
    </row>
    <row r="326" spans="1:12">
      <c r="A326" s="487"/>
      <c r="B326" s="9499"/>
      <c r="C326" s="555" t="s">
        <v>1182</v>
      </c>
      <c r="D326" s="1384"/>
      <c r="E326" s="1025"/>
      <c r="F326" s="1016"/>
      <c r="G326" s="9493"/>
      <c r="H326" s="9493"/>
      <c r="I326" s="9493"/>
      <c r="J326" s="559"/>
      <c r="K326" s="9493"/>
      <c r="L326" s="9618"/>
    </row>
    <row r="327" spans="1:12">
      <c r="A327" s="487"/>
      <c r="B327" s="533"/>
      <c r="C327" s="465"/>
      <c r="D327" s="602"/>
      <c r="E327" s="605"/>
      <c r="F327" s="577"/>
      <c r="G327" s="600"/>
      <c r="H327" s="600"/>
      <c r="I327" s="600"/>
      <c r="J327" s="604">
        <v>1500</v>
      </c>
      <c r="K327" s="1016">
        <f>K325+J327</f>
        <v>13294693</v>
      </c>
      <c r="L327" s="433"/>
    </row>
    <row r="328" spans="1:12">
      <c r="A328" s="498"/>
      <c r="B328" s="9619"/>
      <c r="C328" s="474" t="s">
        <v>781</v>
      </c>
      <c r="D328" s="1383" t="s">
        <v>933</v>
      </c>
      <c r="E328" s="1385" t="s">
        <v>110</v>
      </c>
      <c r="F328" s="1015"/>
      <c r="G328" s="9492">
        <v>84640</v>
      </c>
      <c r="H328" s="9492"/>
      <c r="I328" s="9492"/>
      <c r="J328" s="559"/>
      <c r="K328" s="9492">
        <f>K327-G328</f>
        <v>13210053</v>
      </c>
      <c r="L328" s="9617"/>
    </row>
    <row r="329" spans="1:12">
      <c r="A329" s="487"/>
      <c r="B329" s="9620"/>
      <c r="C329" s="461" t="s">
        <v>1241</v>
      </c>
      <c r="D329" s="1384" t="s">
        <v>598</v>
      </c>
      <c r="E329" s="1386"/>
      <c r="F329" s="1016"/>
      <c r="G329" s="9493"/>
      <c r="H329" s="9493"/>
      <c r="I329" s="9493"/>
      <c r="J329" s="559"/>
      <c r="K329" s="9493"/>
      <c r="L329" s="9618"/>
    </row>
    <row r="330" spans="1:12">
      <c r="A330" s="487"/>
      <c r="B330" s="561"/>
      <c r="C330" s="532"/>
      <c r="D330" s="576"/>
      <c r="E330" s="582"/>
      <c r="F330" s="577"/>
      <c r="G330" s="577"/>
      <c r="H330" s="600"/>
      <c r="I330" s="577"/>
      <c r="J330" s="604">
        <v>1500</v>
      </c>
      <c r="K330" s="1016">
        <f>K328+J330</f>
        <v>13211553</v>
      </c>
      <c r="L330" s="433"/>
    </row>
    <row r="331" spans="1:12">
      <c r="A331" s="498"/>
      <c r="B331" s="9619"/>
      <c r="C331" s="474" t="s">
        <v>781</v>
      </c>
      <c r="D331" s="1394" t="s">
        <v>312</v>
      </c>
      <c r="E331" s="1385" t="s">
        <v>310</v>
      </c>
      <c r="F331" s="457"/>
      <c r="G331" s="9671">
        <v>52540</v>
      </c>
      <c r="H331" s="537"/>
      <c r="I331" s="9492"/>
      <c r="J331" s="559"/>
      <c r="K331" s="9492">
        <f>K330-G331</f>
        <v>13159013</v>
      </c>
      <c r="L331" s="433"/>
    </row>
    <row r="332" spans="1:12">
      <c r="A332" s="487"/>
      <c r="B332" s="9620"/>
      <c r="C332" s="538" t="s">
        <v>1242</v>
      </c>
      <c r="D332" s="1395" t="s">
        <v>38</v>
      </c>
      <c r="E332" s="1392"/>
      <c r="F332" s="461"/>
      <c r="G332" s="9672"/>
      <c r="H332" s="515"/>
      <c r="I332" s="9493"/>
      <c r="J332" s="559"/>
      <c r="K332" s="9493"/>
      <c r="L332" s="433"/>
    </row>
    <row r="333" spans="1:12">
      <c r="A333" s="487"/>
      <c r="B333" s="561"/>
      <c r="C333" s="532"/>
      <c r="D333" s="576"/>
      <c r="E333" s="582"/>
      <c r="F333" s="577"/>
      <c r="G333" s="577"/>
      <c r="H333" s="600"/>
      <c r="I333" s="577"/>
      <c r="J333" s="604">
        <v>1500</v>
      </c>
      <c r="K333" s="1016">
        <f>K331+J333</f>
        <v>13160513</v>
      </c>
      <c r="L333" s="433"/>
    </row>
    <row r="334" spans="1:12">
      <c r="A334" s="498"/>
      <c r="B334" s="9619"/>
      <c r="C334" s="474" t="s">
        <v>781</v>
      </c>
      <c r="D334" s="1383" t="s">
        <v>199</v>
      </c>
      <c r="E334" s="1385" t="s">
        <v>201</v>
      </c>
      <c r="F334" s="1015"/>
      <c r="G334" s="9492">
        <v>62640</v>
      </c>
      <c r="H334" s="537"/>
      <c r="I334" s="9492"/>
      <c r="J334" s="559"/>
      <c r="K334" s="9492">
        <f>K333-G334</f>
        <v>13097873</v>
      </c>
      <c r="L334" s="433"/>
    </row>
    <row r="335" spans="1:12">
      <c r="A335" s="487"/>
      <c r="B335" s="9620"/>
      <c r="C335" s="477" t="s">
        <v>1243</v>
      </c>
      <c r="D335" s="1384" t="s">
        <v>200</v>
      </c>
      <c r="E335" s="1386"/>
      <c r="F335" s="1016"/>
      <c r="G335" s="9493"/>
      <c r="H335" s="515"/>
      <c r="I335" s="9493"/>
      <c r="J335" s="559"/>
      <c r="K335" s="9493"/>
      <c r="L335" s="433"/>
    </row>
    <row r="336" spans="1:12">
      <c r="A336" s="487"/>
      <c r="B336" s="561"/>
      <c r="C336" s="532"/>
      <c r="D336" s="576"/>
      <c r="E336" s="582"/>
      <c r="F336" s="577"/>
      <c r="G336" s="577"/>
      <c r="H336" s="600"/>
      <c r="I336" s="577"/>
      <c r="J336" s="604">
        <v>1500</v>
      </c>
      <c r="K336" s="1016">
        <f>K334+J336</f>
        <v>13099373</v>
      </c>
      <c r="L336" s="433"/>
    </row>
    <row r="337" spans="1:12">
      <c r="A337" s="498"/>
      <c r="B337" s="9619"/>
      <c r="C337" s="457" t="s">
        <v>781</v>
      </c>
      <c r="D337" s="1394" t="s">
        <v>943</v>
      </c>
      <c r="E337" s="459" t="s">
        <v>1231</v>
      </c>
      <c r="F337" s="1022"/>
      <c r="G337" s="9609">
        <v>150140</v>
      </c>
      <c r="H337" s="9492"/>
      <c r="I337" s="9492"/>
      <c r="J337" s="559"/>
      <c r="K337" s="9492">
        <f>K336-G337</f>
        <v>12949233</v>
      </c>
      <c r="L337" s="433"/>
    </row>
    <row r="338" spans="1:12">
      <c r="A338" s="487"/>
      <c r="B338" s="9620"/>
      <c r="C338" s="461" t="s">
        <v>1181</v>
      </c>
      <c r="D338" s="1395" t="s">
        <v>598</v>
      </c>
      <c r="E338" s="1392"/>
      <c r="F338" s="1023"/>
      <c r="G338" s="9610"/>
      <c r="H338" s="9493"/>
      <c r="I338" s="9493"/>
      <c r="J338" s="559"/>
      <c r="K338" s="9493"/>
      <c r="L338" s="433"/>
    </row>
    <row r="339" spans="1:12">
      <c r="A339" s="487"/>
      <c r="B339" s="561"/>
      <c r="C339" s="532"/>
      <c r="D339" s="576"/>
      <c r="E339" s="582"/>
      <c r="F339" s="577"/>
      <c r="G339" s="577"/>
      <c r="H339" s="600"/>
      <c r="I339" s="577"/>
      <c r="J339" s="604">
        <v>1500</v>
      </c>
      <c r="K339" s="515">
        <f>K337+J339</f>
        <v>12950733</v>
      </c>
      <c r="L339" s="433"/>
    </row>
    <row r="340" spans="1:12">
      <c r="A340" s="491"/>
      <c r="B340" s="9498"/>
      <c r="C340" s="556" t="s">
        <v>781</v>
      </c>
      <c r="D340" s="1383" t="s">
        <v>939</v>
      </c>
      <c r="E340" s="459" t="s">
        <v>1244</v>
      </c>
      <c r="F340" s="1015"/>
      <c r="G340" s="9492">
        <v>95140</v>
      </c>
      <c r="H340" s="534"/>
      <c r="I340" s="9492"/>
      <c r="J340" s="464"/>
      <c r="K340" s="9492">
        <f>K339-G340</f>
        <v>12855593</v>
      </c>
      <c r="L340" s="433"/>
    </row>
    <row r="341" spans="1:12">
      <c r="A341" s="487"/>
      <c r="B341" s="9499"/>
      <c r="C341" s="555" t="s">
        <v>938</v>
      </c>
      <c r="D341" s="1384" t="s">
        <v>598</v>
      </c>
      <c r="E341" s="1392"/>
      <c r="F341" s="1016"/>
      <c r="G341" s="9493"/>
      <c r="H341" s="515"/>
      <c r="I341" s="9493"/>
      <c r="J341" s="559"/>
      <c r="K341" s="9493"/>
      <c r="L341" s="433"/>
    </row>
    <row r="342" spans="1:12">
      <c r="A342" s="487"/>
      <c r="B342" s="533"/>
      <c r="C342" s="465"/>
      <c r="D342" s="602"/>
      <c r="E342" s="605"/>
      <c r="F342" s="577"/>
      <c r="G342" s="600"/>
      <c r="H342" s="600"/>
      <c r="I342" s="600"/>
      <c r="J342" s="604">
        <v>1500</v>
      </c>
      <c r="K342" s="1016">
        <f>K340+J342</f>
        <v>12857093</v>
      </c>
      <c r="L342" s="433"/>
    </row>
    <row r="343" spans="1:12">
      <c r="A343" s="498"/>
      <c r="B343" s="9619"/>
      <c r="C343" s="457" t="s">
        <v>781</v>
      </c>
      <c r="D343" s="1394" t="s">
        <v>1246</v>
      </c>
      <c r="E343" s="459" t="s">
        <v>1248</v>
      </c>
      <c r="F343" s="1015"/>
      <c r="G343" s="9492">
        <v>43940</v>
      </c>
      <c r="H343" s="537"/>
      <c r="I343" s="9492"/>
      <c r="J343" s="559"/>
      <c r="K343" s="9492">
        <f>K342-G343</f>
        <v>12813153</v>
      </c>
      <c r="L343" s="433"/>
    </row>
    <row r="344" spans="1:12">
      <c r="A344" s="487"/>
      <c r="B344" s="9620"/>
      <c r="C344" s="461" t="s">
        <v>1245</v>
      </c>
      <c r="D344" s="1395" t="s">
        <v>1247</v>
      </c>
      <c r="E344" s="1392"/>
      <c r="F344" s="1016"/>
      <c r="G344" s="9493"/>
      <c r="H344" s="515"/>
      <c r="I344" s="9493"/>
      <c r="J344" s="559"/>
      <c r="K344" s="9493"/>
      <c r="L344" s="433"/>
    </row>
    <row r="345" spans="1:12">
      <c r="A345" s="487"/>
      <c r="B345" s="1025"/>
      <c r="C345" s="532"/>
      <c r="D345" s="576"/>
      <c r="E345" s="582"/>
      <c r="F345" s="577"/>
      <c r="G345" s="577"/>
      <c r="H345" s="600"/>
      <c r="I345" s="577"/>
      <c r="J345" s="604">
        <v>1500</v>
      </c>
      <c r="K345" s="1518">
        <f>K343+J345</f>
        <v>12814653</v>
      </c>
      <c r="L345" s="433"/>
    </row>
    <row r="346" spans="1:12">
      <c r="A346" s="9515"/>
      <c r="B346" s="9498"/>
      <c r="C346" s="545" t="s">
        <v>781</v>
      </c>
      <c r="D346" s="1383" t="s">
        <v>941</v>
      </c>
      <c r="E346" s="974" t="s">
        <v>276</v>
      </c>
      <c r="F346" s="1015"/>
      <c r="G346" s="9492">
        <v>26640</v>
      </c>
      <c r="H346" s="9492"/>
      <c r="I346" s="9492"/>
      <c r="J346" s="9633"/>
      <c r="K346" s="9492">
        <f>K345-G346</f>
        <v>12788013</v>
      </c>
      <c r="L346" s="433"/>
    </row>
    <row r="347" spans="1:12">
      <c r="A347" s="9516"/>
      <c r="B347" s="9499"/>
      <c r="C347" s="555" t="s">
        <v>1265</v>
      </c>
      <c r="D347" s="1384" t="s">
        <v>956</v>
      </c>
      <c r="E347" s="1391"/>
      <c r="F347" s="1016"/>
      <c r="G347" s="9493"/>
      <c r="H347" s="9493"/>
      <c r="I347" s="9493"/>
      <c r="J347" s="9634"/>
      <c r="K347" s="9493"/>
      <c r="L347" s="433"/>
    </row>
    <row r="348" spans="1:12">
      <c r="A348" s="487"/>
      <c r="B348" s="1025"/>
      <c r="C348" s="529"/>
      <c r="D348" s="602"/>
      <c r="E348" s="605"/>
      <c r="F348" s="577"/>
      <c r="G348" s="577"/>
      <c r="H348" s="600"/>
      <c r="I348" s="577"/>
      <c r="J348" s="604">
        <v>1500</v>
      </c>
      <c r="K348" s="1016">
        <f>K346+J348</f>
        <v>12789513</v>
      </c>
      <c r="L348" s="433"/>
    </row>
    <row r="349" spans="1:12">
      <c r="A349" s="9515"/>
      <c r="B349" s="9498"/>
      <c r="C349" s="545" t="s">
        <v>781</v>
      </c>
      <c r="D349" s="1383" t="s">
        <v>113</v>
      </c>
      <c r="E349" s="1385" t="s">
        <v>114</v>
      </c>
      <c r="F349" s="1033"/>
      <c r="G349" s="9663"/>
      <c r="H349" s="9663"/>
      <c r="I349" s="9492">
        <v>11340</v>
      </c>
      <c r="J349" s="9633"/>
      <c r="K349" s="9492">
        <f>K348-I349</f>
        <v>12778173</v>
      </c>
      <c r="L349" s="433"/>
    </row>
    <row r="350" spans="1:12">
      <c r="A350" s="9516"/>
      <c r="B350" s="9499"/>
      <c r="C350" s="538" t="s">
        <v>1420</v>
      </c>
      <c r="D350" s="1384" t="s">
        <v>46</v>
      </c>
      <c r="E350" s="1386"/>
      <c r="F350" s="1034"/>
      <c r="G350" s="9664"/>
      <c r="H350" s="9664"/>
      <c r="I350" s="9493"/>
      <c r="J350" s="9634"/>
      <c r="K350" s="9493"/>
      <c r="L350" s="433"/>
    </row>
    <row r="351" spans="1:12">
      <c r="A351" s="487"/>
      <c r="B351" s="561"/>
      <c r="C351" s="532"/>
      <c r="D351" s="576"/>
      <c r="E351" s="582"/>
      <c r="F351" s="577"/>
      <c r="G351" s="577"/>
      <c r="H351" s="600"/>
      <c r="I351" s="577"/>
      <c r="J351" s="604">
        <v>1500</v>
      </c>
      <c r="K351" s="1518">
        <f>K349+J351</f>
        <v>12779673</v>
      </c>
      <c r="L351" s="433"/>
    </row>
    <row r="352" spans="1:12">
      <c r="A352" s="9515"/>
      <c r="B352" s="9498"/>
      <c r="C352" s="556" t="s">
        <v>781</v>
      </c>
      <c r="D352" s="1027" t="s">
        <v>1496</v>
      </c>
      <c r="E352" s="974" t="s">
        <v>1497</v>
      </c>
      <c r="F352" s="1015"/>
      <c r="G352" s="9492">
        <v>12540</v>
      </c>
      <c r="H352" s="9492"/>
      <c r="I352" s="9492"/>
      <c r="J352" s="9633"/>
      <c r="K352" s="9492">
        <f>K351-G352</f>
        <v>12767133</v>
      </c>
      <c r="L352" s="433"/>
    </row>
    <row r="353" spans="1:12">
      <c r="A353" s="9516"/>
      <c r="B353" s="9499"/>
      <c r="C353" s="555" t="s">
        <v>1493</v>
      </c>
      <c r="D353" s="1012" t="s">
        <v>38</v>
      </c>
      <c r="E353" s="1014"/>
      <c r="F353" s="1016"/>
      <c r="G353" s="9493"/>
      <c r="H353" s="9493"/>
      <c r="I353" s="9493"/>
      <c r="J353" s="9634"/>
      <c r="K353" s="9493"/>
      <c r="L353" s="433"/>
    </row>
    <row r="354" spans="1:12">
      <c r="A354" s="487"/>
      <c r="B354" s="1025"/>
      <c r="C354" s="529"/>
      <c r="D354" s="602"/>
      <c r="E354" s="605"/>
      <c r="F354" s="577"/>
      <c r="G354" s="577"/>
      <c r="H354" s="600"/>
      <c r="I354" s="577"/>
      <c r="J354" s="604">
        <v>1500</v>
      </c>
      <c r="K354" s="1016">
        <f>K352+J354</f>
        <v>12768633</v>
      </c>
      <c r="L354" s="433"/>
    </row>
    <row r="355" spans="1:12">
      <c r="A355" s="9515"/>
      <c r="B355" s="9498"/>
      <c r="C355" s="556" t="s">
        <v>781</v>
      </c>
      <c r="D355" s="1393" t="s">
        <v>1496</v>
      </c>
      <c r="E355" s="974" t="s">
        <v>1497</v>
      </c>
      <c r="F355" s="9492"/>
      <c r="G355" s="9492">
        <v>11340</v>
      </c>
      <c r="H355" s="9492"/>
      <c r="I355" s="9492"/>
      <c r="J355" s="9633"/>
      <c r="K355" s="9492">
        <f>K354-G355</f>
        <v>12757293</v>
      </c>
      <c r="L355" s="433"/>
    </row>
    <row r="356" spans="1:12">
      <c r="A356" s="9516"/>
      <c r="B356" s="9499"/>
      <c r="C356" s="555" t="s">
        <v>1494</v>
      </c>
      <c r="D356" s="1384" t="s">
        <v>38</v>
      </c>
      <c r="E356" s="1386"/>
      <c r="F356" s="9493"/>
      <c r="G356" s="9493"/>
      <c r="H356" s="9493"/>
      <c r="I356" s="9493"/>
      <c r="J356" s="9634"/>
      <c r="K356" s="9493"/>
      <c r="L356" s="433"/>
    </row>
    <row r="357" spans="1:12">
      <c r="A357" s="487"/>
      <c r="B357" s="561"/>
      <c r="C357" s="532"/>
      <c r="D357" s="576"/>
      <c r="E357" s="582"/>
      <c r="F357" s="577"/>
      <c r="G357" s="577"/>
      <c r="H357" s="600"/>
      <c r="I357" s="577"/>
      <c r="J357" s="604">
        <v>1500</v>
      </c>
      <c r="K357" s="1007">
        <f>K355+J357</f>
        <v>12758793</v>
      </c>
      <c r="L357" s="433"/>
    </row>
    <row r="358" spans="1:12">
      <c r="A358" s="9515"/>
      <c r="B358" s="9498"/>
      <c r="C358" s="556" t="s">
        <v>781</v>
      </c>
      <c r="D358" s="1393" t="s">
        <v>1496</v>
      </c>
      <c r="E358" s="974" t="s">
        <v>1497</v>
      </c>
      <c r="F358" s="1015"/>
      <c r="G358" s="9492">
        <v>12540</v>
      </c>
      <c r="H358" s="9492"/>
      <c r="I358" s="9492"/>
      <c r="J358" s="9633"/>
      <c r="K358" s="9492">
        <f>K357-G358</f>
        <v>12746253</v>
      </c>
      <c r="L358" s="433"/>
    </row>
    <row r="359" spans="1:12">
      <c r="A359" s="9516"/>
      <c r="B359" s="9499"/>
      <c r="C359" s="555" t="s">
        <v>1495</v>
      </c>
      <c r="D359" s="1384" t="s">
        <v>38</v>
      </c>
      <c r="E359" s="1386"/>
      <c r="F359" s="1016"/>
      <c r="G359" s="9493"/>
      <c r="H359" s="9493"/>
      <c r="I359" s="9493"/>
      <c r="J359" s="9634"/>
      <c r="K359" s="9493"/>
      <c r="L359" s="433"/>
    </row>
    <row r="360" spans="1:12">
      <c r="A360" s="487"/>
      <c r="B360" s="1025"/>
      <c r="C360" s="529"/>
      <c r="D360" s="602"/>
      <c r="E360" s="605"/>
      <c r="F360" s="577"/>
      <c r="G360" s="577"/>
      <c r="H360" s="600"/>
      <c r="I360" s="577"/>
      <c r="J360" s="604">
        <v>1500</v>
      </c>
      <c r="K360" s="1523">
        <f>K358+J360</f>
        <v>12747753</v>
      </c>
      <c r="L360" s="433"/>
    </row>
    <row r="361" spans="1:12">
      <c r="A361" s="9515"/>
      <c r="B361" s="9498" t="s">
        <v>1498</v>
      </c>
      <c r="C361" s="556" t="s">
        <v>815</v>
      </c>
      <c r="D361" s="1383" t="s">
        <v>955</v>
      </c>
      <c r="E361" s="1385" t="s">
        <v>1232</v>
      </c>
      <c r="F361" s="9492"/>
      <c r="G361" s="9492"/>
      <c r="H361" s="9492"/>
      <c r="I361" s="9492">
        <v>488367</v>
      </c>
      <c r="J361" s="9633"/>
      <c r="K361" s="9492">
        <f>K360-I361</f>
        <v>12259386</v>
      </c>
      <c r="L361" s="433"/>
    </row>
    <row r="362" spans="1:12">
      <c r="A362" s="9516"/>
      <c r="B362" s="9499"/>
      <c r="C362" s="555" t="s">
        <v>1186</v>
      </c>
      <c r="D362" s="1384" t="s">
        <v>956</v>
      </c>
      <c r="E362" s="1386"/>
      <c r="F362" s="9493"/>
      <c r="G362" s="9493"/>
      <c r="H362" s="9493"/>
      <c r="I362" s="9493"/>
      <c r="J362" s="9634"/>
      <c r="K362" s="9493"/>
      <c r="L362" s="433"/>
    </row>
    <row r="363" spans="1:12">
      <c r="A363" s="487"/>
      <c r="B363" s="561"/>
      <c r="C363" s="532"/>
      <c r="D363" s="576"/>
      <c r="E363" s="582"/>
      <c r="F363" s="577"/>
      <c r="G363" s="577"/>
      <c r="H363" s="600"/>
      <c r="I363" s="577"/>
      <c r="J363" s="604">
        <v>1600</v>
      </c>
      <c r="K363" s="1522">
        <f>K361+J363</f>
        <v>12260986</v>
      </c>
      <c r="L363" s="433"/>
    </row>
    <row r="364" spans="1:12">
      <c r="A364" s="9515"/>
      <c r="B364" s="9498"/>
      <c r="C364" s="556" t="s">
        <v>1278</v>
      </c>
      <c r="D364" s="1383" t="s">
        <v>651</v>
      </c>
      <c r="E364" s="974"/>
      <c r="F364" s="1015"/>
      <c r="G364" s="9492"/>
      <c r="H364" s="9492"/>
      <c r="I364" s="9492">
        <v>300000</v>
      </c>
      <c r="J364" s="9633"/>
      <c r="K364" s="9492">
        <f>K363-I364</f>
        <v>11960986</v>
      </c>
      <c r="L364" s="433"/>
    </row>
    <row r="365" spans="1:12">
      <c r="A365" s="9516"/>
      <c r="B365" s="9499"/>
      <c r="C365" s="555" t="s">
        <v>1001</v>
      </c>
      <c r="D365" s="1384"/>
      <c r="E365" s="1014"/>
      <c r="F365" s="1016"/>
      <c r="G365" s="9493"/>
      <c r="H365" s="9493"/>
      <c r="I365" s="9493"/>
      <c r="J365" s="9634"/>
      <c r="K365" s="9493"/>
      <c r="L365" s="433"/>
    </row>
    <row r="366" spans="1:12">
      <c r="A366" s="487"/>
      <c r="B366" s="1025"/>
      <c r="C366" s="529"/>
      <c r="D366" s="602"/>
      <c r="E366" s="605"/>
      <c r="F366" s="577"/>
      <c r="G366" s="577"/>
      <c r="H366" s="600"/>
      <c r="I366" s="577"/>
      <c r="J366" s="604">
        <v>1600</v>
      </c>
      <c r="K366" s="1016">
        <f>K364+J366</f>
        <v>11962586</v>
      </c>
      <c r="L366" s="433"/>
    </row>
    <row r="367" spans="1:12">
      <c r="A367" s="9515"/>
      <c r="B367" s="9498"/>
      <c r="C367" s="556" t="s">
        <v>781</v>
      </c>
      <c r="D367" s="1383" t="s">
        <v>1167</v>
      </c>
      <c r="E367" s="9498" t="s">
        <v>195</v>
      </c>
      <c r="F367" s="9492"/>
      <c r="G367" s="9492"/>
      <c r="H367" s="9492"/>
      <c r="I367" s="9492">
        <v>88140</v>
      </c>
      <c r="J367" s="9633"/>
      <c r="K367" s="9492">
        <f>K366-I367</f>
        <v>11874446</v>
      </c>
      <c r="L367" s="433"/>
    </row>
    <row r="368" spans="1:12">
      <c r="A368" s="9516"/>
      <c r="B368" s="9499"/>
      <c r="C368" s="555" t="s">
        <v>1168</v>
      </c>
      <c r="D368" s="1384" t="s">
        <v>38</v>
      </c>
      <c r="E368" s="9499"/>
      <c r="F368" s="9493"/>
      <c r="G368" s="9493"/>
      <c r="H368" s="9493"/>
      <c r="I368" s="9493"/>
      <c r="J368" s="9634"/>
      <c r="K368" s="9493"/>
      <c r="L368" s="433"/>
    </row>
    <row r="369" spans="1:12">
      <c r="A369" s="487"/>
      <c r="B369" s="561"/>
      <c r="C369" s="532"/>
      <c r="D369" s="576"/>
      <c r="E369" s="582"/>
      <c r="F369" s="577"/>
      <c r="G369" s="577"/>
      <c r="H369" s="600"/>
      <c r="I369" s="577"/>
      <c r="J369" s="604">
        <v>1500</v>
      </c>
      <c r="K369" s="1522">
        <f>K367+J369</f>
        <v>11875946</v>
      </c>
      <c r="L369" s="433"/>
    </row>
    <row r="370" spans="1:12">
      <c r="A370" s="9515"/>
      <c r="B370" s="9498"/>
      <c r="C370" s="474" t="s">
        <v>781</v>
      </c>
      <c r="D370" s="1383" t="s">
        <v>1167</v>
      </c>
      <c r="E370" s="9498" t="s">
        <v>195</v>
      </c>
      <c r="F370" s="1387"/>
      <c r="G370" s="9492"/>
      <c r="H370" s="9492"/>
      <c r="I370" s="9492">
        <v>88140</v>
      </c>
      <c r="J370" s="9633"/>
      <c r="K370" s="9492">
        <f>K369-I370</f>
        <v>11787806</v>
      </c>
      <c r="L370" s="433"/>
    </row>
    <row r="371" spans="1:12">
      <c r="A371" s="9516"/>
      <c r="B371" s="9499"/>
      <c r="C371" s="477" t="s">
        <v>1169</v>
      </c>
      <c r="D371" s="1384" t="s">
        <v>38</v>
      </c>
      <c r="E371" s="9499"/>
      <c r="F371" s="1388"/>
      <c r="G371" s="9493"/>
      <c r="H371" s="9493"/>
      <c r="I371" s="9493"/>
      <c r="J371" s="9634"/>
      <c r="K371" s="9493"/>
      <c r="L371" s="433"/>
    </row>
    <row r="372" spans="1:12">
      <c r="A372" s="487"/>
      <c r="B372" s="1391"/>
      <c r="C372" s="529"/>
      <c r="D372" s="602"/>
      <c r="E372" s="605"/>
      <c r="F372" s="577"/>
      <c r="G372" s="577"/>
      <c r="H372" s="600"/>
      <c r="I372" s="577"/>
      <c r="J372" s="604">
        <v>1500</v>
      </c>
      <c r="K372" s="1388">
        <f>K370+J372</f>
        <v>11789306</v>
      </c>
      <c r="L372" s="433"/>
    </row>
    <row r="373" spans="1:12">
      <c r="A373" s="9515"/>
      <c r="B373" s="9498"/>
      <c r="C373" s="556" t="s">
        <v>781</v>
      </c>
      <c r="D373" s="1394" t="s">
        <v>1167</v>
      </c>
      <c r="E373" s="9659" t="s">
        <v>195</v>
      </c>
      <c r="F373" s="9492"/>
      <c r="G373" s="9492"/>
      <c r="H373" s="9492"/>
      <c r="I373" s="9492">
        <v>88140</v>
      </c>
      <c r="J373" s="9633"/>
      <c r="K373" s="9492">
        <f>K372-I373</f>
        <v>11701166</v>
      </c>
      <c r="L373" s="433"/>
    </row>
    <row r="374" spans="1:12">
      <c r="A374" s="9516"/>
      <c r="B374" s="9499"/>
      <c r="C374" s="555" t="s">
        <v>1249</v>
      </c>
      <c r="D374" s="1395" t="s">
        <v>38</v>
      </c>
      <c r="E374" s="9660"/>
      <c r="F374" s="9493"/>
      <c r="G374" s="9493"/>
      <c r="H374" s="9493"/>
      <c r="I374" s="9493"/>
      <c r="J374" s="9634"/>
      <c r="K374" s="9493"/>
      <c r="L374" s="433"/>
    </row>
    <row r="375" spans="1:12">
      <c r="A375" s="487"/>
      <c r="B375" s="561"/>
      <c r="C375" s="532"/>
      <c r="D375" s="576"/>
      <c r="E375" s="582"/>
      <c r="F375" s="577"/>
      <c r="G375" s="577"/>
      <c r="H375" s="600"/>
      <c r="I375" s="577"/>
      <c r="J375" s="604">
        <v>1500</v>
      </c>
      <c r="K375" s="1398">
        <f>K373+J375</f>
        <v>11702666</v>
      </c>
      <c r="L375" s="433"/>
    </row>
    <row r="376" spans="1:12">
      <c r="A376" s="9515"/>
      <c r="B376" s="9498"/>
      <c r="C376" s="545" t="s">
        <v>781</v>
      </c>
      <c r="D376" s="1394" t="s">
        <v>1167</v>
      </c>
      <c r="E376" s="1396" t="s">
        <v>195</v>
      </c>
      <c r="F376" s="1387"/>
      <c r="G376" s="9492"/>
      <c r="H376" s="9492"/>
      <c r="I376" s="9492">
        <v>88140</v>
      </c>
      <c r="J376" s="9633"/>
      <c r="K376" s="9492">
        <f>K375-I376</f>
        <v>11614526</v>
      </c>
      <c r="L376" s="433"/>
    </row>
    <row r="377" spans="1:12">
      <c r="A377" s="9516"/>
      <c r="B377" s="9499"/>
      <c r="C377" s="538" t="s">
        <v>1450</v>
      </c>
      <c r="D377" s="1395" t="s">
        <v>38</v>
      </c>
      <c r="E377" s="1397"/>
      <c r="F377" s="1388"/>
      <c r="G377" s="9493"/>
      <c r="H377" s="9493"/>
      <c r="I377" s="9493"/>
      <c r="J377" s="9634"/>
      <c r="K377" s="9493"/>
      <c r="L377" s="433"/>
    </row>
    <row r="378" spans="1:12">
      <c r="A378" s="487"/>
      <c r="B378" s="1391"/>
      <c r="C378" s="529"/>
      <c r="D378" s="602"/>
      <c r="E378" s="605"/>
      <c r="F378" s="577"/>
      <c r="G378" s="577"/>
      <c r="H378" s="600"/>
      <c r="I378" s="577"/>
      <c r="J378" s="604">
        <v>1500</v>
      </c>
      <c r="K378" s="1388">
        <f>K376+J378</f>
        <v>11616026</v>
      </c>
      <c r="L378" s="433"/>
    </row>
    <row r="379" spans="1:12">
      <c r="A379" s="9515"/>
      <c r="B379" s="9498"/>
      <c r="C379" s="556" t="s">
        <v>796</v>
      </c>
      <c r="D379" s="1383" t="s">
        <v>955</v>
      </c>
      <c r="E379" s="1385" t="s">
        <v>1232</v>
      </c>
      <c r="F379" s="9492"/>
      <c r="G379" s="9492"/>
      <c r="H379" s="9492"/>
      <c r="I379" s="9492">
        <v>90800</v>
      </c>
      <c r="J379" s="9633"/>
      <c r="K379" s="9492">
        <f>K378-I379</f>
        <v>11525226</v>
      </c>
      <c r="L379" s="433"/>
    </row>
    <row r="380" spans="1:12">
      <c r="A380" s="9516"/>
      <c r="B380" s="9499"/>
      <c r="C380" s="477" t="s">
        <v>1187</v>
      </c>
      <c r="D380" s="1384" t="s">
        <v>956</v>
      </c>
      <c r="E380" s="1386"/>
      <c r="F380" s="9493"/>
      <c r="G380" s="9493"/>
      <c r="H380" s="9493"/>
      <c r="I380" s="9493"/>
      <c r="J380" s="9634"/>
      <c r="K380" s="9493"/>
      <c r="L380" s="433"/>
    </row>
    <row r="381" spans="1:12">
      <c r="A381" s="487"/>
      <c r="B381" s="561"/>
      <c r="C381" s="532"/>
      <c r="D381" s="576"/>
      <c r="E381" s="582"/>
      <c r="F381" s="577"/>
      <c r="G381" s="577"/>
      <c r="H381" s="600"/>
      <c r="I381" s="577"/>
      <c r="J381" s="604">
        <v>750</v>
      </c>
      <c r="K381" s="1399">
        <f>K379+J381</f>
        <v>11525976</v>
      </c>
      <c r="L381" s="433"/>
    </row>
    <row r="382" spans="1:12">
      <c r="A382" s="9515"/>
      <c r="B382" s="9498" t="s">
        <v>1499</v>
      </c>
      <c r="C382" s="545" t="s">
        <v>781</v>
      </c>
      <c r="D382" s="1393"/>
      <c r="E382" s="974"/>
      <c r="F382" s="1387"/>
      <c r="G382" s="9492"/>
      <c r="H382" s="9492"/>
      <c r="I382" s="9492">
        <v>63140</v>
      </c>
      <c r="J382" s="9633"/>
      <c r="K382" s="9492">
        <f>K381-I382</f>
        <v>11462836</v>
      </c>
      <c r="L382" s="433"/>
    </row>
    <row r="383" spans="1:12">
      <c r="A383" s="9516"/>
      <c r="B383" s="9499"/>
      <c r="C383" s="538" t="s">
        <v>1416</v>
      </c>
      <c r="D383" s="1384"/>
      <c r="E383" s="1386"/>
      <c r="F383" s="1388"/>
      <c r="G383" s="9493"/>
      <c r="H383" s="9493"/>
      <c r="I383" s="9493"/>
      <c r="J383" s="9634"/>
      <c r="K383" s="9493"/>
      <c r="L383" s="433"/>
    </row>
    <row r="384" spans="1:12">
      <c r="A384" s="487"/>
      <c r="B384" s="1391"/>
      <c r="C384" s="529"/>
      <c r="D384" s="602"/>
      <c r="E384" s="605"/>
      <c r="F384" s="577"/>
      <c r="G384" s="577"/>
      <c r="H384" s="600"/>
      <c r="I384" s="577"/>
      <c r="J384" s="604">
        <v>1500</v>
      </c>
      <c r="K384" s="1388">
        <f>K382+J384</f>
        <v>11464336</v>
      </c>
      <c r="L384" s="433"/>
    </row>
    <row r="385" spans="1:12">
      <c r="A385" s="9515"/>
      <c r="B385" s="9498"/>
      <c r="C385" s="457" t="s">
        <v>781</v>
      </c>
      <c r="D385" s="485" t="s">
        <v>457</v>
      </c>
      <c r="E385" s="1389" t="s">
        <v>459</v>
      </c>
      <c r="F385" s="9492"/>
      <c r="G385" s="9492"/>
      <c r="H385" s="9492"/>
      <c r="I385" s="9492">
        <v>18390</v>
      </c>
      <c r="J385" s="9633"/>
      <c r="K385" s="9492">
        <f>K384-I385</f>
        <v>11445946</v>
      </c>
      <c r="L385" s="433"/>
    </row>
    <row r="386" spans="1:12">
      <c r="A386" s="9516"/>
      <c r="B386" s="9499"/>
      <c r="C386" s="538" t="s">
        <v>1327</v>
      </c>
      <c r="D386" s="486" t="s">
        <v>458</v>
      </c>
      <c r="E386" s="1390"/>
      <c r="F386" s="9493"/>
      <c r="G386" s="9493"/>
      <c r="H386" s="9493"/>
      <c r="I386" s="9493"/>
      <c r="J386" s="9634"/>
      <c r="K386" s="9493"/>
      <c r="L386" s="433"/>
    </row>
    <row r="387" spans="1:12">
      <c r="A387" s="487"/>
      <c r="B387" s="561"/>
      <c r="C387" s="532"/>
      <c r="D387" s="576"/>
      <c r="E387" s="582"/>
      <c r="F387" s="577"/>
      <c r="G387" s="577"/>
      <c r="H387" s="600"/>
      <c r="I387" s="577"/>
      <c r="J387" s="604">
        <v>1500</v>
      </c>
      <c r="K387" s="1522">
        <f>K385+J387</f>
        <v>11447446</v>
      </c>
      <c r="L387" s="433"/>
    </row>
    <row r="388" spans="1:12">
      <c r="A388" s="9515"/>
      <c r="B388" s="9498"/>
      <c r="C388" s="556" t="s">
        <v>869</v>
      </c>
      <c r="D388" s="1393"/>
      <c r="E388" s="974"/>
      <c r="F388" s="1387"/>
      <c r="G388" s="9492"/>
      <c r="H388" s="9492"/>
      <c r="I388" s="9492">
        <v>423318</v>
      </c>
      <c r="J388" s="9633"/>
      <c r="K388" s="9492">
        <f>K387-I388</f>
        <v>11024128</v>
      </c>
      <c r="L388" s="433"/>
    </row>
    <row r="389" spans="1:12">
      <c r="A389" s="9516"/>
      <c r="B389" s="9499"/>
      <c r="C389" s="555" t="s">
        <v>1500</v>
      </c>
      <c r="D389" s="1384"/>
      <c r="E389" s="1386"/>
      <c r="F389" s="1388"/>
      <c r="G389" s="9493"/>
      <c r="H389" s="9493"/>
      <c r="I389" s="9493"/>
      <c r="J389" s="9634"/>
      <c r="K389" s="9493"/>
      <c r="L389" s="433"/>
    </row>
    <row r="390" spans="1:12">
      <c r="A390" s="487"/>
      <c r="B390" s="1391"/>
      <c r="C390" s="529"/>
      <c r="D390" s="602"/>
      <c r="E390" s="605"/>
      <c r="F390" s="577"/>
      <c r="G390" s="577"/>
      <c r="H390" s="600"/>
      <c r="I390" s="577"/>
      <c r="J390" s="604">
        <v>1650</v>
      </c>
      <c r="K390" s="1388">
        <f>K388+J390</f>
        <v>11025778</v>
      </c>
      <c r="L390" s="433"/>
    </row>
    <row r="391" spans="1:12">
      <c r="A391" s="9515"/>
      <c r="B391" s="9498"/>
      <c r="C391" s="556" t="s">
        <v>781</v>
      </c>
      <c r="D391" s="1383"/>
      <c r="E391" s="9498"/>
      <c r="F391" s="9492"/>
      <c r="G391" s="9492"/>
      <c r="H391" s="9492"/>
      <c r="I391" s="9492">
        <v>27840</v>
      </c>
      <c r="J391" s="9633"/>
      <c r="K391" s="9492">
        <f>K390-I391</f>
        <v>10997938</v>
      </c>
      <c r="L391" s="433"/>
    </row>
    <row r="392" spans="1:12">
      <c r="A392" s="9516"/>
      <c r="B392" s="9499"/>
      <c r="C392" s="477" t="s">
        <v>1359</v>
      </c>
      <c r="D392" s="1384"/>
      <c r="E392" s="9499"/>
      <c r="F392" s="9493"/>
      <c r="G392" s="9493"/>
      <c r="H392" s="9493"/>
      <c r="I392" s="9493"/>
      <c r="J392" s="9634"/>
      <c r="K392" s="9493"/>
      <c r="L392" s="433"/>
    </row>
    <row r="393" spans="1:12">
      <c r="A393" s="487"/>
      <c r="B393" s="561"/>
      <c r="C393" s="532"/>
      <c r="D393" s="576"/>
      <c r="E393" s="582"/>
      <c r="F393" s="577"/>
      <c r="G393" s="577"/>
      <c r="H393" s="600"/>
      <c r="I393" s="577"/>
      <c r="J393" s="604">
        <v>1500</v>
      </c>
      <c r="K393" s="1406">
        <f>K391+J393</f>
        <v>10999438</v>
      </c>
      <c r="L393" s="433"/>
    </row>
    <row r="394" spans="1:12">
      <c r="A394" s="9515"/>
      <c r="B394" s="9498"/>
      <c r="C394" s="556" t="s">
        <v>815</v>
      </c>
      <c r="D394" s="1400" t="s">
        <v>906</v>
      </c>
      <c r="E394" s="459"/>
      <c r="F394" s="1387"/>
      <c r="G394" s="9492"/>
      <c r="H394" s="9492">
        <v>524750</v>
      </c>
      <c r="I394" s="9492"/>
      <c r="J394" s="9633"/>
      <c r="K394" s="9492">
        <f>K393-H394</f>
        <v>10474688</v>
      </c>
      <c r="L394" s="433"/>
    </row>
    <row r="395" spans="1:12">
      <c r="A395" s="9516"/>
      <c r="B395" s="9499"/>
      <c r="C395" s="555"/>
      <c r="D395" s="1401"/>
      <c r="E395" s="1392"/>
      <c r="F395" s="1388"/>
      <c r="G395" s="9493"/>
      <c r="H395" s="9493"/>
      <c r="I395" s="9493"/>
      <c r="J395" s="9634"/>
      <c r="K395" s="9493"/>
      <c r="L395" s="433"/>
    </row>
    <row r="396" spans="1:12">
      <c r="A396" s="487"/>
      <c r="B396" s="1391"/>
      <c r="C396" s="529"/>
      <c r="D396" s="602"/>
      <c r="E396" s="605"/>
      <c r="F396" s="577"/>
      <c r="G396" s="577"/>
      <c r="H396" s="600"/>
      <c r="I396" s="577"/>
      <c r="J396" s="604">
        <v>1600</v>
      </c>
      <c r="K396" s="1388">
        <f>K394+J396</f>
        <v>10476288</v>
      </c>
      <c r="L396" s="433"/>
    </row>
    <row r="397" spans="1:12">
      <c r="A397" s="9515"/>
      <c r="B397" s="9498"/>
      <c r="C397" s="556" t="s">
        <v>781</v>
      </c>
      <c r="D397" s="1400" t="s">
        <v>906</v>
      </c>
      <c r="E397" s="9524"/>
      <c r="F397" s="9492"/>
      <c r="G397" s="9492"/>
      <c r="H397" s="9492">
        <v>97540</v>
      </c>
      <c r="I397" s="9492"/>
      <c r="J397" s="9633"/>
      <c r="K397" s="9492">
        <f>K396-H397</f>
        <v>10378748</v>
      </c>
      <c r="L397" s="433"/>
    </row>
    <row r="398" spans="1:12">
      <c r="A398" s="9516"/>
      <c r="B398" s="9499"/>
      <c r="C398" s="555" t="s">
        <v>1058</v>
      </c>
      <c r="D398" s="1401"/>
      <c r="E398" s="9525"/>
      <c r="F398" s="9493"/>
      <c r="G398" s="9493"/>
      <c r="H398" s="9493"/>
      <c r="I398" s="9493"/>
      <c r="J398" s="9634"/>
      <c r="K398" s="9493"/>
      <c r="L398" s="433"/>
    </row>
    <row r="399" spans="1:12">
      <c r="A399" s="487"/>
      <c r="B399" s="561"/>
      <c r="C399" s="532"/>
      <c r="D399" s="576"/>
      <c r="E399" s="582"/>
      <c r="F399" s="577"/>
      <c r="G399" s="577"/>
      <c r="H399" s="600"/>
      <c r="I399" s="577"/>
      <c r="J399" s="604">
        <v>1500</v>
      </c>
      <c r="K399" s="1522">
        <f>K397+J399</f>
        <v>10380248</v>
      </c>
      <c r="L399" s="433"/>
    </row>
    <row r="400" spans="1:12">
      <c r="A400" s="9515"/>
      <c r="B400" s="9498"/>
      <c r="C400" s="545" t="s">
        <v>1109</v>
      </c>
      <c r="D400" s="1393" t="s">
        <v>1502</v>
      </c>
      <c r="E400" s="974" t="s">
        <v>1503</v>
      </c>
      <c r="F400" s="1387"/>
      <c r="G400" s="9492"/>
      <c r="H400" s="9492"/>
      <c r="I400" s="9492">
        <v>500000</v>
      </c>
      <c r="J400" s="9633"/>
      <c r="K400" s="9492">
        <f>K399-I400</f>
        <v>9880248</v>
      </c>
      <c r="L400" s="9617" t="s">
        <v>1504</v>
      </c>
    </row>
    <row r="401" spans="1:12">
      <c r="A401" s="9516"/>
      <c r="B401" s="9499"/>
      <c r="C401" s="538" t="s">
        <v>1501</v>
      </c>
      <c r="D401" s="1384" t="s">
        <v>38</v>
      </c>
      <c r="E401" s="1386"/>
      <c r="F401" s="1388"/>
      <c r="G401" s="9493"/>
      <c r="H401" s="9493"/>
      <c r="I401" s="9493"/>
      <c r="J401" s="9634"/>
      <c r="K401" s="9493"/>
      <c r="L401" s="9618"/>
    </row>
    <row r="402" spans="1:12">
      <c r="A402" s="487"/>
      <c r="B402" s="1391"/>
      <c r="C402" s="529"/>
      <c r="D402" s="602"/>
      <c r="E402" s="605"/>
      <c r="F402" s="577"/>
      <c r="G402" s="577"/>
      <c r="H402" s="600"/>
      <c r="I402" s="577"/>
      <c r="J402" s="604">
        <v>1600</v>
      </c>
      <c r="K402" s="1523">
        <f>K400+J402</f>
        <v>9881848</v>
      </c>
      <c r="L402" s="433"/>
    </row>
    <row r="403" spans="1:12">
      <c r="A403" s="9515"/>
      <c r="B403" s="9498" t="s">
        <v>1505</v>
      </c>
      <c r="C403" s="545" t="s">
        <v>815</v>
      </c>
      <c r="D403" s="1400" t="s">
        <v>709</v>
      </c>
      <c r="E403" s="1402" t="s">
        <v>143</v>
      </c>
      <c r="F403" s="9492"/>
      <c r="G403" s="9492">
        <v>130863</v>
      </c>
      <c r="H403" s="9492"/>
      <c r="I403" s="9492"/>
      <c r="J403" s="9633"/>
      <c r="K403" s="9492">
        <f>K402-G403</f>
        <v>9750985</v>
      </c>
      <c r="L403" s="433"/>
    </row>
    <row r="404" spans="1:12">
      <c r="A404" s="9516"/>
      <c r="B404" s="9499"/>
      <c r="C404" s="538" t="s">
        <v>1506</v>
      </c>
      <c r="D404" s="1401" t="s">
        <v>1479</v>
      </c>
      <c r="E404" s="533"/>
      <c r="F404" s="9493"/>
      <c r="G404" s="9493"/>
      <c r="H404" s="9493"/>
      <c r="I404" s="9493"/>
      <c r="J404" s="9634"/>
      <c r="K404" s="9493"/>
      <c r="L404" s="433"/>
    </row>
    <row r="405" spans="1:12">
      <c r="A405" s="487"/>
      <c r="B405" s="561"/>
      <c r="C405" s="532"/>
      <c r="D405" s="576"/>
      <c r="E405" s="582"/>
      <c r="F405" s="577"/>
      <c r="G405" s="577"/>
      <c r="H405" s="600"/>
      <c r="I405" s="577"/>
      <c r="J405" s="604">
        <v>1600</v>
      </c>
      <c r="K405" s="1522">
        <f>K403+J405</f>
        <v>9752585</v>
      </c>
      <c r="L405" s="433"/>
    </row>
    <row r="406" spans="1:12">
      <c r="A406" s="9515"/>
      <c r="B406" s="9498"/>
      <c r="C406" s="517" t="s">
        <v>1109</v>
      </c>
      <c r="D406" s="1400" t="s">
        <v>37</v>
      </c>
      <c r="E406" s="1407" t="s">
        <v>717</v>
      </c>
      <c r="F406" s="1387"/>
      <c r="G406" s="9492">
        <v>500000</v>
      </c>
      <c r="H406" s="9492"/>
      <c r="I406" s="9492"/>
      <c r="J406" s="9633"/>
      <c r="K406" s="9492">
        <f>K405-G406</f>
        <v>9252585</v>
      </c>
      <c r="L406" s="433"/>
    </row>
    <row r="407" spans="1:12">
      <c r="A407" s="9516"/>
      <c r="B407" s="9499"/>
      <c r="C407" s="477" t="s">
        <v>1179</v>
      </c>
      <c r="D407" s="1401" t="s">
        <v>250</v>
      </c>
      <c r="E407" s="1408"/>
      <c r="F407" s="1388"/>
      <c r="G407" s="9493"/>
      <c r="H407" s="9493"/>
      <c r="I407" s="9493"/>
      <c r="J407" s="9634"/>
      <c r="K407" s="9493"/>
      <c r="L407" s="433"/>
    </row>
    <row r="408" spans="1:12">
      <c r="A408" s="487"/>
      <c r="B408" s="1391"/>
      <c r="C408" s="529"/>
      <c r="D408" s="602"/>
      <c r="E408" s="605"/>
      <c r="F408" s="577"/>
      <c r="G408" s="577"/>
      <c r="H408" s="600"/>
      <c r="I408" s="577"/>
      <c r="J408" s="604">
        <v>1600</v>
      </c>
      <c r="K408" s="1388">
        <f>K406+J408</f>
        <v>9254185</v>
      </c>
      <c r="L408" s="433"/>
    </row>
    <row r="409" spans="1:12">
      <c r="A409" s="9515"/>
      <c r="B409" s="9498"/>
      <c r="C409" s="556" t="s">
        <v>781</v>
      </c>
      <c r="D409" s="1400" t="s">
        <v>1321</v>
      </c>
      <c r="E409" s="1110" t="s">
        <v>1322</v>
      </c>
      <c r="F409" s="9492"/>
      <c r="G409" s="9492">
        <v>39240</v>
      </c>
      <c r="H409" s="9492"/>
      <c r="I409" s="9492"/>
      <c r="J409" s="9633"/>
      <c r="K409" s="9492">
        <f>K408-G409</f>
        <v>9214945</v>
      </c>
      <c r="L409" s="433"/>
    </row>
    <row r="410" spans="1:12">
      <c r="A410" s="9516"/>
      <c r="B410" s="9499"/>
      <c r="C410" s="555" t="s">
        <v>1306</v>
      </c>
      <c r="D410" s="1401" t="s">
        <v>1176</v>
      </c>
      <c r="E410" s="1403"/>
      <c r="F410" s="9493"/>
      <c r="G410" s="9493"/>
      <c r="H410" s="9493"/>
      <c r="I410" s="9493"/>
      <c r="J410" s="9634"/>
      <c r="K410" s="9493"/>
      <c r="L410" s="433"/>
    </row>
    <row r="411" spans="1:12">
      <c r="A411" s="487"/>
      <c r="B411" s="561"/>
      <c r="C411" s="532"/>
      <c r="D411" s="576"/>
      <c r="E411" s="582"/>
      <c r="F411" s="577"/>
      <c r="G411" s="577"/>
      <c r="H411" s="600"/>
      <c r="I411" s="577"/>
      <c r="J411" s="604">
        <v>1500</v>
      </c>
      <c r="K411" s="1398">
        <f>K409+J411</f>
        <v>9216445</v>
      </c>
      <c r="L411" s="433"/>
    </row>
    <row r="412" spans="1:12">
      <c r="A412" s="9515"/>
      <c r="B412" s="9498"/>
      <c r="C412" s="556" t="s">
        <v>781</v>
      </c>
      <c r="D412" s="1400" t="s">
        <v>743</v>
      </c>
      <c r="E412" s="1402" t="s">
        <v>1177</v>
      </c>
      <c r="F412" s="1387"/>
      <c r="G412" s="9492">
        <v>15390</v>
      </c>
      <c r="H412" s="9492"/>
      <c r="I412" s="9492"/>
      <c r="J412" s="9633"/>
      <c r="K412" s="9492">
        <f>K411-G412</f>
        <v>9201055</v>
      </c>
      <c r="L412" s="433"/>
    </row>
    <row r="413" spans="1:12">
      <c r="A413" s="9516"/>
      <c r="B413" s="9499"/>
      <c r="C413" s="555" t="s">
        <v>1175</v>
      </c>
      <c r="D413" s="1401" t="s">
        <v>1176</v>
      </c>
      <c r="E413" s="1403"/>
      <c r="F413" s="1388"/>
      <c r="G413" s="9493"/>
      <c r="H413" s="9493"/>
      <c r="I413" s="9493"/>
      <c r="J413" s="9634"/>
      <c r="K413" s="9493"/>
      <c r="L413" s="433"/>
    </row>
    <row r="414" spans="1:12">
      <c r="A414" s="487"/>
      <c r="B414" s="1391"/>
      <c r="C414" s="529"/>
      <c r="D414" s="602"/>
      <c r="E414" s="605"/>
      <c r="F414" s="577"/>
      <c r="G414" s="577"/>
      <c r="H414" s="600"/>
      <c r="I414" s="577"/>
      <c r="J414" s="604">
        <v>1500</v>
      </c>
      <c r="K414" s="1388">
        <f>K412+J414</f>
        <v>9202555</v>
      </c>
      <c r="L414" s="433"/>
    </row>
    <row r="415" spans="1:12">
      <c r="A415" s="9515"/>
      <c r="B415" s="9498"/>
      <c r="C415" s="556" t="s">
        <v>781</v>
      </c>
      <c r="D415" s="1400" t="s">
        <v>709</v>
      </c>
      <c r="E415" s="1402" t="s">
        <v>143</v>
      </c>
      <c r="F415" s="9492"/>
      <c r="G415" s="9492">
        <v>45090</v>
      </c>
      <c r="H415" s="9492"/>
      <c r="I415" s="9492"/>
      <c r="J415" s="9633"/>
      <c r="K415" s="9492">
        <f>K414-G415</f>
        <v>9157465</v>
      </c>
      <c r="L415" s="433"/>
    </row>
    <row r="416" spans="1:12">
      <c r="A416" s="9516"/>
      <c r="B416" s="9499"/>
      <c r="C416" s="555" t="s">
        <v>1507</v>
      </c>
      <c r="D416" s="1401" t="s">
        <v>1479</v>
      </c>
      <c r="E416" s="533"/>
      <c r="F416" s="9493"/>
      <c r="G416" s="9493"/>
      <c r="H416" s="9493"/>
      <c r="I416" s="9493"/>
      <c r="J416" s="9634"/>
      <c r="K416" s="9493"/>
      <c r="L416" s="433"/>
    </row>
    <row r="417" spans="1:12">
      <c r="A417" s="487"/>
      <c r="B417" s="561"/>
      <c r="C417" s="532"/>
      <c r="D417" s="576"/>
      <c r="E417" s="582"/>
      <c r="F417" s="577"/>
      <c r="G417" s="577"/>
      <c r="H417" s="600"/>
      <c r="I417" s="577"/>
      <c r="J417" s="604">
        <v>1500</v>
      </c>
      <c r="K417" s="1399">
        <f>K415+J417</f>
        <v>9158965</v>
      </c>
      <c r="L417" s="433"/>
    </row>
    <row r="418" spans="1:12">
      <c r="A418" s="9515"/>
      <c r="B418" s="9498" t="s">
        <v>1508</v>
      </c>
      <c r="C418" s="556" t="s">
        <v>1278</v>
      </c>
      <c r="D418" s="1400" t="s">
        <v>1312</v>
      </c>
      <c r="E418" s="1402" t="s">
        <v>1326</v>
      </c>
      <c r="F418" s="1387"/>
      <c r="G418" s="9492">
        <v>300000</v>
      </c>
      <c r="H418" s="9492"/>
      <c r="I418" s="9492"/>
      <c r="J418" s="9633"/>
      <c r="K418" s="9492">
        <f>K417-G418</f>
        <v>8858965</v>
      </c>
      <c r="L418" s="433"/>
    </row>
    <row r="419" spans="1:12">
      <c r="A419" s="9516"/>
      <c r="B419" s="9499"/>
      <c r="C419" s="555" t="s">
        <v>1311</v>
      </c>
      <c r="D419" s="1401" t="s">
        <v>1313</v>
      </c>
      <c r="E419" s="1403"/>
      <c r="F419" s="1388"/>
      <c r="G419" s="9493"/>
      <c r="H419" s="9493"/>
      <c r="I419" s="9493"/>
      <c r="J419" s="9634"/>
      <c r="K419" s="9493"/>
      <c r="L419" s="433"/>
    </row>
    <row r="420" spans="1:12">
      <c r="A420" s="487"/>
      <c r="B420" s="1391"/>
      <c r="C420" s="529"/>
      <c r="D420" s="602"/>
      <c r="E420" s="605"/>
      <c r="F420" s="577"/>
      <c r="G420" s="577"/>
      <c r="H420" s="600"/>
      <c r="I420" s="577"/>
      <c r="J420" s="604">
        <v>1600</v>
      </c>
      <c r="K420" s="1388">
        <f>K418+J420</f>
        <v>8860565</v>
      </c>
      <c r="L420" s="433"/>
    </row>
    <row r="421" spans="1:12">
      <c r="A421" s="9515"/>
      <c r="B421" s="9498"/>
      <c r="C421" s="545" t="s">
        <v>1509</v>
      </c>
      <c r="D421" s="485" t="s">
        <v>1221</v>
      </c>
      <c r="E421" s="1402" t="s">
        <v>1236</v>
      </c>
      <c r="F421" s="9492"/>
      <c r="G421" s="9492">
        <v>100000</v>
      </c>
      <c r="H421" s="9492"/>
      <c r="I421" s="9492"/>
      <c r="J421" s="9633"/>
      <c r="K421" s="9492">
        <f>K420-G421</f>
        <v>8760565</v>
      </c>
      <c r="L421" s="433"/>
    </row>
    <row r="422" spans="1:12">
      <c r="A422" s="9516"/>
      <c r="B422" s="9499"/>
      <c r="C422" s="538" t="s">
        <v>1367</v>
      </c>
      <c r="D422" s="486" t="s">
        <v>1222</v>
      </c>
      <c r="E422" s="1403"/>
      <c r="F422" s="9493"/>
      <c r="G422" s="9493"/>
      <c r="H422" s="9493"/>
      <c r="I422" s="9493"/>
      <c r="J422" s="9634"/>
      <c r="K422" s="9493"/>
      <c r="L422" s="433"/>
    </row>
    <row r="423" spans="1:12">
      <c r="A423" s="487"/>
      <c r="B423" s="561"/>
      <c r="C423" s="532"/>
      <c r="D423" s="576"/>
      <c r="E423" s="582"/>
      <c r="F423" s="577"/>
      <c r="G423" s="577"/>
      <c r="H423" s="600"/>
      <c r="I423" s="577"/>
      <c r="J423" s="604">
        <v>2550</v>
      </c>
      <c r="K423" s="1399">
        <f>K421+J423</f>
        <v>8763115</v>
      </c>
      <c r="L423" s="433"/>
    </row>
    <row r="424" spans="1:12">
      <c r="A424" s="9515"/>
      <c r="B424" s="9498" t="s">
        <v>1510</v>
      </c>
      <c r="C424" s="556" t="s">
        <v>952</v>
      </c>
      <c r="D424" s="1404" t="s">
        <v>990</v>
      </c>
      <c r="E424" s="1407" t="s">
        <v>143</v>
      </c>
      <c r="F424" s="9492"/>
      <c r="G424" s="9492"/>
      <c r="H424" s="9492"/>
      <c r="I424" s="9492">
        <v>50000</v>
      </c>
      <c r="J424" s="9633"/>
      <c r="K424" s="9492">
        <f>K423-I424</f>
        <v>8713115</v>
      </c>
      <c r="L424" s="433"/>
    </row>
    <row r="425" spans="1:12">
      <c r="A425" s="9516"/>
      <c r="B425" s="9499"/>
      <c r="C425" s="555" t="s">
        <v>1203</v>
      </c>
      <c r="D425" s="1405" t="s">
        <v>1176</v>
      </c>
      <c r="E425" s="1408"/>
      <c r="F425" s="9493"/>
      <c r="G425" s="9493"/>
      <c r="H425" s="9493"/>
      <c r="I425" s="9493"/>
      <c r="J425" s="9634"/>
      <c r="K425" s="9493"/>
      <c r="L425" s="433"/>
    </row>
    <row r="426" spans="1:12">
      <c r="A426" s="487"/>
      <c r="B426" s="561"/>
      <c r="C426" s="532"/>
      <c r="D426" s="576"/>
      <c r="E426" s="582"/>
      <c r="F426" s="577"/>
      <c r="G426" s="577"/>
      <c r="H426" s="600"/>
      <c r="I426" s="577"/>
      <c r="J426" s="604">
        <v>1600</v>
      </c>
      <c r="K426" s="1398">
        <f>K424+J426</f>
        <v>8714715</v>
      </c>
      <c r="L426" s="433"/>
    </row>
    <row r="427" spans="1:12">
      <c r="A427" s="9515"/>
      <c r="B427" s="9498"/>
      <c r="C427" s="517" t="s">
        <v>781</v>
      </c>
      <c r="D427" s="1400" t="s">
        <v>785</v>
      </c>
      <c r="E427" s="1402" t="s">
        <v>47</v>
      </c>
      <c r="F427" s="1387"/>
      <c r="G427" s="9492"/>
      <c r="H427" s="9492">
        <v>53390</v>
      </c>
      <c r="I427" s="9492"/>
      <c r="J427" s="9633"/>
      <c r="K427" s="9492">
        <f>K426-H427</f>
        <v>8661325</v>
      </c>
      <c r="L427" s="433"/>
    </row>
    <row r="428" spans="1:12">
      <c r="A428" s="9516"/>
      <c r="B428" s="9499"/>
      <c r="C428" s="555" t="s">
        <v>784</v>
      </c>
      <c r="D428" s="1401" t="s">
        <v>46</v>
      </c>
      <c r="E428" s="1403"/>
      <c r="F428" s="1388"/>
      <c r="G428" s="9493"/>
      <c r="H428" s="9493"/>
      <c r="I428" s="9493"/>
      <c r="J428" s="9634"/>
      <c r="K428" s="9493"/>
      <c r="L428" s="433"/>
    </row>
    <row r="429" spans="1:12">
      <c r="A429" s="487"/>
      <c r="B429" s="1391"/>
      <c r="C429" s="529"/>
      <c r="D429" s="602"/>
      <c r="E429" s="605"/>
      <c r="F429" s="577"/>
      <c r="G429" s="577"/>
      <c r="H429" s="600"/>
      <c r="I429" s="577"/>
      <c r="J429" s="604">
        <v>1500</v>
      </c>
      <c r="K429" s="1523">
        <f>K427+J429</f>
        <v>8662825</v>
      </c>
      <c r="L429" s="433"/>
    </row>
    <row r="430" spans="1:12">
      <c r="A430" s="9515"/>
      <c r="B430" s="9498" t="s">
        <v>1511</v>
      </c>
      <c r="C430" s="556" t="s">
        <v>815</v>
      </c>
      <c r="D430" s="1383" t="s">
        <v>1456</v>
      </c>
      <c r="E430" s="9524" t="s">
        <v>1485</v>
      </c>
      <c r="F430" s="9492"/>
      <c r="G430" s="9492">
        <v>225105</v>
      </c>
      <c r="H430" s="9492"/>
      <c r="I430" s="9492"/>
      <c r="J430" s="9633"/>
      <c r="K430" s="9492">
        <f>K429-G430</f>
        <v>8437720</v>
      </c>
      <c r="L430" s="433"/>
    </row>
    <row r="431" spans="1:12">
      <c r="A431" s="9516"/>
      <c r="B431" s="9499"/>
      <c r="C431" s="555" t="s">
        <v>1512</v>
      </c>
      <c r="D431" s="1384" t="s">
        <v>956</v>
      </c>
      <c r="E431" s="9525"/>
      <c r="F431" s="9493"/>
      <c r="G431" s="9493"/>
      <c r="H431" s="9493"/>
      <c r="I431" s="9493"/>
      <c r="J431" s="9634"/>
      <c r="K431" s="9493"/>
      <c r="L431" s="433"/>
    </row>
    <row r="432" spans="1:12">
      <c r="A432" s="487"/>
      <c r="B432" s="561"/>
      <c r="C432" s="532"/>
      <c r="D432" s="576"/>
      <c r="E432" s="582"/>
      <c r="F432" s="577"/>
      <c r="G432" s="577"/>
      <c r="H432" s="600"/>
      <c r="I432" s="577"/>
      <c r="J432" s="604">
        <v>1600</v>
      </c>
      <c r="K432" s="1522">
        <f>K430+J432</f>
        <v>8439320</v>
      </c>
      <c r="L432" s="433"/>
    </row>
    <row r="433" spans="1:12">
      <c r="A433" s="9515"/>
      <c r="B433" s="9498"/>
      <c r="C433" s="517" t="s">
        <v>949</v>
      </c>
      <c r="D433" s="1400" t="s">
        <v>321</v>
      </c>
      <c r="E433" s="1402" t="s">
        <v>1177</v>
      </c>
      <c r="F433" s="1387"/>
      <c r="G433" s="9492">
        <v>150000</v>
      </c>
      <c r="H433" s="9492"/>
      <c r="I433" s="9492"/>
      <c r="J433" s="9633"/>
      <c r="K433" s="9492">
        <f>K432-G433</f>
        <v>8289320</v>
      </c>
      <c r="L433" s="433"/>
    </row>
    <row r="434" spans="1:12">
      <c r="A434" s="9516"/>
      <c r="B434" s="9499"/>
      <c r="C434" s="555" t="s">
        <v>1028</v>
      </c>
      <c r="D434" s="1401" t="s">
        <v>46</v>
      </c>
      <c r="E434" s="1403"/>
      <c r="F434" s="1388"/>
      <c r="G434" s="9493"/>
      <c r="H434" s="9493"/>
      <c r="I434" s="9493"/>
      <c r="J434" s="9634"/>
      <c r="K434" s="9493"/>
      <c r="L434" s="433"/>
    </row>
    <row r="435" spans="1:12">
      <c r="A435" s="487"/>
      <c r="B435" s="1391"/>
      <c r="C435" s="529"/>
      <c r="D435" s="602"/>
      <c r="E435" s="605"/>
      <c r="F435" s="577"/>
      <c r="G435" s="577"/>
      <c r="H435" s="600"/>
      <c r="I435" s="577"/>
      <c r="J435" s="604">
        <v>1600</v>
      </c>
      <c r="K435" s="1523">
        <f>K433+J435</f>
        <v>8290920</v>
      </c>
      <c r="L435" s="433"/>
    </row>
    <row r="436" spans="1:12">
      <c r="A436" s="9515"/>
      <c r="B436" s="1515" t="s">
        <v>1513</v>
      </c>
      <c r="C436" s="545" t="s">
        <v>1109</v>
      </c>
      <c r="D436" s="1513" t="s">
        <v>1471</v>
      </c>
      <c r="E436" s="1515" t="s">
        <v>1469</v>
      </c>
      <c r="F436" s="1517"/>
      <c r="G436" s="1517">
        <v>500000</v>
      </c>
      <c r="H436" s="1517"/>
      <c r="I436" s="1517"/>
      <c r="J436" s="1520"/>
      <c r="K436" s="9492">
        <f>K435-G436</f>
        <v>7790920</v>
      </c>
      <c r="L436" s="433"/>
    </row>
    <row r="437" spans="1:12">
      <c r="A437" s="9516"/>
      <c r="B437" s="1516"/>
      <c r="C437" s="538" t="s">
        <v>1468</v>
      </c>
      <c r="D437" s="1514" t="s">
        <v>1325</v>
      </c>
      <c r="E437" s="1516"/>
      <c r="F437" s="1518"/>
      <c r="G437" s="1518"/>
      <c r="H437" s="1518"/>
      <c r="I437" s="1518"/>
      <c r="J437" s="1521"/>
      <c r="K437" s="9493"/>
      <c r="L437" s="433"/>
    </row>
    <row r="438" spans="1:12">
      <c r="A438" s="487"/>
      <c r="B438" s="561"/>
      <c r="C438" s="532"/>
      <c r="D438" s="576"/>
      <c r="E438" s="582"/>
      <c r="F438" s="577"/>
      <c r="G438" s="577"/>
      <c r="H438" s="600"/>
      <c r="I438" s="577"/>
      <c r="J438" s="604">
        <v>1600</v>
      </c>
      <c r="K438" s="1522">
        <f>K436+J438</f>
        <v>7792520</v>
      </c>
      <c r="L438" s="433"/>
    </row>
    <row r="439" spans="1:12">
      <c r="A439" s="9515"/>
      <c r="B439" s="1515"/>
      <c r="C439" s="556" t="s">
        <v>1109</v>
      </c>
      <c r="D439" s="1513" t="s">
        <v>1112</v>
      </c>
      <c r="E439" s="974" t="s">
        <v>1114</v>
      </c>
      <c r="F439" s="1517"/>
      <c r="G439" s="1517">
        <v>500000</v>
      </c>
      <c r="H439" s="1517"/>
      <c r="I439" s="1517"/>
      <c r="J439" s="1520"/>
      <c r="K439" s="9492">
        <f>K438-G439</f>
        <v>7292520</v>
      </c>
      <c r="L439" s="433"/>
    </row>
    <row r="440" spans="1:12">
      <c r="A440" s="9516"/>
      <c r="B440" s="1516"/>
      <c r="C440" s="555" t="s">
        <v>1111</v>
      </c>
      <c r="D440" s="1514" t="s">
        <v>1113</v>
      </c>
      <c r="E440" s="1519"/>
      <c r="F440" s="1518"/>
      <c r="G440" s="1518"/>
      <c r="H440" s="1518"/>
      <c r="I440" s="1518"/>
      <c r="J440" s="1521"/>
      <c r="K440" s="9493"/>
      <c r="L440" s="433"/>
    </row>
    <row r="441" spans="1:12">
      <c r="A441" s="487"/>
      <c r="B441" s="1519"/>
      <c r="C441" s="529"/>
      <c r="D441" s="602"/>
      <c r="E441" s="605"/>
      <c r="F441" s="577"/>
      <c r="G441" s="577"/>
      <c r="H441" s="600"/>
      <c r="I441" s="577"/>
      <c r="J441" s="604">
        <v>1600</v>
      </c>
      <c r="K441" s="1523">
        <f>K439+J441</f>
        <v>7294120</v>
      </c>
      <c r="L441" s="433"/>
    </row>
    <row r="442" spans="1:12" ht="15.75">
      <c r="A442" s="9537" t="s">
        <v>385</v>
      </c>
      <c r="B442" s="9538"/>
      <c r="C442" s="9538"/>
      <c r="D442" s="9538"/>
      <c r="E442" s="9539"/>
      <c r="F442" s="511">
        <f>SUM(F3:F369)</f>
        <v>20000000</v>
      </c>
      <c r="G442" s="511">
        <f>SUM(G3:G441)</f>
        <v>18779947</v>
      </c>
      <c r="H442" s="511">
        <f>SUM(H3:H441)</f>
        <v>11102500</v>
      </c>
      <c r="I442" s="511">
        <f>SUM(I3:I438)</f>
        <v>12725203</v>
      </c>
      <c r="J442" s="511">
        <f>SUM(J3:J441)</f>
        <v>215300</v>
      </c>
      <c r="K442" s="511">
        <f>K3+F442-G442-H442-I442+J442</f>
        <v>7294120</v>
      </c>
    </row>
    <row r="443" spans="1:12" ht="15.75">
      <c r="A443" s="9531" t="s">
        <v>242</v>
      </c>
      <c r="B443" s="9532"/>
      <c r="C443" s="9532"/>
      <c r="D443" s="9532"/>
      <c r="E443" s="9533"/>
      <c r="F443" s="512">
        <f>'Apr''15'!F476</f>
        <v>458500000</v>
      </c>
      <c r="G443" s="512">
        <f>'Apr''15'!G476</f>
        <v>169178154</v>
      </c>
      <c r="H443" s="512">
        <f>'Apr''15'!H476</f>
        <v>94666358</v>
      </c>
      <c r="I443" s="512">
        <f>'Apr''15'!I476</f>
        <v>154127640</v>
      </c>
      <c r="J443" s="512">
        <f>'Apr''15'!J476</f>
        <v>2062375</v>
      </c>
      <c r="K443" s="1006">
        <f>'Apr''15'!K476</f>
        <v>332326050</v>
      </c>
    </row>
    <row r="444" spans="1:12" ht="15.75">
      <c r="A444" s="9534" t="s">
        <v>243</v>
      </c>
      <c r="B444" s="9535"/>
      <c r="C444" s="9535"/>
      <c r="D444" s="9535"/>
      <c r="E444" s="9536"/>
      <c r="F444" s="513">
        <f t="shared" ref="F444:K444" si="0">F442+F443</f>
        <v>478500000</v>
      </c>
      <c r="G444" s="513">
        <f t="shared" si="0"/>
        <v>187958101</v>
      </c>
      <c r="H444" s="513">
        <f t="shared" si="0"/>
        <v>105768858</v>
      </c>
      <c r="I444" s="513">
        <f t="shared" si="0"/>
        <v>166852843</v>
      </c>
      <c r="J444" s="513">
        <f t="shared" si="0"/>
        <v>2277675</v>
      </c>
      <c r="K444" s="513">
        <f t="shared" si="0"/>
        <v>339620170</v>
      </c>
    </row>
  </sheetData>
  <mergeCells count="888">
    <mergeCell ref="K367:K368"/>
    <mergeCell ref="K385:K386"/>
    <mergeCell ref="K403:K404"/>
    <mergeCell ref="K421:K422"/>
    <mergeCell ref="K436:K437"/>
    <mergeCell ref="L400:L401"/>
    <mergeCell ref="A439:A440"/>
    <mergeCell ref="K439:K440"/>
    <mergeCell ref="A433:A434"/>
    <mergeCell ref="B433:B434"/>
    <mergeCell ref="G433:G434"/>
    <mergeCell ref="H433:H434"/>
    <mergeCell ref="I433:I434"/>
    <mergeCell ref="J433:J434"/>
    <mergeCell ref="K433:K434"/>
    <mergeCell ref="A436:A437"/>
    <mergeCell ref="A430:A431"/>
    <mergeCell ref="B430:B431"/>
    <mergeCell ref="E430:E431"/>
    <mergeCell ref="F430:F431"/>
    <mergeCell ref="G430:G431"/>
    <mergeCell ref="H430:H431"/>
    <mergeCell ref="I430:I431"/>
    <mergeCell ref="J430:J431"/>
    <mergeCell ref="K430:K431"/>
    <mergeCell ref="J424:J425"/>
    <mergeCell ref="K424:K425"/>
    <mergeCell ref="A427:A428"/>
    <mergeCell ref="B427:B428"/>
    <mergeCell ref="G427:G428"/>
    <mergeCell ref="H427:H428"/>
    <mergeCell ref="I427:I428"/>
    <mergeCell ref="J427:J428"/>
    <mergeCell ref="K427:K428"/>
    <mergeCell ref="E367:E368"/>
    <mergeCell ref="E370:E371"/>
    <mergeCell ref="A424:A425"/>
    <mergeCell ref="B424:B425"/>
    <mergeCell ref="F424:F425"/>
    <mergeCell ref="G424:G425"/>
    <mergeCell ref="H424:H425"/>
    <mergeCell ref="I424:I425"/>
    <mergeCell ref="A418:A419"/>
    <mergeCell ref="B418:B419"/>
    <mergeCell ref="G418:G419"/>
    <mergeCell ref="H418:H419"/>
    <mergeCell ref="I418:I419"/>
    <mergeCell ref="A412:A413"/>
    <mergeCell ref="B412:B413"/>
    <mergeCell ref="G412:G413"/>
    <mergeCell ref="H412:H413"/>
    <mergeCell ref="I412:I413"/>
    <mergeCell ref="A406:A407"/>
    <mergeCell ref="B406:B407"/>
    <mergeCell ref="G406:G407"/>
    <mergeCell ref="H406:H407"/>
    <mergeCell ref="I406:I407"/>
    <mergeCell ref="A400:A401"/>
    <mergeCell ref="J418:J419"/>
    <mergeCell ref="K418:K419"/>
    <mergeCell ref="A421:A422"/>
    <mergeCell ref="B421:B422"/>
    <mergeCell ref="F421:F422"/>
    <mergeCell ref="G421:G422"/>
    <mergeCell ref="H421:H422"/>
    <mergeCell ref="I421:I422"/>
    <mergeCell ref="J421:J422"/>
    <mergeCell ref="J412:J413"/>
    <mergeCell ref="K412:K413"/>
    <mergeCell ref="A415:A416"/>
    <mergeCell ref="B415:B416"/>
    <mergeCell ref="F415:F416"/>
    <mergeCell ref="G415:G416"/>
    <mergeCell ref="H415:H416"/>
    <mergeCell ref="I415:I416"/>
    <mergeCell ref="J415:J416"/>
    <mergeCell ref="K415:K416"/>
    <mergeCell ref="J406:J407"/>
    <mergeCell ref="K406:K407"/>
    <mergeCell ref="A409:A410"/>
    <mergeCell ref="B409:B410"/>
    <mergeCell ref="F409:F410"/>
    <mergeCell ref="G409:G410"/>
    <mergeCell ref="H409:H410"/>
    <mergeCell ref="I409:I410"/>
    <mergeCell ref="J409:J410"/>
    <mergeCell ref="K409:K410"/>
    <mergeCell ref="B400:B401"/>
    <mergeCell ref="G400:G401"/>
    <mergeCell ref="H400:H401"/>
    <mergeCell ref="I400:I401"/>
    <mergeCell ref="J400:J401"/>
    <mergeCell ref="K400:K401"/>
    <mergeCell ref="A403:A404"/>
    <mergeCell ref="B403:B404"/>
    <mergeCell ref="F403:F404"/>
    <mergeCell ref="G403:G404"/>
    <mergeCell ref="H403:H404"/>
    <mergeCell ref="I403:I404"/>
    <mergeCell ref="J403:J404"/>
    <mergeCell ref="A394:A395"/>
    <mergeCell ref="B394:B395"/>
    <mergeCell ref="G394:G395"/>
    <mergeCell ref="H394:H395"/>
    <mergeCell ref="I394:I395"/>
    <mergeCell ref="J394:J395"/>
    <mergeCell ref="K394:K395"/>
    <mergeCell ref="A397:A398"/>
    <mergeCell ref="B397:B398"/>
    <mergeCell ref="E397:E398"/>
    <mergeCell ref="F397:F398"/>
    <mergeCell ref="G397:G398"/>
    <mergeCell ref="H397:H398"/>
    <mergeCell ref="I397:I398"/>
    <mergeCell ref="J397:J398"/>
    <mergeCell ref="K397:K398"/>
    <mergeCell ref="A388:A389"/>
    <mergeCell ref="B388:B389"/>
    <mergeCell ref="G388:G389"/>
    <mergeCell ref="H388:H389"/>
    <mergeCell ref="I388:I389"/>
    <mergeCell ref="J388:J389"/>
    <mergeCell ref="K388:K389"/>
    <mergeCell ref="A391:A392"/>
    <mergeCell ref="B391:B392"/>
    <mergeCell ref="E391:E392"/>
    <mergeCell ref="F391:F392"/>
    <mergeCell ref="G391:G392"/>
    <mergeCell ref="H391:H392"/>
    <mergeCell ref="I391:I392"/>
    <mergeCell ref="J391:J392"/>
    <mergeCell ref="K391:K392"/>
    <mergeCell ref="A382:A383"/>
    <mergeCell ref="B382:B383"/>
    <mergeCell ref="G382:G383"/>
    <mergeCell ref="H382:H383"/>
    <mergeCell ref="I382:I383"/>
    <mergeCell ref="J382:J383"/>
    <mergeCell ref="K382:K383"/>
    <mergeCell ref="A385:A386"/>
    <mergeCell ref="B385:B386"/>
    <mergeCell ref="F385:F386"/>
    <mergeCell ref="G385:G386"/>
    <mergeCell ref="H385:H386"/>
    <mergeCell ref="I385:I386"/>
    <mergeCell ref="J385:J386"/>
    <mergeCell ref="A376:A377"/>
    <mergeCell ref="B376:B377"/>
    <mergeCell ref="G376:G377"/>
    <mergeCell ref="H376:H377"/>
    <mergeCell ref="I376:I377"/>
    <mergeCell ref="J376:J377"/>
    <mergeCell ref="K376:K377"/>
    <mergeCell ref="A379:A380"/>
    <mergeCell ref="B379:B380"/>
    <mergeCell ref="F379:F380"/>
    <mergeCell ref="G379:G380"/>
    <mergeCell ref="H379:H380"/>
    <mergeCell ref="I379:I380"/>
    <mergeCell ref="J379:J380"/>
    <mergeCell ref="K379:K380"/>
    <mergeCell ref="A373:A374"/>
    <mergeCell ref="B373:B374"/>
    <mergeCell ref="E373:E374"/>
    <mergeCell ref="F373:F374"/>
    <mergeCell ref="G373:G374"/>
    <mergeCell ref="H373:H374"/>
    <mergeCell ref="I373:I374"/>
    <mergeCell ref="J373:J374"/>
    <mergeCell ref="K373:K374"/>
    <mergeCell ref="A442:E442"/>
    <mergeCell ref="A443:E443"/>
    <mergeCell ref="A444:E444"/>
    <mergeCell ref="K364:K365"/>
    <mergeCell ref="A367:A368"/>
    <mergeCell ref="B367:B368"/>
    <mergeCell ref="F367:F368"/>
    <mergeCell ref="G367:G368"/>
    <mergeCell ref="H367:H368"/>
    <mergeCell ref="I367:I368"/>
    <mergeCell ref="J367:J368"/>
    <mergeCell ref="A364:A365"/>
    <mergeCell ref="B364:B365"/>
    <mergeCell ref="G364:G365"/>
    <mergeCell ref="H364:H365"/>
    <mergeCell ref="I364:I365"/>
    <mergeCell ref="J364:J365"/>
    <mergeCell ref="A370:A371"/>
    <mergeCell ref="B370:B371"/>
    <mergeCell ref="G370:G371"/>
    <mergeCell ref="H370:H371"/>
    <mergeCell ref="I370:I371"/>
    <mergeCell ref="J370:J371"/>
    <mergeCell ref="K370:K371"/>
    <mergeCell ref="K358:K359"/>
    <mergeCell ref="A361:A362"/>
    <mergeCell ref="B361:B362"/>
    <mergeCell ref="F361:F362"/>
    <mergeCell ref="G361:G362"/>
    <mergeCell ref="H361:H362"/>
    <mergeCell ref="I361:I362"/>
    <mergeCell ref="J361:J362"/>
    <mergeCell ref="K361:K362"/>
    <mergeCell ref="A358:A359"/>
    <mergeCell ref="B358:B359"/>
    <mergeCell ref="G358:G359"/>
    <mergeCell ref="H358:H359"/>
    <mergeCell ref="I358:I359"/>
    <mergeCell ref="J358:J359"/>
    <mergeCell ref="K352:K353"/>
    <mergeCell ref="A355:A356"/>
    <mergeCell ref="B355:B356"/>
    <mergeCell ref="F355:F356"/>
    <mergeCell ref="G355:G356"/>
    <mergeCell ref="H355:H356"/>
    <mergeCell ref="I355:I356"/>
    <mergeCell ref="J355:J356"/>
    <mergeCell ref="K355:K356"/>
    <mergeCell ref="A352:A353"/>
    <mergeCell ref="B352:B353"/>
    <mergeCell ref="G352:G353"/>
    <mergeCell ref="H352:H353"/>
    <mergeCell ref="I352:I353"/>
    <mergeCell ref="J352:J353"/>
    <mergeCell ref="J346:J347"/>
    <mergeCell ref="K346:K347"/>
    <mergeCell ref="A349:A350"/>
    <mergeCell ref="B349:B350"/>
    <mergeCell ref="G349:G350"/>
    <mergeCell ref="H349:H350"/>
    <mergeCell ref="I349:I350"/>
    <mergeCell ref="J349:J350"/>
    <mergeCell ref="K349:K350"/>
    <mergeCell ref="A346:A347"/>
    <mergeCell ref="B346:B347"/>
    <mergeCell ref="G346:G347"/>
    <mergeCell ref="H346:H347"/>
    <mergeCell ref="I346:I347"/>
    <mergeCell ref="B340:B341"/>
    <mergeCell ref="G340:G341"/>
    <mergeCell ref="I340:I341"/>
    <mergeCell ref="K340:K341"/>
    <mergeCell ref="B343:B344"/>
    <mergeCell ref="G343:G344"/>
    <mergeCell ref="I343:I344"/>
    <mergeCell ref="K343:K344"/>
    <mergeCell ref="B337:B338"/>
    <mergeCell ref="G337:G338"/>
    <mergeCell ref="H337:H338"/>
    <mergeCell ref="I337:I338"/>
    <mergeCell ref="K337:K338"/>
    <mergeCell ref="B331:B332"/>
    <mergeCell ref="G331:G332"/>
    <mergeCell ref="I331:I332"/>
    <mergeCell ref="K331:K332"/>
    <mergeCell ref="B334:B335"/>
    <mergeCell ref="G334:G335"/>
    <mergeCell ref="I334:I335"/>
    <mergeCell ref="K334:K335"/>
    <mergeCell ref="B328:B329"/>
    <mergeCell ref="G328:G329"/>
    <mergeCell ref="H328:H329"/>
    <mergeCell ref="I328:I329"/>
    <mergeCell ref="K328:K329"/>
    <mergeCell ref="L328:L329"/>
    <mergeCell ref="B322:B323"/>
    <mergeCell ref="G322:G323"/>
    <mergeCell ref="I322:I323"/>
    <mergeCell ref="K322:K323"/>
    <mergeCell ref="B325:B326"/>
    <mergeCell ref="G325:G326"/>
    <mergeCell ref="I325:I326"/>
    <mergeCell ref="K325:K326"/>
    <mergeCell ref="L325:L326"/>
    <mergeCell ref="H322:H323"/>
    <mergeCell ref="H325:H326"/>
    <mergeCell ref="L322:L323"/>
    <mergeCell ref="B316:B317"/>
    <mergeCell ref="G316:G317"/>
    <mergeCell ref="I316:I317"/>
    <mergeCell ref="K316:K317"/>
    <mergeCell ref="B319:B320"/>
    <mergeCell ref="G319:G320"/>
    <mergeCell ref="I319:I320"/>
    <mergeCell ref="K319:K320"/>
    <mergeCell ref="I310:I311"/>
    <mergeCell ref="K310:K311"/>
    <mergeCell ref="B313:B314"/>
    <mergeCell ref="G313:G314"/>
    <mergeCell ref="H313:H314"/>
    <mergeCell ref="I313:I314"/>
    <mergeCell ref="K313:K314"/>
    <mergeCell ref="B304:B305"/>
    <mergeCell ref="G304:G305"/>
    <mergeCell ref="I304:I305"/>
    <mergeCell ref="K304:K305"/>
    <mergeCell ref="I307:I308"/>
    <mergeCell ref="K307:K308"/>
    <mergeCell ref="B301:B302"/>
    <mergeCell ref="G301:G302"/>
    <mergeCell ref="H301:H302"/>
    <mergeCell ref="I301:I302"/>
    <mergeCell ref="K301:K302"/>
    <mergeCell ref="B295:B296"/>
    <mergeCell ref="G295:G296"/>
    <mergeCell ref="H295:H296"/>
    <mergeCell ref="I295:I296"/>
    <mergeCell ref="K295:K296"/>
    <mergeCell ref="B298:B299"/>
    <mergeCell ref="G298:G299"/>
    <mergeCell ref="K298:K299"/>
    <mergeCell ref="B289:B290"/>
    <mergeCell ref="G289:G290"/>
    <mergeCell ref="I289:I290"/>
    <mergeCell ref="K289:K290"/>
    <mergeCell ref="B292:B293"/>
    <mergeCell ref="G292:G293"/>
    <mergeCell ref="I292:I293"/>
    <mergeCell ref="K292:K293"/>
    <mergeCell ref="B283:B284"/>
    <mergeCell ref="G283:G284"/>
    <mergeCell ref="I283:I284"/>
    <mergeCell ref="K283:K284"/>
    <mergeCell ref="B286:B287"/>
    <mergeCell ref="G286:G287"/>
    <mergeCell ref="I286:I287"/>
    <mergeCell ref="K286:K287"/>
    <mergeCell ref="B277:B278"/>
    <mergeCell ref="G277:G278"/>
    <mergeCell ref="H277:H278"/>
    <mergeCell ref="I277:I278"/>
    <mergeCell ref="K277:K278"/>
    <mergeCell ref="B280:B281"/>
    <mergeCell ref="G280:G281"/>
    <mergeCell ref="I280:I281"/>
    <mergeCell ref="K280:K281"/>
    <mergeCell ref="B271:B272"/>
    <mergeCell ref="G271:G272"/>
    <mergeCell ref="H271:H272"/>
    <mergeCell ref="I271:I272"/>
    <mergeCell ref="K271:K272"/>
    <mergeCell ref="B274:B275"/>
    <mergeCell ref="G274:G275"/>
    <mergeCell ref="I274:I275"/>
    <mergeCell ref="K274:K275"/>
    <mergeCell ref="B268:B269"/>
    <mergeCell ref="I268:I269"/>
    <mergeCell ref="K268:K269"/>
    <mergeCell ref="J259:J260"/>
    <mergeCell ref="K259:K260"/>
    <mergeCell ref="B262:B263"/>
    <mergeCell ref="E262:E263"/>
    <mergeCell ref="G262:G263"/>
    <mergeCell ref="I262:I263"/>
    <mergeCell ref="K262:K263"/>
    <mergeCell ref="B259:B260"/>
    <mergeCell ref="F259:F260"/>
    <mergeCell ref="G259:G260"/>
    <mergeCell ref="H259:H260"/>
    <mergeCell ref="I259:I260"/>
    <mergeCell ref="H268:H269"/>
    <mergeCell ref="B253:B254"/>
    <mergeCell ref="G253:G254"/>
    <mergeCell ref="I253:I254"/>
    <mergeCell ref="K253:K254"/>
    <mergeCell ref="B256:B257"/>
    <mergeCell ref="G256:G257"/>
    <mergeCell ref="I256:I257"/>
    <mergeCell ref="K256:K257"/>
    <mergeCell ref="B265:B266"/>
    <mergeCell ref="G265:G266"/>
    <mergeCell ref="I265:I266"/>
    <mergeCell ref="K265:K266"/>
    <mergeCell ref="B247:B248"/>
    <mergeCell ref="G247:G248"/>
    <mergeCell ref="I247:I248"/>
    <mergeCell ref="K247:K248"/>
    <mergeCell ref="B250:B251"/>
    <mergeCell ref="I250:I251"/>
    <mergeCell ref="K250:K251"/>
    <mergeCell ref="K241:K242"/>
    <mergeCell ref="B244:B245"/>
    <mergeCell ref="G244:G245"/>
    <mergeCell ref="I244:I245"/>
    <mergeCell ref="K244:K245"/>
    <mergeCell ref="B241:B242"/>
    <mergeCell ref="F241:F242"/>
    <mergeCell ref="G241:G242"/>
    <mergeCell ref="H241:H242"/>
    <mergeCell ref="I241:I242"/>
    <mergeCell ref="G250:G251"/>
    <mergeCell ref="B235:B236"/>
    <mergeCell ref="G235:G236"/>
    <mergeCell ref="I235:I236"/>
    <mergeCell ref="K235:K236"/>
    <mergeCell ref="B238:B239"/>
    <mergeCell ref="K238:K239"/>
    <mergeCell ref="B229:B230"/>
    <mergeCell ref="G229:G230"/>
    <mergeCell ref="K229:K230"/>
    <mergeCell ref="B232:B233"/>
    <mergeCell ref="G232:G233"/>
    <mergeCell ref="I232:I233"/>
    <mergeCell ref="K232:K233"/>
    <mergeCell ref="G238:G239"/>
    <mergeCell ref="H223:H224"/>
    <mergeCell ref="I223:I224"/>
    <mergeCell ref="K223:K224"/>
    <mergeCell ref="B226:B227"/>
    <mergeCell ref="I226:I227"/>
    <mergeCell ref="K226:K227"/>
    <mergeCell ref="B217:B218"/>
    <mergeCell ref="G217:G218"/>
    <mergeCell ref="H217:H218"/>
    <mergeCell ref="I217:I218"/>
    <mergeCell ref="K217:K218"/>
    <mergeCell ref="H220:H221"/>
    <mergeCell ref="I220:I221"/>
    <mergeCell ref="K220:K221"/>
    <mergeCell ref="G220:G221"/>
    <mergeCell ref="G223:G224"/>
    <mergeCell ref="G226:G227"/>
    <mergeCell ref="B211:B212"/>
    <mergeCell ref="G211:G212"/>
    <mergeCell ref="I211:I212"/>
    <mergeCell ref="K211:K212"/>
    <mergeCell ref="B214:B215"/>
    <mergeCell ref="G214:G215"/>
    <mergeCell ref="H214:H215"/>
    <mergeCell ref="I214:I215"/>
    <mergeCell ref="K214:K215"/>
    <mergeCell ref="B205:B206"/>
    <mergeCell ref="G205:G206"/>
    <mergeCell ref="I205:I206"/>
    <mergeCell ref="K205:K206"/>
    <mergeCell ref="B208:B209"/>
    <mergeCell ref="E208:E209"/>
    <mergeCell ref="G208:G209"/>
    <mergeCell ref="H208:H209"/>
    <mergeCell ref="I208:I209"/>
    <mergeCell ref="K208:K209"/>
    <mergeCell ref="B202:B203"/>
    <mergeCell ref="G202:G203"/>
    <mergeCell ref="I202:I203"/>
    <mergeCell ref="K202:K203"/>
    <mergeCell ref="B193:B194"/>
    <mergeCell ref="G193:G194"/>
    <mergeCell ref="I193:I194"/>
    <mergeCell ref="K193:K194"/>
    <mergeCell ref="B196:B197"/>
    <mergeCell ref="G196:G197"/>
    <mergeCell ref="I196:I197"/>
    <mergeCell ref="K196:K197"/>
    <mergeCell ref="H199:H200"/>
    <mergeCell ref="B187:B188"/>
    <mergeCell ref="G187:G188"/>
    <mergeCell ref="I187:I188"/>
    <mergeCell ref="K187:K188"/>
    <mergeCell ref="B190:B191"/>
    <mergeCell ref="G190:G191"/>
    <mergeCell ref="I190:I191"/>
    <mergeCell ref="K190:K191"/>
    <mergeCell ref="B199:B200"/>
    <mergeCell ref="G199:G200"/>
    <mergeCell ref="I199:I200"/>
    <mergeCell ref="K199:K200"/>
    <mergeCell ref="B181:B182"/>
    <mergeCell ref="G181:G182"/>
    <mergeCell ref="I181:I182"/>
    <mergeCell ref="K181:K182"/>
    <mergeCell ref="B184:B185"/>
    <mergeCell ref="G184:G185"/>
    <mergeCell ref="H184:H185"/>
    <mergeCell ref="I184:I185"/>
    <mergeCell ref="K184:K185"/>
    <mergeCell ref="B178:B179"/>
    <mergeCell ref="G178:G179"/>
    <mergeCell ref="H178:H179"/>
    <mergeCell ref="I178:I179"/>
    <mergeCell ref="K178:K179"/>
    <mergeCell ref="B172:B173"/>
    <mergeCell ref="E172:E173"/>
    <mergeCell ref="G172:G173"/>
    <mergeCell ref="I172:I173"/>
    <mergeCell ref="K172:K173"/>
    <mergeCell ref="B175:B176"/>
    <mergeCell ref="G175:G176"/>
    <mergeCell ref="I175:I176"/>
    <mergeCell ref="K175:K176"/>
    <mergeCell ref="B169:B170"/>
    <mergeCell ref="G169:G170"/>
    <mergeCell ref="H169:H170"/>
    <mergeCell ref="I169:I170"/>
    <mergeCell ref="K169:K170"/>
    <mergeCell ref="B163:B164"/>
    <mergeCell ref="G163:G164"/>
    <mergeCell ref="I163:I164"/>
    <mergeCell ref="K163:K164"/>
    <mergeCell ref="B166:B167"/>
    <mergeCell ref="G166:G167"/>
    <mergeCell ref="I166:I167"/>
    <mergeCell ref="K166:K167"/>
    <mergeCell ref="B160:B161"/>
    <mergeCell ref="E160:E161"/>
    <mergeCell ref="G160:G161"/>
    <mergeCell ref="H160:H161"/>
    <mergeCell ref="I160:I161"/>
    <mergeCell ref="K160:K161"/>
    <mergeCell ref="K154:K155"/>
    <mergeCell ref="B157:B158"/>
    <mergeCell ref="G157:G158"/>
    <mergeCell ref="H157:H158"/>
    <mergeCell ref="K157:K158"/>
    <mergeCell ref="B151:B152"/>
    <mergeCell ref="G151:G152"/>
    <mergeCell ref="H151:H152"/>
    <mergeCell ref="I151:I152"/>
    <mergeCell ref="K151:K152"/>
    <mergeCell ref="B154:B155"/>
    <mergeCell ref="G154:G155"/>
    <mergeCell ref="H154:H155"/>
    <mergeCell ref="I154:I155"/>
    <mergeCell ref="B148:B149"/>
    <mergeCell ref="E148:E149"/>
    <mergeCell ref="G148:G149"/>
    <mergeCell ref="H148:H149"/>
    <mergeCell ref="I148:I149"/>
    <mergeCell ref="K148:K149"/>
    <mergeCell ref="K142:K143"/>
    <mergeCell ref="B145:B146"/>
    <mergeCell ref="G145:G146"/>
    <mergeCell ref="H145:H146"/>
    <mergeCell ref="I145:I146"/>
    <mergeCell ref="K145:K146"/>
    <mergeCell ref="B139:B140"/>
    <mergeCell ref="G139:G140"/>
    <mergeCell ref="H139:H140"/>
    <mergeCell ref="I139:I140"/>
    <mergeCell ref="K139:K140"/>
    <mergeCell ref="B142:B143"/>
    <mergeCell ref="E142:E143"/>
    <mergeCell ref="G142:G143"/>
    <mergeCell ref="H142:H143"/>
    <mergeCell ref="I142:I143"/>
    <mergeCell ref="B130:B131"/>
    <mergeCell ref="F130:F131"/>
    <mergeCell ref="G130:G131"/>
    <mergeCell ref="H130:H131"/>
    <mergeCell ref="I130:I131"/>
    <mergeCell ref="J130:J131"/>
    <mergeCell ref="K130:K131"/>
    <mergeCell ref="K133:K134"/>
    <mergeCell ref="B136:B137"/>
    <mergeCell ref="G136:G137"/>
    <mergeCell ref="H136:H137"/>
    <mergeCell ref="I136:I137"/>
    <mergeCell ref="J136:J137"/>
    <mergeCell ref="K136:K137"/>
    <mergeCell ref="B133:B134"/>
    <mergeCell ref="F133:F134"/>
    <mergeCell ref="G133:G134"/>
    <mergeCell ref="H133:H134"/>
    <mergeCell ref="I133:I134"/>
    <mergeCell ref="J133:J134"/>
    <mergeCell ref="B124:B125"/>
    <mergeCell ref="E124:E125"/>
    <mergeCell ref="G124:G125"/>
    <mergeCell ref="I124:I125"/>
    <mergeCell ref="K124:K125"/>
    <mergeCell ref="B127:B128"/>
    <mergeCell ref="F127:F128"/>
    <mergeCell ref="G127:G128"/>
    <mergeCell ref="H127:H128"/>
    <mergeCell ref="I127:I128"/>
    <mergeCell ref="J127:J128"/>
    <mergeCell ref="K127:K128"/>
    <mergeCell ref="B121:B122"/>
    <mergeCell ref="F121:F122"/>
    <mergeCell ref="G121:G122"/>
    <mergeCell ref="I121:I122"/>
    <mergeCell ref="K121:K122"/>
    <mergeCell ref="B115:B116"/>
    <mergeCell ref="F115:F116"/>
    <mergeCell ref="G115:G116"/>
    <mergeCell ref="I115:I116"/>
    <mergeCell ref="K115:K116"/>
    <mergeCell ref="B118:B119"/>
    <mergeCell ref="E118:E119"/>
    <mergeCell ref="F118:F119"/>
    <mergeCell ref="G118:G119"/>
    <mergeCell ref="I118:I119"/>
    <mergeCell ref="E121:E122"/>
    <mergeCell ref="B112:B113"/>
    <mergeCell ref="F112:F113"/>
    <mergeCell ref="G112:G113"/>
    <mergeCell ref="H112:H113"/>
    <mergeCell ref="I112:I113"/>
    <mergeCell ref="K112:K113"/>
    <mergeCell ref="B106:B107"/>
    <mergeCell ref="G106:G107"/>
    <mergeCell ref="I106:I107"/>
    <mergeCell ref="B109:B110"/>
    <mergeCell ref="G109:G110"/>
    <mergeCell ref="H109:H110"/>
    <mergeCell ref="I109:I110"/>
    <mergeCell ref="B100:B101"/>
    <mergeCell ref="G100:G101"/>
    <mergeCell ref="I100:I101"/>
    <mergeCell ref="B103:B104"/>
    <mergeCell ref="F103:F104"/>
    <mergeCell ref="G103:G104"/>
    <mergeCell ref="I103:I104"/>
    <mergeCell ref="B94:B95"/>
    <mergeCell ref="G94:G95"/>
    <mergeCell ref="I94:I95"/>
    <mergeCell ref="K94:K95"/>
    <mergeCell ref="B97:B98"/>
    <mergeCell ref="G97:G98"/>
    <mergeCell ref="I97:I98"/>
    <mergeCell ref="K97:K98"/>
    <mergeCell ref="B88:B89"/>
    <mergeCell ref="G88:G89"/>
    <mergeCell ref="I88:I89"/>
    <mergeCell ref="B91:B92"/>
    <mergeCell ref="G91:G92"/>
    <mergeCell ref="I91:I92"/>
    <mergeCell ref="K91:K92"/>
    <mergeCell ref="K88:K89"/>
    <mergeCell ref="I82:I83"/>
    <mergeCell ref="J82:J83"/>
    <mergeCell ref="A85:A86"/>
    <mergeCell ref="B85:B86"/>
    <mergeCell ref="F85:F86"/>
    <mergeCell ref="G85:G86"/>
    <mergeCell ref="H85:H86"/>
    <mergeCell ref="I85:I86"/>
    <mergeCell ref="J85:J86"/>
    <mergeCell ref="A82:A83"/>
    <mergeCell ref="B82:B83"/>
    <mergeCell ref="F82:F83"/>
    <mergeCell ref="G82:G83"/>
    <mergeCell ref="H82:H83"/>
    <mergeCell ref="G76:G77"/>
    <mergeCell ref="H76:H77"/>
    <mergeCell ref="I76:I77"/>
    <mergeCell ref="A79:A80"/>
    <mergeCell ref="B79:B80"/>
    <mergeCell ref="G79:G80"/>
    <mergeCell ref="H79:H80"/>
    <mergeCell ref="I79:I80"/>
    <mergeCell ref="A70:A71"/>
    <mergeCell ref="B70:B71"/>
    <mergeCell ref="B73:B74"/>
    <mergeCell ref="A76:A77"/>
    <mergeCell ref="B76:B77"/>
    <mergeCell ref="E76:E77"/>
    <mergeCell ref="G70:G71"/>
    <mergeCell ref="G73:G74"/>
    <mergeCell ref="E79:E80"/>
    <mergeCell ref="H64:H65"/>
    <mergeCell ref="I64:I65"/>
    <mergeCell ref="J64:J65"/>
    <mergeCell ref="A67:A68"/>
    <mergeCell ref="B67:B68"/>
    <mergeCell ref="G67:G68"/>
    <mergeCell ref="I67:I68"/>
    <mergeCell ref="A64:A65"/>
    <mergeCell ref="B64:B65"/>
    <mergeCell ref="F64:F65"/>
    <mergeCell ref="G64:G65"/>
    <mergeCell ref="A61:A62"/>
    <mergeCell ref="B61:B62"/>
    <mergeCell ref="G61:G62"/>
    <mergeCell ref="H61:H62"/>
    <mergeCell ref="I61:I62"/>
    <mergeCell ref="A58:A59"/>
    <mergeCell ref="B58:B59"/>
    <mergeCell ref="G58:G59"/>
    <mergeCell ref="H58:H59"/>
    <mergeCell ref="I58:I59"/>
    <mergeCell ref="J58:J59"/>
    <mergeCell ref="A52:A53"/>
    <mergeCell ref="B52:B53"/>
    <mergeCell ref="G52:G53"/>
    <mergeCell ref="I52:I53"/>
    <mergeCell ref="A55:A56"/>
    <mergeCell ref="B55:B56"/>
    <mergeCell ref="G55:G56"/>
    <mergeCell ref="I55:I56"/>
    <mergeCell ref="A46:A47"/>
    <mergeCell ref="B46:B47"/>
    <mergeCell ref="G46:G47"/>
    <mergeCell ref="I46:I47"/>
    <mergeCell ref="A49:A50"/>
    <mergeCell ref="B49:B50"/>
    <mergeCell ref="G49:G50"/>
    <mergeCell ref="I49:I50"/>
    <mergeCell ref="I40:I41"/>
    <mergeCell ref="J40:J41"/>
    <mergeCell ref="A43:A44"/>
    <mergeCell ref="B43:B44"/>
    <mergeCell ref="G43:G44"/>
    <mergeCell ref="H43:H44"/>
    <mergeCell ref="I43:I44"/>
    <mergeCell ref="J43:J44"/>
    <mergeCell ref="A40:A41"/>
    <mergeCell ref="B40:B41"/>
    <mergeCell ref="E40:E41"/>
    <mergeCell ref="F40:F41"/>
    <mergeCell ref="G40:G41"/>
    <mergeCell ref="H40:H41"/>
    <mergeCell ref="A37:A38"/>
    <mergeCell ref="B37:B38"/>
    <mergeCell ref="G37:G38"/>
    <mergeCell ref="H37:H38"/>
    <mergeCell ref="I37:I38"/>
    <mergeCell ref="J37:J38"/>
    <mergeCell ref="I31:I32"/>
    <mergeCell ref="J31:J32"/>
    <mergeCell ref="A34:A35"/>
    <mergeCell ref="B34:B35"/>
    <mergeCell ref="E34:E35"/>
    <mergeCell ref="F34:F35"/>
    <mergeCell ref="G34:G35"/>
    <mergeCell ref="H34:H35"/>
    <mergeCell ref="I34:I35"/>
    <mergeCell ref="J34:J35"/>
    <mergeCell ref="A28:A29"/>
    <mergeCell ref="B28:B29"/>
    <mergeCell ref="E28:E29"/>
    <mergeCell ref="G28:G29"/>
    <mergeCell ref="I28:I29"/>
    <mergeCell ref="A31:A32"/>
    <mergeCell ref="B31:B32"/>
    <mergeCell ref="E31:E32"/>
    <mergeCell ref="G31:G32"/>
    <mergeCell ref="H31:H32"/>
    <mergeCell ref="I22:I23"/>
    <mergeCell ref="J22:J23"/>
    <mergeCell ref="A25:A26"/>
    <mergeCell ref="B25:B26"/>
    <mergeCell ref="E25:E26"/>
    <mergeCell ref="F25:F26"/>
    <mergeCell ref="G25:G26"/>
    <mergeCell ref="H25:H26"/>
    <mergeCell ref="I25:I26"/>
    <mergeCell ref="J25:J26"/>
    <mergeCell ref="A22:A23"/>
    <mergeCell ref="B22:B23"/>
    <mergeCell ref="E22:E23"/>
    <mergeCell ref="F22:F23"/>
    <mergeCell ref="G22:G23"/>
    <mergeCell ref="H22:H23"/>
    <mergeCell ref="A19:A20"/>
    <mergeCell ref="B19:B20"/>
    <mergeCell ref="E19:E20"/>
    <mergeCell ref="F19:F20"/>
    <mergeCell ref="G19:G20"/>
    <mergeCell ref="H19:H20"/>
    <mergeCell ref="L13:L14"/>
    <mergeCell ref="A16:A17"/>
    <mergeCell ref="B16:B17"/>
    <mergeCell ref="G16:G17"/>
    <mergeCell ref="I16:I17"/>
    <mergeCell ref="K16:K17"/>
    <mergeCell ref="L16:L17"/>
    <mergeCell ref="I19:I20"/>
    <mergeCell ref="J19:J20"/>
    <mergeCell ref="K19:K20"/>
    <mergeCell ref="L19:L20"/>
    <mergeCell ref="A13:A14"/>
    <mergeCell ref="B13:B14"/>
    <mergeCell ref="F13:F14"/>
    <mergeCell ref="G13:G14"/>
    <mergeCell ref="H13:H14"/>
    <mergeCell ref="I13:I14"/>
    <mergeCell ref="J13:J14"/>
    <mergeCell ref="K13:K14"/>
    <mergeCell ref="L7:L8"/>
    <mergeCell ref="A10:A11"/>
    <mergeCell ref="B10:B11"/>
    <mergeCell ref="E10:E11"/>
    <mergeCell ref="F10:F11"/>
    <mergeCell ref="G10:G11"/>
    <mergeCell ref="H10:H11"/>
    <mergeCell ref="I10:I11"/>
    <mergeCell ref="J10:J11"/>
    <mergeCell ref="K10:K11"/>
    <mergeCell ref="L10:L11"/>
    <mergeCell ref="A7:A8"/>
    <mergeCell ref="B7:B8"/>
    <mergeCell ref="F7:F8"/>
    <mergeCell ref="G7:G8"/>
    <mergeCell ref="H7:H8"/>
    <mergeCell ref="I7:I8"/>
    <mergeCell ref="J7:J8"/>
    <mergeCell ref="K7:K8"/>
    <mergeCell ref="K1:K2"/>
    <mergeCell ref="L1:L2"/>
    <mergeCell ref="A3:C3"/>
    <mergeCell ref="A4:A5"/>
    <mergeCell ref="B4:B5"/>
    <mergeCell ref="E4:E5"/>
    <mergeCell ref="F4:F5"/>
    <mergeCell ref="G4:G5"/>
    <mergeCell ref="H4:H5"/>
    <mergeCell ref="I4:I5"/>
    <mergeCell ref="A1:A2"/>
    <mergeCell ref="B1:B2"/>
    <mergeCell ref="C1:C2"/>
    <mergeCell ref="D1:E1"/>
    <mergeCell ref="F1:F2"/>
    <mergeCell ref="G1:I1"/>
    <mergeCell ref="J1:J2"/>
    <mergeCell ref="J4:J5"/>
    <mergeCell ref="K4:K5"/>
    <mergeCell ref="L4:L5"/>
    <mergeCell ref="L310:L311"/>
    <mergeCell ref="L292:L293"/>
    <mergeCell ref="L286:L287"/>
    <mergeCell ref="L289:L290"/>
    <mergeCell ref="L283:L284"/>
    <mergeCell ref="L277:L278"/>
    <mergeCell ref="L265:L266"/>
    <mergeCell ref="L268:L269"/>
    <mergeCell ref="L259:L260"/>
    <mergeCell ref="L253:L254"/>
    <mergeCell ref="L238:L239"/>
    <mergeCell ref="L232:L233"/>
    <mergeCell ref="L220:L221"/>
    <mergeCell ref="L211:L212"/>
    <mergeCell ref="L208:L209"/>
    <mergeCell ref="L184:L185"/>
    <mergeCell ref="L166:L167"/>
    <mergeCell ref="L160:L161"/>
    <mergeCell ref="L157:L158"/>
    <mergeCell ref="L154:L155"/>
    <mergeCell ref="L136:L137"/>
    <mergeCell ref="L127:L128"/>
    <mergeCell ref="L130:L131"/>
    <mergeCell ref="L124:L125"/>
    <mergeCell ref="K106:K107"/>
    <mergeCell ref="K103:K104"/>
    <mergeCell ref="K100:K101"/>
    <mergeCell ref="K109:K110"/>
    <mergeCell ref="K118:K119"/>
    <mergeCell ref="L115:L116"/>
    <mergeCell ref="K85:K86"/>
    <mergeCell ref="K82:K83"/>
    <mergeCell ref="K79:K80"/>
    <mergeCell ref="K76:K77"/>
    <mergeCell ref="L76:L77"/>
    <mergeCell ref="K73:K74"/>
    <mergeCell ref="L73:L74"/>
    <mergeCell ref="K70:K71"/>
    <mergeCell ref="L70:L71"/>
    <mergeCell ref="K67:K68"/>
    <mergeCell ref="L67:L68"/>
    <mergeCell ref="K64:K65"/>
    <mergeCell ref="L64:L65"/>
    <mergeCell ref="K61:K62"/>
    <mergeCell ref="L61:L62"/>
    <mergeCell ref="K58:K59"/>
    <mergeCell ref="L58:L59"/>
    <mergeCell ref="K55:K56"/>
    <mergeCell ref="L55:L56"/>
    <mergeCell ref="K52:K53"/>
    <mergeCell ref="L52:L53"/>
    <mergeCell ref="K49:K50"/>
    <mergeCell ref="L49:L50"/>
    <mergeCell ref="K46:K47"/>
    <mergeCell ref="L46:L47"/>
    <mergeCell ref="K43:K44"/>
    <mergeCell ref="L43:L44"/>
    <mergeCell ref="K25:K26"/>
    <mergeCell ref="L25:L26"/>
    <mergeCell ref="K22:K23"/>
    <mergeCell ref="L22:L23"/>
    <mergeCell ref="K40:K41"/>
    <mergeCell ref="L40:L41"/>
    <mergeCell ref="K37:K38"/>
    <mergeCell ref="L37:L38"/>
    <mergeCell ref="K34:K35"/>
    <mergeCell ref="L34:L35"/>
    <mergeCell ref="K31:K32"/>
    <mergeCell ref="L31:L32"/>
    <mergeCell ref="K28:K29"/>
    <mergeCell ref="L28:L29"/>
  </mergeCells>
  <pageMargins left="0.7" right="0.7" top="0.75" bottom="0.75" header="0.3" footer="0.3"/>
  <pageSetup orientation="portrait" horizontalDpi="120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L483"/>
  <sheetViews>
    <sheetView topLeftCell="A451" zoomScale="91" zoomScaleNormal="91" workbookViewId="0">
      <selection activeCell="C463" sqref="C463:J465"/>
    </sheetView>
  </sheetViews>
  <sheetFormatPr defaultRowHeight="15"/>
  <cols>
    <col min="1" max="1" width="6.42578125" customWidth="1"/>
    <col min="3" max="3" width="46.42578125" customWidth="1"/>
    <col min="4" max="4" width="17.42578125" customWidth="1"/>
    <col min="6" max="7" width="16.28515625" customWidth="1"/>
    <col min="8" max="8" width="16.42578125" customWidth="1"/>
    <col min="9" max="9" width="16.7109375" customWidth="1"/>
    <col min="10" max="10" width="15" customWidth="1"/>
    <col min="11" max="11" width="17" customWidth="1"/>
    <col min="12" max="12" width="15.28515625" customWidth="1"/>
  </cols>
  <sheetData>
    <row r="1" spans="1:12">
      <c r="A1" s="9506" t="s">
        <v>1</v>
      </c>
      <c r="B1" s="9504" t="s">
        <v>2</v>
      </c>
      <c r="C1" s="9506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540" t="s">
        <v>8</v>
      </c>
      <c r="L1" s="9625" t="s">
        <v>702</v>
      </c>
    </row>
    <row r="2" spans="1:12">
      <c r="A2" s="9507"/>
      <c r="B2" s="9505"/>
      <c r="C2" s="9507"/>
      <c r="D2" s="1422" t="s">
        <v>9</v>
      </c>
      <c r="E2" s="470" t="s">
        <v>10</v>
      </c>
      <c r="F2" s="9511"/>
      <c r="G2" s="1416" t="s">
        <v>11</v>
      </c>
      <c r="H2" s="1419" t="s">
        <v>537</v>
      </c>
      <c r="I2" s="1416" t="s">
        <v>13</v>
      </c>
      <c r="J2" s="9511"/>
      <c r="K2" s="9541"/>
      <c r="L2" s="9625"/>
    </row>
    <row r="3" spans="1:12">
      <c r="A3" s="9544" t="s">
        <v>75</v>
      </c>
      <c r="B3" s="9545"/>
      <c r="C3" s="9546"/>
      <c r="D3" s="501"/>
      <c r="E3" s="502"/>
      <c r="F3" s="503"/>
      <c r="G3" s="503"/>
      <c r="H3" s="504"/>
      <c r="I3" s="505"/>
      <c r="J3" s="505"/>
      <c r="K3" s="1523">
        <f>'Mei''15'!K441</f>
        <v>7294120</v>
      </c>
      <c r="L3" s="433"/>
    </row>
    <row r="4" spans="1:12">
      <c r="A4" s="9495"/>
      <c r="B4" s="9496" t="s">
        <v>1514</v>
      </c>
      <c r="C4" s="545" t="s">
        <v>952</v>
      </c>
      <c r="D4" s="1417"/>
      <c r="E4" s="9498"/>
      <c r="F4" s="9492"/>
      <c r="G4" s="9492"/>
      <c r="H4" s="9492"/>
      <c r="I4" s="9492">
        <v>50000</v>
      </c>
      <c r="J4" s="9492"/>
      <c r="K4" s="9494">
        <f>K3-I4</f>
        <v>7244120</v>
      </c>
      <c r="L4" s="9647"/>
    </row>
    <row r="5" spans="1:12">
      <c r="A5" s="9495"/>
      <c r="B5" s="9497"/>
      <c r="C5" s="538" t="s">
        <v>1264</v>
      </c>
      <c r="D5" s="1418"/>
      <c r="E5" s="9499"/>
      <c r="F5" s="9493"/>
      <c r="G5" s="9493"/>
      <c r="H5" s="9493"/>
      <c r="I5" s="9493"/>
      <c r="J5" s="9493"/>
      <c r="K5" s="9494"/>
      <c r="L5" s="9648"/>
    </row>
    <row r="6" spans="1:12">
      <c r="A6" s="1418"/>
      <c r="B6" s="1415"/>
      <c r="C6" s="530"/>
      <c r="D6" s="576"/>
      <c r="E6" s="574"/>
      <c r="F6" s="575"/>
      <c r="G6" s="575"/>
      <c r="H6" s="575"/>
      <c r="I6" s="575"/>
      <c r="J6" s="575">
        <v>1600</v>
      </c>
      <c r="K6" s="1410">
        <f>K4+J6</f>
        <v>7245720</v>
      </c>
      <c r="L6" s="433"/>
    </row>
    <row r="7" spans="1:12">
      <c r="A7" s="9515"/>
      <c r="B7" s="9496" t="s">
        <v>1515</v>
      </c>
      <c r="C7" s="474" t="s">
        <v>815</v>
      </c>
      <c r="D7" s="1417" t="s">
        <v>579</v>
      </c>
      <c r="E7" s="1414" t="s">
        <v>83</v>
      </c>
      <c r="F7" s="9492"/>
      <c r="G7" s="9492"/>
      <c r="H7" s="9492"/>
      <c r="I7" s="9492">
        <v>90421</v>
      </c>
      <c r="J7" s="9492"/>
      <c r="K7" s="9494">
        <f>K6-I7</f>
        <v>7155299</v>
      </c>
      <c r="L7" s="9617"/>
    </row>
    <row r="8" spans="1:12">
      <c r="A8" s="9516"/>
      <c r="B8" s="9497"/>
      <c r="C8" s="522" t="s">
        <v>995</v>
      </c>
      <c r="D8" s="1418" t="s">
        <v>46</v>
      </c>
      <c r="E8" s="1415"/>
      <c r="F8" s="9493"/>
      <c r="G8" s="9493"/>
      <c r="H8" s="9493"/>
      <c r="I8" s="9493"/>
      <c r="J8" s="9493"/>
      <c r="K8" s="9494"/>
      <c r="L8" s="9618"/>
    </row>
    <row r="9" spans="1:12">
      <c r="A9" s="1418"/>
      <c r="B9" s="1415"/>
      <c r="C9" s="530"/>
      <c r="D9" s="573"/>
      <c r="E9" s="574"/>
      <c r="F9" s="575"/>
      <c r="G9" s="575"/>
      <c r="H9" s="575"/>
      <c r="I9" s="575"/>
      <c r="J9" s="575">
        <v>1600</v>
      </c>
      <c r="K9" s="1410">
        <f>K7+J9</f>
        <v>7156899</v>
      </c>
      <c r="L9" s="433"/>
    </row>
    <row r="10" spans="1:12">
      <c r="A10" s="9498"/>
      <c r="B10" s="9496"/>
      <c r="C10" s="556" t="s">
        <v>997</v>
      </c>
      <c r="D10" s="485" t="s">
        <v>1221</v>
      </c>
      <c r="E10" s="1430" t="s">
        <v>1236</v>
      </c>
      <c r="F10" s="9492"/>
      <c r="G10" s="9492">
        <v>200000</v>
      </c>
      <c r="H10" s="9492"/>
      <c r="I10" s="9494"/>
      <c r="J10" s="9494"/>
      <c r="K10" s="9492">
        <f>K9-G10</f>
        <v>6956899</v>
      </c>
      <c r="L10" s="9617"/>
    </row>
    <row r="11" spans="1:12">
      <c r="A11" s="9499"/>
      <c r="B11" s="9497"/>
      <c r="C11" s="555" t="s">
        <v>1220</v>
      </c>
      <c r="D11" s="486" t="s">
        <v>1222</v>
      </c>
      <c r="E11" s="1431"/>
      <c r="F11" s="9493"/>
      <c r="G11" s="9493"/>
      <c r="H11" s="9493"/>
      <c r="I11" s="9494"/>
      <c r="J11" s="9494"/>
      <c r="K11" s="9493"/>
      <c r="L11" s="9618"/>
    </row>
    <row r="12" spans="1:12">
      <c r="A12" s="1413"/>
      <c r="B12" s="477"/>
      <c r="C12" s="528"/>
      <c r="D12" s="576"/>
      <c r="E12" s="574"/>
      <c r="F12" s="577"/>
      <c r="G12" s="577"/>
      <c r="H12" s="577"/>
      <c r="I12" s="577"/>
      <c r="J12" s="577">
        <v>1600</v>
      </c>
      <c r="K12" s="1423">
        <f>K10+J12</f>
        <v>6958499</v>
      </c>
      <c r="L12" s="433"/>
    </row>
    <row r="13" spans="1:12">
      <c r="A13" s="9498"/>
      <c r="B13" s="9496"/>
      <c r="C13" s="435" t="s">
        <v>864</v>
      </c>
      <c r="D13" s="1428" t="s">
        <v>1221</v>
      </c>
      <c r="E13" s="1430" t="s">
        <v>1236</v>
      </c>
      <c r="F13" s="9609"/>
      <c r="G13" s="9492">
        <v>100000</v>
      </c>
      <c r="H13" s="9492"/>
      <c r="I13" s="9492"/>
      <c r="J13" s="9492"/>
      <c r="K13" s="9492">
        <f>K12-G13</f>
        <v>6858499</v>
      </c>
      <c r="L13" s="9617"/>
    </row>
    <row r="14" spans="1:12">
      <c r="A14" s="9499"/>
      <c r="B14" s="9497"/>
      <c r="C14" s="509" t="s">
        <v>1261</v>
      </c>
      <c r="D14" s="1429" t="s">
        <v>1222</v>
      </c>
      <c r="E14" s="1431"/>
      <c r="F14" s="9610"/>
      <c r="G14" s="9493"/>
      <c r="H14" s="9493"/>
      <c r="I14" s="9493"/>
      <c r="J14" s="9493"/>
      <c r="K14" s="9493"/>
      <c r="L14" s="9618"/>
    </row>
    <row r="15" spans="1:12">
      <c r="A15" s="1413"/>
      <c r="B15" s="477"/>
      <c r="C15" s="529"/>
      <c r="D15" s="668"/>
      <c r="E15" s="669"/>
      <c r="F15" s="670"/>
      <c r="G15" s="670"/>
      <c r="H15" s="670"/>
      <c r="I15" s="670"/>
      <c r="J15" s="577">
        <v>1600</v>
      </c>
      <c r="K15" s="1423">
        <f>K13+J15</f>
        <v>6860099</v>
      </c>
      <c r="L15" s="433"/>
    </row>
    <row r="16" spans="1:12">
      <c r="A16" s="9498"/>
      <c r="B16" s="9497"/>
      <c r="C16" s="556" t="s">
        <v>952</v>
      </c>
      <c r="D16" s="1428" t="s">
        <v>1207</v>
      </c>
      <c r="E16" s="9498" t="s">
        <v>1422</v>
      </c>
      <c r="F16" s="1409"/>
      <c r="G16" s="9492">
        <v>50000</v>
      </c>
      <c r="H16" s="537"/>
      <c r="I16" s="9492"/>
      <c r="J16" s="595"/>
      <c r="K16" s="9492">
        <f>K15-G16</f>
        <v>6810099</v>
      </c>
      <c r="L16" s="9617"/>
    </row>
    <row r="17" spans="1:12">
      <c r="A17" s="9499"/>
      <c r="B17" s="9497"/>
      <c r="C17" s="555" t="s">
        <v>1206</v>
      </c>
      <c r="D17" s="1429" t="s">
        <v>1176</v>
      </c>
      <c r="E17" s="9499"/>
      <c r="F17" s="1410"/>
      <c r="G17" s="9493"/>
      <c r="H17" s="515"/>
      <c r="I17" s="9493"/>
      <c r="J17" s="559"/>
      <c r="K17" s="9493"/>
      <c r="L17" s="9618"/>
    </row>
    <row r="18" spans="1:12">
      <c r="A18" s="1413"/>
      <c r="B18" s="477"/>
      <c r="C18" s="532"/>
      <c r="D18" s="576"/>
      <c r="E18" s="582"/>
      <c r="F18" s="577"/>
      <c r="G18" s="577"/>
      <c r="H18" s="600"/>
      <c r="I18" s="577"/>
      <c r="J18" s="604">
        <v>1600</v>
      </c>
      <c r="K18" s="1423">
        <f>K16+J18</f>
        <v>6811699</v>
      </c>
      <c r="L18" s="433"/>
    </row>
    <row r="19" spans="1:12">
      <c r="A19" s="9498"/>
      <c r="B19" s="9657"/>
      <c r="C19" s="556" t="s">
        <v>1047</v>
      </c>
      <c r="D19" s="1428" t="s">
        <v>1049</v>
      </c>
      <c r="E19" s="1430" t="s">
        <v>126</v>
      </c>
      <c r="F19" s="9492"/>
      <c r="G19" s="9633">
        <v>450000</v>
      </c>
      <c r="H19" s="9542"/>
      <c r="I19" s="9492"/>
      <c r="J19" s="9492"/>
      <c r="K19" s="9492">
        <f>K18-G19</f>
        <v>6361699</v>
      </c>
      <c r="L19" s="9617"/>
    </row>
    <row r="20" spans="1:12">
      <c r="A20" s="9499"/>
      <c r="B20" s="9658"/>
      <c r="C20" s="555" t="s">
        <v>1048</v>
      </c>
      <c r="D20" s="1429" t="s">
        <v>956</v>
      </c>
      <c r="E20" s="1431"/>
      <c r="F20" s="9493"/>
      <c r="G20" s="9634"/>
      <c r="H20" s="9543"/>
      <c r="I20" s="9493"/>
      <c r="J20" s="9493"/>
      <c r="K20" s="9493"/>
      <c r="L20" s="9618"/>
    </row>
    <row r="21" spans="1:12">
      <c r="A21" s="1412"/>
      <c r="B21" s="1413"/>
      <c r="C21" s="532"/>
      <c r="D21" s="576"/>
      <c r="E21" s="584"/>
      <c r="F21" s="586"/>
      <c r="G21" s="588"/>
      <c r="H21" s="586"/>
      <c r="I21" s="586"/>
      <c r="J21" s="586">
        <v>1600</v>
      </c>
      <c r="K21" s="1411">
        <f>K19+J21</f>
        <v>6363299</v>
      </c>
      <c r="L21" s="433"/>
    </row>
    <row r="22" spans="1:12">
      <c r="A22" s="9515"/>
      <c r="B22" s="9498"/>
      <c r="C22" s="491" t="s">
        <v>781</v>
      </c>
      <c r="D22" s="1428" t="s">
        <v>632</v>
      </c>
      <c r="E22" s="9498" t="s">
        <v>74</v>
      </c>
      <c r="F22" s="9492"/>
      <c r="G22" s="9492">
        <v>71140</v>
      </c>
      <c r="H22" s="9492"/>
      <c r="I22" s="9492"/>
      <c r="J22" s="9492"/>
      <c r="K22" s="9492">
        <f>K21-G22</f>
        <v>6292159</v>
      </c>
      <c r="L22" s="9617"/>
    </row>
    <row r="23" spans="1:12">
      <c r="A23" s="9516"/>
      <c r="B23" s="9499"/>
      <c r="C23" s="487" t="s">
        <v>1005</v>
      </c>
      <c r="D23" s="1429" t="s">
        <v>73</v>
      </c>
      <c r="E23" s="9499"/>
      <c r="F23" s="9493"/>
      <c r="G23" s="9493"/>
      <c r="H23" s="9493"/>
      <c r="I23" s="9493"/>
      <c r="J23" s="9493"/>
      <c r="K23" s="9516"/>
      <c r="L23" s="9618"/>
    </row>
    <row r="24" spans="1:12">
      <c r="A24" s="514"/>
      <c r="B24" s="527"/>
      <c r="C24" s="528"/>
      <c r="D24" s="576"/>
      <c r="E24" s="574"/>
      <c r="F24" s="575"/>
      <c r="G24" s="575"/>
      <c r="H24" s="575"/>
      <c r="I24" s="575"/>
      <c r="J24" s="575">
        <v>1500</v>
      </c>
      <c r="K24" s="516">
        <f>K22+J24</f>
        <v>6293659</v>
      </c>
      <c r="L24" s="433"/>
    </row>
    <row r="25" spans="1:12">
      <c r="A25" s="9515"/>
      <c r="B25" s="9498"/>
      <c r="C25" s="525" t="s">
        <v>778</v>
      </c>
      <c r="D25" s="1428" t="s">
        <v>632</v>
      </c>
      <c r="E25" s="9498" t="s">
        <v>74</v>
      </c>
      <c r="F25" s="9492"/>
      <c r="G25" s="9633">
        <v>95140</v>
      </c>
      <c r="H25" s="9492"/>
      <c r="I25" s="9492"/>
      <c r="J25" s="9492"/>
      <c r="K25" s="9492">
        <f>K24-G25</f>
        <v>6198519</v>
      </c>
      <c r="L25" s="9617"/>
    </row>
    <row r="26" spans="1:12">
      <c r="A26" s="9516"/>
      <c r="B26" s="9499"/>
      <c r="C26" s="539" t="s">
        <v>1004</v>
      </c>
      <c r="D26" s="1429" t="s">
        <v>73</v>
      </c>
      <c r="E26" s="9499"/>
      <c r="F26" s="9493"/>
      <c r="G26" s="9634"/>
      <c r="H26" s="9493"/>
      <c r="I26" s="9493"/>
      <c r="J26" s="9493"/>
      <c r="K26" s="9493"/>
      <c r="L26" s="9618"/>
    </row>
    <row r="27" spans="1:12">
      <c r="A27" s="514"/>
      <c r="B27" s="514"/>
      <c r="C27" s="528"/>
      <c r="D27" s="576"/>
      <c r="E27" s="528"/>
      <c r="F27" s="528"/>
      <c r="G27" s="585"/>
      <c r="H27" s="528"/>
      <c r="I27" s="528"/>
      <c r="J27" s="585">
        <v>1500</v>
      </c>
      <c r="K27" s="516">
        <f>K25+J27</f>
        <v>6200019</v>
      </c>
      <c r="L27" s="1412"/>
    </row>
    <row r="28" spans="1:12">
      <c r="A28" s="9515"/>
      <c r="B28" s="9498"/>
      <c r="C28" s="556" t="s">
        <v>781</v>
      </c>
      <c r="D28" s="1417" t="s">
        <v>1517</v>
      </c>
      <c r="E28" s="9659"/>
      <c r="F28" s="1420"/>
      <c r="G28" s="9609"/>
      <c r="H28" s="9492">
        <v>627140</v>
      </c>
      <c r="I28" s="9492"/>
      <c r="J28" s="464"/>
      <c r="K28" s="9492">
        <f>K27-H28</f>
        <v>5572879</v>
      </c>
      <c r="L28" s="9653" t="s">
        <v>1642</v>
      </c>
    </row>
    <row r="29" spans="1:12">
      <c r="A29" s="9516"/>
      <c r="B29" s="9499"/>
      <c r="C29" s="555" t="s">
        <v>1516</v>
      </c>
      <c r="D29" s="1418"/>
      <c r="E29" s="9660"/>
      <c r="F29" s="1421"/>
      <c r="G29" s="9610"/>
      <c r="H29" s="9493"/>
      <c r="I29" s="9493"/>
      <c r="J29" s="559"/>
      <c r="K29" s="9516"/>
      <c r="L29" s="9654"/>
    </row>
    <row r="30" spans="1:12">
      <c r="A30" s="514"/>
      <c r="B30" s="527"/>
      <c r="C30" s="532"/>
      <c r="D30" s="576"/>
      <c r="E30" s="582"/>
      <c r="F30" s="577"/>
      <c r="G30" s="577"/>
      <c r="H30" s="600"/>
      <c r="I30" s="577"/>
      <c r="J30" s="604">
        <v>1500</v>
      </c>
      <c r="K30" s="516">
        <f>K28+J30</f>
        <v>5574379</v>
      </c>
      <c r="L30" s="433"/>
    </row>
    <row r="31" spans="1:12">
      <c r="A31" s="9515"/>
      <c r="B31" s="9498"/>
      <c r="C31" s="556" t="s">
        <v>796</v>
      </c>
      <c r="D31" s="1428" t="s">
        <v>1371</v>
      </c>
      <c r="E31" s="1432" t="s">
        <v>1372</v>
      </c>
      <c r="F31" s="1424"/>
      <c r="G31" s="9663"/>
      <c r="H31" s="9663"/>
      <c r="I31" s="9633">
        <v>92700</v>
      </c>
      <c r="J31" s="9515"/>
      <c r="K31" s="9492">
        <f>K30-I31</f>
        <v>5481679</v>
      </c>
      <c r="L31" s="9617"/>
    </row>
    <row r="32" spans="1:12">
      <c r="A32" s="9516"/>
      <c r="B32" s="9499"/>
      <c r="C32" s="477" t="s">
        <v>1077</v>
      </c>
      <c r="D32" s="1429" t="s">
        <v>956</v>
      </c>
      <c r="E32" s="1433"/>
      <c r="F32" s="1425"/>
      <c r="G32" s="9664"/>
      <c r="H32" s="9664"/>
      <c r="I32" s="9634"/>
      <c r="J32" s="9516"/>
      <c r="K32" s="9493"/>
      <c r="L32" s="9618"/>
    </row>
    <row r="33" spans="1:12">
      <c r="A33" s="514"/>
      <c r="B33" s="527"/>
      <c r="C33" s="532"/>
      <c r="D33" s="583"/>
      <c r="E33" s="584"/>
      <c r="F33" s="586"/>
      <c r="G33" s="585"/>
      <c r="H33" s="586"/>
      <c r="I33" s="586"/>
      <c r="J33" s="586">
        <v>750</v>
      </c>
      <c r="K33" s="1214">
        <f>K31+J33</f>
        <v>5482429</v>
      </c>
      <c r="L33" s="433"/>
    </row>
    <row r="34" spans="1:12">
      <c r="A34" s="9515"/>
      <c r="B34" s="9498" t="s">
        <v>1518</v>
      </c>
      <c r="C34" s="491" t="s">
        <v>591</v>
      </c>
      <c r="D34" s="1428"/>
      <c r="E34" s="1430"/>
      <c r="F34" s="9492">
        <v>20000000</v>
      </c>
      <c r="G34" s="9633"/>
      <c r="H34" s="9492"/>
      <c r="I34" s="9492"/>
      <c r="J34" s="9492"/>
      <c r="K34" s="9492">
        <f>K33+F34</f>
        <v>25482429</v>
      </c>
      <c r="L34" s="9617"/>
    </row>
    <row r="35" spans="1:12">
      <c r="A35" s="9516"/>
      <c r="B35" s="9499"/>
      <c r="C35" s="487"/>
      <c r="D35" s="1429"/>
      <c r="E35" s="1431"/>
      <c r="F35" s="9493"/>
      <c r="G35" s="9634"/>
      <c r="H35" s="9493"/>
      <c r="I35" s="9493"/>
      <c r="J35" s="9493"/>
      <c r="K35" s="9493"/>
      <c r="L35" s="9618"/>
    </row>
    <row r="36" spans="1:12">
      <c r="A36" s="514"/>
      <c r="B36" s="527"/>
      <c r="C36" s="531"/>
      <c r="D36" s="576"/>
      <c r="E36" s="584"/>
      <c r="F36" s="586"/>
      <c r="G36" s="585"/>
      <c r="H36" s="586"/>
      <c r="I36" s="586"/>
      <c r="J36" s="586"/>
      <c r="K36" s="516"/>
      <c r="L36" s="433"/>
    </row>
    <row r="37" spans="1:12">
      <c r="A37" s="9515"/>
      <c r="B37" s="9498" t="s">
        <v>1518</v>
      </c>
      <c r="C37" s="491" t="s">
        <v>1332</v>
      </c>
      <c r="D37" s="1439" t="s">
        <v>1334</v>
      </c>
      <c r="E37" s="1441" t="s">
        <v>1348</v>
      </c>
      <c r="F37" s="9492"/>
      <c r="G37" s="9633">
        <v>250000</v>
      </c>
      <c r="H37" s="9492"/>
      <c r="I37" s="9492"/>
      <c r="J37" s="9492"/>
      <c r="K37" s="9492">
        <f>K34-G37</f>
        <v>25232429</v>
      </c>
      <c r="L37" s="9617"/>
    </row>
    <row r="38" spans="1:12">
      <c r="A38" s="9516"/>
      <c r="B38" s="9499"/>
      <c r="C38" s="487" t="s">
        <v>1333</v>
      </c>
      <c r="D38" s="1440" t="s">
        <v>918</v>
      </c>
      <c r="E38" s="1442"/>
      <c r="F38" s="9493"/>
      <c r="G38" s="9634"/>
      <c r="H38" s="9493"/>
      <c r="I38" s="9493"/>
      <c r="J38" s="9493"/>
      <c r="K38" s="9493"/>
      <c r="L38" s="9618"/>
    </row>
    <row r="39" spans="1:12">
      <c r="A39" s="535"/>
      <c r="B39" s="527"/>
      <c r="C39" s="531"/>
      <c r="D39" s="576"/>
      <c r="E39" s="584"/>
      <c r="F39" s="586"/>
      <c r="G39" s="585"/>
      <c r="H39" s="586"/>
      <c r="I39" s="586"/>
      <c r="J39" s="586">
        <v>1600</v>
      </c>
      <c r="K39" s="516">
        <f>K37+J39</f>
        <v>25234029</v>
      </c>
      <c r="L39" s="433"/>
    </row>
    <row r="40" spans="1:12">
      <c r="A40" s="9635"/>
      <c r="B40" s="1441"/>
      <c r="C40" s="517" t="s">
        <v>781</v>
      </c>
      <c r="D40" s="1439"/>
      <c r="E40" s="1453"/>
      <c r="F40" s="1443"/>
      <c r="G40" s="1443"/>
      <c r="H40" s="1443"/>
      <c r="I40" s="1443">
        <v>70640</v>
      </c>
      <c r="J40" s="1456"/>
      <c r="K40" s="9492">
        <f>K39-I40</f>
        <v>25163389</v>
      </c>
      <c r="L40" s="9617"/>
    </row>
    <row r="41" spans="1:12">
      <c r="A41" s="9548"/>
      <c r="B41" s="1442"/>
      <c r="C41" s="555" t="s">
        <v>1381</v>
      </c>
      <c r="D41" s="1440"/>
      <c r="E41" s="1454"/>
      <c r="F41" s="1444"/>
      <c r="G41" s="1444"/>
      <c r="H41" s="1444"/>
      <c r="I41" s="1444"/>
      <c r="J41" s="1457"/>
      <c r="K41" s="9493"/>
      <c r="L41" s="9618"/>
    </row>
    <row r="42" spans="1:12">
      <c r="A42" s="514"/>
      <c r="B42" s="527"/>
      <c r="C42" s="532"/>
      <c r="D42" s="576"/>
      <c r="E42" s="582"/>
      <c r="F42" s="577"/>
      <c r="G42" s="577"/>
      <c r="H42" s="600"/>
      <c r="I42" s="577"/>
      <c r="J42" s="604">
        <v>1500</v>
      </c>
      <c r="K42" s="516">
        <f>K40+J42</f>
        <v>25164889</v>
      </c>
      <c r="L42" s="433"/>
    </row>
    <row r="43" spans="1:12">
      <c r="A43" s="9628"/>
      <c r="B43" s="1462"/>
      <c r="C43" s="480" t="s">
        <v>821</v>
      </c>
      <c r="D43" s="1439" t="s">
        <v>574</v>
      </c>
      <c r="E43" s="1441" t="s">
        <v>79</v>
      </c>
      <c r="F43" s="1443"/>
      <c r="G43" s="1456"/>
      <c r="H43" s="1448"/>
      <c r="I43" s="1443">
        <v>438668</v>
      </c>
      <c r="J43" s="1443"/>
      <c r="K43" s="9630">
        <f>K42-I43</f>
        <v>24726221</v>
      </c>
      <c r="L43" s="9617"/>
    </row>
    <row r="44" spans="1:12">
      <c r="A44" s="9516"/>
      <c r="B44" s="1442"/>
      <c r="C44" s="477" t="s">
        <v>824</v>
      </c>
      <c r="D44" s="1440" t="s">
        <v>46</v>
      </c>
      <c r="E44" s="1442"/>
      <c r="F44" s="1444"/>
      <c r="G44" s="1457"/>
      <c r="H44" s="1449"/>
      <c r="I44" s="1444"/>
      <c r="J44" s="1444"/>
      <c r="K44" s="9493"/>
      <c r="L44" s="9618"/>
    </row>
    <row r="45" spans="1:12">
      <c r="A45" s="514"/>
      <c r="B45" s="527"/>
      <c r="C45" s="532"/>
      <c r="D45" s="576"/>
      <c r="E45" s="584"/>
      <c r="F45" s="586"/>
      <c r="G45" s="588"/>
      <c r="H45" s="586"/>
      <c r="I45" s="586"/>
      <c r="J45" s="586">
        <v>1600</v>
      </c>
      <c r="K45" s="516">
        <f>K43+J45</f>
        <v>24727821</v>
      </c>
      <c r="L45" s="433"/>
    </row>
    <row r="46" spans="1:12">
      <c r="A46" s="9515"/>
      <c r="B46" s="1462"/>
      <c r="C46" s="665" t="s">
        <v>815</v>
      </c>
      <c r="D46" s="666" t="s">
        <v>574</v>
      </c>
      <c r="E46" s="1441" t="s">
        <v>79</v>
      </c>
      <c r="F46" s="1443"/>
      <c r="G46" s="1443"/>
      <c r="H46" s="1443"/>
      <c r="I46" s="1443">
        <v>154593</v>
      </c>
      <c r="J46" s="1456"/>
      <c r="K46" s="9492">
        <f>K45-I46</f>
        <v>24573228</v>
      </c>
      <c r="L46" s="9617"/>
    </row>
    <row r="47" spans="1:12">
      <c r="A47" s="9516"/>
      <c r="B47" s="1442"/>
      <c r="C47" s="538" t="s">
        <v>826</v>
      </c>
      <c r="D47" s="667" t="s">
        <v>46</v>
      </c>
      <c r="E47" s="1442"/>
      <c r="F47" s="1444"/>
      <c r="G47" s="1444"/>
      <c r="H47" s="1444"/>
      <c r="I47" s="1444"/>
      <c r="J47" s="1457"/>
      <c r="K47" s="9493"/>
      <c r="L47" s="9618"/>
    </row>
    <row r="48" spans="1:12">
      <c r="A48" s="1412"/>
      <c r="B48" s="527"/>
      <c r="C48" s="532"/>
      <c r="D48" s="576"/>
      <c r="E48" s="605"/>
      <c r="F48" s="577"/>
      <c r="G48" s="577"/>
      <c r="H48" s="600"/>
      <c r="I48" s="577"/>
      <c r="J48" s="604">
        <v>1600</v>
      </c>
      <c r="K48" s="516">
        <f>K46+J48</f>
        <v>24574828</v>
      </c>
      <c r="L48" s="433"/>
    </row>
    <row r="49" spans="1:12">
      <c r="A49" s="9515"/>
      <c r="B49" s="1441"/>
      <c r="C49" s="499" t="s">
        <v>781</v>
      </c>
      <c r="D49" s="1439" t="s">
        <v>574</v>
      </c>
      <c r="E49" s="1441" t="s">
        <v>79</v>
      </c>
      <c r="F49" s="1443"/>
      <c r="G49" s="1443"/>
      <c r="H49" s="515"/>
      <c r="I49" s="1443">
        <v>10140</v>
      </c>
      <c r="J49" s="595"/>
      <c r="K49" s="9492">
        <f>K48-I49</f>
        <v>24564688</v>
      </c>
      <c r="L49" s="9617"/>
    </row>
    <row r="50" spans="1:12">
      <c r="A50" s="9516"/>
      <c r="B50" s="1442"/>
      <c r="C50" s="477" t="s">
        <v>994</v>
      </c>
      <c r="D50" s="1440" t="s">
        <v>46</v>
      </c>
      <c r="E50" s="1442"/>
      <c r="F50" s="1444"/>
      <c r="G50" s="1444"/>
      <c r="H50" s="515"/>
      <c r="I50" s="1444"/>
      <c r="J50" s="559"/>
      <c r="K50" s="9493"/>
      <c r="L50" s="9618"/>
    </row>
    <row r="51" spans="1:12">
      <c r="A51" s="1412"/>
      <c r="B51" s="527"/>
      <c r="C51" s="532"/>
      <c r="D51" s="576"/>
      <c r="E51" s="582"/>
      <c r="F51" s="577"/>
      <c r="G51" s="577"/>
      <c r="H51" s="600"/>
      <c r="I51" s="577"/>
      <c r="J51" s="604">
        <v>1500</v>
      </c>
      <c r="K51" s="1214">
        <f>K49+J51</f>
        <v>24566188</v>
      </c>
      <c r="L51" s="433"/>
    </row>
    <row r="52" spans="1:12">
      <c r="A52" s="9515"/>
      <c r="B52" s="1441" t="s">
        <v>1519</v>
      </c>
      <c r="C52" s="562" t="s">
        <v>815</v>
      </c>
      <c r="D52" s="1439" t="s">
        <v>1335</v>
      </c>
      <c r="E52" s="1441"/>
      <c r="F52" s="1443"/>
      <c r="G52" s="1443"/>
      <c r="H52" s="515"/>
      <c r="I52" s="1443">
        <v>102202</v>
      </c>
      <c r="J52" s="559"/>
      <c r="K52" s="9492">
        <f>K51-I52</f>
        <v>24463986</v>
      </c>
      <c r="L52" s="9617"/>
    </row>
    <row r="53" spans="1:12">
      <c r="A53" s="9516"/>
      <c r="B53" s="1442"/>
      <c r="C53" s="553" t="s">
        <v>1026</v>
      </c>
      <c r="D53" s="1440" t="s">
        <v>814</v>
      </c>
      <c r="E53" s="1442"/>
      <c r="F53" s="1444"/>
      <c r="G53" s="1444"/>
      <c r="H53" s="515"/>
      <c r="I53" s="1444"/>
      <c r="J53" s="559"/>
      <c r="K53" s="9493"/>
      <c r="L53" s="9618"/>
    </row>
    <row r="54" spans="1:12">
      <c r="A54" s="1412"/>
      <c r="B54" s="527"/>
      <c r="C54" s="532"/>
      <c r="D54" s="576"/>
      <c r="E54" s="582"/>
      <c r="F54" s="577"/>
      <c r="G54" s="577"/>
      <c r="H54" s="600"/>
      <c r="I54" s="577"/>
      <c r="J54" s="604">
        <v>1600</v>
      </c>
      <c r="K54" s="516">
        <f>K52+J54</f>
        <v>24465586</v>
      </c>
      <c r="L54" s="433"/>
    </row>
    <row r="55" spans="1:12">
      <c r="A55" s="9515"/>
      <c r="B55" s="1441"/>
      <c r="C55" s="556" t="s">
        <v>815</v>
      </c>
      <c r="D55" s="1439"/>
      <c r="E55" s="1441"/>
      <c r="F55" s="1443"/>
      <c r="G55" s="1443"/>
      <c r="H55" s="515"/>
      <c r="I55" s="1443">
        <v>130002</v>
      </c>
      <c r="J55" s="559"/>
      <c r="K55" s="9492">
        <f>K54-I55</f>
        <v>24335584</v>
      </c>
      <c r="L55" s="9617"/>
    </row>
    <row r="56" spans="1:12">
      <c r="A56" s="9516"/>
      <c r="B56" s="1442"/>
      <c r="C56" s="555" t="s">
        <v>860</v>
      </c>
      <c r="D56" s="1440"/>
      <c r="E56" s="1442"/>
      <c r="F56" s="1444"/>
      <c r="G56" s="1444"/>
      <c r="H56" s="515"/>
      <c r="I56" s="1444"/>
      <c r="J56" s="559"/>
      <c r="K56" s="9493"/>
      <c r="L56" s="9618"/>
    </row>
    <row r="57" spans="1:12">
      <c r="A57" s="1412"/>
      <c r="B57" s="527"/>
      <c r="C57" s="532"/>
      <c r="D57" s="576"/>
      <c r="E57" s="582"/>
      <c r="F57" s="577"/>
      <c r="G57" s="577"/>
      <c r="H57" s="600"/>
      <c r="I57" s="577"/>
      <c r="J57" s="604">
        <v>1600</v>
      </c>
      <c r="K57" s="516">
        <f>K55+J57</f>
        <v>24337184</v>
      </c>
      <c r="L57" s="433"/>
    </row>
    <row r="58" spans="1:12">
      <c r="A58" s="9515"/>
      <c r="B58" s="1441"/>
      <c r="C58" s="474" t="s">
        <v>781</v>
      </c>
      <c r="D58" s="485"/>
      <c r="E58" s="1441"/>
      <c r="F58" s="1443"/>
      <c r="G58" s="1443"/>
      <c r="H58" s="515"/>
      <c r="I58" s="1443">
        <v>15390</v>
      </c>
      <c r="J58" s="559"/>
      <c r="K58" s="9492">
        <f>K57-I58</f>
        <v>24321794</v>
      </c>
      <c r="L58" s="9647"/>
    </row>
    <row r="59" spans="1:12">
      <c r="A59" s="9516"/>
      <c r="B59" s="1442"/>
      <c r="C59" s="477" t="s">
        <v>861</v>
      </c>
      <c r="D59" s="486"/>
      <c r="E59" s="1442"/>
      <c r="F59" s="1444"/>
      <c r="G59" s="1444"/>
      <c r="H59" s="515"/>
      <c r="I59" s="1444"/>
      <c r="J59" s="559"/>
      <c r="K59" s="9493"/>
      <c r="L59" s="9648"/>
    </row>
    <row r="60" spans="1:12">
      <c r="A60" s="1412"/>
      <c r="B60" s="527"/>
      <c r="C60" s="532"/>
      <c r="D60" s="528"/>
      <c r="E60" s="584"/>
      <c r="F60" s="600"/>
      <c r="G60" s="600"/>
      <c r="H60" s="600"/>
      <c r="I60" s="600"/>
      <c r="J60" s="604">
        <v>1500</v>
      </c>
      <c r="K60" s="516">
        <f>K58+J60</f>
        <v>24323294</v>
      </c>
      <c r="L60" s="433"/>
    </row>
    <row r="61" spans="1:12">
      <c r="A61" s="9515"/>
      <c r="B61" s="1441"/>
      <c r="C61" s="556" t="s">
        <v>869</v>
      </c>
      <c r="D61" s="1439"/>
      <c r="E61" s="1441"/>
      <c r="F61" s="1455"/>
      <c r="G61" s="1443"/>
      <c r="H61" s="1443"/>
      <c r="I61" s="1443">
        <v>103285</v>
      </c>
      <c r="J61" s="1456"/>
      <c r="K61" s="9492">
        <f>K60-I61</f>
        <v>24220009</v>
      </c>
      <c r="L61" s="9647"/>
    </row>
    <row r="62" spans="1:12">
      <c r="A62" s="9516"/>
      <c r="B62" s="1442"/>
      <c r="C62" s="555" t="s">
        <v>1216</v>
      </c>
      <c r="D62" s="1440"/>
      <c r="E62" s="1442"/>
      <c r="F62" s="1444"/>
      <c r="G62" s="1444"/>
      <c r="H62" s="1444"/>
      <c r="I62" s="1444"/>
      <c r="J62" s="1457"/>
      <c r="K62" s="9493"/>
      <c r="L62" s="9648"/>
    </row>
    <row r="63" spans="1:12">
      <c r="A63" s="514"/>
      <c r="B63" s="527"/>
      <c r="C63" s="532"/>
      <c r="D63" s="576"/>
      <c r="E63" s="605"/>
      <c r="F63" s="577"/>
      <c r="G63" s="577"/>
      <c r="H63" s="600"/>
      <c r="I63" s="577"/>
      <c r="J63" s="604">
        <v>1650</v>
      </c>
      <c r="K63" s="516">
        <f>K61+J63</f>
        <v>24221659</v>
      </c>
      <c r="L63" s="433"/>
    </row>
    <row r="64" spans="1:12">
      <c r="A64" s="9515"/>
      <c r="B64" s="1441"/>
      <c r="C64" s="517" t="s">
        <v>821</v>
      </c>
      <c r="D64" s="1439" t="s">
        <v>1427</v>
      </c>
      <c r="E64" s="1441" t="s">
        <v>1544</v>
      </c>
      <c r="F64" s="1443"/>
      <c r="G64" s="1443">
        <v>152315</v>
      </c>
      <c r="H64" s="1443"/>
      <c r="I64" s="1443"/>
      <c r="J64" s="595"/>
      <c r="K64" s="9492">
        <f>K63-G64</f>
        <v>24069344</v>
      </c>
      <c r="L64" s="9617"/>
    </row>
    <row r="65" spans="1:12">
      <c r="A65" s="9516"/>
      <c r="B65" s="1442"/>
      <c r="C65" s="555" t="s">
        <v>1426</v>
      </c>
      <c r="D65" s="1440" t="s">
        <v>729</v>
      </c>
      <c r="E65" s="1442"/>
      <c r="F65" s="1444"/>
      <c r="G65" s="1444"/>
      <c r="H65" s="1444"/>
      <c r="I65" s="1444"/>
      <c r="J65" s="559"/>
      <c r="K65" s="9493"/>
      <c r="L65" s="9618"/>
    </row>
    <row r="66" spans="1:12">
      <c r="A66" s="514"/>
      <c r="B66" s="527"/>
      <c r="C66" s="532"/>
      <c r="D66" s="576"/>
      <c r="E66" s="582"/>
      <c r="F66" s="577"/>
      <c r="G66" s="577"/>
      <c r="H66" s="600"/>
      <c r="I66" s="577"/>
      <c r="J66" s="604">
        <v>1600</v>
      </c>
      <c r="K66" s="515">
        <f>K64+J66</f>
        <v>24070944</v>
      </c>
      <c r="L66" s="433"/>
    </row>
    <row r="67" spans="1:12">
      <c r="A67" s="9640"/>
      <c r="B67" s="1478"/>
      <c r="C67" s="497" t="s">
        <v>821</v>
      </c>
      <c r="D67" s="1439" t="s">
        <v>558</v>
      </c>
      <c r="E67" s="1453" t="s">
        <v>251</v>
      </c>
      <c r="F67" s="1476"/>
      <c r="G67" s="1476">
        <v>668156</v>
      </c>
      <c r="H67" s="1474"/>
      <c r="I67" s="1474"/>
      <c r="J67" s="1474"/>
      <c r="K67" s="9492">
        <f>K66-G67</f>
        <v>23402788</v>
      </c>
      <c r="L67" s="9617"/>
    </row>
    <row r="68" spans="1:12">
      <c r="A68" s="9665"/>
      <c r="B68" s="1452"/>
      <c r="C68" s="497" t="s">
        <v>1018</v>
      </c>
      <c r="D68" s="1440" t="s">
        <v>250</v>
      </c>
      <c r="E68" s="1454"/>
      <c r="F68" s="1477"/>
      <c r="G68" s="1477"/>
      <c r="H68" s="1475"/>
      <c r="I68" s="1475"/>
      <c r="J68" s="1475"/>
      <c r="K68" s="9493"/>
      <c r="L68" s="9618"/>
    </row>
    <row r="69" spans="1:12">
      <c r="A69" s="552"/>
      <c r="B69" s="392"/>
      <c r="C69" s="891"/>
      <c r="D69" s="891"/>
      <c r="E69" s="891"/>
      <c r="F69" s="891"/>
      <c r="G69" s="891"/>
      <c r="H69" s="891"/>
      <c r="I69" s="891"/>
      <c r="J69" s="891">
        <v>1600</v>
      </c>
      <c r="K69" s="515">
        <f>K67+J69</f>
        <v>23404388</v>
      </c>
      <c r="L69" s="433"/>
    </row>
    <row r="70" spans="1:12">
      <c r="A70" s="9640"/>
      <c r="B70" s="1441"/>
      <c r="C70" s="497" t="s">
        <v>815</v>
      </c>
      <c r="D70" s="1439" t="s">
        <v>167</v>
      </c>
      <c r="E70" s="1441" t="s">
        <v>56</v>
      </c>
      <c r="F70" s="1455"/>
      <c r="G70" s="1443">
        <v>433098</v>
      </c>
      <c r="H70" s="537"/>
      <c r="I70" s="1443"/>
      <c r="J70" s="595"/>
      <c r="K70" s="9492">
        <f>K69-G70</f>
        <v>22971290</v>
      </c>
      <c r="L70" s="9617"/>
    </row>
    <row r="71" spans="1:12">
      <c r="A71" s="9665"/>
      <c r="B71" s="1442"/>
      <c r="C71" s="497" t="s">
        <v>1019</v>
      </c>
      <c r="D71" s="1440" t="s">
        <v>1020</v>
      </c>
      <c r="E71" s="1442"/>
      <c r="F71" s="1444"/>
      <c r="G71" s="1444"/>
      <c r="H71" s="515"/>
      <c r="I71" s="1444"/>
      <c r="J71" s="559"/>
      <c r="K71" s="9493"/>
      <c r="L71" s="9618"/>
    </row>
    <row r="72" spans="1:12">
      <c r="A72" s="514"/>
      <c r="B72" s="533"/>
      <c r="C72" s="532"/>
      <c r="D72" s="576"/>
      <c r="E72" s="582"/>
      <c r="F72" s="577"/>
      <c r="G72" s="577"/>
      <c r="H72" s="600"/>
      <c r="I72" s="577"/>
      <c r="J72" s="604">
        <v>1600</v>
      </c>
      <c r="K72" s="515">
        <f>K70+J72</f>
        <v>22972890</v>
      </c>
      <c r="L72" s="433"/>
    </row>
    <row r="73" spans="1:12">
      <c r="A73" s="1417"/>
      <c r="B73" s="1469"/>
      <c r="C73" s="497" t="s">
        <v>815</v>
      </c>
      <c r="D73" s="1439" t="s">
        <v>157</v>
      </c>
      <c r="E73" s="1441" t="s">
        <v>156</v>
      </c>
      <c r="F73" s="1450"/>
      <c r="G73" s="1450">
        <v>924901</v>
      </c>
      <c r="H73" s="923"/>
      <c r="I73" s="1450"/>
      <c r="J73" s="923"/>
      <c r="K73" s="9492">
        <f>K72-G73</f>
        <v>22047989</v>
      </c>
      <c r="L73" s="9617"/>
    </row>
    <row r="74" spans="1:12">
      <c r="A74" s="1418"/>
      <c r="B74" s="1470"/>
      <c r="C74" s="497" t="s">
        <v>1022</v>
      </c>
      <c r="D74" s="1440" t="s">
        <v>38</v>
      </c>
      <c r="E74" s="1442"/>
      <c r="F74" s="980"/>
      <c r="G74" s="1451"/>
      <c r="H74" s="460"/>
      <c r="I74" s="1451"/>
      <c r="J74" s="460"/>
      <c r="K74" s="9493"/>
      <c r="L74" s="9618"/>
    </row>
    <row r="75" spans="1:12">
      <c r="A75" s="1412"/>
      <c r="B75" s="1072"/>
      <c r="C75" s="532"/>
      <c r="D75" s="576"/>
      <c r="E75" s="582"/>
      <c r="F75" s="586"/>
      <c r="G75" s="600"/>
      <c r="H75" s="600"/>
      <c r="I75" s="600"/>
      <c r="J75" s="600">
        <v>1600</v>
      </c>
      <c r="K75" s="1411">
        <f>K73+J75</f>
        <v>22049589</v>
      </c>
      <c r="L75" s="433"/>
    </row>
    <row r="76" spans="1:12">
      <c r="A76" s="9515"/>
      <c r="B76" s="1441"/>
      <c r="C76" s="497" t="s">
        <v>815</v>
      </c>
      <c r="D76" s="485" t="s">
        <v>267</v>
      </c>
      <c r="E76" s="1441" t="s">
        <v>271</v>
      </c>
      <c r="F76" s="1443"/>
      <c r="G76" s="1443">
        <v>343757</v>
      </c>
      <c r="H76" s="537"/>
      <c r="I76" s="1443"/>
      <c r="J76" s="537"/>
      <c r="K76" s="9492">
        <f>K75-G76</f>
        <v>21705832</v>
      </c>
      <c r="L76" s="9617"/>
    </row>
    <row r="77" spans="1:12">
      <c r="A77" s="9516"/>
      <c r="B77" s="1442"/>
      <c r="C77" s="497" t="s">
        <v>1023</v>
      </c>
      <c r="D77" s="486" t="s">
        <v>304</v>
      </c>
      <c r="E77" s="1442"/>
      <c r="F77" s="1444"/>
      <c r="G77" s="1444"/>
      <c r="H77" s="515"/>
      <c r="I77" s="1444"/>
      <c r="J77" s="515"/>
      <c r="K77" s="9493"/>
      <c r="L77" s="9618"/>
    </row>
    <row r="78" spans="1:12">
      <c r="A78" s="1412"/>
      <c r="B78" s="533"/>
      <c r="C78" s="532"/>
      <c r="D78" s="528"/>
      <c r="E78" s="584"/>
      <c r="F78" s="600"/>
      <c r="G78" s="600"/>
      <c r="H78" s="600"/>
      <c r="I78" s="600"/>
      <c r="J78" s="600">
        <v>1600</v>
      </c>
      <c r="K78" s="1411">
        <f>K76+J78</f>
        <v>21707432</v>
      </c>
      <c r="L78" s="433"/>
    </row>
    <row r="79" spans="1:12">
      <c r="A79" s="9515"/>
      <c r="B79" s="1441"/>
      <c r="C79" s="517" t="s">
        <v>815</v>
      </c>
      <c r="D79" s="1439" t="s">
        <v>160</v>
      </c>
      <c r="E79" s="1441" t="s">
        <v>162</v>
      </c>
      <c r="F79" s="1443"/>
      <c r="G79" s="1443">
        <v>591984</v>
      </c>
      <c r="H79" s="1443"/>
      <c r="I79" s="1443"/>
      <c r="J79" s="595"/>
      <c r="K79" s="9492">
        <f>K78-G79</f>
        <v>21115448</v>
      </c>
      <c r="L79" s="433"/>
    </row>
    <row r="80" spans="1:12">
      <c r="A80" s="9516"/>
      <c r="B80" s="1442"/>
      <c r="C80" s="563" t="s">
        <v>849</v>
      </c>
      <c r="D80" s="1440" t="s">
        <v>850</v>
      </c>
      <c r="E80" s="1442"/>
      <c r="F80" s="1444"/>
      <c r="G80" s="1444"/>
      <c r="H80" s="1444"/>
      <c r="I80" s="1444"/>
      <c r="J80" s="559"/>
      <c r="K80" s="9493"/>
      <c r="L80" s="433"/>
    </row>
    <row r="81" spans="1:12">
      <c r="A81" s="1412"/>
      <c r="B81" s="1447"/>
      <c r="C81" s="532"/>
      <c r="D81" s="576"/>
      <c r="E81" s="605"/>
      <c r="F81" s="577"/>
      <c r="G81" s="577"/>
      <c r="H81" s="600"/>
      <c r="I81" s="577"/>
      <c r="J81" s="604">
        <v>1600</v>
      </c>
      <c r="K81" s="1411">
        <f>K79+J81</f>
        <v>21117048</v>
      </c>
      <c r="L81" s="433"/>
    </row>
    <row r="82" spans="1:12">
      <c r="A82" s="9515"/>
      <c r="B82" s="1441"/>
      <c r="C82" s="517" t="s">
        <v>851</v>
      </c>
      <c r="D82" s="1439" t="s">
        <v>853</v>
      </c>
      <c r="E82" s="1441" t="s">
        <v>497</v>
      </c>
      <c r="F82" s="1455"/>
      <c r="G82" s="1443">
        <v>150071</v>
      </c>
      <c r="H82" s="1443"/>
      <c r="I82" s="1443"/>
      <c r="J82" s="464"/>
      <c r="K82" s="9492">
        <f>K81-G82</f>
        <v>20966977</v>
      </c>
      <c r="L82" s="433"/>
    </row>
    <row r="83" spans="1:12">
      <c r="A83" s="9516"/>
      <c r="B83" s="1442"/>
      <c r="C83" s="555" t="s">
        <v>852</v>
      </c>
      <c r="D83" s="1440" t="s">
        <v>919</v>
      </c>
      <c r="E83" s="1442"/>
      <c r="F83" s="1444"/>
      <c r="G83" s="1444"/>
      <c r="H83" s="1444"/>
      <c r="I83" s="1444"/>
      <c r="J83" s="559"/>
      <c r="K83" s="9493"/>
      <c r="L83" s="433"/>
    </row>
    <row r="84" spans="1:12">
      <c r="A84" s="1412"/>
      <c r="B84" s="1447"/>
      <c r="C84" s="532"/>
      <c r="D84" s="576"/>
      <c r="E84" s="582"/>
      <c r="F84" s="577"/>
      <c r="G84" s="577"/>
      <c r="H84" s="600"/>
      <c r="I84" s="577"/>
      <c r="J84" s="604">
        <v>1600</v>
      </c>
      <c r="K84" s="1410">
        <f>K82+J84</f>
        <v>20968577</v>
      </c>
      <c r="L84" s="433"/>
    </row>
    <row r="85" spans="1:12">
      <c r="A85" s="9515"/>
      <c r="B85" s="1441"/>
      <c r="C85" s="474" t="s">
        <v>815</v>
      </c>
      <c r="D85" s="1439" t="s">
        <v>568</v>
      </c>
      <c r="E85" s="1441" t="s">
        <v>715</v>
      </c>
      <c r="F85" s="1443"/>
      <c r="G85" s="1443">
        <v>424066</v>
      </c>
      <c r="H85" s="1443"/>
      <c r="I85" s="1443"/>
      <c r="J85" s="1456"/>
      <c r="K85" s="9492">
        <f>K84-G85</f>
        <v>20544511</v>
      </c>
      <c r="L85" s="433"/>
    </row>
    <row r="86" spans="1:12">
      <c r="A86" s="9516"/>
      <c r="B86" s="1442"/>
      <c r="C86" s="477" t="s">
        <v>833</v>
      </c>
      <c r="D86" s="1440" t="s">
        <v>250</v>
      </c>
      <c r="E86" s="1442"/>
      <c r="F86" s="1444"/>
      <c r="G86" s="1444"/>
      <c r="H86" s="1444"/>
      <c r="I86" s="1444"/>
      <c r="J86" s="1457"/>
      <c r="K86" s="9493"/>
      <c r="L86" s="433"/>
    </row>
    <row r="87" spans="1:12">
      <c r="A87" s="1412"/>
      <c r="B87" s="1447"/>
      <c r="C87" s="891"/>
      <c r="D87" s="891"/>
      <c r="E87" s="891"/>
      <c r="F87" s="577"/>
      <c r="G87" s="577"/>
      <c r="H87" s="600"/>
      <c r="I87" s="577"/>
      <c r="J87" s="604">
        <v>1600</v>
      </c>
      <c r="K87" s="1410">
        <f>K85+J87</f>
        <v>20546111</v>
      </c>
      <c r="L87" s="433"/>
    </row>
    <row r="88" spans="1:12">
      <c r="A88" s="1417"/>
      <c r="B88" s="1441"/>
      <c r="C88" s="474" t="s">
        <v>815</v>
      </c>
      <c r="D88" s="1439" t="s">
        <v>568</v>
      </c>
      <c r="E88" s="1441" t="s">
        <v>715</v>
      </c>
      <c r="F88" s="1443"/>
      <c r="G88" s="1456">
        <v>47975</v>
      </c>
      <c r="H88" s="1448"/>
      <c r="I88" s="1443"/>
      <c r="J88" s="1443"/>
      <c r="K88" s="9492">
        <f>K87-G88</f>
        <v>20498136</v>
      </c>
      <c r="L88" s="433"/>
    </row>
    <row r="89" spans="1:12">
      <c r="A89" s="1418"/>
      <c r="B89" s="1442"/>
      <c r="C89" s="477" t="s">
        <v>832</v>
      </c>
      <c r="D89" s="1440" t="s">
        <v>250</v>
      </c>
      <c r="E89" s="1442"/>
      <c r="F89" s="1444"/>
      <c r="G89" s="1457"/>
      <c r="H89" s="1449"/>
      <c r="I89" s="1444"/>
      <c r="J89" s="1444"/>
      <c r="K89" s="9493"/>
      <c r="L89" s="433"/>
    </row>
    <row r="90" spans="1:12">
      <c r="A90" s="1412"/>
      <c r="B90" s="1447"/>
      <c r="C90" s="532"/>
      <c r="D90" s="576"/>
      <c r="E90" s="582"/>
      <c r="F90" s="586"/>
      <c r="G90" s="588"/>
      <c r="H90" s="586"/>
      <c r="I90" s="586"/>
      <c r="J90" s="586">
        <v>1600</v>
      </c>
      <c r="K90" s="1410">
        <f>K88+J90</f>
        <v>20499736</v>
      </c>
      <c r="L90" s="433"/>
    </row>
    <row r="91" spans="1:12">
      <c r="A91" s="787"/>
      <c r="B91" s="1441"/>
      <c r="C91" s="474" t="s">
        <v>821</v>
      </c>
      <c r="D91" s="1439" t="s">
        <v>790</v>
      </c>
      <c r="E91" s="1441" t="s">
        <v>877</v>
      </c>
      <c r="F91" s="534"/>
      <c r="G91" s="1443">
        <v>244387</v>
      </c>
      <c r="H91" s="534"/>
      <c r="I91" s="1443"/>
      <c r="J91" s="534"/>
      <c r="K91" s="9492">
        <f>K90-G91</f>
        <v>20255349</v>
      </c>
      <c r="L91" s="433"/>
    </row>
    <row r="92" spans="1:12">
      <c r="A92" s="788"/>
      <c r="B92" s="1442"/>
      <c r="C92" s="477" t="s">
        <v>827</v>
      </c>
      <c r="D92" s="1440" t="s">
        <v>304</v>
      </c>
      <c r="E92" s="1442"/>
      <c r="F92" s="537"/>
      <c r="G92" s="1444"/>
      <c r="H92" s="537"/>
      <c r="I92" s="1444"/>
      <c r="J92" s="537"/>
      <c r="K92" s="9493"/>
      <c r="L92" s="433"/>
    </row>
    <row r="93" spans="1:12">
      <c r="A93" s="514"/>
      <c r="B93" s="1447"/>
      <c r="C93" s="529"/>
      <c r="D93" s="601"/>
      <c r="E93" s="584"/>
      <c r="F93" s="586"/>
      <c r="G93" s="586"/>
      <c r="H93" s="586"/>
      <c r="I93" s="586"/>
      <c r="J93" s="586">
        <v>1600</v>
      </c>
      <c r="K93" s="1410">
        <f>K91+J93</f>
        <v>20256949</v>
      </c>
      <c r="L93" s="433"/>
    </row>
    <row r="94" spans="1:12">
      <c r="A94" s="557"/>
      <c r="B94" s="1441"/>
      <c r="C94" s="474" t="s">
        <v>815</v>
      </c>
      <c r="D94" s="1439" t="s">
        <v>790</v>
      </c>
      <c r="E94" s="974" t="s">
        <v>877</v>
      </c>
      <c r="F94" s="537"/>
      <c r="G94" s="1443">
        <v>7529</v>
      </c>
      <c r="H94" s="537"/>
      <c r="I94" s="1443"/>
      <c r="J94" s="537"/>
      <c r="K94" s="9492">
        <f>K93-G94</f>
        <v>20249420</v>
      </c>
      <c r="L94" s="433"/>
    </row>
    <row r="95" spans="1:12">
      <c r="A95" s="554"/>
      <c r="B95" s="1442"/>
      <c r="C95" s="477" t="s">
        <v>828</v>
      </c>
      <c r="D95" s="1440" t="s">
        <v>304</v>
      </c>
      <c r="E95" s="1454"/>
      <c r="F95" s="537"/>
      <c r="G95" s="1444"/>
      <c r="H95" s="537"/>
      <c r="I95" s="1444"/>
      <c r="J95" s="537"/>
      <c r="K95" s="9493"/>
      <c r="L95" s="433"/>
    </row>
    <row r="96" spans="1:12">
      <c r="A96" s="514"/>
      <c r="B96" s="1447"/>
      <c r="C96" s="529"/>
      <c r="D96" s="602"/>
      <c r="E96" s="599"/>
      <c r="F96" s="586"/>
      <c r="G96" s="586"/>
      <c r="H96" s="586"/>
      <c r="I96" s="586"/>
      <c r="J96" s="586">
        <v>1600</v>
      </c>
      <c r="K96" s="1410">
        <f>K94+J96</f>
        <v>20251020</v>
      </c>
      <c r="L96" s="433"/>
    </row>
    <row r="97" spans="1:12">
      <c r="A97" s="491"/>
      <c r="B97" s="1441"/>
      <c r="C97" s="435" t="s">
        <v>815</v>
      </c>
      <c r="D97" s="1439" t="s">
        <v>399</v>
      </c>
      <c r="E97" s="1441" t="s">
        <v>401</v>
      </c>
      <c r="F97" s="537"/>
      <c r="G97" s="1443">
        <v>144771</v>
      </c>
      <c r="H97" s="537"/>
      <c r="I97" s="1443"/>
      <c r="J97" s="537"/>
      <c r="K97" s="9492">
        <f>K96-G97</f>
        <v>20106249</v>
      </c>
      <c r="L97" s="433"/>
    </row>
    <row r="98" spans="1:12">
      <c r="A98" s="487"/>
      <c r="B98" s="1442"/>
      <c r="C98" s="509" t="s">
        <v>1051</v>
      </c>
      <c r="D98" s="1440" t="s">
        <v>400</v>
      </c>
      <c r="E98" s="1442"/>
      <c r="F98" s="537"/>
      <c r="G98" s="1444"/>
      <c r="H98" s="537"/>
      <c r="I98" s="1444"/>
      <c r="J98" s="537"/>
      <c r="K98" s="9493"/>
      <c r="L98" s="433"/>
    </row>
    <row r="99" spans="1:12">
      <c r="A99" s="514"/>
      <c r="B99" s="1447"/>
      <c r="C99" s="532"/>
      <c r="D99" s="576"/>
      <c r="E99" s="582"/>
      <c r="F99" s="586"/>
      <c r="G99" s="586"/>
      <c r="H99" s="586"/>
      <c r="I99" s="586"/>
      <c r="J99" s="586">
        <v>1600</v>
      </c>
      <c r="K99" s="1410">
        <f>K97+J99</f>
        <v>20107849</v>
      </c>
      <c r="L99" s="433"/>
    </row>
    <row r="100" spans="1:12">
      <c r="A100" s="491"/>
      <c r="B100" s="1441"/>
      <c r="C100" s="435" t="s">
        <v>815</v>
      </c>
      <c r="D100" s="1439" t="s">
        <v>399</v>
      </c>
      <c r="E100" s="1441" t="s">
        <v>401</v>
      </c>
      <c r="F100" s="537"/>
      <c r="G100" s="1443">
        <v>625568</v>
      </c>
      <c r="H100" s="537"/>
      <c r="I100" s="1443"/>
      <c r="J100" s="537"/>
      <c r="K100" s="9492">
        <f>K99-G100</f>
        <v>19482281</v>
      </c>
      <c r="L100" s="433"/>
    </row>
    <row r="101" spans="1:12">
      <c r="A101" s="487"/>
      <c r="B101" s="1442"/>
      <c r="C101" s="509" t="s">
        <v>1163</v>
      </c>
      <c r="D101" s="1440" t="s">
        <v>400</v>
      </c>
      <c r="E101" s="1442"/>
      <c r="F101" s="537"/>
      <c r="G101" s="1444"/>
      <c r="H101" s="537"/>
      <c r="I101" s="1444"/>
      <c r="J101" s="537"/>
      <c r="K101" s="9493"/>
      <c r="L101" s="433"/>
    </row>
    <row r="102" spans="1:12">
      <c r="A102" s="514"/>
      <c r="B102" s="1447"/>
      <c r="C102" s="532"/>
      <c r="D102" s="576"/>
      <c r="E102" s="582"/>
      <c r="F102" s="586"/>
      <c r="G102" s="586"/>
      <c r="H102" s="586"/>
      <c r="I102" s="586"/>
      <c r="J102" s="586">
        <v>1600</v>
      </c>
      <c r="K102" s="1410">
        <f>K100+J102</f>
        <v>19483881</v>
      </c>
      <c r="L102" s="433"/>
    </row>
    <row r="103" spans="1:12">
      <c r="A103" s="491"/>
      <c r="B103" s="1441"/>
      <c r="C103" s="474" t="s">
        <v>821</v>
      </c>
      <c r="D103" s="1439" t="s">
        <v>302</v>
      </c>
      <c r="E103" s="974" t="s">
        <v>878</v>
      </c>
      <c r="F103" s="537"/>
      <c r="G103" s="1443">
        <v>138201</v>
      </c>
      <c r="H103" s="537"/>
      <c r="I103" s="1443"/>
      <c r="J103" s="537"/>
      <c r="K103" s="9492">
        <f>K102-G103</f>
        <v>19345680</v>
      </c>
      <c r="L103" s="433"/>
    </row>
    <row r="104" spans="1:12">
      <c r="A104" s="487"/>
      <c r="B104" s="1442"/>
      <c r="C104" s="477" t="s">
        <v>1024</v>
      </c>
      <c r="D104" s="1440" t="s">
        <v>918</v>
      </c>
      <c r="E104" s="1454"/>
      <c r="F104" s="537"/>
      <c r="G104" s="1444"/>
      <c r="H104" s="537"/>
      <c r="I104" s="1444"/>
      <c r="J104" s="537"/>
      <c r="K104" s="9493"/>
      <c r="L104" s="433"/>
    </row>
    <row r="105" spans="1:12">
      <c r="A105" s="514"/>
      <c r="B105" s="1447"/>
      <c r="C105" s="532"/>
      <c r="D105" s="576"/>
      <c r="E105" s="582"/>
      <c r="F105" s="586"/>
      <c r="G105" s="586"/>
      <c r="H105" s="586"/>
      <c r="I105" s="586"/>
      <c r="J105" s="586">
        <v>1600</v>
      </c>
      <c r="K105" s="1410">
        <f>K103+J105</f>
        <v>19347280</v>
      </c>
      <c r="L105" s="433"/>
    </row>
    <row r="106" spans="1:12">
      <c r="A106" s="491"/>
      <c r="B106" s="1441"/>
      <c r="C106" s="474" t="s">
        <v>815</v>
      </c>
      <c r="D106" s="1458" t="s">
        <v>302</v>
      </c>
      <c r="E106" s="974" t="s">
        <v>878</v>
      </c>
      <c r="F106" s="1443"/>
      <c r="G106" s="1443">
        <v>21620</v>
      </c>
      <c r="H106" s="537"/>
      <c r="I106" s="1443"/>
      <c r="J106" s="537"/>
      <c r="K106" s="9492">
        <f>K105-G106</f>
        <v>19325660</v>
      </c>
      <c r="L106" s="433"/>
    </row>
    <row r="107" spans="1:12">
      <c r="A107" s="487"/>
      <c r="B107" s="1442"/>
      <c r="C107" s="477" t="s">
        <v>831</v>
      </c>
      <c r="D107" s="1473" t="s">
        <v>918</v>
      </c>
      <c r="E107" s="1454"/>
      <c r="F107" s="1444"/>
      <c r="G107" s="1444"/>
      <c r="H107" s="537"/>
      <c r="I107" s="1444"/>
      <c r="J107" s="537"/>
      <c r="K107" s="9493"/>
      <c r="L107" s="433"/>
    </row>
    <row r="108" spans="1:12">
      <c r="A108" s="514"/>
      <c r="B108" s="1447"/>
      <c r="C108" s="532"/>
      <c r="D108" s="576"/>
      <c r="E108" s="584"/>
      <c r="F108" s="586"/>
      <c r="G108" s="586"/>
      <c r="H108" s="586"/>
      <c r="I108" s="586"/>
      <c r="J108" s="586">
        <v>1600</v>
      </c>
      <c r="K108" s="1410">
        <f>K106+J108</f>
        <v>19327260</v>
      </c>
      <c r="L108" s="433"/>
    </row>
    <row r="109" spans="1:12">
      <c r="A109" s="491"/>
      <c r="B109" s="1441"/>
      <c r="C109" s="556" t="s">
        <v>815</v>
      </c>
      <c r="D109" s="1439" t="s">
        <v>899</v>
      </c>
      <c r="E109" s="974" t="s">
        <v>901</v>
      </c>
      <c r="F109" s="1455"/>
      <c r="G109" s="1443">
        <v>369364</v>
      </c>
      <c r="H109" s="534"/>
      <c r="I109" s="1443"/>
      <c r="J109" s="534"/>
      <c r="K109" s="9492">
        <f>K108-G109</f>
        <v>18957896</v>
      </c>
      <c r="L109" s="433"/>
    </row>
    <row r="110" spans="1:12">
      <c r="A110" s="487"/>
      <c r="B110" s="1442"/>
      <c r="C110" s="555" t="s">
        <v>898</v>
      </c>
      <c r="D110" s="1440" t="s">
        <v>900</v>
      </c>
      <c r="E110" s="1454"/>
      <c r="F110" s="1444"/>
      <c r="G110" s="1444"/>
      <c r="H110" s="515"/>
      <c r="I110" s="1444"/>
      <c r="J110" s="515"/>
      <c r="K110" s="9493"/>
      <c r="L110" s="433"/>
    </row>
    <row r="111" spans="1:12">
      <c r="A111" s="554"/>
      <c r="B111" s="1447"/>
      <c r="C111" s="532"/>
      <c r="D111" s="576"/>
      <c r="E111" s="584"/>
      <c r="F111" s="577"/>
      <c r="G111" s="577"/>
      <c r="H111" s="600"/>
      <c r="I111" s="600"/>
      <c r="J111" s="600">
        <v>1600</v>
      </c>
      <c r="K111" s="1410">
        <f>K109+J111</f>
        <v>18959496</v>
      </c>
      <c r="L111" s="433"/>
    </row>
    <row r="112" spans="1:12">
      <c r="A112" s="491"/>
      <c r="B112" s="1441"/>
      <c r="C112" s="556" t="s">
        <v>815</v>
      </c>
      <c r="D112" s="1439" t="s">
        <v>1145</v>
      </c>
      <c r="E112" s="1441" t="s">
        <v>1230</v>
      </c>
      <c r="F112" s="1443"/>
      <c r="G112" s="1443">
        <v>691275</v>
      </c>
      <c r="H112" s="1443"/>
      <c r="I112" s="1443"/>
      <c r="J112" s="595"/>
      <c r="K112" s="9492">
        <f>K111-G112</f>
        <v>18268221</v>
      </c>
      <c r="L112" s="433"/>
    </row>
    <row r="113" spans="1:12">
      <c r="A113" s="487"/>
      <c r="B113" s="1442"/>
      <c r="C113" s="555" t="s">
        <v>1146</v>
      </c>
      <c r="D113" s="1440" t="s">
        <v>729</v>
      </c>
      <c r="E113" s="1442"/>
      <c r="F113" s="1444"/>
      <c r="G113" s="1444"/>
      <c r="H113" s="1444"/>
      <c r="I113" s="1444"/>
      <c r="J113" s="559"/>
      <c r="K113" s="9493"/>
      <c r="L113" s="433"/>
    </row>
    <row r="114" spans="1:12">
      <c r="A114" s="554"/>
      <c r="B114" s="1447"/>
      <c r="C114" s="532"/>
      <c r="D114" s="576"/>
      <c r="E114" s="584"/>
      <c r="F114" s="577"/>
      <c r="G114" s="577"/>
      <c r="H114" s="600"/>
      <c r="I114" s="577"/>
      <c r="J114" s="604">
        <v>1600</v>
      </c>
      <c r="K114" s="1410">
        <f>K112+J114</f>
        <v>18269821</v>
      </c>
      <c r="L114" s="433"/>
    </row>
    <row r="115" spans="1:12">
      <c r="A115" s="491"/>
      <c r="B115" s="1441"/>
      <c r="C115" s="556" t="s">
        <v>815</v>
      </c>
      <c r="D115" s="1439" t="s">
        <v>138</v>
      </c>
      <c r="E115" s="974" t="s">
        <v>140</v>
      </c>
      <c r="F115" s="1443"/>
      <c r="G115" s="1443">
        <v>304333</v>
      </c>
      <c r="H115" s="1443"/>
      <c r="I115" s="1443"/>
      <c r="J115" s="595"/>
      <c r="K115" s="9492">
        <f>K114-G115</f>
        <v>17965488</v>
      </c>
      <c r="L115" s="9617"/>
    </row>
    <row r="116" spans="1:12">
      <c r="A116" s="487"/>
      <c r="B116" s="1442"/>
      <c r="C116" s="555" t="s">
        <v>910</v>
      </c>
      <c r="D116" s="1440" t="s">
        <v>598</v>
      </c>
      <c r="E116" s="1454"/>
      <c r="F116" s="1444"/>
      <c r="G116" s="1444"/>
      <c r="H116" s="1444"/>
      <c r="I116" s="1444"/>
      <c r="J116" s="559"/>
      <c r="K116" s="9493"/>
      <c r="L116" s="9618"/>
    </row>
    <row r="117" spans="1:12">
      <c r="A117" s="554"/>
      <c r="B117" s="1447"/>
      <c r="C117" s="532"/>
      <c r="D117" s="576"/>
      <c r="E117" s="584"/>
      <c r="F117" s="600"/>
      <c r="G117" s="600"/>
      <c r="H117" s="600"/>
      <c r="I117" s="577"/>
      <c r="J117" s="604">
        <v>1600</v>
      </c>
      <c r="K117" s="1410">
        <f>K115+J117</f>
        <v>17967088</v>
      </c>
      <c r="L117" s="433"/>
    </row>
    <row r="118" spans="1:12">
      <c r="A118" s="491"/>
      <c r="B118" s="1441"/>
      <c r="C118" s="556" t="s">
        <v>821</v>
      </c>
      <c r="D118" s="1439" t="s">
        <v>1339</v>
      </c>
      <c r="E118" s="1136" t="s">
        <v>1347</v>
      </c>
      <c r="F118" s="1443"/>
      <c r="G118" s="1443">
        <v>470683</v>
      </c>
      <c r="H118" s="534"/>
      <c r="I118" s="1443"/>
      <c r="J118" s="534"/>
      <c r="K118" s="9492">
        <f>K117-G118</f>
        <v>17496405</v>
      </c>
      <c r="L118" s="433"/>
    </row>
    <row r="119" spans="1:12">
      <c r="A119" s="487"/>
      <c r="B119" s="1442"/>
      <c r="C119" s="555" t="s">
        <v>1338</v>
      </c>
      <c r="D119" s="1440" t="s">
        <v>304</v>
      </c>
      <c r="E119" s="1454"/>
      <c r="F119" s="1444"/>
      <c r="G119" s="1444"/>
      <c r="H119" s="515"/>
      <c r="I119" s="1444"/>
      <c r="J119" s="515"/>
      <c r="K119" s="9493"/>
      <c r="L119" s="433"/>
    </row>
    <row r="120" spans="1:12">
      <c r="A120" s="554"/>
      <c r="B120" s="1447"/>
      <c r="C120" s="532"/>
      <c r="D120" s="576"/>
      <c r="E120" s="584"/>
      <c r="F120" s="600"/>
      <c r="G120" s="600"/>
      <c r="H120" s="600"/>
      <c r="I120" s="600"/>
      <c r="J120" s="600">
        <v>1600</v>
      </c>
      <c r="K120" s="1411">
        <f>K118+J120</f>
        <v>17498005</v>
      </c>
      <c r="L120" s="433"/>
    </row>
    <row r="121" spans="1:12">
      <c r="A121" s="491"/>
      <c r="B121" s="1441"/>
      <c r="C121" s="556" t="s">
        <v>815</v>
      </c>
      <c r="D121" s="1439" t="s">
        <v>1283</v>
      </c>
      <c r="E121" s="1441" t="s">
        <v>1346</v>
      </c>
      <c r="F121" s="1443"/>
      <c r="G121" s="1443">
        <v>302683</v>
      </c>
      <c r="H121" s="537"/>
      <c r="I121" s="1443"/>
      <c r="J121" s="537"/>
      <c r="K121" s="9492">
        <f>K120-G121</f>
        <v>17195322</v>
      </c>
      <c r="L121" s="433"/>
    </row>
    <row r="122" spans="1:12">
      <c r="A122" s="487"/>
      <c r="B122" s="1442"/>
      <c r="C122" s="555" t="s">
        <v>1282</v>
      </c>
      <c r="D122" s="1440" t="s">
        <v>250</v>
      </c>
      <c r="E122" s="1442"/>
      <c r="F122" s="1444"/>
      <c r="G122" s="1444"/>
      <c r="H122" s="515"/>
      <c r="I122" s="1444"/>
      <c r="J122" s="515"/>
      <c r="K122" s="9493"/>
      <c r="L122" s="433"/>
    </row>
    <row r="123" spans="1:12">
      <c r="A123" s="554"/>
      <c r="B123" s="1447"/>
      <c r="C123" s="532"/>
      <c r="D123" s="528"/>
      <c r="E123" s="584"/>
      <c r="F123" s="575"/>
      <c r="G123" s="575"/>
      <c r="H123" s="600"/>
      <c r="I123" s="600"/>
      <c r="J123" s="600">
        <v>1600</v>
      </c>
      <c r="K123" s="1410">
        <f>K121+J123</f>
        <v>17196922</v>
      </c>
      <c r="L123" s="433"/>
    </row>
    <row r="124" spans="1:12">
      <c r="A124" s="491"/>
      <c r="B124" s="1441"/>
      <c r="C124" s="474" t="s">
        <v>815</v>
      </c>
      <c r="D124" s="1439" t="s">
        <v>1353</v>
      </c>
      <c r="E124" s="1136" t="s">
        <v>1484</v>
      </c>
      <c r="F124" s="1443"/>
      <c r="G124" s="1443">
        <v>209789</v>
      </c>
      <c r="H124" s="537"/>
      <c r="I124" s="1443"/>
      <c r="J124" s="537"/>
      <c r="K124" s="9492">
        <f>K123-G124</f>
        <v>16987133</v>
      </c>
      <c r="L124" s="9617"/>
    </row>
    <row r="125" spans="1:12">
      <c r="A125" s="487"/>
      <c r="B125" s="1442"/>
      <c r="C125" s="477" t="s">
        <v>1352</v>
      </c>
      <c r="D125" s="1440" t="s">
        <v>258</v>
      </c>
      <c r="E125" s="1454"/>
      <c r="F125" s="1444"/>
      <c r="G125" s="1444"/>
      <c r="H125" s="515"/>
      <c r="I125" s="1444"/>
      <c r="J125" s="515"/>
      <c r="K125" s="9493"/>
      <c r="L125" s="9618"/>
    </row>
    <row r="126" spans="1:12">
      <c r="A126" s="554"/>
      <c r="B126" s="1447"/>
      <c r="C126" s="529"/>
      <c r="D126" s="583"/>
      <c r="E126" s="599"/>
      <c r="F126" s="577"/>
      <c r="G126" s="577"/>
      <c r="H126" s="586"/>
      <c r="I126" s="575"/>
      <c r="J126" s="1251">
        <v>1600</v>
      </c>
      <c r="K126" s="1410">
        <f>K124+J126</f>
        <v>16988733</v>
      </c>
      <c r="L126" s="433"/>
    </row>
    <row r="127" spans="1:12">
      <c r="A127" s="491"/>
      <c r="B127" s="1441"/>
      <c r="C127" s="556" t="s">
        <v>821</v>
      </c>
      <c r="D127" s="1439" t="s">
        <v>1288</v>
      </c>
      <c r="E127" s="1441" t="s">
        <v>1301</v>
      </c>
      <c r="F127" s="1443"/>
      <c r="G127" s="1443">
        <v>343946</v>
      </c>
      <c r="H127" s="534"/>
      <c r="I127" s="1443"/>
      <c r="J127" s="595"/>
      <c r="K127" s="9492">
        <f>K126-G127</f>
        <v>16644787</v>
      </c>
      <c r="L127" s="9617"/>
    </row>
    <row r="128" spans="1:12">
      <c r="A128" s="487"/>
      <c r="B128" s="1442"/>
      <c r="C128" s="555" t="s">
        <v>1287</v>
      </c>
      <c r="D128" s="1440" t="s">
        <v>1299</v>
      </c>
      <c r="E128" s="1442"/>
      <c r="F128" s="1444"/>
      <c r="G128" s="1444"/>
      <c r="H128" s="515"/>
      <c r="I128" s="1444"/>
      <c r="J128" s="559"/>
      <c r="K128" s="9493"/>
      <c r="L128" s="9618"/>
    </row>
    <row r="129" spans="1:12">
      <c r="A129" s="554"/>
      <c r="B129" s="1447"/>
      <c r="C129" s="532"/>
      <c r="D129" s="576"/>
      <c r="E129" s="582"/>
      <c r="F129" s="575"/>
      <c r="G129" s="575"/>
      <c r="H129" s="600"/>
      <c r="I129" s="577"/>
      <c r="J129" s="604">
        <v>1600</v>
      </c>
      <c r="K129" s="1410">
        <f>K127+J129</f>
        <v>16646387</v>
      </c>
      <c r="L129" s="433"/>
    </row>
    <row r="130" spans="1:12">
      <c r="A130" s="491"/>
      <c r="B130" s="1441"/>
      <c r="C130" s="474" t="s">
        <v>815</v>
      </c>
      <c r="D130" s="1439" t="s">
        <v>848</v>
      </c>
      <c r="E130" s="1441" t="s">
        <v>52</v>
      </c>
      <c r="F130" s="1443"/>
      <c r="G130" s="1443">
        <v>605126</v>
      </c>
      <c r="H130" s="1443"/>
      <c r="I130" s="1443"/>
      <c r="J130" s="1456"/>
      <c r="K130" s="9492">
        <f>K129-G130</f>
        <v>16041261</v>
      </c>
      <c r="L130" s="9647"/>
    </row>
    <row r="131" spans="1:12">
      <c r="A131" s="487"/>
      <c r="B131" s="1442"/>
      <c r="C131" s="477" t="s">
        <v>847</v>
      </c>
      <c r="D131" s="1440" t="s">
        <v>51</v>
      </c>
      <c r="E131" s="1442"/>
      <c r="F131" s="1444"/>
      <c r="G131" s="1444"/>
      <c r="H131" s="1444"/>
      <c r="I131" s="1444"/>
      <c r="J131" s="1457"/>
      <c r="K131" s="9493"/>
      <c r="L131" s="9648"/>
    </row>
    <row r="132" spans="1:12">
      <c r="A132" s="554"/>
      <c r="B132" s="1447"/>
      <c r="C132" s="532"/>
      <c r="D132" s="576"/>
      <c r="E132" s="582"/>
      <c r="F132" s="577"/>
      <c r="G132" s="577"/>
      <c r="H132" s="586"/>
      <c r="I132" s="575"/>
      <c r="J132" s="585">
        <v>1600</v>
      </c>
      <c r="K132" s="1410">
        <f>K130+J132</f>
        <v>16042861</v>
      </c>
      <c r="L132" s="433"/>
    </row>
    <row r="133" spans="1:12">
      <c r="A133" s="491"/>
      <c r="B133" s="1441"/>
      <c r="C133" s="556" t="s">
        <v>815</v>
      </c>
      <c r="D133" s="1439" t="s">
        <v>1387</v>
      </c>
      <c r="E133" s="1441" t="s">
        <v>1545</v>
      </c>
      <c r="F133" s="1443"/>
      <c r="G133" s="1443">
        <v>250287</v>
      </c>
      <c r="H133" s="1443"/>
      <c r="I133" s="1443"/>
      <c r="J133" s="1456"/>
      <c r="K133" s="9492">
        <f>K132-G133</f>
        <v>15792574</v>
      </c>
      <c r="L133" s="433"/>
    </row>
    <row r="134" spans="1:12">
      <c r="A134" s="487"/>
      <c r="B134" s="1442"/>
      <c r="C134" s="555" t="s">
        <v>1429</v>
      </c>
      <c r="D134" s="1440" t="s">
        <v>38</v>
      </c>
      <c r="E134" s="1442"/>
      <c r="F134" s="1444"/>
      <c r="G134" s="1444"/>
      <c r="H134" s="1444"/>
      <c r="I134" s="1444"/>
      <c r="J134" s="1457"/>
      <c r="K134" s="9493"/>
      <c r="L134" s="433"/>
    </row>
    <row r="135" spans="1:12">
      <c r="A135" s="554"/>
      <c r="B135" s="1447"/>
      <c r="C135" s="532"/>
      <c r="D135" s="576"/>
      <c r="E135" s="599"/>
      <c r="F135" s="575"/>
      <c r="G135" s="575"/>
      <c r="H135" s="600"/>
      <c r="I135" s="577"/>
      <c r="J135" s="604">
        <v>1600</v>
      </c>
      <c r="K135" s="1410">
        <f>K133+J135</f>
        <v>15794174</v>
      </c>
      <c r="L135" s="768"/>
    </row>
    <row r="136" spans="1:12">
      <c r="A136" s="491"/>
      <c r="B136" s="1441"/>
      <c r="C136" s="556" t="s">
        <v>815</v>
      </c>
      <c r="D136" s="1439" t="s">
        <v>1387</v>
      </c>
      <c r="E136" s="1441" t="s">
        <v>1545</v>
      </c>
      <c r="F136" s="1443"/>
      <c r="G136" s="1443">
        <v>81189</v>
      </c>
      <c r="H136" s="1443"/>
      <c r="I136" s="1443"/>
      <c r="J136" s="1456"/>
      <c r="K136" s="9492">
        <f>K135-G136</f>
        <v>15712985</v>
      </c>
      <c r="L136" s="9647"/>
    </row>
    <row r="137" spans="1:12">
      <c r="A137" s="487"/>
      <c r="B137" s="1442"/>
      <c r="C137" s="555" t="s">
        <v>1430</v>
      </c>
      <c r="D137" s="1440" t="s">
        <v>38</v>
      </c>
      <c r="E137" s="1442"/>
      <c r="F137" s="1444"/>
      <c r="G137" s="1444"/>
      <c r="H137" s="1444"/>
      <c r="I137" s="1444"/>
      <c r="J137" s="1457"/>
      <c r="K137" s="9493"/>
      <c r="L137" s="9648"/>
    </row>
    <row r="138" spans="1:12">
      <c r="A138" s="487"/>
      <c r="B138" s="1447"/>
      <c r="C138" s="532"/>
      <c r="D138" s="576"/>
      <c r="E138" s="599"/>
      <c r="F138" s="577"/>
      <c r="G138" s="577"/>
      <c r="H138" s="586"/>
      <c r="I138" s="575"/>
      <c r="J138" s="585">
        <v>1600</v>
      </c>
      <c r="K138" s="1410">
        <f>K136+J138</f>
        <v>15714585</v>
      </c>
      <c r="L138" s="433"/>
    </row>
    <row r="139" spans="1:12">
      <c r="A139" s="491"/>
      <c r="B139" s="1453"/>
      <c r="C139" s="556" t="s">
        <v>815</v>
      </c>
      <c r="D139" s="1439" t="s">
        <v>1415</v>
      </c>
      <c r="E139" s="1441" t="s">
        <v>1483</v>
      </c>
      <c r="F139" s="1455"/>
      <c r="G139" s="1443">
        <v>321855</v>
      </c>
      <c r="H139" s="1443"/>
      <c r="I139" s="1443"/>
      <c r="J139" s="1456"/>
      <c r="K139" s="9492">
        <f>K138-G139</f>
        <v>15392730</v>
      </c>
      <c r="L139" s="9617"/>
    </row>
    <row r="140" spans="1:12">
      <c r="A140" s="487"/>
      <c r="B140" s="1454"/>
      <c r="C140" s="555" t="s">
        <v>1414</v>
      </c>
      <c r="D140" s="1440" t="s">
        <v>38</v>
      </c>
      <c r="E140" s="1442"/>
      <c r="F140" s="1444"/>
      <c r="G140" s="1444"/>
      <c r="H140" s="1444"/>
      <c r="I140" s="1444"/>
      <c r="J140" s="1457"/>
      <c r="K140" s="9493"/>
      <c r="L140" s="9618"/>
    </row>
    <row r="141" spans="1:12">
      <c r="A141" s="487"/>
      <c r="B141" s="561"/>
      <c r="C141" s="1436"/>
      <c r="D141" s="1436"/>
      <c r="E141" s="1436"/>
      <c r="F141" s="1437"/>
      <c r="G141" s="1438"/>
      <c r="H141" s="600"/>
      <c r="I141" s="577"/>
      <c r="J141" s="604">
        <v>1600</v>
      </c>
      <c r="K141" s="1410">
        <f>K139+J141</f>
        <v>15394330</v>
      </c>
      <c r="L141" s="433"/>
    </row>
    <row r="142" spans="1:12">
      <c r="A142" s="498"/>
      <c r="B142" s="1453"/>
      <c r="C142" s="556" t="s">
        <v>1109</v>
      </c>
      <c r="D142" s="1439" t="s">
        <v>1312</v>
      </c>
      <c r="E142" s="1441" t="s">
        <v>1326</v>
      </c>
      <c r="F142" s="1434"/>
      <c r="G142" s="1476">
        <v>500000</v>
      </c>
      <c r="H142" s="1443"/>
      <c r="I142" s="1443"/>
      <c r="J142" s="464"/>
      <c r="K142" s="9492">
        <f>K141-G142</f>
        <v>14894330</v>
      </c>
      <c r="L142" s="433"/>
    </row>
    <row r="143" spans="1:12">
      <c r="A143" s="487"/>
      <c r="B143" s="1454"/>
      <c r="C143" s="555" t="s">
        <v>1311</v>
      </c>
      <c r="D143" s="1440" t="s">
        <v>1313</v>
      </c>
      <c r="E143" s="1442"/>
      <c r="F143" s="1435"/>
      <c r="G143" s="1477"/>
      <c r="H143" s="1444"/>
      <c r="I143" s="1444"/>
      <c r="J143" s="559"/>
      <c r="K143" s="9493"/>
      <c r="L143" s="433"/>
    </row>
    <row r="144" spans="1:12">
      <c r="A144" s="487"/>
      <c r="B144" s="561"/>
      <c r="C144" s="532"/>
      <c r="D144" s="528"/>
      <c r="E144" s="582"/>
      <c r="F144" s="575"/>
      <c r="G144" s="575"/>
      <c r="H144" s="600"/>
      <c r="I144" s="577"/>
      <c r="J144" s="604">
        <v>1600</v>
      </c>
      <c r="K144" s="1410">
        <f>K142+J144</f>
        <v>14895930</v>
      </c>
      <c r="L144" s="433"/>
    </row>
    <row r="145" spans="1:12">
      <c r="A145" s="498"/>
      <c r="B145" s="1453"/>
      <c r="C145" s="556" t="s">
        <v>952</v>
      </c>
      <c r="D145" s="1465" t="s">
        <v>990</v>
      </c>
      <c r="E145" s="1469" t="s">
        <v>143</v>
      </c>
      <c r="F145" s="1455"/>
      <c r="G145" s="1443">
        <v>50000</v>
      </c>
      <c r="H145" s="1443"/>
      <c r="I145" s="1443"/>
      <c r="J145" s="464"/>
      <c r="K145" s="9492">
        <f>K144-G145</f>
        <v>14845930</v>
      </c>
      <c r="L145" s="433"/>
    </row>
    <row r="146" spans="1:12">
      <c r="A146" s="487"/>
      <c r="B146" s="1454"/>
      <c r="C146" s="555" t="s">
        <v>1203</v>
      </c>
      <c r="D146" s="1466" t="s">
        <v>1176</v>
      </c>
      <c r="E146" s="1470"/>
      <c r="F146" s="1444"/>
      <c r="G146" s="1444"/>
      <c r="H146" s="1444"/>
      <c r="I146" s="1444"/>
      <c r="J146" s="559"/>
      <c r="K146" s="9493"/>
      <c r="L146" s="433"/>
    </row>
    <row r="147" spans="1:12">
      <c r="A147" s="487"/>
      <c r="B147" s="561"/>
      <c r="C147" s="532"/>
      <c r="D147" s="576"/>
      <c r="E147" s="582"/>
      <c r="F147" s="577"/>
      <c r="G147" s="577"/>
      <c r="H147" s="600"/>
      <c r="I147" s="577"/>
      <c r="J147" s="604">
        <v>1600</v>
      </c>
      <c r="K147" s="1410">
        <f>K145+J147</f>
        <v>14847530</v>
      </c>
      <c r="L147" s="433"/>
    </row>
    <row r="148" spans="1:12">
      <c r="A148" s="491"/>
      <c r="B148" s="1453"/>
      <c r="C148" s="474" t="s">
        <v>836</v>
      </c>
      <c r="D148" s="1439" t="s">
        <v>838</v>
      </c>
      <c r="E148" s="1441" t="s">
        <v>877</v>
      </c>
      <c r="F148" s="1455"/>
      <c r="G148" s="1443">
        <v>27100</v>
      </c>
      <c r="H148" s="1443"/>
      <c r="I148" s="1443"/>
      <c r="J148" s="464"/>
      <c r="K148" s="9492">
        <f>K147-G148</f>
        <v>14820430</v>
      </c>
      <c r="L148" s="433"/>
    </row>
    <row r="149" spans="1:12">
      <c r="A149" s="487"/>
      <c r="B149" s="1454"/>
      <c r="C149" s="477" t="s">
        <v>837</v>
      </c>
      <c r="D149" s="1440" t="s">
        <v>304</v>
      </c>
      <c r="E149" s="1442"/>
      <c r="F149" s="1444"/>
      <c r="G149" s="1444"/>
      <c r="H149" s="1444"/>
      <c r="I149" s="1444"/>
      <c r="J149" s="559"/>
      <c r="K149" s="9493"/>
      <c r="L149" s="433"/>
    </row>
    <row r="150" spans="1:12">
      <c r="A150" s="487"/>
      <c r="B150" s="561"/>
      <c r="C150" s="532"/>
      <c r="D150" s="576"/>
      <c r="E150" s="582"/>
      <c r="F150" s="577"/>
      <c r="G150" s="577"/>
      <c r="H150" s="600"/>
      <c r="I150" s="577"/>
      <c r="J150" s="604">
        <v>750</v>
      </c>
      <c r="K150" s="1410">
        <f>K148+J150</f>
        <v>14821180</v>
      </c>
      <c r="L150" s="433"/>
    </row>
    <row r="151" spans="1:12">
      <c r="A151" s="498"/>
      <c r="B151" s="1453"/>
      <c r="C151" s="491" t="s">
        <v>778</v>
      </c>
      <c r="D151" s="1439" t="s">
        <v>157</v>
      </c>
      <c r="E151" s="1441" t="s">
        <v>156</v>
      </c>
      <c r="F151" s="1455"/>
      <c r="G151" s="1443">
        <v>193140</v>
      </c>
      <c r="H151" s="1443"/>
      <c r="I151" s="1443"/>
      <c r="J151" s="595"/>
      <c r="K151" s="9492">
        <f>K150-G151</f>
        <v>14628040</v>
      </c>
      <c r="L151" s="433"/>
    </row>
    <row r="152" spans="1:12">
      <c r="A152" s="487"/>
      <c r="B152" s="1454"/>
      <c r="C152" s="487" t="s">
        <v>1340</v>
      </c>
      <c r="D152" s="1440" t="s">
        <v>1383</v>
      </c>
      <c r="E152" s="1442"/>
      <c r="F152" s="1444"/>
      <c r="G152" s="1444"/>
      <c r="H152" s="1444"/>
      <c r="I152" s="1444"/>
      <c r="J152" s="559"/>
      <c r="K152" s="9493"/>
      <c r="L152" s="433"/>
    </row>
    <row r="153" spans="1:12">
      <c r="A153" s="487"/>
      <c r="B153" s="561"/>
      <c r="C153" s="532"/>
      <c r="D153" s="576"/>
      <c r="E153" s="582"/>
      <c r="F153" s="575"/>
      <c r="G153" s="577"/>
      <c r="H153" s="600"/>
      <c r="I153" s="577"/>
      <c r="J153" s="604">
        <v>1500</v>
      </c>
      <c r="K153" s="1410">
        <f>K151+J153</f>
        <v>14629540</v>
      </c>
      <c r="L153" s="433"/>
    </row>
    <row r="154" spans="1:12">
      <c r="A154" s="491"/>
      <c r="B154" s="1453"/>
      <c r="C154" s="474" t="s">
        <v>778</v>
      </c>
      <c r="D154" s="518" t="s">
        <v>399</v>
      </c>
      <c r="E154" s="1441" t="s">
        <v>401</v>
      </c>
      <c r="F154" s="1455"/>
      <c r="G154" s="1443">
        <v>24140</v>
      </c>
      <c r="H154" s="1443"/>
      <c r="I154" s="1443"/>
      <c r="J154" s="595"/>
      <c r="K154" s="9492">
        <f>K153-G154</f>
        <v>14605400</v>
      </c>
      <c r="L154" s="9647"/>
    </row>
    <row r="155" spans="1:12">
      <c r="A155" s="487"/>
      <c r="B155" s="1454"/>
      <c r="C155" s="477" t="s">
        <v>862</v>
      </c>
      <c r="D155" s="519" t="s">
        <v>855</v>
      </c>
      <c r="E155" s="1442"/>
      <c r="F155" s="1444"/>
      <c r="G155" s="1444"/>
      <c r="H155" s="1444"/>
      <c r="I155" s="1444"/>
      <c r="J155" s="559"/>
      <c r="K155" s="9493"/>
      <c r="L155" s="9648"/>
    </row>
    <row r="156" spans="1:12">
      <c r="A156" s="487"/>
      <c r="B156" s="561"/>
      <c r="C156" s="532"/>
      <c r="D156" s="576"/>
      <c r="E156" s="582"/>
      <c r="F156" s="577"/>
      <c r="G156" s="577"/>
      <c r="H156" s="600"/>
      <c r="I156" s="577"/>
      <c r="J156" s="604">
        <v>1500</v>
      </c>
      <c r="K156" s="1410">
        <f>K154+J156</f>
        <v>14606900</v>
      </c>
      <c r="L156" s="433"/>
    </row>
    <row r="157" spans="1:12">
      <c r="A157" s="498"/>
      <c r="B157" s="1453"/>
      <c r="C157" s="491" t="s">
        <v>781</v>
      </c>
      <c r="D157" s="485" t="s">
        <v>267</v>
      </c>
      <c r="E157" s="1441" t="s">
        <v>271</v>
      </c>
      <c r="F157" s="1455"/>
      <c r="G157" s="1443">
        <v>39240</v>
      </c>
      <c r="H157" s="1443"/>
      <c r="I157" s="1443"/>
      <c r="J157" s="595"/>
      <c r="K157" s="9492">
        <f>K156-G157</f>
        <v>14567660</v>
      </c>
      <c r="L157" s="9617"/>
    </row>
    <row r="158" spans="1:12">
      <c r="A158" s="487"/>
      <c r="B158" s="1454"/>
      <c r="C158" s="487" t="s">
        <v>791</v>
      </c>
      <c r="D158" s="486" t="s">
        <v>304</v>
      </c>
      <c r="E158" s="1442"/>
      <c r="F158" s="1444"/>
      <c r="G158" s="1444"/>
      <c r="H158" s="1444"/>
      <c r="I158" s="1444"/>
      <c r="J158" s="559"/>
      <c r="K158" s="9493"/>
      <c r="L158" s="9618"/>
    </row>
    <row r="159" spans="1:12">
      <c r="A159" s="487"/>
      <c r="B159" s="561"/>
      <c r="C159" s="532"/>
      <c r="D159" s="576"/>
      <c r="E159" s="582"/>
      <c r="F159" s="575"/>
      <c r="G159" s="600"/>
      <c r="H159" s="600"/>
      <c r="I159" s="577"/>
      <c r="J159" s="604">
        <v>1500</v>
      </c>
      <c r="K159" s="1410">
        <f>K157+J159</f>
        <v>14569160</v>
      </c>
      <c r="L159" s="433"/>
    </row>
    <row r="160" spans="1:12">
      <c r="A160" s="498"/>
      <c r="B160" s="1453"/>
      <c r="C160" s="517" t="s">
        <v>781</v>
      </c>
      <c r="D160" s="1439" t="s">
        <v>614</v>
      </c>
      <c r="E160" s="1441" t="s">
        <v>414</v>
      </c>
      <c r="F160" s="1455"/>
      <c r="G160" s="1443">
        <v>128640</v>
      </c>
      <c r="H160" s="1443"/>
      <c r="I160" s="1443"/>
      <c r="J160" s="464"/>
      <c r="K160" s="9492">
        <f>K159-G160</f>
        <v>14440520</v>
      </c>
      <c r="L160" s="9617"/>
    </row>
    <row r="161" spans="1:12">
      <c r="A161" s="487"/>
      <c r="B161" s="1454"/>
      <c r="C161" s="555" t="s">
        <v>1031</v>
      </c>
      <c r="D161" s="1440" t="s">
        <v>698</v>
      </c>
      <c r="E161" s="1442"/>
      <c r="F161" s="1444"/>
      <c r="G161" s="1444"/>
      <c r="H161" s="1444"/>
      <c r="I161" s="1444"/>
      <c r="J161" s="559"/>
      <c r="K161" s="9493"/>
      <c r="L161" s="9618"/>
    </row>
    <row r="162" spans="1:12">
      <c r="A162" s="487"/>
      <c r="B162" s="561"/>
      <c r="C162" s="532"/>
      <c r="D162" s="576"/>
      <c r="E162" s="582"/>
      <c r="F162" s="575"/>
      <c r="G162" s="600"/>
      <c r="H162" s="600"/>
      <c r="I162" s="577"/>
      <c r="J162" s="604">
        <v>1500</v>
      </c>
      <c r="K162" s="1410">
        <f>K160+J162</f>
        <v>14442020</v>
      </c>
      <c r="L162" s="433"/>
    </row>
    <row r="163" spans="1:12">
      <c r="A163" s="491"/>
      <c r="B163" s="1453"/>
      <c r="C163" s="474" t="s">
        <v>781</v>
      </c>
      <c r="D163" s="518" t="s">
        <v>568</v>
      </c>
      <c r="E163" s="1441" t="s">
        <v>715</v>
      </c>
      <c r="F163" s="1455"/>
      <c r="G163" s="1443">
        <v>22140</v>
      </c>
      <c r="H163" s="1443"/>
      <c r="I163" s="1443"/>
      <c r="J163" s="595"/>
      <c r="K163" s="9492">
        <f>K162-G163</f>
        <v>14419880</v>
      </c>
      <c r="L163" s="433"/>
    </row>
    <row r="164" spans="1:12">
      <c r="A164" s="487"/>
      <c r="B164" s="1454"/>
      <c r="C164" s="477" t="s">
        <v>793</v>
      </c>
      <c r="D164" s="519" t="s">
        <v>250</v>
      </c>
      <c r="E164" s="1442"/>
      <c r="F164" s="1444"/>
      <c r="G164" s="1444"/>
      <c r="H164" s="1444"/>
      <c r="I164" s="1444"/>
      <c r="J164" s="559"/>
      <c r="K164" s="9493"/>
      <c r="L164" s="433"/>
    </row>
    <row r="165" spans="1:12">
      <c r="A165" s="487"/>
      <c r="B165" s="561"/>
      <c r="C165" s="532"/>
      <c r="D165" s="576"/>
      <c r="E165" s="582"/>
      <c r="F165" s="575"/>
      <c r="G165" s="575"/>
      <c r="H165" s="600"/>
      <c r="I165" s="577"/>
      <c r="J165" s="604">
        <v>1500</v>
      </c>
      <c r="K165" s="1410">
        <f>K163+J165</f>
        <v>14421380</v>
      </c>
      <c r="L165" s="433"/>
    </row>
    <row r="166" spans="1:12">
      <c r="A166" s="498"/>
      <c r="B166" s="1453"/>
      <c r="C166" s="474" t="s">
        <v>778</v>
      </c>
      <c r="D166" s="1439" t="s">
        <v>795</v>
      </c>
      <c r="E166" s="1441" t="s">
        <v>454</v>
      </c>
      <c r="F166" s="1455"/>
      <c r="G166" s="1443">
        <v>150640</v>
      </c>
      <c r="H166" s="534"/>
      <c r="I166" s="1443"/>
      <c r="J166" s="595"/>
      <c r="K166" s="9492">
        <f>K165-G166</f>
        <v>14270740</v>
      </c>
      <c r="L166" s="9647"/>
    </row>
    <row r="167" spans="1:12">
      <c r="A167" s="487"/>
      <c r="B167" s="1454"/>
      <c r="C167" s="477" t="s">
        <v>794</v>
      </c>
      <c r="D167" s="1440" t="s">
        <v>875</v>
      </c>
      <c r="E167" s="1442"/>
      <c r="F167" s="1444"/>
      <c r="G167" s="1444"/>
      <c r="H167" s="515"/>
      <c r="I167" s="1444"/>
      <c r="J167" s="559"/>
      <c r="K167" s="9493"/>
      <c r="L167" s="9648"/>
    </row>
    <row r="168" spans="1:12">
      <c r="A168" s="487"/>
      <c r="B168" s="561"/>
      <c r="C168" s="532"/>
      <c r="D168" s="576"/>
      <c r="E168" s="582"/>
      <c r="F168" s="577"/>
      <c r="G168" s="577"/>
      <c r="H168" s="600"/>
      <c r="I168" s="577"/>
      <c r="J168" s="604">
        <v>1500</v>
      </c>
      <c r="K168" s="1410">
        <f>K166+J168</f>
        <v>14272240</v>
      </c>
      <c r="L168" s="433"/>
    </row>
    <row r="169" spans="1:12">
      <c r="A169" s="491"/>
      <c r="B169" s="1453"/>
      <c r="C169" s="525" t="s">
        <v>781</v>
      </c>
      <c r="D169" s="1461" t="s">
        <v>790</v>
      </c>
      <c r="E169" s="1441" t="s">
        <v>877</v>
      </c>
      <c r="F169" s="1443"/>
      <c r="G169" s="1443">
        <v>24790</v>
      </c>
      <c r="H169" s="537"/>
      <c r="I169" s="1443"/>
      <c r="J169" s="595"/>
      <c r="K169" s="9492">
        <f>K168-G169</f>
        <v>14247450</v>
      </c>
      <c r="L169" s="433"/>
    </row>
    <row r="170" spans="1:12">
      <c r="A170" s="487"/>
      <c r="B170" s="1454"/>
      <c r="C170" s="539" t="s">
        <v>789</v>
      </c>
      <c r="D170" s="540" t="s">
        <v>304</v>
      </c>
      <c r="E170" s="1442"/>
      <c r="F170" s="1444"/>
      <c r="G170" s="1444"/>
      <c r="H170" s="515"/>
      <c r="I170" s="1444"/>
      <c r="J170" s="559"/>
      <c r="K170" s="9493"/>
      <c r="L170" s="433"/>
    </row>
    <row r="171" spans="1:12">
      <c r="A171" s="487"/>
      <c r="B171" s="561"/>
      <c r="C171" s="532"/>
      <c r="D171" s="576"/>
      <c r="E171" s="582"/>
      <c r="F171" s="577"/>
      <c r="G171" s="577"/>
      <c r="H171" s="600"/>
      <c r="I171" s="577"/>
      <c r="J171" s="604">
        <v>1500</v>
      </c>
      <c r="K171" s="1410">
        <f>K169+J171</f>
        <v>14248950</v>
      </c>
      <c r="L171" s="433"/>
    </row>
    <row r="172" spans="1:12">
      <c r="A172" s="498"/>
      <c r="B172" s="1453"/>
      <c r="C172" s="474" t="s">
        <v>781</v>
      </c>
      <c r="D172" s="1439" t="s">
        <v>1285</v>
      </c>
      <c r="E172" s="1441" t="s">
        <v>1320</v>
      </c>
      <c r="F172" s="1455"/>
      <c r="G172" s="1443">
        <v>20140</v>
      </c>
      <c r="H172" s="1443"/>
      <c r="I172" s="1443"/>
      <c r="J172" s="595"/>
      <c r="K172" s="9492">
        <f>K171-G172</f>
        <v>14228810</v>
      </c>
      <c r="L172" s="433"/>
    </row>
    <row r="173" spans="1:12">
      <c r="A173" s="487"/>
      <c r="B173" s="1454"/>
      <c r="C173" s="477" t="s">
        <v>1092</v>
      </c>
      <c r="D173" s="1440" t="s">
        <v>38</v>
      </c>
      <c r="E173" s="1442"/>
      <c r="F173" s="1444"/>
      <c r="G173" s="1444"/>
      <c r="H173" s="1444"/>
      <c r="I173" s="1444"/>
      <c r="J173" s="559"/>
      <c r="K173" s="9493"/>
      <c r="L173" s="433"/>
    </row>
    <row r="174" spans="1:12">
      <c r="A174" s="487"/>
      <c r="B174" s="561"/>
      <c r="C174" s="532"/>
      <c r="D174" s="576"/>
      <c r="E174" s="582"/>
      <c r="F174" s="575"/>
      <c r="G174" s="575"/>
      <c r="H174" s="600"/>
      <c r="I174" s="577"/>
      <c r="J174" s="604">
        <v>1500</v>
      </c>
      <c r="K174" s="1410">
        <f>K172+J174</f>
        <v>14230310</v>
      </c>
      <c r="L174" s="433"/>
    </row>
    <row r="175" spans="1:12">
      <c r="A175" s="498"/>
      <c r="B175" s="1453"/>
      <c r="C175" s="556" t="s">
        <v>781</v>
      </c>
      <c r="D175" s="1439" t="s">
        <v>729</v>
      </c>
      <c r="E175" s="974"/>
      <c r="F175" s="1455"/>
      <c r="G175" s="1443"/>
      <c r="H175" s="534">
        <v>427640</v>
      </c>
      <c r="I175" s="1443"/>
      <c r="J175" s="595"/>
      <c r="K175" s="9492">
        <f>K174-H175</f>
        <v>13802670</v>
      </c>
      <c r="L175" s="9617" t="s">
        <v>1642</v>
      </c>
    </row>
    <row r="176" spans="1:12">
      <c r="A176" s="487"/>
      <c r="B176" s="1454"/>
      <c r="C176" s="555" t="s">
        <v>1432</v>
      </c>
      <c r="D176" s="1440"/>
      <c r="E176" s="1454"/>
      <c r="F176" s="1444"/>
      <c r="G176" s="1444"/>
      <c r="H176" s="515"/>
      <c r="I176" s="1444"/>
      <c r="J176" s="559"/>
      <c r="K176" s="9493"/>
      <c r="L176" s="9618"/>
    </row>
    <row r="177" spans="1:12">
      <c r="A177" s="487"/>
      <c r="B177" s="561"/>
      <c r="C177" s="532"/>
      <c r="D177" s="528"/>
      <c r="E177" s="584"/>
      <c r="F177" s="577"/>
      <c r="G177" s="577"/>
      <c r="H177" s="600"/>
      <c r="I177" s="577"/>
      <c r="J177" s="604">
        <v>1500</v>
      </c>
      <c r="K177" s="1410">
        <f>K175+J177</f>
        <v>13804170</v>
      </c>
      <c r="L177" s="433"/>
    </row>
    <row r="178" spans="1:12">
      <c r="A178" s="491"/>
      <c r="B178" s="1453"/>
      <c r="C178" s="556" t="s">
        <v>781</v>
      </c>
      <c r="D178" s="1439" t="s">
        <v>1353</v>
      </c>
      <c r="E178" s="1136" t="s">
        <v>1484</v>
      </c>
      <c r="F178" s="1455"/>
      <c r="G178" s="1443">
        <v>30640</v>
      </c>
      <c r="H178" s="534"/>
      <c r="I178" s="1443"/>
      <c r="J178" s="464"/>
      <c r="K178" s="9492">
        <f>K177-G178</f>
        <v>13773530</v>
      </c>
      <c r="L178" s="433"/>
    </row>
    <row r="179" spans="1:12">
      <c r="A179" s="487"/>
      <c r="B179" s="1454"/>
      <c r="C179" s="555" t="s">
        <v>1354</v>
      </c>
      <c r="D179" s="1440" t="s">
        <v>258</v>
      </c>
      <c r="E179" s="1454"/>
      <c r="F179" s="1444"/>
      <c r="G179" s="1444"/>
      <c r="H179" s="515"/>
      <c r="I179" s="1444"/>
      <c r="J179" s="559"/>
      <c r="K179" s="9493"/>
      <c r="L179" s="433"/>
    </row>
    <row r="180" spans="1:12">
      <c r="A180" s="487"/>
      <c r="B180" s="561"/>
      <c r="C180" s="532"/>
      <c r="D180" s="576"/>
      <c r="E180" s="582"/>
      <c r="F180" s="577"/>
      <c r="G180" s="577"/>
      <c r="H180" s="600"/>
      <c r="I180" s="577"/>
      <c r="J180" s="604">
        <v>1500</v>
      </c>
      <c r="K180" s="1410">
        <f>K178+J180</f>
        <v>13775030</v>
      </c>
      <c r="L180" s="433"/>
    </row>
    <row r="181" spans="1:12">
      <c r="A181" s="491"/>
      <c r="B181" s="1453"/>
      <c r="C181" s="556" t="s">
        <v>781</v>
      </c>
      <c r="D181" s="1439" t="s">
        <v>1344</v>
      </c>
      <c r="E181" s="1136" t="s">
        <v>1349</v>
      </c>
      <c r="F181" s="1443"/>
      <c r="G181" s="1443">
        <v>98640</v>
      </c>
      <c r="H181" s="1443"/>
      <c r="I181" s="1443"/>
      <c r="J181" s="595"/>
      <c r="K181" s="9492">
        <f>K180-G181</f>
        <v>13676390</v>
      </c>
      <c r="L181" s="716"/>
    </row>
    <row r="182" spans="1:12">
      <c r="A182" s="487"/>
      <c r="B182" s="1454"/>
      <c r="C182" s="555" t="s">
        <v>1343</v>
      </c>
      <c r="D182" s="1440" t="s">
        <v>1543</v>
      </c>
      <c r="E182" s="1454"/>
      <c r="F182" s="1444"/>
      <c r="G182" s="1444"/>
      <c r="H182" s="1444"/>
      <c r="I182" s="1444"/>
      <c r="J182" s="559"/>
      <c r="K182" s="9493"/>
      <c r="L182" s="717"/>
    </row>
    <row r="183" spans="1:12">
      <c r="A183" s="487"/>
      <c r="B183" s="561"/>
      <c r="C183" s="532"/>
      <c r="D183" s="576"/>
      <c r="E183" s="582"/>
      <c r="F183" s="577"/>
      <c r="G183" s="577"/>
      <c r="H183" s="600"/>
      <c r="I183" s="577"/>
      <c r="J183" s="604">
        <v>1500</v>
      </c>
      <c r="K183" s="1410">
        <f>K181+J183</f>
        <v>13677890</v>
      </c>
      <c r="L183" s="433"/>
    </row>
    <row r="184" spans="1:12">
      <c r="A184" s="498"/>
      <c r="B184" s="1453"/>
      <c r="C184" s="480" t="s">
        <v>778</v>
      </c>
      <c r="D184" s="1439" t="s">
        <v>956</v>
      </c>
      <c r="E184" s="1441"/>
      <c r="F184" s="1443"/>
      <c r="G184" s="1443"/>
      <c r="H184" s="534">
        <v>9860900</v>
      </c>
      <c r="I184" s="1443"/>
      <c r="J184" s="595"/>
      <c r="K184" s="9492">
        <f>K183-H184</f>
        <v>3816990</v>
      </c>
      <c r="L184" s="9647" t="s">
        <v>1643</v>
      </c>
    </row>
    <row r="185" spans="1:12">
      <c r="A185" s="487"/>
      <c r="B185" s="1454"/>
      <c r="C185" s="477" t="s">
        <v>779</v>
      </c>
      <c r="D185" s="1440"/>
      <c r="E185" s="1442"/>
      <c r="F185" s="1444"/>
      <c r="G185" s="1444"/>
      <c r="H185" s="515"/>
      <c r="I185" s="1444"/>
      <c r="J185" s="559"/>
      <c r="K185" s="9493"/>
      <c r="L185" s="9648"/>
    </row>
    <row r="186" spans="1:12">
      <c r="A186" s="487"/>
      <c r="B186" s="561"/>
      <c r="C186" s="532"/>
      <c r="D186" s="576"/>
      <c r="E186" s="582"/>
      <c r="F186" s="577"/>
      <c r="G186" s="577"/>
      <c r="H186" s="600"/>
      <c r="I186" s="577"/>
      <c r="J186" s="604">
        <v>1500</v>
      </c>
      <c r="K186" s="1410">
        <f>K184+J186</f>
        <v>3818490</v>
      </c>
      <c r="L186" s="433"/>
    </row>
    <row r="187" spans="1:12">
      <c r="A187" s="498"/>
      <c r="B187" s="1453"/>
      <c r="C187" s="474" t="s">
        <v>796</v>
      </c>
      <c r="D187" s="518" t="s">
        <v>1283</v>
      </c>
      <c r="E187" s="1441" t="s">
        <v>1346</v>
      </c>
      <c r="F187" s="1455"/>
      <c r="G187" s="1443">
        <v>163800</v>
      </c>
      <c r="H187" s="1443"/>
      <c r="I187" s="1443"/>
      <c r="J187" s="595"/>
      <c r="K187" s="9492">
        <f>K186-G187</f>
        <v>3654690</v>
      </c>
      <c r="L187" s="433"/>
    </row>
    <row r="188" spans="1:12">
      <c r="A188" s="487"/>
      <c r="B188" s="1454"/>
      <c r="C188" s="477" t="s">
        <v>1341</v>
      </c>
      <c r="D188" s="519" t="s">
        <v>250</v>
      </c>
      <c r="E188" s="1442"/>
      <c r="F188" s="1444"/>
      <c r="G188" s="1444"/>
      <c r="H188" s="1444"/>
      <c r="I188" s="1444"/>
      <c r="J188" s="559"/>
      <c r="K188" s="9493"/>
      <c r="L188" s="433"/>
    </row>
    <row r="189" spans="1:12">
      <c r="A189" s="487"/>
      <c r="B189" s="561"/>
      <c r="C189" s="532"/>
      <c r="D189" s="576"/>
      <c r="E189" s="582"/>
      <c r="F189" s="575"/>
      <c r="G189" s="575"/>
      <c r="H189" s="600"/>
      <c r="I189" s="577"/>
      <c r="J189" s="604">
        <v>750</v>
      </c>
      <c r="K189" s="1410">
        <f>K187+J189</f>
        <v>3655440</v>
      </c>
      <c r="L189" s="433"/>
    </row>
    <row r="190" spans="1:12">
      <c r="A190" s="498"/>
      <c r="B190" s="1453"/>
      <c r="C190" s="517" t="s">
        <v>796</v>
      </c>
      <c r="D190" s="1439" t="s">
        <v>167</v>
      </c>
      <c r="E190" s="1441" t="s">
        <v>56</v>
      </c>
      <c r="F190" s="1443"/>
      <c r="G190" s="1443">
        <v>231500</v>
      </c>
      <c r="H190" s="537"/>
      <c r="I190" s="1443"/>
      <c r="J190" s="595"/>
      <c r="K190" s="9492">
        <f>K189-G190</f>
        <v>3423940</v>
      </c>
      <c r="L190" s="433"/>
    </row>
    <row r="191" spans="1:12">
      <c r="A191" s="487"/>
      <c r="B191" s="1454"/>
      <c r="C191" s="555" t="s">
        <v>1033</v>
      </c>
      <c r="D191" s="1440" t="s">
        <v>1384</v>
      </c>
      <c r="E191" s="1442"/>
      <c r="F191" s="1444"/>
      <c r="G191" s="1444"/>
      <c r="H191" s="515"/>
      <c r="I191" s="1444"/>
      <c r="J191" s="559"/>
      <c r="K191" s="9493"/>
      <c r="L191" s="433"/>
    </row>
    <row r="192" spans="1:12">
      <c r="A192" s="487"/>
      <c r="B192" s="561"/>
      <c r="C192" s="532"/>
      <c r="D192" s="576"/>
      <c r="E192" s="582"/>
      <c r="F192" s="577"/>
      <c r="G192" s="577"/>
      <c r="H192" s="600"/>
      <c r="I192" s="577"/>
      <c r="J192" s="604">
        <v>750</v>
      </c>
      <c r="K192" s="1410">
        <f>K190+J192</f>
        <v>3424690</v>
      </c>
      <c r="L192" s="433"/>
    </row>
    <row r="193" spans="1:12">
      <c r="A193" s="498"/>
      <c r="B193" s="1453"/>
      <c r="C193" s="497" t="s">
        <v>799</v>
      </c>
      <c r="D193" s="1439" t="s">
        <v>558</v>
      </c>
      <c r="E193" s="1453" t="s">
        <v>251</v>
      </c>
      <c r="F193" s="1443"/>
      <c r="G193" s="1443">
        <v>52300</v>
      </c>
      <c r="H193" s="534"/>
      <c r="I193" s="1443"/>
      <c r="J193" s="559"/>
      <c r="K193" s="9492">
        <f>K192-G193</f>
        <v>3372390</v>
      </c>
      <c r="L193" s="433"/>
    </row>
    <row r="194" spans="1:12">
      <c r="A194" s="487"/>
      <c r="B194" s="1454"/>
      <c r="C194" s="497" t="s">
        <v>800</v>
      </c>
      <c r="D194" s="1440" t="s">
        <v>250</v>
      </c>
      <c r="E194" s="1454"/>
      <c r="F194" s="1444"/>
      <c r="G194" s="1444"/>
      <c r="H194" s="515"/>
      <c r="I194" s="1444"/>
      <c r="J194" s="559"/>
      <c r="K194" s="9493"/>
      <c r="L194" s="433"/>
    </row>
    <row r="195" spans="1:12">
      <c r="A195" s="487"/>
      <c r="B195" s="561"/>
      <c r="C195" s="532"/>
      <c r="D195" s="576"/>
      <c r="E195" s="582"/>
      <c r="F195" s="577"/>
      <c r="G195" s="577"/>
      <c r="H195" s="600"/>
      <c r="I195" s="577"/>
      <c r="J195" s="604">
        <v>750</v>
      </c>
      <c r="K195" s="1410">
        <f>K193+J195</f>
        <v>3373140</v>
      </c>
      <c r="L195" s="433"/>
    </row>
    <row r="196" spans="1:12">
      <c r="A196" s="498"/>
      <c r="B196" s="1453"/>
      <c r="C196" s="517" t="s">
        <v>796</v>
      </c>
      <c r="D196" s="1439" t="s">
        <v>1036</v>
      </c>
      <c r="E196" s="1441" t="s">
        <v>499</v>
      </c>
      <c r="F196" s="1443"/>
      <c r="G196" s="1443">
        <v>68800</v>
      </c>
      <c r="H196" s="537"/>
      <c r="I196" s="1443"/>
      <c r="J196" s="559"/>
      <c r="K196" s="9492">
        <f>K195-G196</f>
        <v>3304340</v>
      </c>
      <c r="L196" s="433"/>
    </row>
    <row r="197" spans="1:12">
      <c r="A197" s="487"/>
      <c r="B197" s="1454"/>
      <c r="C197" s="555" t="s">
        <v>1035</v>
      </c>
      <c r="D197" s="1440" t="s">
        <v>200</v>
      </c>
      <c r="E197" s="1442"/>
      <c r="F197" s="1444"/>
      <c r="G197" s="1444"/>
      <c r="H197" s="515"/>
      <c r="I197" s="1444"/>
      <c r="J197" s="559"/>
      <c r="K197" s="9493"/>
      <c r="L197" s="433"/>
    </row>
    <row r="198" spans="1:12">
      <c r="A198" s="487"/>
      <c r="B198" s="561"/>
      <c r="C198" s="532"/>
      <c r="D198" s="576"/>
      <c r="E198" s="582"/>
      <c r="F198" s="577"/>
      <c r="G198" s="577"/>
      <c r="H198" s="600"/>
      <c r="I198" s="577"/>
      <c r="J198" s="604">
        <v>750</v>
      </c>
      <c r="K198" s="1410">
        <f>K196+J198</f>
        <v>3305090</v>
      </c>
      <c r="L198" s="433"/>
    </row>
    <row r="199" spans="1:12">
      <c r="A199" s="498"/>
      <c r="B199" s="1453"/>
      <c r="C199" s="517" t="s">
        <v>796</v>
      </c>
      <c r="D199" s="1439" t="s">
        <v>661</v>
      </c>
      <c r="E199" s="1441" t="s">
        <v>406</v>
      </c>
      <c r="F199" s="1443"/>
      <c r="G199" s="1443">
        <v>138300</v>
      </c>
      <c r="H199" s="537"/>
      <c r="I199" s="1443"/>
      <c r="J199" s="559"/>
      <c r="K199" s="9492">
        <f>K198-G199</f>
        <v>3166790</v>
      </c>
      <c r="L199" s="433"/>
    </row>
    <row r="200" spans="1:12">
      <c r="A200" s="487"/>
      <c r="B200" s="1454"/>
      <c r="C200" s="555" t="s">
        <v>1034</v>
      </c>
      <c r="D200" s="1440" t="s">
        <v>698</v>
      </c>
      <c r="E200" s="1442"/>
      <c r="F200" s="1444"/>
      <c r="G200" s="1444"/>
      <c r="H200" s="515"/>
      <c r="I200" s="1444"/>
      <c r="J200" s="559"/>
      <c r="K200" s="9493"/>
      <c r="L200" s="433"/>
    </row>
    <row r="201" spans="1:12">
      <c r="A201" s="487"/>
      <c r="B201" s="561"/>
      <c r="C201" s="532"/>
      <c r="D201" s="576"/>
      <c r="E201" s="582"/>
      <c r="F201" s="577"/>
      <c r="G201" s="577"/>
      <c r="H201" s="600"/>
      <c r="I201" s="577"/>
      <c r="J201" s="604">
        <v>750</v>
      </c>
      <c r="K201" s="1410">
        <f>K199+J201</f>
        <v>3167540</v>
      </c>
      <c r="L201" s="433"/>
    </row>
    <row r="202" spans="1:12">
      <c r="A202" s="498"/>
      <c r="B202" s="1453"/>
      <c r="C202" s="517" t="s">
        <v>796</v>
      </c>
      <c r="D202" s="1439" t="s">
        <v>302</v>
      </c>
      <c r="E202" s="1441" t="s">
        <v>878</v>
      </c>
      <c r="F202" s="1443"/>
      <c r="G202" s="1443">
        <v>141300</v>
      </c>
      <c r="H202" s="1443"/>
      <c r="I202" s="1443"/>
      <c r="J202" s="559"/>
      <c r="K202" s="9492">
        <f>K201-G202</f>
        <v>3026240</v>
      </c>
      <c r="L202" s="433"/>
    </row>
    <row r="203" spans="1:12">
      <c r="A203" s="487"/>
      <c r="B203" s="1454"/>
      <c r="C203" s="555" t="s">
        <v>1038</v>
      </c>
      <c r="D203" s="1440" t="s">
        <v>918</v>
      </c>
      <c r="E203" s="1442"/>
      <c r="F203" s="1444"/>
      <c r="G203" s="1444"/>
      <c r="H203" s="1444"/>
      <c r="I203" s="1444"/>
      <c r="J203" s="559"/>
      <c r="K203" s="9493"/>
      <c r="L203" s="433"/>
    </row>
    <row r="204" spans="1:12">
      <c r="A204" s="487"/>
      <c r="B204" s="561"/>
      <c r="C204" s="532"/>
      <c r="D204" s="576"/>
      <c r="E204" s="582"/>
      <c r="F204" s="600"/>
      <c r="G204" s="600"/>
      <c r="H204" s="600"/>
      <c r="I204" s="600"/>
      <c r="J204" s="604">
        <v>750</v>
      </c>
      <c r="K204" s="1410">
        <f>K202+J204</f>
        <v>3026990</v>
      </c>
      <c r="L204" s="433"/>
    </row>
    <row r="205" spans="1:12">
      <c r="A205" s="498"/>
      <c r="B205" s="1453"/>
      <c r="C205" s="556" t="s">
        <v>796</v>
      </c>
      <c r="D205" s="1439" t="s">
        <v>1334</v>
      </c>
      <c r="E205" s="1136" t="s">
        <v>1348</v>
      </c>
      <c r="F205" s="1443"/>
      <c r="G205" s="1443">
        <v>52300</v>
      </c>
      <c r="H205" s="534"/>
      <c r="I205" s="1443"/>
      <c r="J205" s="559"/>
      <c r="K205" s="9492">
        <f>K204-G205</f>
        <v>2974690</v>
      </c>
      <c r="L205" s="433"/>
    </row>
    <row r="206" spans="1:12">
      <c r="A206" s="487"/>
      <c r="B206" s="1454"/>
      <c r="C206" s="555" t="s">
        <v>1342</v>
      </c>
      <c r="D206" s="1440" t="s">
        <v>918</v>
      </c>
      <c r="E206" s="1454"/>
      <c r="F206" s="1444"/>
      <c r="G206" s="1444"/>
      <c r="H206" s="515"/>
      <c r="I206" s="1444"/>
      <c r="J206" s="559"/>
      <c r="K206" s="9493"/>
      <c r="L206" s="433"/>
    </row>
    <row r="207" spans="1:12">
      <c r="A207" s="487"/>
      <c r="B207" s="561"/>
      <c r="C207" s="532"/>
      <c r="D207" s="576"/>
      <c r="E207" s="582"/>
      <c r="F207" s="577"/>
      <c r="G207" s="577"/>
      <c r="H207" s="600"/>
      <c r="I207" s="577"/>
      <c r="J207" s="604">
        <v>750</v>
      </c>
      <c r="K207" s="1410">
        <f>K205+J207</f>
        <v>2975440</v>
      </c>
      <c r="L207" s="433"/>
    </row>
    <row r="208" spans="1:12">
      <c r="A208" s="498"/>
      <c r="B208" s="1459"/>
      <c r="C208" s="556" t="s">
        <v>869</v>
      </c>
      <c r="D208" s="1439" t="s">
        <v>160</v>
      </c>
      <c r="E208" s="1441" t="s">
        <v>162</v>
      </c>
      <c r="F208" s="1450"/>
      <c r="G208" s="1450">
        <v>168660</v>
      </c>
      <c r="H208" s="923"/>
      <c r="I208" s="1450"/>
      <c r="J208" s="559"/>
      <c r="K208" s="9492">
        <f>K207-G208</f>
        <v>2806780</v>
      </c>
      <c r="L208" s="9617"/>
    </row>
    <row r="209" spans="1:12">
      <c r="A209" s="487"/>
      <c r="B209" s="1460"/>
      <c r="C209" s="555" t="s">
        <v>1045</v>
      </c>
      <c r="D209" s="1440" t="s">
        <v>850</v>
      </c>
      <c r="E209" s="1442"/>
      <c r="F209" s="1451"/>
      <c r="G209" s="1451"/>
      <c r="H209" s="460"/>
      <c r="I209" s="1451"/>
      <c r="J209" s="559"/>
      <c r="K209" s="9493"/>
      <c r="L209" s="9618"/>
    </row>
    <row r="210" spans="1:12">
      <c r="A210" s="487"/>
      <c r="B210" s="561"/>
      <c r="C210" s="532"/>
      <c r="D210" s="576"/>
      <c r="E210" s="582"/>
      <c r="F210" s="577"/>
      <c r="G210" s="577"/>
      <c r="H210" s="600"/>
      <c r="I210" s="577"/>
      <c r="J210" s="604">
        <v>1650</v>
      </c>
      <c r="K210" s="1410">
        <f>K208+J210</f>
        <v>2808430</v>
      </c>
      <c r="L210" s="433"/>
    </row>
    <row r="211" spans="1:12">
      <c r="A211" s="498"/>
      <c r="B211" s="1453"/>
      <c r="C211" s="556" t="s">
        <v>869</v>
      </c>
      <c r="D211" s="1439" t="s">
        <v>838</v>
      </c>
      <c r="E211" s="1441" t="s">
        <v>877</v>
      </c>
      <c r="F211" s="1443"/>
      <c r="G211" s="1443">
        <v>25000</v>
      </c>
      <c r="H211" s="1443"/>
      <c r="I211" s="1443"/>
      <c r="J211" s="559"/>
      <c r="K211" s="9492">
        <f>K210-G211</f>
        <v>2783430</v>
      </c>
      <c r="L211" s="9617"/>
    </row>
    <row r="212" spans="1:12">
      <c r="A212" s="487"/>
      <c r="B212" s="1454"/>
      <c r="C212" s="555" t="s">
        <v>1046</v>
      </c>
      <c r="D212" s="1440" t="s">
        <v>304</v>
      </c>
      <c r="E212" s="1442"/>
      <c r="F212" s="1444"/>
      <c r="G212" s="1444"/>
      <c r="H212" s="1444"/>
      <c r="I212" s="1444"/>
      <c r="J212" s="559"/>
      <c r="K212" s="9493"/>
      <c r="L212" s="9618"/>
    </row>
    <row r="213" spans="1:12">
      <c r="A213" s="487"/>
      <c r="B213" s="561"/>
      <c r="C213" s="532"/>
      <c r="D213" s="576"/>
      <c r="E213" s="582"/>
      <c r="F213" s="577"/>
      <c r="G213" s="577"/>
      <c r="H213" s="600"/>
      <c r="I213" s="577"/>
      <c r="J213" s="604">
        <v>1650</v>
      </c>
      <c r="K213" s="1410">
        <f>K211+J213</f>
        <v>2785080</v>
      </c>
      <c r="L213" s="433"/>
    </row>
    <row r="214" spans="1:12">
      <c r="A214" s="498"/>
      <c r="B214" s="1441"/>
      <c r="C214" s="556" t="s">
        <v>869</v>
      </c>
      <c r="D214" s="1439" t="s">
        <v>302</v>
      </c>
      <c r="E214" s="974" t="s">
        <v>878</v>
      </c>
      <c r="F214" s="1443"/>
      <c r="G214" s="1443">
        <v>55800</v>
      </c>
      <c r="H214" s="1443"/>
      <c r="I214" s="1443"/>
      <c r="J214" s="559"/>
      <c r="K214" s="9492">
        <f>K213-G214</f>
        <v>2729280</v>
      </c>
      <c r="L214" s="433"/>
    </row>
    <row r="215" spans="1:12">
      <c r="A215" s="487"/>
      <c r="B215" s="1442"/>
      <c r="C215" s="555" t="s">
        <v>1050</v>
      </c>
      <c r="D215" s="1440" t="s">
        <v>918</v>
      </c>
      <c r="E215" s="1454"/>
      <c r="F215" s="1444"/>
      <c r="G215" s="1444"/>
      <c r="H215" s="1444"/>
      <c r="I215" s="1444"/>
      <c r="J215" s="559"/>
      <c r="K215" s="9493"/>
      <c r="L215" s="433"/>
    </row>
    <row r="216" spans="1:12">
      <c r="A216" s="487"/>
      <c r="B216" s="561"/>
      <c r="C216" s="532"/>
      <c r="D216" s="576"/>
      <c r="E216" s="605"/>
      <c r="F216" s="577"/>
      <c r="G216" s="577"/>
      <c r="H216" s="600"/>
      <c r="I216" s="577"/>
      <c r="J216" s="604">
        <v>1650</v>
      </c>
      <c r="K216" s="1410">
        <f>K214+J216</f>
        <v>2730930</v>
      </c>
      <c r="L216" s="433"/>
    </row>
    <row r="217" spans="1:12">
      <c r="A217" s="498"/>
      <c r="B217" s="1453"/>
      <c r="C217" s="556" t="s">
        <v>869</v>
      </c>
      <c r="D217" s="1439" t="s">
        <v>1339</v>
      </c>
      <c r="E217" s="1136" t="s">
        <v>1347</v>
      </c>
      <c r="F217" s="1443"/>
      <c r="G217" s="1443">
        <v>168000</v>
      </c>
      <c r="H217" s="1443"/>
      <c r="I217" s="1443"/>
      <c r="J217" s="571"/>
      <c r="K217" s="9492">
        <f>K216-G217</f>
        <v>2562930</v>
      </c>
      <c r="L217" s="433"/>
    </row>
    <row r="218" spans="1:12">
      <c r="A218" s="487"/>
      <c r="B218" s="1454"/>
      <c r="C218" s="555" t="s">
        <v>1433</v>
      </c>
      <c r="D218" s="1440" t="s">
        <v>304</v>
      </c>
      <c r="E218" s="1454"/>
      <c r="F218" s="1444"/>
      <c r="G218" s="1444"/>
      <c r="H218" s="1444"/>
      <c r="I218" s="1444"/>
      <c r="J218" s="571"/>
      <c r="K218" s="9493"/>
      <c r="L218" s="433"/>
    </row>
    <row r="219" spans="1:12">
      <c r="A219" s="487"/>
      <c r="B219" s="561"/>
      <c r="C219" s="532"/>
      <c r="D219" s="576"/>
      <c r="E219" s="605"/>
      <c r="F219" s="577"/>
      <c r="G219" s="577"/>
      <c r="H219" s="600"/>
      <c r="I219" s="577"/>
      <c r="J219" s="604">
        <v>1650</v>
      </c>
      <c r="K219" s="1527">
        <f>K217+J219</f>
        <v>2564580</v>
      </c>
      <c r="L219" s="433"/>
    </row>
    <row r="220" spans="1:12">
      <c r="A220" s="498"/>
      <c r="B220" s="1441" t="s">
        <v>1520</v>
      </c>
      <c r="C220" s="556" t="s">
        <v>952</v>
      </c>
      <c r="D220" s="1439"/>
      <c r="E220" s="1441"/>
      <c r="F220" s="1443"/>
      <c r="G220" s="1443"/>
      <c r="H220" s="1443"/>
      <c r="I220" s="1443">
        <v>50000</v>
      </c>
      <c r="J220" s="559"/>
      <c r="K220" s="9492">
        <f>K219-I220</f>
        <v>2514580</v>
      </c>
      <c r="L220" s="9647"/>
    </row>
    <row r="221" spans="1:12">
      <c r="A221" s="487"/>
      <c r="B221" s="1442"/>
      <c r="C221" s="555" t="s">
        <v>1437</v>
      </c>
      <c r="D221" s="1440"/>
      <c r="E221" s="1442"/>
      <c r="F221" s="1444"/>
      <c r="G221" s="1444"/>
      <c r="H221" s="1444"/>
      <c r="I221" s="1444"/>
      <c r="J221" s="559"/>
      <c r="K221" s="9493"/>
      <c r="L221" s="9648"/>
    </row>
    <row r="222" spans="1:12">
      <c r="A222" s="487"/>
      <c r="B222" s="561"/>
      <c r="C222" s="532"/>
      <c r="D222" s="576"/>
      <c r="E222" s="582"/>
      <c r="F222" s="577"/>
      <c r="G222" s="577"/>
      <c r="H222" s="600"/>
      <c r="I222" s="577"/>
      <c r="J222" s="604">
        <v>1600</v>
      </c>
      <c r="K222" s="1410">
        <f>K220+J222</f>
        <v>2516180</v>
      </c>
      <c r="L222" s="433"/>
    </row>
    <row r="223" spans="1:12">
      <c r="A223" s="498"/>
      <c r="B223" s="1459"/>
      <c r="C223" s="556" t="s">
        <v>781</v>
      </c>
      <c r="D223" s="1439"/>
      <c r="E223" s="1441"/>
      <c r="F223" s="1450"/>
      <c r="G223" s="1450"/>
      <c r="H223" s="1450"/>
      <c r="I223" s="1450">
        <v>42640</v>
      </c>
      <c r="J223" s="559"/>
      <c r="K223" s="9492">
        <f>K222-I223</f>
        <v>2473540</v>
      </c>
      <c r="L223" s="433"/>
    </row>
    <row r="224" spans="1:12">
      <c r="A224" s="487"/>
      <c r="B224" s="1460"/>
      <c r="C224" s="555" t="s">
        <v>1385</v>
      </c>
      <c r="D224" s="1440"/>
      <c r="E224" s="1442"/>
      <c r="F224" s="1451"/>
      <c r="G224" s="1451"/>
      <c r="H224" s="1451"/>
      <c r="I224" s="1451"/>
      <c r="J224" s="559"/>
      <c r="K224" s="9493"/>
      <c r="L224" s="433"/>
    </row>
    <row r="225" spans="1:12">
      <c r="A225" s="487"/>
      <c r="B225" s="561"/>
      <c r="C225" s="1528"/>
      <c r="D225" s="576"/>
      <c r="E225" s="582"/>
      <c r="F225" s="577"/>
      <c r="G225" s="577"/>
      <c r="H225" s="600"/>
      <c r="I225" s="577"/>
      <c r="J225" s="604">
        <v>1500</v>
      </c>
      <c r="K225" s="1410">
        <f>K223+J225</f>
        <v>2475040</v>
      </c>
      <c r="L225" s="433"/>
    </row>
    <row r="226" spans="1:12">
      <c r="A226" s="498"/>
      <c r="B226" s="1459"/>
      <c r="C226" s="517" t="s">
        <v>781</v>
      </c>
      <c r="D226" s="1439" t="s">
        <v>848</v>
      </c>
      <c r="E226" s="1441" t="s">
        <v>52</v>
      </c>
      <c r="F226" s="1450"/>
      <c r="G226" s="1450">
        <v>50390</v>
      </c>
      <c r="H226" s="1450"/>
      <c r="I226" s="1450"/>
      <c r="J226" s="559"/>
      <c r="K226" s="9492">
        <f>K225-G226</f>
        <v>2424650</v>
      </c>
      <c r="L226" s="433"/>
    </row>
    <row r="227" spans="1:12">
      <c r="A227" s="487"/>
      <c r="B227" s="1460"/>
      <c r="C227" s="477" t="s">
        <v>1289</v>
      </c>
      <c r="D227" s="1440" t="s">
        <v>1302</v>
      </c>
      <c r="E227" s="1442"/>
      <c r="F227" s="1451"/>
      <c r="G227" s="1451"/>
      <c r="H227" s="1451"/>
      <c r="I227" s="1451"/>
      <c r="J227" s="559"/>
      <c r="K227" s="9493"/>
      <c r="L227" s="433"/>
    </row>
    <row r="228" spans="1:12">
      <c r="A228" s="487"/>
      <c r="B228" s="561"/>
      <c r="C228" s="532"/>
      <c r="D228" s="576"/>
      <c r="E228" s="582"/>
      <c r="F228" s="577"/>
      <c r="G228" s="577"/>
      <c r="H228" s="600"/>
      <c r="I228" s="577"/>
      <c r="J228" s="604">
        <v>1500</v>
      </c>
      <c r="K228" s="1410">
        <f>K226+J228</f>
        <v>2426150</v>
      </c>
      <c r="L228" s="433"/>
    </row>
    <row r="229" spans="1:12">
      <c r="A229" s="498"/>
      <c r="B229" s="1441"/>
      <c r="C229" s="517" t="s">
        <v>796</v>
      </c>
      <c r="D229" s="1439" t="s">
        <v>302</v>
      </c>
      <c r="E229" s="974" t="s">
        <v>878</v>
      </c>
      <c r="F229" s="1443"/>
      <c r="G229" s="1443">
        <v>48800</v>
      </c>
      <c r="H229" s="1443"/>
      <c r="I229" s="1443"/>
      <c r="J229" s="559"/>
      <c r="K229" s="9492">
        <f>K228-G229</f>
        <v>2377350</v>
      </c>
      <c r="L229" s="433"/>
    </row>
    <row r="230" spans="1:12">
      <c r="A230" s="487"/>
      <c r="B230" s="1442"/>
      <c r="C230" s="555" t="s">
        <v>1521</v>
      </c>
      <c r="D230" s="1440" t="s">
        <v>918</v>
      </c>
      <c r="E230" s="1454"/>
      <c r="F230" s="1444"/>
      <c r="G230" s="1444"/>
      <c r="H230" s="1444"/>
      <c r="I230" s="1444"/>
      <c r="J230" s="559"/>
      <c r="K230" s="9493"/>
      <c r="L230" s="433"/>
    </row>
    <row r="231" spans="1:12">
      <c r="A231" s="487"/>
      <c r="B231" s="561"/>
      <c r="C231" s="532"/>
      <c r="D231" s="576"/>
      <c r="E231" s="582"/>
      <c r="F231" s="577"/>
      <c r="G231" s="577"/>
      <c r="H231" s="600"/>
      <c r="I231" s="577"/>
      <c r="J231" s="604">
        <v>750</v>
      </c>
      <c r="K231" s="1526">
        <f>K229+J231</f>
        <v>2378100</v>
      </c>
      <c r="L231" s="433"/>
    </row>
    <row r="232" spans="1:12">
      <c r="A232" s="498"/>
      <c r="B232" s="1441"/>
      <c r="C232" s="497" t="s">
        <v>796</v>
      </c>
      <c r="D232" s="1439" t="s">
        <v>302</v>
      </c>
      <c r="E232" s="974" t="s">
        <v>878</v>
      </c>
      <c r="F232" s="1443"/>
      <c r="G232" s="1443">
        <v>41300</v>
      </c>
      <c r="H232" s="1443"/>
      <c r="I232" s="1443"/>
      <c r="J232" s="559"/>
      <c r="K232" s="9492">
        <f>K231-G232</f>
        <v>2336800</v>
      </c>
      <c r="L232" s="9617"/>
    </row>
    <row r="233" spans="1:12">
      <c r="A233" s="487"/>
      <c r="B233" s="1442"/>
      <c r="C233" s="497" t="s">
        <v>1521</v>
      </c>
      <c r="D233" s="1440" t="s">
        <v>918</v>
      </c>
      <c r="E233" s="1454"/>
      <c r="F233" s="1444"/>
      <c r="G233" s="1444"/>
      <c r="H233" s="1444"/>
      <c r="I233" s="1444"/>
      <c r="J233" s="559"/>
      <c r="K233" s="9493"/>
      <c r="L233" s="9618"/>
    </row>
    <row r="234" spans="1:12">
      <c r="A234" s="487"/>
      <c r="B234" s="561"/>
      <c r="C234" s="532"/>
      <c r="D234" s="576"/>
      <c r="E234" s="582"/>
      <c r="F234" s="577"/>
      <c r="G234" s="577"/>
      <c r="H234" s="600"/>
      <c r="I234" s="577"/>
      <c r="J234" s="604">
        <v>750</v>
      </c>
      <c r="K234" s="1410">
        <f>K232+J234</f>
        <v>2337550</v>
      </c>
      <c r="L234" s="433"/>
    </row>
    <row r="235" spans="1:12">
      <c r="A235" s="498"/>
      <c r="B235" s="1441"/>
      <c r="C235" s="435" t="s">
        <v>796</v>
      </c>
      <c r="D235" s="1439" t="s">
        <v>1427</v>
      </c>
      <c r="E235" s="1136" t="s">
        <v>1544</v>
      </c>
      <c r="F235" s="1443"/>
      <c r="G235" s="1443">
        <v>59100</v>
      </c>
      <c r="H235" s="537"/>
      <c r="I235" s="1443"/>
      <c r="J235" s="559"/>
      <c r="K235" s="9492">
        <f>K234-G235</f>
        <v>2278450</v>
      </c>
      <c r="L235" s="433"/>
    </row>
    <row r="236" spans="1:12">
      <c r="A236" s="487"/>
      <c r="B236" s="1442"/>
      <c r="C236" s="509" t="s">
        <v>1522</v>
      </c>
      <c r="D236" s="1440" t="s">
        <v>729</v>
      </c>
      <c r="E236" s="1454"/>
      <c r="F236" s="1444"/>
      <c r="G236" s="1444"/>
      <c r="H236" s="515"/>
      <c r="I236" s="1444"/>
      <c r="J236" s="559"/>
      <c r="K236" s="9493"/>
      <c r="L236" s="433"/>
    </row>
    <row r="237" spans="1:12">
      <c r="A237" s="487"/>
      <c r="B237" s="561"/>
      <c r="C237" s="532"/>
      <c r="D237" s="576"/>
      <c r="E237" s="582"/>
      <c r="F237" s="577"/>
      <c r="G237" s="577"/>
      <c r="H237" s="600"/>
      <c r="I237" s="577"/>
      <c r="J237" s="604">
        <v>750</v>
      </c>
      <c r="K237" s="1526">
        <f>K235+J237</f>
        <v>2279200</v>
      </c>
      <c r="L237" s="433"/>
    </row>
    <row r="238" spans="1:12">
      <c r="A238" s="498"/>
      <c r="B238" s="1441"/>
      <c r="C238" s="556" t="s">
        <v>815</v>
      </c>
      <c r="D238" s="1439"/>
      <c r="E238" s="1441"/>
      <c r="F238" s="1443"/>
      <c r="G238" s="1443"/>
      <c r="H238" s="537"/>
      <c r="I238" s="1443">
        <v>142297</v>
      </c>
      <c r="J238" s="559"/>
      <c r="K238" s="9492">
        <f>K237-I238</f>
        <v>2136903</v>
      </c>
      <c r="L238" s="9617"/>
    </row>
    <row r="239" spans="1:12">
      <c r="A239" s="487"/>
      <c r="B239" s="1442"/>
      <c r="C239" s="555" t="s">
        <v>1293</v>
      </c>
      <c r="D239" s="1440"/>
      <c r="E239" s="1442"/>
      <c r="F239" s="1444"/>
      <c r="G239" s="1444"/>
      <c r="H239" s="515"/>
      <c r="I239" s="1444"/>
      <c r="J239" s="559"/>
      <c r="K239" s="9493"/>
      <c r="L239" s="9618"/>
    </row>
    <row r="240" spans="1:12">
      <c r="A240" s="487"/>
      <c r="B240" s="561"/>
      <c r="C240" s="532"/>
      <c r="D240" s="576"/>
      <c r="E240" s="582"/>
      <c r="F240" s="577"/>
      <c r="G240" s="577"/>
      <c r="H240" s="600"/>
      <c r="I240" s="577"/>
      <c r="J240" s="604">
        <v>1600</v>
      </c>
      <c r="K240" s="1527">
        <f>K238+J240</f>
        <v>2138503</v>
      </c>
      <c r="L240" s="433"/>
    </row>
    <row r="241" spans="1:12">
      <c r="A241" s="498"/>
      <c r="B241" s="1441" t="s">
        <v>1523</v>
      </c>
      <c r="C241" s="474" t="s">
        <v>815</v>
      </c>
      <c r="D241" s="1439" t="s">
        <v>113</v>
      </c>
      <c r="E241" s="1441" t="s">
        <v>114</v>
      </c>
      <c r="F241" s="1443"/>
      <c r="G241" s="1443"/>
      <c r="H241" s="537"/>
      <c r="I241" s="1443">
        <v>698576</v>
      </c>
      <c r="J241" s="559"/>
      <c r="K241" s="9492">
        <f>K240-I241</f>
        <v>1439927</v>
      </c>
      <c r="L241" s="433"/>
    </row>
    <row r="242" spans="1:12">
      <c r="A242" s="487"/>
      <c r="B242" s="1442"/>
      <c r="C242" s="487" t="s">
        <v>820</v>
      </c>
      <c r="D242" s="1440" t="s">
        <v>46</v>
      </c>
      <c r="E242" s="1442"/>
      <c r="F242" s="1444"/>
      <c r="G242" s="1444"/>
      <c r="H242" s="515"/>
      <c r="I242" s="1444"/>
      <c r="J242" s="559"/>
      <c r="K242" s="9493"/>
      <c r="L242" s="433"/>
    </row>
    <row r="243" spans="1:12">
      <c r="A243" s="487"/>
      <c r="B243" s="561"/>
      <c r="C243" s="532"/>
      <c r="D243" s="576"/>
      <c r="E243" s="582"/>
      <c r="F243" s="577"/>
      <c r="G243" s="577"/>
      <c r="H243" s="600"/>
      <c r="I243" s="577"/>
      <c r="J243" s="604">
        <v>1600</v>
      </c>
      <c r="K243" s="1410">
        <f>K241+J243</f>
        <v>1441527</v>
      </c>
      <c r="L243" s="433"/>
    </row>
    <row r="244" spans="1:12">
      <c r="A244" s="498"/>
      <c r="B244" s="1441"/>
      <c r="C244" s="556" t="s">
        <v>815</v>
      </c>
      <c r="D244" s="1439" t="s">
        <v>113</v>
      </c>
      <c r="E244" s="1441" t="s">
        <v>114</v>
      </c>
      <c r="F244" s="1443"/>
      <c r="G244" s="1443"/>
      <c r="H244" s="1443"/>
      <c r="I244" s="1443">
        <v>30744</v>
      </c>
      <c r="J244" s="595"/>
      <c r="K244" s="9492">
        <f>K243-I244</f>
        <v>1410783</v>
      </c>
      <c r="L244" s="433"/>
    </row>
    <row r="245" spans="1:12">
      <c r="A245" s="487"/>
      <c r="B245" s="1442"/>
      <c r="C245" s="555" t="s">
        <v>1449</v>
      </c>
      <c r="D245" s="1440" t="s">
        <v>46</v>
      </c>
      <c r="E245" s="1442"/>
      <c r="F245" s="1444"/>
      <c r="G245" s="1444"/>
      <c r="H245" s="1444"/>
      <c r="I245" s="1444"/>
      <c r="J245" s="559"/>
      <c r="K245" s="9493"/>
      <c r="L245" s="433"/>
    </row>
    <row r="246" spans="1:12">
      <c r="A246" s="487"/>
      <c r="B246" s="561"/>
      <c r="C246" s="532"/>
      <c r="D246" s="576"/>
      <c r="E246" s="605"/>
      <c r="F246" s="577"/>
      <c r="G246" s="577"/>
      <c r="H246" s="600"/>
      <c r="I246" s="577"/>
      <c r="J246" s="604">
        <v>1600</v>
      </c>
      <c r="K246" s="1410">
        <f>K244+J246</f>
        <v>1412383</v>
      </c>
      <c r="L246" s="433"/>
    </row>
    <row r="247" spans="1:12">
      <c r="A247" s="498"/>
      <c r="B247" s="1441"/>
      <c r="C247" s="556" t="s">
        <v>815</v>
      </c>
      <c r="D247" s="1439"/>
      <c r="E247" s="1441"/>
      <c r="F247" s="1443"/>
      <c r="G247" s="1443"/>
      <c r="H247" s="537"/>
      <c r="I247" s="1443">
        <v>146574</v>
      </c>
      <c r="J247" s="559"/>
      <c r="K247" s="9492">
        <f>K246-I247</f>
        <v>1265809</v>
      </c>
      <c r="L247" s="433"/>
    </row>
    <row r="248" spans="1:12">
      <c r="A248" s="487"/>
      <c r="B248" s="1442"/>
      <c r="C248" s="555" t="s">
        <v>1474</v>
      </c>
      <c r="D248" s="1440"/>
      <c r="E248" s="1442"/>
      <c r="F248" s="1444"/>
      <c r="G248" s="1444"/>
      <c r="H248" s="515"/>
      <c r="I248" s="1444"/>
      <c r="J248" s="559"/>
      <c r="K248" s="9493"/>
      <c r="L248" s="433"/>
    </row>
    <row r="249" spans="1:12">
      <c r="A249" s="487"/>
      <c r="B249" s="561"/>
      <c r="C249" s="532"/>
      <c r="D249" s="576"/>
      <c r="E249" s="582"/>
      <c r="F249" s="577"/>
      <c r="G249" s="577"/>
      <c r="H249" s="600"/>
      <c r="I249" s="577"/>
      <c r="J249" s="604">
        <v>1600</v>
      </c>
      <c r="K249" s="1526">
        <f>K247+J249</f>
        <v>1267409</v>
      </c>
      <c r="L249" s="433"/>
    </row>
    <row r="250" spans="1:12">
      <c r="A250" s="498"/>
      <c r="B250" s="1441"/>
      <c r="C250" s="556" t="s">
        <v>952</v>
      </c>
      <c r="D250" s="1461" t="s">
        <v>91</v>
      </c>
      <c r="E250" s="1441" t="s">
        <v>92</v>
      </c>
      <c r="F250" s="1443"/>
      <c r="G250" s="1443">
        <v>50000</v>
      </c>
      <c r="H250" s="537"/>
      <c r="I250" s="1443"/>
      <c r="J250" s="559"/>
      <c r="K250" s="9492">
        <f>K249-G250</f>
        <v>1217409</v>
      </c>
      <c r="L250" s="433"/>
    </row>
    <row r="251" spans="1:12">
      <c r="A251" s="487"/>
      <c r="B251" s="1442"/>
      <c r="C251" s="555" t="s">
        <v>1016</v>
      </c>
      <c r="D251" s="1440" t="s">
        <v>1176</v>
      </c>
      <c r="E251" s="1442"/>
      <c r="F251" s="1444"/>
      <c r="G251" s="1444"/>
      <c r="H251" s="515"/>
      <c r="I251" s="1444"/>
      <c r="J251" s="559"/>
      <c r="K251" s="9493"/>
      <c r="L251" s="433"/>
    </row>
    <row r="252" spans="1:12">
      <c r="A252" s="487"/>
      <c r="B252" s="561"/>
      <c r="C252" s="532"/>
      <c r="D252" s="576"/>
      <c r="E252" s="582"/>
      <c r="F252" s="577"/>
      <c r="G252" s="577"/>
      <c r="H252" s="600"/>
      <c r="I252" s="577"/>
      <c r="J252" s="604">
        <v>1600</v>
      </c>
      <c r="K252" s="1526">
        <f>K250+J252</f>
        <v>1219009</v>
      </c>
      <c r="L252" s="433"/>
    </row>
    <row r="253" spans="1:12">
      <c r="A253" s="498"/>
      <c r="B253" s="1441"/>
      <c r="C253" s="556" t="s">
        <v>952</v>
      </c>
      <c r="D253" s="1465" t="s">
        <v>990</v>
      </c>
      <c r="E253" s="1469" t="s">
        <v>143</v>
      </c>
      <c r="F253" s="1443"/>
      <c r="G253" s="1443"/>
      <c r="H253" s="537"/>
      <c r="I253" s="1443">
        <v>50000</v>
      </c>
      <c r="J253" s="559"/>
      <c r="K253" s="9492">
        <f>K252-I253</f>
        <v>1169009</v>
      </c>
      <c r="L253" s="9647"/>
    </row>
    <row r="254" spans="1:12">
      <c r="A254" s="487"/>
      <c r="B254" s="1442"/>
      <c r="C254" s="555" t="s">
        <v>1203</v>
      </c>
      <c r="D254" s="1466" t="s">
        <v>1176</v>
      </c>
      <c r="E254" s="1470"/>
      <c r="F254" s="1444"/>
      <c r="G254" s="1444"/>
      <c r="H254" s="515"/>
      <c r="I254" s="1444"/>
      <c r="J254" s="559"/>
      <c r="K254" s="9493"/>
      <c r="L254" s="9648"/>
    </row>
    <row r="255" spans="1:12">
      <c r="A255" s="487"/>
      <c r="B255" s="561"/>
      <c r="C255" s="532"/>
      <c r="D255" s="576"/>
      <c r="E255" s="582"/>
      <c r="F255" s="577"/>
      <c r="G255" s="577"/>
      <c r="H255" s="600"/>
      <c r="I255" s="577"/>
      <c r="J255" s="604">
        <v>1600</v>
      </c>
      <c r="K255" s="1526">
        <f>K253+J255</f>
        <v>1170609</v>
      </c>
      <c r="L255" s="433"/>
    </row>
    <row r="256" spans="1:12">
      <c r="A256" s="498"/>
      <c r="B256" s="1441"/>
      <c r="C256" s="457" t="s">
        <v>781</v>
      </c>
      <c r="D256" s="1465" t="s">
        <v>1246</v>
      </c>
      <c r="E256" s="459" t="s">
        <v>1248</v>
      </c>
      <c r="F256" s="1443"/>
      <c r="G256" s="1443">
        <v>88140</v>
      </c>
      <c r="H256" s="537"/>
      <c r="I256" s="1443"/>
      <c r="J256" s="559"/>
      <c r="K256" s="9492">
        <f>K255-G256</f>
        <v>1082469</v>
      </c>
      <c r="L256" s="433"/>
    </row>
    <row r="257" spans="1:12">
      <c r="A257" s="487"/>
      <c r="B257" s="1442"/>
      <c r="C257" s="461" t="s">
        <v>1487</v>
      </c>
      <c r="D257" s="1466" t="s">
        <v>1247</v>
      </c>
      <c r="E257" s="1460"/>
      <c r="F257" s="1444"/>
      <c r="G257" s="1444"/>
      <c r="H257" s="515"/>
      <c r="I257" s="1444"/>
      <c r="J257" s="559"/>
      <c r="K257" s="9493"/>
      <c r="L257" s="433"/>
    </row>
    <row r="258" spans="1:12">
      <c r="A258" s="487"/>
      <c r="B258" s="1447"/>
      <c r="C258" s="532"/>
      <c r="D258" s="576"/>
      <c r="E258" s="582"/>
      <c r="F258" s="577"/>
      <c r="G258" s="577"/>
      <c r="H258" s="600"/>
      <c r="I258" s="577"/>
      <c r="J258" s="604">
        <v>1500</v>
      </c>
      <c r="K258" s="1410">
        <f>K256+J258</f>
        <v>1083969</v>
      </c>
      <c r="L258" s="433"/>
    </row>
    <row r="259" spans="1:12">
      <c r="A259" s="498"/>
      <c r="B259" s="1441"/>
      <c r="C259" s="556" t="s">
        <v>781</v>
      </c>
      <c r="D259" s="1439"/>
      <c r="E259" s="1441"/>
      <c r="F259" s="1450"/>
      <c r="G259" s="1450"/>
      <c r="H259" s="923"/>
      <c r="I259" s="1450">
        <v>26990</v>
      </c>
      <c r="J259" s="571"/>
      <c r="K259" s="9492">
        <f>K258-I259</f>
        <v>1056979</v>
      </c>
      <c r="L259" s="9617"/>
    </row>
    <row r="260" spans="1:12">
      <c r="A260" s="487"/>
      <c r="B260" s="1442"/>
      <c r="C260" s="555" t="s">
        <v>1198</v>
      </c>
      <c r="D260" s="1440"/>
      <c r="E260" s="1442"/>
      <c r="F260" s="1451"/>
      <c r="G260" s="1451"/>
      <c r="H260" s="460"/>
      <c r="I260" s="1451"/>
      <c r="J260" s="571"/>
      <c r="K260" s="9493"/>
      <c r="L260" s="9618"/>
    </row>
    <row r="261" spans="1:12">
      <c r="A261" s="487"/>
      <c r="B261" s="1447"/>
      <c r="C261" s="532"/>
      <c r="D261" s="576"/>
      <c r="E261" s="582"/>
      <c r="F261" s="577"/>
      <c r="G261" s="577"/>
      <c r="H261" s="600"/>
      <c r="I261" s="577"/>
      <c r="J261" s="604">
        <v>1500</v>
      </c>
      <c r="K261" s="1410">
        <f>K259+J261</f>
        <v>1058479</v>
      </c>
      <c r="L261" s="433"/>
    </row>
    <row r="262" spans="1:12">
      <c r="A262" s="498"/>
      <c r="B262" s="1441"/>
      <c r="C262" s="556" t="s">
        <v>781</v>
      </c>
      <c r="D262" s="1439"/>
      <c r="E262" s="1441"/>
      <c r="F262" s="1443"/>
      <c r="G262" s="1463"/>
      <c r="H262" s="1443"/>
      <c r="I262" s="1443">
        <v>77890</v>
      </c>
      <c r="J262" s="1443"/>
      <c r="K262" s="9492">
        <f>K261-I262</f>
        <v>980589</v>
      </c>
      <c r="L262" s="433"/>
    </row>
    <row r="263" spans="1:12">
      <c r="A263" s="487"/>
      <c r="B263" s="1442"/>
      <c r="C263" s="555" t="s">
        <v>1368</v>
      </c>
      <c r="D263" s="1440"/>
      <c r="E263" s="1442"/>
      <c r="F263" s="1444"/>
      <c r="G263" s="1464"/>
      <c r="H263" s="1444"/>
      <c r="I263" s="1444"/>
      <c r="J263" s="1444"/>
      <c r="K263" s="9493"/>
      <c r="L263" s="433"/>
    </row>
    <row r="264" spans="1:12">
      <c r="A264" s="487"/>
      <c r="B264" s="561"/>
      <c r="C264" s="546"/>
      <c r="D264" s="576"/>
      <c r="E264" s="584"/>
      <c r="F264" s="586"/>
      <c r="G264" s="585"/>
      <c r="H264" s="587"/>
      <c r="I264" s="586"/>
      <c r="J264" s="586">
        <v>1500</v>
      </c>
      <c r="K264" s="1410">
        <f>K262+J264</f>
        <v>982089</v>
      </c>
      <c r="L264" s="433"/>
    </row>
    <row r="265" spans="1:12">
      <c r="A265" s="498"/>
      <c r="B265" s="1441"/>
      <c r="C265" s="556" t="s">
        <v>781</v>
      </c>
      <c r="D265" s="1439" t="s">
        <v>1255</v>
      </c>
      <c r="E265" s="1441" t="s">
        <v>1256</v>
      </c>
      <c r="F265" s="1443"/>
      <c r="G265" s="1443"/>
      <c r="H265" s="537"/>
      <c r="I265" s="1443">
        <v>120180</v>
      </c>
      <c r="J265" s="559"/>
      <c r="K265" s="9492">
        <f>K264-I265</f>
        <v>861909</v>
      </c>
      <c r="L265" s="9617"/>
    </row>
    <row r="266" spans="1:12">
      <c r="A266" s="487"/>
      <c r="B266" s="1442"/>
      <c r="C266" s="555" t="s">
        <v>1161</v>
      </c>
      <c r="D266" s="1440" t="s">
        <v>746</v>
      </c>
      <c r="E266" s="1442"/>
      <c r="F266" s="1444"/>
      <c r="G266" s="1444"/>
      <c r="H266" s="515"/>
      <c r="I266" s="1444"/>
      <c r="J266" s="559"/>
      <c r="K266" s="9493"/>
      <c r="L266" s="9618"/>
    </row>
    <row r="267" spans="1:12">
      <c r="A267" s="487"/>
      <c r="B267" s="561"/>
      <c r="C267" s="532"/>
      <c r="D267" s="576"/>
      <c r="E267" s="582"/>
      <c r="F267" s="577"/>
      <c r="G267" s="577"/>
      <c r="H267" s="600"/>
      <c r="I267" s="577"/>
      <c r="J267" s="604">
        <v>1500</v>
      </c>
      <c r="K267" s="1427">
        <f>K265+J267</f>
        <v>863409</v>
      </c>
      <c r="L267" s="433"/>
    </row>
    <row r="268" spans="1:12">
      <c r="A268" s="498"/>
      <c r="B268" s="1441" t="s">
        <v>1524</v>
      </c>
      <c r="C268" s="556" t="s">
        <v>591</v>
      </c>
      <c r="D268" s="1439"/>
      <c r="E268" s="1469"/>
      <c r="F268" s="1450">
        <v>20000000</v>
      </c>
      <c r="G268" s="1450"/>
      <c r="H268" s="943"/>
      <c r="I268" s="1450"/>
      <c r="J268" s="571"/>
      <c r="K268" s="9713">
        <f>K267+F268</f>
        <v>20863409</v>
      </c>
      <c r="L268" s="9617"/>
    </row>
    <row r="269" spans="1:12">
      <c r="A269" s="487"/>
      <c r="B269" s="1442"/>
      <c r="C269" s="555"/>
      <c r="D269" s="1440"/>
      <c r="E269" s="1470"/>
      <c r="F269" s="1451"/>
      <c r="G269" s="1451"/>
      <c r="H269" s="460"/>
      <c r="I269" s="1451"/>
      <c r="J269" s="571"/>
      <c r="K269" s="9714"/>
      <c r="L269" s="9618"/>
    </row>
    <row r="270" spans="1:12">
      <c r="A270" s="487"/>
      <c r="B270" s="561"/>
      <c r="C270" s="532"/>
      <c r="D270" s="576"/>
      <c r="E270" s="582"/>
      <c r="F270" s="577"/>
      <c r="G270" s="577"/>
      <c r="H270" s="600"/>
      <c r="I270" s="577"/>
      <c r="J270" s="604"/>
      <c r="K270" s="1410"/>
      <c r="L270" s="433"/>
    </row>
    <row r="271" spans="1:12">
      <c r="A271" s="498"/>
      <c r="B271" s="1441"/>
      <c r="C271" s="556" t="s">
        <v>815</v>
      </c>
      <c r="D271" s="1439" t="s">
        <v>46</v>
      </c>
      <c r="E271" s="1469"/>
      <c r="F271" s="1450"/>
      <c r="G271" s="1450"/>
      <c r="H271" s="943"/>
      <c r="I271" s="1450">
        <v>2551542</v>
      </c>
      <c r="J271" s="571"/>
      <c r="K271" s="9492">
        <f>K268-I271</f>
        <v>18311867</v>
      </c>
      <c r="L271" s="433"/>
    </row>
    <row r="272" spans="1:12">
      <c r="A272" s="487"/>
      <c r="B272" s="1442"/>
      <c r="C272" s="555" t="s">
        <v>889</v>
      </c>
      <c r="D272" s="1440"/>
      <c r="E272" s="1470"/>
      <c r="F272" s="1451"/>
      <c r="G272" s="1451"/>
      <c r="H272" s="460"/>
      <c r="I272" s="1451"/>
      <c r="J272" s="571"/>
      <c r="K272" s="9493"/>
      <c r="L272" s="433"/>
    </row>
    <row r="273" spans="1:12">
      <c r="A273" s="487"/>
      <c r="B273" s="561"/>
      <c r="C273" s="532"/>
      <c r="D273" s="576"/>
      <c r="E273" s="582"/>
      <c r="F273" s="577"/>
      <c r="G273" s="577"/>
      <c r="H273" s="600"/>
      <c r="I273" s="577"/>
      <c r="J273" s="604">
        <v>1600</v>
      </c>
      <c r="K273" s="1410">
        <f>K271+J273</f>
        <v>18313467</v>
      </c>
      <c r="L273" s="433"/>
    </row>
    <row r="274" spans="1:12">
      <c r="A274" s="498"/>
      <c r="B274" s="1441"/>
      <c r="C274" s="556" t="s">
        <v>815</v>
      </c>
      <c r="D274" s="1439" t="s">
        <v>1150</v>
      </c>
      <c r="E274" s="1441"/>
      <c r="F274" s="457"/>
      <c r="G274" s="1471"/>
      <c r="H274" s="1456"/>
      <c r="I274" s="1443">
        <v>131684</v>
      </c>
      <c r="J274" s="559"/>
      <c r="K274" s="9492">
        <f>K273-I274</f>
        <v>18181783</v>
      </c>
      <c r="L274" s="433"/>
    </row>
    <row r="275" spans="1:12">
      <c r="A275" s="487"/>
      <c r="B275" s="1442"/>
      <c r="C275" s="555" t="s">
        <v>1151</v>
      </c>
      <c r="D275" s="1440"/>
      <c r="E275" s="1442"/>
      <c r="F275" s="461"/>
      <c r="G275" s="1472"/>
      <c r="H275" s="1457"/>
      <c r="I275" s="1444"/>
      <c r="J275" s="559"/>
      <c r="K275" s="9493"/>
      <c r="L275" s="433"/>
    </row>
    <row r="276" spans="1:12">
      <c r="A276" s="487"/>
      <c r="B276" s="561"/>
      <c r="C276" s="532"/>
      <c r="D276" s="576"/>
      <c r="E276" s="582"/>
      <c r="F276" s="577"/>
      <c r="G276" s="577"/>
      <c r="H276" s="600"/>
      <c r="I276" s="577"/>
      <c r="J276" s="604">
        <v>1600</v>
      </c>
      <c r="K276" s="1410">
        <f>K274+J276</f>
        <v>18183383</v>
      </c>
      <c r="L276" s="433"/>
    </row>
    <row r="277" spans="1:12">
      <c r="A277" s="498"/>
      <c r="B277" s="1441"/>
      <c r="C277" s="556" t="s">
        <v>1525</v>
      </c>
      <c r="D277" s="1439" t="s">
        <v>983</v>
      </c>
      <c r="E277" s="1445" t="s">
        <v>262</v>
      </c>
      <c r="F277" s="1450"/>
      <c r="G277" s="1450"/>
      <c r="H277" s="1443"/>
      <c r="I277" s="1443">
        <v>50000</v>
      </c>
      <c r="J277" s="559"/>
      <c r="K277" s="9492">
        <f>K276-I277</f>
        <v>18133383</v>
      </c>
      <c r="L277" s="9617"/>
    </row>
    <row r="278" spans="1:12">
      <c r="A278" s="487"/>
      <c r="B278" s="1442"/>
      <c r="C278" s="555" t="s">
        <v>1064</v>
      </c>
      <c r="D278" s="1440" t="s">
        <v>956</v>
      </c>
      <c r="E278" s="1446"/>
      <c r="F278" s="1451"/>
      <c r="G278" s="1451"/>
      <c r="H278" s="1444"/>
      <c r="I278" s="1444"/>
      <c r="J278" s="559"/>
      <c r="K278" s="9493"/>
      <c r="L278" s="9618"/>
    </row>
    <row r="279" spans="1:12">
      <c r="A279" s="487"/>
      <c r="B279" s="561"/>
      <c r="C279" s="532"/>
      <c r="D279" s="576"/>
      <c r="E279" s="582"/>
      <c r="F279" s="577"/>
      <c r="G279" s="577"/>
      <c r="H279" s="600"/>
      <c r="I279" s="577"/>
      <c r="J279" s="604">
        <v>1600</v>
      </c>
      <c r="K279" s="1410">
        <f>K277+J279</f>
        <v>18134983</v>
      </c>
      <c r="L279" s="433"/>
    </row>
    <row r="280" spans="1:12">
      <c r="A280" s="498"/>
      <c r="B280" s="1441"/>
      <c r="C280" s="556" t="s">
        <v>997</v>
      </c>
      <c r="D280" s="485" t="s">
        <v>1221</v>
      </c>
      <c r="E280" s="1441" t="s">
        <v>1236</v>
      </c>
      <c r="F280" s="1443"/>
      <c r="G280" s="1443">
        <v>200000</v>
      </c>
      <c r="H280" s="534"/>
      <c r="I280" s="1443"/>
      <c r="J280" s="559"/>
      <c r="K280" s="9492">
        <f>K279-G280</f>
        <v>17934983</v>
      </c>
      <c r="L280" s="433"/>
    </row>
    <row r="281" spans="1:12">
      <c r="A281" s="487"/>
      <c r="B281" s="1442"/>
      <c r="C281" s="555" t="s">
        <v>1220</v>
      </c>
      <c r="D281" s="486" t="s">
        <v>1222</v>
      </c>
      <c r="E281" s="1442"/>
      <c r="F281" s="1444"/>
      <c r="G281" s="1444"/>
      <c r="H281" s="515"/>
      <c r="I281" s="1444"/>
      <c r="J281" s="559"/>
      <c r="K281" s="9493"/>
      <c r="L281" s="433"/>
    </row>
    <row r="282" spans="1:12">
      <c r="A282" s="487"/>
      <c r="B282" s="561"/>
      <c r="C282" s="532"/>
      <c r="D282" s="576"/>
      <c r="E282" s="582"/>
      <c r="F282" s="577"/>
      <c r="G282" s="577"/>
      <c r="H282" s="600"/>
      <c r="I282" s="577"/>
      <c r="J282" s="604">
        <v>1600</v>
      </c>
      <c r="K282" s="1410">
        <f>K280+J282</f>
        <v>17936583</v>
      </c>
      <c r="L282" s="433"/>
    </row>
    <row r="283" spans="1:12">
      <c r="A283" s="498"/>
      <c r="B283" s="1453"/>
      <c r="C283" s="556" t="s">
        <v>781</v>
      </c>
      <c r="D283" s="1439" t="s">
        <v>46</v>
      </c>
      <c r="E283" s="459"/>
      <c r="F283" s="1443"/>
      <c r="G283" s="1443"/>
      <c r="H283" s="1443"/>
      <c r="I283" s="1443">
        <v>222140</v>
      </c>
      <c r="J283" s="559"/>
      <c r="K283" s="9492">
        <f>K282-I283</f>
        <v>17714443</v>
      </c>
      <c r="L283" s="9617"/>
    </row>
    <row r="284" spans="1:12">
      <c r="A284" s="487"/>
      <c r="B284" s="1454"/>
      <c r="C284" s="555" t="s">
        <v>894</v>
      </c>
      <c r="D284" s="1440"/>
      <c r="E284" s="1460"/>
      <c r="F284" s="1444"/>
      <c r="G284" s="1444"/>
      <c r="H284" s="1444"/>
      <c r="I284" s="1444"/>
      <c r="J284" s="559"/>
      <c r="K284" s="9493"/>
      <c r="L284" s="9618"/>
    </row>
    <row r="285" spans="1:12">
      <c r="A285" s="487"/>
      <c r="B285" s="561"/>
      <c r="C285" s="532"/>
      <c r="D285" s="576"/>
      <c r="E285" s="582"/>
      <c r="F285" s="577"/>
      <c r="G285" s="577"/>
      <c r="H285" s="600"/>
      <c r="I285" s="577"/>
      <c r="J285" s="604">
        <v>1500</v>
      </c>
      <c r="K285" s="1410">
        <f>K283+J285</f>
        <v>17715943</v>
      </c>
      <c r="L285" s="433"/>
    </row>
    <row r="286" spans="1:12">
      <c r="A286" s="498"/>
      <c r="B286" s="1453"/>
      <c r="C286" s="556" t="s">
        <v>796</v>
      </c>
      <c r="D286" s="1439" t="s">
        <v>1150</v>
      </c>
      <c r="E286" s="459"/>
      <c r="F286" s="1450"/>
      <c r="G286" s="1450"/>
      <c r="H286" s="537"/>
      <c r="I286" s="1443">
        <v>931100</v>
      </c>
      <c r="J286" s="559"/>
      <c r="K286" s="9492">
        <f>K285-I286</f>
        <v>16784843</v>
      </c>
      <c r="L286" s="9617"/>
    </row>
    <row r="287" spans="1:12">
      <c r="A287" s="487"/>
      <c r="B287" s="1454"/>
      <c r="C287" s="555" t="s">
        <v>1152</v>
      </c>
      <c r="D287" s="1440"/>
      <c r="E287" s="1460"/>
      <c r="F287" s="1451"/>
      <c r="G287" s="1451"/>
      <c r="H287" s="515"/>
      <c r="I287" s="1444"/>
      <c r="J287" s="559"/>
      <c r="K287" s="9493"/>
      <c r="L287" s="9618"/>
    </row>
    <row r="288" spans="1:12">
      <c r="A288" s="487"/>
      <c r="B288" s="561"/>
      <c r="C288" s="528"/>
      <c r="D288" s="576"/>
      <c r="E288" s="582"/>
      <c r="F288" s="577"/>
      <c r="G288" s="577"/>
      <c r="H288" s="600"/>
      <c r="I288" s="577"/>
      <c r="J288" s="604">
        <v>750</v>
      </c>
      <c r="K288" s="1410">
        <f>K286+J288</f>
        <v>16785593</v>
      </c>
      <c r="L288" s="433"/>
    </row>
    <row r="289" spans="1:12">
      <c r="A289" s="498"/>
      <c r="B289" s="1453"/>
      <c r="C289" s="556" t="s">
        <v>869</v>
      </c>
      <c r="D289" s="1439" t="s">
        <v>46</v>
      </c>
      <c r="E289" s="459"/>
      <c r="F289" s="1450"/>
      <c r="G289" s="1450"/>
      <c r="H289" s="943"/>
      <c r="I289" s="1450">
        <v>774071</v>
      </c>
      <c r="J289" s="559"/>
      <c r="K289" s="9492">
        <f>K288-I289</f>
        <v>16011522</v>
      </c>
      <c r="L289" s="9617"/>
    </row>
    <row r="290" spans="1:12">
      <c r="A290" s="487"/>
      <c r="B290" s="1454"/>
      <c r="C290" s="555" t="s">
        <v>1041</v>
      </c>
      <c r="D290" s="1440"/>
      <c r="E290" s="1460"/>
      <c r="F290" s="1451"/>
      <c r="G290" s="1451"/>
      <c r="H290" s="460"/>
      <c r="I290" s="1451"/>
      <c r="J290" s="559"/>
      <c r="K290" s="9493"/>
      <c r="L290" s="9618"/>
    </row>
    <row r="291" spans="1:12">
      <c r="A291" s="487"/>
      <c r="B291" s="561"/>
      <c r="C291" s="532"/>
      <c r="D291" s="576"/>
      <c r="E291" s="582"/>
      <c r="F291" s="577"/>
      <c r="G291" s="577"/>
      <c r="H291" s="600"/>
      <c r="I291" s="577"/>
      <c r="J291" s="604">
        <v>1650</v>
      </c>
      <c r="K291" s="1410">
        <f>K289+J291</f>
        <v>16013172</v>
      </c>
      <c r="L291" s="433"/>
    </row>
    <row r="292" spans="1:12">
      <c r="A292" s="498"/>
      <c r="B292" s="1453"/>
      <c r="C292" s="556" t="s">
        <v>869</v>
      </c>
      <c r="D292" s="1439" t="s">
        <v>46</v>
      </c>
      <c r="E292" s="1441"/>
      <c r="F292" s="457"/>
      <c r="G292" s="1471"/>
      <c r="H292" s="943"/>
      <c r="I292" s="1450">
        <v>38860</v>
      </c>
      <c r="J292" s="559"/>
      <c r="K292" s="9492">
        <f>K291-I292</f>
        <v>15974312</v>
      </c>
      <c r="L292" s="9617"/>
    </row>
    <row r="293" spans="1:12">
      <c r="A293" s="487"/>
      <c r="B293" s="1454"/>
      <c r="C293" s="555" t="s">
        <v>1042</v>
      </c>
      <c r="D293" s="1440"/>
      <c r="E293" s="1442"/>
      <c r="F293" s="461"/>
      <c r="G293" s="1472"/>
      <c r="H293" s="460"/>
      <c r="I293" s="1451"/>
      <c r="J293" s="559"/>
      <c r="K293" s="9493"/>
      <c r="L293" s="9618"/>
    </row>
    <row r="294" spans="1:12">
      <c r="A294" s="487"/>
      <c r="B294" s="561"/>
      <c r="C294" s="532"/>
      <c r="D294" s="583"/>
      <c r="E294" s="582"/>
      <c r="F294" s="577"/>
      <c r="G294" s="577"/>
      <c r="H294" s="600"/>
      <c r="I294" s="577"/>
      <c r="J294" s="604">
        <v>1650</v>
      </c>
      <c r="K294" s="1427">
        <f>K292+J294</f>
        <v>15975962</v>
      </c>
      <c r="L294" s="433"/>
    </row>
    <row r="295" spans="1:12">
      <c r="A295" s="498"/>
      <c r="B295" s="1453"/>
      <c r="C295" s="556" t="s">
        <v>869</v>
      </c>
      <c r="D295" s="1439" t="s">
        <v>46</v>
      </c>
      <c r="E295" s="1441"/>
      <c r="F295" s="1443"/>
      <c r="G295" s="1443"/>
      <c r="H295" s="537"/>
      <c r="I295" s="1443">
        <v>161985</v>
      </c>
      <c r="J295" s="559"/>
      <c r="K295" s="9492">
        <f>K294-I295</f>
        <v>15813977</v>
      </c>
      <c r="L295" s="433"/>
    </row>
    <row r="296" spans="1:12">
      <c r="A296" s="487"/>
      <c r="B296" s="1454"/>
      <c r="C296" s="555" t="s">
        <v>1043</v>
      </c>
      <c r="D296" s="1440"/>
      <c r="E296" s="1442"/>
      <c r="F296" s="1444"/>
      <c r="G296" s="1444"/>
      <c r="H296" s="515"/>
      <c r="I296" s="1444"/>
      <c r="J296" s="559"/>
      <c r="K296" s="9493"/>
      <c r="L296" s="433"/>
    </row>
    <row r="297" spans="1:12">
      <c r="A297" s="487"/>
      <c r="B297" s="561"/>
      <c r="C297" s="531"/>
      <c r="D297" s="576"/>
      <c r="E297" s="582"/>
      <c r="F297" s="577"/>
      <c r="G297" s="577"/>
      <c r="H297" s="600"/>
      <c r="I297" s="577"/>
      <c r="J297" s="604">
        <v>1650</v>
      </c>
      <c r="K297" s="1410">
        <f>K295+J297</f>
        <v>15815627</v>
      </c>
      <c r="L297" s="433"/>
    </row>
    <row r="298" spans="1:12">
      <c r="A298" s="498"/>
      <c r="B298" s="1453"/>
      <c r="C298" s="556" t="s">
        <v>869</v>
      </c>
      <c r="D298" s="1439" t="s">
        <v>46</v>
      </c>
      <c r="E298" s="974"/>
      <c r="F298" s="1443"/>
      <c r="G298" s="1443"/>
      <c r="H298" s="534"/>
      <c r="I298" s="1443">
        <v>360860</v>
      </c>
      <c r="J298" s="559"/>
      <c r="K298" s="9492">
        <f>K297-I298</f>
        <v>15454767</v>
      </c>
      <c r="L298" s="433"/>
    </row>
    <row r="299" spans="1:12">
      <c r="A299" s="487"/>
      <c r="B299" s="1454"/>
      <c r="C299" s="555" t="s">
        <v>1044</v>
      </c>
      <c r="D299" s="1440"/>
      <c r="E299" s="1454"/>
      <c r="F299" s="1444"/>
      <c r="G299" s="1444"/>
      <c r="H299" s="515"/>
      <c r="I299" s="1444"/>
      <c r="J299" s="559"/>
      <c r="K299" s="9493"/>
      <c r="L299" s="433"/>
    </row>
    <row r="300" spans="1:12">
      <c r="A300" s="487"/>
      <c r="B300" s="561"/>
      <c r="C300" s="532"/>
      <c r="D300" s="576"/>
      <c r="E300" s="582"/>
      <c r="F300" s="577"/>
      <c r="G300" s="577"/>
      <c r="H300" s="600"/>
      <c r="I300" s="577"/>
      <c r="J300" s="604">
        <v>1650</v>
      </c>
      <c r="K300" s="1410">
        <f>K298+J300</f>
        <v>15456417</v>
      </c>
      <c r="L300" s="433"/>
    </row>
    <row r="301" spans="1:12">
      <c r="A301" s="498"/>
      <c r="B301" s="1453"/>
      <c r="C301" s="474" t="s">
        <v>781</v>
      </c>
      <c r="D301" s="1439"/>
      <c r="E301" s="1469"/>
      <c r="F301" s="1443"/>
      <c r="G301" s="1443"/>
      <c r="H301" s="1443"/>
      <c r="I301" s="1443">
        <v>22590</v>
      </c>
      <c r="J301" s="559"/>
      <c r="K301" s="9492">
        <f>K300-I301</f>
        <v>15433827</v>
      </c>
      <c r="L301" s="433"/>
    </row>
    <row r="302" spans="1:12">
      <c r="A302" s="487"/>
      <c r="B302" s="1454"/>
      <c r="C302" s="477" t="s">
        <v>1431</v>
      </c>
      <c r="D302" s="1440"/>
      <c r="E302" s="1470"/>
      <c r="F302" s="1444"/>
      <c r="G302" s="1444"/>
      <c r="H302" s="1444"/>
      <c r="I302" s="1444"/>
      <c r="J302" s="559"/>
      <c r="K302" s="9493"/>
      <c r="L302" s="433"/>
    </row>
    <row r="303" spans="1:12">
      <c r="A303" s="487"/>
      <c r="B303" s="561"/>
      <c r="C303" s="532"/>
      <c r="D303" s="576"/>
      <c r="E303" s="582"/>
      <c r="F303" s="577"/>
      <c r="G303" s="577"/>
      <c r="H303" s="600"/>
      <c r="I303" s="577"/>
      <c r="J303" s="604">
        <v>1500</v>
      </c>
      <c r="K303" s="981">
        <f>K301+J303</f>
        <v>15435327</v>
      </c>
      <c r="L303" s="433"/>
    </row>
    <row r="304" spans="1:12">
      <c r="A304" s="491"/>
      <c r="B304" s="1453"/>
      <c r="C304" s="517" t="s">
        <v>781</v>
      </c>
      <c r="D304" s="1439" t="s">
        <v>785</v>
      </c>
      <c r="E304" s="1441" t="s">
        <v>47</v>
      </c>
      <c r="F304" s="1443"/>
      <c r="G304" s="1443"/>
      <c r="H304" s="1443">
        <v>59890</v>
      </c>
      <c r="J304" s="559"/>
      <c r="K304" s="9492">
        <f>K303-H304</f>
        <v>15375437</v>
      </c>
      <c r="L304" s="433"/>
    </row>
    <row r="305" spans="1:12">
      <c r="A305" s="487"/>
      <c r="B305" s="1454"/>
      <c r="C305" s="555" t="s">
        <v>784</v>
      </c>
      <c r="D305" s="1440" t="s">
        <v>46</v>
      </c>
      <c r="E305" s="1442"/>
      <c r="F305" s="1444"/>
      <c r="G305" s="1444"/>
      <c r="H305" s="1444"/>
      <c r="J305" s="559"/>
      <c r="K305" s="9493"/>
      <c r="L305" s="433"/>
    </row>
    <row r="306" spans="1:12">
      <c r="A306" s="487"/>
      <c r="B306" s="561"/>
      <c r="C306" s="532"/>
      <c r="D306" s="576"/>
      <c r="E306" s="582"/>
      <c r="F306" s="577"/>
      <c r="G306" s="577"/>
      <c r="H306" s="600"/>
      <c r="I306" s="575"/>
      <c r="J306" s="604">
        <v>1500</v>
      </c>
      <c r="K306" s="1527">
        <f>K304+J306</f>
        <v>15376937</v>
      </c>
      <c r="L306" s="433"/>
    </row>
    <row r="307" spans="1:12">
      <c r="A307" s="498"/>
      <c r="B307" s="1441" t="s">
        <v>1526</v>
      </c>
      <c r="C307" s="545" t="s">
        <v>1109</v>
      </c>
      <c r="D307" s="1461" t="s">
        <v>1502</v>
      </c>
      <c r="E307" s="974" t="s">
        <v>1503</v>
      </c>
      <c r="F307" s="1467"/>
      <c r="G307" s="1467">
        <v>500000</v>
      </c>
      <c r="H307" s="1467"/>
      <c r="I307" s="1443"/>
      <c r="J307" s="464"/>
      <c r="K307" s="9492">
        <f>K306-G307</f>
        <v>14876937</v>
      </c>
      <c r="L307" s="433"/>
    </row>
    <row r="308" spans="1:12">
      <c r="A308" s="487"/>
      <c r="B308" s="1442"/>
      <c r="C308" s="538" t="s">
        <v>1501</v>
      </c>
      <c r="D308" s="1440" t="s">
        <v>38</v>
      </c>
      <c r="E308" s="1442"/>
      <c r="F308" s="1468"/>
      <c r="G308" s="1468"/>
      <c r="H308" s="1468"/>
      <c r="I308" s="1444"/>
      <c r="J308" s="559"/>
      <c r="K308" s="9493"/>
      <c r="L308" s="433"/>
    </row>
    <row r="309" spans="1:12">
      <c r="A309" s="487"/>
      <c r="B309" s="533"/>
      <c r="C309" s="465"/>
      <c r="D309" s="602"/>
      <c r="E309" s="605"/>
      <c r="F309" s="577"/>
      <c r="G309" s="600"/>
      <c r="H309" s="600"/>
      <c r="I309" s="600"/>
      <c r="J309" s="604">
        <v>1600</v>
      </c>
      <c r="K309" s="1410">
        <f>K307+J309</f>
        <v>14878537</v>
      </c>
      <c r="L309" s="433"/>
    </row>
    <row r="310" spans="1:12">
      <c r="A310" s="498"/>
      <c r="B310" s="1441"/>
      <c r="C310" s="457" t="s">
        <v>864</v>
      </c>
      <c r="D310" s="1439" t="s">
        <v>785</v>
      </c>
      <c r="E310" s="1441" t="s">
        <v>47</v>
      </c>
      <c r="F310" s="1443"/>
      <c r="G310" s="1443"/>
      <c r="H310" s="534"/>
      <c r="I310" s="1443">
        <v>50000</v>
      </c>
      <c r="J310" s="559"/>
      <c r="K310" s="9492">
        <f>K309-I310</f>
        <v>14828537</v>
      </c>
      <c r="L310" s="9647"/>
    </row>
    <row r="311" spans="1:12">
      <c r="A311" s="487"/>
      <c r="B311" s="1442"/>
      <c r="C311" s="461" t="s">
        <v>1012</v>
      </c>
      <c r="D311" s="1440" t="s">
        <v>46</v>
      </c>
      <c r="E311" s="1442"/>
      <c r="F311" s="1444"/>
      <c r="G311" s="1444"/>
      <c r="H311" s="515"/>
      <c r="I311" s="1444"/>
      <c r="J311" s="559"/>
      <c r="K311" s="9493"/>
      <c r="L311" s="9648"/>
    </row>
    <row r="312" spans="1:12">
      <c r="A312" s="487"/>
      <c r="B312" s="533"/>
      <c r="C312" s="465"/>
      <c r="D312" s="602"/>
      <c r="E312" s="605"/>
      <c r="F312" s="577"/>
      <c r="G312" s="600"/>
      <c r="H312" s="600"/>
      <c r="I312" s="600"/>
      <c r="J312" s="604">
        <v>1600</v>
      </c>
      <c r="K312" s="1526">
        <f>K310+J312</f>
        <v>14830137</v>
      </c>
      <c r="L312" s="433"/>
    </row>
    <row r="313" spans="1:12">
      <c r="A313" s="498"/>
      <c r="B313" s="1453"/>
      <c r="C313" s="474" t="s">
        <v>949</v>
      </c>
      <c r="D313" s="1465" t="s">
        <v>278</v>
      </c>
      <c r="E313" s="1441" t="s">
        <v>279</v>
      </c>
      <c r="F313" s="1443"/>
      <c r="G313" s="1443">
        <v>150000</v>
      </c>
      <c r="H313" s="537"/>
      <c r="I313" s="1443"/>
      <c r="J313" s="559"/>
      <c r="K313" s="9492">
        <f>K312-G313</f>
        <v>14680137</v>
      </c>
      <c r="L313" s="433"/>
    </row>
    <row r="314" spans="1:12">
      <c r="A314" s="487"/>
      <c r="B314" s="1454"/>
      <c r="C314" s="477" t="s">
        <v>1527</v>
      </c>
      <c r="D314" s="1466" t="s">
        <v>38</v>
      </c>
      <c r="E314" s="1442"/>
      <c r="F314" s="1444"/>
      <c r="G314" s="1444"/>
      <c r="H314" s="515"/>
      <c r="I314" s="1444"/>
      <c r="J314" s="559"/>
      <c r="K314" s="9493"/>
      <c r="L314" s="433"/>
    </row>
    <row r="315" spans="1:12">
      <c r="A315" s="487"/>
      <c r="B315" s="561"/>
      <c r="C315" s="532"/>
      <c r="D315" s="576"/>
      <c r="E315" s="582"/>
      <c r="F315" s="577"/>
      <c r="G315" s="577"/>
      <c r="H315" s="600"/>
      <c r="I315" s="577"/>
      <c r="J315" s="604">
        <v>1600</v>
      </c>
      <c r="K315" s="1410">
        <f>K313+J315</f>
        <v>14681737</v>
      </c>
      <c r="L315" s="433"/>
    </row>
    <row r="316" spans="1:12">
      <c r="A316" s="498"/>
      <c r="B316" s="1453"/>
      <c r="C316" s="556" t="s">
        <v>781</v>
      </c>
      <c r="D316" s="1439"/>
      <c r="E316" s="1469"/>
      <c r="F316" s="1450"/>
      <c r="G316" s="1450"/>
      <c r="H316" s="943"/>
      <c r="I316" s="1450">
        <v>511140</v>
      </c>
      <c r="J316" s="559"/>
      <c r="K316" s="9492">
        <f>K315-I316</f>
        <v>14170597</v>
      </c>
      <c r="L316" s="433"/>
    </row>
    <row r="317" spans="1:12">
      <c r="A317" s="487"/>
      <c r="B317" s="1454"/>
      <c r="C317" s="555" t="s">
        <v>1394</v>
      </c>
      <c r="D317" s="1440"/>
      <c r="E317" s="1470"/>
      <c r="F317" s="1451"/>
      <c r="G317" s="1451"/>
      <c r="H317" s="460"/>
      <c r="I317" s="1451"/>
      <c r="J317" s="559"/>
      <c r="K317" s="9493"/>
      <c r="L317" s="433"/>
    </row>
    <row r="318" spans="1:12">
      <c r="A318" s="487"/>
      <c r="B318" s="561"/>
      <c r="C318" s="465"/>
      <c r="D318" s="576"/>
      <c r="E318" s="582"/>
      <c r="F318" s="577"/>
      <c r="G318" s="577"/>
      <c r="H318" s="600"/>
      <c r="I318" s="577"/>
      <c r="J318" s="604">
        <v>1500</v>
      </c>
      <c r="K318" s="1410">
        <f>K316+J318</f>
        <v>14172097</v>
      </c>
      <c r="L318" s="433"/>
    </row>
    <row r="319" spans="1:12">
      <c r="A319" s="498"/>
      <c r="B319" s="1453"/>
      <c r="C319" s="457" t="s">
        <v>781</v>
      </c>
      <c r="D319" s="1465"/>
      <c r="E319" s="1441"/>
      <c r="F319" s="1443"/>
      <c r="G319" s="1443"/>
      <c r="H319" s="1443"/>
      <c r="I319" s="1443">
        <v>471900</v>
      </c>
      <c r="J319" s="559"/>
      <c r="K319" s="9492">
        <f>K318-I319</f>
        <v>13700197</v>
      </c>
      <c r="L319" s="433"/>
    </row>
    <row r="320" spans="1:12">
      <c r="A320" s="487"/>
      <c r="B320" s="1454"/>
      <c r="C320" s="538" t="s">
        <v>1393</v>
      </c>
      <c r="D320" s="1466"/>
      <c r="E320" s="1442"/>
      <c r="F320" s="1444"/>
      <c r="G320" s="1444"/>
      <c r="H320" s="1444"/>
      <c r="I320" s="1444"/>
      <c r="J320" s="559"/>
      <c r="K320" s="9493"/>
      <c r="L320" s="433"/>
    </row>
    <row r="321" spans="1:12">
      <c r="A321" s="487"/>
      <c r="B321" s="561"/>
      <c r="C321" s="532"/>
      <c r="D321" s="576"/>
      <c r="E321" s="582"/>
      <c r="F321" s="577"/>
      <c r="G321" s="577"/>
      <c r="H321" s="600"/>
      <c r="I321" s="577"/>
      <c r="J321" s="604">
        <v>1500</v>
      </c>
      <c r="K321" s="1410">
        <f>K319+J321</f>
        <v>13701697</v>
      </c>
      <c r="L321" s="433"/>
    </row>
    <row r="322" spans="1:12">
      <c r="A322" s="498"/>
      <c r="B322" s="1453"/>
      <c r="C322" s="457" t="s">
        <v>781</v>
      </c>
      <c r="D322" s="1465" t="s">
        <v>1167</v>
      </c>
      <c r="E322" s="1469" t="s">
        <v>195</v>
      </c>
      <c r="F322" s="1443"/>
      <c r="G322" s="1443"/>
      <c r="H322" s="537"/>
      <c r="I322" s="1443">
        <v>88140</v>
      </c>
      <c r="J322" s="559"/>
      <c r="K322" s="9492">
        <f>K321-I322</f>
        <v>13613557</v>
      </c>
      <c r="L322" s="433"/>
    </row>
    <row r="323" spans="1:12">
      <c r="A323" s="487"/>
      <c r="B323" s="1454"/>
      <c r="C323" s="461" t="s">
        <v>1237</v>
      </c>
      <c r="D323" s="1466" t="s">
        <v>38</v>
      </c>
      <c r="E323" s="1470"/>
      <c r="F323" s="1444"/>
      <c r="G323" s="1444"/>
      <c r="H323" s="515"/>
      <c r="I323" s="1444"/>
      <c r="J323" s="559"/>
      <c r="K323" s="9493"/>
      <c r="L323" s="433"/>
    </row>
    <row r="324" spans="1:12">
      <c r="A324" s="487"/>
      <c r="B324" s="561"/>
      <c r="C324" s="465"/>
      <c r="D324" s="602"/>
      <c r="E324" s="605"/>
      <c r="F324" s="577"/>
      <c r="G324" s="577"/>
      <c r="H324" s="600"/>
      <c r="I324" s="577"/>
      <c r="J324" s="604">
        <v>1500</v>
      </c>
      <c r="K324" s="1217">
        <f>K322+J324</f>
        <v>13615057</v>
      </c>
      <c r="L324" s="433"/>
    </row>
    <row r="325" spans="1:12">
      <c r="A325" s="498"/>
      <c r="B325" s="1453"/>
      <c r="C325" s="474" t="s">
        <v>781</v>
      </c>
      <c r="D325" s="1465" t="s">
        <v>1167</v>
      </c>
      <c r="E325" s="1441" t="s">
        <v>195</v>
      </c>
      <c r="F325" s="1443"/>
      <c r="G325" s="1443"/>
      <c r="H325" s="537"/>
      <c r="I325" s="1443">
        <v>80640</v>
      </c>
      <c r="J325" s="559"/>
      <c r="K325" s="9492">
        <f>K324-I325</f>
        <v>13534417</v>
      </c>
      <c r="L325" s="9617"/>
    </row>
    <row r="326" spans="1:12">
      <c r="A326" s="487"/>
      <c r="B326" s="1454"/>
      <c r="C326" s="477" t="s">
        <v>1239</v>
      </c>
      <c r="D326" s="1466" t="s">
        <v>38</v>
      </c>
      <c r="E326" s="1442"/>
      <c r="F326" s="1444"/>
      <c r="G326" s="1444"/>
      <c r="H326" s="515"/>
      <c r="I326" s="1444"/>
      <c r="J326" s="559"/>
      <c r="K326" s="9493"/>
      <c r="L326" s="9618"/>
    </row>
    <row r="327" spans="1:12">
      <c r="A327" s="487"/>
      <c r="B327" s="561"/>
      <c r="C327" s="465"/>
      <c r="D327" s="602"/>
      <c r="E327" s="605"/>
      <c r="F327" s="577"/>
      <c r="G327" s="577"/>
      <c r="H327" s="600"/>
      <c r="I327" s="577"/>
      <c r="J327" s="604">
        <v>1500</v>
      </c>
      <c r="K327" s="1410">
        <f>K325+J327</f>
        <v>13535917</v>
      </c>
      <c r="L327" s="433"/>
    </row>
    <row r="328" spans="1:12">
      <c r="A328" s="491" t="s">
        <v>356</v>
      </c>
      <c r="B328" s="1453"/>
      <c r="C328" s="474" t="s">
        <v>781</v>
      </c>
      <c r="D328" s="1465" t="s">
        <v>1167</v>
      </c>
      <c r="E328" s="1441" t="s">
        <v>195</v>
      </c>
      <c r="F328" s="1443"/>
      <c r="G328" s="1443"/>
      <c r="H328" s="1443"/>
      <c r="I328" s="1443">
        <v>103140</v>
      </c>
      <c r="J328" s="559"/>
      <c r="K328" s="9492">
        <f>K327-I328</f>
        <v>13432777</v>
      </c>
      <c r="L328" s="9617"/>
    </row>
    <row r="329" spans="1:12">
      <c r="A329" s="487"/>
      <c r="B329" s="1454"/>
      <c r="C329" s="477" t="s">
        <v>1238</v>
      </c>
      <c r="D329" s="1466" t="s">
        <v>38</v>
      </c>
      <c r="E329" s="1442"/>
      <c r="F329" s="1444"/>
      <c r="G329" s="1444"/>
      <c r="H329" s="1444"/>
      <c r="I329" s="1444"/>
      <c r="J329" s="559"/>
      <c r="K329" s="9493"/>
      <c r="L329" s="9618"/>
    </row>
    <row r="330" spans="1:12">
      <c r="A330" s="487"/>
      <c r="B330" s="561"/>
      <c r="C330" s="532"/>
      <c r="D330" s="576"/>
      <c r="E330" s="582"/>
      <c r="F330" s="577"/>
      <c r="G330" s="577"/>
      <c r="H330" s="600"/>
      <c r="I330" s="577"/>
      <c r="J330" s="604">
        <v>1500</v>
      </c>
      <c r="K330" s="1410">
        <f>K328+J330</f>
        <v>13434277</v>
      </c>
      <c r="L330" s="433"/>
    </row>
    <row r="331" spans="1:12">
      <c r="A331" s="498"/>
      <c r="B331" s="1441"/>
      <c r="C331" s="556" t="s">
        <v>796</v>
      </c>
      <c r="D331" s="1465" t="s">
        <v>1167</v>
      </c>
      <c r="E331" s="1441" t="s">
        <v>195</v>
      </c>
      <c r="F331" s="1443"/>
      <c r="G331" s="1443"/>
      <c r="H331" s="1443"/>
      <c r="I331" s="1443">
        <v>172300</v>
      </c>
      <c r="J331" s="464"/>
      <c r="K331" s="9492">
        <f>K330-I331</f>
        <v>13261977</v>
      </c>
      <c r="L331" s="433"/>
    </row>
    <row r="332" spans="1:12">
      <c r="A332" s="487"/>
      <c r="B332" s="1442"/>
      <c r="C332" s="555" t="s">
        <v>1351</v>
      </c>
      <c r="D332" s="1466" t="s">
        <v>38</v>
      </c>
      <c r="E332" s="1442"/>
      <c r="F332" s="1444"/>
      <c r="G332" s="1444"/>
      <c r="H332" s="1444"/>
      <c r="I332" s="1444"/>
      <c r="J332" s="559"/>
      <c r="K332" s="9493"/>
      <c r="L332" s="433"/>
    </row>
    <row r="333" spans="1:12">
      <c r="A333" s="487"/>
      <c r="B333" s="533"/>
      <c r="C333" s="465"/>
      <c r="D333" s="602"/>
      <c r="E333" s="605"/>
      <c r="F333" s="577"/>
      <c r="G333" s="600"/>
      <c r="H333" s="600"/>
      <c r="I333" s="600"/>
      <c r="J333" s="604">
        <v>750</v>
      </c>
      <c r="K333" s="1410">
        <f>K331+J333</f>
        <v>13262727</v>
      </c>
      <c r="L333" s="433"/>
    </row>
    <row r="334" spans="1:12">
      <c r="A334" s="498"/>
      <c r="B334" s="1453"/>
      <c r="C334" s="556" t="s">
        <v>815</v>
      </c>
      <c r="D334" s="1439" t="s">
        <v>1441</v>
      </c>
      <c r="E334" s="1469" t="s">
        <v>1442</v>
      </c>
      <c r="F334" s="1443"/>
      <c r="G334" s="1443"/>
      <c r="H334" s="1443"/>
      <c r="I334" s="1443">
        <v>107548</v>
      </c>
      <c r="J334" s="559"/>
      <c r="K334" s="9492">
        <f>K333-I334</f>
        <v>13155179</v>
      </c>
      <c r="L334" s="433"/>
    </row>
    <row r="335" spans="1:12">
      <c r="A335" s="487"/>
      <c r="B335" s="1454"/>
      <c r="C335" s="555" t="s">
        <v>1440</v>
      </c>
      <c r="D335" s="1440" t="s">
        <v>1479</v>
      </c>
      <c r="E335" s="1470"/>
      <c r="F335" s="1444"/>
      <c r="G335" s="1444"/>
      <c r="H335" s="1444"/>
      <c r="I335" s="1444"/>
      <c r="J335" s="559"/>
      <c r="K335" s="9493"/>
      <c r="L335" s="433"/>
    </row>
    <row r="336" spans="1:12">
      <c r="A336" s="487"/>
      <c r="B336" s="561"/>
      <c r="C336" s="532"/>
      <c r="D336" s="576"/>
      <c r="E336" s="582"/>
      <c r="F336" s="577"/>
      <c r="G336" s="577"/>
      <c r="H336" s="600"/>
      <c r="I336" s="577"/>
      <c r="J336" s="604">
        <v>1600</v>
      </c>
      <c r="K336" s="1410">
        <f>K334+J336</f>
        <v>13156779</v>
      </c>
      <c r="L336" s="433"/>
    </row>
    <row r="337" spans="1:12">
      <c r="A337" s="498"/>
      <c r="B337" s="1453"/>
      <c r="C337" s="474" t="s">
        <v>815</v>
      </c>
      <c r="D337" s="1439" t="s">
        <v>1441</v>
      </c>
      <c r="E337" s="974" t="s">
        <v>1442</v>
      </c>
      <c r="F337" s="457"/>
      <c r="G337" s="1471"/>
      <c r="H337" s="537"/>
      <c r="I337" s="1443">
        <v>70461</v>
      </c>
      <c r="J337" s="559"/>
      <c r="K337" s="9492">
        <f>K336-I337</f>
        <v>13086318</v>
      </c>
      <c r="L337" s="433"/>
    </row>
    <row r="338" spans="1:12">
      <c r="A338" s="487"/>
      <c r="B338" s="1454"/>
      <c r="C338" s="461" t="s">
        <v>1443</v>
      </c>
      <c r="D338" s="1440" t="s">
        <v>1479</v>
      </c>
      <c r="E338" s="1454"/>
      <c r="F338" s="461"/>
      <c r="G338" s="1472"/>
      <c r="H338" s="515"/>
      <c r="I338" s="1444"/>
      <c r="J338" s="559"/>
      <c r="K338" s="9493"/>
      <c r="L338" s="433"/>
    </row>
    <row r="339" spans="1:12">
      <c r="A339" s="487"/>
      <c r="B339" s="561"/>
      <c r="C339" s="532"/>
      <c r="D339" s="576"/>
      <c r="E339" s="582"/>
      <c r="F339" s="577"/>
      <c r="G339" s="577"/>
      <c r="H339" s="600"/>
      <c r="I339" s="577"/>
      <c r="J339" s="604">
        <v>1600</v>
      </c>
      <c r="K339" s="515">
        <f>K337+J339</f>
        <v>13087918</v>
      </c>
      <c r="L339" s="433"/>
    </row>
    <row r="340" spans="1:12">
      <c r="A340" s="498"/>
      <c r="B340" s="1453"/>
      <c r="C340" s="474" t="s">
        <v>781</v>
      </c>
      <c r="D340" s="1439" t="s">
        <v>1441</v>
      </c>
      <c r="E340" s="1441" t="s">
        <v>1442</v>
      </c>
      <c r="F340" s="1443"/>
      <c r="G340" s="1443"/>
      <c r="H340" s="537"/>
      <c r="I340" s="1443">
        <v>31640</v>
      </c>
      <c r="J340" s="559"/>
      <c r="K340" s="9492">
        <f>K339-I340</f>
        <v>13056278</v>
      </c>
      <c r="L340" s="433"/>
    </row>
    <row r="341" spans="1:12">
      <c r="A341" s="487"/>
      <c r="B341" s="1454"/>
      <c r="C341" s="477" t="s">
        <v>1444</v>
      </c>
      <c r="D341" s="1440" t="s">
        <v>1479</v>
      </c>
      <c r="E341" s="1442"/>
      <c r="F341" s="1444"/>
      <c r="G341" s="1444"/>
      <c r="H341" s="515"/>
      <c r="I341" s="1444"/>
      <c r="J341" s="559"/>
      <c r="K341" s="9493"/>
      <c r="L341" s="433"/>
    </row>
    <row r="342" spans="1:12">
      <c r="A342" s="487"/>
      <c r="B342" s="561"/>
      <c r="C342" s="532"/>
      <c r="D342" s="576"/>
      <c r="E342" s="582"/>
      <c r="F342" s="577"/>
      <c r="G342" s="577"/>
      <c r="H342" s="600"/>
      <c r="I342" s="577"/>
      <c r="J342" s="604">
        <v>1500</v>
      </c>
      <c r="K342" s="1410">
        <f>K340+J342</f>
        <v>13057778</v>
      </c>
      <c r="L342" s="433"/>
    </row>
    <row r="343" spans="1:12">
      <c r="A343" s="491"/>
      <c r="B343" s="1453"/>
      <c r="C343" s="457" t="s">
        <v>781</v>
      </c>
      <c r="D343" s="1439" t="s">
        <v>1441</v>
      </c>
      <c r="E343" s="1469" t="s">
        <v>1442</v>
      </c>
      <c r="F343" s="1450"/>
      <c r="G343" s="1450"/>
      <c r="H343" s="1443"/>
      <c r="I343" s="1443">
        <v>167890</v>
      </c>
      <c r="J343" s="559"/>
      <c r="K343" s="9492">
        <f>K342-I343</f>
        <v>12889888</v>
      </c>
      <c r="L343" s="433"/>
    </row>
    <row r="344" spans="1:12">
      <c r="A344" s="487"/>
      <c r="B344" s="1454"/>
      <c r="C344" s="461" t="s">
        <v>1445</v>
      </c>
      <c r="D344" s="1440" t="s">
        <v>1479</v>
      </c>
      <c r="E344" s="1470"/>
      <c r="F344" s="1451"/>
      <c r="G344" s="1451"/>
      <c r="H344" s="1444"/>
      <c r="I344" s="1444"/>
      <c r="J344" s="559"/>
      <c r="K344" s="9493"/>
      <c r="L344" s="433"/>
    </row>
    <row r="345" spans="1:12">
      <c r="A345" s="487"/>
      <c r="B345" s="561"/>
      <c r="C345" s="532"/>
      <c r="D345" s="576"/>
      <c r="E345" s="582"/>
      <c r="F345" s="577"/>
      <c r="G345" s="577"/>
      <c r="H345" s="600"/>
      <c r="I345" s="577"/>
      <c r="J345" s="604">
        <v>1500</v>
      </c>
      <c r="K345" s="1427">
        <f>K343+J345</f>
        <v>12891388</v>
      </c>
      <c r="L345" s="433"/>
    </row>
    <row r="346" spans="1:12">
      <c r="A346" s="498"/>
      <c r="B346" s="1441" t="s">
        <v>1528</v>
      </c>
      <c r="C346" s="556" t="s">
        <v>815</v>
      </c>
      <c r="D346" s="1439" t="s">
        <v>707</v>
      </c>
      <c r="E346" s="459"/>
      <c r="F346" s="1443"/>
      <c r="G346" s="1443"/>
      <c r="H346" s="1443">
        <v>476240</v>
      </c>
      <c r="I346" s="1443"/>
      <c r="J346" s="464"/>
      <c r="K346" s="9492">
        <f>K345-H346</f>
        <v>12415148</v>
      </c>
      <c r="L346" s="433"/>
    </row>
    <row r="347" spans="1:12">
      <c r="A347" s="487"/>
      <c r="B347" s="1442"/>
      <c r="C347" s="555" t="s">
        <v>1056</v>
      </c>
      <c r="D347" s="1440"/>
      <c r="E347" s="1460"/>
      <c r="F347" s="1444"/>
      <c r="G347" s="1444"/>
      <c r="H347" s="1444"/>
      <c r="I347" s="1444"/>
      <c r="J347" s="559"/>
      <c r="K347" s="9493"/>
      <c r="L347" s="433"/>
    </row>
    <row r="348" spans="1:12">
      <c r="A348" s="487"/>
      <c r="B348" s="533"/>
      <c r="C348" s="465"/>
      <c r="D348" s="602"/>
      <c r="E348" s="605"/>
      <c r="F348" s="577"/>
      <c r="G348" s="600"/>
      <c r="H348" s="600"/>
      <c r="I348" s="600"/>
      <c r="J348" s="604">
        <v>1600</v>
      </c>
      <c r="K348" s="1410">
        <f>K346+J348</f>
        <v>12416748</v>
      </c>
      <c r="L348" s="433"/>
    </row>
    <row r="349" spans="1:12">
      <c r="A349" s="1439"/>
      <c r="B349" s="1453"/>
      <c r="C349" s="556" t="s">
        <v>1278</v>
      </c>
      <c r="D349" s="1439" t="s">
        <v>651</v>
      </c>
      <c r="E349" s="459"/>
      <c r="F349" s="1443"/>
      <c r="G349" s="1443"/>
      <c r="H349" s="537"/>
      <c r="I349" s="1443">
        <v>300000</v>
      </c>
      <c r="J349" s="559"/>
      <c r="K349" s="9492">
        <f>K348-I349</f>
        <v>12116748</v>
      </c>
      <c r="L349" s="433"/>
    </row>
    <row r="350" spans="1:12">
      <c r="A350" s="1440"/>
      <c r="B350" s="1454"/>
      <c r="C350" s="555" t="s">
        <v>1001</v>
      </c>
      <c r="D350" s="1440"/>
      <c r="E350" s="1460"/>
      <c r="F350" s="1444"/>
      <c r="G350" s="1444"/>
      <c r="H350" s="515"/>
      <c r="I350" s="1444"/>
      <c r="J350" s="559"/>
      <c r="K350" s="9493"/>
      <c r="L350" s="433"/>
    </row>
    <row r="351" spans="1:12">
      <c r="A351" s="487"/>
      <c r="B351" s="1454"/>
      <c r="C351" s="532"/>
      <c r="D351" s="576"/>
      <c r="E351" s="582"/>
      <c r="F351" s="577"/>
      <c r="G351" s="577"/>
      <c r="H351" s="600"/>
      <c r="I351" s="577"/>
      <c r="J351" s="604">
        <v>1600</v>
      </c>
      <c r="K351" s="1526">
        <f>K349+J351</f>
        <v>12118348</v>
      </c>
      <c r="L351" s="433"/>
    </row>
    <row r="352" spans="1:12">
      <c r="A352" s="1439"/>
      <c r="B352" s="1441"/>
      <c r="C352" s="556" t="s">
        <v>781</v>
      </c>
      <c r="D352" s="1439" t="s">
        <v>707</v>
      </c>
      <c r="E352" s="974"/>
      <c r="F352" s="1443"/>
      <c r="G352" s="1443"/>
      <c r="H352" s="1443">
        <v>88140</v>
      </c>
      <c r="I352" s="1443"/>
      <c r="J352" s="1456"/>
      <c r="K352" s="9492">
        <f>K351-H352</f>
        <v>12030208</v>
      </c>
      <c r="L352" s="433"/>
    </row>
    <row r="353" spans="1:12">
      <c r="A353" s="1440"/>
      <c r="B353" s="1442"/>
      <c r="C353" s="555" t="s">
        <v>1058</v>
      </c>
      <c r="D353" s="1440"/>
      <c r="E353" s="1454"/>
      <c r="F353" s="1444"/>
      <c r="G353" s="1444"/>
      <c r="H353" s="1444"/>
      <c r="I353" s="1444"/>
      <c r="J353" s="1457"/>
      <c r="K353" s="9493"/>
      <c r="L353" s="433"/>
    </row>
    <row r="354" spans="1:12">
      <c r="A354" s="487"/>
      <c r="B354" s="1454"/>
      <c r="C354" s="529"/>
      <c r="D354" s="602"/>
      <c r="E354" s="605"/>
      <c r="F354" s="577"/>
      <c r="G354" s="577"/>
      <c r="H354" s="600"/>
      <c r="I354" s="577"/>
      <c r="J354" s="604">
        <v>1500</v>
      </c>
      <c r="K354" s="1527">
        <f>K352+J354</f>
        <v>12031708</v>
      </c>
      <c r="L354" s="433"/>
    </row>
    <row r="355" spans="1:12">
      <c r="A355" s="1439"/>
      <c r="B355" s="1441" t="s">
        <v>1529</v>
      </c>
      <c r="C355" s="556" t="s">
        <v>1278</v>
      </c>
      <c r="D355" s="1439" t="s">
        <v>1312</v>
      </c>
      <c r="E355" s="1441" t="s">
        <v>1326</v>
      </c>
      <c r="F355" s="1467"/>
      <c r="G355" s="1467">
        <v>300000</v>
      </c>
      <c r="H355" s="1467"/>
      <c r="I355" s="1443"/>
      <c r="J355" s="1456"/>
      <c r="K355" s="9492">
        <f>K354-G355</f>
        <v>11731708</v>
      </c>
      <c r="L355" s="433"/>
    </row>
    <row r="356" spans="1:12">
      <c r="A356" s="1440"/>
      <c r="B356" s="1442"/>
      <c r="C356" s="555" t="s">
        <v>1311</v>
      </c>
      <c r="D356" s="1440" t="s">
        <v>1313</v>
      </c>
      <c r="E356" s="1442"/>
      <c r="F356" s="1468"/>
      <c r="G356" s="1468"/>
      <c r="H356" s="1468"/>
      <c r="I356" s="1444"/>
      <c r="J356" s="1457"/>
      <c r="K356" s="9493"/>
      <c r="L356" s="433"/>
    </row>
    <row r="357" spans="1:12">
      <c r="A357" s="487"/>
      <c r="B357" s="561"/>
      <c r="C357" s="532"/>
      <c r="D357" s="576"/>
      <c r="E357" s="582"/>
      <c r="F357" s="577"/>
      <c r="G357" s="577"/>
      <c r="H357" s="600"/>
      <c r="I357" s="577"/>
      <c r="J357" s="604">
        <v>1600</v>
      </c>
      <c r="K357" s="1426">
        <f>K355+J357</f>
        <v>11733308</v>
      </c>
      <c r="L357" s="433"/>
    </row>
    <row r="358" spans="1:12">
      <c r="A358" s="1439"/>
      <c r="B358" s="1441"/>
      <c r="C358" s="556" t="s">
        <v>1278</v>
      </c>
      <c r="D358" s="1439" t="s">
        <v>651</v>
      </c>
      <c r="E358" s="974"/>
      <c r="F358" s="1443"/>
      <c r="G358" s="1443"/>
      <c r="H358" s="1443"/>
      <c r="I358" s="1443">
        <v>300000</v>
      </c>
      <c r="J358" s="1456"/>
      <c r="K358" s="9492">
        <f>K357-I358</f>
        <v>11433308</v>
      </c>
      <c r="L358" s="433"/>
    </row>
    <row r="359" spans="1:12">
      <c r="A359" s="1440"/>
      <c r="B359" s="1442"/>
      <c r="C359" s="555" t="s">
        <v>1001</v>
      </c>
      <c r="D359" s="1440"/>
      <c r="E359" s="1442"/>
      <c r="F359" s="1444"/>
      <c r="G359" s="1444"/>
      <c r="H359" s="1444"/>
      <c r="I359" s="1444"/>
      <c r="J359" s="1457"/>
      <c r="K359" s="9493"/>
      <c r="L359" s="433"/>
    </row>
    <row r="360" spans="1:12">
      <c r="A360" s="487"/>
      <c r="B360" s="1454"/>
      <c r="C360" s="529"/>
      <c r="D360" s="602"/>
      <c r="E360" s="605"/>
      <c r="F360" s="577"/>
      <c r="G360" s="577"/>
      <c r="H360" s="600"/>
      <c r="I360" s="577"/>
      <c r="J360" s="604">
        <v>1600</v>
      </c>
      <c r="K360" s="1410">
        <f>K358+J360</f>
        <v>11434908</v>
      </c>
      <c r="L360" s="433"/>
    </row>
    <row r="361" spans="1:12">
      <c r="A361" s="1439"/>
      <c r="B361" s="1441"/>
      <c r="C361" s="457" t="s">
        <v>781</v>
      </c>
      <c r="D361" s="1461"/>
      <c r="E361" s="974"/>
      <c r="F361" s="1443"/>
      <c r="G361" s="1443"/>
      <c r="H361" s="1443"/>
      <c r="I361" s="1443">
        <v>2425640</v>
      </c>
      <c r="J361" s="1456"/>
      <c r="K361" s="9492">
        <f>K360-I361</f>
        <v>9009268</v>
      </c>
      <c r="L361" s="433"/>
    </row>
    <row r="362" spans="1:12">
      <c r="A362" s="1440"/>
      <c r="B362" s="1442"/>
      <c r="C362" s="461" t="s">
        <v>1061</v>
      </c>
      <c r="D362" s="1440"/>
      <c r="E362" s="1442"/>
      <c r="F362" s="1444"/>
      <c r="G362" s="1444"/>
      <c r="H362" s="1444"/>
      <c r="I362" s="1444"/>
      <c r="J362" s="1457"/>
      <c r="K362" s="9493"/>
      <c r="L362" s="433"/>
    </row>
    <row r="363" spans="1:12">
      <c r="A363" s="487"/>
      <c r="B363" s="561"/>
      <c r="C363" s="532"/>
      <c r="D363" s="576"/>
      <c r="E363" s="582"/>
      <c r="F363" s="577"/>
      <c r="G363" s="577"/>
      <c r="H363" s="600"/>
      <c r="I363" s="577"/>
      <c r="J363" s="604">
        <v>1500</v>
      </c>
      <c r="K363" s="1526">
        <f>K361+J363</f>
        <v>9010768</v>
      </c>
      <c r="L363" s="433"/>
    </row>
    <row r="364" spans="1:12">
      <c r="A364" s="1439"/>
      <c r="B364" s="1441"/>
      <c r="C364" s="556" t="s">
        <v>781</v>
      </c>
      <c r="D364" s="1461" t="s">
        <v>278</v>
      </c>
      <c r="E364" s="974" t="s">
        <v>279</v>
      </c>
      <c r="F364" s="1443"/>
      <c r="G364" s="1443">
        <v>22140</v>
      </c>
      <c r="H364" s="1443"/>
      <c r="I364" s="1443"/>
      <c r="J364" s="1456"/>
      <c r="K364" s="9492">
        <f>K363-G364</f>
        <v>8988628</v>
      </c>
      <c r="L364" s="433"/>
    </row>
    <row r="365" spans="1:12">
      <c r="A365" s="1440"/>
      <c r="B365" s="1442"/>
      <c r="C365" s="555" t="s">
        <v>1530</v>
      </c>
      <c r="D365" s="1440" t="s">
        <v>38</v>
      </c>
      <c r="E365" s="1442"/>
      <c r="F365" s="1444"/>
      <c r="G365" s="1444"/>
      <c r="H365" s="1444"/>
      <c r="I365" s="1444"/>
      <c r="J365" s="1457"/>
      <c r="K365" s="9493"/>
      <c r="L365" s="433"/>
    </row>
    <row r="366" spans="1:12">
      <c r="A366" s="487"/>
      <c r="B366" s="1454"/>
      <c r="C366" s="529"/>
      <c r="D366" s="602"/>
      <c r="E366" s="605"/>
      <c r="F366" s="577"/>
      <c r="G366" s="577"/>
      <c r="H366" s="600"/>
      <c r="I366" s="577"/>
      <c r="J366" s="604">
        <v>1500</v>
      </c>
      <c r="K366" s="1410">
        <f>K364+J366</f>
        <v>8990128</v>
      </c>
      <c r="L366" s="433"/>
    </row>
    <row r="367" spans="1:12">
      <c r="A367" s="1439"/>
      <c r="B367" s="1441"/>
      <c r="C367" s="556" t="s">
        <v>796</v>
      </c>
      <c r="D367" s="1461"/>
      <c r="E367" s="974"/>
      <c r="F367" s="1443"/>
      <c r="G367" s="1443"/>
      <c r="H367" s="1443"/>
      <c r="I367" s="1443">
        <v>41300</v>
      </c>
      <c r="J367" s="1456"/>
      <c r="K367" s="9492">
        <f>K366-I367</f>
        <v>8948828</v>
      </c>
      <c r="L367" s="433"/>
    </row>
    <row r="368" spans="1:12">
      <c r="A368" s="1440"/>
      <c r="B368" s="1442"/>
      <c r="C368" s="555" t="s">
        <v>1062</v>
      </c>
      <c r="D368" s="1440"/>
      <c r="E368" s="1442"/>
      <c r="F368" s="1444"/>
      <c r="G368" s="1444"/>
      <c r="H368" s="1444"/>
      <c r="I368" s="1444"/>
      <c r="J368" s="1457"/>
      <c r="K368" s="9493"/>
      <c r="L368" s="433"/>
    </row>
    <row r="369" spans="1:12">
      <c r="A369" s="487"/>
      <c r="B369" s="561"/>
      <c r="C369" s="532"/>
      <c r="D369" s="576"/>
      <c r="E369" s="582"/>
      <c r="F369" s="577"/>
      <c r="G369" s="577"/>
      <c r="H369" s="600"/>
      <c r="I369" s="577"/>
      <c r="J369" s="604">
        <v>750</v>
      </c>
      <c r="K369" s="1526">
        <f>K367+J369</f>
        <v>8949578</v>
      </c>
      <c r="L369" s="433"/>
    </row>
    <row r="370" spans="1:12">
      <c r="A370" s="1439"/>
      <c r="B370" s="1441"/>
      <c r="C370" s="556" t="s">
        <v>796</v>
      </c>
      <c r="D370" s="1439" t="s">
        <v>1532</v>
      </c>
      <c r="E370" s="974" t="s">
        <v>1233</v>
      </c>
      <c r="F370" s="1443"/>
      <c r="G370" s="1443">
        <v>159100</v>
      </c>
      <c r="H370" s="1443"/>
      <c r="I370" s="1443"/>
      <c r="J370" s="1456"/>
      <c r="K370" s="9492">
        <f>K369-G370</f>
        <v>8790478</v>
      </c>
      <c r="L370" s="433"/>
    </row>
    <row r="371" spans="1:12">
      <c r="A371" s="1440"/>
      <c r="B371" s="1442"/>
      <c r="C371" s="555" t="s">
        <v>1531</v>
      </c>
      <c r="D371" s="1440" t="s">
        <v>1409</v>
      </c>
      <c r="E371" s="1442"/>
      <c r="F371" s="1444"/>
      <c r="G371" s="1444"/>
      <c r="H371" s="1444"/>
      <c r="I371" s="1444"/>
      <c r="J371" s="1457"/>
      <c r="K371" s="9493"/>
      <c r="L371" s="433"/>
    </row>
    <row r="372" spans="1:12">
      <c r="A372" s="487"/>
      <c r="B372" s="1454"/>
      <c r="C372" s="529"/>
      <c r="D372" s="602"/>
      <c r="E372" s="605"/>
      <c r="F372" s="577"/>
      <c r="G372" s="577"/>
      <c r="H372" s="600"/>
      <c r="I372" s="577"/>
      <c r="J372" s="604">
        <v>750</v>
      </c>
      <c r="K372" s="1527">
        <f>K370+J372</f>
        <v>8791228</v>
      </c>
      <c r="L372" s="433"/>
    </row>
    <row r="373" spans="1:12">
      <c r="A373" s="1439"/>
      <c r="B373" s="1441" t="s">
        <v>1533</v>
      </c>
      <c r="C373" s="556" t="s">
        <v>815</v>
      </c>
      <c r="D373" s="1439" t="s">
        <v>955</v>
      </c>
      <c r="E373" s="1441" t="s">
        <v>1232</v>
      </c>
      <c r="F373" s="1443"/>
      <c r="G373" s="1443"/>
      <c r="H373" s="1443"/>
      <c r="I373" s="1443">
        <v>495735</v>
      </c>
      <c r="J373" s="1456"/>
      <c r="K373" s="9492">
        <f>K372-I373</f>
        <v>8295493</v>
      </c>
      <c r="L373" s="433"/>
    </row>
    <row r="374" spans="1:12">
      <c r="A374" s="1440"/>
      <c r="B374" s="1442"/>
      <c r="C374" s="555" t="s">
        <v>1186</v>
      </c>
      <c r="D374" s="1440" t="s">
        <v>956</v>
      </c>
      <c r="E374" s="1442"/>
      <c r="F374" s="1444"/>
      <c r="G374" s="1444"/>
      <c r="H374" s="1444"/>
      <c r="I374" s="1444"/>
      <c r="J374" s="1457"/>
      <c r="K374" s="9493"/>
      <c r="L374" s="433"/>
    </row>
    <row r="375" spans="1:12">
      <c r="A375" s="487"/>
      <c r="B375" s="561"/>
      <c r="C375" s="532"/>
      <c r="D375" s="576"/>
      <c r="E375" s="582"/>
      <c r="F375" s="577"/>
      <c r="G375" s="577"/>
      <c r="H375" s="600"/>
      <c r="I375" s="577"/>
      <c r="J375" s="604">
        <v>1600</v>
      </c>
      <c r="K375" s="1426">
        <f>K373+J375</f>
        <v>8297093</v>
      </c>
      <c r="L375" s="433"/>
    </row>
    <row r="376" spans="1:12">
      <c r="A376" s="1439"/>
      <c r="B376" s="1441"/>
      <c r="C376" s="556" t="s">
        <v>1109</v>
      </c>
      <c r="D376" s="485" t="s">
        <v>1221</v>
      </c>
      <c r="E376" s="1441" t="s">
        <v>1236</v>
      </c>
      <c r="F376" s="1443"/>
      <c r="G376" s="1443">
        <v>500000</v>
      </c>
      <c r="H376" s="1443"/>
      <c r="I376" s="1443"/>
      <c r="J376" s="1456"/>
      <c r="K376" s="9492">
        <f>K375-G376</f>
        <v>7797093</v>
      </c>
      <c r="L376" s="433"/>
    </row>
    <row r="377" spans="1:12">
      <c r="A377" s="1440"/>
      <c r="B377" s="1442"/>
      <c r="C377" s="555" t="s">
        <v>1220</v>
      </c>
      <c r="D377" s="486" t="s">
        <v>1222</v>
      </c>
      <c r="E377" s="1442"/>
      <c r="F377" s="1444"/>
      <c r="G377" s="1444"/>
      <c r="H377" s="1444"/>
      <c r="I377" s="1444"/>
      <c r="J377" s="1457"/>
      <c r="K377" s="9493"/>
      <c r="L377" s="433"/>
    </row>
    <row r="378" spans="1:12">
      <c r="A378" s="487"/>
      <c r="B378" s="1454"/>
      <c r="C378" s="529"/>
      <c r="D378" s="602"/>
      <c r="E378" s="605"/>
      <c r="F378" s="577"/>
      <c r="G378" s="577"/>
      <c r="H378" s="600"/>
      <c r="I378" s="577"/>
      <c r="J378" s="604">
        <v>1600</v>
      </c>
      <c r="K378" s="1410">
        <f>K376+J378</f>
        <v>7798693</v>
      </c>
      <c r="L378" s="433"/>
    </row>
    <row r="379" spans="1:12">
      <c r="A379" s="1439"/>
      <c r="B379" s="1441"/>
      <c r="C379" s="457" t="s">
        <v>781</v>
      </c>
      <c r="D379" s="1439" t="s">
        <v>1363</v>
      </c>
      <c r="E379" s="1469"/>
      <c r="F379" s="1443"/>
      <c r="G379" s="1443"/>
      <c r="H379" s="1443">
        <v>532140</v>
      </c>
      <c r="I379" s="1443"/>
      <c r="J379" s="1456"/>
      <c r="K379" s="9492">
        <f>K378-H379</f>
        <v>7266553</v>
      </c>
      <c r="L379" s="9617" t="s">
        <v>1640</v>
      </c>
    </row>
    <row r="380" spans="1:12">
      <c r="A380" s="1440"/>
      <c r="B380" s="1442"/>
      <c r="C380" s="461" t="s">
        <v>1362</v>
      </c>
      <c r="D380" s="1440"/>
      <c r="E380" s="1470"/>
      <c r="F380" s="1444"/>
      <c r="G380" s="1444"/>
      <c r="H380" s="1444"/>
      <c r="I380" s="1444"/>
      <c r="J380" s="1457"/>
      <c r="K380" s="9493"/>
      <c r="L380" s="9618"/>
    </row>
    <row r="381" spans="1:12">
      <c r="A381" s="487"/>
      <c r="B381" s="561"/>
      <c r="C381" s="532"/>
      <c r="D381" s="576"/>
      <c r="E381" s="582"/>
      <c r="F381" s="577"/>
      <c r="G381" s="577"/>
      <c r="H381" s="600"/>
      <c r="I381" s="577"/>
      <c r="J381" s="604">
        <v>1500</v>
      </c>
      <c r="K381" s="1526">
        <f>K379+J381</f>
        <v>7268053</v>
      </c>
      <c r="L381" s="433"/>
    </row>
    <row r="382" spans="1:12">
      <c r="A382" s="1439"/>
      <c r="B382" s="1441"/>
      <c r="C382" s="556" t="s">
        <v>781</v>
      </c>
      <c r="D382" s="1439" t="s">
        <v>1184</v>
      </c>
      <c r="E382" s="1469"/>
      <c r="F382" s="1443"/>
      <c r="G382" s="1443"/>
      <c r="H382" s="1443">
        <v>361140</v>
      </c>
      <c r="I382" s="1443"/>
      <c r="J382" s="1456"/>
      <c r="K382" s="9492">
        <f>K381-H382</f>
        <v>6906913</v>
      </c>
      <c r="L382" s="9617" t="s">
        <v>1640</v>
      </c>
    </row>
    <row r="383" spans="1:12">
      <c r="A383" s="1440"/>
      <c r="B383" s="1442"/>
      <c r="C383" s="555" t="s">
        <v>1182</v>
      </c>
      <c r="D383" s="1440"/>
      <c r="E383" s="1470"/>
      <c r="F383" s="1444"/>
      <c r="G383" s="1444"/>
      <c r="H383" s="1444"/>
      <c r="I383" s="1444"/>
      <c r="J383" s="1457"/>
      <c r="K383" s="9493"/>
      <c r="L383" s="9618"/>
    </row>
    <row r="384" spans="1:12">
      <c r="A384" s="487"/>
      <c r="B384" s="1454"/>
      <c r="C384" s="529"/>
      <c r="D384" s="602"/>
      <c r="E384" s="605"/>
      <c r="F384" s="577"/>
      <c r="G384" s="577"/>
      <c r="H384" s="600"/>
      <c r="I384" s="577"/>
      <c r="J384" s="604">
        <v>1500</v>
      </c>
      <c r="K384" s="1410">
        <f>K382+J384</f>
        <v>6908413</v>
      </c>
      <c r="L384" s="433"/>
    </row>
    <row r="385" spans="1:12">
      <c r="A385" s="1439"/>
      <c r="B385" s="1441"/>
      <c r="C385" s="474" t="s">
        <v>781</v>
      </c>
      <c r="D385" s="1439" t="s">
        <v>933</v>
      </c>
      <c r="E385" s="1441" t="s">
        <v>110</v>
      </c>
      <c r="F385" s="1443"/>
      <c r="G385" s="1443">
        <v>105640</v>
      </c>
      <c r="H385" s="1443"/>
      <c r="I385" s="1443"/>
      <c r="J385" s="1456"/>
      <c r="K385" s="9492">
        <f>K384-G385</f>
        <v>6802773</v>
      </c>
      <c r="L385" s="433"/>
    </row>
    <row r="386" spans="1:12">
      <c r="A386" s="1440"/>
      <c r="B386" s="1442"/>
      <c r="C386" s="461" t="s">
        <v>1241</v>
      </c>
      <c r="D386" s="1440" t="s">
        <v>598</v>
      </c>
      <c r="E386" s="1442"/>
      <c r="F386" s="1444"/>
      <c r="G386" s="1444"/>
      <c r="H386" s="1444"/>
      <c r="I386" s="1444"/>
      <c r="J386" s="1457"/>
      <c r="K386" s="9493"/>
      <c r="L386" s="433"/>
    </row>
    <row r="387" spans="1:12">
      <c r="A387" s="487"/>
      <c r="B387" s="561"/>
      <c r="C387" s="532"/>
      <c r="D387" s="576"/>
      <c r="E387" s="582"/>
      <c r="F387" s="577"/>
      <c r="G387" s="577"/>
      <c r="H387" s="600"/>
      <c r="I387" s="577"/>
      <c r="J387" s="604">
        <v>1500</v>
      </c>
      <c r="K387" s="1526">
        <f>K385+J387</f>
        <v>6804273</v>
      </c>
      <c r="L387" s="433"/>
    </row>
    <row r="388" spans="1:12">
      <c r="A388" s="1439"/>
      <c r="B388" s="1441"/>
      <c r="C388" s="474" t="s">
        <v>781</v>
      </c>
      <c r="D388" s="1465" t="s">
        <v>312</v>
      </c>
      <c r="E388" s="1441" t="s">
        <v>310</v>
      </c>
      <c r="F388" s="1443"/>
      <c r="G388" s="1443">
        <v>16140</v>
      </c>
      <c r="H388" s="1443"/>
      <c r="I388" s="1443"/>
      <c r="J388" s="1456"/>
      <c r="K388" s="9492">
        <f>K387-G388</f>
        <v>6788133</v>
      </c>
      <c r="L388" s="433"/>
    </row>
    <row r="389" spans="1:12">
      <c r="A389" s="1440"/>
      <c r="B389" s="1442"/>
      <c r="C389" s="538" t="s">
        <v>1242</v>
      </c>
      <c r="D389" s="1466" t="s">
        <v>38</v>
      </c>
      <c r="E389" s="1460"/>
      <c r="F389" s="1444"/>
      <c r="G389" s="1444"/>
      <c r="H389" s="1444"/>
      <c r="I389" s="1444"/>
      <c r="J389" s="1457"/>
      <c r="K389" s="9493"/>
      <c r="L389" s="433"/>
    </row>
    <row r="390" spans="1:12">
      <c r="A390" s="487"/>
      <c r="B390" s="1454"/>
      <c r="C390" s="532"/>
      <c r="D390" s="576"/>
      <c r="E390" s="582"/>
      <c r="F390" s="577"/>
      <c r="G390" s="577"/>
      <c r="H390" s="600"/>
      <c r="I390" s="577"/>
      <c r="J390" s="604">
        <v>1500</v>
      </c>
      <c r="K390" s="1410">
        <f>K388+J390</f>
        <v>6789633</v>
      </c>
      <c r="L390" s="433"/>
    </row>
    <row r="391" spans="1:12">
      <c r="A391" s="1439"/>
      <c r="B391" s="1441"/>
      <c r="C391" s="474" t="s">
        <v>781</v>
      </c>
      <c r="D391" s="1439" t="s">
        <v>199</v>
      </c>
      <c r="E391" s="1441" t="s">
        <v>201</v>
      </c>
      <c r="F391" s="1443"/>
      <c r="G391" s="1443">
        <v>57640</v>
      </c>
      <c r="H391" s="1443"/>
      <c r="I391" s="1443"/>
      <c r="J391" s="1456"/>
      <c r="K391" s="9492">
        <f>K390-G391</f>
        <v>6731993</v>
      </c>
      <c r="L391" s="433"/>
    </row>
    <row r="392" spans="1:12">
      <c r="A392" s="1440"/>
      <c r="B392" s="1442"/>
      <c r="C392" s="477" t="s">
        <v>1243</v>
      </c>
      <c r="D392" s="1440" t="s">
        <v>200</v>
      </c>
      <c r="E392" s="1442"/>
      <c r="F392" s="1444"/>
      <c r="G392" s="1444"/>
      <c r="H392" s="1444"/>
      <c r="I392" s="1444"/>
      <c r="J392" s="1457"/>
      <c r="K392" s="9493"/>
      <c r="L392" s="433"/>
    </row>
    <row r="393" spans="1:12">
      <c r="A393" s="487"/>
      <c r="B393" s="561"/>
      <c r="C393" s="532"/>
      <c r="D393" s="576"/>
      <c r="E393" s="582"/>
      <c r="F393" s="577"/>
      <c r="G393" s="577"/>
      <c r="H393" s="600"/>
      <c r="I393" s="577"/>
      <c r="J393" s="604">
        <v>1500</v>
      </c>
      <c r="K393" s="1425">
        <f>K391+J393</f>
        <v>6733493</v>
      </c>
      <c r="L393" s="433"/>
    </row>
    <row r="394" spans="1:12">
      <c r="A394" s="1439"/>
      <c r="B394" s="1441"/>
      <c r="C394" s="457" t="s">
        <v>781</v>
      </c>
      <c r="D394" s="1465" t="s">
        <v>943</v>
      </c>
      <c r="E394" s="459" t="s">
        <v>1231</v>
      </c>
      <c r="F394" s="1443"/>
      <c r="G394" s="1443">
        <v>166640</v>
      </c>
      <c r="H394" s="1443"/>
      <c r="I394" s="1443"/>
      <c r="J394" s="1456"/>
      <c r="K394" s="9492">
        <f>K393-G394</f>
        <v>6566853</v>
      </c>
      <c r="L394" s="433"/>
    </row>
    <row r="395" spans="1:12">
      <c r="A395" s="1440"/>
      <c r="B395" s="1442"/>
      <c r="C395" s="461" t="s">
        <v>1181</v>
      </c>
      <c r="D395" s="1466" t="s">
        <v>598</v>
      </c>
      <c r="E395" s="1460"/>
      <c r="F395" s="1444"/>
      <c r="G395" s="1444"/>
      <c r="H395" s="1444"/>
      <c r="I395" s="1444"/>
      <c r="J395" s="1457"/>
      <c r="K395" s="9493"/>
      <c r="L395" s="433"/>
    </row>
    <row r="396" spans="1:12">
      <c r="A396" s="487"/>
      <c r="B396" s="1454"/>
      <c r="C396" s="532"/>
      <c r="D396" s="576"/>
      <c r="E396" s="582"/>
      <c r="F396" s="577"/>
      <c r="G396" s="577"/>
      <c r="H396" s="600"/>
      <c r="I396" s="577"/>
      <c r="J396" s="604">
        <v>1500</v>
      </c>
      <c r="K396" s="1410">
        <f>K394+J396</f>
        <v>6568353</v>
      </c>
      <c r="L396" s="433"/>
    </row>
    <row r="397" spans="1:12">
      <c r="A397" s="1439"/>
      <c r="B397" s="1441"/>
      <c r="C397" s="556" t="s">
        <v>781</v>
      </c>
      <c r="D397" s="1439" t="s">
        <v>939</v>
      </c>
      <c r="E397" s="459" t="s">
        <v>1244</v>
      </c>
      <c r="F397" s="1443"/>
      <c r="G397" s="1443">
        <v>95140</v>
      </c>
      <c r="H397" s="1443"/>
      <c r="I397" s="1443"/>
      <c r="J397" s="1456"/>
      <c r="K397" s="9492">
        <f>K396-G397</f>
        <v>6473213</v>
      </c>
      <c r="L397" s="433"/>
    </row>
    <row r="398" spans="1:12">
      <c r="A398" s="1440"/>
      <c r="B398" s="1442"/>
      <c r="C398" s="555" t="s">
        <v>938</v>
      </c>
      <c r="D398" s="1440" t="s">
        <v>598</v>
      </c>
      <c r="E398" s="1460"/>
      <c r="F398" s="1444"/>
      <c r="G398" s="1444"/>
      <c r="H398" s="1444"/>
      <c r="I398" s="1444"/>
      <c r="J398" s="1457"/>
      <c r="K398" s="9493"/>
      <c r="L398" s="433"/>
    </row>
    <row r="399" spans="1:12">
      <c r="A399" s="487"/>
      <c r="B399" s="561"/>
      <c r="C399" s="465"/>
      <c r="D399" s="602"/>
      <c r="E399" s="605"/>
      <c r="F399" s="577"/>
      <c r="G399" s="577"/>
      <c r="H399" s="600"/>
      <c r="I399" s="577"/>
      <c r="J399" s="604">
        <v>1500</v>
      </c>
      <c r="K399" s="1526">
        <f>K397+J399</f>
        <v>6474713</v>
      </c>
      <c r="L399" s="433"/>
    </row>
    <row r="400" spans="1:12">
      <c r="A400" s="1439"/>
      <c r="B400" s="1441"/>
      <c r="C400" s="457" t="s">
        <v>781</v>
      </c>
      <c r="D400" s="1465" t="s">
        <v>1246</v>
      </c>
      <c r="E400" s="459" t="s">
        <v>1248</v>
      </c>
      <c r="F400" s="1443"/>
      <c r="G400" s="1443">
        <v>46140</v>
      </c>
      <c r="H400" s="1443"/>
      <c r="I400" s="1443"/>
      <c r="J400" s="1456"/>
      <c r="K400" s="9492">
        <f>K399-G400</f>
        <v>6428573</v>
      </c>
      <c r="L400" s="9617"/>
    </row>
    <row r="401" spans="1:12">
      <c r="A401" s="1440"/>
      <c r="B401" s="1442"/>
      <c r="C401" s="461" t="s">
        <v>1245</v>
      </c>
      <c r="D401" s="1466" t="s">
        <v>1247</v>
      </c>
      <c r="E401" s="1460"/>
      <c r="F401" s="1444"/>
      <c r="G401" s="1444"/>
      <c r="H401" s="1444"/>
      <c r="I401" s="1444"/>
      <c r="J401" s="1457"/>
      <c r="K401" s="9493"/>
      <c r="L401" s="9618"/>
    </row>
    <row r="402" spans="1:12">
      <c r="A402" s="487"/>
      <c r="B402" s="1454"/>
      <c r="C402" s="529"/>
      <c r="D402" s="602"/>
      <c r="E402" s="605"/>
      <c r="F402" s="577"/>
      <c r="G402" s="577"/>
      <c r="H402" s="600"/>
      <c r="I402" s="577"/>
      <c r="J402" s="604">
        <v>1500</v>
      </c>
      <c r="K402" s="1410">
        <f>K400+J402</f>
        <v>6430073</v>
      </c>
      <c r="L402" s="433"/>
    </row>
    <row r="403" spans="1:12">
      <c r="A403" s="1439"/>
      <c r="B403" s="1441"/>
      <c r="C403" s="556" t="s">
        <v>781</v>
      </c>
      <c r="D403" s="1461" t="s">
        <v>1496</v>
      </c>
      <c r="E403" s="974" t="s">
        <v>1497</v>
      </c>
      <c r="F403" s="1443"/>
      <c r="G403" s="1443">
        <v>16140</v>
      </c>
      <c r="H403" s="1443"/>
      <c r="I403" s="1443"/>
      <c r="J403" s="1456"/>
      <c r="K403" s="9492">
        <f>K402-G403</f>
        <v>6413933</v>
      </c>
      <c r="L403" s="433"/>
    </row>
    <row r="404" spans="1:12">
      <c r="A404" s="1440"/>
      <c r="B404" s="1442"/>
      <c r="C404" s="555" t="s">
        <v>1493</v>
      </c>
      <c r="D404" s="1440" t="s">
        <v>38</v>
      </c>
      <c r="E404" s="1442"/>
      <c r="F404" s="1444"/>
      <c r="G404" s="1444"/>
      <c r="H404" s="1444"/>
      <c r="I404" s="1444"/>
      <c r="J404" s="1457"/>
      <c r="K404" s="9493"/>
      <c r="L404" s="433"/>
    </row>
    <row r="405" spans="1:12">
      <c r="A405" s="487"/>
      <c r="B405" s="561"/>
      <c r="C405" s="529"/>
      <c r="D405" s="602"/>
      <c r="E405" s="605"/>
      <c r="F405" s="577"/>
      <c r="G405" s="577"/>
      <c r="H405" s="600"/>
      <c r="I405" s="577"/>
      <c r="J405" s="604">
        <v>1500</v>
      </c>
      <c r="K405" s="1526">
        <f>K403+J405</f>
        <v>6415433</v>
      </c>
      <c r="L405" s="433"/>
    </row>
    <row r="406" spans="1:12">
      <c r="A406" s="1439"/>
      <c r="B406" s="1441"/>
      <c r="C406" s="556" t="s">
        <v>781</v>
      </c>
      <c r="D406" s="1461" t="s">
        <v>1496</v>
      </c>
      <c r="E406" s="974" t="s">
        <v>1497</v>
      </c>
      <c r="F406" s="1443"/>
      <c r="G406" s="1443">
        <v>16140</v>
      </c>
      <c r="H406" s="1443"/>
      <c r="I406" s="1443"/>
      <c r="J406" s="1456"/>
      <c r="K406" s="9492">
        <f>K405-G406</f>
        <v>6399293</v>
      </c>
      <c r="L406" s="433"/>
    </row>
    <row r="407" spans="1:12">
      <c r="A407" s="1440"/>
      <c r="B407" s="1442"/>
      <c r="C407" s="555" t="s">
        <v>1494</v>
      </c>
      <c r="D407" s="1440" t="s">
        <v>38</v>
      </c>
      <c r="E407" s="1442"/>
      <c r="F407" s="1444"/>
      <c r="G407" s="1444"/>
      <c r="H407" s="1444"/>
      <c r="I407" s="1444"/>
      <c r="J407" s="1457"/>
      <c r="K407" s="9493"/>
      <c r="L407" s="433"/>
    </row>
    <row r="408" spans="1:12">
      <c r="A408" s="487"/>
      <c r="B408" s="1454"/>
      <c r="C408" s="532"/>
      <c r="D408" s="576"/>
      <c r="E408" s="582"/>
      <c r="F408" s="577"/>
      <c r="G408" s="577"/>
      <c r="H408" s="600"/>
      <c r="I408" s="577"/>
      <c r="J408" s="604">
        <v>1500</v>
      </c>
      <c r="K408" s="1410">
        <f>K406+J408</f>
        <v>6400793</v>
      </c>
      <c r="L408" s="433"/>
    </row>
    <row r="409" spans="1:12">
      <c r="A409" s="1439"/>
      <c r="B409" s="1441"/>
      <c r="C409" s="556" t="s">
        <v>781</v>
      </c>
      <c r="D409" s="1461" t="s">
        <v>1496</v>
      </c>
      <c r="E409" s="974" t="s">
        <v>1497</v>
      </c>
      <c r="F409" s="1443"/>
      <c r="G409" s="1443">
        <v>12540</v>
      </c>
      <c r="H409" s="1443"/>
      <c r="I409" s="1443"/>
      <c r="J409" s="1456"/>
      <c r="K409" s="9492">
        <f>K408-G409</f>
        <v>6388253</v>
      </c>
      <c r="L409" s="433"/>
    </row>
    <row r="410" spans="1:12">
      <c r="A410" s="1440"/>
      <c r="B410" s="1442"/>
      <c r="C410" s="555" t="s">
        <v>1495</v>
      </c>
      <c r="D410" s="1440" t="s">
        <v>38</v>
      </c>
      <c r="E410" s="1442"/>
      <c r="F410" s="1444"/>
      <c r="G410" s="1444"/>
      <c r="H410" s="1444"/>
      <c r="I410" s="1444"/>
      <c r="J410" s="1457"/>
      <c r="K410" s="9493"/>
      <c r="L410" s="433"/>
    </row>
    <row r="411" spans="1:12">
      <c r="A411" s="487"/>
      <c r="B411" s="561"/>
      <c r="C411" s="532"/>
      <c r="D411" s="576"/>
      <c r="E411" s="582"/>
      <c r="F411" s="577"/>
      <c r="G411" s="577"/>
      <c r="H411" s="600"/>
      <c r="I411" s="577"/>
      <c r="J411" s="604">
        <v>1500</v>
      </c>
      <c r="K411" s="1426">
        <f>K409+J411</f>
        <v>6389753</v>
      </c>
      <c r="L411" s="433"/>
    </row>
    <row r="412" spans="1:12">
      <c r="A412" s="1439"/>
      <c r="B412" s="1441"/>
      <c r="C412" s="556" t="s">
        <v>796</v>
      </c>
      <c r="D412" s="1439" t="s">
        <v>955</v>
      </c>
      <c r="E412" s="1441" t="s">
        <v>1232</v>
      </c>
      <c r="F412" s="1443"/>
      <c r="G412" s="1443"/>
      <c r="H412" s="1443"/>
      <c r="I412" s="1443">
        <v>68800</v>
      </c>
      <c r="J412" s="1456"/>
      <c r="K412" s="9492">
        <f>K411-I412</f>
        <v>6320953</v>
      </c>
      <c r="L412" s="433"/>
    </row>
    <row r="413" spans="1:12">
      <c r="A413" s="1440"/>
      <c r="B413" s="1442"/>
      <c r="C413" s="477" t="s">
        <v>1187</v>
      </c>
      <c r="D413" s="1440" t="s">
        <v>956</v>
      </c>
      <c r="E413" s="1442"/>
      <c r="F413" s="1444"/>
      <c r="G413" s="1444"/>
      <c r="H413" s="1444"/>
      <c r="I413" s="1444"/>
      <c r="J413" s="1457"/>
      <c r="K413" s="9493"/>
      <c r="L413" s="433"/>
    </row>
    <row r="414" spans="1:12">
      <c r="A414" s="487"/>
      <c r="B414" s="1454"/>
      <c r="C414" s="529"/>
      <c r="D414" s="602"/>
      <c r="E414" s="605"/>
      <c r="F414" s="577"/>
      <c r="G414" s="577"/>
      <c r="H414" s="600"/>
      <c r="I414" s="577"/>
      <c r="J414" s="604">
        <v>750</v>
      </c>
      <c r="K414" s="1527">
        <f>K412+J414</f>
        <v>6321703</v>
      </c>
      <c r="L414" s="433"/>
    </row>
    <row r="415" spans="1:12">
      <c r="A415" s="1439"/>
      <c r="B415" s="1441" t="s">
        <v>1534</v>
      </c>
      <c r="C415" s="556" t="s">
        <v>781</v>
      </c>
      <c r="D415" s="1465" t="s">
        <v>312</v>
      </c>
      <c r="E415" s="1441" t="s">
        <v>310</v>
      </c>
      <c r="F415" s="1443"/>
      <c r="G415" s="1443">
        <v>24390</v>
      </c>
      <c r="H415" s="1443"/>
      <c r="I415" s="1443"/>
      <c r="J415" s="1456"/>
      <c r="K415" s="9492">
        <f>K414-G415</f>
        <v>6297313</v>
      </c>
      <c r="L415" s="433"/>
    </row>
    <row r="416" spans="1:12">
      <c r="A416" s="1440"/>
      <c r="B416" s="1442"/>
      <c r="C416" s="555" t="s">
        <v>1535</v>
      </c>
      <c r="D416" s="1466" t="s">
        <v>38</v>
      </c>
      <c r="E416" s="1460"/>
      <c r="F416" s="1444"/>
      <c r="G416" s="1444"/>
      <c r="H416" s="1444"/>
      <c r="I416" s="1444"/>
      <c r="J416" s="1457"/>
      <c r="K416" s="9493"/>
      <c r="L416" s="433"/>
    </row>
    <row r="417" spans="1:12">
      <c r="A417" s="487"/>
      <c r="B417" s="561"/>
      <c r="C417" s="532"/>
      <c r="D417" s="576"/>
      <c r="E417" s="582"/>
      <c r="F417" s="577"/>
      <c r="G417" s="577"/>
      <c r="H417" s="600"/>
      <c r="I417" s="577"/>
      <c r="J417" s="604">
        <v>1500</v>
      </c>
      <c r="K417" s="1526">
        <f>K415+J417</f>
        <v>6298813</v>
      </c>
      <c r="L417" s="433"/>
    </row>
    <row r="418" spans="1:12">
      <c r="A418" s="1439"/>
      <c r="B418" s="1441"/>
      <c r="C418" s="545" t="s">
        <v>781</v>
      </c>
      <c r="D418" s="1439"/>
      <c r="E418" s="1441"/>
      <c r="F418" s="1443"/>
      <c r="G418" s="1443"/>
      <c r="H418" s="1443"/>
      <c r="I418" s="1443">
        <v>51140</v>
      </c>
      <c r="J418" s="1456"/>
      <c r="K418" s="9492">
        <f>K417-I418</f>
        <v>6247673</v>
      </c>
      <c r="L418" s="433"/>
    </row>
    <row r="419" spans="1:12">
      <c r="A419" s="1440"/>
      <c r="B419" s="1442"/>
      <c r="C419" s="538" t="s">
        <v>1416</v>
      </c>
      <c r="D419" s="1440"/>
      <c r="E419" s="1442"/>
      <c r="F419" s="1444"/>
      <c r="G419" s="1444"/>
      <c r="H419" s="1444"/>
      <c r="I419" s="1444"/>
      <c r="J419" s="1457"/>
      <c r="K419" s="9493"/>
      <c r="L419" s="433"/>
    </row>
    <row r="420" spans="1:12">
      <c r="A420" s="487"/>
      <c r="B420" s="1454"/>
      <c r="C420" s="529"/>
      <c r="D420" s="602"/>
      <c r="E420" s="605"/>
      <c r="F420" s="577"/>
      <c r="G420" s="577"/>
      <c r="H420" s="600"/>
      <c r="I420" s="577"/>
      <c r="J420" s="604">
        <v>1500</v>
      </c>
      <c r="K420" s="1410">
        <f>K418+J420</f>
        <v>6249173</v>
      </c>
      <c r="L420" s="433"/>
    </row>
    <row r="421" spans="1:12">
      <c r="A421" s="1439"/>
      <c r="B421" s="1441"/>
      <c r="C421" s="556" t="s">
        <v>781</v>
      </c>
      <c r="D421" s="1465" t="s">
        <v>1167</v>
      </c>
      <c r="E421" s="1469" t="s">
        <v>195</v>
      </c>
      <c r="F421" s="1443"/>
      <c r="G421" s="1443"/>
      <c r="H421" s="1443"/>
      <c r="I421" s="1443">
        <v>88140</v>
      </c>
      <c r="J421" s="1456"/>
      <c r="K421" s="9492">
        <f>K420-I421</f>
        <v>6161033</v>
      </c>
      <c r="L421" s="433"/>
    </row>
    <row r="422" spans="1:12">
      <c r="A422" s="1440"/>
      <c r="B422" s="1442"/>
      <c r="C422" s="555" t="s">
        <v>1249</v>
      </c>
      <c r="D422" s="1466" t="s">
        <v>38</v>
      </c>
      <c r="E422" s="1470"/>
      <c r="F422" s="1444"/>
      <c r="G422" s="1444"/>
      <c r="H422" s="1444"/>
      <c r="I422" s="1444"/>
      <c r="J422" s="1457"/>
      <c r="K422" s="9493"/>
      <c r="L422" s="433"/>
    </row>
    <row r="423" spans="1:12">
      <c r="A423" s="487"/>
      <c r="B423" s="561"/>
      <c r="C423" s="532"/>
      <c r="D423" s="576"/>
      <c r="E423" s="582"/>
      <c r="F423" s="577"/>
      <c r="G423" s="577"/>
      <c r="H423" s="600"/>
      <c r="I423" s="577"/>
      <c r="J423" s="604">
        <v>1500</v>
      </c>
      <c r="K423" s="1427">
        <f>K421+J423</f>
        <v>6162533</v>
      </c>
      <c r="L423" s="433"/>
    </row>
    <row r="424" spans="1:12">
      <c r="A424" s="1439"/>
      <c r="B424" s="1441"/>
      <c r="C424" s="556" t="s">
        <v>781</v>
      </c>
      <c r="D424" s="1439" t="s">
        <v>1167</v>
      </c>
      <c r="E424" s="1441" t="s">
        <v>195</v>
      </c>
      <c r="F424" s="1443"/>
      <c r="G424" s="1443"/>
      <c r="H424" s="1443"/>
      <c r="I424" s="1443">
        <v>88140</v>
      </c>
      <c r="J424" s="1456"/>
      <c r="K424" s="9492">
        <f>K423-I424</f>
        <v>6074393</v>
      </c>
      <c r="L424" s="433"/>
    </row>
    <row r="425" spans="1:12">
      <c r="A425" s="1440"/>
      <c r="B425" s="1442"/>
      <c r="C425" s="555" t="s">
        <v>1168</v>
      </c>
      <c r="D425" s="1440" t="s">
        <v>38</v>
      </c>
      <c r="E425" s="1442"/>
      <c r="F425" s="1444"/>
      <c r="G425" s="1444"/>
      <c r="H425" s="1444"/>
      <c r="I425" s="1444"/>
      <c r="J425" s="1457"/>
      <c r="K425" s="9493"/>
      <c r="L425" s="433"/>
    </row>
    <row r="426" spans="1:12">
      <c r="A426" s="487"/>
      <c r="B426" s="1454"/>
      <c r="C426" s="529"/>
      <c r="D426" s="602"/>
      <c r="E426" s="605"/>
      <c r="F426" s="577"/>
      <c r="G426" s="577"/>
      <c r="H426" s="600"/>
      <c r="I426" s="577"/>
      <c r="J426" s="604">
        <v>1500</v>
      </c>
      <c r="K426" s="1426">
        <f>K424+J426</f>
        <v>6075893</v>
      </c>
      <c r="L426" s="433"/>
    </row>
    <row r="427" spans="1:12">
      <c r="A427" s="1439"/>
      <c r="B427" s="1441"/>
      <c r="C427" s="545" t="s">
        <v>781</v>
      </c>
      <c r="D427" s="1465" t="s">
        <v>1167</v>
      </c>
      <c r="E427" s="1469" t="s">
        <v>195</v>
      </c>
      <c r="F427" s="1443"/>
      <c r="G427" s="1443"/>
      <c r="H427" s="1443"/>
      <c r="I427" s="1443">
        <v>88140</v>
      </c>
      <c r="J427" s="1456"/>
      <c r="K427" s="9492">
        <f>K426-I427</f>
        <v>5987753</v>
      </c>
      <c r="L427" s="433"/>
    </row>
    <row r="428" spans="1:12">
      <c r="A428" s="1440"/>
      <c r="B428" s="1442"/>
      <c r="C428" s="538" t="s">
        <v>1450</v>
      </c>
      <c r="D428" s="1466" t="s">
        <v>38</v>
      </c>
      <c r="E428" s="1470"/>
      <c r="F428" s="1444"/>
      <c r="G428" s="1444"/>
      <c r="H428" s="1444"/>
      <c r="I428" s="1444"/>
      <c r="J428" s="1457"/>
      <c r="K428" s="9493"/>
      <c r="L428" s="433"/>
    </row>
    <row r="429" spans="1:12">
      <c r="A429" s="487"/>
      <c r="B429" s="561"/>
      <c r="C429" s="532"/>
      <c r="D429" s="576"/>
      <c r="E429" s="582"/>
      <c r="F429" s="577"/>
      <c r="G429" s="577"/>
      <c r="H429" s="600"/>
      <c r="I429" s="577"/>
      <c r="J429" s="604">
        <v>1500</v>
      </c>
      <c r="K429" s="1527">
        <f>K427+J429</f>
        <v>5989253</v>
      </c>
      <c r="L429" s="433"/>
    </row>
    <row r="430" spans="1:12">
      <c r="A430" s="1439"/>
      <c r="B430" s="1441" t="s">
        <v>1536</v>
      </c>
      <c r="C430" s="556" t="s">
        <v>1191</v>
      </c>
      <c r="D430" s="1439" t="s">
        <v>983</v>
      </c>
      <c r="E430" s="1445" t="s">
        <v>262</v>
      </c>
      <c r="F430" s="1443"/>
      <c r="G430" s="1443"/>
      <c r="H430" s="1443"/>
      <c r="I430" s="1443">
        <v>50000</v>
      </c>
      <c r="J430" s="1456"/>
      <c r="K430" s="9492">
        <f>K429-I430</f>
        <v>5939253</v>
      </c>
      <c r="L430" s="433"/>
    </row>
    <row r="431" spans="1:12">
      <c r="A431" s="1440"/>
      <c r="B431" s="1442"/>
      <c r="C431" s="555" t="s">
        <v>1064</v>
      </c>
      <c r="D431" s="1440" t="s">
        <v>956</v>
      </c>
      <c r="E431" s="1446"/>
      <c r="F431" s="1444"/>
      <c r="G431" s="1444"/>
      <c r="H431" s="1444"/>
      <c r="I431" s="1444"/>
      <c r="J431" s="1457"/>
      <c r="K431" s="9493"/>
      <c r="L431" s="433"/>
    </row>
    <row r="432" spans="1:12">
      <c r="A432" s="487"/>
      <c r="B432" s="561"/>
      <c r="C432" s="532"/>
      <c r="D432" s="576"/>
      <c r="E432" s="582"/>
      <c r="F432" s="577"/>
      <c r="G432" s="577"/>
      <c r="H432" s="600"/>
      <c r="I432" s="577"/>
      <c r="J432" s="604">
        <v>1600</v>
      </c>
      <c r="K432" s="1526">
        <f>K430+J432</f>
        <v>5940853</v>
      </c>
      <c r="L432" s="433"/>
    </row>
    <row r="433" spans="1:12">
      <c r="A433" s="1439"/>
      <c r="B433" s="1441"/>
      <c r="C433" s="556" t="s">
        <v>781</v>
      </c>
      <c r="D433" s="1439" t="s">
        <v>1321</v>
      </c>
      <c r="E433" s="1110" t="s">
        <v>1322</v>
      </c>
      <c r="F433" s="1443"/>
      <c r="G433" s="1443">
        <v>24040</v>
      </c>
      <c r="H433" s="1443"/>
      <c r="I433" s="1443"/>
      <c r="J433" s="1456"/>
      <c r="K433" s="9492">
        <f>K432-G433</f>
        <v>5916813</v>
      </c>
      <c r="L433" s="433"/>
    </row>
    <row r="434" spans="1:12">
      <c r="A434" s="1440"/>
      <c r="B434" s="1442"/>
      <c r="C434" s="555" t="s">
        <v>1306</v>
      </c>
      <c r="D434" s="1440" t="s">
        <v>1176</v>
      </c>
      <c r="E434" s="1442"/>
      <c r="F434" s="1444"/>
      <c r="G434" s="1444"/>
      <c r="H434" s="1444"/>
      <c r="I434" s="1444"/>
      <c r="J434" s="1457"/>
      <c r="K434" s="9493"/>
      <c r="L434" s="433"/>
    </row>
    <row r="435" spans="1:12">
      <c r="A435" s="487"/>
      <c r="B435" s="1454"/>
      <c r="C435" s="529"/>
      <c r="D435" s="602"/>
      <c r="E435" s="605"/>
      <c r="F435" s="577"/>
      <c r="G435" s="577"/>
      <c r="H435" s="600"/>
      <c r="I435" s="577"/>
      <c r="J435" s="604">
        <v>1500</v>
      </c>
      <c r="K435" s="1410">
        <f>K433+J435</f>
        <v>5918313</v>
      </c>
      <c r="L435" s="433"/>
    </row>
    <row r="436" spans="1:12">
      <c r="A436" s="1439"/>
      <c r="B436" s="1441"/>
      <c r="C436" s="556" t="s">
        <v>781</v>
      </c>
      <c r="D436" s="1439" t="s">
        <v>743</v>
      </c>
      <c r="E436" s="1441" t="s">
        <v>1177</v>
      </c>
      <c r="F436" s="1443"/>
      <c r="G436" s="1443">
        <v>15390</v>
      </c>
      <c r="H436" s="1443"/>
      <c r="I436" s="1443"/>
      <c r="J436" s="1456"/>
      <c r="K436" s="9492">
        <f>K435-G436</f>
        <v>5902923</v>
      </c>
      <c r="L436" s="433"/>
    </row>
    <row r="437" spans="1:12">
      <c r="A437" s="1440"/>
      <c r="B437" s="1442"/>
      <c r="C437" s="555" t="s">
        <v>1175</v>
      </c>
      <c r="D437" s="1440" t="s">
        <v>1176</v>
      </c>
      <c r="E437" s="1442"/>
      <c r="F437" s="1444"/>
      <c r="G437" s="1444"/>
      <c r="H437" s="1444"/>
      <c r="I437" s="1444"/>
      <c r="J437" s="1457"/>
      <c r="K437" s="9493"/>
      <c r="L437" s="433"/>
    </row>
    <row r="438" spans="1:12">
      <c r="A438" s="487"/>
      <c r="B438" s="561"/>
      <c r="C438" s="532"/>
      <c r="D438" s="576"/>
      <c r="E438" s="582"/>
      <c r="F438" s="577"/>
      <c r="G438" s="577"/>
      <c r="H438" s="600"/>
      <c r="I438" s="577"/>
      <c r="J438" s="604">
        <v>1500</v>
      </c>
      <c r="K438" s="1526">
        <f>K436+J438</f>
        <v>5904423</v>
      </c>
      <c r="L438" s="433"/>
    </row>
    <row r="439" spans="1:12">
      <c r="A439" s="1439"/>
      <c r="B439" s="1441"/>
      <c r="C439" s="545" t="s">
        <v>781</v>
      </c>
      <c r="D439" s="1439" t="s">
        <v>113</v>
      </c>
      <c r="E439" s="1441" t="s">
        <v>114</v>
      </c>
      <c r="F439" s="1443"/>
      <c r="G439" s="1443"/>
      <c r="H439" s="1443"/>
      <c r="I439" s="1443">
        <v>10140</v>
      </c>
      <c r="J439" s="1456"/>
      <c r="K439" s="9492">
        <f>K438-I439</f>
        <v>5894283</v>
      </c>
      <c r="L439" s="433"/>
    </row>
    <row r="440" spans="1:12">
      <c r="A440" s="1440"/>
      <c r="B440" s="1442"/>
      <c r="C440" s="538" t="s">
        <v>1420</v>
      </c>
      <c r="D440" s="1440" t="s">
        <v>46</v>
      </c>
      <c r="E440" s="1442"/>
      <c r="F440" s="1444"/>
      <c r="G440" s="1444"/>
      <c r="H440" s="1444"/>
      <c r="I440" s="1444"/>
      <c r="J440" s="1457"/>
      <c r="K440" s="9493"/>
      <c r="L440" s="433"/>
    </row>
    <row r="441" spans="1:12">
      <c r="A441" s="487"/>
      <c r="B441" s="1454"/>
      <c r="C441" s="529"/>
      <c r="D441" s="602"/>
      <c r="E441" s="605"/>
      <c r="F441" s="577"/>
      <c r="G441" s="577"/>
      <c r="H441" s="600"/>
      <c r="I441" s="577"/>
      <c r="J441" s="604">
        <v>1500</v>
      </c>
      <c r="K441" s="1527">
        <f>K439+J441</f>
        <v>5895783</v>
      </c>
      <c r="L441" s="433"/>
    </row>
    <row r="442" spans="1:12">
      <c r="A442" s="1439"/>
      <c r="B442" s="1441" t="s">
        <v>1537</v>
      </c>
      <c r="C442" s="545" t="s">
        <v>812</v>
      </c>
      <c r="D442" s="518" t="s">
        <v>1335</v>
      </c>
      <c r="E442" s="1441"/>
      <c r="F442" s="1443"/>
      <c r="G442" s="1443"/>
      <c r="H442" s="1443"/>
      <c r="I442" s="1443">
        <v>271289</v>
      </c>
      <c r="J442" s="1456"/>
      <c r="K442" s="9492">
        <f>K441-I442</f>
        <v>5624494</v>
      </c>
      <c r="L442" s="433"/>
    </row>
    <row r="443" spans="1:12">
      <c r="A443" s="1440"/>
      <c r="B443" s="1442"/>
      <c r="C443" s="553" t="s">
        <v>813</v>
      </c>
      <c r="D443" s="519" t="s">
        <v>814</v>
      </c>
      <c r="E443" s="1442"/>
      <c r="F443" s="1444"/>
      <c r="G443" s="1444"/>
      <c r="H443" s="1444"/>
      <c r="I443" s="1444"/>
      <c r="J443" s="1457"/>
      <c r="K443" s="9493"/>
      <c r="L443" s="433"/>
    </row>
    <row r="444" spans="1:12">
      <c r="A444" s="487"/>
      <c r="B444" s="561"/>
      <c r="C444" s="532"/>
      <c r="D444" s="576"/>
      <c r="E444" s="582"/>
      <c r="F444" s="577"/>
      <c r="G444" s="577"/>
      <c r="H444" s="600"/>
      <c r="I444" s="577"/>
      <c r="J444" s="604">
        <v>1600</v>
      </c>
      <c r="K444" s="1526">
        <f>K442+J444</f>
        <v>5626094</v>
      </c>
      <c r="L444" s="433"/>
    </row>
    <row r="445" spans="1:12">
      <c r="A445" s="1439"/>
      <c r="B445" s="1441"/>
      <c r="C445" s="556" t="s">
        <v>1109</v>
      </c>
      <c r="D445" s="1439" t="s">
        <v>1112</v>
      </c>
      <c r="E445" s="974" t="s">
        <v>1114</v>
      </c>
      <c r="F445" s="1443"/>
      <c r="G445" s="1443">
        <v>500000</v>
      </c>
      <c r="H445" s="1443"/>
      <c r="I445" s="1443"/>
      <c r="J445" s="1456"/>
      <c r="K445" s="9492">
        <f>K444-G445</f>
        <v>5126094</v>
      </c>
      <c r="L445" s="433"/>
    </row>
    <row r="446" spans="1:12">
      <c r="A446" s="1440"/>
      <c r="B446" s="1442"/>
      <c r="C446" s="555" t="s">
        <v>1111</v>
      </c>
      <c r="D446" s="1440" t="s">
        <v>1113</v>
      </c>
      <c r="E446" s="1454"/>
      <c r="F446" s="1444"/>
      <c r="G446" s="1444"/>
      <c r="H446" s="1444"/>
      <c r="I446" s="1444"/>
      <c r="J446" s="1457"/>
      <c r="K446" s="9493"/>
      <c r="L446" s="433"/>
    </row>
    <row r="447" spans="1:12">
      <c r="A447" s="487"/>
      <c r="B447" s="1454"/>
      <c r="C447" s="529"/>
      <c r="D447" s="602"/>
      <c r="E447" s="605"/>
      <c r="F447" s="577"/>
      <c r="G447" s="577"/>
      <c r="H447" s="600"/>
      <c r="I447" s="577"/>
      <c r="J447" s="604">
        <v>1600</v>
      </c>
      <c r="K447" s="1526">
        <f>K445+J447</f>
        <v>5127694</v>
      </c>
      <c r="L447" s="433"/>
    </row>
    <row r="448" spans="1:12">
      <c r="A448" s="1439"/>
      <c r="B448" s="1441"/>
      <c r="C448" s="556" t="s">
        <v>1278</v>
      </c>
      <c r="D448" s="1439" t="s">
        <v>1312</v>
      </c>
      <c r="E448" s="1441" t="s">
        <v>1326</v>
      </c>
      <c r="F448" s="1443"/>
      <c r="G448" s="1443">
        <v>300000</v>
      </c>
      <c r="H448" s="1443"/>
      <c r="I448" s="1443"/>
      <c r="J448" s="1456"/>
      <c r="K448" s="9492">
        <f>K447-G448</f>
        <v>4827694</v>
      </c>
      <c r="L448" s="433"/>
    </row>
    <row r="449" spans="1:12">
      <c r="A449" s="1440"/>
      <c r="B449" s="1442"/>
      <c r="C449" s="555" t="s">
        <v>1311</v>
      </c>
      <c r="D449" s="1440" t="s">
        <v>1313</v>
      </c>
      <c r="E449" s="1442"/>
      <c r="F449" s="1444"/>
      <c r="G449" s="1444"/>
      <c r="H449" s="1444"/>
      <c r="I449" s="1444"/>
      <c r="J449" s="1457"/>
      <c r="K449" s="9493"/>
      <c r="L449" s="433"/>
    </row>
    <row r="450" spans="1:12">
      <c r="A450" s="487"/>
      <c r="B450" s="561"/>
      <c r="C450" s="532"/>
      <c r="D450" s="576"/>
      <c r="E450" s="582"/>
      <c r="F450" s="577"/>
      <c r="G450" s="577"/>
      <c r="H450" s="600"/>
      <c r="I450" s="577"/>
      <c r="J450" s="604">
        <v>1600</v>
      </c>
      <c r="K450" s="1527">
        <f>K448+J450</f>
        <v>4829294</v>
      </c>
      <c r="L450" s="433"/>
    </row>
    <row r="451" spans="1:12">
      <c r="A451" s="1439"/>
      <c r="B451" s="1441" t="s">
        <v>1539</v>
      </c>
      <c r="C451" s="556" t="s">
        <v>952</v>
      </c>
      <c r="D451" s="1465" t="s">
        <v>990</v>
      </c>
      <c r="E451" s="1469" t="s">
        <v>143</v>
      </c>
      <c r="F451" s="1443"/>
      <c r="G451" s="1443"/>
      <c r="H451" s="1443"/>
      <c r="I451" s="1443">
        <v>50000</v>
      </c>
      <c r="J451" s="1456"/>
      <c r="K451" s="9492">
        <f>K450-I451</f>
        <v>4779294</v>
      </c>
      <c r="L451" s="433"/>
    </row>
    <row r="452" spans="1:12">
      <c r="A452" s="1440"/>
      <c r="B452" s="1442"/>
      <c r="C452" s="555" t="s">
        <v>1203</v>
      </c>
      <c r="D452" s="1466" t="s">
        <v>1176</v>
      </c>
      <c r="E452" s="1470"/>
      <c r="F452" s="1444"/>
      <c r="G452" s="1444"/>
      <c r="H452" s="1444"/>
      <c r="I452" s="1444"/>
      <c r="J452" s="1457"/>
      <c r="K452" s="9493"/>
      <c r="L452" s="433"/>
    </row>
    <row r="453" spans="1:12">
      <c r="A453" s="487"/>
      <c r="B453" s="561"/>
      <c r="C453" s="532"/>
      <c r="D453" s="576"/>
      <c r="E453" s="582"/>
      <c r="F453" s="577"/>
      <c r="G453" s="577"/>
      <c r="H453" s="600"/>
      <c r="I453" s="577"/>
      <c r="J453" s="604">
        <v>1600</v>
      </c>
      <c r="K453" s="1526">
        <f>K451+J453</f>
        <v>4780894</v>
      </c>
      <c r="L453" s="433"/>
    </row>
    <row r="454" spans="1:12">
      <c r="A454" s="1439"/>
      <c r="B454" s="1441"/>
      <c r="C454" s="556" t="s">
        <v>1109</v>
      </c>
      <c r="D454" s="1439" t="s">
        <v>278</v>
      </c>
      <c r="E454" s="974" t="s">
        <v>279</v>
      </c>
      <c r="F454" s="1443"/>
      <c r="G454" s="1443">
        <v>500000</v>
      </c>
      <c r="H454" s="1443"/>
      <c r="I454" s="1443"/>
      <c r="J454" s="1456"/>
      <c r="K454" s="9492">
        <f>K453-G454</f>
        <v>4280894</v>
      </c>
      <c r="L454" s="433"/>
    </row>
    <row r="455" spans="1:12">
      <c r="A455" s="1440"/>
      <c r="B455" s="1442"/>
      <c r="C455" s="555" t="s">
        <v>1527</v>
      </c>
      <c r="D455" s="1440" t="s">
        <v>38</v>
      </c>
      <c r="E455" s="1454"/>
      <c r="F455" s="1444"/>
      <c r="G455" s="1444"/>
      <c r="H455" s="1444"/>
      <c r="I455" s="1444"/>
      <c r="J455" s="1457"/>
      <c r="K455" s="9493"/>
      <c r="L455" s="433"/>
    </row>
    <row r="456" spans="1:12">
      <c r="A456" s="487"/>
      <c r="B456" s="1454"/>
      <c r="C456" s="529"/>
      <c r="D456" s="602"/>
      <c r="E456" s="605"/>
      <c r="F456" s="577"/>
      <c r="G456" s="577"/>
      <c r="H456" s="600"/>
      <c r="I456" s="577"/>
      <c r="J456" s="604">
        <v>1600</v>
      </c>
      <c r="K456" s="1479">
        <f>K454+J456</f>
        <v>4282494</v>
      </c>
      <c r="L456" s="433"/>
    </row>
    <row r="457" spans="1:12">
      <c r="A457" s="1439"/>
      <c r="B457" s="1441" t="s">
        <v>1538</v>
      </c>
      <c r="C457" s="517" t="s">
        <v>949</v>
      </c>
      <c r="D457" s="1439" t="s">
        <v>321</v>
      </c>
      <c r="E457" s="1441" t="s">
        <v>1177</v>
      </c>
      <c r="F457" s="1443"/>
      <c r="G457" s="1443">
        <v>150000</v>
      </c>
      <c r="H457" s="1443"/>
      <c r="I457" s="1443"/>
      <c r="J457" s="1456"/>
      <c r="K457" s="9492">
        <f>K456-G457</f>
        <v>4132494</v>
      </c>
      <c r="L457" s="433"/>
    </row>
    <row r="458" spans="1:12">
      <c r="A458" s="1440"/>
      <c r="B458" s="1442"/>
      <c r="C458" s="555" t="s">
        <v>1028</v>
      </c>
      <c r="D458" s="1440" t="s">
        <v>46</v>
      </c>
      <c r="E458" s="1442"/>
      <c r="F458" s="1444"/>
      <c r="G458" s="1444"/>
      <c r="H458" s="1444"/>
      <c r="I458" s="1444"/>
      <c r="J458" s="1457"/>
      <c r="K458" s="9493"/>
      <c r="L458" s="433"/>
    </row>
    <row r="459" spans="1:12">
      <c r="A459" s="487"/>
      <c r="B459" s="561"/>
      <c r="C459" s="532"/>
      <c r="D459" s="576"/>
      <c r="E459" s="582"/>
      <c r="F459" s="577"/>
      <c r="G459" s="577"/>
      <c r="H459" s="600"/>
      <c r="I459" s="577"/>
      <c r="J459" s="604">
        <v>1600</v>
      </c>
      <c r="K459" s="1527">
        <f>K457+J459</f>
        <v>4134094</v>
      </c>
      <c r="L459" s="433"/>
    </row>
    <row r="460" spans="1:12">
      <c r="A460" s="1439"/>
      <c r="B460" s="1441" t="s">
        <v>1540</v>
      </c>
      <c r="C460" s="556" t="s">
        <v>815</v>
      </c>
      <c r="D460" s="1439" t="s">
        <v>941</v>
      </c>
      <c r="E460" s="974" t="s">
        <v>276</v>
      </c>
      <c r="F460" s="1443"/>
      <c r="G460" s="1443">
        <v>351677</v>
      </c>
      <c r="H460" s="1443"/>
      <c r="I460" s="1443"/>
      <c r="J460" s="1456"/>
      <c r="K460" s="9492">
        <f>K459-G460</f>
        <v>3782417</v>
      </c>
      <c r="L460" s="433"/>
    </row>
    <row r="461" spans="1:12">
      <c r="A461" s="1440"/>
      <c r="B461" s="1442"/>
      <c r="C461" s="555" t="s">
        <v>1361</v>
      </c>
      <c r="D461" s="1440" t="s">
        <v>250</v>
      </c>
      <c r="E461" s="1454"/>
      <c r="F461" s="1444"/>
      <c r="G461" s="1444"/>
      <c r="H461" s="1444"/>
      <c r="I461" s="1444"/>
      <c r="J461" s="1457"/>
      <c r="K461" s="9493"/>
      <c r="L461" s="433"/>
    </row>
    <row r="462" spans="1:12">
      <c r="A462" s="487"/>
      <c r="B462" s="561"/>
      <c r="C462" s="532"/>
      <c r="D462" s="576"/>
      <c r="E462" s="582"/>
      <c r="F462" s="577"/>
      <c r="G462" s="577"/>
      <c r="H462" s="600"/>
      <c r="I462" s="577"/>
      <c r="J462" s="604">
        <v>1600</v>
      </c>
      <c r="K462" s="1526">
        <f>K460+J462</f>
        <v>3784017</v>
      </c>
      <c r="L462" s="433"/>
    </row>
    <row r="463" spans="1:12">
      <c r="A463" s="1439"/>
      <c r="B463" s="1441"/>
      <c r="C463" s="556" t="s">
        <v>1376</v>
      </c>
      <c r="D463" s="1439" t="s">
        <v>214</v>
      </c>
      <c r="E463" s="974" t="s">
        <v>215</v>
      </c>
      <c r="F463" s="1443"/>
      <c r="G463" s="9492">
        <v>3000000</v>
      </c>
      <c r="H463" s="1443"/>
      <c r="I463" s="1443"/>
      <c r="J463" s="1456"/>
      <c r="K463" s="9492">
        <f>K462-G463</f>
        <v>784017</v>
      </c>
      <c r="L463" s="433"/>
    </row>
    <row r="464" spans="1:12">
      <c r="A464" s="1440"/>
      <c r="B464" s="1442"/>
      <c r="C464" s="555" t="s">
        <v>1541</v>
      </c>
      <c r="D464" s="1440" t="s">
        <v>1302</v>
      </c>
      <c r="E464" s="1454"/>
      <c r="F464" s="1444"/>
      <c r="G464" s="9493"/>
      <c r="H464" s="1444"/>
      <c r="I464" s="1444"/>
      <c r="J464" s="1457"/>
      <c r="K464" s="9493"/>
      <c r="L464" s="433"/>
    </row>
    <row r="465" spans="1:12">
      <c r="A465" s="487"/>
      <c r="B465" s="1454"/>
      <c r="C465" s="529"/>
      <c r="D465" s="602"/>
      <c r="E465" s="605"/>
      <c r="F465" s="577"/>
      <c r="G465" s="577"/>
      <c r="H465" s="600"/>
      <c r="I465" s="577"/>
      <c r="J465" s="604">
        <v>1600</v>
      </c>
      <c r="K465" s="1526">
        <f>K463+J465</f>
        <v>785617</v>
      </c>
      <c r="L465" s="433"/>
    </row>
    <row r="466" spans="1:12">
      <c r="A466" s="1439"/>
      <c r="B466" s="1441"/>
      <c r="C466" s="556" t="s">
        <v>1191</v>
      </c>
      <c r="D466" s="1439" t="s">
        <v>983</v>
      </c>
      <c r="E466" s="1445" t="s">
        <v>262</v>
      </c>
      <c r="F466" s="1443"/>
      <c r="G466" s="1443"/>
      <c r="H466" s="1443"/>
      <c r="I466" s="9492">
        <v>100000</v>
      </c>
      <c r="J466" s="1456"/>
      <c r="K466" s="9492">
        <f>K465-I466</f>
        <v>685617</v>
      </c>
      <c r="L466" s="433"/>
    </row>
    <row r="467" spans="1:12">
      <c r="A467" s="1440"/>
      <c r="B467" s="1442"/>
      <c r="C467" s="555" t="s">
        <v>1064</v>
      </c>
      <c r="D467" s="1440" t="s">
        <v>956</v>
      </c>
      <c r="E467" s="1446"/>
      <c r="F467" s="1444"/>
      <c r="G467" s="1444"/>
      <c r="H467" s="1444"/>
      <c r="I467" s="9493"/>
      <c r="J467" s="1457"/>
      <c r="K467" s="9493"/>
      <c r="L467" s="433"/>
    </row>
    <row r="468" spans="1:12">
      <c r="A468" s="487"/>
      <c r="B468" s="561"/>
      <c r="C468" s="532"/>
      <c r="D468" s="576"/>
      <c r="E468" s="582"/>
      <c r="F468" s="577"/>
      <c r="G468" s="577"/>
      <c r="H468" s="600"/>
      <c r="I468" s="577"/>
      <c r="J468" s="604">
        <v>1600</v>
      </c>
      <c r="K468" s="1444">
        <f>K466+J468</f>
        <v>687217</v>
      </c>
      <c r="L468" s="433"/>
    </row>
    <row r="469" spans="1:12">
      <c r="A469" s="1439"/>
      <c r="B469" s="1441"/>
      <c r="C469" s="457" t="s">
        <v>781</v>
      </c>
      <c r="D469" s="485" t="s">
        <v>457</v>
      </c>
      <c r="E469" s="1445" t="s">
        <v>459</v>
      </c>
      <c r="F469" s="1443"/>
      <c r="G469" s="1443"/>
      <c r="H469" s="1443"/>
      <c r="I469" s="9492">
        <v>21390</v>
      </c>
      <c r="J469" s="1456"/>
      <c r="K469" s="9492">
        <f>K468-I469</f>
        <v>665827</v>
      </c>
      <c r="L469" s="433"/>
    </row>
    <row r="470" spans="1:12">
      <c r="A470" s="1440"/>
      <c r="B470" s="1442"/>
      <c r="C470" s="538" t="s">
        <v>1327</v>
      </c>
      <c r="D470" s="486" t="s">
        <v>458</v>
      </c>
      <c r="E470" s="1446"/>
      <c r="F470" s="1444"/>
      <c r="G470" s="1444"/>
      <c r="H470" s="1444"/>
      <c r="I470" s="9493"/>
      <c r="J470" s="1457"/>
      <c r="K470" s="9493"/>
      <c r="L470" s="433"/>
    </row>
    <row r="471" spans="1:12">
      <c r="A471" s="487"/>
      <c r="B471" s="561"/>
      <c r="C471" s="532"/>
      <c r="D471" s="576"/>
      <c r="E471" s="582"/>
      <c r="F471" s="577"/>
      <c r="G471" s="577"/>
      <c r="H471" s="600"/>
      <c r="I471" s="577"/>
      <c r="J471" s="604">
        <v>1500</v>
      </c>
      <c r="K471" s="1526">
        <f>K469+J471</f>
        <v>667327</v>
      </c>
      <c r="L471" s="433"/>
    </row>
    <row r="472" spans="1:12">
      <c r="A472" s="1439"/>
      <c r="B472" s="1441"/>
      <c r="C472" s="545" t="s">
        <v>781</v>
      </c>
      <c r="D472" s="1439" t="s">
        <v>941</v>
      </c>
      <c r="E472" s="974" t="s">
        <v>276</v>
      </c>
      <c r="F472" s="1443"/>
      <c r="G472" s="1443">
        <v>46640</v>
      </c>
      <c r="H472" s="1443"/>
      <c r="I472" s="1443"/>
      <c r="J472" s="1456"/>
      <c r="K472" s="9492">
        <f>K471-G472</f>
        <v>620687</v>
      </c>
      <c r="L472" s="433"/>
    </row>
    <row r="473" spans="1:12">
      <c r="A473" s="1440"/>
      <c r="B473" s="1442"/>
      <c r="C473" s="555" t="s">
        <v>1265</v>
      </c>
      <c r="D473" s="1440" t="s">
        <v>956</v>
      </c>
      <c r="E473" s="1454"/>
      <c r="F473" s="1444"/>
      <c r="G473" s="1444"/>
      <c r="H473" s="1444"/>
      <c r="I473" s="1444"/>
      <c r="J473" s="1457"/>
      <c r="K473" s="9493"/>
      <c r="L473" s="433"/>
    </row>
    <row r="474" spans="1:12">
      <c r="A474" s="487"/>
      <c r="B474" s="1454"/>
      <c r="C474" s="529"/>
      <c r="D474" s="602"/>
      <c r="E474" s="605"/>
      <c r="F474" s="577"/>
      <c r="G474" s="577"/>
      <c r="H474" s="600"/>
      <c r="I474" s="577"/>
      <c r="J474" s="604">
        <v>1500</v>
      </c>
      <c r="K474" s="1527">
        <f>K472+J474</f>
        <v>622187</v>
      </c>
      <c r="L474" s="433"/>
    </row>
    <row r="475" spans="1:12">
      <c r="A475" s="1439"/>
      <c r="B475" s="1441" t="s">
        <v>1542</v>
      </c>
      <c r="C475" s="556" t="s">
        <v>952</v>
      </c>
      <c r="D475" s="1461" t="s">
        <v>91</v>
      </c>
      <c r="E475" s="1441" t="s">
        <v>92</v>
      </c>
      <c r="F475" s="1443"/>
      <c r="G475" s="9492">
        <v>50000</v>
      </c>
      <c r="H475" s="1443"/>
      <c r="I475" s="1443"/>
      <c r="J475" s="1456"/>
      <c r="K475" s="9492">
        <f>K474-G475</f>
        <v>572187</v>
      </c>
      <c r="L475" s="433"/>
    </row>
    <row r="476" spans="1:12">
      <c r="A476" s="1440"/>
      <c r="B476" s="1442"/>
      <c r="C476" s="555" t="s">
        <v>1016</v>
      </c>
      <c r="D476" s="1440" t="s">
        <v>1176</v>
      </c>
      <c r="E476" s="1442"/>
      <c r="F476" s="1444"/>
      <c r="G476" s="9493"/>
      <c r="H476" s="1444"/>
      <c r="I476" s="1444"/>
      <c r="J476" s="1457"/>
      <c r="K476" s="9493"/>
      <c r="L476" s="433"/>
    </row>
    <row r="477" spans="1:12">
      <c r="A477" s="487"/>
      <c r="B477" s="561"/>
      <c r="C477" s="532"/>
      <c r="D477" s="576"/>
      <c r="E477" s="582"/>
      <c r="F477" s="577"/>
      <c r="G477" s="577"/>
      <c r="H477" s="600"/>
      <c r="I477" s="577"/>
      <c r="J477" s="604">
        <v>1600</v>
      </c>
      <c r="K477" s="1444">
        <f>K475+J477</f>
        <v>573787</v>
      </c>
      <c r="L477" s="433"/>
    </row>
    <row r="478" spans="1:12">
      <c r="A478" s="1439"/>
      <c r="B478" s="1441"/>
      <c r="C478" s="556" t="s">
        <v>952</v>
      </c>
      <c r="D478" s="1439" t="s">
        <v>1207</v>
      </c>
      <c r="E478" s="1441" t="s">
        <v>1422</v>
      </c>
      <c r="F478" s="1443"/>
      <c r="G478" s="9492">
        <v>50000</v>
      </c>
      <c r="H478" s="1443"/>
      <c r="I478" s="1443"/>
      <c r="J478" s="1456"/>
      <c r="K478" s="9492">
        <f>K477-G478</f>
        <v>523787</v>
      </c>
      <c r="L478" s="433"/>
    </row>
    <row r="479" spans="1:12">
      <c r="A479" s="1440"/>
      <c r="B479" s="1442"/>
      <c r="C479" s="555" t="s">
        <v>1206</v>
      </c>
      <c r="D479" s="1440" t="s">
        <v>1176</v>
      </c>
      <c r="E479" s="1442"/>
      <c r="F479" s="1444"/>
      <c r="G479" s="9493"/>
      <c r="H479" s="1444"/>
      <c r="I479" s="1444"/>
      <c r="J479" s="1457"/>
      <c r="K479" s="9493"/>
      <c r="L479" s="433"/>
    </row>
    <row r="480" spans="1:12">
      <c r="A480" s="487"/>
      <c r="B480" s="561"/>
      <c r="C480" s="532"/>
      <c r="D480" s="576"/>
      <c r="E480" s="582"/>
      <c r="F480" s="577"/>
      <c r="G480" s="577"/>
      <c r="H480" s="600"/>
      <c r="I480" s="577"/>
      <c r="J480" s="604">
        <v>1600</v>
      </c>
      <c r="K480" s="1479">
        <f>K478+J480</f>
        <v>525387</v>
      </c>
      <c r="L480" s="433"/>
    </row>
    <row r="481" spans="1:11" ht="15.75">
      <c r="A481" s="9537" t="s">
        <v>1267</v>
      </c>
      <c r="B481" s="9538"/>
      <c r="C481" s="9538"/>
      <c r="D481" s="9538"/>
      <c r="E481" s="9539"/>
      <c r="F481" s="511">
        <f>SUM(F3:F369)</f>
        <v>40000000</v>
      </c>
      <c r="G481" s="511">
        <f>SUM(G3:G480)</f>
        <v>20373486</v>
      </c>
      <c r="H481" s="511">
        <f>SUM(H3:H480)</f>
        <v>12433230</v>
      </c>
      <c r="I481" s="511">
        <f>SUM(I3:I480)</f>
        <v>14193417</v>
      </c>
      <c r="J481" s="511">
        <f>SUM(J3:J480)</f>
        <v>231400</v>
      </c>
      <c r="K481" s="511">
        <f>K3+F481-G481-H481-I481+J481</f>
        <v>525387</v>
      </c>
    </row>
    <row r="482" spans="1:11" ht="15.75">
      <c r="A482" s="9531" t="s">
        <v>242</v>
      </c>
      <c r="B482" s="9532"/>
      <c r="C482" s="9532"/>
      <c r="D482" s="9532"/>
      <c r="E482" s="9533"/>
      <c r="F482" s="512">
        <f>'Mei''15'!F444</f>
        <v>478500000</v>
      </c>
      <c r="G482" s="512">
        <f>'Mei''15'!G444</f>
        <v>187958101</v>
      </c>
      <c r="H482" s="512">
        <f>'Mei''15'!H444</f>
        <v>105768858</v>
      </c>
      <c r="I482" s="512">
        <f>'Mei''15'!I444</f>
        <v>166852843</v>
      </c>
      <c r="J482" s="512">
        <f>'Mei''15'!J444</f>
        <v>2277675</v>
      </c>
      <c r="K482" s="1006">
        <f>'NOV 14'!K411</f>
        <v>302639580</v>
      </c>
    </row>
    <row r="483" spans="1:11" ht="15.75">
      <c r="A483" s="9534" t="s">
        <v>243</v>
      </c>
      <c r="B483" s="9535"/>
      <c r="C483" s="9535"/>
      <c r="D483" s="9535"/>
      <c r="E483" s="9536"/>
      <c r="F483" s="513">
        <f t="shared" ref="F483:K483" si="0">F481+F482</f>
        <v>518500000</v>
      </c>
      <c r="G483" s="513">
        <f t="shared" si="0"/>
        <v>208331587</v>
      </c>
      <c r="H483" s="513">
        <f t="shared" si="0"/>
        <v>118202088</v>
      </c>
      <c r="I483" s="513">
        <f t="shared" si="0"/>
        <v>181046260</v>
      </c>
      <c r="J483" s="513">
        <f t="shared" si="0"/>
        <v>2509075</v>
      </c>
      <c r="K483" s="513">
        <f t="shared" si="0"/>
        <v>303164967</v>
      </c>
    </row>
  </sheetData>
  <mergeCells count="332">
    <mergeCell ref="K460:K461"/>
    <mergeCell ref="K463:K464"/>
    <mergeCell ref="K469:K470"/>
    <mergeCell ref="K472:K473"/>
    <mergeCell ref="K478:K479"/>
    <mergeCell ref="J1:J2"/>
    <mergeCell ref="K1:K2"/>
    <mergeCell ref="L1:L2"/>
    <mergeCell ref="A3:C3"/>
    <mergeCell ref="A4:A5"/>
    <mergeCell ref="B4:B5"/>
    <mergeCell ref="E4:E5"/>
    <mergeCell ref="F4:F5"/>
    <mergeCell ref="G4:G5"/>
    <mergeCell ref="H4:H5"/>
    <mergeCell ref="A1:A2"/>
    <mergeCell ref="B1:B2"/>
    <mergeCell ref="C1:C2"/>
    <mergeCell ref="D1:E1"/>
    <mergeCell ref="F1:F2"/>
    <mergeCell ref="G1:I1"/>
    <mergeCell ref="I4:I5"/>
    <mergeCell ref="J4:J5"/>
    <mergeCell ref="K4:K5"/>
    <mergeCell ref="L4:L5"/>
    <mergeCell ref="A7:A8"/>
    <mergeCell ref="B7:B8"/>
    <mergeCell ref="F7:F8"/>
    <mergeCell ref="G7:G8"/>
    <mergeCell ref="H7:H8"/>
    <mergeCell ref="I7:I8"/>
    <mergeCell ref="J7:J8"/>
    <mergeCell ref="K7:K8"/>
    <mergeCell ref="L7:L8"/>
    <mergeCell ref="A10:A11"/>
    <mergeCell ref="B10:B11"/>
    <mergeCell ref="F10:F11"/>
    <mergeCell ref="G10:G11"/>
    <mergeCell ref="H10:H11"/>
    <mergeCell ref="I10:I11"/>
    <mergeCell ref="K13:K14"/>
    <mergeCell ref="L13:L14"/>
    <mergeCell ref="A16:A17"/>
    <mergeCell ref="B16:B17"/>
    <mergeCell ref="G16:G17"/>
    <mergeCell ref="I16:I17"/>
    <mergeCell ref="K16:K17"/>
    <mergeCell ref="L16:L17"/>
    <mergeCell ref="J10:J11"/>
    <mergeCell ref="K10:K11"/>
    <mergeCell ref="L10:L11"/>
    <mergeCell ref="A13:A14"/>
    <mergeCell ref="B13:B14"/>
    <mergeCell ref="F13:F14"/>
    <mergeCell ref="G13:G14"/>
    <mergeCell ref="H13:H14"/>
    <mergeCell ref="I13:I14"/>
    <mergeCell ref="J13:J14"/>
    <mergeCell ref="E16:E17"/>
    <mergeCell ref="I19:I20"/>
    <mergeCell ref="J19:J20"/>
    <mergeCell ref="K19:K20"/>
    <mergeCell ref="L19:L20"/>
    <mergeCell ref="A22:A23"/>
    <mergeCell ref="B22:B23"/>
    <mergeCell ref="E22:E23"/>
    <mergeCell ref="F22:F23"/>
    <mergeCell ref="G22:G23"/>
    <mergeCell ref="H22:H23"/>
    <mergeCell ref="A19:A20"/>
    <mergeCell ref="B19:B20"/>
    <mergeCell ref="F19:F20"/>
    <mergeCell ref="G19:G20"/>
    <mergeCell ref="H19:H20"/>
    <mergeCell ref="I22:I23"/>
    <mergeCell ref="J22:J23"/>
    <mergeCell ref="K22:K23"/>
    <mergeCell ref="L22:L23"/>
    <mergeCell ref="A28:A29"/>
    <mergeCell ref="B28:B29"/>
    <mergeCell ref="E28:E29"/>
    <mergeCell ref="G28:G29"/>
    <mergeCell ref="I28:I29"/>
    <mergeCell ref="K28:K29"/>
    <mergeCell ref="H28:H29"/>
    <mergeCell ref="L28:L29"/>
    <mergeCell ref="A25:A26"/>
    <mergeCell ref="B25:B26"/>
    <mergeCell ref="E25:E26"/>
    <mergeCell ref="F25:F26"/>
    <mergeCell ref="G25:G26"/>
    <mergeCell ref="H25:H26"/>
    <mergeCell ref="I25:I26"/>
    <mergeCell ref="J25:J26"/>
    <mergeCell ref="K25:K26"/>
    <mergeCell ref="I31:I32"/>
    <mergeCell ref="J31:J32"/>
    <mergeCell ref="K31:K32"/>
    <mergeCell ref="L31:L32"/>
    <mergeCell ref="I34:I35"/>
    <mergeCell ref="J34:J35"/>
    <mergeCell ref="K34:K35"/>
    <mergeCell ref="L34:L35"/>
    <mergeCell ref="L25:L26"/>
    <mergeCell ref="A34:A35"/>
    <mergeCell ref="B34:B35"/>
    <mergeCell ref="F34:F35"/>
    <mergeCell ref="G34:G35"/>
    <mergeCell ref="H34:H35"/>
    <mergeCell ref="A31:A32"/>
    <mergeCell ref="B31:B32"/>
    <mergeCell ref="G31:G32"/>
    <mergeCell ref="H31:H32"/>
    <mergeCell ref="K37:K38"/>
    <mergeCell ref="L37:L38"/>
    <mergeCell ref="A40:A41"/>
    <mergeCell ref="K40:K41"/>
    <mergeCell ref="L40:L41"/>
    <mergeCell ref="A37:A38"/>
    <mergeCell ref="B37:B38"/>
    <mergeCell ref="G37:G38"/>
    <mergeCell ref="H37:H38"/>
    <mergeCell ref="I37:I38"/>
    <mergeCell ref="J37:J38"/>
    <mergeCell ref="F37:F38"/>
    <mergeCell ref="A43:A44"/>
    <mergeCell ref="K43:K44"/>
    <mergeCell ref="L43:L44"/>
    <mergeCell ref="A49:A50"/>
    <mergeCell ref="K49:K50"/>
    <mergeCell ref="L49:L50"/>
    <mergeCell ref="A46:A47"/>
    <mergeCell ref="K46:K47"/>
    <mergeCell ref="L46:L47"/>
    <mergeCell ref="A55:A56"/>
    <mergeCell ref="K55:K56"/>
    <mergeCell ref="L55:L56"/>
    <mergeCell ref="A52:A53"/>
    <mergeCell ref="K52:K53"/>
    <mergeCell ref="L52:L53"/>
    <mergeCell ref="K58:K59"/>
    <mergeCell ref="L58:L59"/>
    <mergeCell ref="A61:A62"/>
    <mergeCell ref="K61:K62"/>
    <mergeCell ref="L61:L62"/>
    <mergeCell ref="A58:A59"/>
    <mergeCell ref="K64:K65"/>
    <mergeCell ref="L64:L65"/>
    <mergeCell ref="A67:A68"/>
    <mergeCell ref="K67:K68"/>
    <mergeCell ref="L67:L68"/>
    <mergeCell ref="A64:A65"/>
    <mergeCell ref="A70:A71"/>
    <mergeCell ref="K70:K71"/>
    <mergeCell ref="L70:L71"/>
    <mergeCell ref="K73:K74"/>
    <mergeCell ref="L73:L74"/>
    <mergeCell ref="K76:K77"/>
    <mergeCell ref="L76:L77"/>
    <mergeCell ref="A79:A80"/>
    <mergeCell ref="K79:K80"/>
    <mergeCell ref="A76:A77"/>
    <mergeCell ref="K82:K83"/>
    <mergeCell ref="A85:A86"/>
    <mergeCell ref="K85:K86"/>
    <mergeCell ref="A82:A83"/>
    <mergeCell ref="K94:K95"/>
    <mergeCell ref="K97:K98"/>
    <mergeCell ref="K88:K89"/>
    <mergeCell ref="K91:K92"/>
    <mergeCell ref="K100:K101"/>
    <mergeCell ref="K103:K104"/>
    <mergeCell ref="L115:L116"/>
    <mergeCell ref="K112:K113"/>
    <mergeCell ref="K106:K107"/>
    <mergeCell ref="K109:K110"/>
    <mergeCell ref="K118:K119"/>
    <mergeCell ref="K115:K116"/>
    <mergeCell ref="K124:K125"/>
    <mergeCell ref="L124:L125"/>
    <mergeCell ref="K121:K122"/>
    <mergeCell ref="K127:K128"/>
    <mergeCell ref="L127:L128"/>
    <mergeCell ref="K130:K131"/>
    <mergeCell ref="L130:L131"/>
    <mergeCell ref="K133:K134"/>
    <mergeCell ref="K136:K137"/>
    <mergeCell ref="K142:K143"/>
    <mergeCell ref="L136:L137"/>
    <mergeCell ref="K139:K140"/>
    <mergeCell ref="L139:L140"/>
    <mergeCell ref="K148:K149"/>
    <mergeCell ref="K151:K152"/>
    <mergeCell ref="K145:K146"/>
    <mergeCell ref="L154:L155"/>
    <mergeCell ref="K157:K158"/>
    <mergeCell ref="L157:L158"/>
    <mergeCell ref="K154:K155"/>
    <mergeCell ref="L160:L161"/>
    <mergeCell ref="K163:K164"/>
    <mergeCell ref="K166:K167"/>
    <mergeCell ref="L166:L167"/>
    <mergeCell ref="K160:K161"/>
    <mergeCell ref="K169:K170"/>
    <mergeCell ref="K172:K173"/>
    <mergeCell ref="K175:K176"/>
    <mergeCell ref="K178:K179"/>
    <mergeCell ref="K181:K182"/>
    <mergeCell ref="K184:K185"/>
    <mergeCell ref="K193:K194"/>
    <mergeCell ref="K196:K197"/>
    <mergeCell ref="L184:L185"/>
    <mergeCell ref="K187:K188"/>
    <mergeCell ref="K190:K191"/>
    <mergeCell ref="L175:L176"/>
    <mergeCell ref="K199:K200"/>
    <mergeCell ref="K202:K203"/>
    <mergeCell ref="L208:L209"/>
    <mergeCell ref="K211:K212"/>
    <mergeCell ref="L211:L212"/>
    <mergeCell ref="K205:K206"/>
    <mergeCell ref="K208:K209"/>
    <mergeCell ref="L220:L221"/>
    <mergeCell ref="K223:K224"/>
    <mergeCell ref="K214:K215"/>
    <mergeCell ref="K217:K218"/>
    <mergeCell ref="K226:K227"/>
    <mergeCell ref="K229:K230"/>
    <mergeCell ref="K220:K221"/>
    <mergeCell ref="K232:K233"/>
    <mergeCell ref="L232:L233"/>
    <mergeCell ref="K235:K236"/>
    <mergeCell ref="K238:K239"/>
    <mergeCell ref="L238:L239"/>
    <mergeCell ref="K241:K242"/>
    <mergeCell ref="K250:K251"/>
    <mergeCell ref="K253:K254"/>
    <mergeCell ref="K244:K245"/>
    <mergeCell ref="K247:K248"/>
    <mergeCell ref="K259:K260"/>
    <mergeCell ref="L259:L260"/>
    <mergeCell ref="K262:K263"/>
    <mergeCell ref="L253:L254"/>
    <mergeCell ref="K256:K257"/>
    <mergeCell ref="K265:K266"/>
    <mergeCell ref="L265:L266"/>
    <mergeCell ref="K268:K269"/>
    <mergeCell ref="L268:L269"/>
    <mergeCell ref="L277:L278"/>
    <mergeCell ref="K271:K272"/>
    <mergeCell ref="K274:K275"/>
    <mergeCell ref="K280:K281"/>
    <mergeCell ref="K283:K284"/>
    <mergeCell ref="K277:K278"/>
    <mergeCell ref="L289:L290"/>
    <mergeCell ref="K292:K293"/>
    <mergeCell ref="L292:L293"/>
    <mergeCell ref="L283:L284"/>
    <mergeCell ref="K286:K287"/>
    <mergeCell ref="L286:L287"/>
    <mergeCell ref="K295:K296"/>
    <mergeCell ref="K298:K299"/>
    <mergeCell ref="K289:K290"/>
    <mergeCell ref="L310:L311"/>
    <mergeCell ref="K313:K314"/>
    <mergeCell ref="K301:K302"/>
    <mergeCell ref="K304:K305"/>
    <mergeCell ref="K316:K317"/>
    <mergeCell ref="K319:K320"/>
    <mergeCell ref="K307:K308"/>
    <mergeCell ref="K310:K311"/>
    <mergeCell ref="K322:K323"/>
    <mergeCell ref="K400:K401"/>
    <mergeCell ref="K325:K326"/>
    <mergeCell ref="K331:K332"/>
    <mergeCell ref="K334:K335"/>
    <mergeCell ref="L325:L326"/>
    <mergeCell ref="K328:K329"/>
    <mergeCell ref="L328:L329"/>
    <mergeCell ref="K337:K338"/>
    <mergeCell ref="K340:K341"/>
    <mergeCell ref="K346:K347"/>
    <mergeCell ref="L379:L380"/>
    <mergeCell ref="L382:L383"/>
    <mergeCell ref="G463:G464"/>
    <mergeCell ref="I466:I467"/>
    <mergeCell ref="I469:I470"/>
    <mergeCell ref="L400:L401"/>
    <mergeCell ref="K406:K407"/>
    <mergeCell ref="K349:K350"/>
    <mergeCell ref="K343:K344"/>
    <mergeCell ref="K352:K353"/>
    <mergeCell ref="K355:K356"/>
    <mergeCell ref="K358:K359"/>
    <mergeCell ref="K361:K362"/>
    <mergeCell ref="K364:K365"/>
    <mergeCell ref="K373:K374"/>
    <mergeCell ref="K376:K377"/>
    <mergeCell ref="K370:K371"/>
    <mergeCell ref="K367:K368"/>
    <mergeCell ref="K385:K386"/>
    <mergeCell ref="K403:K404"/>
    <mergeCell ref="K379:K380"/>
    <mergeCell ref="K382:K383"/>
    <mergeCell ref="K388:K389"/>
    <mergeCell ref="K391:K392"/>
    <mergeCell ref="K394:K395"/>
    <mergeCell ref="K397:K398"/>
    <mergeCell ref="G475:G476"/>
    <mergeCell ref="G478:G479"/>
    <mergeCell ref="A482:E482"/>
    <mergeCell ref="A483:E483"/>
    <mergeCell ref="K439:K440"/>
    <mergeCell ref="K409:K410"/>
    <mergeCell ref="K412:K413"/>
    <mergeCell ref="K415:K416"/>
    <mergeCell ref="K418:K419"/>
    <mergeCell ref="K424:K425"/>
    <mergeCell ref="K427:K428"/>
    <mergeCell ref="K430:K431"/>
    <mergeCell ref="K433:K434"/>
    <mergeCell ref="A481:E481"/>
    <mergeCell ref="K475:K476"/>
    <mergeCell ref="K466:K467"/>
    <mergeCell ref="K457:K458"/>
    <mergeCell ref="K448:K449"/>
    <mergeCell ref="K421:K422"/>
    <mergeCell ref="K436:K437"/>
    <mergeCell ref="K442:K443"/>
    <mergeCell ref="K445:K446"/>
    <mergeCell ref="K451:K452"/>
    <mergeCell ref="K454:K455"/>
  </mergeCells>
  <pageMargins left="0.7" right="0.7" top="0.75" bottom="0.75" header="0.3" footer="0.3"/>
  <pageSetup orientation="portrait" horizontalDpi="120" verticalDpi="72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L479"/>
  <sheetViews>
    <sheetView topLeftCell="A466" zoomScale="68" zoomScaleNormal="68" workbookViewId="0">
      <selection activeCell="D475" sqref="D475"/>
    </sheetView>
  </sheetViews>
  <sheetFormatPr defaultRowHeight="15"/>
  <cols>
    <col min="1" max="1" width="5" customWidth="1"/>
    <col min="2" max="2" width="11.5703125" customWidth="1"/>
    <col min="3" max="3" width="40.42578125" customWidth="1"/>
    <col min="4" max="4" width="17" customWidth="1"/>
    <col min="6" max="6" width="20.140625" customWidth="1"/>
    <col min="7" max="7" width="18.140625" customWidth="1"/>
    <col min="8" max="8" width="18.5703125" customWidth="1"/>
    <col min="9" max="9" width="19" customWidth="1"/>
    <col min="10" max="10" width="16.5703125" customWidth="1"/>
    <col min="11" max="11" width="23.42578125" customWidth="1"/>
    <col min="12" max="12" width="20.85546875" customWidth="1"/>
  </cols>
  <sheetData>
    <row r="1" spans="1:12">
      <c r="A1" s="9506" t="s">
        <v>1</v>
      </c>
      <c r="B1" s="9504" t="s">
        <v>2</v>
      </c>
      <c r="C1" s="9506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540" t="s">
        <v>8</v>
      </c>
      <c r="L1" s="9625" t="s">
        <v>702</v>
      </c>
    </row>
    <row r="2" spans="1:12">
      <c r="A2" s="9507"/>
      <c r="B2" s="9505"/>
      <c r="C2" s="9507"/>
      <c r="D2" s="1538" t="s">
        <v>9</v>
      </c>
      <c r="E2" s="470" t="s">
        <v>10</v>
      </c>
      <c r="F2" s="9511"/>
      <c r="G2" s="1533" t="s">
        <v>11</v>
      </c>
      <c r="H2" s="1536" t="s">
        <v>537</v>
      </c>
      <c r="I2" s="1533" t="s">
        <v>13</v>
      </c>
      <c r="J2" s="9511"/>
      <c r="K2" s="9541"/>
      <c r="L2" s="9625"/>
    </row>
    <row r="3" spans="1:12">
      <c r="A3" s="9544" t="s">
        <v>75</v>
      </c>
      <c r="B3" s="9545"/>
      <c r="C3" s="9546"/>
      <c r="D3" s="501"/>
      <c r="E3" s="502"/>
      <c r="F3" s="503"/>
      <c r="G3" s="503"/>
      <c r="H3" s="504"/>
      <c r="I3" s="505"/>
      <c r="J3" s="505"/>
      <c r="K3" s="1541">
        <f>'Juni''15'!K481</f>
        <v>525387</v>
      </c>
      <c r="L3" s="433"/>
    </row>
    <row r="4" spans="1:12">
      <c r="A4" s="9495"/>
      <c r="B4" s="9496" t="s">
        <v>1546</v>
      </c>
      <c r="C4" s="474" t="s">
        <v>591</v>
      </c>
      <c r="D4" s="1529"/>
      <c r="E4" s="9524"/>
      <c r="F4" s="9492">
        <v>20000000</v>
      </c>
      <c r="G4" s="9492"/>
      <c r="H4" s="9492"/>
      <c r="I4" s="9492"/>
      <c r="J4" s="9492"/>
      <c r="K4" s="9494">
        <f>K3+F4</f>
        <v>20525387</v>
      </c>
      <c r="L4" s="9647"/>
    </row>
    <row r="5" spans="1:12">
      <c r="A5" s="9495"/>
      <c r="B5" s="9496"/>
      <c r="C5" s="477"/>
      <c r="D5" s="1530"/>
      <c r="E5" s="9525"/>
      <c r="F5" s="9493"/>
      <c r="G5" s="9493"/>
      <c r="H5" s="9493"/>
      <c r="I5" s="9493"/>
      <c r="J5" s="9493"/>
      <c r="K5" s="9494"/>
      <c r="L5" s="9648"/>
    </row>
    <row r="6" spans="1:12">
      <c r="A6" s="9515"/>
      <c r="B6" s="9496" t="s">
        <v>1546</v>
      </c>
      <c r="C6" s="474" t="s">
        <v>815</v>
      </c>
      <c r="D6" s="1550" t="s">
        <v>1456</v>
      </c>
      <c r="E6" s="9524" t="s">
        <v>1485</v>
      </c>
      <c r="F6" s="9492"/>
      <c r="G6" s="9492">
        <v>243368</v>
      </c>
      <c r="H6" s="9492"/>
      <c r="I6" s="9492"/>
      <c r="J6" s="9492"/>
      <c r="K6" s="9494">
        <f>K4-G6</f>
        <v>20282019</v>
      </c>
      <c r="L6" s="9617"/>
    </row>
    <row r="7" spans="1:12">
      <c r="A7" s="9516"/>
      <c r="B7" s="9496"/>
      <c r="C7" s="477" t="s">
        <v>1512</v>
      </c>
      <c r="D7" s="1551" t="s">
        <v>956</v>
      </c>
      <c r="E7" s="9525"/>
      <c r="F7" s="9493"/>
      <c r="G7" s="9493"/>
      <c r="H7" s="9493"/>
      <c r="I7" s="9493"/>
      <c r="J7" s="9493"/>
      <c r="K7" s="9494"/>
      <c r="L7" s="9618"/>
    </row>
    <row r="8" spans="1:12">
      <c r="A8" s="1530"/>
      <c r="B8" s="1640"/>
      <c r="C8" s="530"/>
      <c r="D8" s="576"/>
      <c r="E8" s="574"/>
      <c r="F8" s="575"/>
      <c r="G8" s="575"/>
      <c r="H8" s="575"/>
      <c r="I8" s="575"/>
      <c r="J8" s="575">
        <v>1600</v>
      </c>
      <c r="K8" s="1531">
        <f>K6+J8</f>
        <v>20283619</v>
      </c>
      <c r="L8" s="433"/>
    </row>
    <row r="9" spans="1:12">
      <c r="A9" s="9498"/>
      <c r="B9" s="1546"/>
      <c r="C9" s="474" t="s">
        <v>815</v>
      </c>
      <c r="D9" s="1550" t="s">
        <v>1456</v>
      </c>
      <c r="E9" s="1552" t="s">
        <v>1485</v>
      </c>
      <c r="F9" s="1543"/>
      <c r="G9" s="1543">
        <v>253999</v>
      </c>
      <c r="H9" s="1543"/>
      <c r="I9" s="1543"/>
      <c r="J9" s="1543"/>
      <c r="K9" s="9492">
        <f>K8-G9</f>
        <v>20029620</v>
      </c>
      <c r="L9" s="9617"/>
    </row>
    <row r="10" spans="1:12">
      <c r="A10" s="9499"/>
      <c r="B10" s="1614"/>
      <c r="C10" s="477" t="s">
        <v>1512</v>
      </c>
      <c r="D10" s="1551" t="s">
        <v>956</v>
      </c>
      <c r="E10" s="1553"/>
      <c r="F10" s="1544"/>
      <c r="G10" s="1544"/>
      <c r="H10" s="1544"/>
      <c r="I10" s="1544"/>
      <c r="J10" s="1544"/>
      <c r="K10" s="9493"/>
      <c r="L10" s="9618"/>
    </row>
    <row r="11" spans="1:12">
      <c r="A11" s="1535"/>
      <c r="B11" s="1640"/>
      <c r="C11" s="530"/>
      <c r="D11" s="573"/>
      <c r="E11" s="574"/>
      <c r="F11" s="575"/>
      <c r="G11" s="575"/>
      <c r="H11" s="575"/>
      <c r="I11" s="575"/>
      <c r="J11" s="575">
        <v>1600</v>
      </c>
      <c r="K11" s="1537">
        <f>K9+J11</f>
        <v>20031220</v>
      </c>
      <c r="L11" s="433"/>
    </row>
    <row r="12" spans="1:12">
      <c r="A12" s="9498"/>
      <c r="B12" s="1546"/>
      <c r="C12" s="474" t="s">
        <v>815</v>
      </c>
      <c r="D12" s="1550" t="s">
        <v>46</v>
      </c>
      <c r="E12" s="1548"/>
      <c r="F12" s="1543"/>
      <c r="G12" s="1543"/>
      <c r="H12" s="1543"/>
      <c r="I12" s="1545">
        <v>2421135</v>
      </c>
      <c r="J12" s="1545"/>
      <c r="K12" s="9492">
        <f>K11-I12</f>
        <v>17610085</v>
      </c>
      <c r="L12" s="9617"/>
    </row>
    <row r="13" spans="1:12">
      <c r="A13" s="9499"/>
      <c r="B13" s="1546"/>
      <c r="C13" s="477" t="s">
        <v>889</v>
      </c>
      <c r="D13" s="1551"/>
      <c r="E13" s="1549"/>
      <c r="F13" s="1544"/>
      <c r="G13" s="1544"/>
      <c r="H13" s="1544"/>
      <c r="I13" s="1545"/>
      <c r="J13" s="1545"/>
      <c r="K13" s="9493"/>
      <c r="L13" s="9618"/>
    </row>
    <row r="14" spans="1:12">
      <c r="A14" s="1535"/>
      <c r="B14" s="1542"/>
      <c r="C14" s="532"/>
      <c r="D14" s="576"/>
      <c r="E14" s="574"/>
      <c r="F14" s="577"/>
      <c r="G14" s="577"/>
      <c r="H14" s="577"/>
      <c r="I14" s="577"/>
      <c r="J14" s="577">
        <v>1600</v>
      </c>
      <c r="K14" s="1537">
        <f>K12+J14</f>
        <v>17611685</v>
      </c>
      <c r="L14" s="433"/>
    </row>
    <row r="15" spans="1:12">
      <c r="A15" s="9498"/>
      <c r="B15" s="1546"/>
      <c r="C15" s="474" t="s">
        <v>815</v>
      </c>
      <c r="D15" s="1550" t="s">
        <v>1150</v>
      </c>
      <c r="E15" s="1548"/>
      <c r="F15" s="1556"/>
      <c r="G15" s="1543"/>
      <c r="H15" s="1543"/>
      <c r="I15" s="1543">
        <v>131684</v>
      </c>
      <c r="J15" s="1543"/>
      <c r="K15" s="9492">
        <f>K14-I15</f>
        <v>17480001</v>
      </c>
      <c r="L15" s="9617"/>
    </row>
    <row r="16" spans="1:12">
      <c r="A16" s="9499"/>
      <c r="B16" s="1546"/>
      <c r="C16" s="477" t="s">
        <v>1151</v>
      </c>
      <c r="D16" s="1551"/>
      <c r="E16" s="1549"/>
      <c r="F16" s="1557"/>
      <c r="G16" s="1544"/>
      <c r="H16" s="1544"/>
      <c r="I16" s="1544"/>
      <c r="J16" s="1544"/>
      <c r="K16" s="9493"/>
      <c r="L16" s="9618"/>
    </row>
    <row r="17" spans="1:12">
      <c r="A17" s="1535"/>
      <c r="B17" s="1542"/>
      <c r="C17" s="529"/>
      <c r="D17" s="668"/>
      <c r="E17" s="669"/>
      <c r="F17" s="670"/>
      <c r="G17" s="670"/>
      <c r="H17" s="670"/>
      <c r="I17" s="670"/>
      <c r="J17" s="577">
        <v>1600</v>
      </c>
      <c r="K17" s="1537">
        <f>K15+J17</f>
        <v>17481601</v>
      </c>
      <c r="L17" s="433"/>
    </row>
    <row r="18" spans="1:12">
      <c r="A18" s="9498"/>
      <c r="B18" s="1546"/>
      <c r="C18" s="474" t="s">
        <v>1201</v>
      </c>
      <c r="D18" s="1550"/>
      <c r="E18" s="974"/>
      <c r="F18" s="1543"/>
      <c r="G18" s="1543"/>
      <c r="H18" s="537"/>
      <c r="I18" s="1543">
        <v>20000</v>
      </c>
      <c r="J18" s="595"/>
      <c r="K18" s="9492">
        <f>K17-I18</f>
        <v>17461601</v>
      </c>
      <c r="L18" s="9617"/>
    </row>
    <row r="19" spans="1:12">
      <c r="A19" s="9499"/>
      <c r="B19" s="1546"/>
      <c r="C19" s="477" t="s">
        <v>1547</v>
      </c>
      <c r="D19" s="1551"/>
      <c r="E19" s="1559"/>
      <c r="F19" s="1544"/>
      <c r="G19" s="1544"/>
      <c r="H19" s="515"/>
      <c r="I19" s="1544"/>
      <c r="J19" s="559"/>
      <c r="K19" s="9493"/>
      <c r="L19" s="9618"/>
    </row>
    <row r="20" spans="1:12">
      <c r="A20" s="1534"/>
      <c r="B20" s="1542"/>
      <c r="C20" s="532"/>
      <c r="D20" s="576"/>
      <c r="E20" s="582"/>
      <c r="F20" s="577"/>
      <c r="G20" s="577"/>
      <c r="H20" s="600"/>
      <c r="I20" s="577"/>
      <c r="J20" s="604">
        <v>1600</v>
      </c>
      <c r="K20" s="1532">
        <f>K18+J20</f>
        <v>17463201</v>
      </c>
      <c r="L20" s="433"/>
    </row>
    <row r="21" spans="1:12">
      <c r="A21" s="9515"/>
      <c r="B21" s="1572"/>
      <c r="C21" s="474" t="s">
        <v>1109</v>
      </c>
      <c r="D21" s="1550" t="s">
        <v>1312</v>
      </c>
      <c r="E21" s="1548" t="s">
        <v>1326</v>
      </c>
      <c r="F21" s="1543"/>
      <c r="G21" s="1567">
        <v>500000</v>
      </c>
      <c r="H21" s="1554"/>
      <c r="I21" s="1543"/>
      <c r="J21" s="1543"/>
      <c r="K21" s="9492">
        <f>K20-G21</f>
        <v>16963201</v>
      </c>
      <c r="L21" s="9617"/>
    </row>
    <row r="22" spans="1:12">
      <c r="A22" s="9516"/>
      <c r="B22" s="1572"/>
      <c r="C22" s="477" t="s">
        <v>1311</v>
      </c>
      <c r="D22" s="1551" t="s">
        <v>1313</v>
      </c>
      <c r="E22" s="1549"/>
      <c r="F22" s="1544"/>
      <c r="G22" s="1568"/>
      <c r="H22" s="1555"/>
      <c r="I22" s="1544"/>
      <c r="J22" s="1544"/>
      <c r="K22" s="9516"/>
      <c r="L22" s="9618"/>
    </row>
    <row r="23" spans="1:12">
      <c r="A23" s="514"/>
      <c r="B23" s="1547"/>
      <c r="C23" s="532"/>
      <c r="D23" s="576"/>
      <c r="E23" s="584"/>
      <c r="F23" s="586"/>
      <c r="G23" s="588"/>
      <c r="H23" s="586"/>
      <c r="I23" s="586"/>
      <c r="J23" s="586">
        <v>1600</v>
      </c>
      <c r="K23" s="516">
        <f>K21+J23</f>
        <v>16964801</v>
      </c>
      <c r="L23" s="433"/>
    </row>
    <row r="24" spans="1:12">
      <c r="A24" s="9515"/>
      <c r="B24" s="1548"/>
      <c r="C24" s="556" t="s">
        <v>1332</v>
      </c>
      <c r="D24" s="1550" t="s">
        <v>1549</v>
      </c>
      <c r="E24" s="1548"/>
      <c r="F24" s="1543"/>
      <c r="G24" s="1543">
        <v>250000</v>
      </c>
      <c r="H24" s="1543"/>
      <c r="I24" s="1543"/>
      <c r="J24" s="1543"/>
      <c r="K24" s="9492">
        <f>K23-G24</f>
        <v>16714801</v>
      </c>
      <c r="L24" s="9617"/>
    </row>
    <row r="25" spans="1:12">
      <c r="A25" s="9516"/>
      <c r="B25" s="1549"/>
      <c r="C25" s="555" t="s">
        <v>1548</v>
      </c>
      <c r="D25" s="1551" t="s">
        <v>956</v>
      </c>
      <c r="E25" s="1549"/>
      <c r="F25" s="1544"/>
      <c r="G25" s="1544"/>
      <c r="H25" s="1544"/>
      <c r="I25" s="1544"/>
      <c r="J25" s="1544"/>
      <c r="K25" s="9493"/>
      <c r="L25" s="9618"/>
    </row>
    <row r="26" spans="1:12">
      <c r="A26" s="514"/>
      <c r="B26" s="527"/>
      <c r="C26" s="528"/>
      <c r="D26" s="576"/>
      <c r="E26" s="574"/>
      <c r="F26" s="575"/>
      <c r="G26" s="575"/>
      <c r="H26" s="575"/>
      <c r="I26" s="575"/>
      <c r="J26" s="575">
        <v>1600</v>
      </c>
      <c r="K26" s="516">
        <f>K24+J26</f>
        <v>16716401</v>
      </c>
      <c r="L26" s="1534"/>
    </row>
    <row r="27" spans="1:12">
      <c r="A27" s="9515"/>
      <c r="B27" s="1548"/>
      <c r="C27" s="556" t="s">
        <v>781</v>
      </c>
      <c r="D27" s="1550" t="s">
        <v>46</v>
      </c>
      <c r="E27" s="1548"/>
      <c r="F27" s="1543"/>
      <c r="G27" s="1567"/>
      <c r="H27" s="1543"/>
      <c r="I27" s="1543">
        <v>204140</v>
      </c>
      <c r="J27" s="1543"/>
      <c r="K27" s="9492">
        <f>K26-I27</f>
        <v>16512261</v>
      </c>
      <c r="L27" s="9653"/>
    </row>
    <row r="28" spans="1:12">
      <c r="A28" s="9516"/>
      <c r="B28" s="1549"/>
      <c r="C28" s="555" t="s">
        <v>894</v>
      </c>
      <c r="D28" s="1551"/>
      <c r="E28" s="1549"/>
      <c r="F28" s="1544"/>
      <c r="G28" s="1568"/>
      <c r="H28" s="1544"/>
      <c r="I28" s="1544"/>
      <c r="J28" s="1544"/>
      <c r="K28" s="9516"/>
      <c r="L28" s="9654"/>
    </row>
    <row r="29" spans="1:12">
      <c r="A29" s="514"/>
      <c r="B29" s="514"/>
      <c r="C29" s="528"/>
      <c r="D29" s="576"/>
      <c r="E29" s="528"/>
      <c r="F29" s="528"/>
      <c r="G29" s="585"/>
      <c r="H29" s="528"/>
      <c r="I29" s="528"/>
      <c r="J29" s="585">
        <v>1500</v>
      </c>
      <c r="K29" s="516">
        <f>K27+J29</f>
        <v>16513761</v>
      </c>
      <c r="L29" s="433"/>
    </row>
    <row r="30" spans="1:12">
      <c r="A30" s="9515"/>
      <c r="B30" s="1548"/>
      <c r="C30" s="556" t="s">
        <v>781</v>
      </c>
      <c r="D30" s="1550" t="s">
        <v>1517</v>
      </c>
      <c r="E30" s="1573"/>
      <c r="F30" s="1556"/>
      <c r="G30" s="1556"/>
      <c r="H30" s="1543">
        <v>570140</v>
      </c>
      <c r="I30" s="1543"/>
      <c r="J30" s="464"/>
      <c r="K30" s="9492">
        <f>K29-H30</f>
        <v>15943621</v>
      </c>
      <c r="L30" s="9617" t="s">
        <v>1638</v>
      </c>
    </row>
    <row r="31" spans="1:12">
      <c r="A31" s="9516"/>
      <c r="B31" s="1549"/>
      <c r="C31" s="555" t="s">
        <v>1516</v>
      </c>
      <c r="D31" s="1551"/>
      <c r="E31" s="1574"/>
      <c r="F31" s="1557"/>
      <c r="G31" s="1557"/>
      <c r="H31" s="1544"/>
      <c r="I31" s="1544"/>
      <c r="J31" s="559" t="s">
        <v>356</v>
      </c>
      <c r="K31" s="9493"/>
      <c r="L31" s="9618"/>
    </row>
    <row r="32" spans="1:12">
      <c r="A32" s="514"/>
      <c r="B32" s="527"/>
      <c r="C32" s="532"/>
      <c r="D32" s="576"/>
      <c r="E32" s="582"/>
      <c r="F32" s="577"/>
      <c r="G32" s="577"/>
      <c r="H32" s="600"/>
      <c r="I32" s="577"/>
      <c r="J32" s="604">
        <v>1500</v>
      </c>
      <c r="K32" s="516">
        <f>K30+J32</f>
        <v>15945121</v>
      </c>
      <c r="L32" s="433"/>
    </row>
    <row r="33" spans="1:12">
      <c r="A33" s="9515"/>
      <c r="B33" s="1548"/>
      <c r="C33" s="556" t="s">
        <v>781</v>
      </c>
      <c r="D33" s="1550" t="s">
        <v>729</v>
      </c>
      <c r="E33" s="1548"/>
      <c r="F33" s="1575"/>
      <c r="G33" s="1575"/>
      <c r="H33" s="1575">
        <v>437140</v>
      </c>
      <c r="I33" s="1567"/>
      <c r="J33" s="1550"/>
      <c r="K33" s="9492">
        <f>K32-H33</f>
        <v>15507981</v>
      </c>
      <c r="L33" s="9617" t="s">
        <v>1638</v>
      </c>
    </row>
    <row r="34" spans="1:12">
      <c r="A34" s="9516"/>
      <c r="B34" s="1549"/>
      <c r="C34" s="555" t="s">
        <v>1432</v>
      </c>
      <c r="D34" s="1551"/>
      <c r="E34" s="1549"/>
      <c r="F34" s="1576"/>
      <c r="G34" s="1576"/>
      <c r="H34" s="1576"/>
      <c r="I34" s="1568"/>
      <c r="J34" s="1551"/>
      <c r="K34" s="9493"/>
      <c r="L34" s="9618"/>
    </row>
    <row r="35" spans="1:12">
      <c r="A35" s="514"/>
      <c r="B35" s="527"/>
      <c r="C35" s="532"/>
      <c r="D35" s="583"/>
      <c r="E35" s="584"/>
      <c r="F35" s="586"/>
      <c r="G35" s="585"/>
      <c r="H35" s="586"/>
      <c r="I35" s="586"/>
      <c r="J35" s="586">
        <v>1500</v>
      </c>
      <c r="K35" s="516">
        <f>K33+J35</f>
        <v>15509481</v>
      </c>
      <c r="L35" s="433"/>
    </row>
    <row r="36" spans="1:12">
      <c r="A36" s="9515"/>
      <c r="B36" s="1548"/>
      <c r="C36" s="480" t="s">
        <v>778</v>
      </c>
      <c r="D36" s="1550" t="s">
        <v>956</v>
      </c>
      <c r="E36" s="1548"/>
      <c r="F36" s="1543"/>
      <c r="G36" s="1567"/>
      <c r="H36" s="1543">
        <v>10326400</v>
      </c>
      <c r="I36" s="1543"/>
      <c r="J36" s="1543"/>
      <c r="K36" s="9492">
        <f>K35-H36</f>
        <v>5183081</v>
      </c>
      <c r="L36" s="9617" t="s">
        <v>1639</v>
      </c>
    </row>
    <row r="37" spans="1:12">
      <c r="A37" s="9516"/>
      <c r="B37" s="1549"/>
      <c r="C37" s="477" t="s">
        <v>779</v>
      </c>
      <c r="D37" s="1551"/>
      <c r="E37" s="1549"/>
      <c r="F37" s="1544"/>
      <c r="G37" s="1568"/>
      <c r="H37" s="1544"/>
      <c r="I37" s="1544"/>
      <c r="J37" s="1544"/>
      <c r="K37" s="9493"/>
      <c r="L37" s="9618"/>
    </row>
    <row r="38" spans="1:12">
      <c r="A38" s="535"/>
      <c r="B38" s="527"/>
      <c r="C38" s="531"/>
      <c r="D38" s="576"/>
      <c r="E38" s="584"/>
      <c r="F38" s="586"/>
      <c r="G38" s="585"/>
      <c r="H38" s="586"/>
      <c r="I38" s="586"/>
      <c r="J38" s="586">
        <v>1500</v>
      </c>
      <c r="K38" s="516">
        <f>K36+J38</f>
        <v>5184581</v>
      </c>
      <c r="L38" s="433"/>
    </row>
    <row r="39" spans="1:12">
      <c r="A39" s="9635"/>
      <c r="B39" s="1548"/>
      <c r="C39" s="556" t="s">
        <v>781</v>
      </c>
      <c r="D39" s="1550" t="s">
        <v>1255</v>
      </c>
      <c r="E39" s="1548" t="s">
        <v>1256</v>
      </c>
      <c r="F39" s="1543"/>
      <c r="G39" s="1543"/>
      <c r="H39" s="1543"/>
      <c r="I39" s="1543">
        <v>59340</v>
      </c>
      <c r="J39" s="1567"/>
      <c r="K39" s="9492">
        <f>K38-I39</f>
        <v>5125241</v>
      </c>
      <c r="L39" s="9617"/>
    </row>
    <row r="40" spans="1:12">
      <c r="A40" s="9548"/>
      <c r="B40" s="1549"/>
      <c r="C40" s="555" t="s">
        <v>1161</v>
      </c>
      <c r="D40" s="1551" t="s">
        <v>746</v>
      </c>
      <c r="E40" s="1549"/>
      <c r="F40" s="1544"/>
      <c r="G40" s="1544"/>
      <c r="H40" s="1544"/>
      <c r="I40" s="1544"/>
      <c r="J40" s="1568"/>
      <c r="K40" s="9493"/>
      <c r="L40" s="9618"/>
    </row>
    <row r="41" spans="1:12">
      <c r="A41" s="514"/>
      <c r="B41" s="527"/>
      <c r="C41" s="532"/>
      <c r="D41" s="576"/>
      <c r="E41" s="582"/>
      <c r="F41" s="577"/>
      <c r="G41" s="577"/>
      <c r="H41" s="600"/>
      <c r="I41" s="577"/>
      <c r="J41" s="604">
        <v>1500</v>
      </c>
      <c r="K41" s="516">
        <f>K39+J41</f>
        <v>5126741</v>
      </c>
      <c r="L41" s="433"/>
    </row>
    <row r="42" spans="1:12">
      <c r="A42" s="9628"/>
      <c r="B42" s="1565"/>
      <c r="C42" s="556" t="s">
        <v>796</v>
      </c>
      <c r="D42" s="1550" t="s">
        <v>1150</v>
      </c>
      <c r="E42" s="1548"/>
      <c r="F42" s="1543"/>
      <c r="G42" s="1567"/>
      <c r="H42" s="1554"/>
      <c r="I42" s="1543">
        <v>1785500</v>
      </c>
      <c r="J42" s="1543"/>
      <c r="K42" s="9630">
        <f>K41-I42</f>
        <v>3341241</v>
      </c>
      <c r="L42" s="9617"/>
    </row>
    <row r="43" spans="1:12">
      <c r="A43" s="9516"/>
      <c r="B43" s="1549"/>
      <c r="C43" s="555" t="s">
        <v>1152</v>
      </c>
      <c r="D43" s="1551"/>
      <c r="E43" s="1549"/>
      <c r="F43" s="1544"/>
      <c r="G43" s="1568"/>
      <c r="H43" s="1555"/>
      <c r="I43" s="1544"/>
      <c r="J43" s="1544"/>
      <c r="K43" s="9493"/>
      <c r="L43" s="9618"/>
    </row>
    <row r="44" spans="1:12">
      <c r="A44" s="514"/>
      <c r="B44" s="527"/>
      <c r="C44" s="532"/>
      <c r="D44" s="576"/>
      <c r="E44" s="584"/>
      <c r="F44" s="586"/>
      <c r="G44" s="588"/>
      <c r="H44" s="586"/>
      <c r="I44" s="586"/>
      <c r="J44" s="586">
        <v>750</v>
      </c>
      <c r="K44" s="1214">
        <f>K42+J44</f>
        <v>3341991</v>
      </c>
      <c r="L44" s="433"/>
    </row>
    <row r="45" spans="1:12">
      <c r="A45" s="9515"/>
      <c r="B45" s="1565" t="s">
        <v>1550</v>
      </c>
      <c r="C45" s="556" t="s">
        <v>815</v>
      </c>
      <c r="D45" s="1550" t="s">
        <v>138</v>
      </c>
      <c r="E45" s="974" t="s">
        <v>140</v>
      </c>
      <c r="F45" s="1543"/>
      <c r="G45" s="1543">
        <v>321855</v>
      </c>
      <c r="H45" s="1543"/>
      <c r="I45" s="1543"/>
      <c r="J45" s="1567"/>
      <c r="K45" s="9492">
        <f>K44-G45</f>
        <v>3020136</v>
      </c>
      <c r="L45" s="9617"/>
    </row>
    <row r="46" spans="1:12">
      <c r="A46" s="9516"/>
      <c r="B46" s="1549"/>
      <c r="C46" s="555" t="s">
        <v>910</v>
      </c>
      <c r="D46" s="1551" t="s">
        <v>598</v>
      </c>
      <c r="E46" s="1559"/>
      <c r="F46" s="1544"/>
      <c r="G46" s="1544"/>
      <c r="H46" s="1544"/>
      <c r="I46" s="1544"/>
      <c r="J46" s="1568"/>
      <c r="K46" s="9493"/>
      <c r="L46" s="9618"/>
    </row>
    <row r="47" spans="1:12">
      <c r="A47" s="1534"/>
      <c r="B47" s="527"/>
      <c r="C47" s="532"/>
      <c r="D47" s="576"/>
      <c r="E47" s="605"/>
      <c r="F47" s="577"/>
      <c r="G47" s="577"/>
      <c r="H47" s="600"/>
      <c r="I47" s="577"/>
      <c r="J47" s="604">
        <v>1600</v>
      </c>
      <c r="K47" s="516">
        <f>K45+J47</f>
        <v>3021736</v>
      </c>
      <c r="L47" s="433"/>
    </row>
    <row r="48" spans="1:12">
      <c r="A48" s="9515"/>
      <c r="B48" s="1548"/>
      <c r="C48" s="545" t="s">
        <v>1109</v>
      </c>
      <c r="D48" s="1564" t="s">
        <v>1502</v>
      </c>
      <c r="E48" s="974" t="s">
        <v>1503</v>
      </c>
      <c r="F48" s="1543"/>
      <c r="G48" s="1543">
        <v>500000</v>
      </c>
      <c r="H48" s="515"/>
      <c r="I48" s="1543"/>
      <c r="J48" s="595"/>
      <c r="K48" s="9492">
        <f>K47-G48</f>
        <v>2521736</v>
      </c>
      <c r="L48" s="9617"/>
    </row>
    <row r="49" spans="1:12">
      <c r="A49" s="9516"/>
      <c r="B49" s="1549"/>
      <c r="C49" s="538" t="s">
        <v>1501</v>
      </c>
      <c r="D49" s="1551" t="s">
        <v>38</v>
      </c>
      <c r="E49" s="1549"/>
      <c r="F49" s="1544"/>
      <c r="G49" s="1544"/>
      <c r="H49" s="515"/>
      <c r="I49" s="1544"/>
      <c r="J49" s="559"/>
      <c r="K49" s="9493"/>
      <c r="L49" s="9618"/>
    </row>
    <row r="50" spans="1:12">
      <c r="A50" s="1534"/>
      <c r="B50" s="527"/>
      <c r="C50" s="532"/>
      <c r="D50" s="576"/>
      <c r="E50" s="582"/>
      <c r="F50" s="577"/>
      <c r="G50" s="577"/>
      <c r="H50" s="600"/>
      <c r="I50" s="577"/>
      <c r="J50" s="604">
        <v>1600</v>
      </c>
      <c r="K50" s="516">
        <f>K48+J50</f>
        <v>2523336</v>
      </c>
      <c r="L50" s="433"/>
    </row>
    <row r="51" spans="1:12">
      <c r="A51" s="9515"/>
      <c r="B51" s="1548"/>
      <c r="C51" s="517" t="s">
        <v>1551</v>
      </c>
      <c r="D51" s="1550" t="s">
        <v>37</v>
      </c>
      <c r="E51" s="1573" t="s">
        <v>717</v>
      </c>
      <c r="F51" s="1543"/>
      <c r="G51" s="1543">
        <v>750000</v>
      </c>
      <c r="H51" s="515"/>
      <c r="I51" s="1543"/>
      <c r="J51" s="559"/>
      <c r="K51" s="9492">
        <f>K50-G51</f>
        <v>1773336</v>
      </c>
      <c r="L51" s="9617"/>
    </row>
    <row r="52" spans="1:12">
      <c r="A52" s="9516"/>
      <c r="B52" s="1549"/>
      <c r="C52" s="477" t="s">
        <v>1179</v>
      </c>
      <c r="D52" s="1551" t="s">
        <v>250</v>
      </c>
      <c r="E52" s="1574"/>
      <c r="F52" s="1544"/>
      <c r="G52" s="1544"/>
      <c r="H52" s="515"/>
      <c r="I52" s="1544"/>
      <c r="J52" s="559"/>
      <c r="K52" s="9493"/>
      <c r="L52" s="9618"/>
    </row>
    <row r="53" spans="1:12">
      <c r="A53" s="1534"/>
      <c r="B53" s="527"/>
      <c r="C53" s="532"/>
      <c r="D53" s="576"/>
      <c r="E53" s="582"/>
      <c r="F53" s="577"/>
      <c r="G53" s="577"/>
      <c r="H53" s="600"/>
      <c r="I53" s="577"/>
      <c r="J53" s="604">
        <v>1600</v>
      </c>
      <c r="K53" s="516">
        <f>K51+J53</f>
        <v>1774936</v>
      </c>
      <c r="L53" s="433"/>
    </row>
    <row r="54" spans="1:12">
      <c r="A54" s="9515"/>
      <c r="B54" s="1548"/>
      <c r="C54" s="556" t="s">
        <v>1047</v>
      </c>
      <c r="D54" s="1550" t="s">
        <v>1049</v>
      </c>
      <c r="E54" s="1548" t="s">
        <v>126</v>
      </c>
      <c r="F54" s="1543"/>
      <c r="G54" s="1543">
        <v>450000</v>
      </c>
      <c r="H54" s="515"/>
      <c r="I54" s="1543"/>
      <c r="J54" s="559"/>
      <c r="K54" s="9492">
        <f>K53-G54</f>
        <v>1324936</v>
      </c>
      <c r="L54" s="9617"/>
    </row>
    <row r="55" spans="1:12">
      <c r="A55" s="9516"/>
      <c r="B55" s="1549"/>
      <c r="C55" s="555" t="s">
        <v>1048</v>
      </c>
      <c r="D55" s="1551" t="s">
        <v>956</v>
      </c>
      <c r="E55" s="1549"/>
      <c r="F55" s="1544"/>
      <c r="G55" s="1544"/>
      <c r="H55" s="515"/>
      <c r="I55" s="1544"/>
      <c r="J55" s="559"/>
      <c r="K55" s="9493"/>
      <c r="L55" s="9618"/>
    </row>
    <row r="56" spans="1:12">
      <c r="A56" s="1534"/>
      <c r="B56" s="527"/>
      <c r="C56" s="532"/>
      <c r="D56" s="576"/>
      <c r="E56" s="582"/>
      <c r="F56" s="577"/>
      <c r="G56" s="577"/>
      <c r="H56" s="600"/>
      <c r="I56" s="577"/>
      <c r="J56" s="604">
        <v>1600</v>
      </c>
      <c r="K56" s="516">
        <f>K54+J56</f>
        <v>1326536</v>
      </c>
      <c r="L56" s="433"/>
    </row>
    <row r="57" spans="1:12">
      <c r="A57" s="9515"/>
      <c r="B57" s="1548"/>
      <c r="C57" s="556" t="s">
        <v>781</v>
      </c>
      <c r="D57" s="485"/>
      <c r="E57" s="1548"/>
      <c r="F57" s="1543"/>
      <c r="G57" s="1543"/>
      <c r="H57" s="515"/>
      <c r="I57" s="1543">
        <v>209880</v>
      </c>
      <c r="J57" s="559"/>
      <c r="K57" s="9492">
        <f>K56-I57</f>
        <v>1116656</v>
      </c>
      <c r="L57" s="9647"/>
    </row>
    <row r="58" spans="1:12">
      <c r="A58" s="9516"/>
      <c r="B58" s="1549"/>
      <c r="C58" s="555" t="s">
        <v>1208</v>
      </c>
      <c r="D58" s="486"/>
      <c r="E58" s="1549"/>
      <c r="F58" s="1544"/>
      <c r="G58" s="1544"/>
      <c r="H58" s="515"/>
      <c r="I58" s="1544"/>
      <c r="J58" s="559"/>
      <c r="K58" s="9493"/>
      <c r="L58" s="9648"/>
    </row>
    <row r="59" spans="1:12">
      <c r="A59" s="1534"/>
      <c r="B59" s="527"/>
      <c r="C59" s="532"/>
      <c r="D59" s="528"/>
      <c r="E59" s="584"/>
      <c r="F59" s="600"/>
      <c r="G59" s="600"/>
      <c r="H59" s="600"/>
      <c r="I59" s="600"/>
      <c r="J59" s="604">
        <v>1500</v>
      </c>
      <c r="K59" s="516">
        <f>K57+J59</f>
        <v>1118156</v>
      </c>
      <c r="L59" s="433"/>
    </row>
    <row r="60" spans="1:12">
      <c r="A60" s="9515"/>
      <c r="B60" s="1548"/>
      <c r="C60" s="474" t="s">
        <v>815</v>
      </c>
      <c r="D60" s="1550" t="s">
        <v>113</v>
      </c>
      <c r="E60" s="1548" t="s">
        <v>114</v>
      </c>
      <c r="F60" s="1566"/>
      <c r="G60" s="1543"/>
      <c r="H60" s="1543"/>
      <c r="I60" s="1543">
        <v>599285</v>
      </c>
      <c r="J60" s="1567"/>
      <c r="K60" s="9492">
        <f>K59-I60</f>
        <v>518871</v>
      </c>
      <c r="L60" s="9647"/>
    </row>
    <row r="61" spans="1:12">
      <c r="A61" s="9516"/>
      <c r="B61" s="1549"/>
      <c r="C61" s="487" t="s">
        <v>820</v>
      </c>
      <c r="D61" s="1551" t="s">
        <v>46</v>
      </c>
      <c r="E61" s="1549"/>
      <c r="F61" s="1544"/>
      <c r="G61" s="1544"/>
      <c r="H61" s="1544"/>
      <c r="I61" s="1544"/>
      <c r="J61" s="1568"/>
      <c r="K61" s="9493"/>
      <c r="L61" s="9648"/>
    </row>
    <row r="62" spans="1:12">
      <c r="A62" s="514"/>
      <c r="B62" s="527"/>
      <c r="C62" s="532"/>
      <c r="D62" s="576"/>
      <c r="E62" s="582"/>
      <c r="F62" s="577"/>
      <c r="G62" s="577"/>
      <c r="H62" s="600"/>
      <c r="I62" s="577"/>
      <c r="J62" s="604">
        <v>1600</v>
      </c>
      <c r="K62" s="516">
        <f>K60+J62</f>
        <v>520471</v>
      </c>
      <c r="L62" s="433"/>
    </row>
    <row r="63" spans="1:12">
      <c r="A63" s="9515"/>
      <c r="B63" s="1548"/>
      <c r="C63" s="556" t="s">
        <v>815</v>
      </c>
      <c r="D63" s="1550" t="s">
        <v>113</v>
      </c>
      <c r="E63" s="1548" t="s">
        <v>114</v>
      </c>
      <c r="F63" s="1543"/>
      <c r="G63" s="1543"/>
      <c r="H63" s="1543"/>
      <c r="I63" s="1543">
        <v>30264</v>
      </c>
      <c r="J63" s="595"/>
      <c r="K63" s="9492">
        <f>K62-I63</f>
        <v>490207</v>
      </c>
      <c r="L63" s="9617"/>
    </row>
    <row r="64" spans="1:12">
      <c r="A64" s="9516"/>
      <c r="B64" s="1549"/>
      <c r="C64" s="555" t="s">
        <v>1449</v>
      </c>
      <c r="D64" s="1551" t="s">
        <v>46</v>
      </c>
      <c r="E64" s="1549"/>
      <c r="F64" s="1544"/>
      <c r="G64" s="1544"/>
      <c r="H64" s="1544"/>
      <c r="I64" s="1544"/>
      <c r="J64" s="559"/>
      <c r="K64" s="9493"/>
      <c r="L64" s="9618"/>
    </row>
    <row r="65" spans="1:12">
      <c r="A65" s="514"/>
      <c r="B65" s="527"/>
      <c r="C65" s="532"/>
      <c r="D65" s="576"/>
      <c r="E65" s="582"/>
      <c r="F65" s="577"/>
      <c r="G65" s="577"/>
      <c r="H65" s="600"/>
      <c r="I65" s="577"/>
      <c r="J65" s="604">
        <v>1600</v>
      </c>
      <c r="K65" s="981">
        <f>K63+J65</f>
        <v>491807</v>
      </c>
      <c r="L65" s="433"/>
    </row>
    <row r="66" spans="1:12">
      <c r="A66" s="9640"/>
      <c r="B66" s="1586" t="s">
        <v>1552</v>
      </c>
      <c r="C66" s="474" t="s">
        <v>815</v>
      </c>
      <c r="D66" s="1550" t="s">
        <v>579</v>
      </c>
      <c r="E66" s="1548" t="s">
        <v>83</v>
      </c>
      <c r="F66" s="1582"/>
      <c r="G66" s="1582"/>
      <c r="H66" s="1580"/>
      <c r="I66" s="1582">
        <v>78631</v>
      </c>
      <c r="J66" s="1580"/>
      <c r="K66" s="9492">
        <f>K65-I66</f>
        <v>413176</v>
      </c>
      <c r="L66" s="9617"/>
    </row>
    <row r="67" spans="1:12">
      <c r="A67" s="9665"/>
      <c r="B67" s="1587"/>
      <c r="C67" s="522" t="s">
        <v>995</v>
      </c>
      <c r="D67" s="1551" t="s">
        <v>46</v>
      </c>
      <c r="E67" s="1549"/>
      <c r="F67" s="1583"/>
      <c r="G67" s="1583"/>
      <c r="H67" s="1581"/>
      <c r="I67" s="1583"/>
      <c r="J67" s="1581"/>
      <c r="K67" s="9493"/>
      <c r="L67" s="9618"/>
    </row>
    <row r="68" spans="1:12">
      <c r="A68" s="552"/>
      <c r="B68" s="392"/>
      <c r="C68" s="891"/>
      <c r="D68" s="891"/>
      <c r="E68" s="891"/>
      <c r="F68" s="891"/>
      <c r="G68" s="891"/>
      <c r="H68" s="891"/>
      <c r="I68" s="891"/>
      <c r="J68" s="891">
        <v>1600</v>
      </c>
      <c r="K68" s="515">
        <f>K66+J68</f>
        <v>414776</v>
      </c>
      <c r="L68" s="433"/>
    </row>
    <row r="69" spans="1:12">
      <c r="A69" s="9640"/>
      <c r="B69" s="1548"/>
      <c r="C69" s="665" t="s">
        <v>815</v>
      </c>
      <c r="D69" s="666" t="s">
        <v>574</v>
      </c>
      <c r="E69" s="1548" t="s">
        <v>79</v>
      </c>
      <c r="F69" s="1566"/>
      <c r="G69" s="1543"/>
      <c r="H69" s="537"/>
      <c r="I69" s="1543">
        <v>167958</v>
      </c>
      <c r="J69" s="595"/>
      <c r="K69" s="9492">
        <f>K68-I69</f>
        <v>246818</v>
      </c>
      <c r="L69" s="9617"/>
    </row>
    <row r="70" spans="1:12">
      <c r="A70" s="9665"/>
      <c r="B70" s="1549"/>
      <c r="C70" s="538" t="s">
        <v>826</v>
      </c>
      <c r="D70" s="667" t="s">
        <v>46</v>
      </c>
      <c r="E70" s="1549"/>
      <c r="F70" s="1544"/>
      <c r="G70" s="1544"/>
      <c r="H70" s="515"/>
      <c r="I70" s="1544"/>
      <c r="J70" s="559"/>
      <c r="K70" s="9493"/>
      <c r="L70" s="9618"/>
    </row>
    <row r="71" spans="1:12">
      <c r="A71" s="514"/>
      <c r="B71" s="533"/>
      <c r="C71" s="532"/>
      <c r="D71" s="576"/>
      <c r="E71" s="582"/>
      <c r="F71" s="577"/>
      <c r="G71" s="577"/>
      <c r="H71" s="600"/>
      <c r="I71" s="577"/>
      <c r="J71" s="604">
        <v>1600</v>
      </c>
      <c r="K71" s="515">
        <f>K69+J71</f>
        <v>248418</v>
      </c>
      <c r="L71" s="433"/>
    </row>
    <row r="72" spans="1:12">
      <c r="A72" s="1529"/>
      <c r="B72" s="1573"/>
      <c r="C72" s="474" t="s">
        <v>780</v>
      </c>
      <c r="D72" s="1550"/>
      <c r="E72" s="1548"/>
      <c r="F72" s="1556">
        <v>20000000</v>
      </c>
      <c r="G72" s="1556"/>
      <c r="H72" s="923"/>
      <c r="I72" s="1556"/>
      <c r="J72" s="923"/>
      <c r="K72" s="9492">
        <f>K71+F72</f>
        <v>20248418</v>
      </c>
      <c r="L72" s="9617"/>
    </row>
    <row r="73" spans="1:12">
      <c r="A73" s="1530"/>
      <c r="B73" s="1574"/>
      <c r="C73" s="477"/>
      <c r="D73" s="1551"/>
      <c r="E73" s="1549"/>
      <c r="F73" s="980"/>
      <c r="G73" s="1557"/>
      <c r="H73" s="460"/>
      <c r="I73" s="1557"/>
      <c r="J73" s="460"/>
      <c r="K73" s="9493"/>
      <c r="L73" s="9618"/>
    </row>
    <row r="74" spans="1:12">
      <c r="A74" s="1534"/>
      <c r="B74" s="1072"/>
      <c r="C74" s="529"/>
      <c r="D74" s="601"/>
      <c r="E74" s="584"/>
      <c r="F74" s="586"/>
      <c r="G74" s="600"/>
      <c r="H74" s="600"/>
      <c r="I74" s="600"/>
      <c r="J74" s="600"/>
      <c r="K74" s="1532"/>
      <c r="L74" s="433"/>
    </row>
    <row r="75" spans="1:12">
      <c r="A75" s="9515"/>
      <c r="B75" s="1573"/>
      <c r="C75" s="474" t="s">
        <v>997</v>
      </c>
      <c r="D75" s="485" t="s">
        <v>1221</v>
      </c>
      <c r="E75" s="1592" t="s">
        <v>1236</v>
      </c>
      <c r="F75" s="1556"/>
      <c r="G75" s="1556">
        <v>200000</v>
      </c>
      <c r="H75" s="923"/>
      <c r="I75" s="1556"/>
      <c r="J75" s="923"/>
      <c r="K75" s="9492">
        <f>K72-G75</f>
        <v>20048418</v>
      </c>
      <c r="L75" s="9617"/>
    </row>
    <row r="76" spans="1:12">
      <c r="A76" s="9516"/>
      <c r="B76" s="1574"/>
      <c r="C76" s="477" t="s">
        <v>1553</v>
      </c>
      <c r="D76" s="486" t="s">
        <v>1222</v>
      </c>
      <c r="E76" s="1593"/>
      <c r="F76" s="980"/>
      <c r="G76" s="1557"/>
      <c r="H76" s="460"/>
      <c r="I76" s="1557"/>
      <c r="J76" s="460"/>
      <c r="K76" s="9493"/>
      <c r="L76" s="9618"/>
    </row>
    <row r="77" spans="1:12">
      <c r="A77" s="1534"/>
      <c r="B77" s="1072"/>
      <c r="C77" s="529"/>
      <c r="D77" s="601"/>
      <c r="E77" s="584"/>
      <c r="F77" s="586"/>
      <c r="G77" s="600"/>
      <c r="H77" s="600"/>
      <c r="I77" s="600"/>
      <c r="J77" s="600">
        <v>1600</v>
      </c>
      <c r="K77" s="1532">
        <f>K75+J77</f>
        <v>20050018</v>
      </c>
      <c r="L77" s="433"/>
    </row>
    <row r="78" spans="1:12">
      <c r="A78" s="9515"/>
      <c r="B78" s="1548"/>
      <c r="C78" s="499" t="s">
        <v>781</v>
      </c>
      <c r="D78" s="1550" t="s">
        <v>574</v>
      </c>
      <c r="E78" s="1548" t="s">
        <v>79</v>
      </c>
      <c r="F78" s="1543"/>
      <c r="G78" s="1543"/>
      <c r="H78" s="537"/>
      <c r="I78" s="1543">
        <v>14940</v>
      </c>
      <c r="J78" s="537"/>
      <c r="K78" s="9492">
        <f>K77-I78</f>
        <v>20035078</v>
      </c>
      <c r="L78" s="433"/>
    </row>
    <row r="79" spans="1:12">
      <c r="A79" s="9516"/>
      <c r="B79" s="1549"/>
      <c r="C79" s="477" t="s">
        <v>994</v>
      </c>
      <c r="D79" s="1551" t="s">
        <v>46</v>
      </c>
      <c r="E79" s="1549"/>
      <c r="F79" s="1544"/>
      <c r="G79" s="1544"/>
      <c r="H79" s="515"/>
      <c r="I79" s="1544"/>
      <c r="J79" s="515"/>
      <c r="K79" s="9493"/>
      <c r="L79" s="433"/>
    </row>
    <row r="80" spans="1:12">
      <c r="A80" s="1534"/>
      <c r="B80" s="533"/>
      <c r="C80" s="529"/>
      <c r="D80" s="602"/>
      <c r="E80" s="599"/>
      <c r="F80" s="600"/>
      <c r="G80" s="600"/>
      <c r="H80" s="600"/>
      <c r="I80" s="600"/>
      <c r="J80" s="600">
        <v>1500</v>
      </c>
      <c r="K80" s="1532">
        <f>K78+J80</f>
        <v>20036578</v>
      </c>
      <c r="L80" s="433"/>
    </row>
    <row r="81" spans="1:12">
      <c r="A81" s="9515"/>
      <c r="B81" s="1548"/>
      <c r="C81" s="435" t="s">
        <v>1554</v>
      </c>
      <c r="D81" s="1550"/>
      <c r="E81" s="1548"/>
      <c r="F81" s="1543"/>
      <c r="G81" s="1543"/>
      <c r="H81" s="1543"/>
      <c r="I81" s="1543">
        <v>21000</v>
      </c>
      <c r="J81" s="595"/>
      <c r="K81" s="9492">
        <f>K80-I81</f>
        <v>20015578</v>
      </c>
      <c r="L81" s="433"/>
    </row>
    <row r="82" spans="1:12">
      <c r="A82" s="9516"/>
      <c r="B82" s="1549"/>
      <c r="C82" s="509" t="s">
        <v>1555</v>
      </c>
      <c r="D82" s="1551"/>
      <c r="E82" s="1549"/>
      <c r="F82" s="1544"/>
      <c r="G82" s="1544"/>
      <c r="H82" s="1544"/>
      <c r="I82" s="1544"/>
      <c r="J82" s="559"/>
      <c r="K82" s="9493"/>
      <c r="L82" s="433"/>
    </row>
    <row r="83" spans="1:12">
      <c r="A83" s="1534"/>
      <c r="B83" s="1547"/>
      <c r="C83" s="532"/>
      <c r="D83" s="576"/>
      <c r="E83" s="582"/>
      <c r="F83" s="577"/>
      <c r="G83" s="577"/>
      <c r="H83" s="600"/>
      <c r="I83" s="577"/>
      <c r="J83" s="604">
        <v>675</v>
      </c>
      <c r="K83" s="1585">
        <f>K81+J83</f>
        <v>20016253</v>
      </c>
      <c r="L83" s="433"/>
    </row>
    <row r="84" spans="1:12">
      <c r="A84" s="9515"/>
      <c r="B84" s="1548" t="s">
        <v>1556</v>
      </c>
      <c r="C84" s="497" t="s">
        <v>821</v>
      </c>
      <c r="D84" s="1550" t="s">
        <v>558</v>
      </c>
      <c r="E84" s="1558" t="s">
        <v>251</v>
      </c>
      <c r="F84" s="1566"/>
      <c r="G84" s="1543">
        <v>321841</v>
      </c>
      <c r="H84" s="1543"/>
      <c r="I84" s="1543"/>
      <c r="J84" s="464"/>
      <c r="K84" s="9492">
        <f>K83-G84</f>
        <v>19694412</v>
      </c>
      <c r="L84" s="433"/>
    </row>
    <row r="85" spans="1:12">
      <c r="A85" s="9516"/>
      <c r="B85" s="1549"/>
      <c r="C85" s="497" t="s">
        <v>1018</v>
      </c>
      <c r="D85" s="1551" t="s">
        <v>250</v>
      </c>
      <c r="E85" s="1559"/>
      <c r="F85" s="1544"/>
      <c r="G85" s="1544"/>
      <c r="H85" s="1544"/>
      <c r="I85" s="1544"/>
      <c r="J85" s="559"/>
      <c r="K85" s="9493"/>
      <c r="L85" s="433"/>
    </row>
    <row r="86" spans="1:12">
      <c r="A86" s="1534"/>
      <c r="B86" s="1547"/>
      <c r="C86" s="532"/>
      <c r="D86" s="576"/>
      <c r="E86" s="582"/>
      <c r="F86" s="577"/>
      <c r="G86" s="577"/>
      <c r="H86" s="600"/>
      <c r="I86" s="577"/>
      <c r="J86" s="604">
        <v>1600</v>
      </c>
      <c r="K86" s="1531">
        <f>K84+J86</f>
        <v>19696012</v>
      </c>
      <c r="L86" s="433"/>
    </row>
    <row r="87" spans="1:12">
      <c r="A87" s="1529"/>
      <c r="B87" s="1548"/>
      <c r="C87" s="497" t="s">
        <v>815</v>
      </c>
      <c r="D87" s="1550" t="s">
        <v>157</v>
      </c>
      <c r="E87" s="1548" t="s">
        <v>156</v>
      </c>
      <c r="F87" s="1543"/>
      <c r="G87" s="1543">
        <v>936582</v>
      </c>
      <c r="H87" s="1543"/>
      <c r="I87" s="1543"/>
      <c r="J87" s="1567"/>
      <c r="K87" s="9492">
        <f>K86-G87</f>
        <v>18759430</v>
      </c>
      <c r="L87" s="433"/>
    </row>
    <row r="88" spans="1:12">
      <c r="A88" s="1530"/>
      <c r="B88" s="1549"/>
      <c r="C88" s="497" t="s">
        <v>1022</v>
      </c>
      <c r="D88" s="1551" t="s">
        <v>38</v>
      </c>
      <c r="E88" s="1549"/>
      <c r="F88" s="1544"/>
      <c r="G88" s="1544"/>
      <c r="H88" s="1544"/>
      <c r="I88" s="1544"/>
      <c r="J88" s="1568"/>
      <c r="K88" s="9493"/>
      <c r="L88" s="433"/>
    </row>
    <row r="89" spans="1:12">
      <c r="A89" s="1534"/>
      <c r="B89" s="1547"/>
      <c r="C89" s="532"/>
      <c r="D89" s="576"/>
      <c r="E89" s="582"/>
      <c r="F89" s="577"/>
      <c r="G89" s="577"/>
      <c r="H89" s="600"/>
      <c r="I89" s="577"/>
      <c r="J89" s="604">
        <v>1600</v>
      </c>
      <c r="K89" s="1531">
        <f>K87+J89</f>
        <v>18761030</v>
      </c>
      <c r="L89" s="433"/>
    </row>
    <row r="90" spans="1:12">
      <c r="A90" s="787"/>
      <c r="B90" s="1548"/>
      <c r="C90" s="497" t="s">
        <v>815</v>
      </c>
      <c r="D90" s="485" t="s">
        <v>267</v>
      </c>
      <c r="E90" s="1548" t="s">
        <v>271</v>
      </c>
      <c r="F90" s="1543"/>
      <c r="G90" s="1567">
        <v>332076</v>
      </c>
      <c r="H90" s="1554"/>
      <c r="I90" s="1543"/>
      <c r="J90" s="1543"/>
      <c r="K90" s="9492">
        <f>K89-G90</f>
        <v>18428954</v>
      </c>
      <c r="L90" s="433"/>
    </row>
    <row r="91" spans="1:12">
      <c r="A91" s="788"/>
      <c r="B91" s="1549"/>
      <c r="C91" s="497" t="s">
        <v>1023</v>
      </c>
      <c r="D91" s="486" t="s">
        <v>304</v>
      </c>
      <c r="E91" s="1549"/>
      <c r="F91" s="1544"/>
      <c r="G91" s="1568"/>
      <c r="H91" s="1555"/>
      <c r="I91" s="1544"/>
      <c r="J91" s="1544"/>
      <c r="K91" s="9493"/>
      <c r="L91" s="433"/>
    </row>
    <row r="92" spans="1:12">
      <c r="A92" s="514"/>
      <c r="B92" s="1547"/>
      <c r="C92" s="532"/>
      <c r="D92" s="528"/>
      <c r="E92" s="584"/>
      <c r="F92" s="586"/>
      <c r="G92" s="588"/>
      <c r="H92" s="586"/>
      <c r="I92" s="586"/>
      <c r="J92" s="586">
        <v>1600</v>
      </c>
      <c r="K92" s="1531">
        <f>K90+J92</f>
        <v>18430554</v>
      </c>
      <c r="L92" s="433"/>
    </row>
    <row r="93" spans="1:12">
      <c r="A93" s="557"/>
      <c r="B93" s="1548"/>
      <c r="C93" s="517" t="s">
        <v>815</v>
      </c>
      <c r="D93" s="1550" t="s">
        <v>160</v>
      </c>
      <c r="E93" s="1548" t="s">
        <v>162</v>
      </c>
      <c r="F93" s="534"/>
      <c r="G93" s="1543">
        <v>602205</v>
      </c>
      <c r="H93" s="534"/>
      <c r="I93" s="1543"/>
      <c r="J93" s="534"/>
      <c r="K93" s="9492">
        <f>K92-G93</f>
        <v>17828349</v>
      </c>
      <c r="L93" s="433"/>
    </row>
    <row r="94" spans="1:12">
      <c r="A94" s="554"/>
      <c r="B94" s="1549"/>
      <c r="C94" s="563" t="s">
        <v>849</v>
      </c>
      <c r="D94" s="1551" t="s">
        <v>850</v>
      </c>
      <c r="E94" s="1549"/>
      <c r="F94" s="537"/>
      <c r="G94" s="1544"/>
      <c r="H94" s="537"/>
      <c r="I94" s="1544"/>
      <c r="J94" s="537"/>
      <c r="K94" s="9493"/>
      <c r="L94" s="433"/>
    </row>
    <row r="95" spans="1:12">
      <c r="A95" s="514"/>
      <c r="B95" s="1547"/>
      <c r="C95" s="532"/>
      <c r="D95" s="576"/>
      <c r="E95" s="605"/>
      <c r="F95" s="586"/>
      <c r="G95" s="586"/>
      <c r="H95" s="586"/>
      <c r="I95" s="586"/>
      <c r="J95" s="586">
        <v>1600</v>
      </c>
      <c r="K95" s="1531">
        <f>K93+J95</f>
        <v>17829949</v>
      </c>
      <c r="L95" s="433"/>
    </row>
    <row r="96" spans="1:12">
      <c r="A96" s="491"/>
      <c r="B96" s="1548"/>
      <c r="C96" s="517" t="s">
        <v>851</v>
      </c>
      <c r="D96" s="1550" t="s">
        <v>853</v>
      </c>
      <c r="E96" s="1548" t="s">
        <v>497</v>
      </c>
      <c r="F96" s="537"/>
      <c r="G96" s="1543">
        <v>151690</v>
      </c>
      <c r="H96" s="537"/>
      <c r="I96" s="1543"/>
      <c r="J96" s="537"/>
      <c r="K96" s="9492">
        <f>K95-G96</f>
        <v>17678259</v>
      </c>
      <c r="L96" s="433"/>
    </row>
    <row r="97" spans="1:12">
      <c r="A97" s="487"/>
      <c r="B97" s="1549"/>
      <c r="C97" s="555" t="s">
        <v>852</v>
      </c>
      <c r="D97" s="1551" t="s">
        <v>919</v>
      </c>
      <c r="E97" s="1549"/>
      <c r="F97" s="537"/>
      <c r="G97" s="1544"/>
      <c r="H97" s="537"/>
      <c r="I97" s="1544"/>
      <c r="J97" s="537"/>
      <c r="K97" s="9493"/>
      <c r="L97" s="433"/>
    </row>
    <row r="98" spans="1:12">
      <c r="A98" s="514"/>
      <c r="B98" s="1547"/>
      <c r="C98" s="532"/>
      <c r="D98" s="576"/>
      <c r="E98" s="582"/>
      <c r="F98" s="586"/>
      <c r="G98" s="586"/>
      <c r="H98" s="586"/>
      <c r="I98" s="586"/>
      <c r="J98" s="586">
        <v>1600</v>
      </c>
      <c r="K98" s="1531">
        <f>K96+J98</f>
        <v>17679859</v>
      </c>
      <c r="L98" s="433"/>
    </row>
    <row r="99" spans="1:12">
      <c r="A99" s="491"/>
      <c r="B99" s="1548"/>
      <c r="C99" s="474" t="s">
        <v>815</v>
      </c>
      <c r="D99" s="1550" t="s">
        <v>568</v>
      </c>
      <c r="E99" s="1548" t="s">
        <v>715</v>
      </c>
      <c r="F99" s="537"/>
      <c r="G99" s="1543">
        <v>467871</v>
      </c>
      <c r="H99" s="537"/>
      <c r="I99" s="1543"/>
      <c r="J99" s="537"/>
      <c r="K99" s="9492">
        <f>K98-G99</f>
        <v>17211988</v>
      </c>
      <c r="L99" s="433"/>
    </row>
    <row r="100" spans="1:12">
      <c r="A100" s="487"/>
      <c r="B100" s="1549"/>
      <c r="C100" s="477" t="s">
        <v>833</v>
      </c>
      <c r="D100" s="1551" t="s">
        <v>250</v>
      </c>
      <c r="E100" s="1549"/>
      <c r="F100" s="537"/>
      <c r="G100" s="1544"/>
      <c r="H100" s="537"/>
      <c r="I100" s="1544"/>
      <c r="J100" s="537"/>
      <c r="K100" s="9493"/>
      <c r="L100" s="433"/>
    </row>
    <row r="101" spans="1:12">
      <c r="A101" s="514"/>
      <c r="B101" s="1547"/>
      <c r="C101" s="891"/>
      <c r="D101" s="891"/>
      <c r="E101" s="891"/>
      <c r="F101" s="586"/>
      <c r="G101" s="586"/>
      <c r="H101" s="586"/>
      <c r="I101" s="586"/>
      <c r="J101" s="586">
        <v>1600</v>
      </c>
      <c r="K101" s="1531">
        <f>K99+J101</f>
        <v>17213588</v>
      </c>
      <c r="L101" s="433"/>
    </row>
    <row r="102" spans="1:12">
      <c r="A102" s="491"/>
      <c r="B102" s="1548"/>
      <c r="C102" s="474" t="s">
        <v>815</v>
      </c>
      <c r="D102" s="1550" t="s">
        <v>568</v>
      </c>
      <c r="E102" s="1548" t="s">
        <v>715</v>
      </c>
      <c r="F102" s="537"/>
      <c r="G102" s="1543">
        <v>50153</v>
      </c>
      <c r="H102" s="537"/>
      <c r="I102" s="1543"/>
      <c r="J102" s="537"/>
      <c r="K102" s="9492">
        <f>K101-G102</f>
        <v>17163435</v>
      </c>
      <c r="L102" s="433"/>
    </row>
    <row r="103" spans="1:12">
      <c r="A103" s="487"/>
      <c r="B103" s="1549"/>
      <c r="C103" s="477" t="s">
        <v>832</v>
      </c>
      <c r="D103" s="1551" t="s">
        <v>250</v>
      </c>
      <c r="E103" s="1549"/>
      <c r="F103" s="537"/>
      <c r="G103" s="1544"/>
      <c r="H103" s="537"/>
      <c r="I103" s="1544"/>
      <c r="J103" s="537"/>
      <c r="K103" s="9493"/>
      <c r="L103" s="433"/>
    </row>
    <row r="104" spans="1:12">
      <c r="A104" s="514"/>
      <c r="B104" s="1547"/>
      <c r="C104" s="532"/>
      <c r="D104" s="576"/>
      <c r="E104" s="582"/>
      <c r="F104" s="586"/>
      <c r="G104" s="586"/>
      <c r="H104" s="586"/>
      <c r="I104" s="586"/>
      <c r="J104" s="586">
        <v>1600</v>
      </c>
      <c r="K104" s="1531">
        <f>K102+J104</f>
        <v>17165035</v>
      </c>
      <c r="L104" s="433"/>
    </row>
    <row r="105" spans="1:12">
      <c r="A105" s="491"/>
      <c r="B105" s="1548"/>
      <c r="C105" s="474" t="s">
        <v>821</v>
      </c>
      <c r="D105" s="1550" t="s">
        <v>790</v>
      </c>
      <c r="E105" s="1548" t="s">
        <v>877</v>
      </c>
      <c r="F105" s="537"/>
      <c r="G105" s="1543">
        <v>242926</v>
      </c>
      <c r="H105" s="537"/>
      <c r="I105" s="1543"/>
      <c r="J105" s="537"/>
      <c r="K105" s="9492">
        <f>K104-G105</f>
        <v>16922109</v>
      </c>
      <c r="L105" s="433"/>
    </row>
    <row r="106" spans="1:12">
      <c r="A106" s="487"/>
      <c r="B106" s="1549"/>
      <c r="C106" s="477" t="s">
        <v>827</v>
      </c>
      <c r="D106" s="1551" t="s">
        <v>304</v>
      </c>
      <c r="E106" s="1549"/>
      <c r="F106" s="537"/>
      <c r="G106" s="1544"/>
      <c r="H106" s="537"/>
      <c r="I106" s="1544"/>
      <c r="J106" s="537"/>
      <c r="K106" s="9493"/>
      <c r="L106" s="433"/>
    </row>
    <row r="107" spans="1:12">
      <c r="A107" s="514"/>
      <c r="B107" s="1547"/>
      <c r="C107" s="529"/>
      <c r="D107" s="601"/>
      <c r="E107" s="584"/>
      <c r="F107" s="586"/>
      <c r="G107" s="586"/>
      <c r="H107" s="586"/>
      <c r="I107" s="586"/>
      <c r="J107" s="586">
        <v>1600</v>
      </c>
      <c r="K107" s="1531">
        <f>K105+J107</f>
        <v>16923709</v>
      </c>
      <c r="L107" s="433"/>
    </row>
    <row r="108" spans="1:12">
      <c r="A108" s="491"/>
      <c r="B108" s="1548"/>
      <c r="C108" s="474" t="s">
        <v>815</v>
      </c>
      <c r="D108" s="1550" t="s">
        <v>790</v>
      </c>
      <c r="E108" s="974" t="s">
        <v>877</v>
      </c>
      <c r="F108" s="1543"/>
      <c r="G108" s="1543">
        <v>7529</v>
      </c>
      <c r="H108" s="537"/>
      <c r="I108" s="1543"/>
      <c r="J108" s="537"/>
      <c r="K108" s="9492">
        <f>K107-G108</f>
        <v>16916180</v>
      </c>
      <c r="L108" s="433"/>
    </row>
    <row r="109" spans="1:12">
      <c r="A109" s="487"/>
      <c r="B109" s="1549"/>
      <c r="C109" s="477" t="s">
        <v>828</v>
      </c>
      <c r="D109" s="1551" t="s">
        <v>304</v>
      </c>
      <c r="E109" s="1559"/>
      <c r="F109" s="1544"/>
      <c r="G109" s="1544"/>
      <c r="H109" s="537"/>
      <c r="I109" s="1544"/>
      <c r="J109" s="537"/>
      <c r="K109" s="9493"/>
      <c r="L109" s="433"/>
    </row>
    <row r="110" spans="1:12">
      <c r="A110" s="554"/>
      <c r="B110" s="1547"/>
      <c r="C110" s="529"/>
      <c r="D110" s="602"/>
      <c r="E110" s="599"/>
      <c r="F110" s="586"/>
      <c r="G110" s="586"/>
      <c r="H110" s="586"/>
      <c r="I110" s="586"/>
      <c r="J110" s="586">
        <v>1600</v>
      </c>
      <c r="K110" s="1531">
        <f>K108+J110</f>
        <v>16917780</v>
      </c>
      <c r="L110" s="433"/>
    </row>
    <row r="111" spans="1:12">
      <c r="A111" s="491"/>
      <c r="B111" s="1548"/>
      <c r="C111" s="435" t="s">
        <v>815</v>
      </c>
      <c r="D111" s="1550" t="s">
        <v>399</v>
      </c>
      <c r="E111" s="1548" t="s">
        <v>401</v>
      </c>
      <c r="F111" s="1543"/>
      <c r="G111" s="1543">
        <v>183438</v>
      </c>
      <c r="H111" s="534"/>
      <c r="I111" s="1543"/>
      <c r="J111" s="534"/>
      <c r="K111" s="9492">
        <f>K110-G111</f>
        <v>16734342</v>
      </c>
      <c r="L111" s="433"/>
    </row>
    <row r="112" spans="1:12">
      <c r="A112" s="487"/>
      <c r="B112" s="1549"/>
      <c r="C112" s="509" t="s">
        <v>1051</v>
      </c>
      <c r="D112" s="1551" t="s">
        <v>400</v>
      </c>
      <c r="E112" s="1549"/>
      <c r="F112" s="1544"/>
      <c r="G112" s="1544"/>
      <c r="H112" s="515"/>
      <c r="I112" s="1544"/>
      <c r="J112" s="515"/>
      <c r="K112" s="9493"/>
      <c r="L112" s="433"/>
    </row>
    <row r="113" spans="1:12">
      <c r="A113" s="554"/>
      <c r="B113" s="1547"/>
      <c r="C113" s="532"/>
      <c r="D113" s="576"/>
      <c r="E113" s="582"/>
      <c r="F113" s="600"/>
      <c r="G113" s="600"/>
      <c r="H113" s="600"/>
      <c r="I113" s="600"/>
      <c r="J113" s="600">
        <v>1600</v>
      </c>
      <c r="K113" s="1531">
        <f>K111+J113</f>
        <v>16735942</v>
      </c>
      <c r="L113" s="433"/>
    </row>
    <row r="114" spans="1:12">
      <c r="A114" s="491"/>
      <c r="B114" s="1548"/>
      <c r="C114" s="435" t="s">
        <v>815</v>
      </c>
      <c r="D114" s="1550" t="s">
        <v>399</v>
      </c>
      <c r="E114" s="1548" t="s">
        <v>401</v>
      </c>
      <c r="F114" s="1566"/>
      <c r="G114" s="1543">
        <v>466411</v>
      </c>
      <c r="H114" s="1543"/>
      <c r="I114" s="1543"/>
      <c r="J114" s="595"/>
      <c r="K114" s="9492">
        <f>K113-G114</f>
        <v>16269531</v>
      </c>
      <c r="L114" s="9617"/>
    </row>
    <row r="115" spans="1:12">
      <c r="A115" s="487"/>
      <c r="B115" s="1549"/>
      <c r="C115" s="509" t="s">
        <v>1163</v>
      </c>
      <c r="D115" s="1551" t="s">
        <v>400</v>
      </c>
      <c r="E115" s="1549"/>
      <c r="F115" s="1544"/>
      <c r="G115" s="1544"/>
      <c r="H115" s="1544"/>
      <c r="I115" s="1544"/>
      <c r="J115" s="559"/>
      <c r="K115" s="9493"/>
      <c r="L115" s="9618"/>
    </row>
    <row r="116" spans="1:12">
      <c r="A116" s="554"/>
      <c r="B116" s="1547"/>
      <c r="C116" s="532"/>
      <c r="D116" s="576"/>
      <c r="E116" s="582"/>
      <c r="F116" s="577"/>
      <c r="G116" s="577"/>
      <c r="H116" s="600"/>
      <c r="I116" s="577"/>
      <c r="J116" s="604">
        <v>1600</v>
      </c>
      <c r="K116" s="1531">
        <f>K114+J116</f>
        <v>16271131</v>
      </c>
      <c r="L116" s="433"/>
    </row>
    <row r="117" spans="1:12">
      <c r="A117" s="491"/>
      <c r="B117" s="1548"/>
      <c r="C117" s="474" t="s">
        <v>821</v>
      </c>
      <c r="D117" s="1550" t="s">
        <v>302</v>
      </c>
      <c r="E117" s="974" t="s">
        <v>878</v>
      </c>
      <c r="F117" s="1543"/>
      <c r="G117" s="1543">
        <v>139820</v>
      </c>
      <c r="H117" s="1543"/>
      <c r="I117" s="1543"/>
      <c r="J117" s="595"/>
      <c r="K117" s="9492">
        <f>K116-G117</f>
        <v>16131311</v>
      </c>
      <c r="L117" s="433"/>
    </row>
    <row r="118" spans="1:12">
      <c r="A118" s="487"/>
      <c r="B118" s="1549"/>
      <c r="C118" s="477" t="s">
        <v>1024</v>
      </c>
      <c r="D118" s="1551" t="s">
        <v>918</v>
      </c>
      <c r="E118" s="1559"/>
      <c r="F118" s="1544"/>
      <c r="G118" s="1544"/>
      <c r="H118" s="1544"/>
      <c r="I118" s="1544"/>
      <c r="J118" s="559"/>
      <c r="K118" s="9493"/>
      <c r="L118" s="433"/>
    </row>
    <row r="119" spans="1:12">
      <c r="A119" s="554"/>
      <c r="B119" s="1547"/>
      <c r="C119" s="532"/>
      <c r="D119" s="576"/>
      <c r="E119" s="582"/>
      <c r="F119" s="577"/>
      <c r="G119" s="577"/>
      <c r="H119" s="600"/>
      <c r="I119" s="577"/>
      <c r="J119" s="604">
        <v>1600</v>
      </c>
      <c r="K119" s="1532">
        <f>K117+J119</f>
        <v>16132911</v>
      </c>
      <c r="L119" s="433"/>
    </row>
    <row r="120" spans="1:12">
      <c r="A120" s="491"/>
      <c r="B120" s="1548"/>
      <c r="C120" s="474" t="s">
        <v>815</v>
      </c>
      <c r="D120" s="1569" t="s">
        <v>302</v>
      </c>
      <c r="E120" s="974" t="s">
        <v>878</v>
      </c>
      <c r="F120" s="1543"/>
      <c r="G120" s="1543">
        <v>24618</v>
      </c>
      <c r="H120" s="534"/>
      <c r="I120" s="1543"/>
      <c r="J120" s="534"/>
      <c r="K120" s="9492">
        <f>K119-G120</f>
        <v>16108293</v>
      </c>
      <c r="L120" s="433"/>
    </row>
    <row r="121" spans="1:12">
      <c r="A121" s="487"/>
      <c r="B121" s="1549"/>
      <c r="C121" s="477" t="s">
        <v>831</v>
      </c>
      <c r="D121" s="1577" t="s">
        <v>918</v>
      </c>
      <c r="E121" s="1559"/>
      <c r="F121" s="1544"/>
      <c r="G121" s="1544"/>
      <c r="H121" s="515"/>
      <c r="I121" s="1544"/>
      <c r="J121" s="515"/>
      <c r="K121" s="9493"/>
      <c r="L121" s="433"/>
    </row>
    <row r="122" spans="1:12">
      <c r="A122" s="554"/>
      <c r="B122" s="1547"/>
      <c r="C122" s="532"/>
      <c r="D122" s="576"/>
      <c r="E122" s="584"/>
      <c r="F122" s="600"/>
      <c r="G122" s="600"/>
      <c r="H122" s="600"/>
      <c r="I122" s="600"/>
      <c r="J122" s="600">
        <v>1600</v>
      </c>
      <c r="K122" s="1531">
        <f>K120+J122</f>
        <v>16109893</v>
      </c>
      <c r="L122" s="433"/>
    </row>
    <row r="123" spans="1:12">
      <c r="A123" s="491"/>
      <c r="B123" s="1548"/>
      <c r="C123" s="556" t="s">
        <v>815</v>
      </c>
      <c r="D123" s="1550" t="s">
        <v>899</v>
      </c>
      <c r="E123" s="974" t="s">
        <v>901</v>
      </c>
      <c r="F123" s="1543"/>
      <c r="G123" s="1543">
        <v>470494</v>
      </c>
      <c r="H123" s="537"/>
      <c r="I123" s="1543"/>
      <c r="J123" s="537"/>
      <c r="K123" s="9492">
        <f>K122-G123</f>
        <v>15639399</v>
      </c>
      <c r="L123" s="9617"/>
    </row>
    <row r="124" spans="1:12">
      <c r="A124" s="487"/>
      <c r="B124" s="1549"/>
      <c r="C124" s="555" t="s">
        <v>898</v>
      </c>
      <c r="D124" s="1551" t="s">
        <v>900</v>
      </c>
      <c r="E124" s="1559"/>
      <c r="F124" s="1544"/>
      <c r="G124" s="1544"/>
      <c r="H124" s="515"/>
      <c r="I124" s="1544"/>
      <c r="J124" s="515"/>
      <c r="K124" s="9493"/>
      <c r="L124" s="9618"/>
    </row>
    <row r="125" spans="1:12">
      <c r="A125" s="554"/>
      <c r="B125" s="1547"/>
      <c r="C125" s="532"/>
      <c r="D125" s="576"/>
      <c r="E125" s="584"/>
      <c r="F125" s="600"/>
      <c r="G125" s="600"/>
      <c r="H125" s="600"/>
      <c r="I125" s="600"/>
      <c r="J125" s="600">
        <v>1600</v>
      </c>
      <c r="K125" s="1541">
        <f>K123+J125</f>
        <v>15640999</v>
      </c>
      <c r="L125" s="433"/>
    </row>
    <row r="126" spans="1:12">
      <c r="A126" s="491"/>
      <c r="B126" s="1548"/>
      <c r="C126" s="556" t="s">
        <v>815</v>
      </c>
      <c r="D126" s="1550" t="s">
        <v>1145</v>
      </c>
      <c r="E126" s="1548" t="s">
        <v>1230</v>
      </c>
      <c r="F126" s="1543"/>
      <c r="G126" s="1543">
        <v>689815</v>
      </c>
      <c r="H126" s="537"/>
      <c r="I126" s="1543"/>
      <c r="J126" s="537"/>
      <c r="K126" s="9492">
        <f>K125-G126</f>
        <v>14951184</v>
      </c>
      <c r="L126" s="9617"/>
    </row>
    <row r="127" spans="1:12">
      <c r="A127" s="487"/>
      <c r="B127" s="1549"/>
      <c r="C127" s="555" t="s">
        <v>1146</v>
      </c>
      <c r="D127" s="1551" t="s">
        <v>729</v>
      </c>
      <c r="E127" s="1549"/>
      <c r="F127" s="1544"/>
      <c r="G127" s="1544"/>
      <c r="H127" s="515"/>
      <c r="I127" s="1544"/>
      <c r="J127" s="515"/>
      <c r="K127" s="9493"/>
      <c r="L127" s="9618"/>
    </row>
    <row r="128" spans="1:12">
      <c r="A128" s="554"/>
      <c r="B128" s="1547"/>
      <c r="C128" s="532"/>
      <c r="D128" s="576"/>
      <c r="E128" s="584"/>
      <c r="F128" s="575"/>
      <c r="G128" s="575"/>
      <c r="H128" s="586"/>
      <c r="I128" s="575"/>
      <c r="J128" s="1251">
        <v>1600</v>
      </c>
      <c r="K128" s="1531">
        <f>K126+J128</f>
        <v>14952784</v>
      </c>
      <c r="L128" s="433"/>
    </row>
    <row r="129" spans="1:12">
      <c r="A129" s="491"/>
      <c r="B129" s="1548"/>
      <c r="C129" s="556" t="s">
        <v>821</v>
      </c>
      <c r="D129" s="1550" t="s">
        <v>1339</v>
      </c>
      <c r="E129" s="1136" t="s">
        <v>1347</v>
      </c>
      <c r="F129" s="1543"/>
      <c r="G129" s="1543">
        <v>427946</v>
      </c>
      <c r="H129" s="534"/>
      <c r="I129" s="1543"/>
      <c r="J129" s="595"/>
      <c r="K129" s="9492">
        <f>K128-G129</f>
        <v>14524838</v>
      </c>
      <c r="L129" s="9647"/>
    </row>
    <row r="130" spans="1:12">
      <c r="A130" s="487"/>
      <c r="B130" s="1549"/>
      <c r="C130" s="555" t="s">
        <v>1338</v>
      </c>
      <c r="D130" s="1551" t="s">
        <v>304</v>
      </c>
      <c r="E130" s="1559"/>
      <c r="F130" s="1544"/>
      <c r="G130" s="1544"/>
      <c r="H130" s="515"/>
      <c r="I130" s="1544"/>
      <c r="J130" s="559"/>
      <c r="K130" s="9493"/>
      <c r="L130" s="9648"/>
    </row>
    <row r="131" spans="1:12">
      <c r="A131" s="554"/>
      <c r="B131" s="1547"/>
      <c r="C131" s="532"/>
      <c r="D131" s="576"/>
      <c r="E131" s="584"/>
      <c r="F131" s="577"/>
      <c r="G131" s="577"/>
      <c r="H131" s="600"/>
      <c r="I131" s="577"/>
      <c r="J131" s="604">
        <v>1600</v>
      </c>
      <c r="K131" s="1531">
        <f>K129+J131</f>
        <v>14526438</v>
      </c>
      <c r="L131" s="433"/>
    </row>
    <row r="132" spans="1:12">
      <c r="A132" s="491"/>
      <c r="B132" s="1548"/>
      <c r="C132" s="556" t="s">
        <v>815</v>
      </c>
      <c r="D132" s="1550" t="s">
        <v>1283</v>
      </c>
      <c r="E132" s="1548" t="s">
        <v>1346</v>
      </c>
      <c r="F132" s="1543"/>
      <c r="G132" s="1543">
        <v>293841</v>
      </c>
      <c r="H132" s="1543"/>
      <c r="I132" s="1543"/>
      <c r="J132" s="1567"/>
      <c r="K132" s="9492">
        <f>K131-G132</f>
        <v>14232597</v>
      </c>
      <c r="L132" s="433"/>
    </row>
    <row r="133" spans="1:12">
      <c r="A133" s="487"/>
      <c r="B133" s="1549"/>
      <c r="C133" s="555" t="s">
        <v>1282</v>
      </c>
      <c r="D133" s="1551" t="s">
        <v>250</v>
      </c>
      <c r="E133" s="1549"/>
      <c r="F133" s="1544"/>
      <c r="G133" s="1544"/>
      <c r="H133" s="1544"/>
      <c r="I133" s="1544"/>
      <c r="J133" s="1568"/>
      <c r="K133" s="9493"/>
      <c r="L133" s="433"/>
    </row>
    <row r="134" spans="1:12">
      <c r="A134" s="554"/>
      <c r="B134" s="1547"/>
      <c r="C134" s="532"/>
      <c r="D134" s="528"/>
      <c r="E134" s="584"/>
      <c r="F134" s="575"/>
      <c r="G134" s="575"/>
      <c r="H134" s="586"/>
      <c r="I134" s="575"/>
      <c r="J134" s="585">
        <v>1600</v>
      </c>
      <c r="K134" s="1531">
        <f>K132+J134</f>
        <v>14234197</v>
      </c>
      <c r="L134" s="768"/>
    </row>
    <row r="135" spans="1:12">
      <c r="A135" s="491"/>
      <c r="B135" s="1548"/>
      <c r="C135" s="474" t="s">
        <v>815</v>
      </c>
      <c r="D135" s="1550" t="s">
        <v>1353</v>
      </c>
      <c r="E135" s="1136" t="s">
        <v>1484</v>
      </c>
      <c r="F135" s="1543"/>
      <c r="G135" s="1543">
        <v>212736</v>
      </c>
      <c r="H135" s="1543"/>
      <c r="I135" s="1543"/>
      <c r="J135" s="1567"/>
      <c r="K135" s="9492">
        <f>K134-G135</f>
        <v>14021461</v>
      </c>
      <c r="L135" s="9647"/>
    </row>
    <row r="136" spans="1:12">
      <c r="A136" s="487"/>
      <c r="B136" s="1549"/>
      <c r="C136" s="477" t="s">
        <v>1352</v>
      </c>
      <c r="D136" s="1551" t="s">
        <v>258</v>
      </c>
      <c r="E136" s="1559"/>
      <c r="F136" s="1544"/>
      <c r="G136" s="1544"/>
      <c r="H136" s="1544"/>
      <c r="I136" s="1544"/>
      <c r="J136" s="1568"/>
      <c r="K136" s="9493"/>
      <c r="L136" s="9648"/>
    </row>
    <row r="137" spans="1:12">
      <c r="A137" s="487"/>
      <c r="B137" s="1547"/>
      <c r="C137" s="529"/>
      <c r="D137" s="583"/>
      <c r="E137" s="599"/>
      <c r="F137" s="577"/>
      <c r="G137" s="577"/>
      <c r="H137" s="600"/>
      <c r="I137" s="577"/>
      <c r="J137" s="604">
        <v>1600</v>
      </c>
      <c r="K137" s="1531">
        <f>K135+J137</f>
        <v>14023061</v>
      </c>
      <c r="L137" s="433"/>
    </row>
    <row r="138" spans="1:12">
      <c r="A138" s="491"/>
      <c r="B138" s="1548"/>
      <c r="C138" s="556" t="s">
        <v>821</v>
      </c>
      <c r="D138" s="1550" t="s">
        <v>1288</v>
      </c>
      <c r="E138" s="1548" t="s">
        <v>1301</v>
      </c>
      <c r="F138" s="1543"/>
      <c r="G138" s="1543">
        <v>339525</v>
      </c>
      <c r="H138" s="1543"/>
      <c r="I138" s="1543"/>
      <c r="J138" s="1567"/>
      <c r="K138" s="9492">
        <f>K137-G138</f>
        <v>13683536</v>
      </c>
      <c r="L138" s="433"/>
    </row>
    <row r="139" spans="1:12">
      <c r="A139" s="487"/>
      <c r="B139" s="1549"/>
      <c r="C139" s="555" t="s">
        <v>1287</v>
      </c>
      <c r="D139" s="1551" t="s">
        <v>1299</v>
      </c>
      <c r="E139" s="1549"/>
      <c r="F139" s="1544"/>
      <c r="G139" s="1544"/>
      <c r="H139" s="1544"/>
      <c r="I139" s="1544"/>
      <c r="J139" s="1568"/>
      <c r="K139" s="9493"/>
      <c r="L139" s="433"/>
    </row>
    <row r="140" spans="1:12">
      <c r="A140" s="487"/>
      <c r="B140" s="1547"/>
      <c r="C140" s="532"/>
      <c r="D140" s="576"/>
      <c r="E140" s="582"/>
      <c r="F140" s="575"/>
      <c r="G140" s="575"/>
      <c r="H140" s="586"/>
      <c r="I140" s="575"/>
      <c r="J140" s="585">
        <v>1600</v>
      </c>
      <c r="K140" s="1531">
        <f>K138+J140</f>
        <v>13685136</v>
      </c>
      <c r="L140" s="433"/>
    </row>
    <row r="141" spans="1:12">
      <c r="A141" s="498"/>
      <c r="B141" s="1558"/>
      <c r="C141" s="474" t="s">
        <v>815</v>
      </c>
      <c r="D141" s="1550" t="s">
        <v>848</v>
      </c>
      <c r="E141" s="1548" t="s">
        <v>52</v>
      </c>
      <c r="F141" s="1543"/>
      <c r="G141" s="1543">
        <v>625568</v>
      </c>
      <c r="H141" s="1543"/>
      <c r="I141" s="1543"/>
      <c r="J141" s="1567"/>
      <c r="K141" s="9492">
        <f>K140-G141</f>
        <v>13059568</v>
      </c>
      <c r="L141" s="433"/>
    </row>
    <row r="142" spans="1:12">
      <c r="A142" s="487"/>
      <c r="B142" s="1559"/>
      <c r="C142" s="477" t="s">
        <v>847</v>
      </c>
      <c r="D142" s="1551" t="s">
        <v>51</v>
      </c>
      <c r="E142" s="1549"/>
      <c r="F142" s="1544"/>
      <c r="G142" s="1544"/>
      <c r="H142" s="1544"/>
      <c r="I142" s="1544"/>
      <c r="J142" s="1568"/>
      <c r="K142" s="9493"/>
      <c r="L142" s="433"/>
    </row>
    <row r="143" spans="1:12">
      <c r="A143" s="487"/>
      <c r="B143" s="561"/>
      <c r="C143" s="532"/>
      <c r="D143" s="576"/>
      <c r="E143" s="582"/>
      <c r="F143" s="577"/>
      <c r="G143" s="577"/>
      <c r="H143" s="600"/>
      <c r="I143" s="577"/>
      <c r="J143" s="604">
        <v>1600</v>
      </c>
      <c r="K143" s="1541">
        <f>K141+J143</f>
        <v>13061168</v>
      </c>
      <c r="L143" s="433"/>
    </row>
    <row r="144" spans="1:12">
      <c r="A144" s="498"/>
      <c r="B144" s="1558"/>
      <c r="C144" s="556" t="s">
        <v>815</v>
      </c>
      <c r="D144" s="1550" t="s">
        <v>1387</v>
      </c>
      <c r="E144" s="1548" t="s">
        <v>1545</v>
      </c>
      <c r="F144" s="1566"/>
      <c r="G144" s="1543">
        <v>225160</v>
      </c>
      <c r="H144" s="1543"/>
      <c r="I144" s="1543"/>
      <c r="J144" s="464"/>
      <c r="K144" s="9492">
        <f>K143-G144</f>
        <v>12836008</v>
      </c>
      <c r="L144" s="433"/>
    </row>
    <row r="145" spans="1:12">
      <c r="A145" s="487"/>
      <c r="B145" s="1559"/>
      <c r="C145" s="555" t="s">
        <v>1429</v>
      </c>
      <c r="D145" s="1551" t="s">
        <v>38</v>
      </c>
      <c r="E145" s="1549"/>
      <c r="F145" s="1544"/>
      <c r="G145" s="1544"/>
      <c r="H145" s="1544"/>
      <c r="I145" s="1544"/>
      <c r="J145" s="559"/>
      <c r="K145" s="9493"/>
      <c r="L145" s="433"/>
    </row>
    <row r="146" spans="1:12">
      <c r="A146" s="487"/>
      <c r="B146" s="561"/>
      <c r="C146" s="532"/>
      <c r="D146" s="576"/>
      <c r="E146" s="599"/>
      <c r="F146" s="577"/>
      <c r="G146" s="577"/>
      <c r="H146" s="600"/>
      <c r="I146" s="577"/>
      <c r="J146" s="604">
        <v>1600</v>
      </c>
      <c r="K146" s="1531">
        <f>K144+J146</f>
        <v>12837608</v>
      </c>
      <c r="L146" s="433"/>
    </row>
    <row r="147" spans="1:12">
      <c r="A147" s="491"/>
      <c r="B147" s="1558"/>
      <c r="C147" s="556" t="s">
        <v>815</v>
      </c>
      <c r="D147" s="1550" t="s">
        <v>1387</v>
      </c>
      <c r="E147" s="1548" t="s">
        <v>1545</v>
      </c>
      <c r="F147" s="1566"/>
      <c r="G147" s="1543">
        <v>90990</v>
      </c>
      <c r="H147" s="1543"/>
      <c r="I147" s="1543"/>
      <c r="J147" s="464"/>
      <c r="K147" s="9492">
        <f>K146-G147</f>
        <v>12746618</v>
      </c>
      <c r="L147" s="433"/>
    </row>
    <row r="148" spans="1:12">
      <c r="A148" s="487"/>
      <c r="B148" s="1559"/>
      <c r="C148" s="555" t="s">
        <v>1430</v>
      </c>
      <c r="D148" s="1551" t="s">
        <v>38</v>
      </c>
      <c r="E148" s="1549"/>
      <c r="F148" s="1544"/>
      <c r="G148" s="1544"/>
      <c r="H148" s="1544"/>
      <c r="I148" s="1544"/>
      <c r="J148" s="559"/>
      <c r="K148" s="9493"/>
      <c r="L148" s="433"/>
    </row>
    <row r="149" spans="1:12">
      <c r="A149" s="487"/>
      <c r="B149" s="561"/>
      <c r="C149" s="532"/>
      <c r="D149" s="576"/>
      <c r="E149" s="599"/>
      <c r="F149" s="577"/>
      <c r="G149" s="577"/>
      <c r="H149" s="600"/>
      <c r="I149" s="577"/>
      <c r="J149" s="604">
        <v>1600</v>
      </c>
      <c r="K149" s="1531">
        <f>K147+J149</f>
        <v>12748218</v>
      </c>
      <c r="L149" s="433"/>
    </row>
    <row r="150" spans="1:12">
      <c r="A150" s="498"/>
      <c r="B150" s="1558"/>
      <c r="C150" s="556" t="s">
        <v>815</v>
      </c>
      <c r="D150" s="1550" t="s">
        <v>1415</v>
      </c>
      <c r="E150" s="1548" t="s">
        <v>1483</v>
      </c>
      <c r="F150" s="1543"/>
      <c r="G150" s="1543">
        <v>405084</v>
      </c>
      <c r="H150" s="1543"/>
      <c r="I150" s="1543"/>
      <c r="J150" s="464"/>
      <c r="K150" s="9492">
        <f>K149-G150</f>
        <v>12343134</v>
      </c>
      <c r="L150" s="433"/>
    </row>
    <row r="151" spans="1:12">
      <c r="A151" s="487"/>
      <c r="B151" s="1559"/>
      <c r="C151" s="555" t="s">
        <v>1414</v>
      </c>
      <c r="D151" s="1551" t="s">
        <v>38</v>
      </c>
      <c r="E151" s="1549"/>
      <c r="F151" s="1544"/>
      <c r="G151" s="1544"/>
      <c r="H151" s="1544"/>
      <c r="I151" s="1544"/>
      <c r="J151" s="559"/>
      <c r="K151" s="9493"/>
      <c r="L151" s="433"/>
    </row>
    <row r="152" spans="1:12">
      <c r="A152" s="487"/>
      <c r="B152" s="561"/>
      <c r="C152" s="1436"/>
      <c r="D152" s="1436"/>
      <c r="E152" s="1436"/>
      <c r="F152" s="577"/>
      <c r="G152" s="577"/>
      <c r="H152" s="600"/>
      <c r="I152" s="577"/>
      <c r="J152" s="604">
        <v>1600</v>
      </c>
      <c r="K152" s="1541">
        <f>K150+J152</f>
        <v>12344734</v>
      </c>
      <c r="L152" s="433"/>
    </row>
    <row r="153" spans="1:12">
      <c r="A153" s="491"/>
      <c r="B153" s="1558"/>
      <c r="C153" s="556" t="s">
        <v>815</v>
      </c>
      <c r="D153" s="1595" t="s">
        <v>1558</v>
      </c>
      <c r="E153" s="1136" t="s">
        <v>1602</v>
      </c>
      <c r="F153" s="1566"/>
      <c r="G153" s="1543">
        <v>436788</v>
      </c>
      <c r="H153" s="1543"/>
      <c r="I153" s="1543"/>
      <c r="J153" s="595"/>
      <c r="K153" s="9492">
        <f>K152-G153</f>
        <v>11907946</v>
      </c>
      <c r="L153" s="9647"/>
    </row>
    <row r="154" spans="1:12">
      <c r="A154" s="487"/>
      <c r="B154" s="1559"/>
      <c r="C154" s="555" t="s">
        <v>1557</v>
      </c>
      <c r="D154" s="1596" t="s">
        <v>1570</v>
      </c>
      <c r="E154" s="1603"/>
      <c r="F154" s="1544"/>
      <c r="G154" s="1544"/>
      <c r="H154" s="1544"/>
      <c r="I154" s="1544"/>
      <c r="J154" s="559"/>
      <c r="K154" s="9493"/>
      <c r="L154" s="9648"/>
    </row>
    <row r="155" spans="1:12">
      <c r="A155" s="487"/>
      <c r="B155" s="561"/>
      <c r="C155" s="532"/>
      <c r="D155" s="576"/>
      <c r="E155" s="582"/>
      <c r="F155" s="575"/>
      <c r="G155" s="577"/>
      <c r="H155" s="600"/>
      <c r="I155" s="577"/>
      <c r="J155" s="604">
        <v>1600</v>
      </c>
      <c r="K155" s="1531">
        <f>K153+J155</f>
        <v>11909546</v>
      </c>
      <c r="L155" s="433"/>
    </row>
    <row r="156" spans="1:12">
      <c r="A156" s="498"/>
      <c r="B156" s="1558"/>
      <c r="C156" s="556" t="s">
        <v>815</v>
      </c>
      <c r="D156" s="1550" t="s">
        <v>707</v>
      </c>
      <c r="E156" s="1548"/>
      <c r="F156" s="1566"/>
      <c r="G156" s="1543"/>
      <c r="H156" s="1543">
        <v>364205</v>
      </c>
      <c r="I156" s="1543"/>
      <c r="J156" s="595"/>
      <c r="K156" s="9492">
        <f>K155-H156</f>
        <v>11545341</v>
      </c>
      <c r="L156" s="9617" t="s">
        <v>1635</v>
      </c>
    </row>
    <row r="157" spans="1:12">
      <c r="A157" s="487"/>
      <c r="B157" s="1559"/>
      <c r="C157" s="555" t="s">
        <v>1056</v>
      </c>
      <c r="D157" s="1551"/>
      <c r="E157" s="1549"/>
      <c r="F157" s="1544"/>
      <c r="G157" s="1544"/>
      <c r="H157" s="1544"/>
      <c r="I157" s="1544"/>
      <c r="J157" s="559"/>
      <c r="K157" s="9493"/>
      <c r="L157" s="9618"/>
    </row>
    <row r="158" spans="1:12">
      <c r="A158" s="487"/>
      <c r="B158" s="561"/>
      <c r="C158" s="532"/>
      <c r="D158" s="576"/>
      <c r="E158" s="582"/>
      <c r="F158" s="577"/>
      <c r="G158" s="577"/>
      <c r="H158" s="600"/>
      <c r="I158" s="577"/>
      <c r="J158" s="604">
        <v>1600</v>
      </c>
      <c r="K158" s="1531">
        <f>K156+J158</f>
        <v>11546941</v>
      </c>
      <c r="L158" s="433"/>
    </row>
    <row r="159" spans="1:12">
      <c r="A159" s="498"/>
      <c r="B159" s="1558"/>
      <c r="C159" s="474" t="s">
        <v>836</v>
      </c>
      <c r="D159" s="1550" t="s">
        <v>838</v>
      </c>
      <c r="E159" s="1548" t="s">
        <v>877</v>
      </c>
      <c r="F159" s="1566"/>
      <c r="G159" s="1543">
        <v>27100</v>
      </c>
      <c r="H159" s="1543"/>
      <c r="I159" s="1543"/>
      <c r="J159" s="595"/>
      <c r="K159" s="9492">
        <f>K158-G159</f>
        <v>11519841</v>
      </c>
      <c r="L159" s="9617"/>
    </row>
    <row r="160" spans="1:12">
      <c r="A160" s="487"/>
      <c r="B160" s="1559"/>
      <c r="C160" s="477" t="s">
        <v>837</v>
      </c>
      <c r="D160" s="1551" t="s">
        <v>304</v>
      </c>
      <c r="E160" s="1549"/>
      <c r="F160" s="1544"/>
      <c r="G160" s="1544"/>
      <c r="H160" s="1544"/>
      <c r="I160" s="1544"/>
      <c r="J160" s="559"/>
      <c r="K160" s="9493"/>
      <c r="L160" s="9618"/>
    </row>
    <row r="161" spans="1:12">
      <c r="A161" s="487"/>
      <c r="B161" s="561"/>
      <c r="C161" s="532"/>
      <c r="D161" s="576"/>
      <c r="E161" s="582"/>
      <c r="F161" s="575"/>
      <c r="G161" s="600"/>
      <c r="H161" s="600"/>
      <c r="I161" s="577"/>
      <c r="J161" s="604">
        <v>750</v>
      </c>
      <c r="K161" s="1531">
        <f>K159+J161</f>
        <v>11520591</v>
      </c>
      <c r="L161" s="433"/>
    </row>
    <row r="162" spans="1:12">
      <c r="A162" s="491"/>
      <c r="B162" s="1558"/>
      <c r="C162" s="491" t="s">
        <v>778</v>
      </c>
      <c r="D162" s="1550" t="s">
        <v>157</v>
      </c>
      <c r="E162" s="1548" t="s">
        <v>156</v>
      </c>
      <c r="F162" s="1566"/>
      <c r="G162" s="1543">
        <v>193140</v>
      </c>
      <c r="H162" s="1543"/>
      <c r="I162" s="1543"/>
      <c r="J162" s="464"/>
      <c r="K162" s="9492">
        <f>K161-G162</f>
        <v>11327451</v>
      </c>
      <c r="L162" s="433"/>
    </row>
    <row r="163" spans="1:12">
      <c r="A163" s="487"/>
      <c r="B163" s="1559"/>
      <c r="C163" s="487" t="s">
        <v>1340</v>
      </c>
      <c r="D163" s="1551" t="s">
        <v>1383</v>
      </c>
      <c r="E163" s="1549"/>
      <c r="F163" s="1544"/>
      <c r="G163" s="1544"/>
      <c r="H163" s="1544"/>
      <c r="I163" s="1544"/>
      <c r="J163" s="559"/>
      <c r="K163" s="9493"/>
      <c r="L163" s="433"/>
    </row>
    <row r="164" spans="1:12">
      <c r="A164" s="487"/>
      <c r="B164" s="561"/>
      <c r="C164" s="532"/>
      <c r="D164" s="576"/>
      <c r="E164" s="582"/>
      <c r="F164" s="575"/>
      <c r="G164" s="600"/>
      <c r="H164" s="600"/>
      <c r="I164" s="577"/>
      <c r="J164" s="604">
        <v>1500</v>
      </c>
      <c r="K164" s="1531">
        <f>K162+J164</f>
        <v>11328951</v>
      </c>
      <c r="L164" s="433"/>
    </row>
    <row r="165" spans="1:12">
      <c r="A165" s="498"/>
      <c r="B165" s="1558"/>
      <c r="C165" s="474" t="s">
        <v>778</v>
      </c>
      <c r="D165" s="518" t="s">
        <v>399</v>
      </c>
      <c r="E165" s="1548" t="s">
        <v>401</v>
      </c>
      <c r="F165" s="1566"/>
      <c r="G165" s="1543">
        <v>24140</v>
      </c>
      <c r="H165" s="1543"/>
      <c r="I165" s="1543"/>
      <c r="J165" s="595"/>
      <c r="K165" s="9492">
        <f>K164-G165</f>
        <v>11304811</v>
      </c>
      <c r="L165" s="9647"/>
    </row>
    <row r="166" spans="1:12">
      <c r="A166" s="487"/>
      <c r="B166" s="1559"/>
      <c r="C166" s="477" t="s">
        <v>862</v>
      </c>
      <c r="D166" s="519" t="s">
        <v>855</v>
      </c>
      <c r="E166" s="1549"/>
      <c r="F166" s="1544"/>
      <c r="G166" s="1544"/>
      <c r="H166" s="1544"/>
      <c r="I166" s="1544"/>
      <c r="J166" s="559"/>
      <c r="K166" s="9493"/>
      <c r="L166" s="9648"/>
    </row>
    <row r="167" spans="1:12">
      <c r="A167" s="487"/>
      <c r="B167" s="561"/>
      <c r="C167" s="532"/>
      <c r="D167" s="576"/>
      <c r="E167" s="582"/>
      <c r="F167" s="575"/>
      <c r="G167" s="575"/>
      <c r="H167" s="600"/>
      <c r="I167" s="577"/>
      <c r="J167" s="604">
        <v>1500</v>
      </c>
      <c r="K167" s="1531">
        <f>K165+J167</f>
        <v>11306311</v>
      </c>
      <c r="L167" s="433"/>
    </row>
    <row r="168" spans="1:12">
      <c r="A168" s="491"/>
      <c r="B168" s="1558"/>
      <c r="C168" s="491" t="s">
        <v>781</v>
      </c>
      <c r="D168" s="485" t="s">
        <v>267</v>
      </c>
      <c r="E168" s="1548" t="s">
        <v>271</v>
      </c>
      <c r="F168" s="1566"/>
      <c r="G168" s="1543">
        <v>31640</v>
      </c>
      <c r="H168" s="534"/>
      <c r="I168" s="1543"/>
      <c r="J168" s="595"/>
      <c r="K168" s="9492">
        <f>K167-G168</f>
        <v>11274671</v>
      </c>
      <c r="L168" s="433"/>
    </row>
    <row r="169" spans="1:12">
      <c r="A169" s="487"/>
      <c r="B169" s="1559"/>
      <c r="C169" s="487" t="s">
        <v>791</v>
      </c>
      <c r="D169" s="486" t="s">
        <v>304</v>
      </c>
      <c r="E169" s="1549"/>
      <c r="F169" s="1544"/>
      <c r="G169" s="1544"/>
      <c r="H169" s="515"/>
      <c r="I169" s="1544"/>
      <c r="J169" s="559"/>
      <c r="K169" s="9493"/>
      <c r="L169" s="433"/>
    </row>
    <row r="170" spans="1:12">
      <c r="A170" s="487"/>
      <c r="B170" s="561"/>
      <c r="C170" s="532"/>
      <c r="D170" s="576"/>
      <c r="E170" s="582"/>
      <c r="F170" s="577"/>
      <c r="G170" s="577"/>
      <c r="H170" s="600"/>
      <c r="I170" s="577"/>
      <c r="J170" s="604">
        <v>1500</v>
      </c>
      <c r="K170" s="1531">
        <f>K168+J170</f>
        <v>11276171</v>
      </c>
      <c r="L170" s="433"/>
    </row>
    <row r="171" spans="1:12">
      <c r="A171" s="498"/>
      <c r="B171" s="1558"/>
      <c r="C171" s="517" t="s">
        <v>781</v>
      </c>
      <c r="D171" s="1550" t="s">
        <v>614</v>
      </c>
      <c r="E171" s="1548" t="s">
        <v>414</v>
      </c>
      <c r="F171" s="1543"/>
      <c r="G171" s="1543">
        <v>128640</v>
      </c>
      <c r="H171" s="537"/>
      <c r="I171" s="1543"/>
      <c r="J171" s="595"/>
      <c r="K171" s="9492">
        <f>K170-G171</f>
        <v>11147531</v>
      </c>
      <c r="L171" s="433"/>
    </row>
    <row r="172" spans="1:12">
      <c r="A172" s="487"/>
      <c r="B172" s="1559"/>
      <c r="C172" s="555" t="s">
        <v>1031</v>
      </c>
      <c r="D172" s="1551" t="s">
        <v>698</v>
      </c>
      <c r="E172" s="1549"/>
      <c r="F172" s="1544"/>
      <c r="G172" s="1544"/>
      <c r="H172" s="515"/>
      <c r="I172" s="1544"/>
      <c r="J172" s="559"/>
      <c r="K172" s="9493"/>
      <c r="L172" s="433"/>
    </row>
    <row r="173" spans="1:12">
      <c r="A173" s="487"/>
      <c r="B173" s="561"/>
      <c r="C173" s="532"/>
      <c r="D173" s="576"/>
      <c r="E173" s="582"/>
      <c r="F173" s="577"/>
      <c r="G173" s="577"/>
      <c r="H173" s="600"/>
      <c r="I173" s="577"/>
      <c r="J173" s="604">
        <v>1500</v>
      </c>
      <c r="K173" s="1531">
        <f>K171+J173</f>
        <v>11149031</v>
      </c>
      <c r="L173" s="433"/>
    </row>
    <row r="174" spans="1:12">
      <c r="A174" s="498"/>
      <c r="B174" s="1558"/>
      <c r="C174" s="474" t="s">
        <v>781</v>
      </c>
      <c r="D174" s="518" t="s">
        <v>568</v>
      </c>
      <c r="E174" s="1548" t="s">
        <v>715</v>
      </c>
      <c r="F174" s="1566"/>
      <c r="G174" s="1543">
        <v>24040</v>
      </c>
      <c r="H174" s="1543"/>
      <c r="I174" s="1543"/>
      <c r="J174" s="595"/>
      <c r="K174" s="9492">
        <f>K173-G174</f>
        <v>11124991</v>
      </c>
      <c r="L174" s="433"/>
    </row>
    <row r="175" spans="1:12">
      <c r="A175" s="487"/>
      <c r="B175" s="1559"/>
      <c r="C175" s="477" t="s">
        <v>793</v>
      </c>
      <c r="D175" s="519" t="s">
        <v>250</v>
      </c>
      <c r="E175" s="1549"/>
      <c r="F175" s="1544"/>
      <c r="G175" s="1544"/>
      <c r="H175" s="1544"/>
      <c r="I175" s="1544"/>
      <c r="J175" s="559"/>
      <c r="K175" s="9493"/>
      <c r="L175" s="433"/>
    </row>
    <row r="176" spans="1:12">
      <c r="A176" s="487"/>
      <c r="B176" s="561"/>
      <c r="C176" s="532"/>
      <c r="D176" s="576"/>
      <c r="E176" s="582"/>
      <c r="F176" s="575"/>
      <c r="G176" s="575"/>
      <c r="H176" s="600"/>
      <c r="I176" s="577"/>
      <c r="J176" s="604">
        <v>1500</v>
      </c>
      <c r="K176" s="1531">
        <f>K174+J176</f>
        <v>11126491</v>
      </c>
      <c r="L176" s="433"/>
    </row>
    <row r="177" spans="1:12">
      <c r="A177" s="491"/>
      <c r="B177" s="1558"/>
      <c r="C177" s="474" t="s">
        <v>778</v>
      </c>
      <c r="D177" s="1550" t="s">
        <v>795</v>
      </c>
      <c r="E177" s="1548" t="s">
        <v>454</v>
      </c>
      <c r="F177" s="1566"/>
      <c r="G177" s="1543">
        <v>161640</v>
      </c>
      <c r="H177" s="534"/>
      <c r="I177" s="1543"/>
      <c r="J177" s="595"/>
      <c r="K177" s="9492">
        <f>K176-G177</f>
        <v>10964851</v>
      </c>
      <c r="L177" s="433"/>
    </row>
    <row r="178" spans="1:12">
      <c r="A178" s="487"/>
      <c r="B178" s="1559"/>
      <c r="C178" s="477" t="s">
        <v>794</v>
      </c>
      <c r="D178" s="1551" t="s">
        <v>875</v>
      </c>
      <c r="E178" s="1549"/>
      <c r="F178" s="1544"/>
      <c r="G178" s="1544"/>
      <c r="H178" s="515"/>
      <c r="I178" s="1544"/>
      <c r="J178" s="559"/>
      <c r="K178" s="9493"/>
      <c r="L178" s="433"/>
    </row>
    <row r="179" spans="1:12">
      <c r="A179" s="487"/>
      <c r="B179" s="561"/>
      <c r="C179" s="532"/>
      <c r="D179" s="576"/>
      <c r="E179" s="582"/>
      <c r="F179" s="577"/>
      <c r="G179" s="577"/>
      <c r="H179" s="600"/>
      <c r="I179" s="577"/>
      <c r="J179" s="604">
        <v>1500</v>
      </c>
      <c r="K179" s="1531">
        <f>K177+J179</f>
        <v>10966351</v>
      </c>
      <c r="L179" s="433"/>
    </row>
    <row r="180" spans="1:12">
      <c r="A180" s="491"/>
      <c r="B180" s="1558"/>
      <c r="C180" s="525" t="s">
        <v>781</v>
      </c>
      <c r="D180" s="1564" t="s">
        <v>790</v>
      </c>
      <c r="E180" s="1548" t="s">
        <v>877</v>
      </c>
      <c r="F180" s="1566"/>
      <c r="G180" s="1543">
        <v>26990</v>
      </c>
      <c r="H180" s="534"/>
      <c r="I180" s="1543"/>
      <c r="J180" s="464"/>
      <c r="K180" s="9492">
        <f>K179-G180</f>
        <v>10939361</v>
      </c>
      <c r="L180" s="716"/>
    </row>
    <row r="181" spans="1:12">
      <c r="A181" s="487"/>
      <c r="B181" s="1559"/>
      <c r="C181" s="539" t="s">
        <v>789</v>
      </c>
      <c r="D181" s="540" t="s">
        <v>304</v>
      </c>
      <c r="E181" s="1549"/>
      <c r="F181" s="1544"/>
      <c r="G181" s="1544"/>
      <c r="H181" s="515"/>
      <c r="I181" s="1544"/>
      <c r="J181" s="559"/>
      <c r="K181" s="9493"/>
      <c r="L181" s="717"/>
    </row>
    <row r="182" spans="1:12">
      <c r="A182" s="487"/>
      <c r="B182" s="561"/>
      <c r="C182" s="532"/>
      <c r="D182" s="576"/>
      <c r="E182" s="582"/>
      <c r="F182" s="577"/>
      <c r="G182" s="577"/>
      <c r="H182" s="600"/>
      <c r="I182" s="577"/>
      <c r="J182" s="604">
        <v>1500</v>
      </c>
      <c r="K182" s="1531">
        <f>K180+J182</f>
        <v>10940861</v>
      </c>
      <c r="L182" s="433"/>
    </row>
    <row r="183" spans="1:12">
      <c r="A183" s="498"/>
      <c r="B183" s="1558"/>
      <c r="C183" s="474" t="s">
        <v>781</v>
      </c>
      <c r="D183" s="1550" t="s">
        <v>1285</v>
      </c>
      <c r="E183" s="1548" t="s">
        <v>1320</v>
      </c>
      <c r="F183" s="1543"/>
      <c r="G183" s="1543">
        <v>20140</v>
      </c>
      <c r="H183" s="1543"/>
      <c r="I183" s="1543"/>
      <c r="J183" s="595"/>
      <c r="K183" s="9492">
        <f>K182-G183</f>
        <v>10920721</v>
      </c>
      <c r="L183" s="9647"/>
    </row>
    <row r="184" spans="1:12">
      <c r="A184" s="487"/>
      <c r="B184" s="1559"/>
      <c r="C184" s="477" t="s">
        <v>1092</v>
      </c>
      <c r="D184" s="1551" t="s">
        <v>38</v>
      </c>
      <c r="E184" s="1549"/>
      <c r="F184" s="1544"/>
      <c r="G184" s="1544"/>
      <c r="H184" s="1544"/>
      <c r="I184" s="1544"/>
      <c r="J184" s="559"/>
      <c r="K184" s="9493"/>
      <c r="L184" s="9648"/>
    </row>
    <row r="185" spans="1:12">
      <c r="A185" s="487"/>
      <c r="B185" s="561"/>
      <c r="C185" s="532"/>
      <c r="D185" s="576"/>
      <c r="E185" s="582"/>
      <c r="F185" s="577"/>
      <c r="G185" s="577"/>
      <c r="H185" s="600"/>
      <c r="I185" s="577"/>
      <c r="J185" s="604">
        <v>1500</v>
      </c>
      <c r="K185" s="1531">
        <f>K183+J185</f>
        <v>10922221</v>
      </c>
      <c r="L185" s="433"/>
    </row>
    <row r="186" spans="1:12">
      <c r="A186" s="498"/>
      <c r="B186" s="1558"/>
      <c r="C186" s="556" t="s">
        <v>781</v>
      </c>
      <c r="D186" s="1550" t="s">
        <v>1353</v>
      </c>
      <c r="E186" s="1136" t="s">
        <v>1484</v>
      </c>
      <c r="F186" s="1543"/>
      <c r="G186" s="1543">
        <v>30640</v>
      </c>
      <c r="H186" s="534"/>
      <c r="I186" s="1543"/>
      <c r="J186" s="595"/>
      <c r="K186" s="9492">
        <f>K185-G186</f>
        <v>10891581</v>
      </c>
      <c r="L186" s="433"/>
    </row>
    <row r="187" spans="1:12">
      <c r="A187" s="487"/>
      <c r="B187" s="1559"/>
      <c r="C187" s="555" t="s">
        <v>1354</v>
      </c>
      <c r="D187" s="1551" t="s">
        <v>258</v>
      </c>
      <c r="E187" s="1559"/>
      <c r="F187" s="1544"/>
      <c r="G187" s="1544"/>
      <c r="H187" s="515"/>
      <c r="I187" s="1544"/>
      <c r="J187" s="559"/>
      <c r="K187" s="9493"/>
      <c r="L187" s="433"/>
    </row>
    <row r="188" spans="1:12">
      <c r="A188" s="487"/>
      <c r="B188" s="561"/>
      <c r="C188" s="532"/>
      <c r="D188" s="576"/>
      <c r="E188" s="582"/>
      <c r="F188" s="577"/>
      <c r="G188" s="577"/>
      <c r="H188" s="600"/>
      <c r="I188" s="577"/>
      <c r="J188" s="604">
        <v>1500</v>
      </c>
      <c r="K188" s="1531">
        <f>K186+J188</f>
        <v>10893081</v>
      </c>
      <c r="L188" s="433"/>
    </row>
    <row r="189" spans="1:12">
      <c r="A189" s="498"/>
      <c r="B189" s="1558"/>
      <c r="C189" s="556" t="s">
        <v>781</v>
      </c>
      <c r="D189" s="1550" t="s">
        <v>1344</v>
      </c>
      <c r="E189" s="1136" t="s">
        <v>1349</v>
      </c>
      <c r="F189" s="1566"/>
      <c r="G189" s="1543">
        <v>98640</v>
      </c>
      <c r="H189" s="1543"/>
      <c r="I189" s="1543"/>
      <c r="J189" s="595"/>
      <c r="K189" s="9492">
        <f>K188-G189</f>
        <v>10794441</v>
      </c>
      <c r="L189" s="433"/>
    </row>
    <row r="190" spans="1:12">
      <c r="A190" s="487"/>
      <c r="B190" s="1559"/>
      <c r="C190" s="555" t="s">
        <v>1343</v>
      </c>
      <c r="D190" s="1551" t="s">
        <v>1543</v>
      </c>
      <c r="E190" s="1559"/>
      <c r="F190" s="1544"/>
      <c r="G190" s="1544"/>
      <c r="H190" s="1544"/>
      <c r="I190" s="1544"/>
      <c r="J190" s="559"/>
      <c r="K190" s="9493"/>
      <c r="L190" s="433"/>
    </row>
    <row r="191" spans="1:12">
      <c r="A191" s="487"/>
      <c r="B191" s="561"/>
      <c r="C191" s="532"/>
      <c r="D191" s="576"/>
      <c r="E191" s="582"/>
      <c r="F191" s="575"/>
      <c r="G191" s="575"/>
      <c r="H191" s="600"/>
      <c r="I191" s="577"/>
      <c r="J191" s="604">
        <v>1500</v>
      </c>
      <c r="K191" s="1531">
        <f>K189+J191</f>
        <v>10795941</v>
      </c>
      <c r="L191" s="433"/>
    </row>
    <row r="192" spans="1:12">
      <c r="A192" s="498"/>
      <c r="B192" s="1558"/>
      <c r="C192" s="517" t="s">
        <v>781</v>
      </c>
      <c r="D192" s="1550" t="s">
        <v>848</v>
      </c>
      <c r="E192" s="1548" t="s">
        <v>52</v>
      </c>
      <c r="F192" s="1543"/>
      <c r="G192" s="1543">
        <v>36390</v>
      </c>
      <c r="H192" s="537"/>
      <c r="I192" s="1543"/>
      <c r="J192" s="595"/>
      <c r="K192" s="9492">
        <f>K191-G192</f>
        <v>10759551</v>
      </c>
      <c r="L192" s="433"/>
    </row>
    <row r="193" spans="1:12">
      <c r="A193" s="487"/>
      <c r="B193" s="1559"/>
      <c r="C193" s="477" t="s">
        <v>1289</v>
      </c>
      <c r="D193" s="1551" t="s">
        <v>1302</v>
      </c>
      <c r="E193" s="1549"/>
      <c r="F193" s="1544"/>
      <c r="G193" s="1544"/>
      <c r="H193" s="515"/>
      <c r="I193" s="1544"/>
      <c r="J193" s="559"/>
      <c r="K193" s="9493"/>
      <c r="L193" s="433"/>
    </row>
    <row r="194" spans="1:12">
      <c r="A194" s="487"/>
      <c r="B194" s="561"/>
      <c r="C194" s="532"/>
      <c r="D194" s="576"/>
      <c r="E194" s="582"/>
      <c r="F194" s="577"/>
      <c r="G194" s="577"/>
      <c r="H194" s="600"/>
      <c r="I194" s="577"/>
      <c r="J194" s="604">
        <v>1500</v>
      </c>
      <c r="K194" s="1531">
        <f>K192+J194</f>
        <v>10761051</v>
      </c>
      <c r="L194" s="433"/>
    </row>
    <row r="195" spans="1:12">
      <c r="A195" s="498"/>
      <c r="B195" s="1558"/>
      <c r="C195" s="517" t="s">
        <v>781</v>
      </c>
      <c r="D195" s="1550" t="s">
        <v>1560</v>
      </c>
      <c r="E195" s="1592" t="s">
        <v>1603</v>
      </c>
      <c r="F195" s="1543"/>
      <c r="G195" s="1543">
        <v>39140</v>
      </c>
      <c r="H195" s="534"/>
      <c r="I195" s="1543"/>
      <c r="J195" s="559"/>
      <c r="K195" s="9492">
        <f>K194-G195</f>
        <v>10721911</v>
      </c>
      <c r="L195" s="433"/>
    </row>
    <row r="196" spans="1:12">
      <c r="A196" s="487"/>
      <c r="B196" s="1559"/>
      <c r="C196" s="477" t="s">
        <v>1559</v>
      </c>
      <c r="D196" s="1551" t="s">
        <v>38</v>
      </c>
      <c r="E196" s="1549"/>
      <c r="F196" s="1544"/>
      <c r="G196" s="1544"/>
      <c r="H196" s="515"/>
      <c r="I196" s="1544"/>
      <c r="J196" s="559"/>
      <c r="K196" s="9493"/>
      <c r="L196" s="433"/>
    </row>
    <row r="197" spans="1:12">
      <c r="A197" s="487"/>
      <c r="B197" s="561"/>
      <c r="C197" s="532"/>
      <c r="D197" s="576"/>
      <c r="E197" s="582"/>
      <c r="F197" s="577"/>
      <c r="G197" s="577"/>
      <c r="H197" s="600"/>
      <c r="I197" s="577"/>
      <c r="J197" s="604">
        <v>1500</v>
      </c>
      <c r="K197" s="1531">
        <f>K195+J197</f>
        <v>10723411</v>
      </c>
      <c r="L197" s="433"/>
    </row>
    <row r="198" spans="1:12">
      <c r="A198" s="498"/>
      <c r="B198" s="1558"/>
      <c r="C198" s="457" t="s">
        <v>781</v>
      </c>
      <c r="D198" s="1570" t="s">
        <v>1246</v>
      </c>
      <c r="E198" s="459" t="s">
        <v>1248</v>
      </c>
      <c r="F198" s="1543"/>
      <c r="G198" s="1543">
        <v>136140</v>
      </c>
      <c r="H198" s="537"/>
      <c r="I198" s="1543"/>
      <c r="J198" s="559"/>
      <c r="K198" s="9492">
        <f>K197-G198</f>
        <v>10587271</v>
      </c>
      <c r="L198" s="433"/>
    </row>
    <row r="199" spans="1:12">
      <c r="A199" s="487"/>
      <c r="B199" s="1559"/>
      <c r="C199" s="461" t="s">
        <v>1487</v>
      </c>
      <c r="D199" s="1571" t="s">
        <v>1247</v>
      </c>
      <c r="E199" s="1561"/>
      <c r="F199" s="1544"/>
      <c r="G199" s="1544"/>
      <c r="H199" s="515"/>
      <c r="I199" s="1544"/>
      <c r="J199" s="559"/>
      <c r="K199" s="9493"/>
      <c r="L199" s="433"/>
    </row>
    <row r="200" spans="1:12">
      <c r="A200" s="487"/>
      <c r="B200" s="561"/>
      <c r="C200" s="532"/>
      <c r="D200" s="576"/>
      <c r="E200" s="582"/>
      <c r="F200" s="577"/>
      <c r="G200" s="577"/>
      <c r="H200" s="600"/>
      <c r="I200" s="577"/>
      <c r="J200" s="604">
        <v>1500</v>
      </c>
      <c r="K200" s="1531">
        <f>K198+J200</f>
        <v>10588771</v>
      </c>
      <c r="L200" s="433"/>
    </row>
    <row r="201" spans="1:12">
      <c r="A201" s="498"/>
      <c r="B201" s="1558"/>
      <c r="C201" s="556" t="s">
        <v>781</v>
      </c>
      <c r="D201" s="1550" t="s">
        <v>707</v>
      </c>
      <c r="E201" s="1548"/>
      <c r="F201" s="1543"/>
      <c r="G201" s="1543"/>
      <c r="H201" s="1543">
        <v>88140</v>
      </c>
      <c r="I201" s="1543"/>
      <c r="J201" s="559"/>
      <c r="K201" s="9492">
        <f>K200-H201</f>
        <v>10500631</v>
      </c>
      <c r="L201" s="9617" t="s">
        <v>1635</v>
      </c>
    </row>
    <row r="202" spans="1:12">
      <c r="A202" s="487"/>
      <c r="B202" s="1559"/>
      <c r="C202" s="555" t="s">
        <v>1058</v>
      </c>
      <c r="D202" s="1551"/>
      <c r="E202" s="1549"/>
      <c r="F202" s="1544"/>
      <c r="G202" s="1544"/>
      <c r="H202" s="1544"/>
      <c r="I202" s="1544"/>
      <c r="J202" s="559"/>
      <c r="K202" s="9493"/>
      <c r="L202" s="9618"/>
    </row>
    <row r="203" spans="1:12">
      <c r="A203" s="487"/>
      <c r="B203" s="561"/>
      <c r="C203" s="532"/>
      <c r="D203" s="576"/>
      <c r="E203" s="582"/>
      <c r="F203" s="577"/>
      <c r="G203" s="577"/>
      <c r="H203" s="600"/>
      <c r="I203" s="577"/>
      <c r="J203" s="604">
        <v>1500</v>
      </c>
      <c r="K203" s="1531">
        <f>K201+J203</f>
        <v>10502131</v>
      </c>
      <c r="L203" s="433"/>
    </row>
    <row r="204" spans="1:12">
      <c r="A204" s="498"/>
      <c r="B204" s="1558"/>
      <c r="C204" s="556" t="s">
        <v>781</v>
      </c>
      <c r="D204" s="1564" t="s">
        <v>278</v>
      </c>
      <c r="E204" s="974" t="s">
        <v>279</v>
      </c>
      <c r="F204" s="1543"/>
      <c r="G204" s="1543">
        <v>27840</v>
      </c>
      <c r="H204" s="1543"/>
      <c r="I204" s="1543"/>
      <c r="J204" s="559"/>
      <c r="K204" s="9492">
        <f>K203-G204</f>
        <v>10474291</v>
      </c>
      <c r="L204" s="433"/>
    </row>
    <row r="205" spans="1:12">
      <c r="A205" s="487"/>
      <c r="B205" s="1559"/>
      <c r="C205" s="555" t="s">
        <v>1530</v>
      </c>
      <c r="D205" s="1551" t="s">
        <v>38</v>
      </c>
      <c r="E205" s="1549"/>
      <c r="F205" s="1544"/>
      <c r="G205" s="1544"/>
      <c r="H205" s="1544"/>
      <c r="I205" s="1544"/>
      <c r="J205" s="559"/>
      <c r="K205" s="9493"/>
      <c r="L205" s="433"/>
    </row>
    <row r="206" spans="1:12">
      <c r="A206" s="487"/>
      <c r="B206" s="561"/>
      <c r="C206" s="532"/>
      <c r="D206" s="528"/>
      <c r="E206" s="584"/>
      <c r="F206" s="600"/>
      <c r="G206" s="600"/>
      <c r="H206" s="600"/>
      <c r="I206" s="600"/>
      <c r="J206" s="604">
        <v>1500</v>
      </c>
      <c r="K206" s="1531">
        <f>K204+J206</f>
        <v>10475791</v>
      </c>
      <c r="L206" s="433"/>
    </row>
    <row r="207" spans="1:12">
      <c r="A207" s="498"/>
      <c r="B207" s="1558"/>
      <c r="C207" s="556" t="s">
        <v>781</v>
      </c>
      <c r="D207" s="1550"/>
      <c r="E207" s="1136"/>
      <c r="F207" s="1543"/>
      <c r="G207" s="1543"/>
      <c r="H207" s="534"/>
      <c r="I207" s="1543">
        <v>20390</v>
      </c>
      <c r="J207" s="559"/>
      <c r="K207" s="9492">
        <f>K206-I207</f>
        <v>10455401</v>
      </c>
      <c r="L207" s="9617"/>
    </row>
    <row r="208" spans="1:12">
      <c r="A208" s="487"/>
      <c r="B208" s="1559"/>
      <c r="C208" s="555" t="s">
        <v>1561</v>
      </c>
      <c r="D208" s="1551"/>
      <c r="E208" s="1559"/>
      <c r="F208" s="1544"/>
      <c r="G208" s="1544"/>
      <c r="H208" s="515"/>
      <c r="I208" s="1544"/>
      <c r="J208" s="559"/>
      <c r="K208" s="9493"/>
      <c r="L208" s="9618"/>
    </row>
    <row r="209" spans="1:12">
      <c r="A209" s="487"/>
      <c r="B209" s="561"/>
      <c r="C209" s="532"/>
      <c r="D209" s="576"/>
      <c r="E209" s="582"/>
      <c r="F209" s="577"/>
      <c r="G209" s="577"/>
      <c r="H209" s="600"/>
      <c r="I209" s="577"/>
      <c r="J209" s="604">
        <v>1500</v>
      </c>
      <c r="K209" s="1531">
        <f>K207+J209</f>
        <v>10456901</v>
      </c>
      <c r="L209" s="433"/>
    </row>
    <row r="210" spans="1:12">
      <c r="A210" s="498"/>
      <c r="B210" s="1560"/>
      <c r="C210" s="474" t="s">
        <v>796</v>
      </c>
      <c r="D210" s="518" t="s">
        <v>1283</v>
      </c>
      <c r="E210" s="1548" t="s">
        <v>1346</v>
      </c>
      <c r="F210" s="1556"/>
      <c r="G210" s="1556">
        <v>205700</v>
      </c>
      <c r="H210" s="923"/>
      <c r="I210" s="1556"/>
      <c r="J210" s="559"/>
      <c r="K210" s="9492">
        <f>K209-G210</f>
        <v>10251201</v>
      </c>
      <c r="L210" s="9617"/>
    </row>
    <row r="211" spans="1:12">
      <c r="A211" s="487"/>
      <c r="B211" s="1561"/>
      <c r="C211" s="477" t="s">
        <v>1341</v>
      </c>
      <c r="D211" s="519" t="s">
        <v>250</v>
      </c>
      <c r="E211" s="1549"/>
      <c r="F211" s="1557"/>
      <c r="G211" s="1557"/>
      <c r="H211" s="460"/>
      <c r="I211" s="1557"/>
      <c r="J211" s="559"/>
      <c r="K211" s="9493"/>
      <c r="L211" s="9618"/>
    </row>
    <row r="212" spans="1:12">
      <c r="A212" s="487"/>
      <c r="B212" s="561"/>
      <c r="C212" s="532"/>
      <c r="D212" s="576"/>
      <c r="E212" s="582"/>
      <c r="F212" s="577"/>
      <c r="G212" s="577"/>
      <c r="H212" s="600"/>
      <c r="I212" s="577"/>
      <c r="J212" s="604">
        <v>750</v>
      </c>
      <c r="K212" s="1531">
        <f>K210+J212</f>
        <v>10251951</v>
      </c>
      <c r="L212" s="433"/>
    </row>
    <row r="213" spans="1:12">
      <c r="A213" s="498"/>
      <c r="B213" s="1558"/>
      <c r="C213" s="517" t="s">
        <v>796</v>
      </c>
      <c r="D213" s="1550" t="s">
        <v>167</v>
      </c>
      <c r="E213" s="1548" t="s">
        <v>56</v>
      </c>
      <c r="F213" s="1543"/>
      <c r="G213" s="1543">
        <v>240100</v>
      </c>
      <c r="H213" s="1543"/>
      <c r="I213" s="1543"/>
      <c r="J213" s="559"/>
      <c r="K213" s="9492">
        <f>K212-G213</f>
        <v>10011851</v>
      </c>
      <c r="L213" s="433"/>
    </row>
    <row r="214" spans="1:12">
      <c r="A214" s="487"/>
      <c r="B214" s="1559"/>
      <c r="C214" s="555" t="s">
        <v>1033</v>
      </c>
      <c r="D214" s="1551" t="s">
        <v>1384</v>
      </c>
      <c r="E214" s="1549"/>
      <c r="F214" s="1544"/>
      <c r="G214" s="1544"/>
      <c r="H214" s="1544"/>
      <c r="I214" s="1544"/>
      <c r="J214" s="559"/>
      <c r="K214" s="9493"/>
      <c r="L214" s="433"/>
    </row>
    <row r="215" spans="1:12">
      <c r="A215" s="487"/>
      <c r="B215" s="561"/>
      <c r="C215" s="532"/>
      <c r="D215" s="576"/>
      <c r="E215" s="582"/>
      <c r="F215" s="577"/>
      <c r="G215" s="577"/>
      <c r="H215" s="600"/>
      <c r="I215" s="577"/>
      <c r="J215" s="604">
        <v>750</v>
      </c>
      <c r="K215" s="1531">
        <f>K213+J215</f>
        <v>10012601</v>
      </c>
      <c r="L215" s="433"/>
    </row>
    <row r="216" spans="1:12">
      <c r="A216" s="498"/>
      <c r="B216" s="1548"/>
      <c r="C216" s="497" t="s">
        <v>799</v>
      </c>
      <c r="D216" s="1550" t="s">
        <v>558</v>
      </c>
      <c r="E216" s="1558" t="s">
        <v>251</v>
      </c>
      <c r="F216" s="1543"/>
      <c r="G216" s="1543">
        <v>68800</v>
      </c>
      <c r="H216" s="1543"/>
      <c r="I216" s="1543"/>
      <c r="J216" s="559"/>
      <c r="K216" s="9492">
        <f>K215-G216</f>
        <v>9943801</v>
      </c>
      <c r="L216" s="433"/>
    </row>
    <row r="217" spans="1:12">
      <c r="A217" s="487"/>
      <c r="B217" s="1549"/>
      <c r="C217" s="497" t="s">
        <v>800</v>
      </c>
      <c r="D217" s="1551" t="s">
        <v>250</v>
      </c>
      <c r="E217" s="1559"/>
      <c r="F217" s="1544"/>
      <c r="G217" s="1544"/>
      <c r="H217" s="1544"/>
      <c r="I217" s="1544"/>
      <c r="J217" s="559"/>
      <c r="K217" s="9493"/>
      <c r="L217" s="433"/>
    </row>
    <row r="218" spans="1:12">
      <c r="A218" s="487"/>
      <c r="B218" s="561"/>
      <c r="C218" s="532"/>
      <c r="D218" s="576"/>
      <c r="E218" s="582"/>
      <c r="F218" s="577"/>
      <c r="G218" s="577"/>
      <c r="H218" s="600"/>
      <c r="I218" s="577"/>
      <c r="J218" s="604">
        <v>750</v>
      </c>
      <c r="K218" s="1531">
        <f>K216+J218</f>
        <v>9944551</v>
      </c>
      <c r="L218" s="433"/>
    </row>
    <row r="219" spans="1:12">
      <c r="A219" s="498"/>
      <c r="B219" s="1558"/>
      <c r="C219" s="517" t="s">
        <v>796</v>
      </c>
      <c r="D219" s="1550" t="s">
        <v>1036</v>
      </c>
      <c r="E219" s="1548" t="s">
        <v>499</v>
      </c>
      <c r="F219" s="1543"/>
      <c r="G219" s="1543">
        <v>74300</v>
      </c>
      <c r="H219" s="1543"/>
      <c r="I219" s="1543"/>
      <c r="J219" s="571"/>
      <c r="K219" s="9492">
        <f>K218-G219</f>
        <v>9870251</v>
      </c>
      <c r="L219" s="9647"/>
    </row>
    <row r="220" spans="1:12">
      <c r="A220" s="487"/>
      <c r="B220" s="1559"/>
      <c r="C220" s="555" t="s">
        <v>1035</v>
      </c>
      <c r="D220" s="1551" t="s">
        <v>200</v>
      </c>
      <c r="E220" s="1549"/>
      <c r="F220" s="1544"/>
      <c r="G220" s="1544"/>
      <c r="H220" s="1544"/>
      <c r="I220" s="1544"/>
      <c r="J220" s="571"/>
      <c r="K220" s="9493"/>
      <c r="L220" s="9648"/>
    </row>
    <row r="221" spans="1:12">
      <c r="A221" s="487"/>
      <c r="B221" s="561"/>
      <c r="C221" s="532"/>
      <c r="D221" s="576"/>
      <c r="E221" s="582"/>
      <c r="F221" s="577"/>
      <c r="G221" s="577"/>
      <c r="H221" s="600"/>
      <c r="I221" s="577"/>
      <c r="J221" s="604">
        <v>750</v>
      </c>
      <c r="K221" s="1531">
        <f>K219+J221</f>
        <v>9871001</v>
      </c>
      <c r="L221" s="433"/>
    </row>
    <row r="222" spans="1:12">
      <c r="A222" s="498"/>
      <c r="B222" s="1548"/>
      <c r="C222" s="517" t="s">
        <v>796</v>
      </c>
      <c r="D222" s="1550" t="s">
        <v>661</v>
      </c>
      <c r="E222" s="1548" t="s">
        <v>406</v>
      </c>
      <c r="F222" s="1543"/>
      <c r="G222" s="1543">
        <v>130700</v>
      </c>
      <c r="H222" s="1543"/>
      <c r="I222" s="1543"/>
      <c r="J222" s="559"/>
      <c r="K222" s="9492">
        <f>K221-G222</f>
        <v>9740301</v>
      </c>
      <c r="L222" s="433"/>
    </row>
    <row r="223" spans="1:12">
      <c r="A223" s="487"/>
      <c r="B223" s="1549"/>
      <c r="C223" s="555" t="s">
        <v>1034</v>
      </c>
      <c r="D223" s="1551" t="s">
        <v>698</v>
      </c>
      <c r="E223" s="1549"/>
      <c r="F223" s="1544"/>
      <c r="G223" s="1544"/>
      <c r="H223" s="1544"/>
      <c r="I223" s="1544"/>
      <c r="J223" s="559"/>
      <c r="K223" s="9493"/>
      <c r="L223" s="433"/>
    </row>
    <row r="224" spans="1:12">
      <c r="A224" s="487"/>
      <c r="B224" s="561"/>
      <c r="C224" s="532"/>
      <c r="D224" s="576"/>
      <c r="E224" s="582"/>
      <c r="F224" s="577"/>
      <c r="G224" s="577"/>
      <c r="H224" s="600"/>
      <c r="I224" s="577"/>
      <c r="J224" s="604">
        <v>750</v>
      </c>
      <c r="K224" s="1531">
        <f>K222+J224</f>
        <v>9741051</v>
      </c>
      <c r="L224" s="433"/>
    </row>
    <row r="225" spans="1:12">
      <c r="A225" s="498"/>
      <c r="B225" s="1560"/>
      <c r="C225" s="517" t="s">
        <v>796</v>
      </c>
      <c r="D225" s="1550" t="s">
        <v>302</v>
      </c>
      <c r="E225" s="1548" t="s">
        <v>878</v>
      </c>
      <c r="F225" s="1556"/>
      <c r="G225" s="1556">
        <v>141300</v>
      </c>
      <c r="H225" s="1556"/>
      <c r="I225" s="1556"/>
      <c r="J225" s="559"/>
      <c r="K225" s="9492">
        <f>K224-G225</f>
        <v>9599751</v>
      </c>
      <c r="L225" s="433"/>
    </row>
    <row r="226" spans="1:12">
      <c r="A226" s="487"/>
      <c r="B226" s="1561"/>
      <c r="C226" s="555" t="s">
        <v>1038</v>
      </c>
      <c r="D226" s="1551" t="s">
        <v>918</v>
      </c>
      <c r="E226" s="1549"/>
      <c r="F226" s="1557"/>
      <c r="G226" s="1557"/>
      <c r="H226" s="1557"/>
      <c r="I226" s="1557"/>
      <c r="J226" s="559"/>
      <c r="K226" s="9493"/>
      <c r="L226" s="433"/>
    </row>
    <row r="227" spans="1:12">
      <c r="A227" s="487"/>
      <c r="B227" s="561"/>
      <c r="C227" s="532"/>
      <c r="D227" s="576"/>
      <c r="E227" s="582"/>
      <c r="F227" s="577"/>
      <c r="G227" s="577"/>
      <c r="H227" s="600"/>
      <c r="I227" s="577"/>
      <c r="J227" s="604">
        <v>750</v>
      </c>
      <c r="K227" s="1531">
        <f>K225+J227</f>
        <v>9600501</v>
      </c>
      <c r="L227" s="433"/>
    </row>
    <row r="228" spans="1:12">
      <c r="A228" s="498"/>
      <c r="B228" s="1560"/>
      <c r="C228" s="435" t="s">
        <v>796</v>
      </c>
      <c r="D228" s="1550" t="s">
        <v>1427</v>
      </c>
      <c r="E228" s="1136" t="s">
        <v>1544</v>
      </c>
      <c r="F228" s="1556"/>
      <c r="G228" s="1556">
        <v>59100</v>
      </c>
      <c r="H228" s="1556"/>
      <c r="I228" s="1556"/>
      <c r="J228" s="559"/>
      <c r="K228" s="9492">
        <f>K227-G228</f>
        <v>9541401</v>
      </c>
      <c r="L228" s="433"/>
    </row>
    <row r="229" spans="1:12">
      <c r="A229" s="487"/>
      <c r="B229" s="1561"/>
      <c r="C229" s="509" t="s">
        <v>1522</v>
      </c>
      <c r="D229" s="1551" t="s">
        <v>729</v>
      </c>
      <c r="E229" s="1559"/>
      <c r="F229" s="1557"/>
      <c r="G229" s="1557"/>
      <c r="H229" s="1557"/>
      <c r="I229" s="1557"/>
      <c r="J229" s="559"/>
      <c r="K229" s="9493"/>
      <c r="L229" s="433"/>
    </row>
    <row r="230" spans="1:12">
      <c r="A230" s="487"/>
      <c r="B230" s="561"/>
      <c r="C230" s="532"/>
      <c r="D230" s="576"/>
      <c r="E230" s="582"/>
      <c r="F230" s="577"/>
      <c r="G230" s="577"/>
      <c r="H230" s="600"/>
      <c r="I230" s="577"/>
      <c r="J230" s="604">
        <v>750</v>
      </c>
      <c r="K230" s="1541">
        <f>K228+J230</f>
        <v>9542151</v>
      </c>
      <c r="L230" s="433"/>
    </row>
    <row r="231" spans="1:12">
      <c r="A231" s="498"/>
      <c r="B231" s="1548"/>
      <c r="C231" s="517" t="s">
        <v>796</v>
      </c>
      <c r="D231" s="1550" t="s">
        <v>302</v>
      </c>
      <c r="E231" s="974" t="s">
        <v>878</v>
      </c>
      <c r="F231" s="1543"/>
      <c r="G231" s="1543">
        <v>41300</v>
      </c>
      <c r="H231" s="1543"/>
      <c r="I231" s="1543"/>
      <c r="J231" s="559"/>
      <c r="K231" s="9492">
        <f>K230-G231</f>
        <v>9500851</v>
      </c>
      <c r="L231" s="9617"/>
    </row>
    <row r="232" spans="1:12">
      <c r="A232" s="487"/>
      <c r="B232" s="1549"/>
      <c r="C232" s="555" t="s">
        <v>1521</v>
      </c>
      <c r="D232" s="1551" t="s">
        <v>918</v>
      </c>
      <c r="E232" s="1559"/>
      <c r="F232" s="1544"/>
      <c r="G232" s="1544"/>
      <c r="H232" s="1544"/>
      <c r="I232" s="1544"/>
      <c r="J232" s="559"/>
      <c r="K232" s="9493"/>
      <c r="L232" s="9618"/>
    </row>
    <row r="233" spans="1:12">
      <c r="A233" s="487"/>
      <c r="B233" s="561"/>
      <c r="C233" s="532"/>
      <c r="D233" s="576"/>
      <c r="E233" s="582"/>
      <c r="F233" s="577"/>
      <c r="G233" s="577"/>
      <c r="H233" s="600"/>
      <c r="I233" s="577"/>
      <c r="J233" s="604">
        <v>750</v>
      </c>
      <c r="K233" s="1531">
        <f>K231+J233</f>
        <v>9501601</v>
      </c>
      <c r="L233" s="433"/>
    </row>
    <row r="234" spans="1:12">
      <c r="A234" s="498"/>
      <c r="B234" s="1548"/>
      <c r="C234" s="556" t="s">
        <v>796</v>
      </c>
      <c r="D234" s="1550" t="s">
        <v>1334</v>
      </c>
      <c r="E234" s="1136" t="s">
        <v>1348</v>
      </c>
      <c r="F234" s="1543"/>
      <c r="G234" s="1543">
        <v>41300</v>
      </c>
      <c r="H234" s="1543"/>
      <c r="I234" s="1543"/>
      <c r="J234" s="559"/>
      <c r="K234" s="9492">
        <f>K233-G234</f>
        <v>9460301</v>
      </c>
      <c r="L234" s="433"/>
    </row>
    <row r="235" spans="1:12">
      <c r="A235" s="487"/>
      <c r="B235" s="1549"/>
      <c r="C235" s="555" t="s">
        <v>1342</v>
      </c>
      <c r="D235" s="1551" t="s">
        <v>918</v>
      </c>
      <c r="E235" s="1559"/>
      <c r="F235" s="1544"/>
      <c r="G235" s="1544"/>
      <c r="H235" s="1544"/>
      <c r="I235" s="1544"/>
      <c r="J235" s="559"/>
      <c r="K235" s="9493"/>
      <c r="L235" s="433"/>
    </row>
    <row r="236" spans="1:12">
      <c r="A236" s="487"/>
      <c r="B236" s="561"/>
      <c r="C236" s="532"/>
      <c r="D236" s="576"/>
      <c r="E236" s="582"/>
      <c r="F236" s="577"/>
      <c r="G236" s="577"/>
      <c r="H236" s="600"/>
      <c r="I236" s="577"/>
      <c r="J236" s="604">
        <v>750</v>
      </c>
      <c r="K236" s="1541">
        <f>K234+J236</f>
        <v>9461051</v>
      </c>
      <c r="L236" s="433"/>
    </row>
    <row r="237" spans="1:12">
      <c r="A237" s="498"/>
      <c r="B237" s="1548"/>
      <c r="C237" s="556" t="s">
        <v>796</v>
      </c>
      <c r="D237" s="1550" t="s">
        <v>1558</v>
      </c>
      <c r="E237" s="1136" t="s">
        <v>1602</v>
      </c>
      <c r="F237" s="1543"/>
      <c r="G237" s="1543">
        <v>211100</v>
      </c>
      <c r="H237" s="537"/>
      <c r="I237" s="1543"/>
      <c r="J237" s="559"/>
      <c r="K237" s="9492">
        <f>K236-G237</f>
        <v>9249951</v>
      </c>
      <c r="L237" s="9617"/>
    </row>
    <row r="238" spans="1:12">
      <c r="A238" s="487"/>
      <c r="B238" s="1549"/>
      <c r="C238" s="555" t="s">
        <v>1562</v>
      </c>
      <c r="D238" s="1551" t="s">
        <v>1570</v>
      </c>
      <c r="E238" s="1559"/>
      <c r="F238" s="1544"/>
      <c r="G238" s="1544"/>
      <c r="H238" s="515"/>
      <c r="I238" s="1544"/>
      <c r="J238" s="559"/>
      <c r="K238" s="9493"/>
      <c r="L238" s="9618"/>
    </row>
    <row r="239" spans="1:12">
      <c r="A239" s="487"/>
      <c r="B239" s="561"/>
      <c r="C239" s="532"/>
      <c r="D239" s="576"/>
      <c r="E239" s="582"/>
      <c r="F239" s="577"/>
      <c r="G239" s="577"/>
      <c r="H239" s="600"/>
      <c r="I239" s="577"/>
      <c r="J239" s="604">
        <v>750</v>
      </c>
      <c r="K239" s="1531">
        <f xml:space="preserve"> K237+J239</f>
        <v>9250701</v>
      </c>
      <c r="L239" s="433"/>
    </row>
    <row r="240" spans="1:12">
      <c r="A240" s="498"/>
      <c r="B240" s="1548"/>
      <c r="C240" s="556" t="s">
        <v>796</v>
      </c>
      <c r="D240" s="1550" t="s">
        <v>1532</v>
      </c>
      <c r="E240" s="974" t="s">
        <v>1233</v>
      </c>
      <c r="F240" s="1543"/>
      <c r="G240" s="1543">
        <v>316500</v>
      </c>
      <c r="H240" s="537"/>
      <c r="I240" s="1543"/>
      <c r="J240" s="559"/>
      <c r="K240" s="9492">
        <f>K239-G240</f>
        <v>8934201</v>
      </c>
      <c r="L240" s="433"/>
    </row>
    <row r="241" spans="1:12">
      <c r="A241" s="487"/>
      <c r="B241" s="1549"/>
      <c r="C241" s="555" t="s">
        <v>1563</v>
      </c>
      <c r="D241" s="1551" t="s">
        <v>1409</v>
      </c>
      <c r="E241" s="1549"/>
      <c r="F241" s="1544"/>
      <c r="G241" s="1544"/>
      <c r="H241" s="515"/>
      <c r="I241" s="1544"/>
      <c r="J241" s="559"/>
      <c r="K241" s="9493"/>
      <c r="L241" s="433"/>
    </row>
    <row r="242" spans="1:12">
      <c r="A242" s="487"/>
      <c r="B242" s="561"/>
      <c r="C242" s="532"/>
      <c r="D242" s="576"/>
      <c r="E242" s="582"/>
      <c r="F242" s="577"/>
      <c r="G242" s="577"/>
      <c r="H242" s="600"/>
      <c r="I242" s="577"/>
      <c r="J242" s="604">
        <v>750</v>
      </c>
      <c r="K242" s="1585">
        <f>K240+J242</f>
        <v>8934951</v>
      </c>
      <c r="L242" s="433"/>
    </row>
    <row r="243" spans="1:12">
      <c r="A243" s="498"/>
      <c r="B243" s="1548" t="s">
        <v>1564</v>
      </c>
      <c r="C243" s="556" t="s">
        <v>815</v>
      </c>
      <c r="D243" s="1550" t="s">
        <v>1441</v>
      </c>
      <c r="E243" s="1573" t="s">
        <v>1442</v>
      </c>
      <c r="F243" s="1543"/>
      <c r="G243" s="1543">
        <v>104875</v>
      </c>
      <c r="H243" s="1543"/>
      <c r="I243" s="1543"/>
      <c r="J243" s="595"/>
      <c r="K243" s="9492">
        <f>K242-G243</f>
        <v>8830076</v>
      </c>
      <c r="L243" s="433"/>
    </row>
    <row r="244" spans="1:12">
      <c r="A244" s="487"/>
      <c r="B244" s="1549"/>
      <c r="C244" s="555" t="s">
        <v>1440</v>
      </c>
      <c r="D244" s="1551" t="s">
        <v>1479</v>
      </c>
      <c r="E244" s="1574"/>
      <c r="F244" s="1544"/>
      <c r="G244" s="1544"/>
      <c r="H244" s="1544"/>
      <c r="I244" s="1544"/>
      <c r="J244" s="559"/>
      <c r="K244" s="9493"/>
      <c r="L244" s="433"/>
    </row>
    <row r="245" spans="1:12">
      <c r="A245" s="487"/>
      <c r="B245" s="561"/>
      <c r="C245" s="532"/>
      <c r="D245" s="576"/>
      <c r="E245" s="582"/>
      <c r="F245" s="577"/>
      <c r="G245" s="577"/>
      <c r="H245" s="600"/>
      <c r="I245" s="577"/>
      <c r="J245" s="604">
        <v>1600</v>
      </c>
      <c r="K245" s="1531">
        <f xml:space="preserve"> K243+J245</f>
        <v>8831676</v>
      </c>
      <c r="L245" s="433"/>
    </row>
    <row r="246" spans="1:12">
      <c r="A246" s="498"/>
      <c r="B246" s="1548"/>
      <c r="C246" s="474" t="s">
        <v>815</v>
      </c>
      <c r="D246" s="1550" t="s">
        <v>1441</v>
      </c>
      <c r="E246" s="974" t="s">
        <v>1442</v>
      </c>
      <c r="F246" s="1543"/>
      <c r="G246" s="1543">
        <v>73669</v>
      </c>
      <c r="H246" s="537"/>
      <c r="I246" s="1543"/>
      <c r="J246" s="559"/>
      <c r="K246" s="9492">
        <f>K245-G246</f>
        <v>8758007</v>
      </c>
      <c r="L246" s="433"/>
    </row>
    <row r="247" spans="1:12">
      <c r="A247" s="487"/>
      <c r="B247" s="1549"/>
      <c r="C247" s="461" t="s">
        <v>1443</v>
      </c>
      <c r="D247" s="1551" t="s">
        <v>1479</v>
      </c>
      <c r="E247" s="1559"/>
      <c r="F247" s="1544"/>
      <c r="G247" s="1544"/>
      <c r="H247" s="515"/>
      <c r="I247" s="1544"/>
      <c r="J247" s="559"/>
      <c r="K247" s="9493"/>
      <c r="L247" s="433"/>
    </row>
    <row r="248" spans="1:12">
      <c r="A248" s="487"/>
      <c r="B248" s="561"/>
      <c r="C248" s="532"/>
      <c r="D248" s="576"/>
      <c r="E248" s="582"/>
      <c r="F248" s="577"/>
      <c r="G248" s="577"/>
      <c r="H248" s="600"/>
      <c r="I248" s="577"/>
      <c r="J248" s="604">
        <v>1600</v>
      </c>
      <c r="K248" s="1544">
        <f>K246+J248</f>
        <v>8759607</v>
      </c>
      <c r="L248" s="433"/>
    </row>
    <row r="249" spans="1:12">
      <c r="A249" s="498"/>
      <c r="B249" s="1548"/>
      <c r="C249" s="474" t="s">
        <v>781</v>
      </c>
      <c r="D249" s="1550" t="s">
        <v>1441</v>
      </c>
      <c r="E249" s="1548" t="s">
        <v>1442</v>
      </c>
      <c r="F249" s="1543"/>
      <c r="G249" s="1543">
        <v>25940</v>
      </c>
      <c r="H249" s="537"/>
      <c r="I249" s="1543"/>
      <c r="J249" s="559"/>
      <c r="K249" s="9492">
        <f>K248-G249</f>
        <v>8733667</v>
      </c>
      <c r="L249" s="433"/>
    </row>
    <row r="250" spans="1:12">
      <c r="A250" s="487"/>
      <c r="B250" s="1549"/>
      <c r="C250" s="477" t="s">
        <v>1444</v>
      </c>
      <c r="D250" s="1551" t="s">
        <v>1479</v>
      </c>
      <c r="E250" s="1549"/>
      <c r="F250" s="1544"/>
      <c r="G250" s="1544"/>
      <c r="H250" s="515"/>
      <c r="I250" s="1544"/>
      <c r="J250" s="559"/>
      <c r="K250" s="9493"/>
      <c r="L250" s="433"/>
    </row>
    <row r="251" spans="1:12">
      <c r="A251" s="487"/>
      <c r="B251" s="561"/>
      <c r="C251" s="532"/>
      <c r="D251" s="576"/>
      <c r="E251" s="582"/>
      <c r="F251" s="577"/>
      <c r="G251" s="577"/>
      <c r="H251" s="600"/>
      <c r="I251" s="577"/>
      <c r="J251" s="604">
        <v>1500</v>
      </c>
      <c r="K251" s="1541">
        <f>K249+J251</f>
        <v>8735167</v>
      </c>
      <c r="L251" s="433"/>
    </row>
    <row r="252" spans="1:12">
      <c r="A252" s="498"/>
      <c r="B252" s="1548"/>
      <c r="C252" s="457" t="s">
        <v>781</v>
      </c>
      <c r="D252" s="1550" t="s">
        <v>1441</v>
      </c>
      <c r="E252" s="1573" t="s">
        <v>1442</v>
      </c>
      <c r="F252" s="1543"/>
      <c r="G252" s="1543">
        <v>155390</v>
      </c>
      <c r="H252" s="537"/>
      <c r="I252" s="1543"/>
      <c r="J252" s="559"/>
      <c r="K252" s="9492">
        <f>K251-G252</f>
        <v>8579777</v>
      </c>
      <c r="L252" s="9647"/>
    </row>
    <row r="253" spans="1:12">
      <c r="A253" s="487"/>
      <c r="B253" s="1549"/>
      <c r="C253" s="461" t="s">
        <v>1445</v>
      </c>
      <c r="D253" s="1551" t="s">
        <v>1479</v>
      </c>
      <c r="E253" s="1574"/>
      <c r="F253" s="1544"/>
      <c r="G253" s="1544"/>
      <c r="H253" s="515"/>
      <c r="I253" s="1544"/>
      <c r="J253" s="559"/>
      <c r="K253" s="9493"/>
      <c r="L253" s="9648"/>
    </row>
    <row r="254" spans="1:12">
      <c r="A254" s="487"/>
      <c r="B254" s="561"/>
      <c r="C254" s="532"/>
      <c r="D254" s="576"/>
      <c r="E254" s="582"/>
      <c r="F254" s="577"/>
      <c r="G254" s="577"/>
      <c r="H254" s="600"/>
      <c r="I254" s="577"/>
      <c r="J254" s="604">
        <v>1500</v>
      </c>
      <c r="K254" s="1541">
        <f>K252+J254</f>
        <v>8581277</v>
      </c>
      <c r="L254" s="433"/>
    </row>
    <row r="255" spans="1:12">
      <c r="A255" s="498"/>
      <c r="B255" s="1548"/>
      <c r="C255" s="474" t="s">
        <v>815</v>
      </c>
      <c r="D255" s="1550"/>
      <c r="E255" s="974"/>
      <c r="F255" s="1543"/>
      <c r="G255" s="1543"/>
      <c r="H255" s="537"/>
      <c r="I255" s="1543">
        <v>904459</v>
      </c>
      <c r="J255" s="559"/>
      <c r="K255" s="9492">
        <f>K254-I255</f>
        <v>7676818</v>
      </c>
      <c r="L255" s="433"/>
    </row>
    <row r="256" spans="1:12">
      <c r="A256" s="487"/>
      <c r="B256" s="1549"/>
      <c r="C256" s="461" t="s">
        <v>1565</v>
      </c>
      <c r="D256" s="1551"/>
      <c r="E256" s="1559"/>
      <c r="F256" s="1544"/>
      <c r="G256" s="1544"/>
      <c r="H256" s="515"/>
      <c r="I256" s="1544"/>
      <c r="J256" s="559"/>
      <c r="K256" s="9493"/>
      <c r="L256" s="433"/>
    </row>
    <row r="257" spans="1:12">
      <c r="A257" s="487"/>
      <c r="B257" s="1547"/>
      <c r="C257" s="532"/>
      <c r="D257" s="576"/>
      <c r="E257" s="582"/>
      <c r="F257" s="577"/>
      <c r="G257" s="577"/>
      <c r="H257" s="600"/>
      <c r="I257" s="577"/>
      <c r="J257" s="604">
        <v>1600</v>
      </c>
      <c r="K257" s="1531">
        <f>K255+J257</f>
        <v>7678418</v>
      </c>
      <c r="L257" s="433"/>
    </row>
    <row r="258" spans="1:12">
      <c r="A258" s="498"/>
      <c r="B258" s="1548"/>
      <c r="C258" s="517" t="s">
        <v>815</v>
      </c>
      <c r="D258" s="1550"/>
      <c r="E258" s="1548"/>
      <c r="F258" s="1556"/>
      <c r="G258" s="1556"/>
      <c r="H258" s="923"/>
      <c r="I258" s="1556">
        <v>127863</v>
      </c>
      <c r="J258" s="571"/>
      <c r="K258" s="9492">
        <f>K257-I258</f>
        <v>7550555</v>
      </c>
      <c r="L258" s="9617"/>
    </row>
    <row r="259" spans="1:12">
      <c r="A259" s="487"/>
      <c r="B259" s="1549"/>
      <c r="C259" s="477" t="s">
        <v>1566</v>
      </c>
      <c r="D259" s="1551"/>
      <c r="E259" s="1549"/>
      <c r="F259" s="1557"/>
      <c r="G259" s="1557"/>
      <c r="H259" s="460"/>
      <c r="I259" s="1557"/>
      <c r="J259" s="571"/>
      <c r="K259" s="9493"/>
      <c r="L259" s="9618"/>
    </row>
    <row r="260" spans="1:12">
      <c r="A260" s="487"/>
      <c r="B260" s="1547"/>
      <c r="C260" s="532"/>
      <c r="D260" s="576"/>
      <c r="E260" s="582"/>
      <c r="F260" s="577"/>
      <c r="G260" s="577"/>
      <c r="H260" s="600"/>
      <c r="I260" s="577"/>
      <c r="J260" s="604">
        <v>1600</v>
      </c>
      <c r="K260" s="1531">
        <f>K258+J260</f>
        <v>7552155</v>
      </c>
      <c r="L260" s="433"/>
    </row>
    <row r="261" spans="1:12">
      <c r="A261" s="498"/>
      <c r="B261" s="1548"/>
      <c r="C261" s="474" t="s">
        <v>781</v>
      </c>
      <c r="D261" s="1550"/>
      <c r="E261" s="1548"/>
      <c r="F261" s="1543"/>
      <c r="G261" s="1562"/>
      <c r="H261" s="1543">
        <v>66890</v>
      </c>
      <c r="I261" s="1543"/>
      <c r="J261" s="1543"/>
      <c r="K261" s="9492">
        <f>K260-H261</f>
        <v>7485265</v>
      </c>
      <c r="L261" s="9617" t="s">
        <v>1636</v>
      </c>
    </row>
    <row r="262" spans="1:12">
      <c r="A262" s="487"/>
      <c r="B262" s="1549"/>
      <c r="C262" s="477" t="s">
        <v>1567</v>
      </c>
      <c r="D262" s="1551"/>
      <c r="E262" s="1549"/>
      <c r="F262" s="1544"/>
      <c r="G262" s="1563"/>
      <c r="H262" s="1544"/>
      <c r="I262" s="1544"/>
      <c r="J262" s="1544"/>
      <c r="K262" s="9493"/>
      <c r="L262" s="9618"/>
    </row>
    <row r="263" spans="1:12">
      <c r="A263" s="487"/>
      <c r="B263" s="561"/>
      <c r="C263" s="546"/>
      <c r="D263" s="576"/>
      <c r="E263" s="584"/>
      <c r="F263" s="586"/>
      <c r="G263" s="585"/>
      <c r="H263" s="587"/>
      <c r="I263" s="586"/>
      <c r="J263" s="586">
        <v>1500</v>
      </c>
      <c r="K263" s="1531">
        <f>K261+J263</f>
        <v>7486765</v>
      </c>
      <c r="L263" s="433"/>
    </row>
    <row r="264" spans="1:12">
      <c r="A264" s="498"/>
      <c r="B264" s="1548"/>
      <c r="C264" s="435" t="s">
        <v>781</v>
      </c>
      <c r="D264" s="1550"/>
      <c r="E264" s="1548"/>
      <c r="F264" s="1543"/>
      <c r="G264" s="1543"/>
      <c r="H264" s="537"/>
      <c r="I264" s="1543">
        <v>15390</v>
      </c>
      <c r="J264" s="559"/>
      <c r="K264" s="9713">
        <f>K263-I264</f>
        <v>7471375</v>
      </c>
      <c r="L264" s="9617"/>
    </row>
    <row r="265" spans="1:12">
      <c r="A265" s="487"/>
      <c r="B265" s="1549"/>
      <c r="C265" s="509" t="s">
        <v>1568</v>
      </c>
      <c r="D265" s="1551"/>
      <c r="E265" s="1549"/>
      <c r="F265" s="1544"/>
      <c r="G265" s="1544"/>
      <c r="H265" s="515"/>
      <c r="I265" s="1544"/>
      <c r="J265" s="559"/>
      <c r="K265" s="9714"/>
      <c r="L265" s="9618"/>
    </row>
    <row r="266" spans="1:12">
      <c r="A266" s="487"/>
      <c r="B266" s="561"/>
      <c r="C266" s="532"/>
      <c r="D266" s="576"/>
      <c r="E266" s="582"/>
      <c r="F266" s="577"/>
      <c r="G266" s="577"/>
      <c r="H266" s="600"/>
      <c r="I266" s="577"/>
      <c r="J266" s="604">
        <v>1500</v>
      </c>
      <c r="K266" s="1541">
        <f>K264+J266</f>
        <v>7472875</v>
      </c>
      <c r="L266" s="433"/>
    </row>
    <row r="267" spans="1:12">
      <c r="A267" s="498"/>
      <c r="B267" s="1548"/>
      <c r="C267" s="556" t="s">
        <v>869</v>
      </c>
      <c r="D267" s="1550" t="s">
        <v>46</v>
      </c>
      <c r="E267" s="1573"/>
      <c r="F267" s="1556"/>
      <c r="G267" s="1556"/>
      <c r="H267" s="943"/>
      <c r="I267" s="1556">
        <v>753739</v>
      </c>
      <c r="J267" s="571"/>
      <c r="K267" s="9492">
        <f>K266-I267</f>
        <v>6719136</v>
      </c>
      <c r="L267" s="9617"/>
    </row>
    <row r="268" spans="1:12">
      <c r="A268" s="487"/>
      <c r="B268" s="1549"/>
      <c r="C268" s="555" t="s">
        <v>1041</v>
      </c>
      <c r="D268" s="1551"/>
      <c r="E268" s="1574"/>
      <c r="F268" s="1557"/>
      <c r="G268" s="1557"/>
      <c r="H268" s="460"/>
      <c r="I268" s="1557"/>
      <c r="J268" s="571"/>
      <c r="K268" s="9493"/>
      <c r="L268" s="9618"/>
    </row>
    <row r="269" spans="1:12">
      <c r="A269" s="487"/>
      <c r="B269" s="561"/>
      <c r="C269" s="532"/>
      <c r="D269" s="576"/>
      <c r="E269" s="582"/>
      <c r="F269" s="577"/>
      <c r="G269" s="577"/>
      <c r="H269" s="600"/>
      <c r="I269" s="577"/>
      <c r="J269" s="604">
        <v>1650</v>
      </c>
      <c r="K269" s="1541">
        <f>K267+J269</f>
        <v>6720786</v>
      </c>
      <c r="L269" s="433"/>
    </row>
    <row r="270" spans="1:12">
      <c r="A270" s="498"/>
      <c r="B270" s="1548"/>
      <c r="C270" s="556" t="s">
        <v>869</v>
      </c>
      <c r="D270" s="1550" t="s">
        <v>46</v>
      </c>
      <c r="E270" s="1548"/>
      <c r="F270" s="457"/>
      <c r="G270" s="1578"/>
      <c r="H270" s="1567"/>
      <c r="I270" s="1543">
        <v>38860</v>
      </c>
      <c r="J270" s="559"/>
      <c r="K270" s="9492">
        <f>K269-I270</f>
        <v>6681926</v>
      </c>
      <c r="L270" s="433"/>
    </row>
    <row r="271" spans="1:12">
      <c r="A271" s="487"/>
      <c r="B271" s="1549"/>
      <c r="C271" s="555" t="s">
        <v>1042</v>
      </c>
      <c r="D271" s="1551"/>
      <c r="E271" s="1549"/>
      <c r="F271" s="461"/>
      <c r="G271" s="1579"/>
      <c r="H271" s="1568"/>
      <c r="I271" s="1544"/>
      <c r="J271" s="559"/>
      <c r="K271" s="9493"/>
      <c r="L271" s="433"/>
    </row>
    <row r="272" spans="1:12">
      <c r="A272" s="487"/>
      <c r="B272" s="561"/>
      <c r="C272" s="532"/>
      <c r="D272" s="583"/>
      <c r="E272" s="582"/>
      <c r="F272" s="577"/>
      <c r="G272" s="577"/>
      <c r="H272" s="600"/>
      <c r="I272" s="577"/>
      <c r="J272" s="604">
        <v>1650</v>
      </c>
      <c r="K272" s="1531">
        <f>K270+J272</f>
        <v>6683576</v>
      </c>
      <c r="L272" s="433"/>
    </row>
    <row r="273" spans="1:12">
      <c r="A273" s="498"/>
      <c r="B273" s="1548"/>
      <c r="C273" s="556" t="s">
        <v>869</v>
      </c>
      <c r="D273" s="1550" t="s">
        <v>46</v>
      </c>
      <c r="E273" s="974"/>
      <c r="F273" s="1556"/>
      <c r="G273" s="1556"/>
      <c r="H273" s="1543"/>
      <c r="I273" s="1543">
        <v>176390</v>
      </c>
      <c r="J273" s="559"/>
      <c r="K273" s="9492">
        <f>K272-I273</f>
        <v>6507186</v>
      </c>
      <c r="L273" s="433"/>
    </row>
    <row r="274" spans="1:12">
      <c r="A274" s="487"/>
      <c r="B274" s="1549"/>
      <c r="C274" s="555" t="s">
        <v>1043</v>
      </c>
      <c r="D274" s="1551"/>
      <c r="E274" s="1559"/>
      <c r="F274" s="1557"/>
      <c r="G274" s="1557"/>
      <c r="H274" s="1544"/>
      <c r="I274" s="1544"/>
      <c r="J274" s="559"/>
      <c r="K274" s="9493"/>
      <c r="L274" s="433"/>
    </row>
    <row r="275" spans="1:12">
      <c r="A275" s="487"/>
      <c r="B275" s="561"/>
      <c r="C275" s="531"/>
      <c r="D275" s="576"/>
      <c r="E275" s="582"/>
      <c r="F275" s="577"/>
      <c r="G275" s="577"/>
      <c r="H275" s="600"/>
      <c r="I275" s="577"/>
      <c r="J275" s="604">
        <v>1650</v>
      </c>
      <c r="K275" s="1531">
        <f>K273+J275</f>
        <v>6508836</v>
      </c>
      <c r="L275" s="433"/>
    </row>
    <row r="276" spans="1:12">
      <c r="A276" s="498"/>
      <c r="B276" s="1548"/>
      <c r="C276" s="556" t="s">
        <v>869</v>
      </c>
      <c r="D276" s="1550" t="s">
        <v>46</v>
      </c>
      <c r="E276" s="1573"/>
      <c r="F276" s="1543"/>
      <c r="G276" s="1543"/>
      <c r="H276" s="534"/>
      <c r="I276" s="1543">
        <v>360860</v>
      </c>
      <c r="J276" s="559"/>
      <c r="K276" s="9492">
        <f>K275-I276</f>
        <v>6147976</v>
      </c>
      <c r="L276" s="9617"/>
    </row>
    <row r="277" spans="1:12">
      <c r="A277" s="487"/>
      <c r="B277" s="1549"/>
      <c r="C277" s="555" t="s">
        <v>1044</v>
      </c>
      <c r="D277" s="1551"/>
      <c r="E277" s="1574"/>
      <c r="F277" s="1544"/>
      <c r="G277" s="1544"/>
      <c r="H277" s="515"/>
      <c r="I277" s="1544"/>
      <c r="J277" s="559"/>
      <c r="K277" s="9493"/>
      <c r="L277" s="9618"/>
    </row>
    <row r="278" spans="1:12">
      <c r="A278" s="487"/>
      <c r="B278" s="561"/>
      <c r="C278" s="532"/>
      <c r="D278" s="576"/>
      <c r="E278" s="582"/>
      <c r="F278" s="577"/>
      <c r="G278" s="577"/>
      <c r="H278" s="600"/>
      <c r="I278" s="577"/>
      <c r="J278" s="604">
        <v>1650</v>
      </c>
      <c r="K278" s="1531">
        <f>K276+J278</f>
        <v>6149626</v>
      </c>
      <c r="L278" s="433"/>
    </row>
    <row r="279" spans="1:12">
      <c r="A279" s="498"/>
      <c r="B279" s="1558"/>
      <c r="C279" s="556" t="s">
        <v>869</v>
      </c>
      <c r="D279" s="1550" t="s">
        <v>160</v>
      </c>
      <c r="E279" s="1548" t="s">
        <v>162</v>
      </c>
      <c r="F279" s="1543"/>
      <c r="G279" s="1543">
        <v>164260</v>
      </c>
      <c r="H279" s="1543"/>
      <c r="I279" s="1543"/>
      <c r="J279" s="559"/>
      <c r="K279" s="9492">
        <f>K278-G279</f>
        <v>5985366</v>
      </c>
      <c r="L279" s="433"/>
    </row>
    <row r="280" spans="1:12">
      <c r="A280" s="487"/>
      <c r="B280" s="1559"/>
      <c r="C280" s="555" t="s">
        <v>1045</v>
      </c>
      <c r="D280" s="1551" t="s">
        <v>850</v>
      </c>
      <c r="E280" s="1549"/>
      <c r="F280" s="1544"/>
      <c r="G280" s="1544"/>
      <c r="H280" s="1544"/>
      <c r="I280" s="1544"/>
      <c r="J280" s="559"/>
      <c r="K280" s="9493"/>
      <c r="L280" s="433"/>
    </row>
    <row r="281" spans="1:12">
      <c r="A281" s="487"/>
      <c r="B281" s="561"/>
      <c r="C281" s="532"/>
      <c r="D281" s="576"/>
      <c r="E281" s="582"/>
      <c r="F281" s="577"/>
      <c r="G281" s="577"/>
      <c r="H281" s="600"/>
      <c r="I281" s="577"/>
      <c r="J281" s="604">
        <v>1650</v>
      </c>
      <c r="K281" s="1531">
        <f>K279+J281</f>
        <v>5987016</v>
      </c>
      <c r="L281" s="433"/>
    </row>
    <row r="282" spans="1:12">
      <c r="A282" s="498"/>
      <c r="B282" s="1558"/>
      <c r="C282" s="556" t="s">
        <v>869</v>
      </c>
      <c r="D282" s="1550" t="s">
        <v>838</v>
      </c>
      <c r="E282" s="1548" t="s">
        <v>877</v>
      </c>
      <c r="F282" s="1556"/>
      <c r="G282" s="1556">
        <v>25000</v>
      </c>
      <c r="H282" s="537"/>
      <c r="I282" s="1543"/>
      <c r="J282" s="559"/>
      <c r="K282" s="9492">
        <f>K281-G282</f>
        <v>5962016</v>
      </c>
      <c r="L282" s="9617"/>
    </row>
    <row r="283" spans="1:12">
      <c r="A283" s="487"/>
      <c r="B283" s="1559"/>
      <c r="C283" s="555" t="s">
        <v>1046</v>
      </c>
      <c r="D283" s="1551" t="s">
        <v>304</v>
      </c>
      <c r="E283" s="1549"/>
      <c r="F283" s="1557"/>
      <c r="G283" s="1557"/>
      <c r="H283" s="515"/>
      <c r="I283" s="1544"/>
      <c r="J283" s="559"/>
      <c r="K283" s="9493"/>
      <c r="L283" s="9618"/>
    </row>
    <row r="284" spans="1:12">
      <c r="A284" s="487"/>
      <c r="B284" s="561"/>
      <c r="C284" s="532"/>
      <c r="D284" s="576"/>
      <c r="E284" s="582"/>
      <c r="F284" s="577"/>
      <c r="G284" s="577"/>
      <c r="H284" s="600"/>
      <c r="I284" s="577"/>
      <c r="J284" s="604">
        <v>1650</v>
      </c>
      <c r="K284" s="1541">
        <f>K282+J284</f>
        <v>5963666</v>
      </c>
      <c r="L284" s="433"/>
    </row>
    <row r="285" spans="1:12">
      <c r="A285" s="498"/>
      <c r="B285" s="1558"/>
      <c r="C285" s="556" t="s">
        <v>869</v>
      </c>
      <c r="D285" s="1550" t="s">
        <v>302</v>
      </c>
      <c r="E285" s="974" t="s">
        <v>878</v>
      </c>
      <c r="F285" s="1556"/>
      <c r="G285" s="1556">
        <v>55800</v>
      </c>
      <c r="H285" s="943"/>
      <c r="I285" s="1556"/>
      <c r="J285" s="559"/>
      <c r="K285" s="9492">
        <f>K284-G285</f>
        <v>5907866</v>
      </c>
      <c r="L285" s="9617"/>
    </row>
    <row r="286" spans="1:12">
      <c r="A286" s="487"/>
      <c r="B286" s="1559"/>
      <c r="C286" s="555" t="s">
        <v>1050</v>
      </c>
      <c r="D286" s="1551" t="s">
        <v>918</v>
      </c>
      <c r="E286" s="1559"/>
      <c r="F286" s="1557"/>
      <c r="G286" s="1557"/>
      <c r="H286" s="460"/>
      <c r="I286" s="1557"/>
      <c r="J286" s="559"/>
      <c r="K286" s="9493"/>
      <c r="L286" s="9618"/>
    </row>
    <row r="287" spans="1:12">
      <c r="A287" s="487"/>
      <c r="B287" s="561"/>
      <c r="C287" s="532"/>
      <c r="D287" s="576"/>
      <c r="E287" s="605"/>
      <c r="F287" s="577"/>
      <c r="G287" s="577"/>
      <c r="H287" s="600"/>
      <c r="I287" s="577"/>
      <c r="J287" s="604">
        <v>1650</v>
      </c>
      <c r="K287" s="1541">
        <f>K285+J287</f>
        <v>5909516</v>
      </c>
      <c r="L287" s="433"/>
    </row>
    <row r="288" spans="1:12">
      <c r="A288" s="498"/>
      <c r="B288" s="1558"/>
      <c r="C288" s="556" t="s">
        <v>869</v>
      </c>
      <c r="D288" s="1550" t="s">
        <v>1339</v>
      </c>
      <c r="E288" s="1136" t="s">
        <v>1347</v>
      </c>
      <c r="F288" s="457"/>
      <c r="G288" s="1578">
        <v>168000</v>
      </c>
      <c r="H288" s="943"/>
      <c r="I288" s="1556"/>
      <c r="J288" s="559"/>
      <c r="K288" s="9492">
        <f>K287-G288</f>
        <v>5741516</v>
      </c>
      <c r="L288" s="9617"/>
    </row>
    <row r="289" spans="1:12">
      <c r="A289" s="487"/>
      <c r="B289" s="1559"/>
      <c r="C289" s="555" t="s">
        <v>1433</v>
      </c>
      <c r="D289" s="1551" t="s">
        <v>304</v>
      </c>
      <c r="E289" s="1559"/>
      <c r="F289" s="461"/>
      <c r="G289" s="1579"/>
      <c r="H289" s="460"/>
      <c r="I289" s="1557"/>
      <c r="J289" s="559"/>
      <c r="K289" s="9493"/>
      <c r="L289" s="9618"/>
    </row>
    <row r="290" spans="1:12">
      <c r="A290" s="487"/>
      <c r="B290" s="561"/>
      <c r="C290" s="532"/>
      <c r="D290" s="576"/>
      <c r="E290" s="582"/>
      <c r="F290" s="577"/>
      <c r="G290" s="577"/>
      <c r="H290" s="600"/>
      <c r="I290" s="577"/>
      <c r="J290" s="604">
        <v>1650</v>
      </c>
      <c r="K290" s="1531">
        <f>K288+J290</f>
        <v>5743166</v>
      </c>
      <c r="L290" s="433"/>
    </row>
    <row r="291" spans="1:12">
      <c r="A291" s="498"/>
      <c r="B291" s="1558"/>
      <c r="C291" s="556" t="s">
        <v>869</v>
      </c>
      <c r="D291" s="1595" t="s">
        <v>1558</v>
      </c>
      <c r="E291" s="1136" t="s">
        <v>1602</v>
      </c>
      <c r="F291" s="1543"/>
      <c r="G291" s="1543">
        <v>246883</v>
      </c>
      <c r="H291" s="537"/>
      <c r="I291" s="1543"/>
      <c r="J291" s="559"/>
      <c r="K291" s="9492">
        <f>K290-G291</f>
        <v>5496283</v>
      </c>
      <c r="L291" s="9617"/>
    </row>
    <row r="292" spans="1:12">
      <c r="A292" s="487"/>
      <c r="B292" s="1559"/>
      <c r="C292" s="555" t="s">
        <v>1569</v>
      </c>
      <c r="D292" s="1596" t="s">
        <v>1570</v>
      </c>
      <c r="E292" s="1603"/>
      <c r="F292" s="1544"/>
      <c r="G292" s="1544"/>
      <c r="H292" s="515"/>
      <c r="I292" s="1544"/>
      <c r="J292" s="559"/>
      <c r="K292" s="9493"/>
      <c r="L292" s="9618"/>
    </row>
    <row r="293" spans="1:12">
      <c r="A293" s="487"/>
      <c r="B293" s="561"/>
      <c r="C293" s="532"/>
      <c r="D293" s="576"/>
      <c r="E293" s="582"/>
      <c r="F293" s="577"/>
      <c r="G293" s="577"/>
      <c r="H293" s="600"/>
      <c r="I293" s="577"/>
      <c r="J293" s="604">
        <v>1650</v>
      </c>
      <c r="K293" s="1540">
        <f>K291+J293</f>
        <v>5497933</v>
      </c>
      <c r="L293" s="433"/>
    </row>
    <row r="294" spans="1:12">
      <c r="A294" s="498"/>
      <c r="B294" s="1558"/>
      <c r="C294" s="556" t="s">
        <v>869</v>
      </c>
      <c r="D294" s="1595" t="s">
        <v>1558</v>
      </c>
      <c r="E294" s="1136" t="s">
        <v>1602</v>
      </c>
      <c r="F294" s="1543"/>
      <c r="G294" s="1543">
        <v>81213</v>
      </c>
      <c r="H294" s="534"/>
      <c r="I294" s="1543"/>
      <c r="J294" s="559"/>
      <c r="K294" s="9492">
        <f>K293-G294</f>
        <v>5416720</v>
      </c>
      <c r="L294" s="433"/>
    </row>
    <row r="295" spans="1:12">
      <c r="A295" s="487"/>
      <c r="B295" s="1559"/>
      <c r="C295" s="553" t="s">
        <v>1571</v>
      </c>
      <c r="D295" s="1596" t="s">
        <v>1570</v>
      </c>
      <c r="E295" s="1603"/>
      <c r="F295" s="1544"/>
      <c r="G295" s="1544"/>
      <c r="H295" s="515"/>
      <c r="I295" s="1544"/>
      <c r="J295" s="559"/>
      <c r="K295" s="9493"/>
      <c r="L295" s="433"/>
    </row>
    <row r="296" spans="1:12">
      <c r="A296" s="487"/>
      <c r="B296" s="561"/>
      <c r="C296" s="532"/>
      <c r="D296" s="576"/>
      <c r="E296" s="582"/>
      <c r="F296" s="577"/>
      <c r="G296" s="577"/>
      <c r="H296" s="600"/>
      <c r="I296" s="577"/>
      <c r="J296" s="604">
        <v>1650</v>
      </c>
      <c r="K296" s="1531">
        <f>K294+J296</f>
        <v>5418370</v>
      </c>
      <c r="L296" s="433"/>
    </row>
    <row r="297" spans="1:12">
      <c r="A297" s="498"/>
      <c r="B297" s="1558"/>
      <c r="C297" s="556" t="s">
        <v>869</v>
      </c>
      <c r="D297" s="1550"/>
      <c r="E297" s="1573"/>
      <c r="F297" s="1543"/>
      <c r="G297" s="1543"/>
      <c r="H297" s="1543"/>
      <c r="I297" s="1543">
        <v>86584</v>
      </c>
      <c r="J297" s="559"/>
      <c r="K297" s="9492">
        <f>K296-I297</f>
        <v>5331786</v>
      </c>
      <c r="L297" s="433"/>
    </row>
    <row r="298" spans="1:12">
      <c r="A298" s="487"/>
      <c r="B298" s="1559"/>
      <c r="C298" s="477" t="s">
        <v>1572</v>
      </c>
      <c r="D298" s="1551"/>
      <c r="E298" s="1574"/>
      <c r="F298" s="1544"/>
      <c r="G298" s="1544"/>
      <c r="H298" s="1544"/>
      <c r="I298" s="1544"/>
      <c r="J298" s="559"/>
      <c r="K298" s="9493"/>
      <c r="L298" s="433"/>
    </row>
    <row r="299" spans="1:12">
      <c r="A299" s="487"/>
      <c r="B299" s="561"/>
      <c r="C299" s="532"/>
      <c r="D299" s="576"/>
      <c r="E299" s="582"/>
      <c r="F299" s="577"/>
      <c r="G299" s="577"/>
      <c r="H299" s="600"/>
      <c r="I299" s="577"/>
      <c r="J299" s="604">
        <v>1650</v>
      </c>
      <c r="K299" s="1531">
        <f>K297+J299</f>
        <v>5333436</v>
      </c>
      <c r="L299" s="433"/>
    </row>
    <row r="300" spans="1:12">
      <c r="A300" s="491"/>
      <c r="B300" s="1558"/>
      <c r="C300" s="556" t="s">
        <v>1573</v>
      </c>
      <c r="D300" s="1595" t="s">
        <v>1558</v>
      </c>
      <c r="E300" s="1136" t="s">
        <v>1602</v>
      </c>
      <c r="F300" s="1543"/>
      <c r="G300" s="1543">
        <v>233230</v>
      </c>
      <c r="H300" s="537"/>
      <c r="J300" s="559"/>
      <c r="K300" s="9492">
        <f>K299-G300</f>
        <v>5100206</v>
      </c>
      <c r="L300" s="433"/>
    </row>
    <row r="301" spans="1:12">
      <c r="A301" s="487"/>
      <c r="B301" s="1559"/>
      <c r="C301" s="555" t="s">
        <v>1574</v>
      </c>
      <c r="D301" s="1596" t="s">
        <v>1570</v>
      </c>
      <c r="E301" s="1603"/>
      <c r="F301" s="1544"/>
      <c r="G301" s="1544"/>
      <c r="H301" s="515"/>
      <c r="J301" s="559"/>
      <c r="K301" s="9493"/>
      <c r="L301" s="433"/>
    </row>
    <row r="302" spans="1:12">
      <c r="A302" s="487"/>
      <c r="B302" s="561"/>
      <c r="C302" s="532"/>
      <c r="D302" s="576"/>
      <c r="E302" s="582"/>
      <c r="F302" s="577"/>
      <c r="G302" s="577"/>
      <c r="H302" s="600"/>
      <c r="I302" s="575"/>
      <c r="J302" s="604">
        <v>700</v>
      </c>
      <c r="K302" s="981">
        <f>K300+J302</f>
        <v>5100906</v>
      </c>
      <c r="L302" s="433"/>
    </row>
    <row r="303" spans="1:12">
      <c r="A303" s="498"/>
      <c r="B303" s="1548" t="s">
        <v>1575</v>
      </c>
      <c r="C303" s="517" t="s">
        <v>781</v>
      </c>
      <c r="D303" s="1570"/>
      <c r="E303" s="1573"/>
      <c r="F303" s="1575"/>
      <c r="G303" s="1575"/>
      <c r="H303" s="1575"/>
      <c r="I303" s="1543">
        <v>54640</v>
      </c>
      <c r="J303" s="464"/>
      <c r="K303" s="9492">
        <f>K302-I303</f>
        <v>5046266</v>
      </c>
      <c r="L303" s="433"/>
    </row>
    <row r="304" spans="1:12">
      <c r="A304" s="487"/>
      <c r="B304" s="1549"/>
      <c r="C304" s="555" t="s">
        <v>1381</v>
      </c>
      <c r="D304" s="1571"/>
      <c r="E304" s="1574"/>
      <c r="F304" s="1576"/>
      <c r="G304" s="1576"/>
      <c r="H304" s="1576"/>
      <c r="I304" s="1544"/>
      <c r="J304" s="559"/>
      <c r="K304" s="9493"/>
      <c r="L304" s="433"/>
    </row>
    <row r="305" spans="1:12">
      <c r="A305" s="487"/>
      <c r="B305" s="533"/>
      <c r="C305" s="465"/>
      <c r="D305" s="602"/>
      <c r="E305" s="605"/>
      <c r="F305" s="577"/>
      <c r="G305" s="600"/>
      <c r="H305" s="600"/>
      <c r="I305" s="600"/>
      <c r="J305" s="604">
        <v>1500</v>
      </c>
      <c r="K305" s="1585">
        <f>K303+J305</f>
        <v>5047766</v>
      </c>
      <c r="L305" s="433"/>
    </row>
    <row r="306" spans="1:12">
      <c r="A306" s="498"/>
      <c r="B306" s="1548" t="s">
        <v>1576</v>
      </c>
      <c r="C306" s="556" t="s">
        <v>815</v>
      </c>
      <c r="D306" s="1570"/>
      <c r="E306" s="1548"/>
      <c r="F306" s="1543"/>
      <c r="G306" s="1543"/>
      <c r="H306" s="534"/>
      <c r="I306" s="1543">
        <v>141228</v>
      </c>
      <c r="J306" s="559"/>
      <c r="K306" s="9492">
        <f>K305-I306</f>
        <v>4906538</v>
      </c>
      <c r="L306" s="433"/>
    </row>
    <row r="307" spans="1:12">
      <c r="A307" s="487"/>
      <c r="B307" s="1549"/>
      <c r="C307" s="555" t="s">
        <v>1474</v>
      </c>
      <c r="D307" s="1571"/>
      <c r="E307" s="1549"/>
      <c r="F307" s="1544"/>
      <c r="G307" s="1544"/>
      <c r="H307" s="515"/>
      <c r="I307" s="1544"/>
      <c r="J307" s="559"/>
      <c r="K307" s="9493"/>
      <c r="L307" s="433"/>
    </row>
    <row r="308" spans="1:12">
      <c r="A308" s="487"/>
      <c r="B308" s="533"/>
      <c r="C308" s="465"/>
      <c r="D308" s="602"/>
      <c r="E308" s="605"/>
      <c r="F308" s="577"/>
      <c r="G308" s="600"/>
      <c r="H308" s="600"/>
      <c r="I308" s="600"/>
      <c r="J308" s="604">
        <v>1600</v>
      </c>
      <c r="K308" s="1531">
        <f>K306+J308</f>
        <v>4908138</v>
      </c>
      <c r="L308" s="433"/>
    </row>
    <row r="309" spans="1:12">
      <c r="A309" s="498"/>
      <c r="B309" s="1558"/>
      <c r="C309" s="474" t="s">
        <v>1201</v>
      </c>
      <c r="D309" s="666" t="s">
        <v>574</v>
      </c>
      <c r="E309" s="1548" t="s">
        <v>79</v>
      </c>
      <c r="F309" s="1543"/>
      <c r="G309" s="1543"/>
      <c r="H309" s="537"/>
      <c r="I309" s="1543">
        <v>20000</v>
      </c>
      <c r="J309" s="559"/>
      <c r="K309" s="9492">
        <f>K308-I309</f>
        <v>4888138</v>
      </c>
      <c r="L309" s="9647"/>
    </row>
    <row r="310" spans="1:12">
      <c r="A310" s="487"/>
      <c r="B310" s="1559"/>
      <c r="C310" s="477" t="s">
        <v>1547</v>
      </c>
      <c r="D310" s="667" t="s">
        <v>46</v>
      </c>
      <c r="E310" s="1549"/>
      <c r="F310" s="1544"/>
      <c r="G310" s="1544"/>
      <c r="H310" s="515"/>
      <c r="I310" s="1544"/>
      <c r="J310" s="559"/>
      <c r="K310" s="9493"/>
      <c r="L310" s="9648"/>
    </row>
    <row r="311" spans="1:12">
      <c r="A311" s="487"/>
      <c r="B311" s="561"/>
      <c r="C311" s="532"/>
      <c r="D311" s="576"/>
      <c r="E311" s="582"/>
      <c r="F311" s="577"/>
      <c r="G311" s="577"/>
      <c r="H311" s="600"/>
      <c r="I311" s="577"/>
      <c r="J311" s="604">
        <v>1600</v>
      </c>
      <c r="K311" s="1540">
        <f>K309+J311</f>
        <v>4889738</v>
      </c>
      <c r="L311" s="433"/>
    </row>
    <row r="312" spans="1:12">
      <c r="A312" s="498"/>
      <c r="B312" s="1558"/>
      <c r="C312" s="556" t="s">
        <v>781</v>
      </c>
      <c r="D312" s="1550"/>
      <c r="E312" s="1573"/>
      <c r="F312" s="1556"/>
      <c r="G312" s="1556"/>
      <c r="H312" s="943"/>
      <c r="I312" s="1556">
        <v>102890</v>
      </c>
      <c r="J312" s="559"/>
      <c r="K312" s="9492">
        <f>K311-I312</f>
        <v>4786848</v>
      </c>
      <c r="L312" s="433"/>
    </row>
    <row r="313" spans="1:12">
      <c r="A313" s="487"/>
      <c r="B313" s="1559"/>
      <c r="C313" s="555" t="s">
        <v>1198</v>
      </c>
      <c r="D313" s="1551"/>
      <c r="E313" s="1574"/>
      <c r="F313" s="1557"/>
      <c r="G313" s="1557"/>
      <c r="H313" s="460"/>
      <c r="I313" s="1557"/>
      <c r="J313" s="559"/>
      <c r="K313" s="9493"/>
      <c r="L313" s="433"/>
    </row>
    <row r="314" spans="1:12">
      <c r="A314" s="487"/>
      <c r="B314" s="561"/>
      <c r="C314" s="532"/>
      <c r="D314" s="576"/>
      <c r="E314" s="582"/>
      <c r="F314" s="577"/>
      <c r="G314" s="577"/>
      <c r="H314" s="600"/>
      <c r="I314" s="577"/>
      <c r="J314" s="604">
        <v>1500</v>
      </c>
      <c r="K314" s="1541">
        <f>K312+J314</f>
        <v>4788348</v>
      </c>
      <c r="L314" s="433"/>
    </row>
    <row r="315" spans="1:12">
      <c r="A315" s="498"/>
      <c r="B315" s="1558"/>
      <c r="C315" s="556" t="s">
        <v>781</v>
      </c>
      <c r="D315" s="1570"/>
      <c r="E315" s="1548"/>
      <c r="F315" s="1543"/>
      <c r="G315" s="1543"/>
      <c r="H315" s="1543"/>
      <c r="I315" s="1543">
        <v>26990</v>
      </c>
      <c r="J315" s="559"/>
      <c r="K315" s="9492">
        <f>K314-I315</f>
        <v>4761358</v>
      </c>
      <c r="L315" s="433"/>
    </row>
    <row r="316" spans="1:12">
      <c r="A316" s="487"/>
      <c r="B316" s="1559"/>
      <c r="C316" s="555" t="s">
        <v>1368</v>
      </c>
      <c r="D316" s="1571"/>
      <c r="E316" s="1549"/>
      <c r="F316" s="1544"/>
      <c r="G316" s="1544"/>
      <c r="H316" s="1544"/>
      <c r="I316" s="1544"/>
      <c r="J316" s="559"/>
      <c r="K316" s="9493"/>
      <c r="L316" s="433"/>
    </row>
    <row r="317" spans="1:12">
      <c r="A317" s="487"/>
      <c r="B317" s="561"/>
      <c r="C317" s="532"/>
      <c r="D317" s="576"/>
      <c r="E317" s="582"/>
      <c r="F317" s="577"/>
      <c r="G317" s="577"/>
      <c r="H317" s="600"/>
      <c r="I317" s="577"/>
      <c r="J317" s="604">
        <v>1500</v>
      </c>
      <c r="K317" s="1531">
        <f>K315+J317</f>
        <v>4762858</v>
      </c>
      <c r="L317" s="433"/>
    </row>
    <row r="318" spans="1:12">
      <c r="A318" s="498"/>
      <c r="B318" s="1558" t="s">
        <v>1577</v>
      </c>
      <c r="C318" s="556" t="s">
        <v>1278</v>
      </c>
      <c r="D318" s="1550" t="s">
        <v>651</v>
      </c>
      <c r="E318" s="974"/>
      <c r="F318" s="1543"/>
      <c r="G318" s="1543"/>
      <c r="H318" s="537"/>
      <c r="I318" s="1543">
        <v>300000</v>
      </c>
      <c r="J318" s="559"/>
      <c r="K318" s="9492">
        <f>K317-I318</f>
        <v>4462858</v>
      </c>
      <c r="L318" s="433"/>
    </row>
    <row r="319" spans="1:12">
      <c r="A319" s="487"/>
      <c r="B319" s="1559"/>
      <c r="C319" s="555" t="s">
        <v>1001</v>
      </c>
      <c r="D319" s="1551"/>
      <c r="E319" s="1559"/>
      <c r="F319" s="1544"/>
      <c r="G319" s="1544"/>
      <c r="H319" s="515"/>
      <c r="I319" s="1544"/>
      <c r="J319" s="559"/>
      <c r="K319" s="9493"/>
      <c r="L319" s="433"/>
    </row>
    <row r="320" spans="1:12">
      <c r="A320" s="487"/>
      <c r="B320" s="561"/>
      <c r="C320" s="532"/>
      <c r="D320" s="576"/>
      <c r="E320" s="582"/>
      <c r="F320" s="577"/>
      <c r="G320" s="577"/>
      <c r="H320" s="600"/>
      <c r="I320" s="577"/>
      <c r="J320" s="604">
        <v>1600</v>
      </c>
      <c r="K320" s="1531">
        <f>K318+J320</f>
        <v>4464458</v>
      </c>
      <c r="L320" s="433"/>
    </row>
    <row r="321" spans="1:12">
      <c r="A321" s="498"/>
      <c r="B321" s="1558"/>
      <c r="C321" s="556" t="s">
        <v>1278</v>
      </c>
      <c r="D321" s="1550" t="s">
        <v>1312</v>
      </c>
      <c r="E321" s="1548" t="s">
        <v>1326</v>
      </c>
      <c r="F321" s="1543"/>
      <c r="G321" s="1543">
        <v>300000</v>
      </c>
      <c r="H321" s="537"/>
      <c r="I321" s="1543"/>
      <c r="J321" s="559"/>
      <c r="K321" s="9492">
        <f>K320-G321</f>
        <v>4164458</v>
      </c>
      <c r="L321" s="433"/>
    </row>
    <row r="322" spans="1:12">
      <c r="A322" s="487"/>
      <c r="B322" s="1559"/>
      <c r="C322" s="555" t="s">
        <v>1311</v>
      </c>
      <c r="D322" s="1551" t="s">
        <v>1313</v>
      </c>
      <c r="E322" s="1549"/>
      <c r="F322" s="1544"/>
      <c r="G322" s="1544"/>
      <c r="H322" s="515"/>
      <c r="I322" s="1544"/>
      <c r="J322" s="559"/>
      <c r="K322" s="9493"/>
      <c r="L322" s="433"/>
    </row>
    <row r="323" spans="1:12">
      <c r="A323" s="487"/>
      <c r="B323" s="561"/>
      <c r="C323" s="532"/>
      <c r="D323" s="576"/>
      <c r="E323" s="582"/>
      <c r="F323" s="577"/>
      <c r="G323" s="577"/>
      <c r="H323" s="600"/>
      <c r="I323" s="577"/>
      <c r="J323" s="604">
        <v>1600</v>
      </c>
      <c r="K323" s="515">
        <f>K321+J323</f>
        <v>4166058</v>
      </c>
      <c r="L323" s="433"/>
    </row>
    <row r="324" spans="1:12">
      <c r="A324" s="491" t="s">
        <v>356</v>
      </c>
      <c r="B324" s="1558"/>
      <c r="C324" s="556" t="s">
        <v>781</v>
      </c>
      <c r="D324" s="1550"/>
      <c r="E324" s="1548"/>
      <c r="F324" s="1543"/>
      <c r="G324" s="1543"/>
      <c r="H324" s="1543"/>
      <c r="I324" s="1543">
        <v>31640</v>
      </c>
      <c r="J324" s="559"/>
      <c r="K324" s="9492">
        <f>K323-I324</f>
        <v>4134418</v>
      </c>
      <c r="L324" s="9617"/>
    </row>
    <row r="325" spans="1:12">
      <c r="A325" s="487"/>
      <c r="B325" s="1559"/>
      <c r="C325" s="555" t="s">
        <v>1385</v>
      </c>
      <c r="D325" s="1551"/>
      <c r="E325" s="1549"/>
      <c r="F325" s="1544"/>
      <c r="G325" s="1544"/>
      <c r="H325" s="1544"/>
      <c r="I325" s="1544"/>
      <c r="J325" s="559"/>
      <c r="K325" s="9493"/>
      <c r="L325" s="9618"/>
    </row>
    <row r="326" spans="1:12">
      <c r="A326" s="487"/>
      <c r="B326" s="561"/>
      <c r="C326" s="532"/>
      <c r="D326" s="576"/>
      <c r="E326" s="582"/>
      <c r="F326" s="577"/>
      <c r="G326" s="577"/>
      <c r="H326" s="600"/>
      <c r="I326" s="577"/>
      <c r="J326" s="604">
        <v>1500</v>
      </c>
      <c r="K326" s="1531">
        <f>K324+J326</f>
        <v>4135918</v>
      </c>
      <c r="L326" s="433"/>
    </row>
    <row r="327" spans="1:12">
      <c r="A327" s="498"/>
      <c r="B327" s="1548"/>
      <c r="C327" s="556" t="s">
        <v>1109</v>
      </c>
      <c r="D327" s="1550" t="s">
        <v>278</v>
      </c>
      <c r="E327" s="974" t="s">
        <v>279</v>
      </c>
      <c r="F327" s="1543"/>
      <c r="G327" s="1543">
        <v>500000</v>
      </c>
      <c r="H327" s="1543"/>
      <c r="I327" s="1543"/>
      <c r="J327" s="464"/>
      <c r="K327" s="9492">
        <f>K326-G327</f>
        <v>3635918</v>
      </c>
      <c r="L327" s="9617"/>
    </row>
    <row r="328" spans="1:12">
      <c r="A328" s="487"/>
      <c r="B328" s="1549"/>
      <c r="C328" s="555" t="s">
        <v>1527</v>
      </c>
      <c r="D328" s="1551" t="s">
        <v>38</v>
      </c>
      <c r="E328" s="1559"/>
      <c r="F328" s="1544"/>
      <c r="G328" s="1544"/>
      <c r="H328" s="1544"/>
      <c r="I328" s="1544"/>
      <c r="J328" s="559"/>
      <c r="K328" s="9493"/>
      <c r="L328" s="9618"/>
    </row>
    <row r="329" spans="1:12">
      <c r="A329" s="487"/>
      <c r="B329" s="533"/>
      <c r="C329" s="465"/>
      <c r="D329" s="602"/>
      <c r="E329" s="605"/>
      <c r="F329" s="577"/>
      <c r="G329" s="600"/>
      <c r="H329" s="600"/>
      <c r="I329" s="600"/>
      <c r="J329" s="604">
        <v>1600</v>
      </c>
      <c r="K329" s="1531">
        <f>K327+J329</f>
        <v>3637518</v>
      </c>
      <c r="L329" s="433"/>
    </row>
    <row r="330" spans="1:12">
      <c r="A330" s="498"/>
      <c r="B330" s="1558"/>
      <c r="C330" s="556" t="s">
        <v>1278</v>
      </c>
      <c r="D330" s="1550" t="s">
        <v>278</v>
      </c>
      <c r="E330" s="974" t="s">
        <v>279</v>
      </c>
      <c r="F330" s="1543"/>
      <c r="G330" s="1543">
        <v>300000</v>
      </c>
      <c r="H330" s="1543"/>
      <c r="I330" s="1543"/>
      <c r="J330" s="559"/>
      <c r="K330" s="9492">
        <f>K329-G330</f>
        <v>3337518</v>
      </c>
      <c r="L330" s="433"/>
    </row>
    <row r="331" spans="1:12">
      <c r="A331" s="487"/>
      <c r="B331" s="1559"/>
      <c r="C331" s="555" t="s">
        <v>1527</v>
      </c>
      <c r="D331" s="1551" t="s">
        <v>38</v>
      </c>
      <c r="E331" s="1559"/>
      <c r="F331" s="1544"/>
      <c r="G331" s="1544"/>
      <c r="H331" s="1544"/>
      <c r="I331" s="1544"/>
      <c r="J331" s="559"/>
      <c r="K331" s="9493"/>
      <c r="L331" s="433"/>
    </row>
    <row r="332" spans="1:12">
      <c r="A332" s="487"/>
      <c r="B332" s="561"/>
      <c r="C332" s="532"/>
      <c r="D332" s="576"/>
      <c r="E332" s="582"/>
      <c r="F332" s="577"/>
      <c r="G332" s="577"/>
      <c r="H332" s="600"/>
      <c r="I332" s="577"/>
      <c r="J332" s="604">
        <v>1600</v>
      </c>
      <c r="K332" s="1585">
        <f>K330+J332</f>
        <v>3339118</v>
      </c>
      <c r="L332" s="433"/>
    </row>
    <row r="333" spans="1:12">
      <c r="A333" s="498"/>
      <c r="B333" s="1548" t="s">
        <v>1578</v>
      </c>
      <c r="C333" s="556" t="s">
        <v>815</v>
      </c>
      <c r="D333" s="1550" t="s">
        <v>955</v>
      </c>
      <c r="E333" s="1548" t="s">
        <v>1232</v>
      </c>
      <c r="F333" s="457"/>
      <c r="G333" s="1578"/>
      <c r="H333" s="537"/>
      <c r="I333" s="1543">
        <v>417630</v>
      </c>
      <c r="J333" s="559"/>
      <c r="K333" s="9492">
        <f>K332-I333</f>
        <v>2921488</v>
      </c>
      <c r="L333" s="433"/>
    </row>
    <row r="334" spans="1:12">
      <c r="A334" s="487"/>
      <c r="B334" s="1549"/>
      <c r="C334" s="555" t="s">
        <v>1186</v>
      </c>
      <c r="D334" s="1551" t="s">
        <v>956</v>
      </c>
      <c r="E334" s="1549"/>
      <c r="F334" s="461"/>
      <c r="G334" s="1579"/>
      <c r="H334" s="515"/>
      <c r="I334" s="1544"/>
      <c r="J334" s="559"/>
      <c r="K334" s="9493"/>
      <c r="L334" s="433"/>
    </row>
    <row r="335" spans="1:12">
      <c r="A335" s="487"/>
      <c r="B335" s="533"/>
      <c r="C335" s="465"/>
      <c r="D335" s="602"/>
      <c r="E335" s="605"/>
      <c r="F335" s="577"/>
      <c r="G335" s="577"/>
      <c r="H335" s="600"/>
      <c r="I335" s="577"/>
      <c r="J335" s="604">
        <v>1600</v>
      </c>
      <c r="K335" s="1531">
        <f>K333+J335</f>
        <v>2923088</v>
      </c>
      <c r="L335" s="433"/>
    </row>
    <row r="336" spans="1:12">
      <c r="A336" s="498"/>
      <c r="B336" s="1558"/>
      <c r="C336" s="556" t="s">
        <v>796</v>
      </c>
      <c r="D336" s="1550" t="s">
        <v>955</v>
      </c>
      <c r="E336" s="1548" t="s">
        <v>1232</v>
      </c>
      <c r="F336" s="1543"/>
      <c r="G336" s="1543"/>
      <c r="H336" s="537"/>
      <c r="I336" s="1543">
        <v>79800</v>
      </c>
      <c r="J336" s="559"/>
      <c r="K336" s="9492">
        <f>K335-I336</f>
        <v>2843288</v>
      </c>
      <c r="L336" s="433"/>
    </row>
    <row r="337" spans="1:12">
      <c r="A337" s="487"/>
      <c r="B337" s="1559"/>
      <c r="C337" s="477" t="s">
        <v>1187</v>
      </c>
      <c r="D337" s="1551" t="s">
        <v>956</v>
      </c>
      <c r="E337" s="1549"/>
      <c r="F337" s="1544"/>
      <c r="G337" s="1544"/>
      <c r="H337" s="515"/>
      <c r="I337" s="1544"/>
      <c r="J337" s="559"/>
      <c r="K337" s="9493"/>
      <c r="L337" s="433"/>
    </row>
    <row r="338" spans="1:12">
      <c r="A338" s="487"/>
      <c r="B338" s="561"/>
      <c r="C338" s="532"/>
      <c r="D338" s="576"/>
      <c r="E338" s="582"/>
      <c r="F338" s="577"/>
      <c r="G338" s="577"/>
      <c r="H338" s="600"/>
      <c r="I338" s="577"/>
      <c r="J338" s="604">
        <v>750</v>
      </c>
      <c r="K338" s="515">
        <f>K336+J338</f>
        <v>2844038</v>
      </c>
      <c r="L338" s="433"/>
    </row>
    <row r="339" spans="1:12">
      <c r="A339" s="491"/>
      <c r="B339" s="1558"/>
      <c r="C339" s="556" t="s">
        <v>796</v>
      </c>
      <c r="D339" s="1570"/>
      <c r="E339" s="1548"/>
      <c r="F339" s="1556"/>
      <c r="G339" s="1556"/>
      <c r="H339" s="1543"/>
      <c r="I339" s="1543">
        <v>41300</v>
      </c>
      <c r="J339" s="559"/>
      <c r="K339" s="9492">
        <f>K338-I339</f>
        <v>2802738</v>
      </c>
      <c r="L339" s="433"/>
    </row>
    <row r="340" spans="1:12">
      <c r="A340" s="487"/>
      <c r="B340" s="1559"/>
      <c r="C340" s="555" t="s">
        <v>1062</v>
      </c>
      <c r="D340" s="1571"/>
      <c r="E340" s="1561"/>
      <c r="F340" s="1557"/>
      <c r="G340" s="1557"/>
      <c r="H340" s="1544"/>
      <c r="I340" s="1544"/>
      <c r="J340" s="559"/>
      <c r="K340" s="9493"/>
      <c r="L340" s="433"/>
    </row>
    <row r="341" spans="1:12">
      <c r="A341" s="487"/>
      <c r="B341" s="561"/>
      <c r="C341" s="532"/>
      <c r="D341" s="576"/>
      <c r="E341" s="582"/>
      <c r="F341" s="577"/>
      <c r="G341" s="577"/>
      <c r="H341" s="600"/>
      <c r="I341" s="577"/>
      <c r="J341" s="604">
        <v>750</v>
      </c>
      <c r="K341" s="1531">
        <f>K339+J341</f>
        <v>2803488</v>
      </c>
      <c r="L341" s="433"/>
    </row>
    <row r="342" spans="1:12">
      <c r="A342" s="498"/>
      <c r="B342" s="1548"/>
      <c r="C342" s="556" t="s">
        <v>952</v>
      </c>
      <c r="D342" s="1550" t="s">
        <v>983</v>
      </c>
      <c r="E342" s="9524" t="s">
        <v>262</v>
      </c>
      <c r="F342" s="1543"/>
      <c r="G342" s="1543">
        <v>50000</v>
      </c>
      <c r="H342" s="534"/>
      <c r="I342" s="1543"/>
      <c r="J342" s="464"/>
      <c r="K342" s="9492">
        <f>K341-G342</f>
        <v>2753488</v>
      </c>
      <c r="L342" s="433"/>
    </row>
    <row r="343" spans="1:12">
      <c r="A343" s="487"/>
      <c r="B343" s="1549"/>
      <c r="C343" s="555" t="s">
        <v>1581</v>
      </c>
      <c r="D343" s="1551" t="s">
        <v>956</v>
      </c>
      <c r="E343" s="9525"/>
      <c r="F343" s="1544"/>
      <c r="G343" s="1544"/>
      <c r="H343" s="515"/>
      <c r="I343" s="1544"/>
      <c r="J343" s="559"/>
      <c r="K343" s="9493"/>
      <c r="L343" s="433"/>
    </row>
    <row r="344" spans="1:12">
      <c r="A344" s="487"/>
      <c r="B344" s="533"/>
      <c r="C344" s="465"/>
      <c r="D344" s="602"/>
      <c r="E344" s="605"/>
      <c r="F344" s="577"/>
      <c r="G344" s="600"/>
      <c r="H344" s="600"/>
      <c r="I344" s="600"/>
      <c r="J344" s="604">
        <v>1600</v>
      </c>
      <c r="K344" s="1585">
        <f>K342+J344</f>
        <v>2755088</v>
      </c>
      <c r="L344" s="433"/>
    </row>
    <row r="345" spans="1:12">
      <c r="A345" s="9515"/>
      <c r="B345" s="1558" t="s">
        <v>1582</v>
      </c>
      <c r="C345" s="457" t="s">
        <v>997</v>
      </c>
      <c r="D345" s="1570" t="s">
        <v>1580</v>
      </c>
      <c r="E345" s="459" t="s">
        <v>1600</v>
      </c>
      <c r="F345" s="1543"/>
      <c r="G345" s="1543">
        <v>200000</v>
      </c>
      <c r="H345" s="537"/>
      <c r="I345" s="1543"/>
      <c r="J345" s="559"/>
      <c r="K345" s="9492">
        <f>K344-G345</f>
        <v>2555088</v>
      </c>
      <c r="L345" s="433"/>
    </row>
    <row r="346" spans="1:12">
      <c r="A346" s="9516"/>
      <c r="B346" s="1559"/>
      <c r="C346" s="461" t="s">
        <v>1579</v>
      </c>
      <c r="D346" s="1571" t="s">
        <v>38</v>
      </c>
      <c r="E346" s="1561"/>
      <c r="F346" s="1544"/>
      <c r="G346" s="1544"/>
      <c r="H346" s="515"/>
      <c r="I346" s="1544"/>
      <c r="J346" s="559"/>
      <c r="K346" s="9493"/>
      <c r="L346" s="433"/>
    </row>
    <row r="347" spans="1:12">
      <c r="A347" s="487"/>
      <c r="B347" s="1559"/>
      <c r="C347" s="532"/>
      <c r="D347" s="576"/>
      <c r="E347" s="582"/>
      <c r="F347" s="577"/>
      <c r="G347" s="577"/>
      <c r="H347" s="600"/>
      <c r="I347" s="577"/>
      <c r="J347" s="604">
        <v>1600</v>
      </c>
      <c r="K347" s="1531">
        <f>K345+J347</f>
        <v>2556688</v>
      </c>
      <c r="L347" s="433"/>
    </row>
    <row r="348" spans="1:12">
      <c r="A348" s="9515"/>
      <c r="B348" s="1548"/>
      <c r="C348" s="545" t="s">
        <v>1109</v>
      </c>
      <c r="D348" s="1550" t="s">
        <v>1584</v>
      </c>
      <c r="E348" s="974" t="s">
        <v>56</v>
      </c>
      <c r="F348" s="1543"/>
      <c r="G348" s="1543">
        <v>500000</v>
      </c>
      <c r="H348" s="1543"/>
      <c r="I348" s="1543"/>
      <c r="J348" s="1567"/>
      <c r="K348" s="9492">
        <f>K347-G348</f>
        <v>2056688</v>
      </c>
      <c r="L348" s="433"/>
    </row>
    <row r="349" spans="1:12">
      <c r="A349" s="9516"/>
      <c r="B349" s="1549"/>
      <c r="C349" s="555" t="s">
        <v>1583</v>
      </c>
      <c r="D349" s="1551" t="s">
        <v>1384</v>
      </c>
      <c r="E349" s="1559"/>
      <c r="F349" s="1544"/>
      <c r="G349" s="1544"/>
      <c r="H349" s="1544"/>
      <c r="I349" s="1544"/>
      <c r="J349" s="1568"/>
      <c r="K349" s="9493"/>
      <c r="L349" s="433"/>
    </row>
    <row r="350" spans="1:12">
      <c r="A350" s="487"/>
      <c r="B350" s="1559"/>
      <c r="C350" s="529"/>
      <c r="D350" s="602"/>
      <c r="E350" s="605"/>
      <c r="F350" s="577"/>
      <c r="G350" s="577"/>
      <c r="H350" s="600"/>
      <c r="I350" s="577"/>
      <c r="J350" s="604">
        <v>1600</v>
      </c>
      <c r="K350" s="1531">
        <f>K348+J350</f>
        <v>2058288</v>
      </c>
      <c r="L350" s="433"/>
    </row>
    <row r="351" spans="1:12">
      <c r="A351" s="9515"/>
      <c r="B351" s="1548"/>
      <c r="C351" s="545" t="s">
        <v>997</v>
      </c>
      <c r="D351" s="485" t="s">
        <v>1221</v>
      </c>
      <c r="E351" s="1548" t="s">
        <v>1236</v>
      </c>
      <c r="F351" s="1575"/>
      <c r="G351" s="1575">
        <v>200000</v>
      </c>
      <c r="H351" s="1575"/>
      <c r="I351" s="1543"/>
      <c r="J351" s="1567"/>
      <c r="K351" s="9492">
        <f>K350-G351</f>
        <v>1858288</v>
      </c>
      <c r="L351" s="433"/>
    </row>
    <row r="352" spans="1:12">
      <c r="A352" s="9516"/>
      <c r="B352" s="1549"/>
      <c r="C352" s="538" t="s">
        <v>1553</v>
      </c>
      <c r="D352" s="486" t="s">
        <v>1222</v>
      </c>
      <c r="E352" s="1549"/>
      <c r="F352" s="1576"/>
      <c r="G352" s="1576"/>
      <c r="H352" s="1576"/>
      <c r="I352" s="1544"/>
      <c r="J352" s="1568"/>
      <c r="K352" s="9493"/>
      <c r="L352" s="433"/>
    </row>
    <row r="353" spans="1:12">
      <c r="A353" s="487"/>
      <c r="B353" s="561"/>
      <c r="C353" s="532"/>
      <c r="D353" s="576"/>
      <c r="E353" s="582"/>
      <c r="F353" s="577"/>
      <c r="G353" s="577"/>
      <c r="H353" s="600"/>
      <c r="I353" s="577"/>
      <c r="J353" s="604">
        <v>1600</v>
      </c>
      <c r="K353" s="1531">
        <f>K351+J353</f>
        <v>1859888</v>
      </c>
      <c r="L353" s="433"/>
    </row>
    <row r="354" spans="1:12">
      <c r="A354" s="9515"/>
      <c r="B354" s="1548"/>
      <c r="C354" s="556" t="s">
        <v>1109</v>
      </c>
      <c r="D354" s="485" t="s">
        <v>1221</v>
      </c>
      <c r="E354" s="1548" t="s">
        <v>1236</v>
      </c>
      <c r="F354" s="1543"/>
      <c r="G354" s="1543">
        <v>500000</v>
      </c>
      <c r="H354" s="1543"/>
      <c r="I354" s="1543"/>
      <c r="J354" s="1567"/>
      <c r="K354" s="9492">
        <f>K353-G354</f>
        <v>1359888</v>
      </c>
      <c r="L354" s="433"/>
    </row>
    <row r="355" spans="1:12">
      <c r="A355" s="9516"/>
      <c r="B355" s="1549"/>
      <c r="C355" s="555" t="s">
        <v>1220</v>
      </c>
      <c r="D355" s="486" t="s">
        <v>1222</v>
      </c>
      <c r="E355" s="1549"/>
      <c r="F355" s="1544"/>
      <c r="G355" s="1544"/>
      <c r="H355" s="1544"/>
      <c r="I355" s="1544"/>
      <c r="J355" s="1568"/>
      <c r="K355" s="9493"/>
      <c r="L355" s="433"/>
    </row>
    <row r="356" spans="1:12">
      <c r="A356" s="487"/>
      <c r="B356" s="1559"/>
      <c r="C356" s="528"/>
      <c r="D356" s="576"/>
      <c r="E356" s="574"/>
      <c r="F356" s="577"/>
      <c r="G356" s="577"/>
      <c r="H356" s="600"/>
      <c r="I356" s="577"/>
      <c r="J356" s="604">
        <v>1600</v>
      </c>
      <c r="K356" s="1540">
        <f>K354+J356</f>
        <v>1361488</v>
      </c>
      <c r="L356" s="433"/>
    </row>
    <row r="357" spans="1:12">
      <c r="A357" s="9515"/>
      <c r="B357" s="1548"/>
      <c r="C357" s="435" t="s">
        <v>864</v>
      </c>
      <c r="D357" s="1550" t="s">
        <v>1221</v>
      </c>
      <c r="E357" s="1548" t="s">
        <v>1236</v>
      </c>
      <c r="F357" s="1543"/>
      <c r="G357" s="1543">
        <v>100000</v>
      </c>
      <c r="H357" s="1543"/>
      <c r="I357" s="1543"/>
      <c r="J357" s="1567"/>
      <c r="K357" s="9492">
        <f>K356-G357</f>
        <v>1261488</v>
      </c>
      <c r="L357" s="433"/>
    </row>
    <row r="358" spans="1:12">
      <c r="A358" s="9516"/>
      <c r="B358" s="1549"/>
      <c r="C358" s="509" t="s">
        <v>1261</v>
      </c>
      <c r="D358" s="1551" t="s">
        <v>1222</v>
      </c>
      <c r="E358" s="1549"/>
      <c r="F358" s="1544"/>
      <c r="G358" s="1544"/>
      <c r="H358" s="1544"/>
      <c r="I358" s="1544"/>
      <c r="J358" s="1568"/>
      <c r="K358" s="9493"/>
      <c r="L358" s="433"/>
    </row>
    <row r="359" spans="1:12">
      <c r="A359" s="487"/>
      <c r="B359" s="561"/>
      <c r="C359" s="532"/>
      <c r="D359" s="576"/>
      <c r="E359" s="582"/>
      <c r="F359" s="577"/>
      <c r="G359" s="577"/>
      <c r="H359" s="600"/>
      <c r="I359" s="577"/>
      <c r="J359" s="604">
        <v>1600</v>
      </c>
      <c r="K359" s="1584">
        <f>K357+J359</f>
        <v>1263088</v>
      </c>
      <c r="L359" s="433"/>
    </row>
    <row r="360" spans="1:12">
      <c r="A360" s="9515"/>
      <c r="B360" s="1548"/>
      <c r="C360" s="457" t="s">
        <v>781</v>
      </c>
      <c r="D360" s="1570" t="s">
        <v>1167</v>
      </c>
      <c r="E360" s="1573" t="s">
        <v>195</v>
      </c>
      <c r="F360" s="1543"/>
      <c r="G360" s="1543"/>
      <c r="H360" s="1543"/>
      <c r="I360" s="1543">
        <v>77640</v>
      </c>
      <c r="J360" s="1567"/>
      <c r="K360" s="9492">
        <f>K359-I360</f>
        <v>1185448</v>
      </c>
      <c r="L360" s="433"/>
    </row>
    <row r="361" spans="1:12">
      <c r="A361" s="9516"/>
      <c r="B361" s="1549"/>
      <c r="C361" s="461" t="s">
        <v>1237</v>
      </c>
      <c r="D361" s="1571" t="s">
        <v>38</v>
      </c>
      <c r="E361" s="1574"/>
      <c r="F361" s="1544"/>
      <c r="G361" s="1544"/>
      <c r="H361" s="1544"/>
      <c r="I361" s="1544"/>
      <c r="J361" s="1568"/>
      <c r="K361" s="9493"/>
      <c r="L361" s="433"/>
    </row>
    <row r="362" spans="1:12">
      <c r="A362" s="487"/>
      <c r="B362" s="1559"/>
      <c r="C362" s="532"/>
      <c r="D362" s="576"/>
      <c r="E362" s="582"/>
      <c r="F362" s="577"/>
      <c r="G362" s="577"/>
      <c r="H362" s="600"/>
      <c r="I362" s="577"/>
      <c r="J362" s="604">
        <v>1500</v>
      </c>
      <c r="K362" s="1540">
        <f>K360+J362</f>
        <v>1186948</v>
      </c>
      <c r="L362" s="433"/>
    </row>
    <row r="363" spans="1:12">
      <c r="A363" s="9515"/>
      <c r="B363" s="1548"/>
      <c r="C363" s="474" t="s">
        <v>781</v>
      </c>
      <c r="D363" s="1570" t="s">
        <v>1167</v>
      </c>
      <c r="E363" s="1548" t="s">
        <v>195</v>
      </c>
      <c r="F363" s="1543"/>
      <c r="G363" s="1543"/>
      <c r="H363" s="1543"/>
      <c r="I363" s="1543">
        <v>125140</v>
      </c>
      <c r="J363" s="1567"/>
      <c r="K363" s="9492">
        <f>K362-I363</f>
        <v>1061808</v>
      </c>
      <c r="L363" s="433"/>
    </row>
    <row r="364" spans="1:12">
      <c r="A364" s="9516"/>
      <c r="B364" s="1549"/>
      <c r="C364" s="477" t="s">
        <v>1238</v>
      </c>
      <c r="D364" s="1571" t="s">
        <v>38</v>
      </c>
      <c r="E364" s="1549"/>
      <c r="F364" s="1544"/>
      <c r="G364" s="1544"/>
      <c r="H364" s="1544"/>
      <c r="I364" s="1544"/>
      <c r="J364" s="1568"/>
      <c r="K364" s="9493"/>
      <c r="L364" s="433"/>
    </row>
    <row r="365" spans="1:12">
      <c r="A365" s="487"/>
      <c r="B365" s="561"/>
      <c r="C365" s="532"/>
      <c r="D365" s="576"/>
      <c r="E365" s="582"/>
      <c r="F365" s="577"/>
      <c r="G365" s="577"/>
      <c r="H365" s="600"/>
      <c r="I365" s="577"/>
      <c r="J365" s="604">
        <v>1500</v>
      </c>
      <c r="K365" s="1531">
        <f>K363+J365</f>
        <v>1063308</v>
      </c>
      <c r="L365" s="433"/>
    </row>
    <row r="366" spans="1:12">
      <c r="A366" s="9515"/>
      <c r="B366" s="1548"/>
      <c r="C366" s="474" t="s">
        <v>781</v>
      </c>
      <c r="D366" s="1570" t="s">
        <v>1167</v>
      </c>
      <c r="E366" s="1548" t="s">
        <v>195</v>
      </c>
      <c r="F366" s="1543"/>
      <c r="G366" s="1543"/>
      <c r="H366" s="1543"/>
      <c r="I366" s="1543">
        <v>64640</v>
      </c>
      <c r="J366" s="1567"/>
      <c r="K366" s="9492">
        <f>K365-I366</f>
        <v>998668</v>
      </c>
      <c r="L366" s="433"/>
    </row>
    <row r="367" spans="1:12">
      <c r="A367" s="9516"/>
      <c r="B367" s="1549"/>
      <c r="C367" s="477" t="s">
        <v>1239</v>
      </c>
      <c r="D367" s="1571" t="s">
        <v>38</v>
      </c>
      <c r="E367" s="1549"/>
      <c r="F367" s="1544"/>
      <c r="G367" s="1544"/>
      <c r="H367" s="1544"/>
      <c r="I367" s="1544"/>
      <c r="J367" s="1568"/>
      <c r="K367" s="9493"/>
      <c r="L367" s="433"/>
    </row>
    <row r="368" spans="1:12">
      <c r="A368" s="487"/>
      <c r="B368" s="1559"/>
      <c r="C368" s="529"/>
      <c r="D368" s="602"/>
      <c r="E368" s="605"/>
      <c r="F368" s="577"/>
      <c r="G368" s="577"/>
      <c r="H368" s="600"/>
      <c r="I368" s="577"/>
      <c r="J368" s="604">
        <v>1500</v>
      </c>
      <c r="K368" s="1540">
        <f>K366+J368</f>
        <v>1000168</v>
      </c>
      <c r="L368" s="433"/>
    </row>
    <row r="369" spans="1:12">
      <c r="A369" s="9515"/>
      <c r="B369" s="1548"/>
      <c r="C369" s="556" t="s">
        <v>796</v>
      </c>
      <c r="D369" s="1570" t="s">
        <v>1167</v>
      </c>
      <c r="E369" s="1548" t="s">
        <v>195</v>
      </c>
      <c r="F369" s="1543"/>
      <c r="G369" s="1543"/>
      <c r="H369" s="1543"/>
      <c r="I369" s="1543">
        <v>172300</v>
      </c>
      <c r="J369" s="1567"/>
      <c r="K369" s="9492">
        <f>K368-I369</f>
        <v>827868</v>
      </c>
      <c r="L369" s="433"/>
    </row>
    <row r="370" spans="1:12">
      <c r="A370" s="9516"/>
      <c r="B370" s="1549"/>
      <c r="C370" s="555" t="s">
        <v>1351</v>
      </c>
      <c r="D370" s="1571" t="s">
        <v>38</v>
      </c>
      <c r="E370" s="1549"/>
      <c r="F370" s="1544"/>
      <c r="G370" s="1544"/>
      <c r="H370" s="1544"/>
      <c r="I370" s="1544"/>
      <c r="J370" s="1568"/>
      <c r="K370" s="9493"/>
      <c r="L370" s="433"/>
    </row>
    <row r="371" spans="1:12">
      <c r="A371" s="487"/>
      <c r="B371" s="561"/>
      <c r="C371" s="532"/>
      <c r="D371" s="576"/>
      <c r="E371" s="582"/>
      <c r="F371" s="577"/>
      <c r="G371" s="577"/>
      <c r="H371" s="600"/>
      <c r="I371" s="577"/>
      <c r="J371" s="604">
        <v>750</v>
      </c>
      <c r="K371" s="1585">
        <f>K369+J371</f>
        <v>828618</v>
      </c>
      <c r="L371" s="433"/>
    </row>
    <row r="372" spans="1:12">
      <c r="A372" s="9515"/>
      <c r="B372" s="1548" t="s">
        <v>1588</v>
      </c>
      <c r="C372" s="474" t="s">
        <v>815</v>
      </c>
      <c r="D372" s="1550" t="s">
        <v>1586</v>
      </c>
      <c r="E372" s="1548"/>
      <c r="F372" s="1543"/>
      <c r="G372" s="1543">
        <v>125789</v>
      </c>
      <c r="H372" s="1543"/>
      <c r="I372" s="1543"/>
      <c r="J372" s="1567"/>
      <c r="K372" s="9492">
        <f>K371-G372</f>
        <v>702829</v>
      </c>
      <c r="L372" s="433"/>
    </row>
    <row r="373" spans="1:12">
      <c r="A373" s="9516"/>
      <c r="B373" s="1549"/>
      <c r="C373" s="477" t="s">
        <v>1585</v>
      </c>
      <c r="D373" s="1551" t="s">
        <v>729</v>
      </c>
      <c r="E373" s="1549"/>
      <c r="F373" s="1544"/>
      <c r="G373" s="1544"/>
      <c r="H373" s="1544"/>
      <c r="I373" s="1544"/>
      <c r="J373" s="1568"/>
      <c r="K373" s="9493"/>
      <c r="L373" s="433"/>
    </row>
    <row r="374" spans="1:12">
      <c r="A374" s="487"/>
      <c r="B374" s="1559"/>
      <c r="C374" s="529"/>
      <c r="D374" s="602"/>
      <c r="E374" s="605"/>
      <c r="F374" s="577"/>
      <c r="G374" s="577"/>
      <c r="H374" s="600"/>
      <c r="I374" s="577"/>
      <c r="J374" s="604">
        <v>1600</v>
      </c>
      <c r="K374" s="1540">
        <f>K372+J374</f>
        <v>704429</v>
      </c>
      <c r="L374" s="433"/>
    </row>
    <row r="375" spans="1:12">
      <c r="A375" s="9515"/>
      <c r="B375" s="1548"/>
      <c r="C375" s="545" t="s">
        <v>781</v>
      </c>
      <c r="D375" s="1550" t="s">
        <v>941</v>
      </c>
      <c r="E375" s="974" t="s">
        <v>276</v>
      </c>
      <c r="F375" s="1543"/>
      <c r="G375" s="1543">
        <v>54140</v>
      </c>
      <c r="H375" s="1543"/>
      <c r="I375" s="1543"/>
      <c r="J375" s="1567"/>
      <c r="K375" s="9492">
        <f>K374-G375</f>
        <v>650289</v>
      </c>
      <c r="L375" s="9617" t="s">
        <v>1634</v>
      </c>
    </row>
    <row r="376" spans="1:12">
      <c r="A376" s="9516"/>
      <c r="B376" s="1549"/>
      <c r="C376" s="555" t="s">
        <v>1265</v>
      </c>
      <c r="D376" s="1551" t="s">
        <v>956</v>
      </c>
      <c r="E376" s="1559"/>
      <c r="F376" s="1544"/>
      <c r="G376" s="1544"/>
      <c r="H376" s="1544"/>
      <c r="I376" s="1544"/>
      <c r="J376" s="1568"/>
      <c r="K376" s="9493"/>
      <c r="L376" s="9618"/>
    </row>
    <row r="377" spans="1:12">
      <c r="A377" s="487"/>
      <c r="B377" s="561"/>
      <c r="C377" s="532"/>
      <c r="D377" s="576"/>
      <c r="E377" s="582"/>
      <c r="F377" s="577"/>
      <c r="G377" s="577"/>
      <c r="H377" s="600"/>
      <c r="I377" s="577"/>
      <c r="J377" s="604">
        <v>1500</v>
      </c>
      <c r="K377" s="1531">
        <f>K375+J377</f>
        <v>651789</v>
      </c>
      <c r="L377" s="433"/>
    </row>
    <row r="378" spans="1:12">
      <c r="A378" s="9515"/>
      <c r="B378" s="1548"/>
      <c r="C378" s="474" t="s">
        <v>781</v>
      </c>
      <c r="D378" s="1550" t="s">
        <v>933</v>
      </c>
      <c r="E378" s="1548" t="s">
        <v>110</v>
      </c>
      <c r="F378" s="1543"/>
      <c r="G378" s="1543">
        <v>77640</v>
      </c>
      <c r="H378" s="1543"/>
      <c r="I378" s="1543"/>
      <c r="J378" s="1567"/>
      <c r="K378" s="9492">
        <f>K377-G378</f>
        <v>574149</v>
      </c>
      <c r="L378" s="433"/>
    </row>
    <row r="379" spans="1:12">
      <c r="A379" s="9516"/>
      <c r="B379" s="1549"/>
      <c r="C379" s="461" t="s">
        <v>1241</v>
      </c>
      <c r="D379" s="1551" t="s">
        <v>598</v>
      </c>
      <c r="E379" s="1549"/>
      <c r="F379" s="1544"/>
      <c r="G379" s="1544"/>
      <c r="H379" s="1544"/>
      <c r="I379" s="1544"/>
      <c r="J379" s="1568"/>
      <c r="K379" s="9493"/>
      <c r="L379" s="433"/>
    </row>
    <row r="380" spans="1:12">
      <c r="A380" s="487"/>
      <c r="B380" s="1559"/>
      <c r="C380" s="532"/>
      <c r="D380" s="576"/>
      <c r="E380" s="582"/>
      <c r="F380" s="577"/>
      <c r="G380" s="577"/>
      <c r="H380" s="600"/>
      <c r="I380" s="577"/>
      <c r="J380" s="604">
        <v>1500</v>
      </c>
      <c r="K380" s="1584">
        <f>K378+J380</f>
        <v>575649</v>
      </c>
      <c r="L380" s="433"/>
    </row>
    <row r="381" spans="1:12">
      <c r="A381" s="9515"/>
      <c r="B381" s="1548"/>
      <c r="C381" s="474" t="s">
        <v>781</v>
      </c>
      <c r="D381" s="1570" t="s">
        <v>312</v>
      </c>
      <c r="E381" s="1548" t="s">
        <v>310</v>
      </c>
      <c r="F381" s="1543"/>
      <c r="G381" s="1543">
        <v>10140</v>
      </c>
      <c r="H381" s="1543"/>
      <c r="I381" s="1543"/>
      <c r="J381" s="1567"/>
      <c r="K381" s="9492">
        <f>K380-G381</f>
        <v>565509</v>
      </c>
      <c r="L381" s="433"/>
    </row>
    <row r="382" spans="1:12">
      <c r="A382" s="9516"/>
      <c r="B382" s="1549"/>
      <c r="C382" s="538" t="s">
        <v>1242</v>
      </c>
      <c r="D382" s="1571" t="s">
        <v>38</v>
      </c>
      <c r="E382" s="1561"/>
      <c r="F382" s="1544"/>
      <c r="G382" s="1544"/>
      <c r="H382" s="1544"/>
      <c r="I382" s="1544"/>
      <c r="J382" s="1568"/>
      <c r="K382" s="9493"/>
      <c r="L382" s="433"/>
    </row>
    <row r="383" spans="1:12">
      <c r="A383" s="487"/>
      <c r="B383" s="561"/>
      <c r="C383" s="532"/>
      <c r="D383" s="576"/>
      <c r="E383" s="582"/>
      <c r="F383" s="577"/>
      <c r="G383" s="577"/>
      <c r="H383" s="600"/>
      <c r="I383" s="577"/>
      <c r="J383" s="604">
        <v>1500</v>
      </c>
      <c r="K383" s="1531">
        <f>K381+J383</f>
        <v>567009</v>
      </c>
      <c r="L383" s="433"/>
    </row>
    <row r="384" spans="1:12">
      <c r="A384" s="9515"/>
      <c r="B384" s="1548"/>
      <c r="C384" s="474" t="s">
        <v>781</v>
      </c>
      <c r="D384" s="1550" t="s">
        <v>199</v>
      </c>
      <c r="E384" s="1548" t="s">
        <v>201</v>
      </c>
      <c r="F384" s="1543"/>
      <c r="G384" s="1543">
        <v>57640</v>
      </c>
      <c r="H384" s="1543"/>
      <c r="I384" s="1543"/>
      <c r="J384" s="1567"/>
      <c r="K384" s="9492">
        <f>K383-G384</f>
        <v>509369</v>
      </c>
      <c r="L384" s="433"/>
    </row>
    <row r="385" spans="1:12">
      <c r="A385" s="9516"/>
      <c r="B385" s="1549"/>
      <c r="C385" s="477" t="s">
        <v>1243</v>
      </c>
      <c r="D385" s="1551" t="s">
        <v>200</v>
      </c>
      <c r="E385" s="1549"/>
      <c r="F385" s="1544"/>
      <c r="G385" s="1544"/>
      <c r="H385" s="1544"/>
      <c r="I385" s="1544"/>
      <c r="J385" s="1568"/>
      <c r="K385" s="9493"/>
      <c r="L385" s="433"/>
    </row>
    <row r="386" spans="1:12">
      <c r="A386" s="487"/>
      <c r="B386" s="1559"/>
      <c r="C386" s="532"/>
      <c r="D386" s="576"/>
      <c r="E386" s="582"/>
      <c r="F386" s="577"/>
      <c r="G386" s="577"/>
      <c r="H386" s="600"/>
      <c r="I386" s="577"/>
      <c r="J386" s="604">
        <v>1500</v>
      </c>
      <c r="K386" s="1540">
        <f>K384+J386</f>
        <v>510869</v>
      </c>
      <c r="L386" s="433"/>
    </row>
    <row r="387" spans="1:12">
      <c r="A387" s="9515"/>
      <c r="B387" s="1548"/>
      <c r="C387" s="457" t="s">
        <v>781</v>
      </c>
      <c r="D387" s="1570" t="s">
        <v>943</v>
      </c>
      <c r="E387" s="459" t="s">
        <v>1231</v>
      </c>
      <c r="F387" s="1543"/>
      <c r="G387" s="1543">
        <v>161140</v>
      </c>
      <c r="H387" s="1543"/>
      <c r="I387" s="1543"/>
      <c r="J387" s="1567"/>
      <c r="K387" s="9492">
        <f>K386-G387</f>
        <v>349729</v>
      </c>
      <c r="L387" s="433"/>
    </row>
    <row r="388" spans="1:12">
      <c r="A388" s="9516"/>
      <c r="B388" s="1549"/>
      <c r="C388" s="461" t="s">
        <v>1181</v>
      </c>
      <c r="D388" s="1571" t="s">
        <v>598</v>
      </c>
      <c r="E388" s="1561"/>
      <c r="F388" s="1544"/>
      <c r="G388" s="1544"/>
      <c r="H388" s="1544"/>
      <c r="I388" s="1544"/>
      <c r="J388" s="1568"/>
      <c r="K388" s="9493"/>
      <c r="L388" s="433"/>
    </row>
    <row r="389" spans="1:12">
      <c r="A389" s="487"/>
      <c r="B389" s="561"/>
      <c r="C389" s="532"/>
      <c r="D389" s="576"/>
      <c r="E389" s="582"/>
      <c r="F389" s="577"/>
      <c r="G389" s="577"/>
      <c r="H389" s="600"/>
      <c r="I389" s="577"/>
      <c r="J389" s="604">
        <v>1500</v>
      </c>
      <c r="K389" s="1531">
        <f>K387+J389</f>
        <v>351229</v>
      </c>
      <c r="L389" s="433"/>
    </row>
    <row r="390" spans="1:12">
      <c r="A390" s="9515"/>
      <c r="B390" s="1548"/>
      <c r="C390" s="556" t="s">
        <v>781</v>
      </c>
      <c r="D390" s="1550" t="s">
        <v>939</v>
      </c>
      <c r="E390" s="459" t="s">
        <v>1244</v>
      </c>
      <c r="F390" s="1543"/>
      <c r="G390" s="1543">
        <v>60140</v>
      </c>
      <c r="H390" s="1543"/>
      <c r="I390" s="1543"/>
      <c r="J390" s="1567"/>
      <c r="K390" s="9492">
        <f>K389-G390</f>
        <v>291089</v>
      </c>
      <c r="L390" s="433"/>
    </row>
    <row r="391" spans="1:12">
      <c r="A391" s="9516"/>
      <c r="B391" s="1549"/>
      <c r="C391" s="555" t="s">
        <v>938</v>
      </c>
      <c r="D391" s="1551" t="s">
        <v>598</v>
      </c>
      <c r="E391" s="1561"/>
      <c r="F391" s="1544"/>
      <c r="G391" s="1544"/>
      <c r="H391" s="1544"/>
      <c r="I391" s="1544"/>
      <c r="J391" s="1568"/>
      <c r="K391" s="9493"/>
      <c r="L391" s="433"/>
    </row>
    <row r="392" spans="1:12">
      <c r="A392" s="487"/>
      <c r="B392" s="1559"/>
      <c r="C392" s="529"/>
      <c r="D392" s="602"/>
      <c r="E392" s="605"/>
      <c r="F392" s="577"/>
      <c r="G392" s="577"/>
      <c r="H392" s="600"/>
      <c r="I392" s="577"/>
      <c r="J392" s="604">
        <v>1500</v>
      </c>
      <c r="K392" s="1539">
        <f>K390+J392</f>
        <v>292589</v>
      </c>
      <c r="L392" s="433"/>
    </row>
    <row r="393" spans="1:12">
      <c r="A393" s="9515"/>
      <c r="B393" s="1548"/>
      <c r="C393" s="457" t="s">
        <v>781</v>
      </c>
      <c r="D393" s="1570" t="s">
        <v>1246</v>
      </c>
      <c r="E393" s="459" t="s">
        <v>1248</v>
      </c>
      <c r="F393" s="1543"/>
      <c r="G393" s="1543">
        <v>43940</v>
      </c>
      <c r="H393" s="1543"/>
      <c r="I393" s="1543"/>
      <c r="J393" s="1567"/>
      <c r="K393" s="9492">
        <f>K392-G393</f>
        <v>248649</v>
      </c>
      <c r="L393" s="433"/>
    </row>
    <row r="394" spans="1:12">
      <c r="A394" s="9516"/>
      <c r="B394" s="1549"/>
      <c r="C394" s="461" t="s">
        <v>1245</v>
      </c>
      <c r="D394" s="1571" t="s">
        <v>1247</v>
      </c>
      <c r="E394" s="1561"/>
      <c r="F394" s="1544"/>
      <c r="G394" s="1544"/>
      <c r="H394" s="1544"/>
      <c r="I394" s="1544"/>
      <c r="J394" s="1568"/>
      <c r="K394" s="9493"/>
      <c r="L394" s="433"/>
    </row>
    <row r="395" spans="1:12">
      <c r="A395" s="487"/>
      <c r="B395" s="561"/>
      <c r="C395" s="529"/>
      <c r="D395" s="602"/>
      <c r="E395" s="605"/>
      <c r="F395" s="577"/>
      <c r="G395" s="577"/>
      <c r="H395" s="600"/>
      <c r="I395" s="577"/>
      <c r="J395" s="604">
        <v>1500</v>
      </c>
      <c r="K395" s="1531">
        <f>K393+J395</f>
        <v>250149</v>
      </c>
      <c r="L395" s="433"/>
    </row>
    <row r="396" spans="1:12">
      <c r="A396" s="9515"/>
      <c r="B396" s="1548"/>
      <c r="C396" s="556" t="s">
        <v>781</v>
      </c>
      <c r="D396" s="1564" t="s">
        <v>1496</v>
      </c>
      <c r="E396" s="974" t="s">
        <v>1497</v>
      </c>
      <c r="F396" s="1543"/>
      <c r="G396" s="1543">
        <v>10140</v>
      </c>
      <c r="H396" s="1543"/>
      <c r="I396" s="1543"/>
      <c r="J396" s="1567"/>
      <c r="K396" s="9492">
        <f>K395-G396</f>
        <v>240009</v>
      </c>
      <c r="L396" s="433"/>
    </row>
    <row r="397" spans="1:12">
      <c r="A397" s="9516"/>
      <c r="B397" s="1549"/>
      <c r="C397" s="555" t="s">
        <v>1493</v>
      </c>
      <c r="D397" s="1551" t="s">
        <v>38</v>
      </c>
      <c r="E397" s="1549"/>
      <c r="F397" s="1544"/>
      <c r="G397" s="1544"/>
      <c r="H397" s="1544"/>
      <c r="I397" s="1544"/>
      <c r="J397" s="1568"/>
      <c r="K397" s="9493"/>
      <c r="L397" s="433"/>
    </row>
    <row r="398" spans="1:12">
      <c r="A398" s="487"/>
      <c r="B398" s="1559"/>
      <c r="C398" s="529"/>
      <c r="D398" s="602"/>
      <c r="E398" s="605"/>
      <c r="F398" s="577"/>
      <c r="G398" s="577"/>
      <c r="H398" s="600"/>
      <c r="I398" s="577"/>
      <c r="J398" s="604">
        <v>1500</v>
      </c>
      <c r="K398" s="1540">
        <f>K396+J398</f>
        <v>241509</v>
      </c>
      <c r="L398" s="433"/>
    </row>
    <row r="399" spans="1:12">
      <c r="A399" s="9515"/>
      <c r="B399" s="1548"/>
      <c r="C399" s="556" t="s">
        <v>781</v>
      </c>
      <c r="D399" s="1564" t="s">
        <v>1496</v>
      </c>
      <c r="E399" s="974" t="s">
        <v>1497</v>
      </c>
      <c r="F399" s="1543"/>
      <c r="G399" s="1543">
        <v>10140</v>
      </c>
      <c r="H399" s="1543"/>
      <c r="I399" s="1543"/>
      <c r="J399" s="1567"/>
      <c r="K399" s="9492">
        <f>K398-G399</f>
        <v>231369</v>
      </c>
      <c r="L399" s="9617"/>
    </row>
    <row r="400" spans="1:12">
      <c r="A400" s="9516"/>
      <c r="B400" s="1549"/>
      <c r="C400" s="555" t="s">
        <v>1494</v>
      </c>
      <c r="D400" s="1551" t="s">
        <v>38</v>
      </c>
      <c r="E400" s="1549"/>
      <c r="F400" s="1544"/>
      <c r="G400" s="1544"/>
      <c r="H400" s="1544"/>
      <c r="I400" s="1544"/>
      <c r="J400" s="1568"/>
      <c r="K400" s="9493"/>
      <c r="L400" s="9618"/>
    </row>
    <row r="401" spans="1:12">
      <c r="A401" s="487"/>
      <c r="B401" s="561"/>
      <c r="C401" s="532"/>
      <c r="D401" s="576"/>
      <c r="E401" s="582"/>
      <c r="F401" s="577"/>
      <c r="G401" s="577"/>
      <c r="H401" s="600"/>
      <c r="I401" s="577"/>
      <c r="J401" s="604">
        <v>1500</v>
      </c>
      <c r="K401" s="1584">
        <f>K399+J401</f>
        <v>232869</v>
      </c>
      <c r="L401" s="433"/>
    </row>
    <row r="402" spans="1:12">
      <c r="A402" s="9515"/>
      <c r="B402" s="1548"/>
      <c r="C402" s="556" t="s">
        <v>781</v>
      </c>
      <c r="D402" s="1564" t="s">
        <v>1496</v>
      </c>
      <c r="E402" s="974" t="s">
        <v>1497</v>
      </c>
      <c r="F402" s="1543"/>
      <c r="G402" s="1543">
        <v>13740</v>
      </c>
      <c r="H402" s="1543"/>
      <c r="I402" s="1543"/>
      <c r="J402" s="1567"/>
      <c r="K402" s="9492">
        <f>K401-G402</f>
        <v>219129</v>
      </c>
      <c r="L402" s="433"/>
    </row>
    <row r="403" spans="1:12">
      <c r="A403" s="9516"/>
      <c r="B403" s="1549"/>
      <c r="C403" s="555" t="s">
        <v>1495</v>
      </c>
      <c r="D403" s="1551" t="s">
        <v>38</v>
      </c>
      <c r="E403" s="1549"/>
      <c r="F403" s="1544"/>
      <c r="G403" s="1544"/>
      <c r="H403" s="1544"/>
      <c r="I403" s="1544"/>
      <c r="J403" s="1568"/>
      <c r="K403" s="9493"/>
      <c r="L403" s="433"/>
    </row>
    <row r="404" spans="1:12">
      <c r="A404" s="487"/>
      <c r="B404" s="1559"/>
      <c r="C404" s="529"/>
      <c r="D404" s="602"/>
      <c r="E404" s="605"/>
      <c r="F404" s="577"/>
      <c r="G404" s="577"/>
      <c r="H404" s="600"/>
      <c r="I404" s="577"/>
      <c r="J404" s="604">
        <v>1500</v>
      </c>
      <c r="K404" s="1540">
        <f>K402+J404</f>
        <v>220629</v>
      </c>
      <c r="L404" s="433"/>
    </row>
    <row r="405" spans="1:12">
      <c r="A405" s="9515"/>
      <c r="B405" s="1548"/>
      <c r="C405" s="556" t="s">
        <v>781</v>
      </c>
      <c r="D405" s="1550" t="s">
        <v>1321</v>
      </c>
      <c r="E405" s="1110" t="s">
        <v>1322</v>
      </c>
      <c r="F405" s="1543"/>
      <c r="G405" s="1543">
        <v>52540</v>
      </c>
      <c r="H405" s="1543"/>
      <c r="I405" s="1543"/>
      <c r="J405" s="1567"/>
      <c r="K405" s="9492">
        <f>K404-G405</f>
        <v>168089</v>
      </c>
      <c r="L405" s="433"/>
    </row>
    <row r="406" spans="1:12">
      <c r="A406" s="9516"/>
      <c r="B406" s="1549"/>
      <c r="C406" s="555" t="s">
        <v>1306</v>
      </c>
      <c r="D406" s="1551" t="s">
        <v>1176</v>
      </c>
      <c r="E406" s="1549"/>
      <c r="F406" s="1544"/>
      <c r="G406" s="1544"/>
      <c r="H406" s="1544"/>
      <c r="I406" s="1544"/>
      <c r="J406" s="1568"/>
      <c r="K406" s="9493"/>
      <c r="L406" s="433"/>
    </row>
    <row r="407" spans="1:12">
      <c r="A407" s="487"/>
      <c r="B407" s="561"/>
      <c r="C407" s="529"/>
      <c r="D407" s="602"/>
      <c r="E407" s="605"/>
      <c r="F407" s="577"/>
      <c r="G407" s="577"/>
      <c r="H407" s="600"/>
      <c r="I407" s="577"/>
      <c r="J407" s="604">
        <v>1500</v>
      </c>
      <c r="K407" s="1531">
        <f>K405+J407</f>
        <v>169589</v>
      </c>
      <c r="L407" s="433"/>
    </row>
    <row r="408" spans="1:12">
      <c r="A408" s="9515"/>
      <c r="B408" s="1548"/>
      <c r="C408" s="556" t="s">
        <v>781</v>
      </c>
      <c r="D408" s="1550" t="s">
        <v>743</v>
      </c>
      <c r="E408" s="1548" t="s">
        <v>1177</v>
      </c>
      <c r="F408" s="1543"/>
      <c r="G408" s="1543">
        <v>24390</v>
      </c>
      <c r="H408" s="1543"/>
      <c r="I408" s="1543"/>
      <c r="J408" s="1567"/>
      <c r="K408" s="9492">
        <f>K407-G408</f>
        <v>145199</v>
      </c>
      <c r="L408" s="433"/>
    </row>
    <row r="409" spans="1:12">
      <c r="A409" s="9516"/>
      <c r="B409" s="1549"/>
      <c r="C409" s="555" t="s">
        <v>1175</v>
      </c>
      <c r="D409" s="1551" t="s">
        <v>1176</v>
      </c>
      <c r="E409" s="1549"/>
      <c r="F409" s="1544"/>
      <c r="G409" s="1544"/>
      <c r="H409" s="1544"/>
      <c r="I409" s="1544"/>
      <c r="J409" s="1568"/>
      <c r="K409" s="9493"/>
      <c r="L409" s="433"/>
    </row>
    <row r="410" spans="1:12">
      <c r="A410" s="487"/>
      <c r="B410" s="1559"/>
      <c r="C410" s="529"/>
      <c r="D410" s="602"/>
      <c r="E410" s="605"/>
      <c r="F410" s="577"/>
      <c r="G410" s="577"/>
      <c r="H410" s="600"/>
      <c r="I410" s="577"/>
      <c r="J410" s="604">
        <v>1500</v>
      </c>
      <c r="K410" s="1540">
        <f>K408+J410</f>
        <v>146699</v>
      </c>
      <c r="L410" s="433"/>
    </row>
    <row r="411" spans="1:12">
      <c r="A411" s="9515"/>
      <c r="B411" s="1548"/>
      <c r="C411" s="545" t="s">
        <v>781</v>
      </c>
      <c r="D411" s="1550" t="s">
        <v>113</v>
      </c>
      <c r="E411" s="1548" t="s">
        <v>114</v>
      </c>
      <c r="F411" s="1543"/>
      <c r="G411" s="1543">
        <v>10140</v>
      </c>
      <c r="H411" s="1543"/>
      <c r="I411" s="1543"/>
      <c r="J411" s="1567"/>
      <c r="K411" s="9492">
        <f>K410-G411</f>
        <v>136559</v>
      </c>
      <c r="L411" s="433"/>
    </row>
    <row r="412" spans="1:12">
      <c r="A412" s="9516"/>
      <c r="B412" s="1549"/>
      <c r="C412" s="538" t="s">
        <v>1420</v>
      </c>
      <c r="D412" s="1551" t="s">
        <v>46</v>
      </c>
      <c r="E412" s="1549"/>
      <c r="F412" s="1544"/>
      <c r="G412" s="1544"/>
      <c r="H412" s="1544"/>
      <c r="I412" s="1544"/>
      <c r="J412" s="1568"/>
      <c r="K412" s="9493"/>
      <c r="L412" s="433"/>
    </row>
    <row r="413" spans="1:12">
      <c r="A413" s="487"/>
      <c r="B413" s="561"/>
      <c r="C413" s="532"/>
      <c r="D413" s="576"/>
      <c r="E413" s="582"/>
      <c r="F413" s="577"/>
      <c r="G413" s="577"/>
      <c r="H413" s="600"/>
      <c r="I413" s="577"/>
      <c r="J413" s="604">
        <v>1500</v>
      </c>
      <c r="K413" s="1531">
        <f>K411+J413</f>
        <v>138059</v>
      </c>
      <c r="L413" s="433"/>
    </row>
    <row r="414" spans="1:12">
      <c r="A414" s="9515"/>
      <c r="B414" s="1548"/>
      <c r="C414" s="556" t="s">
        <v>796</v>
      </c>
      <c r="D414" s="1550" t="s">
        <v>1586</v>
      </c>
      <c r="E414" s="1548"/>
      <c r="F414" s="1543"/>
      <c r="G414" s="1543">
        <v>42300</v>
      </c>
      <c r="H414" s="1543"/>
      <c r="I414" s="1543"/>
      <c r="J414" s="1567"/>
      <c r="K414" s="9492">
        <f>K413-G414</f>
        <v>95759</v>
      </c>
      <c r="L414" s="433"/>
    </row>
    <row r="415" spans="1:12">
      <c r="A415" s="9516"/>
      <c r="B415" s="1549"/>
      <c r="C415" s="555" t="s">
        <v>1587</v>
      </c>
      <c r="D415" s="1551" t="s">
        <v>729</v>
      </c>
      <c r="E415" s="1549"/>
      <c r="F415" s="1544"/>
      <c r="G415" s="1544"/>
      <c r="H415" s="1544"/>
      <c r="I415" s="1544"/>
      <c r="J415" s="1568"/>
      <c r="K415" s="9493"/>
      <c r="L415" s="433"/>
    </row>
    <row r="416" spans="1:12">
      <c r="A416" s="487"/>
      <c r="B416" s="1559"/>
      <c r="C416" s="529"/>
      <c r="D416" s="602"/>
      <c r="E416" s="605"/>
      <c r="F416" s="577"/>
      <c r="G416" s="577"/>
      <c r="H416" s="600"/>
      <c r="I416" s="577"/>
      <c r="J416" s="604">
        <v>750</v>
      </c>
      <c r="K416" s="1584">
        <f>K414+J416</f>
        <v>96509</v>
      </c>
      <c r="L416" s="433"/>
    </row>
    <row r="417" spans="1:12">
      <c r="A417" s="9515"/>
      <c r="B417" s="1548"/>
      <c r="C417" s="556" t="s">
        <v>781</v>
      </c>
      <c r="D417" s="1570" t="s">
        <v>312</v>
      </c>
      <c r="E417" s="1548" t="s">
        <v>310</v>
      </c>
      <c r="F417" s="1543"/>
      <c r="G417" s="1543">
        <v>67890</v>
      </c>
      <c r="H417" s="1543"/>
      <c r="I417" s="1543"/>
      <c r="J417" s="1567"/>
      <c r="K417" s="9492">
        <f>K416-G417</f>
        <v>28619</v>
      </c>
      <c r="L417" s="433"/>
    </row>
    <row r="418" spans="1:12">
      <c r="A418" s="9516"/>
      <c r="B418" s="1549"/>
      <c r="C418" s="555" t="s">
        <v>1535</v>
      </c>
      <c r="D418" s="1571" t="s">
        <v>38</v>
      </c>
      <c r="E418" s="1561"/>
      <c r="F418" s="1544"/>
      <c r="G418" s="1544"/>
      <c r="H418" s="1544"/>
      <c r="I418" s="1544"/>
      <c r="J418" s="1568"/>
      <c r="K418" s="9493"/>
      <c r="L418" s="433"/>
    </row>
    <row r="419" spans="1:12">
      <c r="A419" s="487"/>
      <c r="B419" s="561"/>
      <c r="C419" s="532"/>
      <c r="D419" s="576"/>
      <c r="E419" s="582"/>
      <c r="F419" s="577"/>
      <c r="G419" s="577"/>
      <c r="H419" s="600"/>
      <c r="I419" s="577"/>
      <c r="J419" s="604">
        <v>1500</v>
      </c>
      <c r="K419" s="1585">
        <f>K417+J419</f>
        <v>30119</v>
      </c>
      <c r="L419" s="433"/>
    </row>
    <row r="420" spans="1:12">
      <c r="A420" s="9515"/>
      <c r="B420" s="1548"/>
      <c r="C420" s="556" t="s">
        <v>5</v>
      </c>
      <c r="D420" s="1550"/>
      <c r="E420" s="1548"/>
      <c r="F420" s="1543">
        <v>20000000</v>
      </c>
      <c r="G420" s="1543"/>
      <c r="H420" s="1543"/>
      <c r="I420" s="1543"/>
      <c r="J420" s="1567"/>
      <c r="K420" s="9713">
        <f>K419+F420</f>
        <v>20030119</v>
      </c>
      <c r="L420" s="433"/>
    </row>
    <row r="421" spans="1:12">
      <c r="A421" s="9516"/>
      <c r="B421" s="1549"/>
      <c r="C421" s="555"/>
      <c r="D421" s="1551"/>
      <c r="E421" s="533"/>
      <c r="F421" s="1544"/>
      <c r="G421" s="1544"/>
      <c r="H421" s="1544"/>
      <c r="I421" s="1544"/>
      <c r="J421" s="1568"/>
      <c r="K421" s="9714"/>
      <c r="L421" s="433"/>
    </row>
    <row r="422" spans="1:12">
      <c r="A422" s="487"/>
      <c r="B422" s="561"/>
      <c r="C422" s="532"/>
      <c r="D422" s="576"/>
      <c r="E422" s="582"/>
      <c r="F422" s="577"/>
      <c r="G422" s="577"/>
      <c r="H422" s="600"/>
      <c r="I422" s="577"/>
      <c r="J422" s="604"/>
      <c r="K422" s="1544"/>
      <c r="L422" s="433"/>
    </row>
    <row r="423" spans="1:12">
      <c r="A423" s="9515"/>
      <c r="B423" s="1548" t="s">
        <v>1589</v>
      </c>
      <c r="C423" s="556" t="s">
        <v>1332</v>
      </c>
      <c r="D423" s="1550" t="s">
        <v>1591</v>
      </c>
      <c r="E423" s="1548" t="s">
        <v>1601</v>
      </c>
      <c r="F423" s="1543"/>
      <c r="G423" s="1543">
        <v>250000</v>
      </c>
      <c r="H423" s="1543"/>
      <c r="I423" s="1543"/>
      <c r="J423" s="1567"/>
      <c r="K423" s="1543">
        <f>K420-G423</f>
        <v>19780119</v>
      </c>
      <c r="L423" s="433"/>
    </row>
    <row r="424" spans="1:12">
      <c r="A424" s="9516"/>
      <c r="B424" s="1549"/>
      <c r="C424" s="555" t="s">
        <v>1590</v>
      </c>
      <c r="D424" s="1551" t="s">
        <v>956</v>
      </c>
      <c r="E424" s="533"/>
      <c r="F424" s="1544"/>
      <c r="G424" s="1544"/>
      <c r="H424" s="1544"/>
      <c r="I424" s="1544"/>
      <c r="J424" s="1568"/>
      <c r="K424" s="1544"/>
      <c r="L424" s="433"/>
    </row>
    <row r="425" spans="1:12">
      <c r="A425" s="487"/>
      <c r="B425" s="561"/>
      <c r="C425" s="532"/>
      <c r="D425" s="576"/>
      <c r="E425" s="582"/>
      <c r="F425" s="577"/>
      <c r="G425" s="577"/>
      <c r="H425" s="600"/>
      <c r="I425" s="577"/>
      <c r="J425" s="604">
        <v>1600</v>
      </c>
      <c r="K425" s="1544">
        <f>K423+J425</f>
        <v>19781719</v>
      </c>
      <c r="L425" s="433"/>
    </row>
    <row r="426" spans="1:12">
      <c r="A426" s="9515"/>
      <c r="B426" s="1548"/>
      <c r="C426" s="517" t="s">
        <v>1109</v>
      </c>
      <c r="D426" s="1550" t="s">
        <v>37</v>
      </c>
      <c r="E426" s="1573" t="s">
        <v>717</v>
      </c>
      <c r="F426" s="1543"/>
      <c r="G426" s="1543">
        <v>500000</v>
      </c>
      <c r="H426" s="1543"/>
      <c r="I426" s="1543"/>
      <c r="J426" s="1567"/>
      <c r="K426" s="1543">
        <f>K425-G426</f>
        <v>19281719</v>
      </c>
      <c r="L426" s="433"/>
    </row>
    <row r="427" spans="1:12">
      <c r="A427" s="9516"/>
      <c r="B427" s="1549"/>
      <c r="C427" s="477" t="s">
        <v>1179</v>
      </c>
      <c r="D427" s="1551" t="s">
        <v>250</v>
      </c>
      <c r="E427" s="1574"/>
      <c r="F427" s="1544"/>
      <c r="G427" s="1544"/>
      <c r="H427" s="1544"/>
      <c r="I427" s="1544"/>
      <c r="J427" s="1568"/>
      <c r="K427" s="1544"/>
      <c r="L427" s="433"/>
    </row>
    <row r="428" spans="1:12">
      <c r="A428" s="487"/>
      <c r="B428" s="1559"/>
      <c r="C428" s="529"/>
      <c r="D428" s="602"/>
      <c r="E428" s="605"/>
      <c r="F428" s="577"/>
      <c r="G428" s="577"/>
      <c r="H428" s="600"/>
      <c r="I428" s="577"/>
      <c r="J428" s="604">
        <v>1600</v>
      </c>
      <c r="K428" s="1584">
        <f>K426+J428</f>
        <v>19283319</v>
      </c>
      <c r="L428" s="433"/>
    </row>
    <row r="429" spans="1:12">
      <c r="A429" s="9515"/>
      <c r="B429" s="1548"/>
      <c r="C429" s="556" t="s">
        <v>1199</v>
      </c>
      <c r="D429" s="1550" t="s">
        <v>964</v>
      </c>
      <c r="E429" s="1548" t="s">
        <v>1233</v>
      </c>
      <c r="F429" s="1543"/>
      <c r="G429" s="1543">
        <v>600000</v>
      </c>
      <c r="H429" s="1543"/>
      <c r="I429" s="1543"/>
      <c r="J429" s="1567"/>
      <c r="K429" s="1543">
        <f>K428-G429</f>
        <v>18683319</v>
      </c>
      <c r="L429" s="433"/>
    </row>
    <row r="430" spans="1:12">
      <c r="A430" s="9516"/>
      <c r="B430" s="1549"/>
      <c r="C430" s="555" t="s">
        <v>1172</v>
      </c>
      <c r="D430" s="1551" t="s">
        <v>965</v>
      </c>
      <c r="E430" s="1549"/>
      <c r="F430" s="1544"/>
      <c r="G430" s="1544"/>
      <c r="H430" s="1544"/>
      <c r="I430" s="1544"/>
      <c r="J430" s="1568"/>
      <c r="K430" s="1544"/>
      <c r="L430" s="433"/>
    </row>
    <row r="431" spans="1:12">
      <c r="A431" s="487"/>
      <c r="B431" s="561"/>
      <c r="C431" s="532"/>
      <c r="D431" s="576"/>
      <c r="E431" s="582"/>
      <c r="F431" s="577"/>
      <c r="G431" s="577"/>
      <c r="H431" s="600"/>
      <c r="I431" s="577"/>
      <c r="J431" s="604">
        <v>1600</v>
      </c>
      <c r="K431" s="1584">
        <f>K429+J431</f>
        <v>18684919</v>
      </c>
      <c r="L431" s="433"/>
    </row>
    <row r="432" spans="1:12">
      <c r="A432" s="9515"/>
      <c r="B432" s="1548"/>
      <c r="C432" s="457" t="s">
        <v>781</v>
      </c>
      <c r="D432" s="1550" t="s">
        <v>1363</v>
      </c>
      <c r="E432" s="1573"/>
      <c r="F432" s="1543"/>
      <c r="G432" s="1543"/>
      <c r="H432" s="1543">
        <v>617640</v>
      </c>
      <c r="I432" s="1543"/>
      <c r="J432" s="1567"/>
      <c r="K432" s="1543">
        <f>K431-H432</f>
        <v>18067279</v>
      </c>
      <c r="L432" s="9617" t="s">
        <v>1628</v>
      </c>
    </row>
    <row r="433" spans="1:12">
      <c r="A433" s="9516"/>
      <c r="B433" s="1549"/>
      <c r="C433" s="461" t="s">
        <v>1362</v>
      </c>
      <c r="D433" s="1551"/>
      <c r="E433" s="1574"/>
      <c r="F433" s="1544"/>
      <c r="G433" s="1544"/>
      <c r="H433" s="1544"/>
      <c r="I433" s="1544"/>
      <c r="J433" s="1568"/>
      <c r="K433" s="1584"/>
      <c r="L433" s="9618"/>
    </row>
    <row r="434" spans="1:12">
      <c r="A434" s="487"/>
      <c r="B434" s="561"/>
      <c r="C434" s="532"/>
      <c r="D434" s="576"/>
      <c r="E434" s="582"/>
      <c r="F434" s="577"/>
      <c r="G434" s="577"/>
      <c r="H434" s="600"/>
      <c r="I434" s="577"/>
      <c r="J434" s="604">
        <v>1500</v>
      </c>
      <c r="K434" s="1584">
        <f>K432+J434</f>
        <v>18068779</v>
      </c>
      <c r="L434" s="433"/>
    </row>
    <row r="435" spans="1:12">
      <c r="A435" s="9515"/>
      <c r="B435" s="1548"/>
      <c r="C435" s="556" t="s">
        <v>781</v>
      </c>
      <c r="D435" s="1550" t="s">
        <v>1184</v>
      </c>
      <c r="E435" s="1548"/>
      <c r="F435" s="1543"/>
      <c r="G435" s="1543"/>
      <c r="H435" s="1543">
        <v>361140</v>
      </c>
      <c r="I435" s="1543"/>
      <c r="J435" s="1567"/>
      <c r="K435" s="1543">
        <f>K434-H435</f>
        <v>17707639</v>
      </c>
      <c r="L435" s="9617" t="s">
        <v>1628</v>
      </c>
    </row>
    <row r="436" spans="1:12">
      <c r="A436" s="9516"/>
      <c r="B436" s="1549"/>
      <c r="C436" s="555" t="s">
        <v>1182</v>
      </c>
      <c r="D436" s="1551"/>
      <c r="E436" s="1549"/>
      <c r="F436" s="1544"/>
      <c r="G436" s="1544"/>
      <c r="H436" s="1544"/>
      <c r="I436" s="1544"/>
      <c r="J436" s="1568"/>
      <c r="K436" s="1544"/>
      <c r="L436" s="9618"/>
    </row>
    <row r="437" spans="1:12">
      <c r="A437" s="487"/>
      <c r="B437" s="1559"/>
      <c r="C437" s="529"/>
      <c r="D437" s="602"/>
      <c r="E437" s="605"/>
      <c r="F437" s="577"/>
      <c r="G437" s="577"/>
      <c r="H437" s="600"/>
      <c r="I437" s="577"/>
      <c r="J437" s="604">
        <v>1500</v>
      </c>
      <c r="K437" s="1584">
        <f>K435+J437</f>
        <v>17709139</v>
      </c>
      <c r="L437" s="433"/>
    </row>
    <row r="438" spans="1:12">
      <c r="A438" s="9515"/>
      <c r="B438" s="1548"/>
      <c r="C438" s="556" t="s">
        <v>781</v>
      </c>
      <c r="D438" s="1550"/>
      <c r="E438" s="1552"/>
      <c r="F438" s="1543"/>
      <c r="G438" s="1543"/>
      <c r="H438" s="1543"/>
      <c r="I438" s="1543">
        <v>27840</v>
      </c>
      <c r="J438" s="1567"/>
      <c r="K438" s="1543">
        <f>K437-I438</f>
        <v>17681299</v>
      </c>
      <c r="L438" s="433"/>
    </row>
    <row r="439" spans="1:12">
      <c r="A439" s="9516"/>
      <c r="B439" s="1549"/>
      <c r="C439" s="477" t="s">
        <v>1359</v>
      </c>
      <c r="D439" s="1551"/>
      <c r="E439" s="1553"/>
      <c r="F439" s="1544"/>
      <c r="G439" s="1544"/>
      <c r="H439" s="1544"/>
      <c r="I439" s="1544"/>
      <c r="J439" s="1568"/>
      <c r="K439" s="1544"/>
      <c r="L439" s="433"/>
    </row>
    <row r="440" spans="1:12">
      <c r="A440" s="487"/>
      <c r="B440" s="561"/>
      <c r="C440" s="532"/>
      <c r="D440" s="576"/>
      <c r="E440" s="582"/>
      <c r="F440" s="577"/>
      <c r="G440" s="577"/>
      <c r="H440" s="600"/>
      <c r="I440" s="577"/>
      <c r="J440" s="604">
        <v>1500</v>
      </c>
      <c r="K440" s="1585">
        <f>K438+J440</f>
        <v>17682799</v>
      </c>
      <c r="L440" s="433"/>
    </row>
    <row r="441" spans="1:12">
      <c r="A441" s="9515"/>
      <c r="B441" s="1548" t="s">
        <v>1592</v>
      </c>
      <c r="C441" s="556" t="s">
        <v>1109</v>
      </c>
      <c r="D441" s="1550" t="s">
        <v>1049</v>
      </c>
      <c r="E441" s="1548" t="s">
        <v>126</v>
      </c>
      <c r="F441" s="1543"/>
      <c r="G441" s="1543">
        <v>500000</v>
      </c>
      <c r="H441" s="1543"/>
      <c r="I441" s="1543"/>
      <c r="J441" s="1567"/>
      <c r="K441" s="1543">
        <f>K440-G441</f>
        <v>17182799</v>
      </c>
      <c r="L441" s="433"/>
    </row>
    <row r="442" spans="1:12">
      <c r="A442" s="9516"/>
      <c r="B442" s="1549"/>
      <c r="C442" s="555" t="s">
        <v>1048</v>
      </c>
      <c r="D442" s="1551" t="s">
        <v>956</v>
      </c>
      <c r="E442" s="1549"/>
      <c r="F442" s="1544"/>
      <c r="G442" s="1544"/>
      <c r="H442" s="1544"/>
      <c r="I442" s="1544"/>
      <c r="J442" s="1568"/>
      <c r="K442" s="1544"/>
      <c r="L442" s="433"/>
    </row>
    <row r="443" spans="1:12">
      <c r="A443" s="487"/>
      <c r="B443" s="1559"/>
      <c r="C443" s="529"/>
      <c r="D443" s="602"/>
      <c r="E443" s="605"/>
      <c r="F443" s="577"/>
      <c r="G443" s="577"/>
      <c r="H443" s="600"/>
      <c r="I443" s="577"/>
      <c r="J443" s="604">
        <v>1600</v>
      </c>
      <c r="K443" s="1584">
        <f>K441+J443</f>
        <v>17184399</v>
      </c>
      <c r="L443" s="433"/>
    </row>
    <row r="444" spans="1:12">
      <c r="A444" s="9515"/>
      <c r="B444" s="1548"/>
      <c r="C444" s="556" t="s">
        <v>952</v>
      </c>
      <c r="D444" s="1570" t="s">
        <v>990</v>
      </c>
      <c r="E444" s="1573" t="s">
        <v>143</v>
      </c>
      <c r="F444" s="1543"/>
      <c r="G444" s="1543"/>
      <c r="H444" s="1543"/>
      <c r="I444" s="1543">
        <v>50000</v>
      </c>
      <c r="J444" s="1567"/>
      <c r="K444" s="1543">
        <f>K443-I444</f>
        <v>17134399</v>
      </c>
      <c r="L444" s="433"/>
    </row>
    <row r="445" spans="1:12">
      <c r="A445" s="9516"/>
      <c r="B445" s="1549"/>
      <c r="C445" s="555" t="s">
        <v>1203</v>
      </c>
      <c r="D445" s="1571" t="s">
        <v>1176</v>
      </c>
      <c r="E445" s="1574"/>
      <c r="F445" s="1544"/>
      <c r="G445" s="1544"/>
      <c r="H445" s="1544"/>
      <c r="I445" s="1544"/>
      <c r="J445" s="1568"/>
      <c r="K445" s="1544"/>
      <c r="L445" s="433"/>
    </row>
    <row r="446" spans="1:12">
      <c r="A446" s="487"/>
      <c r="B446" s="561"/>
      <c r="C446" s="532"/>
      <c r="D446" s="576"/>
      <c r="E446" s="582"/>
      <c r="F446" s="577"/>
      <c r="G446" s="577"/>
      <c r="H446" s="600"/>
      <c r="I446" s="577"/>
      <c r="J446" s="604">
        <v>1600</v>
      </c>
      <c r="K446" s="1584">
        <f>K444+J446</f>
        <v>17135999</v>
      </c>
      <c r="L446" s="433"/>
    </row>
    <row r="447" spans="1:12">
      <c r="A447" s="9515"/>
      <c r="B447" s="1548"/>
      <c r="C447" s="457" t="s">
        <v>781</v>
      </c>
      <c r="D447" s="485" t="s">
        <v>457</v>
      </c>
      <c r="E447" s="1552" t="s">
        <v>459</v>
      </c>
      <c r="F447" s="1543"/>
      <c r="G447" s="1543"/>
      <c r="H447" s="1543"/>
      <c r="I447" s="1543">
        <v>22890</v>
      </c>
      <c r="J447" s="1567"/>
      <c r="K447" s="1543">
        <f>K446-I447</f>
        <v>17113109</v>
      </c>
      <c r="L447" s="433"/>
    </row>
    <row r="448" spans="1:12">
      <c r="A448" s="9516"/>
      <c r="B448" s="1549"/>
      <c r="C448" s="538" t="s">
        <v>1327</v>
      </c>
      <c r="D448" s="486" t="s">
        <v>458</v>
      </c>
      <c r="E448" s="1553"/>
      <c r="F448" s="1544"/>
      <c r="G448" s="1544"/>
      <c r="H448" s="1544"/>
      <c r="I448" s="1544"/>
      <c r="J448" s="1568"/>
      <c r="K448" s="1544"/>
      <c r="L448" s="433"/>
    </row>
    <row r="449" spans="1:12">
      <c r="A449" s="487"/>
      <c r="B449" s="1559"/>
      <c r="C449" s="529"/>
      <c r="D449" s="602"/>
      <c r="E449" s="605"/>
      <c r="F449" s="577"/>
      <c r="G449" s="577"/>
      <c r="H449" s="600"/>
      <c r="I449" s="577"/>
      <c r="J449" s="604">
        <v>1500</v>
      </c>
      <c r="K449" s="1585">
        <f>K447+J449</f>
        <v>17114609</v>
      </c>
      <c r="L449" s="433"/>
    </row>
    <row r="450" spans="1:12">
      <c r="A450" s="9515"/>
      <c r="B450" s="1548" t="s">
        <v>1593</v>
      </c>
      <c r="C450" s="545" t="s">
        <v>815</v>
      </c>
      <c r="D450" s="1570" t="s">
        <v>990</v>
      </c>
      <c r="E450" s="1573" t="s">
        <v>143</v>
      </c>
      <c r="F450" s="1543"/>
      <c r="G450" s="1543">
        <v>171955</v>
      </c>
      <c r="H450" s="1543"/>
      <c r="I450" s="1543"/>
      <c r="J450" s="1567"/>
      <c r="K450" s="1543">
        <f>K449-G450</f>
        <v>16942654</v>
      </c>
      <c r="L450" s="433"/>
    </row>
    <row r="451" spans="1:12">
      <c r="A451" s="9516"/>
      <c r="B451" s="1549"/>
      <c r="C451" s="538" t="s">
        <v>1594</v>
      </c>
      <c r="D451" s="1571" t="s">
        <v>1176</v>
      </c>
      <c r="E451" s="1574"/>
      <c r="F451" s="1544"/>
      <c r="G451" s="1544"/>
      <c r="H451" s="1544"/>
      <c r="I451" s="1544"/>
      <c r="J451" s="1568"/>
      <c r="K451" s="1544"/>
      <c r="L451" s="433"/>
    </row>
    <row r="452" spans="1:12">
      <c r="A452" s="487"/>
      <c r="B452" s="561"/>
      <c r="C452" s="532"/>
      <c r="D452" s="576"/>
      <c r="E452" s="582"/>
      <c r="F452" s="577"/>
      <c r="G452" s="577"/>
      <c r="H452" s="600"/>
      <c r="I452" s="577"/>
      <c r="J452" s="604">
        <v>1600</v>
      </c>
      <c r="K452" s="1584">
        <f>K450+J452</f>
        <v>16944254</v>
      </c>
      <c r="L452" s="433"/>
    </row>
    <row r="453" spans="1:12">
      <c r="A453" s="9515"/>
      <c r="B453" s="1548"/>
      <c r="C453" s="556" t="s">
        <v>1278</v>
      </c>
      <c r="D453" s="1550" t="s">
        <v>1312</v>
      </c>
      <c r="E453" s="1548" t="s">
        <v>1326</v>
      </c>
      <c r="F453" s="1543"/>
      <c r="G453" s="1543">
        <v>300000</v>
      </c>
      <c r="H453" s="1543"/>
      <c r="I453" s="1543"/>
      <c r="J453" s="1567"/>
      <c r="K453" s="1543">
        <f>K452-G453</f>
        <v>16644254</v>
      </c>
      <c r="L453" s="433"/>
    </row>
    <row r="454" spans="1:12">
      <c r="A454" s="9516"/>
      <c r="B454" s="1549"/>
      <c r="C454" s="555" t="s">
        <v>1311</v>
      </c>
      <c r="D454" s="1551" t="s">
        <v>1313</v>
      </c>
      <c r="E454" s="1549"/>
      <c r="F454" s="1544"/>
      <c r="G454" s="1544"/>
      <c r="H454" s="1544"/>
      <c r="I454" s="1544"/>
      <c r="J454" s="1568"/>
      <c r="K454" s="1544"/>
      <c r="L454" s="433"/>
    </row>
    <row r="455" spans="1:12">
      <c r="A455" s="487"/>
      <c r="B455" s="1559"/>
      <c r="C455" s="529"/>
      <c r="D455" s="602"/>
      <c r="E455" s="605"/>
      <c r="F455" s="577"/>
      <c r="G455" s="577"/>
      <c r="H455" s="600"/>
      <c r="I455" s="577"/>
      <c r="J455" s="604">
        <v>1600</v>
      </c>
      <c r="K455" s="1585">
        <f>K453+J455</f>
        <v>16645854</v>
      </c>
      <c r="L455" s="433"/>
    </row>
    <row r="456" spans="1:12">
      <c r="A456" s="9515"/>
      <c r="B456" s="1548" t="s">
        <v>1595</v>
      </c>
      <c r="C456" s="517" t="s">
        <v>949</v>
      </c>
      <c r="D456" s="1550" t="s">
        <v>743</v>
      </c>
      <c r="E456" s="1548" t="s">
        <v>1177</v>
      </c>
      <c r="F456" s="1543"/>
      <c r="G456" s="1543">
        <v>150000</v>
      </c>
      <c r="H456" s="1543"/>
      <c r="I456" s="1543"/>
      <c r="J456" s="1567"/>
      <c r="K456" s="1543">
        <f>K455-G456</f>
        <v>16495854</v>
      </c>
      <c r="L456" s="433"/>
    </row>
    <row r="457" spans="1:12">
      <c r="A457" s="9516"/>
      <c r="B457" s="1549"/>
      <c r="C457" s="555" t="s">
        <v>1028</v>
      </c>
      <c r="D457" s="1551" t="s">
        <v>46</v>
      </c>
      <c r="E457" s="1549"/>
      <c r="F457" s="1544"/>
      <c r="G457" s="1544"/>
      <c r="H457" s="1544"/>
      <c r="I457" s="1544"/>
      <c r="J457" s="1568"/>
      <c r="K457" s="1544"/>
      <c r="L457" s="433"/>
    </row>
    <row r="458" spans="1:12">
      <c r="A458" s="487"/>
      <c r="B458" s="561"/>
      <c r="C458" s="532"/>
      <c r="D458" s="576"/>
      <c r="E458" s="582"/>
      <c r="F458" s="577"/>
      <c r="G458" s="577"/>
      <c r="H458" s="600"/>
      <c r="I458" s="577"/>
      <c r="J458" s="604">
        <v>1600</v>
      </c>
      <c r="K458" s="1584">
        <f>K456+J458</f>
        <v>16497454</v>
      </c>
      <c r="L458" s="433"/>
    </row>
    <row r="459" spans="1:12">
      <c r="A459" s="9515"/>
      <c r="B459" s="1548"/>
      <c r="C459" s="556" t="s">
        <v>781</v>
      </c>
      <c r="D459" s="1550"/>
      <c r="E459" s="974"/>
      <c r="F459" s="1543"/>
      <c r="G459" s="1543"/>
      <c r="H459" s="1543"/>
      <c r="I459" s="1543">
        <v>42140</v>
      </c>
      <c r="J459" s="1567"/>
      <c r="K459" s="1543">
        <f>K458-I459</f>
        <v>16455314</v>
      </c>
      <c r="L459" s="433"/>
    </row>
    <row r="460" spans="1:12">
      <c r="A460" s="9516"/>
      <c r="B460" s="1549"/>
      <c r="C460" s="555" t="s">
        <v>1596</v>
      </c>
      <c r="D460" s="1551"/>
      <c r="E460" s="1559"/>
      <c r="F460" s="1544"/>
      <c r="G460" s="1544"/>
      <c r="H460" s="1544"/>
      <c r="I460" s="1544"/>
      <c r="J460" s="1568"/>
      <c r="K460" s="1544"/>
      <c r="L460" s="433"/>
    </row>
    <row r="461" spans="1:12">
      <c r="A461" s="487"/>
      <c r="B461" s="1559"/>
      <c r="C461" s="529"/>
      <c r="D461" s="602"/>
      <c r="E461" s="605"/>
      <c r="F461" s="577"/>
      <c r="G461" s="577"/>
      <c r="H461" s="600"/>
      <c r="I461" s="577"/>
      <c r="J461" s="604">
        <v>1500</v>
      </c>
      <c r="K461" s="1585">
        <f>K459+J461</f>
        <v>16456814</v>
      </c>
      <c r="L461" s="433"/>
    </row>
    <row r="462" spans="1:12">
      <c r="A462" s="9515"/>
      <c r="B462" s="1548" t="s">
        <v>1597</v>
      </c>
      <c r="C462" s="556" t="s">
        <v>952</v>
      </c>
      <c r="D462" s="1570" t="s">
        <v>990</v>
      </c>
      <c r="E462" s="1573" t="s">
        <v>143</v>
      </c>
      <c r="F462" s="1543"/>
      <c r="G462" s="1543"/>
      <c r="H462" s="1543"/>
      <c r="I462" s="1543">
        <v>50000</v>
      </c>
      <c r="J462" s="1567"/>
      <c r="K462" s="1543">
        <f>K461-I462</f>
        <v>16406814</v>
      </c>
      <c r="L462" s="433"/>
    </row>
    <row r="463" spans="1:12">
      <c r="A463" s="9516"/>
      <c r="B463" s="1549"/>
      <c r="C463" s="555" t="s">
        <v>1203</v>
      </c>
      <c r="D463" s="1571" t="s">
        <v>1176</v>
      </c>
      <c r="E463" s="1574"/>
      <c r="F463" s="1544"/>
      <c r="G463" s="1544"/>
      <c r="H463" s="1544"/>
      <c r="I463" s="1544"/>
      <c r="J463" s="1568"/>
      <c r="K463" s="1544"/>
      <c r="L463" s="433"/>
    </row>
    <row r="464" spans="1:12">
      <c r="A464" s="487"/>
      <c r="B464" s="561"/>
      <c r="C464" s="532"/>
      <c r="D464" s="576"/>
      <c r="E464" s="582"/>
      <c r="F464" s="577"/>
      <c r="G464" s="577"/>
      <c r="H464" s="600"/>
      <c r="I464" s="577"/>
      <c r="J464" s="604">
        <v>1600</v>
      </c>
      <c r="K464" s="1585">
        <f>K462+J464</f>
        <v>16408414</v>
      </c>
      <c r="L464" s="433"/>
    </row>
    <row r="465" spans="1:12">
      <c r="A465" s="9515"/>
      <c r="B465" s="1548" t="s">
        <v>1598</v>
      </c>
      <c r="C465" s="556" t="s">
        <v>1278</v>
      </c>
      <c r="D465" s="1550" t="s">
        <v>651</v>
      </c>
      <c r="E465" s="974"/>
      <c r="F465" s="1543"/>
      <c r="G465" s="1543"/>
      <c r="H465" s="1543"/>
      <c r="I465" s="1543">
        <v>300000</v>
      </c>
      <c r="J465" s="1567"/>
      <c r="K465" s="1543">
        <f>K464-I465</f>
        <v>16108414</v>
      </c>
      <c r="L465" s="433"/>
    </row>
    <row r="466" spans="1:12">
      <c r="A466" s="9516"/>
      <c r="B466" s="1549"/>
      <c r="C466" s="555" t="s">
        <v>1001</v>
      </c>
      <c r="D466" s="1551"/>
      <c r="E466" s="1559"/>
      <c r="F466" s="1544"/>
      <c r="G466" s="1544"/>
      <c r="H466" s="1544"/>
      <c r="I466" s="1544"/>
      <c r="J466" s="1568"/>
      <c r="K466" s="1544"/>
      <c r="L466" s="433"/>
    </row>
    <row r="467" spans="1:12">
      <c r="A467" s="487"/>
      <c r="B467" s="1559"/>
      <c r="C467" s="529"/>
      <c r="D467" s="602"/>
      <c r="E467" s="605"/>
      <c r="F467" s="577"/>
      <c r="G467" s="577"/>
      <c r="H467" s="600"/>
      <c r="I467" s="577"/>
      <c r="J467" s="604">
        <v>1600</v>
      </c>
      <c r="K467" s="1584">
        <f>K465+J467</f>
        <v>16110014</v>
      </c>
      <c r="L467" s="433"/>
    </row>
    <row r="468" spans="1:12">
      <c r="A468" s="9515"/>
      <c r="B468" s="1548"/>
      <c r="C468" s="474" t="s">
        <v>756</v>
      </c>
      <c r="D468" s="1550" t="s">
        <v>224</v>
      </c>
      <c r="E468" s="974" t="s">
        <v>176</v>
      </c>
      <c r="F468" s="1543"/>
      <c r="G468" s="1543"/>
      <c r="H468" s="1543">
        <v>300000</v>
      </c>
      <c r="I468" s="1543"/>
      <c r="J468" s="1567"/>
      <c r="K468" s="1543">
        <f>K467-H468</f>
        <v>15810014</v>
      </c>
      <c r="L468" s="9617" t="s">
        <v>1633</v>
      </c>
    </row>
    <row r="469" spans="1:12">
      <c r="A469" s="9516"/>
      <c r="B469" s="1549"/>
      <c r="C469" s="555" t="s">
        <v>757</v>
      </c>
      <c r="D469" s="1551" t="s">
        <v>758</v>
      </c>
      <c r="E469" s="1559"/>
      <c r="F469" s="1544"/>
      <c r="G469" s="1544"/>
      <c r="H469" s="1544"/>
      <c r="I469" s="1544"/>
      <c r="J469" s="1568"/>
      <c r="K469" s="1544"/>
      <c r="L469" s="9618"/>
    </row>
    <row r="470" spans="1:12">
      <c r="A470" s="487"/>
      <c r="B470" s="561"/>
      <c r="C470" s="532"/>
      <c r="D470" s="576"/>
      <c r="E470" s="582"/>
      <c r="F470" s="577"/>
      <c r="G470" s="577"/>
      <c r="H470" s="600"/>
      <c r="I470" s="577"/>
      <c r="J470" s="604">
        <v>1600</v>
      </c>
      <c r="K470" s="1584">
        <f>K468+J470</f>
        <v>15811614</v>
      </c>
      <c r="L470" s="433"/>
    </row>
    <row r="471" spans="1:12">
      <c r="A471" s="9515"/>
      <c r="B471" s="1548"/>
      <c r="C471" s="556" t="s">
        <v>952</v>
      </c>
      <c r="D471" s="1550" t="s">
        <v>983</v>
      </c>
      <c r="E471" s="9524" t="s">
        <v>262</v>
      </c>
      <c r="F471" s="1543"/>
      <c r="G471" s="1543">
        <v>100000</v>
      </c>
      <c r="H471" s="1543"/>
      <c r="I471" s="1543"/>
      <c r="J471" s="1567"/>
      <c r="K471" s="1543">
        <f>K470-G471</f>
        <v>15711614</v>
      </c>
      <c r="L471" s="433"/>
    </row>
    <row r="472" spans="1:12">
      <c r="A472" s="9516"/>
      <c r="B472" s="1549"/>
      <c r="C472" s="555" t="s">
        <v>1581</v>
      </c>
      <c r="D472" s="1551"/>
      <c r="E472" s="9525"/>
      <c r="F472" s="1544"/>
      <c r="G472" s="1544"/>
      <c r="H472" s="1544"/>
      <c r="I472" s="1544"/>
      <c r="J472" s="1568"/>
      <c r="K472" s="1544"/>
      <c r="L472" s="433"/>
    </row>
    <row r="473" spans="1:12">
      <c r="A473" s="487"/>
      <c r="B473" s="1559"/>
      <c r="C473" s="529"/>
      <c r="D473" s="602"/>
      <c r="E473" s="605"/>
      <c r="F473" s="577"/>
      <c r="G473" s="577"/>
      <c r="H473" s="600"/>
      <c r="I473" s="577"/>
      <c r="J473" s="604">
        <v>1600</v>
      </c>
      <c r="K473" s="1584">
        <f>K471+J473</f>
        <v>15713214</v>
      </c>
      <c r="L473" s="433"/>
    </row>
    <row r="474" spans="1:12">
      <c r="A474" s="9515"/>
      <c r="B474" s="1548"/>
      <c r="C474" s="556" t="s">
        <v>864</v>
      </c>
      <c r="D474" s="1550" t="s">
        <v>1207</v>
      </c>
      <c r="E474" s="1548" t="s">
        <v>1422</v>
      </c>
      <c r="F474" s="1543"/>
      <c r="G474" s="1543">
        <v>100000</v>
      </c>
      <c r="H474" s="1543"/>
      <c r="I474" s="1543"/>
      <c r="J474" s="1567"/>
      <c r="K474" s="1543">
        <f>K473-G474</f>
        <v>15613214</v>
      </c>
      <c r="L474" s="433"/>
    </row>
    <row r="475" spans="1:12">
      <c r="A475" s="9516"/>
      <c r="B475" s="1549"/>
      <c r="C475" s="555" t="s">
        <v>1206</v>
      </c>
      <c r="D475" s="1551" t="s">
        <v>1176</v>
      </c>
      <c r="E475" s="1549"/>
      <c r="F475" s="1544"/>
      <c r="G475" s="1544"/>
      <c r="H475" s="1544"/>
      <c r="I475" s="1544"/>
      <c r="J475" s="1568"/>
      <c r="K475" s="1544"/>
      <c r="L475" s="433"/>
    </row>
    <row r="476" spans="1:12">
      <c r="A476" s="487"/>
      <c r="B476" s="561"/>
      <c r="C476" s="532"/>
      <c r="D476" s="576"/>
      <c r="E476" s="582"/>
      <c r="F476" s="577"/>
      <c r="G476" s="577"/>
      <c r="H476" s="600"/>
      <c r="I476" s="577"/>
      <c r="J476" s="604">
        <v>1600</v>
      </c>
      <c r="K476" s="1585">
        <f>K474+J476</f>
        <v>15614814</v>
      </c>
      <c r="L476" s="433"/>
    </row>
    <row r="477" spans="1:12" ht="15.75">
      <c r="A477" s="9537" t="s">
        <v>1599</v>
      </c>
      <c r="B477" s="9538"/>
      <c r="C477" s="9538"/>
      <c r="D477" s="9538"/>
      <c r="E477" s="9539"/>
      <c r="F477" s="511">
        <f>SUM(F3:F476)</f>
        <v>60000000</v>
      </c>
      <c r="G477" s="511">
        <f>SUM(G3:G476)</f>
        <v>21628853</v>
      </c>
      <c r="H477" s="511">
        <f>SUM(H3:H476)</f>
        <v>13131695</v>
      </c>
      <c r="I477" s="511">
        <f>SUM(I3:I476)</f>
        <v>10377000</v>
      </c>
      <c r="J477" s="511">
        <f>SUM(J3:J476)</f>
        <v>226975</v>
      </c>
      <c r="K477" s="511">
        <f>K3+F477-G477-H477-I477+J477</f>
        <v>15614814</v>
      </c>
    </row>
    <row r="478" spans="1:12" ht="15.75">
      <c r="A478" s="9531" t="s">
        <v>242</v>
      </c>
      <c r="B478" s="9532"/>
      <c r="C478" s="9532"/>
      <c r="D478" s="9532"/>
      <c r="E478" s="9533"/>
      <c r="F478" s="512">
        <f>'Juni''15'!F483</f>
        <v>518500000</v>
      </c>
      <c r="G478" s="512">
        <f>'Juni''15'!G483</f>
        <v>208331587</v>
      </c>
      <c r="H478" s="512">
        <f>'Juni''15'!H483</f>
        <v>118202088</v>
      </c>
      <c r="I478" s="512">
        <f>'Juni''15'!I483</f>
        <v>181046260</v>
      </c>
      <c r="J478" s="512">
        <f>'Juni''15'!J483</f>
        <v>2509075</v>
      </c>
      <c r="K478" s="1006">
        <f>'Juni''15'!K483</f>
        <v>303164967</v>
      </c>
    </row>
    <row r="479" spans="1:12" ht="15.75">
      <c r="A479" s="9534" t="s">
        <v>243</v>
      </c>
      <c r="B479" s="9535"/>
      <c r="C479" s="9535"/>
      <c r="D479" s="9535"/>
      <c r="E479" s="9536"/>
      <c r="F479" s="513">
        <f t="shared" ref="F479:K479" si="0">F477+F478</f>
        <v>578500000</v>
      </c>
      <c r="G479" s="513">
        <f t="shared" si="0"/>
        <v>229960440</v>
      </c>
      <c r="H479" s="513">
        <f t="shared" si="0"/>
        <v>131333783</v>
      </c>
      <c r="I479" s="513">
        <f t="shared" si="0"/>
        <v>191423260</v>
      </c>
      <c r="J479" s="513">
        <f t="shared" si="0"/>
        <v>2736050</v>
      </c>
      <c r="K479" s="513">
        <f t="shared" si="0"/>
        <v>318779781</v>
      </c>
    </row>
  </sheetData>
  <mergeCells count="299">
    <mergeCell ref="L432:L433"/>
    <mergeCell ref="L435:L436"/>
    <mergeCell ref="L468:L469"/>
    <mergeCell ref="L375:L376"/>
    <mergeCell ref="L201:L202"/>
    <mergeCell ref="L261:L262"/>
    <mergeCell ref="A426:A427"/>
    <mergeCell ref="A429:A430"/>
    <mergeCell ref="A432:A433"/>
    <mergeCell ref="A435:A436"/>
    <mergeCell ref="A438:A439"/>
    <mergeCell ref="A399:A400"/>
    <mergeCell ref="A402:A403"/>
    <mergeCell ref="A405:A406"/>
    <mergeCell ref="A408:A409"/>
    <mergeCell ref="A411:A412"/>
    <mergeCell ref="A414:A415"/>
    <mergeCell ref="A417:A418"/>
    <mergeCell ref="A420:A421"/>
    <mergeCell ref="A423:A424"/>
    <mergeCell ref="A372:A373"/>
    <mergeCell ref="A375:A376"/>
    <mergeCell ref="A378:A379"/>
    <mergeCell ref="A381:A382"/>
    <mergeCell ref="A477:E477"/>
    <mergeCell ref="A478:E478"/>
    <mergeCell ref="A479:E479"/>
    <mergeCell ref="A441:A442"/>
    <mergeCell ref="A444:A445"/>
    <mergeCell ref="A447:A448"/>
    <mergeCell ref="A450:A451"/>
    <mergeCell ref="A453:A454"/>
    <mergeCell ref="A471:A472"/>
    <mergeCell ref="A474:A475"/>
    <mergeCell ref="A456:A457"/>
    <mergeCell ref="A459:A460"/>
    <mergeCell ref="A462:A463"/>
    <mergeCell ref="A465:A466"/>
    <mergeCell ref="A468:A469"/>
    <mergeCell ref="E471:E472"/>
    <mergeCell ref="A384:A385"/>
    <mergeCell ref="A387:A388"/>
    <mergeCell ref="A390:A391"/>
    <mergeCell ref="A393:A394"/>
    <mergeCell ref="A396:A397"/>
    <mergeCell ref="A345:A346"/>
    <mergeCell ref="A348:A349"/>
    <mergeCell ref="A351:A352"/>
    <mergeCell ref="A354:A355"/>
    <mergeCell ref="A357:A358"/>
    <mergeCell ref="A360:A361"/>
    <mergeCell ref="A363:A364"/>
    <mergeCell ref="A366:A367"/>
    <mergeCell ref="A369:A370"/>
    <mergeCell ref="K294:K295"/>
    <mergeCell ref="K297:K298"/>
    <mergeCell ref="K300:K301"/>
    <mergeCell ref="K303:K304"/>
    <mergeCell ref="K306:K307"/>
    <mergeCell ref="K309:K310"/>
    <mergeCell ref="K312:K313"/>
    <mergeCell ref="K315:K316"/>
    <mergeCell ref="K318:K319"/>
    <mergeCell ref="K234:K235"/>
    <mergeCell ref="K237:K238"/>
    <mergeCell ref="K240:K241"/>
    <mergeCell ref="K243:K244"/>
    <mergeCell ref="K246:K247"/>
    <mergeCell ref="K249:K250"/>
    <mergeCell ref="K252:K253"/>
    <mergeCell ref="K255:K256"/>
    <mergeCell ref="K261:K262"/>
    <mergeCell ref="K417:K418"/>
    <mergeCell ref="K420:K421"/>
    <mergeCell ref="K123:K124"/>
    <mergeCell ref="K114:K115"/>
    <mergeCell ref="K117:K118"/>
    <mergeCell ref="K120:K121"/>
    <mergeCell ref="K138:K139"/>
    <mergeCell ref="K141:K142"/>
    <mergeCell ref="K135:K136"/>
    <mergeCell ref="K144:K145"/>
    <mergeCell ref="K147:K148"/>
    <mergeCell ref="K150:K151"/>
    <mergeCell ref="K153:K154"/>
    <mergeCell ref="K156:K157"/>
    <mergeCell ref="K159:K160"/>
    <mergeCell ref="K171:K172"/>
    <mergeCell ref="K174:K175"/>
    <mergeCell ref="K162:K163"/>
    <mergeCell ref="K165:K166"/>
    <mergeCell ref="K168:K169"/>
    <mergeCell ref="K177:K178"/>
    <mergeCell ref="K180:K181"/>
    <mergeCell ref="K183:K184"/>
    <mergeCell ref="K186:K187"/>
    <mergeCell ref="K393:K394"/>
    <mergeCell ref="K396:K397"/>
    <mergeCell ref="K399:K400"/>
    <mergeCell ref="L399:L400"/>
    <mergeCell ref="K402:K403"/>
    <mergeCell ref="K405:K406"/>
    <mergeCell ref="K408:K409"/>
    <mergeCell ref="K411:K412"/>
    <mergeCell ref="K414:K415"/>
    <mergeCell ref="L324:L325"/>
    <mergeCell ref="L327:L328"/>
    <mergeCell ref="L309:L310"/>
    <mergeCell ref="K345:K346"/>
    <mergeCell ref="K342:K343"/>
    <mergeCell ref="K348:K349"/>
    <mergeCell ref="K351:K352"/>
    <mergeCell ref="K354:K355"/>
    <mergeCell ref="K357:K358"/>
    <mergeCell ref="K321:K322"/>
    <mergeCell ref="K324:K325"/>
    <mergeCell ref="K327:K328"/>
    <mergeCell ref="K330:K331"/>
    <mergeCell ref="K333:K334"/>
    <mergeCell ref="K336:K337"/>
    <mergeCell ref="K339:K340"/>
    <mergeCell ref="L264:L265"/>
    <mergeCell ref="L267:L268"/>
    <mergeCell ref="K258:K259"/>
    <mergeCell ref="L258:L259"/>
    <mergeCell ref="L288:L289"/>
    <mergeCell ref="L291:L292"/>
    <mergeCell ref="L282:L283"/>
    <mergeCell ref="L285:L286"/>
    <mergeCell ref="L276:L277"/>
    <mergeCell ref="K273:K274"/>
    <mergeCell ref="K276:K277"/>
    <mergeCell ref="K279:K280"/>
    <mergeCell ref="K282:K283"/>
    <mergeCell ref="K285:K286"/>
    <mergeCell ref="K288:K289"/>
    <mergeCell ref="K291:K292"/>
    <mergeCell ref="K264:K265"/>
    <mergeCell ref="K267:K268"/>
    <mergeCell ref="K270:K271"/>
    <mergeCell ref="L183:L184"/>
    <mergeCell ref="L165:L166"/>
    <mergeCell ref="L159:L160"/>
    <mergeCell ref="L210:L211"/>
    <mergeCell ref="L207:L208"/>
    <mergeCell ref="L252:L253"/>
    <mergeCell ref="L237:L238"/>
    <mergeCell ref="L231:L232"/>
    <mergeCell ref="L219:L220"/>
    <mergeCell ref="L123:L124"/>
    <mergeCell ref="K126:K127"/>
    <mergeCell ref="L126:L127"/>
    <mergeCell ref="L135:L136"/>
    <mergeCell ref="K129:K130"/>
    <mergeCell ref="L129:L130"/>
    <mergeCell ref="K132:K133"/>
    <mergeCell ref="L153:L154"/>
    <mergeCell ref="L156:L157"/>
    <mergeCell ref="L114:L115"/>
    <mergeCell ref="K87:K88"/>
    <mergeCell ref="K90:K91"/>
    <mergeCell ref="K93:K94"/>
    <mergeCell ref="K96:K97"/>
    <mergeCell ref="K99:K100"/>
    <mergeCell ref="K102:K103"/>
    <mergeCell ref="K108:K109"/>
    <mergeCell ref="K111:K112"/>
    <mergeCell ref="K105:K106"/>
    <mergeCell ref="J1:J2"/>
    <mergeCell ref="K1:K2"/>
    <mergeCell ref="L1:L2"/>
    <mergeCell ref="A3:C3"/>
    <mergeCell ref="A4:A5"/>
    <mergeCell ref="B4:B5"/>
    <mergeCell ref="E4:E5"/>
    <mergeCell ref="F4:F5"/>
    <mergeCell ref="G4:G5"/>
    <mergeCell ref="H4:H5"/>
    <mergeCell ref="A1:A2"/>
    <mergeCell ref="B1:B2"/>
    <mergeCell ref="C1:C2"/>
    <mergeCell ref="D1:E1"/>
    <mergeCell ref="F1:F2"/>
    <mergeCell ref="G1:I1"/>
    <mergeCell ref="I4:I5"/>
    <mergeCell ref="J4:J5"/>
    <mergeCell ref="K4:K5"/>
    <mergeCell ref="L4:L5"/>
    <mergeCell ref="A6:A7"/>
    <mergeCell ref="B6:B7"/>
    <mergeCell ref="F6:F7"/>
    <mergeCell ref="G6:G7"/>
    <mergeCell ref="H6:H7"/>
    <mergeCell ref="I6:I7"/>
    <mergeCell ref="J6:J7"/>
    <mergeCell ref="K6:K7"/>
    <mergeCell ref="L6:L7"/>
    <mergeCell ref="E6:E7"/>
    <mergeCell ref="A9:A10"/>
    <mergeCell ref="L12:L13"/>
    <mergeCell ref="A15:A16"/>
    <mergeCell ref="K15:K16"/>
    <mergeCell ref="L15:L16"/>
    <mergeCell ref="K9:K10"/>
    <mergeCell ref="L9:L10"/>
    <mergeCell ref="A12:A13"/>
    <mergeCell ref="K12:K13"/>
    <mergeCell ref="L24:L25"/>
    <mergeCell ref="A27:A28"/>
    <mergeCell ref="K27:K28"/>
    <mergeCell ref="L27:L28"/>
    <mergeCell ref="A24:A25"/>
    <mergeCell ref="K24:K25"/>
    <mergeCell ref="A33:A34"/>
    <mergeCell ref="K18:K19"/>
    <mergeCell ref="L18:L19"/>
    <mergeCell ref="A21:A22"/>
    <mergeCell ref="A18:A19"/>
    <mergeCell ref="K21:K22"/>
    <mergeCell ref="L21:L22"/>
    <mergeCell ref="A30:A31"/>
    <mergeCell ref="K30:K31"/>
    <mergeCell ref="L30:L31"/>
    <mergeCell ref="K33:K34"/>
    <mergeCell ref="L33:L34"/>
    <mergeCell ref="A45:A46"/>
    <mergeCell ref="K45:K46"/>
    <mergeCell ref="L45:L46"/>
    <mergeCell ref="A48:A49"/>
    <mergeCell ref="K48:K49"/>
    <mergeCell ref="L48:L49"/>
    <mergeCell ref="K36:K37"/>
    <mergeCell ref="L36:L37"/>
    <mergeCell ref="A39:A40"/>
    <mergeCell ref="K39:K40"/>
    <mergeCell ref="L39:L40"/>
    <mergeCell ref="A42:A43"/>
    <mergeCell ref="K42:K43"/>
    <mergeCell ref="L42:L43"/>
    <mergeCell ref="A36:A37"/>
    <mergeCell ref="A57:A58"/>
    <mergeCell ref="K57:K58"/>
    <mergeCell ref="L57:L58"/>
    <mergeCell ref="A60:A61"/>
    <mergeCell ref="K60:K61"/>
    <mergeCell ref="L60:L61"/>
    <mergeCell ref="A51:A52"/>
    <mergeCell ref="K51:K52"/>
    <mergeCell ref="L51:L52"/>
    <mergeCell ref="A54:A55"/>
    <mergeCell ref="K54:K55"/>
    <mergeCell ref="L54:L55"/>
    <mergeCell ref="A69:A70"/>
    <mergeCell ref="K69:K70"/>
    <mergeCell ref="L69:L70"/>
    <mergeCell ref="K72:K73"/>
    <mergeCell ref="L72:L73"/>
    <mergeCell ref="A75:A76"/>
    <mergeCell ref="K75:K76"/>
    <mergeCell ref="L75:L76"/>
    <mergeCell ref="A63:A64"/>
    <mergeCell ref="K63:K64"/>
    <mergeCell ref="L63:L64"/>
    <mergeCell ref="A66:A67"/>
    <mergeCell ref="K66:K67"/>
    <mergeCell ref="L66:L67"/>
    <mergeCell ref="A78:A79"/>
    <mergeCell ref="K78:K79"/>
    <mergeCell ref="A81:A82"/>
    <mergeCell ref="K81:K82"/>
    <mergeCell ref="A84:A85"/>
    <mergeCell ref="K84:K85"/>
    <mergeCell ref="K366:K367"/>
    <mergeCell ref="K360:K361"/>
    <mergeCell ref="K363:K364"/>
    <mergeCell ref="K189:K190"/>
    <mergeCell ref="K192:K193"/>
    <mergeCell ref="K195:K196"/>
    <mergeCell ref="K198:K199"/>
    <mergeCell ref="K201:K202"/>
    <mergeCell ref="K204:K205"/>
    <mergeCell ref="K207:K208"/>
    <mergeCell ref="K210:K211"/>
    <mergeCell ref="K213:K214"/>
    <mergeCell ref="K216:K217"/>
    <mergeCell ref="K219:K220"/>
    <mergeCell ref="K222:K223"/>
    <mergeCell ref="K225:K226"/>
    <mergeCell ref="K228:K229"/>
    <mergeCell ref="K231:K232"/>
    <mergeCell ref="K369:K370"/>
    <mergeCell ref="K372:K373"/>
    <mergeCell ref="K375:K376"/>
    <mergeCell ref="K378:K379"/>
    <mergeCell ref="K381:K382"/>
    <mergeCell ref="K384:K385"/>
    <mergeCell ref="K387:K388"/>
    <mergeCell ref="K390:K391"/>
    <mergeCell ref="E342:E343"/>
  </mergeCells>
  <pageMargins left="0.7" right="0.7" top="0.75" bottom="0.75" header="0.3" footer="0.3"/>
  <pageSetup orientation="portrait" horizontalDpi="120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L489"/>
  <sheetViews>
    <sheetView topLeftCell="A472" zoomScale="78" zoomScaleNormal="78" workbookViewId="0">
      <selection activeCell="E481" sqref="E481"/>
    </sheetView>
  </sheetViews>
  <sheetFormatPr defaultRowHeight="15"/>
  <cols>
    <col min="1" max="1" width="4.28515625" customWidth="1"/>
    <col min="2" max="2" width="10.140625" customWidth="1"/>
    <col min="3" max="3" width="39" customWidth="1"/>
    <col min="4" max="4" width="11.5703125" customWidth="1"/>
    <col min="6" max="8" width="18.42578125" customWidth="1"/>
    <col min="9" max="9" width="18.7109375" customWidth="1"/>
    <col min="10" max="10" width="14.85546875" customWidth="1"/>
    <col min="11" max="11" width="18.42578125" style="1650" customWidth="1"/>
    <col min="12" max="12" width="10.28515625" customWidth="1"/>
  </cols>
  <sheetData>
    <row r="1" spans="1:12">
      <c r="A1" s="9506" t="s">
        <v>1</v>
      </c>
      <c r="B1" s="9504" t="s">
        <v>2</v>
      </c>
      <c r="C1" s="9506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  <c r="L1" s="9625" t="s">
        <v>702</v>
      </c>
    </row>
    <row r="2" spans="1:12">
      <c r="A2" s="9507"/>
      <c r="B2" s="9505"/>
      <c r="C2" s="9507"/>
      <c r="D2" s="1606" t="s">
        <v>9</v>
      </c>
      <c r="E2" s="470" t="s">
        <v>10</v>
      </c>
      <c r="F2" s="9511"/>
      <c r="G2" s="1594" t="s">
        <v>11</v>
      </c>
      <c r="H2" s="1599" t="s">
        <v>537</v>
      </c>
      <c r="I2" s="1594" t="s">
        <v>13</v>
      </c>
      <c r="J2" s="9511"/>
      <c r="K2" s="9721"/>
      <c r="L2" s="9625"/>
    </row>
    <row r="3" spans="1:12">
      <c r="A3" s="9544" t="s">
        <v>75</v>
      </c>
      <c r="B3" s="9545"/>
      <c r="C3" s="9546"/>
      <c r="D3" s="501"/>
      <c r="E3" s="502"/>
      <c r="F3" s="503"/>
      <c r="G3" s="503"/>
      <c r="H3" s="504"/>
      <c r="I3" s="505"/>
      <c r="J3" s="505"/>
      <c r="K3" s="1639">
        <f>'Juli''15'!K476</f>
        <v>15614814</v>
      </c>
      <c r="L3" s="433"/>
    </row>
    <row r="4" spans="1:12">
      <c r="A4" s="9495"/>
      <c r="B4" s="9496" t="s">
        <v>1605</v>
      </c>
      <c r="C4" s="474" t="s">
        <v>815</v>
      </c>
      <c r="D4" s="1619" t="s">
        <v>46</v>
      </c>
      <c r="E4" s="9498"/>
      <c r="F4" s="9492"/>
      <c r="G4" s="9492"/>
      <c r="H4" s="9492"/>
      <c r="I4" s="9492">
        <v>2065981</v>
      </c>
      <c r="J4" s="9492"/>
      <c r="K4" s="9719">
        <f>K3-I4</f>
        <v>13548833</v>
      </c>
      <c r="L4" s="9647"/>
    </row>
    <row r="5" spans="1:12">
      <c r="A5" s="9495"/>
      <c r="B5" s="9497"/>
      <c r="C5" s="477" t="s">
        <v>889</v>
      </c>
      <c r="D5" s="1620"/>
      <c r="E5" s="9499"/>
      <c r="F5" s="9493"/>
      <c r="G5" s="9493"/>
      <c r="H5" s="9493"/>
      <c r="I5" s="9493"/>
      <c r="J5" s="9493"/>
      <c r="K5" s="9719"/>
      <c r="L5" s="9648"/>
    </row>
    <row r="6" spans="1:12">
      <c r="A6" s="1596"/>
      <c r="B6" s="1593"/>
      <c r="C6" s="532"/>
      <c r="D6" s="576"/>
      <c r="E6" s="574"/>
      <c r="F6" s="575"/>
      <c r="G6" s="575"/>
      <c r="H6" s="575"/>
      <c r="I6" s="575"/>
      <c r="J6" s="575">
        <v>1600</v>
      </c>
      <c r="K6" s="1639">
        <f>K4+J6</f>
        <v>13550433</v>
      </c>
      <c r="L6" s="433"/>
    </row>
    <row r="7" spans="1:12">
      <c r="A7" s="9515"/>
      <c r="B7" s="9496"/>
      <c r="C7" s="474" t="s">
        <v>815</v>
      </c>
      <c r="D7" s="1619" t="s">
        <v>1150</v>
      </c>
      <c r="E7" s="1592"/>
      <c r="F7" s="9492"/>
      <c r="G7" s="9492"/>
      <c r="H7" s="9492"/>
      <c r="I7" s="9492">
        <v>131684</v>
      </c>
      <c r="J7" s="9492"/>
      <c r="K7" s="9719">
        <f>K6-I7</f>
        <v>13418749</v>
      </c>
      <c r="L7" s="9617"/>
    </row>
    <row r="8" spans="1:12">
      <c r="A8" s="9516"/>
      <c r="B8" s="9497"/>
      <c r="C8" s="477" t="s">
        <v>1151</v>
      </c>
      <c r="D8" s="1620"/>
      <c r="E8" s="1593"/>
      <c r="F8" s="9493"/>
      <c r="G8" s="9493"/>
      <c r="H8" s="9493"/>
      <c r="I8" s="9493"/>
      <c r="J8" s="9493"/>
      <c r="K8" s="9719"/>
      <c r="L8" s="9618"/>
    </row>
    <row r="9" spans="1:12">
      <c r="A9" s="1596"/>
      <c r="B9" s="1593"/>
      <c r="C9" s="530"/>
      <c r="D9" s="573"/>
      <c r="E9" s="574"/>
      <c r="F9" s="575"/>
      <c r="G9" s="575"/>
      <c r="H9" s="575"/>
      <c r="I9" s="575"/>
      <c r="J9" s="575">
        <v>1600</v>
      </c>
      <c r="K9" s="1639">
        <f>K7+J9</f>
        <v>13420349</v>
      </c>
      <c r="L9" s="433"/>
    </row>
    <row r="10" spans="1:12">
      <c r="A10" s="9498"/>
      <c r="B10" s="9496"/>
      <c r="C10" s="474" t="s">
        <v>815</v>
      </c>
      <c r="D10" s="1619" t="s">
        <v>579</v>
      </c>
      <c r="E10" s="1617" t="s">
        <v>83</v>
      </c>
      <c r="F10" s="9492"/>
      <c r="G10" s="9492"/>
      <c r="H10" s="9492"/>
      <c r="I10" s="9494">
        <v>78631</v>
      </c>
      <c r="J10" s="9494"/>
      <c r="K10" s="9680">
        <f>K9-I10</f>
        <v>13341718</v>
      </c>
      <c r="L10" s="9617"/>
    </row>
    <row r="11" spans="1:12">
      <c r="A11" s="9499"/>
      <c r="B11" s="9496"/>
      <c r="C11" s="522" t="s">
        <v>995</v>
      </c>
      <c r="D11" s="1620" t="s">
        <v>46</v>
      </c>
      <c r="E11" s="1618"/>
      <c r="F11" s="9493"/>
      <c r="G11" s="9493"/>
      <c r="H11" s="9493"/>
      <c r="I11" s="9494"/>
      <c r="J11" s="9494"/>
      <c r="K11" s="9681"/>
      <c r="L11" s="9618"/>
    </row>
    <row r="12" spans="1:12">
      <c r="A12" s="1591"/>
      <c r="B12" s="1542"/>
      <c r="C12" s="528"/>
      <c r="D12" s="576"/>
      <c r="E12" s="574"/>
      <c r="F12" s="577"/>
      <c r="G12" s="577"/>
      <c r="H12" s="577"/>
      <c r="I12" s="577"/>
      <c r="J12" s="577">
        <v>1600</v>
      </c>
      <c r="K12" s="1645">
        <f>K10+J12</f>
        <v>13343318</v>
      </c>
      <c r="L12" s="433"/>
    </row>
    <row r="13" spans="1:12">
      <c r="A13" s="9498"/>
      <c r="B13" s="9496"/>
      <c r="C13" s="480" t="s">
        <v>821</v>
      </c>
      <c r="D13" s="1619" t="s">
        <v>574</v>
      </c>
      <c r="E13" s="1617" t="s">
        <v>79</v>
      </c>
      <c r="F13" s="9609"/>
      <c r="G13" s="9492"/>
      <c r="H13" s="9492"/>
      <c r="I13" s="9492">
        <v>489773</v>
      </c>
      <c r="J13" s="9492"/>
      <c r="K13" s="9680">
        <f>K12-I13</f>
        <v>12853545</v>
      </c>
      <c r="L13" s="9617"/>
    </row>
    <row r="14" spans="1:12">
      <c r="A14" s="9499"/>
      <c r="B14" s="9496"/>
      <c r="C14" s="477" t="s">
        <v>824</v>
      </c>
      <c r="D14" s="1620" t="s">
        <v>46</v>
      </c>
      <c r="E14" s="1618"/>
      <c r="F14" s="9610"/>
      <c r="G14" s="9493"/>
      <c r="H14" s="9493"/>
      <c r="I14" s="9493"/>
      <c r="J14" s="9493"/>
      <c r="K14" s="9681"/>
      <c r="L14" s="9618"/>
    </row>
    <row r="15" spans="1:12">
      <c r="A15" s="1591"/>
      <c r="B15" s="1542"/>
      <c r="C15" s="532"/>
      <c r="D15" s="576"/>
      <c r="E15" s="584"/>
      <c r="F15" s="670"/>
      <c r="G15" s="670"/>
      <c r="H15" s="670"/>
      <c r="I15" s="670"/>
      <c r="J15" s="577">
        <v>1600</v>
      </c>
      <c r="K15" s="1645">
        <f>K13+J15</f>
        <v>12855145</v>
      </c>
      <c r="L15" s="433"/>
    </row>
    <row r="16" spans="1:12">
      <c r="A16" s="9498"/>
      <c r="B16" s="9496"/>
      <c r="C16" s="665" t="s">
        <v>815</v>
      </c>
      <c r="D16" s="666" t="s">
        <v>574</v>
      </c>
      <c r="E16" s="1617" t="s">
        <v>79</v>
      </c>
      <c r="F16" s="1588"/>
      <c r="G16" s="9492"/>
      <c r="H16" s="537"/>
      <c r="I16" s="9492">
        <v>150316</v>
      </c>
      <c r="J16" s="595"/>
      <c r="K16" s="9680">
        <f>K15-I16</f>
        <v>12704829</v>
      </c>
      <c r="L16" s="9617"/>
    </row>
    <row r="17" spans="1:12">
      <c r="A17" s="9499"/>
      <c r="B17" s="9496"/>
      <c r="C17" s="538" t="s">
        <v>826</v>
      </c>
      <c r="D17" s="667" t="s">
        <v>46</v>
      </c>
      <c r="E17" s="1618"/>
      <c r="F17" s="1589"/>
      <c r="G17" s="9493"/>
      <c r="H17" s="515"/>
      <c r="I17" s="9493"/>
      <c r="J17" s="559"/>
      <c r="K17" s="9681"/>
      <c r="L17" s="9618"/>
    </row>
    <row r="18" spans="1:12">
      <c r="A18" s="1591"/>
      <c r="B18" s="1542"/>
      <c r="C18" s="532"/>
      <c r="D18" s="576"/>
      <c r="E18" s="582"/>
      <c r="F18" s="577"/>
      <c r="G18" s="577"/>
      <c r="H18" s="600"/>
      <c r="I18" s="577"/>
      <c r="J18" s="604">
        <v>1600</v>
      </c>
      <c r="K18" s="1645">
        <f>K16+J18</f>
        <v>12706429</v>
      </c>
      <c r="L18" s="433"/>
    </row>
    <row r="19" spans="1:12">
      <c r="A19" s="9498"/>
      <c r="B19" s="9657"/>
      <c r="C19" s="545" t="s">
        <v>1109</v>
      </c>
      <c r="D19" s="1628" t="s">
        <v>1502</v>
      </c>
      <c r="E19" s="974" t="s">
        <v>1503</v>
      </c>
      <c r="F19" s="1615"/>
      <c r="G19" s="1615">
        <v>500000</v>
      </c>
      <c r="H19" s="9542"/>
      <c r="I19" s="9492"/>
      <c r="J19" s="9492"/>
      <c r="K19" s="9680">
        <f>K18-G19</f>
        <v>12206429</v>
      </c>
      <c r="L19" s="9617"/>
    </row>
    <row r="20" spans="1:12">
      <c r="A20" s="9499"/>
      <c r="B20" s="9657"/>
      <c r="C20" s="538" t="s">
        <v>1501</v>
      </c>
      <c r="D20" s="1620" t="s">
        <v>38</v>
      </c>
      <c r="E20" s="1618"/>
      <c r="F20" s="1616"/>
      <c r="G20" s="1616"/>
      <c r="H20" s="9543"/>
      <c r="I20" s="9493"/>
      <c r="J20" s="9493"/>
      <c r="K20" s="9681"/>
      <c r="L20" s="9618"/>
    </row>
    <row r="21" spans="1:12">
      <c r="A21" s="1590"/>
      <c r="B21" s="1591"/>
      <c r="C21" s="532"/>
      <c r="D21" s="576"/>
      <c r="E21" s="584"/>
      <c r="F21" s="586"/>
      <c r="G21" s="588"/>
      <c r="H21" s="586"/>
      <c r="I21" s="586"/>
      <c r="J21" s="586">
        <v>1600</v>
      </c>
      <c r="K21" s="1646">
        <f>K19+J21</f>
        <v>12208029</v>
      </c>
      <c r="L21" s="433"/>
    </row>
    <row r="22" spans="1:12">
      <c r="A22" s="9515"/>
      <c r="B22" s="9498"/>
      <c r="C22" s="556" t="s">
        <v>1109</v>
      </c>
      <c r="D22" s="1619" t="s">
        <v>1312</v>
      </c>
      <c r="E22" s="1617" t="s">
        <v>1326</v>
      </c>
      <c r="F22" s="9492"/>
      <c r="G22" s="9492">
        <v>500000</v>
      </c>
      <c r="H22" s="9492"/>
      <c r="I22" s="9492"/>
      <c r="J22" s="9492"/>
      <c r="K22" s="9680">
        <f>K21-G22</f>
        <v>11708029</v>
      </c>
      <c r="L22" s="9617"/>
    </row>
    <row r="23" spans="1:12">
      <c r="A23" s="9516"/>
      <c r="B23" s="9499"/>
      <c r="C23" s="555" t="s">
        <v>1311</v>
      </c>
      <c r="D23" s="1620" t="s">
        <v>1313</v>
      </c>
      <c r="E23" s="1618"/>
      <c r="F23" s="9493"/>
      <c r="G23" s="9493"/>
      <c r="H23" s="9493"/>
      <c r="I23" s="9493"/>
      <c r="J23" s="9493"/>
      <c r="K23" s="9718"/>
      <c r="L23" s="9618"/>
    </row>
    <row r="24" spans="1:12">
      <c r="A24" s="514"/>
      <c r="B24" s="527"/>
      <c r="C24" s="528"/>
      <c r="D24" s="576"/>
      <c r="E24" s="574"/>
      <c r="F24" s="575"/>
      <c r="G24" s="575"/>
      <c r="H24" s="575"/>
      <c r="I24" s="575"/>
      <c r="J24" s="575">
        <v>1600</v>
      </c>
      <c r="K24" s="1293">
        <f>K22+J24</f>
        <v>11709629</v>
      </c>
      <c r="L24" s="433"/>
    </row>
    <row r="25" spans="1:12">
      <c r="A25" s="9515"/>
      <c r="B25" s="9498"/>
      <c r="C25" s="556" t="s">
        <v>1109</v>
      </c>
      <c r="D25" s="1619" t="s">
        <v>1112</v>
      </c>
      <c r="E25" s="974" t="s">
        <v>1114</v>
      </c>
      <c r="F25" s="1615"/>
      <c r="G25" s="1615">
        <v>500000</v>
      </c>
      <c r="H25" s="9492"/>
      <c r="I25" s="9492"/>
      <c r="J25" s="9492"/>
      <c r="K25" s="9680">
        <f>K24-G25</f>
        <v>11209629</v>
      </c>
      <c r="L25" s="9617"/>
    </row>
    <row r="26" spans="1:12">
      <c r="A26" s="9516"/>
      <c r="B26" s="9499"/>
      <c r="C26" s="555" t="s">
        <v>1111</v>
      </c>
      <c r="D26" s="1620" t="s">
        <v>1113</v>
      </c>
      <c r="E26" s="1626"/>
      <c r="F26" s="1616"/>
      <c r="G26" s="1616"/>
      <c r="H26" s="9493"/>
      <c r="I26" s="9493"/>
      <c r="J26" s="9493"/>
      <c r="K26" s="9681"/>
      <c r="L26" s="9618"/>
    </row>
    <row r="27" spans="1:12">
      <c r="A27" s="514"/>
      <c r="B27" s="514"/>
      <c r="C27" s="528"/>
      <c r="D27" s="576"/>
      <c r="E27" s="528"/>
      <c r="F27" s="528"/>
      <c r="G27" s="585"/>
      <c r="H27" s="528"/>
      <c r="I27" s="528"/>
      <c r="J27" s="585">
        <v>1600</v>
      </c>
      <c r="K27" s="1293">
        <f>K25+J27</f>
        <v>11211229</v>
      </c>
      <c r="L27" s="1590"/>
    </row>
    <row r="28" spans="1:12">
      <c r="A28" s="9515"/>
      <c r="B28" s="9498"/>
      <c r="C28" s="491" t="s">
        <v>1278</v>
      </c>
      <c r="D28" s="1619" t="s">
        <v>1334</v>
      </c>
      <c r="E28" s="1617" t="s">
        <v>1348</v>
      </c>
      <c r="F28" s="9492"/>
      <c r="G28" s="9609">
        <v>300000</v>
      </c>
      <c r="H28" s="537"/>
      <c r="I28" s="9492"/>
      <c r="J28" s="464"/>
      <c r="K28" s="9680">
        <f>K27-G28</f>
        <v>10911229</v>
      </c>
      <c r="L28" s="9653"/>
    </row>
    <row r="29" spans="1:12">
      <c r="A29" s="9516"/>
      <c r="B29" s="9499"/>
      <c r="C29" s="487" t="s">
        <v>1333</v>
      </c>
      <c r="D29" s="1620" t="s">
        <v>918</v>
      </c>
      <c r="E29" s="1618"/>
      <c r="F29" s="9493"/>
      <c r="G29" s="9610"/>
      <c r="H29" s="515"/>
      <c r="I29" s="9493"/>
      <c r="J29" s="559"/>
      <c r="K29" s="9718"/>
      <c r="L29" s="9654"/>
    </row>
    <row r="30" spans="1:12">
      <c r="A30" s="514"/>
      <c r="B30" s="527"/>
      <c r="C30" s="532"/>
      <c r="D30" s="576"/>
      <c r="E30" s="582"/>
      <c r="F30" s="577"/>
      <c r="G30" s="577"/>
      <c r="H30" s="600"/>
      <c r="I30" s="577"/>
      <c r="J30" s="604">
        <v>1600</v>
      </c>
      <c r="K30" s="1293">
        <f>K28+J30</f>
        <v>10912829</v>
      </c>
      <c r="L30" s="433"/>
    </row>
    <row r="31" spans="1:12">
      <c r="A31" s="9515"/>
      <c r="B31" s="9498"/>
      <c r="C31" s="556" t="s">
        <v>1278</v>
      </c>
      <c r="D31" s="1619" t="s">
        <v>278</v>
      </c>
      <c r="E31" s="974" t="s">
        <v>279</v>
      </c>
      <c r="F31" s="1612"/>
      <c r="G31" s="9663">
        <v>300000</v>
      </c>
      <c r="H31" s="9663"/>
      <c r="I31" s="9633"/>
      <c r="J31" s="9515"/>
      <c r="K31" s="9680">
        <f>K30-G31</f>
        <v>10612829</v>
      </c>
      <c r="L31" s="9617"/>
    </row>
    <row r="32" spans="1:12">
      <c r="A32" s="9516"/>
      <c r="B32" s="9499"/>
      <c r="C32" s="555" t="s">
        <v>1527</v>
      </c>
      <c r="D32" s="1620" t="s">
        <v>38</v>
      </c>
      <c r="E32" s="1626"/>
      <c r="F32" s="1613"/>
      <c r="G32" s="9664"/>
      <c r="H32" s="9664"/>
      <c r="I32" s="9634"/>
      <c r="J32" s="9516"/>
      <c r="K32" s="9681"/>
      <c r="L32" s="9618"/>
    </row>
    <row r="33" spans="1:12">
      <c r="A33" s="514"/>
      <c r="B33" s="527"/>
      <c r="C33" s="532"/>
      <c r="D33" s="583"/>
      <c r="E33" s="584"/>
      <c r="F33" s="586"/>
      <c r="G33" s="585"/>
      <c r="H33" s="586"/>
      <c r="I33" s="586"/>
      <c r="J33" s="586">
        <v>1600</v>
      </c>
      <c r="K33" s="1293">
        <f>K31+J33</f>
        <v>10614429</v>
      </c>
      <c r="L33" s="433"/>
    </row>
    <row r="34" spans="1:12">
      <c r="A34" s="9515"/>
      <c r="B34" s="9498"/>
      <c r="C34" s="556" t="s">
        <v>781</v>
      </c>
      <c r="D34" s="1619" t="s">
        <v>46</v>
      </c>
      <c r="E34" s="9498"/>
      <c r="F34" s="9492"/>
      <c r="G34" s="9633"/>
      <c r="H34" s="9492"/>
      <c r="I34" s="9492">
        <v>216140</v>
      </c>
      <c r="J34" s="9492"/>
      <c r="K34" s="9680">
        <f>K33-I34</f>
        <v>10398289</v>
      </c>
      <c r="L34" s="9617"/>
    </row>
    <row r="35" spans="1:12">
      <c r="A35" s="9516"/>
      <c r="B35" s="9499"/>
      <c r="C35" s="555" t="s">
        <v>894</v>
      </c>
      <c r="D35" s="1620"/>
      <c r="E35" s="9499"/>
      <c r="F35" s="9493"/>
      <c r="G35" s="9634"/>
      <c r="H35" s="9493"/>
      <c r="I35" s="9493"/>
      <c r="J35" s="9493"/>
      <c r="K35" s="9681"/>
      <c r="L35" s="9618"/>
    </row>
    <row r="36" spans="1:12">
      <c r="A36" s="514"/>
      <c r="B36" s="527"/>
      <c r="C36" s="531"/>
      <c r="D36" s="576"/>
      <c r="E36" s="584"/>
      <c r="F36" s="586"/>
      <c r="G36" s="585"/>
      <c r="H36" s="586"/>
      <c r="I36" s="586"/>
      <c r="J36" s="586">
        <v>1500</v>
      </c>
      <c r="K36" s="1293">
        <f>K34+J36</f>
        <v>10399789</v>
      </c>
      <c r="L36" s="433"/>
    </row>
    <row r="37" spans="1:12">
      <c r="A37" s="9515"/>
      <c r="B37" s="9498"/>
      <c r="C37" s="491" t="s">
        <v>781</v>
      </c>
      <c r="D37" s="1619" t="s">
        <v>632</v>
      </c>
      <c r="E37" s="9498" t="s">
        <v>74</v>
      </c>
      <c r="F37" s="1588"/>
      <c r="G37" s="9492">
        <v>79140</v>
      </c>
      <c r="H37" s="9492"/>
      <c r="I37" s="9492"/>
      <c r="J37" s="9633"/>
      <c r="K37" s="9680">
        <f>K36-G37</f>
        <v>10320649</v>
      </c>
      <c r="L37" s="9617"/>
    </row>
    <row r="38" spans="1:12">
      <c r="A38" s="9516"/>
      <c r="B38" s="9499"/>
      <c r="C38" s="487" t="s">
        <v>1005</v>
      </c>
      <c r="D38" s="1620" t="s">
        <v>73</v>
      </c>
      <c r="E38" s="9499"/>
      <c r="F38" s="1589"/>
      <c r="G38" s="9493"/>
      <c r="H38" s="9493"/>
      <c r="I38" s="9493"/>
      <c r="J38" s="9634"/>
      <c r="K38" s="9681"/>
      <c r="L38" s="9618"/>
    </row>
    <row r="39" spans="1:12">
      <c r="A39" s="535"/>
      <c r="B39" s="527"/>
      <c r="C39" s="528"/>
      <c r="D39" s="576"/>
      <c r="E39" s="574"/>
      <c r="F39" s="577"/>
      <c r="G39" s="577"/>
      <c r="H39" s="600"/>
      <c r="I39" s="577"/>
      <c r="J39" s="604">
        <v>1500</v>
      </c>
      <c r="K39" s="1293">
        <f>K37+J39</f>
        <v>10322149</v>
      </c>
      <c r="L39" s="433"/>
    </row>
    <row r="40" spans="1:12">
      <c r="A40" s="9635"/>
      <c r="B40" s="9629"/>
      <c r="C40" s="525" t="s">
        <v>778</v>
      </c>
      <c r="D40" s="1619" t="s">
        <v>632</v>
      </c>
      <c r="E40" s="9498" t="s">
        <v>74</v>
      </c>
      <c r="F40" s="9492"/>
      <c r="G40" s="9633">
        <v>109140</v>
      </c>
      <c r="H40" s="9542"/>
      <c r="I40" s="9492"/>
      <c r="J40" s="9492"/>
      <c r="K40" s="9680">
        <f>K39-G40</f>
        <v>10213009</v>
      </c>
      <c r="L40" s="9617"/>
    </row>
    <row r="41" spans="1:12">
      <c r="A41" s="9548"/>
      <c r="B41" s="9499"/>
      <c r="C41" s="539" t="s">
        <v>1004</v>
      </c>
      <c r="D41" s="1620" t="s">
        <v>73</v>
      </c>
      <c r="E41" s="9499"/>
      <c r="F41" s="9493"/>
      <c r="G41" s="9634"/>
      <c r="H41" s="9543"/>
      <c r="I41" s="9493"/>
      <c r="J41" s="9493"/>
      <c r="K41" s="9681"/>
      <c r="L41" s="9618"/>
    </row>
    <row r="42" spans="1:12">
      <c r="A42" s="514"/>
      <c r="B42" s="527"/>
      <c r="C42" s="532"/>
      <c r="D42" s="576"/>
      <c r="E42" s="584"/>
      <c r="F42" s="586"/>
      <c r="G42" s="588"/>
      <c r="H42" s="586"/>
      <c r="I42" s="586"/>
      <c r="J42" s="586">
        <v>1500</v>
      </c>
      <c r="K42" s="1293">
        <f>K40+J42</f>
        <v>10214509</v>
      </c>
      <c r="L42" s="433"/>
    </row>
    <row r="43" spans="1:12">
      <c r="A43" s="9628"/>
      <c r="B43" s="9629"/>
      <c r="C43" s="499" t="s">
        <v>781</v>
      </c>
      <c r="D43" s="1619" t="s">
        <v>574</v>
      </c>
      <c r="E43" s="1617" t="s">
        <v>79</v>
      </c>
      <c r="F43" s="1588"/>
      <c r="G43" s="9492"/>
      <c r="H43" s="9492"/>
      <c r="I43" s="9492">
        <v>10140</v>
      </c>
      <c r="J43" s="9633"/>
      <c r="K43" s="9717">
        <f>K42-I43</f>
        <v>10204369</v>
      </c>
      <c r="L43" s="9617"/>
    </row>
    <row r="44" spans="1:12">
      <c r="A44" s="9516"/>
      <c r="B44" s="9499"/>
      <c r="C44" s="477" t="s">
        <v>994</v>
      </c>
      <c r="D44" s="1620" t="s">
        <v>46</v>
      </c>
      <c r="E44" s="1618"/>
      <c r="F44" s="1589"/>
      <c r="G44" s="9493"/>
      <c r="H44" s="9493"/>
      <c r="I44" s="9493"/>
      <c r="J44" s="9634"/>
      <c r="K44" s="9681"/>
      <c r="L44" s="9618"/>
    </row>
    <row r="45" spans="1:12">
      <c r="A45" s="514"/>
      <c r="B45" s="527"/>
      <c r="C45" s="532"/>
      <c r="D45" s="576"/>
      <c r="E45" s="605"/>
      <c r="F45" s="577"/>
      <c r="G45" s="577"/>
      <c r="H45" s="600"/>
      <c r="I45" s="577"/>
      <c r="J45" s="604">
        <v>1500</v>
      </c>
      <c r="K45" s="1293">
        <f>K43+J45</f>
        <v>10205869</v>
      </c>
      <c r="L45" s="433"/>
    </row>
    <row r="46" spans="1:12">
      <c r="A46" s="9515"/>
      <c r="B46" s="9498"/>
      <c r="C46" s="556" t="s">
        <v>796</v>
      </c>
      <c r="D46" s="1619" t="s">
        <v>1150</v>
      </c>
      <c r="E46" s="1602"/>
      <c r="F46" s="1588"/>
      <c r="G46" s="9492"/>
      <c r="H46" s="515"/>
      <c r="I46" s="9492">
        <v>1097500</v>
      </c>
      <c r="J46" s="595"/>
      <c r="K46" s="9680">
        <f>K45-I46</f>
        <v>9108369</v>
      </c>
      <c r="L46" s="9617"/>
    </row>
    <row r="47" spans="1:12">
      <c r="A47" s="9516"/>
      <c r="B47" s="9499"/>
      <c r="C47" s="555" t="s">
        <v>1152</v>
      </c>
      <c r="D47" s="1620"/>
      <c r="E47" s="1603"/>
      <c r="F47" s="1589"/>
      <c r="G47" s="9493"/>
      <c r="H47" s="515"/>
      <c r="I47" s="9493"/>
      <c r="J47" s="559"/>
      <c r="K47" s="9681"/>
      <c r="L47" s="9618"/>
    </row>
    <row r="48" spans="1:12">
      <c r="A48" s="1590"/>
      <c r="B48" s="527"/>
      <c r="C48" s="532"/>
      <c r="D48" s="576"/>
      <c r="E48" s="582"/>
      <c r="F48" s="577"/>
      <c r="G48" s="577"/>
      <c r="H48" s="600"/>
      <c r="I48" s="577"/>
      <c r="J48" s="604">
        <v>750</v>
      </c>
      <c r="K48" s="1293">
        <f>K46+J48</f>
        <v>9109119</v>
      </c>
      <c r="L48" s="433"/>
    </row>
    <row r="49" spans="1:12">
      <c r="A49" s="9515"/>
      <c r="B49" s="9498" t="s">
        <v>1606</v>
      </c>
      <c r="C49" s="497" t="s">
        <v>780</v>
      </c>
      <c r="D49" s="1595"/>
      <c r="E49" s="1592"/>
      <c r="F49" s="1588">
        <v>20000000</v>
      </c>
      <c r="G49" s="9492"/>
      <c r="H49" s="515"/>
      <c r="I49" s="9492"/>
      <c r="J49" s="559"/>
      <c r="K49" s="9680">
        <f>K48+F49</f>
        <v>29109119</v>
      </c>
      <c r="L49" s="9617"/>
    </row>
    <row r="50" spans="1:12">
      <c r="A50" s="9516"/>
      <c r="B50" s="9499"/>
      <c r="C50" s="497"/>
      <c r="D50" s="1596"/>
      <c r="E50" s="1593"/>
      <c r="F50" s="1589"/>
      <c r="G50" s="9493"/>
      <c r="H50" s="515"/>
      <c r="I50" s="9493"/>
      <c r="J50" s="559"/>
      <c r="K50" s="9681"/>
      <c r="L50" s="9618"/>
    </row>
    <row r="51" spans="1:12">
      <c r="A51" s="1590"/>
      <c r="B51" s="527"/>
      <c r="C51" s="532"/>
      <c r="D51" s="576"/>
      <c r="E51" s="582"/>
      <c r="F51" s="577"/>
      <c r="G51" s="577"/>
      <c r="H51" s="600"/>
      <c r="I51" s="577"/>
      <c r="J51" s="604"/>
      <c r="K51" s="1293"/>
      <c r="L51" s="433"/>
    </row>
    <row r="52" spans="1:12">
      <c r="A52" s="9515"/>
      <c r="B52" s="9498"/>
      <c r="C52" s="556" t="s">
        <v>815</v>
      </c>
      <c r="D52" s="1595"/>
      <c r="E52" s="1592"/>
      <c r="F52" s="1588"/>
      <c r="G52" s="9492"/>
      <c r="H52" s="515"/>
      <c r="I52" s="9492">
        <v>165820</v>
      </c>
      <c r="J52" s="559"/>
      <c r="K52" s="9680">
        <f>K49-I52</f>
        <v>28943299</v>
      </c>
      <c r="L52" s="9617"/>
    </row>
    <row r="53" spans="1:12">
      <c r="A53" s="9516"/>
      <c r="B53" s="9499"/>
      <c r="C53" s="555" t="s">
        <v>1474</v>
      </c>
      <c r="D53" s="1596"/>
      <c r="E53" s="1593"/>
      <c r="F53" s="1589"/>
      <c r="G53" s="9493"/>
      <c r="H53" s="515"/>
      <c r="I53" s="9493"/>
      <c r="J53" s="559"/>
      <c r="K53" s="9681"/>
      <c r="L53" s="9618"/>
    </row>
    <row r="54" spans="1:12">
      <c r="A54" s="1590"/>
      <c r="B54" s="527"/>
      <c r="C54" s="532"/>
      <c r="D54" s="576"/>
      <c r="E54" s="582"/>
      <c r="F54" s="577"/>
      <c r="G54" s="577"/>
      <c r="H54" s="600"/>
      <c r="I54" s="577"/>
      <c r="J54" s="604">
        <v>1600</v>
      </c>
      <c r="K54" s="1293">
        <f>K52+J54</f>
        <v>28944899</v>
      </c>
      <c r="L54" s="433"/>
    </row>
    <row r="55" spans="1:12">
      <c r="A55" s="9515"/>
      <c r="B55" s="9498"/>
      <c r="C55" s="556" t="s">
        <v>1332</v>
      </c>
      <c r="D55" s="1619" t="s">
        <v>1591</v>
      </c>
      <c r="E55" s="1617" t="s">
        <v>1601</v>
      </c>
      <c r="F55" s="1615"/>
      <c r="G55" s="1615">
        <v>250000</v>
      </c>
      <c r="H55" s="515"/>
      <c r="I55" s="9492"/>
      <c r="J55" s="559"/>
      <c r="K55" s="9680">
        <f>K54-G55</f>
        <v>28694899</v>
      </c>
      <c r="L55" s="9617"/>
    </row>
    <row r="56" spans="1:12">
      <c r="A56" s="9516"/>
      <c r="B56" s="9499"/>
      <c r="C56" s="555" t="s">
        <v>1590</v>
      </c>
      <c r="D56" s="1620" t="s">
        <v>956</v>
      </c>
      <c r="E56" s="533"/>
      <c r="F56" s="1616"/>
      <c r="G56" s="1616"/>
      <c r="H56" s="515"/>
      <c r="I56" s="9493"/>
      <c r="J56" s="559"/>
      <c r="K56" s="9681"/>
      <c r="L56" s="9618"/>
    </row>
    <row r="57" spans="1:12">
      <c r="A57" s="1590"/>
      <c r="B57" s="527"/>
      <c r="C57" s="532"/>
      <c r="D57" s="528"/>
      <c r="E57" s="584"/>
      <c r="F57" s="600"/>
      <c r="G57" s="600"/>
      <c r="H57" s="600"/>
      <c r="I57" s="600"/>
      <c r="J57" s="604">
        <v>1600</v>
      </c>
      <c r="K57" s="1293">
        <f>K55+J57</f>
        <v>28696499</v>
      </c>
      <c r="L57" s="433"/>
    </row>
    <row r="58" spans="1:12">
      <c r="A58" s="9515"/>
      <c r="B58" s="9498"/>
      <c r="C58" s="556" t="s">
        <v>952</v>
      </c>
      <c r="D58" s="1632" t="s">
        <v>990</v>
      </c>
      <c r="E58" s="1634" t="s">
        <v>143</v>
      </c>
      <c r="F58" s="1607"/>
      <c r="G58" s="9492">
        <v>50000</v>
      </c>
      <c r="H58" s="9492"/>
      <c r="I58" s="9492"/>
      <c r="J58" s="9633"/>
      <c r="K58" s="9680">
        <f>K57-G58</f>
        <v>28646499</v>
      </c>
      <c r="L58" s="9647"/>
    </row>
    <row r="59" spans="1:12">
      <c r="A59" s="9516"/>
      <c r="B59" s="9499"/>
      <c r="C59" s="555" t="s">
        <v>1203</v>
      </c>
      <c r="D59" s="1633" t="s">
        <v>1176</v>
      </c>
      <c r="E59" s="1635"/>
      <c r="F59" s="1589"/>
      <c r="G59" s="9493"/>
      <c r="H59" s="9493"/>
      <c r="I59" s="9493"/>
      <c r="J59" s="9634"/>
      <c r="K59" s="9681"/>
      <c r="L59" s="9648"/>
    </row>
    <row r="60" spans="1:12">
      <c r="A60" s="1590"/>
      <c r="B60" s="527"/>
      <c r="C60" s="532"/>
      <c r="D60" s="576"/>
      <c r="E60" s="605"/>
      <c r="F60" s="577"/>
      <c r="G60" s="577"/>
      <c r="H60" s="600"/>
      <c r="I60" s="577"/>
      <c r="J60" s="604">
        <v>1600</v>
      </c>
      <c r="K60" s="1293">
        <f>K58+J60</f>
        <v>28648099</v>
      </c>
      <c r="L60" s="433"/>
    </row>
    <row r="61" spans="1:12">
      <c r="A61" s="9515"/>
      <c r="B61" s="9498"/>
      <c r="C61" s="556" t="s">
        <v>1278</v>
      </c>
      <c r="D61" s="485" t="s">
        <v>1221</v>
      </c>
      <c r="E61" s="1617" t="s">
        <v>1236</v>
      </c>
      <c r="F61" s="1588"/>
      <c r="G61" s="9492">
        <v>300000</v>
      </c>
      <c r="H61" s="9492"/>
      <c r="I61" s="9492"/>
      <c r="J61" s="595"/>
      <c r="K61" s="9680">
        <f>K60-G61</f>
        <v>28348099</v>
      </c>
      <c r="L61" s="9647"/>
    </row>
    <row r="62" spans="1:12">
      <c r="A62" s="9516"/>
      <c r="B62" s="9499"/>
      <c r="C62" s="555" t="s">
        <v>1220</v>
      </c>
      <c r="D62" s="486" t="s">
        <v>1222</v>
      </c>
      <c r="E62" s="1618"/>
      <c r="F62" s="1589"/>
      <c r="G62" s="9493"/>
      <c r="H62" s="9493"/>
      <c r="I62" s="9493"/>
      <c r="J62" s="559"/>
      <c r="K62" s="9681"/>
      <c r="L62" s="9648"/>
    </row>
    <row r="63" spans="1:12">
      <c r="A63" s="514"/>
      <c r="B63" s="527"/>
      <c r="C63" s="532"/>
      <c r="D63" s="576"/>
      <c r="E63" s="582"/>
      <c r="F63" s="577"/>
      <c r="G63" s="577"/>
      <c r="H63" s="600"/>
      <c r="I63" s="577"/>
      <c r="J63" s="604">
        <v>1600</v>
      </c>
      <c r="K63" s="1293">
        <f>K61+J63</f>
        <v>28349699</v>
      </c>
      <c r="L63" s="433"/>
    </row>
    <row r="64" spans="1:12">
      <c r="A64" s="9515"/>
      <c r="B64" s="9674"/>
      <c r="C64" s="556" t="s">
        <v>781</v>
      </c>
      <c r="D64" s="1595"/>
      <c r="E64" s="1592"/>
      <c r="F64" s="9677"/>
      <c r="G64" s="9677"/>
      <c r="H64" s="9675"/>
      <c r="I64" s="9677">
        <v>24790</v>
      </c>
      <c r="J64" s="9675"/>
      <c r="K64" s="9680">
        <f>K63-I64</f>
        <v>28324909</v>
      </c>
      <c r="L64" s="9617"/>
    </row>
    <row r="65" spans="1:12">
      <c r="A65" s="9516"/>
      <c r="B65" s="9618"/>
      <c r="C65" s="555" t="s">
        <v>1198</v>
      </c>
      <c r="D65" s="1596"/>
      <c r="E65" s="1593"/>
      <c r="F65" s="9678"/>
      <c r="G65" s="9678"/>
      <c r="H65" s="9676"/>
      <c r="I65" s="9678"/>
      <c r="J65" s="9676"/>
      <c r="K65" s="9681"/>
      <c r="L65" s="9618"/>
    </row>
    <row r="66" spans="1:12">
      <c r="A66" s="514"/>
      <c r="B66" s="392"/>
      <c r="C66" s="532"/>
      <c r="D66" s="891"/>
      <c r="E66" s="891"/>
      <c r="F66" s="891"/>
      <c r="G66" s="891"/>
      <c r="H66" s="891"/>
      <c r="I66" s="891"/>
      <c r="J66" s="891">
        <v>1500</v>
      </c>
      <c r="K66" s="1217">
        <f>K64+J66</f>
        <v>28326409</v>
      </c>
      <c r="L66" s="433"/>
    </row>
    <row r="67" spans="1:12">
      <c r="A67" s="9640"/>
      <c r="B67" s="9498"/>
      <c r="C67" s="556" t="s">
        <v>781</v>
      </c>
      <c r="D67" s="1595"/>
      <c r="E67" s="1592"/>
      <c r="F67" s="1607"/>
      <c r="G67" s="9492"/>
      <c r="H67" s="537"/>
      <c r="I67" s="9492">
        <v>30390</v>
      </c>
      <c r="J67" s="595"/>
      <c r="K67" s="9680">
        <f>K66-I67</f>
        <v>28296019</v>
      </c>
      <c r="L67" s="9617"/>
    </row>
    <row r="68" spans="1:12">
      <c r="A68" s="9665"/>
      <c r="B68" s="9499"/>
      <c r="C68" s="555" t="s">
        <v>1368</v>
      </c>
      <c r="D68" s="1596"/>
      <c r="E68" s="1593"/>
      <c r="F68" s="1589"/>
      <c r="G68" s="9493"/>
      <c r="H68" s="515"/>
      <c r="I68" s="9493"/>
      <c r="J68" s="559"/>
      <c r="K68" s="9681"/>
      <c r="L68" s="9618"/>
    </row>
    <row r="69" spans="1:12">
      <c r="A69" s="552"/>
      <c r="B69" s="533"/>
      <c r="C69" s="532"/>
      <c r="D69" s="576"/>
      <c r="E69" s="582"/>
      <c r="F69" s="577"/>
      <c r="G69" s="577"/>
      <c r="H69" s="600"/>
      <c r="I69" s="577"/>
      <c r="J69" s="604">
        <v>1500</v>
      </c>
      <c r="K69" s="1217">
        <f>K67+J69</f>
        <v>28297519</v>
      </c>
      <c r="L69" s="433"/>
    </row>
    <row r="70" spans="1:12">
      <c r="A70" s="9640"/>
      <c r="B70" s="9659"/>
      <c r="C70" s="457" t="s">
        <v>781</v>
      </c>
      <c r="D70" s="1632" t="s">
        <v>1167</v>
      </c>
      <c r="E70" s="1634" t="s">
        <v>195</v>
      </c>
      <c r="F70" s="1600"/>
      <c r="G70" s="9609"/>
      <c r="H70" s="923"/>
      <c r="I70" s="9609">
        <v>81140</v>
      </c>
      <c r="J70" s="923"/>
      <c r="K70" s="9680">
        <f>K69-I70</f>
        <v>28216379</v>
      </c>
      <c r="L70" s="9617"/>
    </row>
    <row r="71" spans="1:12">
      <c r="A71" s="9665"/>
      <c r="B71" s="9660"/>
      <c r="C71" s="461" t="s">
        <v>1237</v>
      </c>
      <c r="D71" s="1633" t="s">
        <v>38</v>
      </c>
      <c r="E71" s="1635"/>
      <c r="F71" s="980"/>
      <c r="G71" s="9610"/>
      <c r="H71" s="460"/>
      <c r="I71" s="9610"/>
      <c r="J71" s="460"/>
      <c r="K71" s="9681"/>
      <c r="L71" s="9618"/>
    </row>
    <row r="72" spans="1:12">
      <c r="A72" s="514"/>
      <c r="B72" s="1072"/>
      <c r="C72" s="529"/>
      <c r="D72" s="601"/>
      <c r="E72" s="584"/>
      <c r="F72" s="586"/>
      <c r="G72" s="600"/>
      <c r="H72" s="600"/>
      <c r="I72" s="600"/>
      <c r="J72" s="600">
        <v>1500</v>
      </c>
      <c r="K72" s="1217">
        <f>K70+J72</f>
        <v>28217879</v>
      </c>
      <c r="L72" s="433"/>
    </row>
    <row r="73" spans="1:12">
      <c r="A73" s="1595"/>
      <c r="B73" s="9498"/>
      <c r="C73" s="517" t="s">
        <v>781</v>
      </c>
      <c r="D73" s="1595"/>
      <c r="E73" s="974"/>
      <c r="F73" s="1588"/>
      <c r="G73" s="9492"/>
      <c r="H73" s="537"/>
      <c r="I73" s="9492">
        <v>66640</v>
      </c>
      <c r="J73" s="537"/>
      <c r="K73" s="9680">
        <f>K72-I73</f>
        <v>28151239</v>
      </c>
      <c r="L73" s="9617"/>
    </row>
    <row r="74" spans="1:12">
      <c r="A74" s="1596"/>
      <c r="B74" s="9499"/>
      <c r="C74" s="555" t="s">
        <v>1381</v>
      </c>
      <c r="D74" s="1596"/>
      <c r="E74" s="1603"/>
      <c r="F74" s="1589"/>
      <c r="G74" s="9493"/>
      <c r="H74" s="515"/>
      <c r="I74" s="9493"/>
      <c r="J74" s="515"/>
      <c r="K74" s="9681"/>
      <c r="L74" s="9618"/>
    </row>
    <row r="75" spans="1:12">
      <c r="A75" s="1590"/>
      <c r="B75" s="533"/>
      <c r="C75" s="465"/>
      <c r="D75" s="602"/>
      <c r="E75" s="599"/>
      <c r="F75" s="600"/>
      <c r="G75" s="600"/>
      <c r="H75" s="600"/>
      <c r="I75" s="600"/>
      <c r="J75" s="600">
        <v>1500</v>
      </c>
      <c r="K75" s="1646">
        <f>K73+J75</f>
        <v>28152739</v>
      </c>
      <c r="L75" s="433"/>
    </row>
    <row r="76" spans="1:12">
      <c r="A76" s="9515"/>
      <c r="B76" s="9498" t="s">
        <v>1607</v>
      </c>
      <c r="C76" s="545" t="s">
        <v>812</v>
      </c>
      <c r="D76" s="518" t="s">
        <v>1335</v>
      </c>
      <c r="E76" s="9498"/>
      <c r="F76" s="1588"/>
      <c r="G76" s="9492"/>
      <c r="H76" s="9492"/>
      <c r="I76" s="9492">
        <v>213723</v>
      </c>
      <c r="J76" s="595"/>
      <c r="K76" s="9680">
        <f>K75-I76</f>
        <v>27939016</v>
      </c>
      <c r="L76" s="9617"/>
    </row>
    <row r="77" spans="1:12">
      <c r="A77" s="9516"/>
      <c r="B77" s="9499"/>
      <c r="C77" s="553" t="s">
        <v>813</v>
      </c>
      <c r="D77" s="519" t="s">
        <v>814</v>
      </c>
      <c r="E77" s="9499"/>
      <c r="F77" s="1589"/>
      <c r="G77" s="9493"/>
      <c r="H77" s="9493"/>
      <c r="I77" s="9493"/>
      <c r="J77" s="559"/>
      <c r="K77" s="9681"/>
      <c r="L77" s="9618"/>
    </row>
    <row r="78" spans="1:12">
      <c r="A78" s="1590"/>
      <c r="B78" s="1591"/>
      <c r="C78" s="532"/>
      <c r="D78" s="576"/>
      <c r="E78" s="582"/>
      <c r="F78" s="577"/>
      <c r="G78" s="577"/>
      <c r="H78" s="600"/>
      <c r="I78" s="577"/>
      <c r="J78" s="604">
        <v>1600</v>
      </c>
      <c r="K78" s="1646">
        <f>K76+J78</f>
        <v>27940616</v>
      </c>
      <c r="L78" s="433"/>
    </row>
    <row r="79" spans="1:12">
      <c r="A79" s="9515"/>
      <c r="B79" s="9498"/>
      <c r="C79" s="562" t="s">
        <v>815</v>
      </c>
      <c r="D79" s="1619" t="s">
        <v>1335</v>
      </c>
      <c r="E79" s="9498"/>
      <c r="F79" s="1607"/>
      <c r="G79" s="9492"/>
      <c r="H79" s="9492"/>
      <c r="I79" s="9492">
        <v>108618</v>
      </c>
      <c r="J79" s="464"/>
      <c r="K79" s="9680">
        <f>K78-I79</f>
        <v>27831998</v>
      </c>
      <c r="L79" s="433"/>
    </row>
    <row r="80" spans="1:12">
      <c r="A80" s="9516"/>
      <c r="B80" s="9499"/>
      <c r="C80" s="553" t="s">
        <v>1026</v>
      </c>
      <c r="D80" s="1620" t="s">
        <v>814</v>
      </c>
      <c r="E80" s="9499"/>
      <c r="F80" s="1589"/>
      <c r="G80" s="9493"/>
      <c r="H80" s="9493"/>
      <c r="I80" s="9493"/>
      <c r="J80" s="559"/>
      <c r="K80" s="9681"/>
      <c r="L80" s="433"/>
    </row>
    <row r="81" spans="1:12">
      <c r="A81" s="1590"/>
      <c r="B81" s="1591"/>
      <c r="C81" s="532"/>
      <c r="D81" s="576"/>
      <c r="E81" s="582"/>
      <c r="F81" s="577"/>
      <c r="G81" s="577"/>
      <c r="H81" s="600"/>
      <c r="I81" s="577"/>
      <c r="J81" s="604">
        <v>1600</v>
      </c>
      <c r="K81" s="1646">
        <f>K79+J81</f>
        <v>27833598</v>
      </c>
      <c r="L81" s="433"/>
    </row>
    <row r="82" spans="1:12">
      <c r="A82" s="9515"/>
      <c r="B82" s="9498"/>
      <c r="C82" s="474" t="s">
        <v>815</v>
      </c>
      <c r="D82" s="1619" t="s">
        <v>113</v>
      </c>
      <c r="E82" s="1617" t="s">
        <v>114</v>
      </c>
      <c r="F82" s="9492"/>
      <c r="G82" s="9492"/>
      <c r="H82" s="9492"/>
      <c r="I82" s="9492">
        <v>646010</v>
      </c>
      <c r="J82" s="9633"/>
      <c r="K82" s="9680">
        <f>K81-I82</f>
        <v>27187588</v>
      </c>
      <c r="L82" s="433"/>
    </row>
    <row r="83" spans="1:12">
      <c r="A83" s="9516"/>
      <c r="B83" s="9499"/>
      <c r="C83" s="487" t="s">
        <v>820</v>
      </c>
      <c r="D83" s="1620" t="s">
        <v>46</v>
      </c>
      <c r="E83" s="1618"/>
      <c r="F83" s="9493"/>
      <c r="G83" s="9493"/>
      <c r="H83" s="9493"/>
      <c r="I83" s="9493"/>
      <c r="J83" s="9634"/>
      <c r="K83" s="9681"/>
      <c r="L83" s="433"/>
    </row>
    <row r="84" spans="1:12">
      <c r="A84" s="1590"/>
      <c r="B84" s="1591"/>
      <c r="C84" s="532"/>
      <c r="D84" s="576"/>
      <c r="E84" s="582"/>
      <c r="F84" s="577"/>
      <c r="G84" s="577"/>
      <c r="H84" s="600"/>
      <c r="I84" s="577"/>
      <c r="J84" s="604">
        <v>1600</v>
      </c>
      <c r="K84" s="1639">
        <f>K82+J84</f>
        <v>27189188</v>
      </c>
      <c r="L84" s="433"/>
    </row>
    <row r="85" spans="1:12">
      <c r="A85" s="9515"/>
      <c r="B85" s="9498"/>
      <c r="C85" s="556" t="s">
        <v>815</v>
      </c>
      <c r="D85" s="1619" t="s">
        <v>113</v>
      </c>
      <c r="E85" s="1617" t="s">
        <v>114</v>
      </c>
      <c r="F85" s="9492"/>
      <c r="G85" s="9633"/>
      <c r="H85" s="9542"/>
      <c r="I85" s="9492">
        <v>35070</v>
      </c>
      <c r="J85" s="9492"/>
      <c r="K85" s="9680">
        <f>K84-I85</f>
        <v>27154118</v>
      </c>
      <c r="L85" s="433"/>
    </row>
    <row r="86" spans="1:12">
      <c r="A86" s="9516"/>
      <c r="B86" s="9499"/>
      <c r="C86" s="555" t="s">
        <v>1449</v>
      </c>
      <c r="D86" s="1620" t="s">
        <v>46</v>
      </c>
      <c r="E86" s="1618"/>
      <c r="F86" s="9493"/>
      <c r="G86" s="9634"/>
      <c r="H86" s="9543"/>
      <c r="I86" s="9493"/>
      <c r="J86" s="9493"/>
      <c r="K86" s="9681"/>
      <c r="L86" s="433"/>
    </row>
    <row r="87" spans="1:12">
      <c r="A87" s="1590"/>
      <c r="B87" s="1591"/>
      <c r="C87" s="532"/>
      <c r="D87" s="576"/>
      <c r="E87" s="584"/>
      <c r="F87" s="586"/>
      <c r="G87" s="588"/>
      <c r="H87" s="586"/>
      <c r="I87" s="586"/>
      <c r="J87" s="586">
        <v>1600</v>
      </c>
      <c r="K87" s="1639">
        <f>K85+J87</f>
        <v>27155718</v>
      </c>
      <c r="L87" s="433"/>
    </row>
    <row r="88" spans="1:12">
      <c r="A88" s="1595"/>
      <c r="B88" s="9498"/>
      <c r="C88" s="497" t="s">
        <v>821</v>
      </c>
      <c r="D88" s="1619" t="s">
        <v>558</v>
      </c>
      <c r="E88" s="1625" t="s">
        <v>251</v>
      </c>
      <c r="F88" s="534"/>
      <c r="G88" s="9492">
        <v>519314</v>
      </c>
      <c r="H88" s="534"/>
      <c r="I88" s="9492"/>
      <c r="J88" s="534"/>
      <c r="K88" s="9680">
        <f>K87-G88</f>
        <v>26636404</v>
      </c>
      <c r="L88" s="433"/>
    </row>
    <row r="89" spans="1:12">
      <c r="A89" s="1596"/>
      <c r="B89" s="9499"/>
      <c r="C89" s="497" t="s">
        <v>1018</v>
      </c>
      <c r="D89" s="1620" t="s">
        <v>250</v>
      </c>
      <c r="E89" s="1626"/>
      <c r="F89" s="537"/>
      <c r="G89" s="9493"/>
      <c r="H89" s="537"/>
      <c r="I89" s="9493"/>
      <c r="J89" s="537"/>
      <c r="K89" s="9681"/>
      <c r="L89" s="433"/>
    </row>
    <row r="90" spans="1:12">
      <c r="A90" s="1590"/>
      <c r="B90" s="1591"/>
      <c r="C90" s="532"/>
      <c r="D90" s="576"/>
      <c r="E90" s="582"/>
      <c r="F90" s="586"/>
      <c r="G90" s="586"/>
      <c r="H90" s="586"/>
      <c r="I90" s="586"/>
      <c r="J90" s="586">
        <v>1600</v>
      </c>
      <c r="K90" s="1639">
        <f>K88+J90</f>
        <v>26638004</v>
      </c>
      <c r="L90" s="433"/>
    </row>
    <row r="91" spans="1:12">
      <c r="A91" s="787"/>
      <c r="B91" s="9498"/>
      <c r="C91" s="497" t="s">
        <v>815</v>
      </c>
      <c r="D91" s="1619" t="s">
        <v>157</v>
      </c>
      <c r="E91" s="1617" t="s">
        <v>156</v>
      </c>
      <c r="F91" s="537"/>
      <c r="G91" s="9492">
        <v>914680</v>
      </c>
      <c r="H91" s="537"/>
      <c r="I91" s="9492"/>
      <c r="J91" s="537"/>
      <c r="K91" s="9680">
        <f>K90-G91</f>
        <v>25723324</v>
      </c>
      <c r="L91" s="433"/>
    </row>
    <row r="92" spans="1:12">
      <c r="A92" s="788"/>
      <c r="B92" s="9499"/>
      <c r="C92" s="497" t="s">
        <v>1022</v>
      </c>
      <c r="D92" s="1620" t="s">
        <v>38</v>
      </c>
      <c r="E92" s="1618"/>
      <c r="F92" s="537"/>
      <c r="G92" s="9493"/>
      <c r="H92" s="537"/>
      <c r="I92" s="9493"/>
      <c r="J92" s="537"/>
      <c r="K92" s="9681"/>
      <c r="L92" s="433"/>
    </row>
    <row r="93" spans="1:12">
      <c r="A93" s="514"/>
      <c r="B93" s="1591"/>
      <c r="C93" s="532"/>
      <c r="D93" s="576"/>
      <c r="E93" s="582"/>
      <c r="F93" s="586"/>
      <c r="G93" s="586"/>
      <c r="H93" s="586"/>
      <c r="I93" s="586"/>
      <c r="J93" s="586">
        <v>1600</v>
      </c>
      <c r="K93" s="1639">
        <f>K91+J93</f>
        <v>25724924</v>
      </c>
      <c r="L93" s="433"/>
    </row>
    <row r="94" spans="1:12">
      <c r="A94" s="557"/>
      <c r="B94" s="9498"/>
      <c r="C94" s="497" t="s">
        <v>815</v>
      </c>
      <c r="D94" s="485" t="s">
        <v>267</v>
      </c>
      <c r="E94" s="1617" t="s">
        <v>271</v>
      </c>
      <c r="F94" s="537"/>
      <c r="G94" s="9492">
        <v>343757</v>
      </c>
      <c r="H94" s="537"/>
      <c r="I94" s="9492"/>
      <c r="J94" s="537"/>
      <c r="K94" s="9680">
        <f>K93-G94</f>
        <v>25381167</v>
      </c>
      <c r="L94" s="433"/>
    </row>
    <row r="95" spans="1:12">
      <c r="A95" s="554"/>
      <c r="B95" s="9499"/>
      <c r="C95" s="497" t="s">
        <v>1023</v>
      </c>
      <c r="D95" s="486" t="s">
        <v>304</v>
      </c>
      <c r="E95" s="1618"/>
      <c r="F95" s="537"/>
      <c r="G95" s="9493"/>
      <c r="H95" s="537"/>
      <c r="I95" s="9493"/>
      <c r="J95" s="537"/>
      <c r="K95" s="9681"/>
      <c r="L95" s="433"/>
    </row>
    <row r="96" spans="1:12">
      <c r="A96" s="514"/>
      <c r="B96" s="1591"/>
      <c r="C96" s="532"/>
      <c r="D96" s="528"/>
      <c r="E96" s="584"/>
      <c r="F96" s="586"/>
      <c r="G96" s="586"/>
      <c r="H96" s="586"/>
      <c r="I96" s="586"/>
      <c r="J96" s="586">
        <v>1600</v>
      </c>
      <c r="K96" s="1639">
        <f>K94+J96</f>
        <v>25382767</v>
      </c>
      <c r="L96" s="433"/>
    </row>
    <row r="97" spans="1:12">
      <c r="A97" s="491"/>
      <c r="B97" s="9498"/>
      <c r="C97" s="517" t="s">
        <v>815</v>
      </c>
      <c r="D97" s="1619" t="s">
        <v>160</v>
      </c>
      <c r="E97" s="1617" t="s">
        <v>162</v>
      </c>
      <c r="F97" s="537"/>
      <c r="G97" s="9492">
        <v>590524</v>
      </c>
      <c r="H97" s="537"/>
      <c r="I97" s="9492"/>
      <c r="J97" s="537"/>
      <c r="K97" s="9680">
        <f>K96-G97</f>
        <v>24792243</v>
      </c>
      <c r="L97" s="433"/>
    </row>
    <row r="98" spans="1:12">
      <c r="A98" s="487"/>
      <c r="B98" s="9499"/>
      <c r="C98" s="563" t="s">
        <v>849</v>
      </c>
      <c r="D98" s="1620" t="s">
        <v>850</v>
      </c>
      <c r="E98" s="1618"/>
      <c r="F98" s="537"/>
      <c r="G98" s="9493"/>
      <c r="H98" s="537"/>
      <c r="I98" s="9493"/>
      <c r="J98" s="537"/>
      <c r="K98" s="9681"/>
      <c r="L98" s="433"/>
    </row>
    <row r="99" spans="1:12">
      <c r="A99" s="514"/>
      <c r="B99" s="1591"/>
      <c r="C99" s="532"/>
      <c r="D99" s="576"/>
      <c r="E99" s="605"/>
      <c r="F99" s="586"/>
      <c r="G99" s="586"/>
      <c r="H99" s="586"/>
      <c r="I99" s="586"/>
      <c r="J99" s="586">
        <v>1600</v>
      </c>
      <c r="K99" s="1639">
        <f>K97+J99</f>
        <v>24793843</v>
      </c>
      <c r="L99" s="433"/>
    </row>
    <row r="100" spans="1:12">
      <c r="A100" s="491"/>
      <c r="B100" s="9498"/>
      <c r="C100" s="517" t="s">
        <v>851</v>
      </c>
      <c r="D100" s="1619" t="s">
        <v>853</v>
      </c>
      <c r="E100" s="1617" t="s">
        <v>497</v>
      </c>
      <c r="F100" s="537"/>
      <c r="G100" s="9492">
        <v>154387</v>
      </c>
      <c r="H100" s="537"/>
      <c r="I100" s="9492"/>
      <c r="J100" s="537"/>
      <c r="K100" s="9680">
        <f>K99-G100</f>
        <v>24639456</v>
      </c>
      <c r="L100" s="433"/>
    </row>
    <row r="101" spans="1:12">
      <c r="A101" s="487"/>
      <c r="B101" s="9499"/>
      <c r="C101" s="555" t="s">
        <v>852</v>
      </c>
      <c r="D101" s="1620" t="s">
        <v>919</v>
      </c>
      <c r="E101" s="1618"/>
      <c r="F101" s="537"/>
      <c r="G101" s="9493"/>
      <c r="H101" s="537"/>
      <c r="I101" s="9493"/>
      <c r="J101" s="537"/>
      <c r="K101" s="9681"/>
      <c r="L101" s="433"/>
    </row>
    <row r="102" spans="1:12">
      <c r="A102" s="514"/>
      <c r="B102" s="1591"/>
      <c r="C102" s="532"/>
      <c r="D102" s="576"/>
      <c r="E102" s="582"/>
      <c r="F102" s="586"/>
      <c r="G102" s="586"/>
      <c r="H102" s="586"/>
      <c r="I102" s="586"/>
      <c r="J102" s="586">
        <v>1600</v>
      </c>
      <c r="K102" s="1639">
        <f>K100+J102</f>
        <v>24641056</v>
      </c>
      <c r="L102" s="433"/>
    </row>
    <row r="103" spans="1:12">
      <c r="A103" s="491"/>
      <c r="B103" s="9498"/>
      <c r="C103" s="474" t="s">
        <v>815</v>
      </c>
      <c r="D103" s="1619" t="s">
        <v>568</v>
      </c>
      <c r="E103" s="1617" t="s">
        <v>715</v>
      </c>
      <c r="F103" s="9492"/>
      <c r="G103" s="9492">
        <v>454729</v>
      </c>
      <c r="H103" s="537"/>
      <c r="I103" s="9492"/>
      <c r="J103" s="537"/>
      <c r="K103" s="9680">
        <f>K102-G103</f>
        <v>24186327</v>
      </c>
      <c r="L103" s="433"/>
    </row>
    <row r="104" spans="1:12">
      <c r="A104" s="487"/>
      <c r="B104" s="9499"/>
      <c r="C104" s="477" t="s">
        <v>833</v>
      </c>
      <c r="D104" s="1620" t="s">
        <v>250</v>
      </c>
      <c r="E104" s="1618"/>
      <c r="F104" s="9493"/>
      <c r="G104" s="9493"/>
      <c r="H104" s="537"/>
      <c r="I104" s="9493"/>
      <c r="J104" s="537"/>
      <c r="K104" s="9681"/>
      <c r="L104" s="433"/>
    </row>
    <row r="105" spans="1:12">
      <c r="A105" s="514"/>
      <c r="B105" s="1591"/>
      <c r="C105" s="891"/>
      <c r="D105" s="891"/>
      <c r="E105" s="891"/>
      <c r="F105" s="586"/>
      <c r="G105" s="586"/>
      <c r="H105" s="586"/>
      <c r="I105" s="586"/>
      <c r="J105" s="586">
        <v>1600</v>
      </c>
      <c r="K105" s="1639">
        <f>K103+J105</f>
        <v>24187927</v>
      </c>
      <c r="L105" s="433"/>
    </row>
    <row r="106" spans="1:12">
      <c r="A106" s="491"/>
      <c r="B106" s="9498"/>
      <c r="C106" s="474" t="s">
        <v>815</v>
      </c>
      <c r="D106" s="1619" t="s">
        <v>568</v>
      </c>
      <c r="E106" s="1617" t="s">
        <v>715</v>
      </c>
      <c r="F106" s="1588"/>
      <c r="G106" s="9492">
        <v>51242</v>
      </c>
      <c r="H106" s="534"/>
      <c r="I106" s="9492"/>
      <c r="J106" s="534"/>
      <c r="K106" s="9680">
        <f>K105-G106</f>
        <v>24136685</v>
      </c>
      <c r="L106" s="433"/>
    </row>
    <row r="107" spans="1:12">
      <c r="A107" s="487"/>
      <c r="B107" s="9499"/>
      <c r="C107" s="477" t="s">
        <v>832</v>
      </c>
      <c r="D107" s="1620" t="s">
        <v>250</v>
      </c>
      <c r="E107" s="1618"/>
      <c r="F107" s="1589"/>
      <c r="G107" s="9493"/>
      <c r="H107" s="515"/>
      <c r="I107" s="9493"/>
      <c r="J107" s="515"/>
      <c r="K107" s="9681"/>
      <c r="L107" s="433"/>
    </row>
    <row r="108" spans="1:12">
      <c r="A108" s="514"/>
      <c r="B108" s="1591"/>
      <c r="C108" s="532"/>
      <c r="D108" s="576"/>
      <c r="E108" s="582"/>
      <c r="F108" s="600"/>
      <c r="G108" s="600"/>
      <c r="H108" s="600"/>
      <c r="I108" s="600"/>
      <c r="J108" s="600">
        <v>1600</v>
      </c>
      <c r="K108" s="1639">
        <f>K106+J108</f>
        <v>24138285</v>
      </c>
      <c r="L108" s="433"/>
    </row>
    <row r="109" spans="1:12">
      <c r="A109" s="491"/>
      <c r="B109" s="9498"/>
      <c r="C109" s="474" t="s">
        <v>821</v>
      </c>
      <c r="D109" s="1619" t="s">
        <v>790</v>
      </c>
      <c r="E109" s="1617" t="s">
        <v>877</v>
      </c>
      <c r="F109" s="1607"/>
      <c r="G109" s="9492">
        <v>197661</v>
      </c>
      <c r="H109" s="9492"/>
      <c r="I109" s="9492"/>
      <c r="J109" s="595"/>
      <c r="K109" s="9680">
        <f>K108-G109</f>
        <v>23940624</v>
      </c>
      <c r="L109" s="433"/>
    </row>
    <row r="110" spans="1:12">
      <c r="A110" s="487"/>
      <c r="B110" s="9499"/>
      <c r="C110" s="477" t="s">
        <v>827</v>
      </c>
      <c r="D110" s="1620" t="s">
        <v>304</v>
      </c>
      <c r="E110" s="1618"/>
      <c r="F110" s="1589"/>
      <c r="G110" s="9493"/>
      <c r="H110" s="9493"/>
      <c r="I110" s="9493"/>
      <c r="J110" s="559"/>
      <c r="K110" s="9681"/>
      <c r="L110" s="433"/>
    </row>
    <row r="111" spans="1:12">
      <c r="A111" s="554"/>
      <c r="B111" s="1591"/>
      <c r="C111" s="529"/>
      <c r="D111" s="601"/>
      <c r="E111" s="584"/>
      <c r="F111" s="577"/>
      <c r="G111" s="577"/>
      <c r="H111" s="600"/>
      <c r="I111" s="577"/>
      <c r="J111" s="604">
        <v>1600</v>
      </c>
      <c r="K111" s="1639">
        <f>K109+J111</f>
        <v>23942224</v>
      </c>
      <c r="L111" s="433"/>
    </row>
    <row r="112" spans="1:12">
      <c r="A112" s="491"/>
      <c r="B112" s="9498"/>
      <c r="C112" s="474" t="s">
        <v>815</v>
      </c>
      <c r="D112" s="1619" t="s">
        <v>790</v>
      </c>
      <c r="E112" s="974" t="s">
        <v>877</v>
      </c>
      <c r="F112" s="9492"/>
      <c r="G112" s="9492">
        <v>7529</v>
      </c>
      <c r="H112" s="9492"/>
      <c r="I112" s="9492"/>
      <c r="J112" s="595"/>
      <c r="K112" s="9680">
        <f>K111-G112</f>
        <v>23934695</v>
      </c>
      <c r="L112" s="433"/>
    </row>
    <row r="113" spans="1:12">
      <c r="A113" s="487"/>
      <c r="B113" s="9499"/>
      <c r="C113" s="477" t="s">
        <v>828</v>
      </c>
      <c r="D113" s="1620" t="s">
        <v>304</v>
      </c>
      <c r="E113" s="1626"/>
      <c r="F113" s="9493"/>
      <c r="G113" s="9493"/>
      <c r="H113" s="9493"/>
      <c r="I113" s="9493"/>
      <c r="J113" s="559"/>
      <c r="K113" s="9681"/>
      <c r="L113" s="433"/>
    </row>
    <row r="114" spans="1:12">
      <c r="A114" s="554"/>
      <c r="B114" s="1591"/>
      <c r="C114" s="529"/>
      <c r="D114" s="602"/>
      <c r="E114" s="599"/>
      <c r="F114" s="577"/>
      <c r="G114" s="577"/>
      <c r="H114" s="600"/>
      <c r="I114" s="577"/>
      <c r="J114" s="604">
        <v>1600</v>
      </c>
      <c r="K114" s="1639">
        <f>K112+J114</f>
        <v>23936295</v>
      </c>
      <c r="L114" s="433"/>
    </row>
    <row r="115" spans="1:12">
      <c r="A115" s="491"/>
      <c r="B115" s="9498"/>
      <c r="C115" s="435" t="s">
        <v>815</v>
      </c>
      <c r="D115" s="1619" t="s">
        <v>399</v>
      </c>
      <c r="E115" s="1617" t="s">
        <v>401</v>
      </c>
      <c r="F115" s="9492"/>
      <c r="G115" s="9492">
        <v>250362</v>
      </c>
      <c r="H115" s="534"/>
      <c r="I115" s="9492"/>
      <c r="J115" s="534"/>
      <c r="K115" s="9680">
        <f>K114-G115</f>
        <v>23685933</v>
      </c>
      <c r="L115" s="9617"/>
    </row>
    <row r="116" spans="1:12">
      <c r="A116" s="487"/>
      <c r="B116" s="9499"/>
      <c r="C116" s="509" t="s">
        <v>1051</v>
      </c>
      <c r="D116" s="1620" t="s">
        <v>400</v>
      </c>
      <c r="E116" s="1618"/>
      <c r="F116" s="9493"/>
      <c r="G116" s="9493"/>
      <c r="H116" s="515"/>
      <c r="I116" s="9493"/>
      <c r="J116" s="515"/>
      <c r="K116" s="9681"/>
      <c r="L116" s="9618"/>
    </row>
    <row r="117" spans="1:12">
      <c r="A117" s="554"/>
      <c r="B117" s="1591"/>
      <c r="C117" s="532"/>
      <c r="D117" s="576"/>
      <c r="E117" s="582"/>
      <c r="F117" s="600"/>
      <c r="G117" s="600"/>
      <c r="H117" s="600"/>
      <c r="I117" s="600"/>
      <c r="J117" s="600">
        <v>1600</v>
      </c>
      <c r="K117" s="1639">
        <f>K115+J117</f>
        <v>23687533</v>
      </c>
      <c r="L117" s="433"/>
    </row>
    <row r="118" spans="1:12">
      <c r="A118" s="491"/>
      <c r="B118" s="9498"/>
      <c r="C118" s="435" t="s">
        <v>815</v>
      </c>
      <c r="D118" s="1619" t="s">
        <v>399</v>
      </c>
      <c r="E118" s="1617" t="s">
        <v>401</v>
      </c>
      <c r="F118" s="9492"/>
      <c r="G118" s="9492">
        <v>130494</v>
      </c>
      <c r="H118" s="537"/>
      <c r="I118" s="9492"/>
      <c r="J118" s="537"/>
      <c r="K118" s="9680">
        <f>K117-G118</f>
        <v>23557039</v>
      </c>
      <c r="L118" s="433"/>
    </row>
    <row r="119" spans="1:12">
      <c r="A119" s="487"/>
      <c r="B119" s="9499"/>
      <c r="C119" s="509" t="s">
        <v>1163</v>
      </c>
      <c r="D119" s="1620" t="s">
        <v>400</v>
      </c>
      <c r="E119" s="1618"/>
      <c r="F119" s="9493"/>
      <c r="G119" s="9493"/>
      <c r="H119" s="515"/>
      <c r="I119" s="9493"/>
      <c r="J119" s="515"/>
      <c r="K119" s="9681"/>
      <c r="L119" s="433"/>
    </row>
    <row r="120" spans="1:12">
      <c r="A120" s="554"/>
      <c r="B120" s="1591"/>
      <c r="C120" s="532"/>
      <c r="D120" s="576"/>
      <c r="E120" s="582"/>
      <c r="F120" s="600"/>
      <c r="G120" s="600"/>
      <c r="H120" s="600"/>
      <c r="I120" s="600"/>
      <c r="J120" s="600">
        <v>1600</v>
      </c>
      <c r="K120" s="1646">
        <f>K118+J120</f>
        <v>23558639</v>
      </c>
      <c r="L120" s="433"/>
    </row>
    <row r="121" spans="1:12">
      <c r="A121" s="491"/>
      <c r="B121" s="9498"/>
      <c r="C121" s="474" t="s">
        <v>821</v>
      </c>
      <c r="D121" s="1619" t="s">
        <v>302</v>
      </c>
      <c r="E121" s="974" t="s">
        <v>878</v>
      </c>
      <c r="F121" s="9492"/>
      <c r="G121" s="9492">
        <v>149532</v>
      </c>
      <c r="H121" s="537"/>
      <c r="I121" s="9492"/>
      <c r="J121" s="537"/>
      <c r="K121" s="9680">
        <f>K120-G121</f>
        <v>23409107</v>
      </c>
      <c r="L121" s="433"/>
    </row>
    <row r="122" spans="1:12">
      <c r="A122" s="487"/>
      <c r="B122" s="9499"/>
      <c r="C122" s="477" t="s">
        <v>1024</v>
      </c>
      <c r="D122" s="1620" t="s">
        <v>918</v>
      </c>
      <c r="E122" s="1626"/>
      <c r="F122" s="9493"/>
      <c r="G122" s="9493"/>
      <c r="H122" s="515"/>
      <c r="I122" s="9493"/>
      <c r="J122" s="515"/>
      <c r="K122" s="9681"/>
      <c r="L122" s="433"/>
    </row>
    <row r="123" spans="1:12">
      <c r="A123" s="554"/>
      <c r="B123" s="1591"/>
      <c r="C123" s="532"/>
      <c r="D123" s="576"/>
      <c r="E123" s="582"/>
      <c r="F123" s="575"/>
      <c r="G123" s="575"/>
      <c r="H123" s="586"/>
      <c r="I123" s="575"/>
      <c r="J123" s="1251">
        <v>1600</v>
      </c>
      <c r="K123" s="1639">
        <f>K121+J123</f>
        <v>23410707</v>
      </c>
      <c r="L123" s="433"/>
    </row>
    <row r="124" spans="1:12">
      <c r="A124" s="491"/>
      <c r="B124" s="9498"/>
      <c r="C124" s="474" t="s">
        <v>815</v>
      </c>
      <c r="D124" s="1631" t="s">
        <v>302</v>
      </c>
      <c r="E124" s="974" t="s">
        <v>878</v>
      </c>
      <c r="F124" s="1588"/>
      <c r="G124" s="9492">
        <v>24618</v>
      </c>
      <c r="H124" s="534"/>
      <c r="I124" s="9492"/>
      <c r="J124" s="595"/>
      <c r="K124" s="9680">
        <f>K123-G124</f>
        <v>23386089</v>
      </c>
      <c r="L124" s="9617"/>
    </row>
    <row r="125" spans="1:12">
      <c r="A125" s="487"/>
      <c r="B125" s="9499"/>
      <c r="C125" s="477" t="s">
        <v>831</v>
      </c>
      <c r="D125" s="1638" t="s">
        <v>918</v>
      </c>
      <c r="E125" s="1626"/>
      <c r="F125" s="1589"/>
      <c r="G125" s="9493"/>
      <c r="H125" s="515"/>
      <c r="I125" s="9493"/>
      <c r="J125" s="559"/>
      <c r="K125" s="9681"/>
      <c r="L125" s="9618"/>
    </row>
    <row r="126" spans="1:12">
      <c r="A126" s="554"/>
      <c r="B126" s="1591"/>
      <c r="C126" s="532"/>
      <c r="D126" s="576"/>
      <c r="E126" s="584"/>
      <c r="F126" s="577"/>
      <c r="G126" s="577"/>
      <c r="H126" s="600"/>
      <c r="I126" s="577"/>
      <c r="J126" s="604">
        <v>1600</v>
      </c>
      <c r="K126" s="1639">
        <f>K124+J126</f>
        <v>23387689</v>
      </c>
      <c r="L126" s="433"/>
    </row>
    <row r="127" spans="1:12">
      <c r="A127" s="491"/>
      <c r="B127" s="9498"/>
      <c r="C127" s="556" t="s">
        <v>815</v>
      </c>
      <c r="D127" s="1619" t="s">
        <v>899</v>
      </c>
      <c r="E127" s="974" t="s">
        <v>901</v>
      </c>
      <c r="F127" s="9492"/>
      <c r="G127" s="9492">
        <v>271183</v>
      </c>
      <c r="H127" s="9492"/>
      <c r="I127" s="9492"/>
      <c r="J127" s="9633"/>
      <c r="K127" s="9680">
        <f>K126-G127</f>
        <v>23116506</v>
      </c>
      <c r="L127" s="9617"/>
    </row>
    <row r="128" spans="1:12">
      <c r="A128" s="487"/>
      <c r="B128" s="9499"/>
      <c r="C128" s="555" t="s">
        <v>898</v>
      </c>
      <c r="D128" s="1620" t="s">
        <v>900</v>
      </c>
      <c r="E128" s="1626"/>
      <c r="F128" s="9493"/>
      <c r="G128" s="9493"/>
      <c r="H128" s="9493"/>
      <c r="I128" s="9493"/>
      <c r="J128" s="9634"/>
      <c r="K128" s="9681"/>
      <c r="L128" s="9618"/>
    </row>
    <row r="129" spans="1:12">
      <c r="A129" s="554"/>
      <c r="B129" s="1591"/>
      <c r="C129" s="532"/>
      <c r="D129" s="576"/>
      <c r="E129" s="584"/>
      <c r="F129" s="575"/>
      <c r="G129" s="575"/>
      <c r="H129" s="586"/>
      <c r="I129" s="575"/>
      <c r="J129" s="585">
        <v>1600</v>
      </c>
      <c r="K129" s="1639">
        <f>K127+J129</f>
        <v>23118106</v>
      </c>
      <c r="L129" s="433"/>
    </row>
    <row r="130" spans="1:12">
      <c r="A130" s="491"/>
      <c r="B130" s="9498"/>
      <c r="C130" s="556" t="s">
        <v>815</v>
      </c>
      <c r="D130" s="1619" t="s">
        <v>1145</v>
      </c>
      <c r="E130" s="1617" t="s">
        <v>1230</v>
      </c>
      <c r="F130" s="9492"/>
      <c r="G130" s="9492">
        <v>641630</v>
      </c>
      <c r="H130" s="9492"/>
      <c r="I130" s="9492"/>
      <c r="J130" s="9633"/>
      <c r="K130" s="9680">
        <f>K129-G130</f>
        <v>22476476</v>
      </c>
      <c r="L130" s="9647"/>
    </row>
    <row r="131" spans="1:12">
      <c r="A131" s="487"/>
      <c r="B131" s="9499"/>
      <c r="C131" s="555" t="s">
        <v>1146</v>
      </c>
      <c r="D131" s="1620" t="s">
        <v>729</v>
      </c>
      <c r="E131" s="1618"/>
      <c r="F131" s="9493"/>
      <c r="G131" s="9493"/>
      <c r="H131" s="9493"/>
      <c r="I131" s="9493"/>
      <c r="J131" s="9634"/>
      <c r="K131" s="9681"/>
      <c r="L131" s="9648"/>
    </row>
    <row r="132" spans="1:12">
      <c r="A132" s="554"/>
      <c r="B132" s="1591"/>
      <c r="C132" s="532"/>
      <c r="D132" s="576"/>
      <c r="E132" s="584"/>
      <c r="F132" s="577"/>
      <c r="G132" s="577"/>
      <c r="H132" s="600"/>
      <c r="I132" s="577"/>
      <c r="J132" s="604">
        <v>1600</v>
      </c>
      <c r="K132" s="1639">
        <f>K130+J132</f>
        <v>22478076</v>
      </c>
      <c r="L132" s="433"/>
    </row>
    <row r="133" spans="1:12">
      <c r="A133" s="491"/>
      <c r="B133" s="9498"/>
      <c r="C133" s="556" t="s">
        <v>821</v>
      </c>
      <c r="D133" s="1619" t="s">
        <v>1339</v>
      </c>
      <c r="E133" s="1136" t="s">
        <v>1347</v>
      </c>
      <c r="F133" s="9492"/>
      <c r="G133" s="9492">
        <v>532577</v>
      </c>
      <c r="H133" s="9492"/>
      <c r="I133" s="9492"/>
      <c r="J133" s="9633"/>
      <c r="K133" s="9680">
        <f>K132-G133</f>
        <v>21945499</v>
      </c>
      <c r="L133" s="433"/>
    </row>
    <row r="134" spans="1:12">
      <c r="A134" s="487"/>
      <c r="B134" s="9499"/>
      <c r="C134" s="555" t="s">
        <v>1338</v>
      </c>
      <c r="D134" s="1620" t="s">
        <v>304</v>
      </c>
      <c r="E134" s="1626"/>
      <c r="F134" s="9493"/>
      <c r="G134" s="9493"/>
      <c r="H134" s="9493"/>
      <c r="I134" s="9493"/>
      <c r="J134" s="9634"/>
      <c r="K134" s="9681"/>
      <c r="L134" s="433"/>
    </row>
    <row r="135" spans="1:12">
      <c r="A135" s="554"/>
      <c r="B135" s="1591"/>
      <c r="C135" s="532"/>
      <c r="D135" s="576"/>
      <c r="E135" s="584"/>
      <c r="F135" s="575"/>
      <c r="G135" s="575"/>
      <c r="H135" s="586"/>
      <c r="I135" s="575"/>
      <c r="J135" s="585">
        <v>1600</v>
      </c>
      <c r="K135" s="1639">
        <f>K133+J135</f>
        <v>21947099</v>
      </c>
      <c r="L135" s="768"/>
    </row>
    <row r="136" spans="1:12">
      <c r="A136" s="491"/>
      <c r="B136" s="9619"/>
      <c r="C136" s="556" t="s">
        <v>815</v>
      </c>
      <c r="D136" s="1619" t="s">
        <v>1283</v>
      </c>
      <c r="E136" s="1617" t="s">
        <v>1346</v>
      </c>
      <c r="F136" s="1588"/>
      <c r="G136" s="9492">
        <v>314473</v>
      </c>
      <c r="H136" s="9492"/>
      <c r="I136" s="9492"/>
      <c r="J136" s="9633"/>
      <c r="K136" s="9680">
        <f>K135-G136</f>
        <v>21632626</v>
      </c>
      <c r="L136" s="9647"/>
    </row>
    <row r="137" spans="1:12">
      <c r="A137" s="487"/>
      <c r="B137" s="9620"/>
      <c r="C137" s="555" t="s">
        <v>1282</v>
      </c>
      <c r="D137" s="1620" t="s">
        <v>250</v>
      </c>
      <c r="E137" s="1618"/>
      <c r="F137" s="1589"/>
      <c r="G137" s="9493"/>
      <c r="H137" s="9493"/>
      <c r="I137" s="9493"/>
      <c r="J137" s="9634"/>
      <c r="K137" s="9681"/>
      <c r="L137" s="9648"/>
    </row>
    <row r="138" spans="1:12">
      <c r="A138" s="487"/>
      <c r="B138" s="561"/>
      <c r="C138" s="532"/>
      <c r="D138" s="528"/>
      <c r="E138" s="584"/>
      <c r="F138" s="577"/>
      <c r="G138" s="577"/>
      <c r="H138" s="600"/>
      <c r="I138" s="577"/>
      <c r="J138" s="604">
        <v>1600</v>
      </c>
      <c r="K138" s="1639">
        <f>K136+J138</f>
        <v>21634226</v>
      </c>
      <c r="L138" s="433"/>
    </row>
    <row r="139" spans="1:12">
      <c r="A139" s="491"/>
      <c r="B139" s="9619"/>
      <c r="C139" s="474" t="s">
        <v>815</v>
      </c>
      <c r="D139" s="1619" t="s">
        <v>1353</v>
      </c>
      <c r="E139" s="1136" t="s">
        <v>1484</v>
      </c>
      <c r="F139" s="1607"/>
      <c r="G139" s="9492">
        <v>202420</v>
      </c>
      <c r="H139" s="9492"/>
      <c r="I139" s="9492"/>
      <c r="J139" s="464"/>
      <c r="K139" s="9680">
        <f>K138-G139</f>
        <v>21431806</v>
      </c>
      <c r="L139" s="433"/>
    </row>
    <row r="140" spans="1:12">
      <c r="A140" s="487"/>
      <c r="B140" s="9620"/>
      <c r="C140" s="477" t="s">
        <v>1352</v>
      </c>
      <c r="D140" s="1620" t="s">
        <v>258</v>
      </c>
      <c r="E140" s="1626"/>
      <c r="F140" s="1589"/>
      <c r="G140" s="9493"/>
      <c r="H140" s="9493"/>
      <c r="I140" s="9493"/>
      <c r="J140" s="559"/>
      <c r="K140" s="9681"/>
      <c r="L140" s="433"/>
    </row>
    <row r="141" spans="1:12">
      <c r="A141" s="487"/>
      <c r="B141" s="561"/>
      <c r="C141" s="529"/>
      <c r="D141" s="583"/>
      <c r="E141" s="599"/>
      <c r="F141" s="577"/>
      <c r="G141" s="577"/>
      <c r="H141" s="600"/>
      <c r="I141" s="577"/>
      <c r="J141" s="604">
        <v>1600</v>
      </c>
      <c r="K141" s="1639">
        <f>K139+J141</f>
        <v>21433406</v>
      </c>
      <c r="L141" s="433"/>
    </row>
    <row r="142" spans="1:12">
      <c r="A142" s="498"/>
      <c r="B142" s="9619"/>
      <c r="C142" s="556" t="s">
        <v>821</v>
      </c>
      <c r="D142" s="1619" t="s">
        <v>1288</v>
      </c>
      <c r="E142" s="1617" t="s">
        <v>1301</v>
      </c>
      <c r="F142" s="1607"/>
      <c r="G142" s="9492">
        <v>324789</v>
      </c>
      <c r="H142" s="9492"/>
      <c r="I142" s="9492"/>
      <c r="J142" s="464"/>
      <c r="K142" s="9680">
        <f>K141-G142</f>
        <v>21108617</v>
      </c>
      <c r="L142" s="433"/>
    </row>
    <row r="143" spans="1:12">
      <c r="A143" s="487"/>
      <c r="B143" s="9620"/>
      <c r="C143" s="555" t="s">
        <v>1287</v>
      </c>
      <c r="D143" s="1620" t="s">
        <v>1299</v>
      </c>
      <c r="E143" s="1618"/>
      <c r="F143" s="1589"/>
      <c r="G143" s="9493"/>
      <c r="H143" s="9493"/>
      <c r="I143" s="9493"/>
      <c r="J143" s="559"/>
      <c r="K143" s="9681"/>
      <c r="L143" s="433"/>
    </row>
    <row r="144" spans="1:12">
      <c r="A144" s="487"/>
      <c r="B144" s="561"/>
      <c r="C144" s="532"/>
      <c r="D144" s="576"/>
      <c r="E144" s="599"/>
      <c r="F144" s="577"/>
      <c r="G144" s="577"/>
      <c r="H144" s="600"/>
      <c r="I144" s="577"/>
      <c r="J144" s="604">
        <v>1600</v>
      </c>
      <c r="K144" s="1639">
        <f>K142+J144</f>
        <v>21110217</v>
      </c>
      <c r="L144" s="433"/>
    </row>
    <row r="145" spans="1:12">
      <c r="A145" s="498"/>
      <c r="B145" s="9619"/>
      <c r="C145" s="556" t="s">
        <v>815</v>
      </c>
      <c r="D145" s="1619" t="s">
        <v>1415</v>
      </c>
      <c r="E145" s="1617" t="s">
        <v>1483</v>
      </c>
      <c r="F145" s="1588"/>
      <c r="G145" s="9492">
        <v>324775</v>
      </c>
      <c r="H145" s="9492"/>
      <c r="I145" s="9492"/>
      <c r="J145" s="464"/>
      <c r="K145" s="9680">
        <f>K144-G145</f>
        <v>20785442</v>
      </c>
      <c r="L145" s="433"/>
    </row>
    <row r="146" spans="1:12">
      <c r="A146" s="487"/>
      <c r="B146" s="9620"/>
      <c r="C146" s="555" t="s">
        <v>1414</v>
      </c>
      <c r="D146" s="1620" t="s">
        <v>38</v>
      </c>
      <c r="E146" s="1618"/>
      <c r="F146" s="1589"/>
      <c r="G146" s="9493"/>
      <c r="H146" s="9493"/>
      <c r="I146" s="9493"/>
      <c r="J146" s="559"/>
      <c r="K146" s="9681"/>
      <c r="L146" s="433"/>
    </row>
    <row r="147" spans="1:12">
      <c r="A147" s="487"/>
      <c r="B147" s="561"/>
      <c r="C147" s="1436"/>
      <c r="D147" s="1436"/>
      <c r="E147" s="1436"/>
      <c r="F147" s="577"/>
      <c r="G147" s="577"/>
      <c r="H147" s="600"/>
      <c r="I147" s="577"/>
      <c r="J147" s="604">
        <v>1600</v>
      </c>
      <c r="K147" s="1639">
        <f>K145+J147</f>
        <v>20787042</v>
      </c>
      <c r="L147" s="433"/>
    </row>
    <row r="148" spans="1:12">
      <c r="A148" s="491"/>
      <c r="B148" s="9619"/>
      <c r="C148" s="556" t="s">
        <v>815</v>
      </c>
      <c r="D148" s="1619" t="s">
        <v>1558</v>
      </c>
      <c r="E148" s="1136" t="s">
        <v>1602</v>
      </c>
      <c r="F148" s="1607"/>
      <c r="G148" s="9492">
        <v>402894</v>
      </c>
      <c r="H148" s="9492"/>
      <c r="I148" s="9492"/>
      <c r="J148" s="595"/>
      <c r="K148" s="9680">
        <f>K147-G148</f>
        <v>20384148</v>
      </c>
      <c r="L148" s="433"/>
    </row>
    <row r="149" spans="1:12">
      <c r="A149" s="487"/>
      <c r="B149" s="9620"/>
      <c r="C149" s="555" t="s">
        <v>1557</v>
      </c>
      <c r="D149" s="1620" t="s">
        <v>1570</v>
      </c>
      <c r="E149" s="1626"/>
      <c r="F149" s="1589"/>
      <c r="G149" s="9493"/>
      <c r="H149" s="9493"/>
      <c r="I149" s="9493"/>
      <c r="J149" s="559"/>
      <c r="K149" s="9681"/>
      <c r="L149" s="433"/>
    </row>
    <row r="150" spans="1:12">
      <c r="A150" s="487"/>
      <c r="B150" s="561"/>
      <c r="C150" s="532"/>
      <c r="D150" s="576"/>
      <c r="E150" s="582"/>
      <c r="F150" s="575"/>
      <c r="G150" s="577"/>
      <c r="H150" s="600"/>
      <c r="I150" s="577"/>
      <c r="J150" s="604">
        <v>1600</v>
      </c>
      <c r="K150" s="1639">
        <f>K148+J150</f>
        <v>20385748</v>
      </c>
      <c r="L150" s="433"/>
    </row>
    <row r="151" spans="1:12">
      <c r="A151" s="498"/>
      <c r="B151" s="9619"/>
      <c r="C151" s="474" t="s">
        <v>836</v>
      </c>
      <c r="D151" s="1619" t="s">
        <v>838</v>
      </c>
      <c r="E151" s="1617" t="s">
        <v>877</v>
      </c>
      <c r="F151" s="1607"/>
      <c r="G151" s="9492">
        <v>27100</v>
      </c>
      <c r="H151" s="9492"/>
      <c r="I151" s="9492"/>
      <c r="J151" s="595"/>
      <c r="K151" s="9680">
        <f>K150-G151</f>
        <v>20358648</v>
      </c>
      <c r="L151" s="433"/>
    </row>
    <row r="152" spans="1:12">
      <c r="A152" s="487"/>
      <c r="B152" s="9620"/>
      <c r="C152" s="477" t="s">
        <v>837</v>
      </c>
      <c r="D152" s="1620" t="s">
        <v>304</v>
      </c>
      <c r="E152" s="1618"/>
      <c r="F152" s="1589"/>
      <c r="G152" s="9493"/>
      <c r="H152" s="9493"/>
      <c r="I152" s="9493"/>
      <c r="J152" s="559"/>
      <c r="K152" s="9681"/>
      <c r="L152" s="433"/>
    </row>
    <row r="153" spans="1:12">
      <c r="A153" s="487"/>
      <c r="B153" s="561"/>
      <c r="C153" s="532"/>
      <c r="D153" s="576"/>
      <c r="E153" s="582"/>
      <c r="F153" s="577"/>
      <c r="G153" s="577"/>
      <c r="H153" s="600"/>
      <c r="I153" s="577"/>
      <c r="J153" s="604">
        <v>750</v>
      </c>
      <c r="K153" s="1639">
        <f>K151+J153</f>
        <v>20359398</v>
      </c>
      <c r="L153" s="433"/>
    </row>
    <row r="154" spans="1:12">
      <c r="A154" s="491"/>
      <c r="B154" s="9619"/>
      <c r="C154" s="556" t="s">
        <v>781</v>
      </c>
      <c r="D154" s="1619" t="s">
        <v>1517</v>
      </c>
      <c r="E154" s="510"/>
      <c r="F154" s="1607"/>
      <c r="G154" s="9492"/>
      <c r="H154" s="9492">
        <v>437140</v>
      </c>
      <c r="I154" s="9492"/>
      <c r="J154" s="595"/>
      <c r="K154" s="9680">
        <f>K153-H154</f>
        <v>19922258</v>
      </c>
      <c r="L154" s="9647"/>
    </row>
    <row r="155" spans="1:12">
      <c r="A155" s="487"/>
      <c r="B155" s="9620"/>
      <c r="C155" s="555" t="s">
        <v>1516</v>
      </c>
      <c r="D155" s="1620"/>
      <c r="E155" s="1603"/>
      <c r="F155" s="1589"/>
      <c r="G155" s="9493"/>
      <c r="H155" s="9493"/>
      <c r="I155" s="9493"/>
      <c r="J155" s="559"/>
      <c r="K155" s="9681"/>
      <c r="L155" s="9648"/>
    </row>
    <row r="156" spans="1:12">
      <c r="A156" s="487"/>
      <c r="B156" s="561"/>
      <c r="C156" s="532"/>
      <c r="D156" s="576"/>
      <c r="E156" s="582"/>
      <c r="F156" s="575"/>
      <c r="G156" s="600"/>
      <c r="H156" s="600"/>
      <c r="I156" s="577"/>
      <c r="J156" s="604">
        <v>1500</v>
      </c>
      <c r="K156" s="1639">
        <f>K154+J156</f>
        <v>19923758</v>
      </c>
      <c r="L156" s="433"/>
    </row>
    <row r="157" spans="1:12">
      <c r="A157" s="498"/>
      <c r="B157" s="9619"/>
      <c r="C157" s="556" t="s">
        <v>781</v>
      </c>
      <c r="D157" s="1619" t="s">
        <v>729</v>
      </c>
      <c r="E157" s="510"/>
      <c r="F157" s="1607"/>
      <c r="G157" s="9492"/>
      <c r="H157" s="9492">
        <v>380140</v>
      </c>
      <c r="I157" s="1588"/>
      <c r="J157" s="464"/>
      <c r="K157" s="9680">
        <f>K156-H157</f>
        <v>19543618</v>
      </c>
      <c r="L157" s="9617"/>
    </row>
    <row r="158" spans="1:12">
      <c r="A158" s="487"/>
      <c r="B158" s="9620"/>
      <c r="C158" s="555" t="s">
        <v>1432</v>
      </c>
      <c r="D158" s="1620"/>
      <c r="E158" s="1603"/>
      <c r="F158" s="1589"/>
      <c r="G158" s="9493"/>
      <c r="H158" s="9493"/>
      <c r="I158" s="1589"/>
      <c r="J158" s="559"/>
      <c r="K158" s="9681"/>
      <c r="L158" s="9618"/>
    </row>
    <row r="159" spans="1:12">
      <c r="A159" s="487"/>
      <c r="B159" s="561"/>
      <c r="C159" s="532"/>
      <c r="D159" s="583"/>
      <c r="E159" s="582"/>
      <c r="F159" s="575"/>
      <c r="G159" s="600"/>
      <c r="H159" s="600"/>
      <c r="I159" s="577"/>
      <c r="J159" s="604">
        <v>1500</v>
      </c>
      <c r="K159" s="1639">
        <f>K157+J159</f>
        <v>19545118</v>
      </c>
      <c r="L159" s="433"/>
    </row>
    <row r="160" spans="1:12">
      <c r="A160" s="498"/>
      <c r="B160" s="9619"/>
      <c r="C160" s="480" t="s">
        <v>778</v>
      </c>
      <c r="D160" s="1619" t="s">
        <v>956</v>
      </c>
      <c r="E160" s="9498"/>
      <c r="F160" s="1607"/>
      <c r="G160" s="9492"/>
      <c r="H160" s="9492">
        <v>9423900</v>
      </c>
      <c r="I160" s="9492"/>
      <c r="J160" s="595"/>
      <c r="K160" s="9680">
        <f>K159-H160</f>
        <v>10121218</v>
      </c>
      <c r="L160" s="9617" t="s">
        <v>1629</v>
      </c>
    </row>
    <row r="161" spans="1:12">
      <c r="A161" s="487"/>
      <c r="B161" s="9620"/>
      <c r="C161" s="477" t="s">
        <v>779</v>
      </c>
      <c r="D161" s="1620"/>
      <c r="E161" s="9499"/>
      <c r="F161" s="1589"/>
      <c r="G161" s="9493"/>
      <c r="H161" s="9493"/>
      <c r="I161" s="9493"/>
      <c r="J161" s="559"/>
      <c r="K161" s="9681"/>
      <c r="L161" s="9618"/>
    </row>
    <row r="162" spans="1:12">
      <c r="A162" s="487"/>
      <c r="B162" s="561"/>
      <c r="C162" s="532"/>
      <c r="D162" s="576"/>
      <c r="E162" s="582"/>
      <c r="F162" s="575"/>
      <c r="G162" s="575"/>
      <c r="H162" s="600"/>
      <c r="I162" s="577"/>
      <c r="J162" s="604">
        <v>1500</v>
      </c>
      <c r="K162" s="1639">
        <f>K160+J162</f>
        <v>10122718</v>
      </c>
      <c r="L162" s="433"/>
    </row>
    <row r="163" spans="1:12">
      <c r="A163" s="491"/>
      <c r="B163" s="9619"/>
      <c r="C163" s="491" t="s">
        <v>778</v>
      </c>
      <c r="D163" s="1619" t="s">
        <v>157</v>
      </c>
      <c r="E163" s="1617" t="s">
        <v>156</v>
      </c>
      <c r="F163" s="1607"/>
      <c r="G163" s="9492">
        <v>193140</v>
      </c>
      <c r="H163" s="534"/>
      <c r="I163" s="9492"/>
      <c r="J163" s="595"/>
      <c r="K163" s="9680">
        <f>K162-G163</f>
        <v>9929578</v>
      </c>
      <c r="L163" s="433"/>
    </row>
    <row r="164" spans="1:12">
      <c r="A164" s="487"/>
      <c r="B164" s="9620"/>
      <c r="C164" s="487" t="s">
        <v>1340</v>
      </c>
      <c r="D164" s="1620" t="s">
        <v>1383</v>
      </c>
      <c r="E164" s="1618"/>
      <c r="F164" s="1589"/>
      <c r="G164" s="9493"/>
      <c r="H164" s="515"/>
      <c r="I164" s="9493"/>
      <c r="J164" s="559"/>
      <c r="K164" s="9681"/>
      <c r="L164" s="433"/>
    </row>
    <row r="165" spans="1:12">
      <c r="A165" s="487"/>
      <c r="B165" s="561"/>
      <c r="C165" s="532"/>
      <c r="D165" s="576"/>
      <c r="E165" s="582"/>
      <c r="F165" s="577"/>
      <c r="G165" s="577"/>
      <c r="H165" s="600"/>
      <c r="I165" s="577"/>
      <c r="J165" s="604">
        <v>1500</v>
      </c>
      <c r="K165" s="1639">
        <f>K163+J165</f>
        <v>9931078</v>
      </c>
      <c r="L165" s="433"/>
    </row>
    <row r="166" spans="1:12">
      <c r="A166" s="498"/>
      <c r="B166" s="9619"/>
      <c r="C166" s="474" t="s">
        <v>778</v>
      </c>
      <c r="D166" s="518" t="s">
        <v>399</v>
      </c>
      <c r="E166" s="1617" t="s">
        <v>401</v>
      </c>
      <c r="F166" s="1588"/>
      <c r="G166" s="9492">
        <v>24140</v>
      </c>
      <c r="H166" s="537"/>
      <c r="I166" s="9492"/>
      <c r="J166" s="595"/>
      <c r="K166" s="9680">
        <f>K165-G166</f>
        <v>9906938</v>
      </c>
      <c r="L166" s="9647"/>
    </row>
    <row r="167" spans="1:12">
      <c r="A167" s="487"/>
      <c r="B167" s="9620"/>
      <c r="C167" s="477" t="s">
        <v>862</v>
      </c>
      <c r="D167" s="519" t="s">
        <v>855</v>
      </c>
      <c r="E167" s="1618"/>
      <c r="F167" s="1589"/>
      <c r="G167" s="9493"/>
      <c r="H167" s="515"/>
      <c r="I167" s="9493"/>
      <c r="J167" s="559"/>
      <c r="K167" s="9681"/>
      <c r="L167" s="9648"/>
    </row>
    <row r="168" spans="1:12">
      <c r="A168" s="487"/>
      <c r="B168" s="561"/>
      <c r="C168" s="532"/>
      <c r="D168" s="576"/>
      <c r="E168" s="582"/>
      <c r="F168" s="577"/>
      <c r="G168" s="577"/>
      <c r="H168" s="600"/>
      <c r="I168" s="577"/>
      <c r="J168" s="604">
        <v>1500</v>
      </c>
      <c r="K168" s="1639">
        <f>K166+J168</f>
        <v>9908438</v>
      </c>
      <c r="L168" s="433"/>
    </row>
    <row r="169" spans="1:12">
      <c r="A169" s="491"/>
      <c r="B169" s="9619"/>
      <c r="C169" s="491" t="s">
        <v>781</v>
      </c>
      <c r="D169" s="485" t="s">
        <v>267</v>
      </c>
      <c r="E169" s="1617" t="s">
        <v>271</v>
      </c>
      <c r="F169" s="1607"/>
      <c r="G169" s="9492">
        <v>19740</v>
      </c>
      <c r="H169" s="9492"/>
      <c r="I169" s="9492"/>
      <c r="J169" s="595"/>
      <c r="K169" s="9680">
        <f>K168-G169</f>
        <v>9888698</v>
      </c>
      <c r="L169" s="433"/>
    </row>
    <row r="170" spans="1:12">
      <c r="A170" s="487"/>
      <c r="B170" s="9620"/>
      <c r="C170" s="487" t="s">
        <v>791</v>
      </c>
      <c r="D170" s="486" t="s">
        <v>304</v>
      </c>
      <c r="E170" s="1618"/>
      <c r="F170" s="1589"/>
      <c r="G170" s="9493"/>
      <c r="H170" s="9493"/>
      <c r="I170" s="9493"/>
      <c r="J170" s="559"/>
      <c r="K170" s="9681"/>
      <c r="L170" s="433"/>
    </row>
    <row r="171" spans="1:12">
      <c r="A171" s="487"/>
      <c r="B171" s="561"/>
      <c r="C171" s="532"/>
      <c r="D171" s="576"/>
      <c r="E171" s="582"/>
      <c r="F171" s="575"/>
      <c r="G171" s="575"/>
      <c r="H171" s="600"/>
      <c r="I171" s="577"/>
      <c r="J171" s="604">
        <v>1500</v>
      </c>
      <c r="K171" s="1639">
        <f>K169+J171</f>
        <v>9890198</v>
      </c>
      <c r="L171" s="433"/>
    </row>
    <row r="172" spans="1:12">
      <c r="A172" s="498"/>
      <c r="B172" s="9619"/>
      <c r="C172" s="517" t="s">
        <v>781</v>
      </c>
      <c r="D172" s="1619" t="s">
        <v>614</v>
      </c>
      <c r="E172" s="1617" t="s">
        <v>414</v>
      </c>
      <c r="F172" s="1607"/>
      <c r="G172" s="9492">
        <v>136140</v>
      </c>
      <c r="H172" s="534"/>
      <c r="I172" s="9492"/>
      <c r="J172" s="595"/>
      <c r="K172" s="9680">
        <f>K171-G172</f>
        <v>9754058</v>
      </c>
      <c r="L172" s="433"/>
    </row>
    <row r="173" spans="1:12">
      <c r="A173" s="487"/>
      <c r="B173" s="9620"/>
      <c r="C173" s="555" t="s">
        <v>1031</v>
      </c>
      <c r="D173" s="1620" t="s">
        <v>698</v>
      </c>
      <c r="E173" s="1618"/>
      <c r="F173" s="1589"/>
      <c r="G173" s="9493"/>
      <c r="H173" s="515"/>
      <c r="I173" s="9493"/>
      <c r="J173" s="559"/>
      <c r="K173" s="9681"/>
      <c r="L173" s="433"/>
    </row>
    <row r="174" spans="1:12">
      <c r="A174" s="487"/>
      <c r="B174" s="561"/>
      <c r="C174" s="532"/>
      <c r="D174" s="576"/>
      <c r="E174" s="582"/>
      <c r="F174" s="577"/>
      <c r="G174" s="577"/>
      <c r="H174" s="600"/>
      <c r="I174" s="577"/>
      <c r="J174" s="604">
        <v>1500</v>
      </c>
      <c r="K174" s="1639">
        <f>K172+J174</f>
        <v>9755558</v>
      </c>
      <c r="L174" s="433"/>
    </row>
    <row r="175" spans="1:12">
      <c r="A175" s="498"/>
      <c r="B175" s="9619"/>
      <c r="C175" s="474" t="s">
        <v>781</v>
      </c>
      <c r="D175" s="518" t="s">
        <v>568</v>
      </c>
      <c r="E175" s="1617" t="s">
        <v>715</v>
      </c>
      <c r="F175" s="1607"/>
      <c r="G175" s="9492">
        <v>22140</v>
      </c>
      <c r="H175" s="534"/>
      <c r="I175" s="9492"/>
      <c r="J175" s="464"/>
      <c r="K175" s="9680">
        <f>K174-G175</f>
        <v>9733418</v>
      </c>
      <c r="L175" s="433"/>
    </row>
    <row r="176" spans="1:12">
      <c r="A176" s="487"/>
      <c r="B176" s="9620"/>
      <c r="C176" s="477" t="s">
        <v>793</v>
      </c>
      <c r="D176" s="519" t="s">
        <v>250</v>
      </c>
      <c r="E176" s="1618"/>
      <c r="F176" s="1589"/>
      <c r="G176" s="9493"/>
      <c r="H176" s="515"/>
      <c r="I176" s="9493"/>
      <c r="J176" s="559"/>
      <c r="K176" s="9681"/>
      <c r="L176" s="433"/>
    </row>
    <row r="177" spans="1:12">
      <c r="A177" s="487"/>
      <c r="B177" s="561"/>
      <c r="C177" s="532"/>
      <c r="D177" s="576"/>
      <c r="E177" s="582"/>
      <c r="F177" s="577"/>
      <c r="G177" s="577"/>
      <c r="H177" s="600"/>
      <c r="I177" s="577"/>
      <c r="J177" s="604">
        <v>1500</v>
      </c>
      <c r="K177" s="1639">
        <f>K175+J177</f>
        <v>9734918</v>
      </c>
      <c r="L177" s="433"/>
    </row>
    <row r="178" spans="1:12">
      <c r="A178" s="491"/>
      <c r="B178" s="9619"/>
      <c r="C178" s="474" t="s">
        <v>778</v>
      </c>
      <c r="D178" s="1619" t="s">
        <v>795</v>
      </c>
      <c r="E178" s="1617" t="s">
        <v>454</v>
      </c>
      <c r="F178" s="1588"/>
      <c r="G178" s="9492">
        <v>117640</v>
      </c>
      <c r="H178" s="9492"/>
      <c r="I178" s="9492"/>
      <c r="J178" s="595"/>
      <c r="K178" s="9680">
        <f>K177-G178</f>
        <v>9617278</v>
      </c>
      <c r="L178" s="433"/>
    </row>
    <row r="179" spans="1:12">
      <c r="A179" s="487"/>
      <c r="B179" s="9620"/>
      <c r="C179" s="477" t="s">
        <v>794</v>
      </c>
      <c r="D179" s="1620" t="s">
        <v>875</v>
      </c>
      <c r="E179" s="1618"/>
      <c r="F179" s="1589"/>
      <c r="G179" s="9493"/>
      <c r="H179" s="9493"/>
      <c r="I179" s="9493"/>
      <c r="J179" s="559"/>
      <c r="K179" s="9681"/>
      <c r="L179" s="433"/>
    </row>
    <row r="180" spans="1:12">
      <c r="A180" s="487"/>
      <c r="B180" s="561"/>
      <c r="C180" s="532"/>
      <c r="D180" s="576"/>
      <c r="E180" s="582"/>
      <c r="F180" s="577"/>
      <c r="G180" s="577"/>
      <c r="H180" s="600"/>
      <c r="I180" s="577"/>
      <c r="J180" s="604">
        <v>1500</v>
      </c>
      <c r="K180" s="1639">
        <f>K178+J180</f>
        <v>9618778</v>
      </c>
      <c r="L180" s="433"/>
    </row>
    <row r="181" spans="1:12">
      <c r="A181" s="491"/>
      <c r="B181" s="9619"/>
      <c r="C181" s="525" t="s">
        <v>781</v>
      </c>
      <c r="D181" s="1628" t="s">
        <v>790</v>
      </c>
      <c r="E181" s="1617" t="s">
        <v>877</v>
      </c>
      <c r="F181" s="1588"/>
      <c r="G181" s="9492">
        <v>24790</v>
      </c>
      <c r="H181" s="534"/>
      <c r="I181" s="9492"/>
      <c r="J181" s="595"/>
      <c r="K181" s="9680">
        <f>K180-G181</f>
        <v>9593988</v>
      </c>
      <c r="L181" s="716"/>
    </row>
    <row r="182" spans="1:12">
      <c r="A182" s="487"/>
      <c r="B182" s="9620"/>
      <c r="C182" s="539" t="s">
        <v>789</v>
      </c>
      <c r="D182" s="540" t="s">
        <v>304</v>
      </c>
      <c r="E182" s="1618"/>
      <c r="F182" s="1589"/>
      <c r="G182" s="9493"/>
      <c r="H182" s="515"/>
      <c r="I182" s="9493"/>
      <c r="J182" s="559"/>
      <c r="K182" s="9681"/>
      <c r="L182" s="717"/>
    </row>
    <row r="183" spans="1:12">
      <c r="A183" s="487"/>
      <c r="B183" s="561"/>
      <c r="C183" s="532"/>
      <c r="D183" s="576"/>
      <c r="E183" s="582"/>
      <c r="F183" s="577"/>
      <c r="G183" s="577"/>
      <c r="H183" s="600"/>
      <c r="I183" s="577"/>
      <c r="J183" s="604">
        <v>1500</v>
      </c>
      <c r="K183" s="1639">
        <f>K181+J183</f>
        <v>9595488</v>
      </c>
      <c r="L183" s="433"/>
    </row>
    <row r="184" spans="1:12">
      <c r="A184" s="498"/>
      <c r="B184" s="9619"/>
      <c r="C184" s="474" t="s">
        <v>781</v>
      </c>
      <c r="D184" s="1619" t="s">
        <v>1285</v>
      </c>
      <c r="E184" s="1617" t="s">
        <v>1320</v>
      </c>
      <c r="F184" s="1607"/>
      <c r="G184" s="9492">
        <v>20140</v>
      </c>
      <c r="H184" s="9492"/>
      <c r="I184" s="9492"/>
      <c r="J184" s="595"/>
      <c r="K184" s="9680">
        <f>K183-G184</f>
        <v>9575348</v>
      </c>
      <c r="L184" s="9647"/>
    </row>
    <row r="185" spans="1:12">
      <c r="A185" s="487"/>
      <c r="B185" s="9620"/>
      <c r="C185" s="477" t="s">
        <v>1092</v>
      </c>
      <c r="D185" s="1620" t="s">
        <v>38</v>
      </c>
      <c r="E185" s="1618"/>
      <c r="F185" s="1589"/>
      <c r="G185" s="9493"/>
      <c r="H185" s="9493"/>
      <c r="I185" s="9493"/>
      <c r="J185" s="559"/>
      <c r="K185" s="9681"/>
      <c r="L185" s="9648"/>
    </row>
    <row r="186" spans="1:12">
      <c r="A186" s="487"/>
      <c r="B186" s="561"/>
      <c r="C186" s="532"/>
      <c r="D186" s="576"/>
      <c r="E186" s="582"/>
      <c r="F186" s="575"/>
      <c r="G186" s="575"/>
      <c r="H186" s="600"/>
      <c r="I186" s="577"/>
      <c r="J186" s="604">
        <v>1500</v>
      </c>
      <c r="K186" s="1639">
        <f>K184+J186</f>
        <v>9576848</v>
      </c>
      <c r="L186" s="433"/>
    </row>
    <row r="187" spans="1:12">
      <c r="A187" s="498"/>
      <c r="B187" s="9619"/>
      <c r="C187" s="556" t="s">
        <v>781</v>
      </c>
      <c r="D187" s="1619" t="s">
        <v>1353</v>
      </c>
      <c r="E187" s="1136" t="s">
        <v>1484</v>
      </c>
      <c r="F187" s="1588"/>
      <c r="G187" s="9492">
        <v>30640</v>
      </c>
      <c r="H187" s="537"/>
      <c r="I187" s="9492"/>
      <c r="J187" s="595"/>
      <c r="K187" s="9680">
        <f>K186-G187</f>
        <v>9546208</v>
      </c>
      <c r="L187" s="433"/>
    </row>
    <row r="188" spans="1:12">
      <c r="A188" s="487"/>
      <c r="B188" s="9620"/>
      <c r="C188" s="555" t="s">
        <v>1354</v>
      </c>
      <c r="D188" s="1620" t="s">
        <v>258</v>
      </c>
      <c r="E188" s="1626"/>
      <c r="F188" s="1589"/>
      <c r="G188" s="9493"/>
      <c r="H188" s="515"/>
      <c r="I188" s="9493"/>
      <c r="J188" s="559"/>
      <c r="K188" s="9681"/>
      <c r="L188" s="433"/>
    </row>
    <row r="189" spans="1:12">
      <c r="A189" s="487"/>
      <c r="B189" s="561"/>
      <c r="C189" s="532"/>
      <c r="D189" s="576"/>
      <c r="E189" s="582"/>
      <c r="F189" s="577"/>
      <c r="G189" s="577"/>
      <c r="H189" s="600"/>
      <c r="I189" s="577"/>
      <c r="J189" s="604">
        <v>1500</v>
      </c>
      <c r="K189" s="1639">
        <f>K187+J189</f>
        <v>9547708</v>
      </c>
      <c r="L189" s="433"/>
    </row>
    <row r="190" spans="1:12">
      <c r="A190" s="498"/>
      <c r="B190" s="9619"/>
      <c r="C190" s="556" t="s">
        <v>781</v>
      </c>
      <c r="D190" s="1619" t="s">
        <v>1344</v>
      </c>
      <c r="E190" s="1136" t="s">
        <v>1349</v>
      </c>
      <c r="F190" s="1588"/>
      <c r="G190" s="9492">
        <v>102140</v>
      </c>
      <c r="H190" s="534"/>
      <c r="I190" s="9492"/>
      <c r="J190" s="559"/>
      <c r="K190" s="9680">
        <f>K189-G190</f>
        <v>9445568</v>
      </c>
      <c r="L190" s="433"/>
    </row>
    <row r="191" spans="1:12">
      <c r="A191" s="487"/>
      <c r="B191" s="9620"/>
      <c r="C191" s="555" t="s">
        <v>1343</v>
      </c>
      <c r="D191" s="1620" t="s">
        <v>1543</v>
      </c>
      <c r="E191" s="1626"/>
      <c r="F191" s="1589"/>
      <c r="G191" s="9493"/>
      <c r="H191" s="515"/>
      <c r="I191" s="9493"/>
      <c r="J191" s="559"/>
      <c r="K191" s="9681"/>
      <c r="L191" s="433"/>
    </row>
    <row r="192" spans="1:12">
      <c r="A192" s="487"/>
      <c r="B192" s="561"/>
      <c r="C192" s="532"/>
      <c r="D192" s="576"/>
      <c r="E192" s="582"/>
      <c r="F192" s="577"/>
      <c r="G192" s="577"/>
      <c r="H192" s="600"/>
      <c r="I192" s="577"/>
      <c r="J192" s="604">
        <v>1500</v>
      </c>
      <c r="K192" s="1639">
        <f>K190+J192</f>
        <v>9447068</v>
      </c>
      <c r="L192" s="433"/>
    </row>
    <row r="193" spans="1:12">
      <c r="A193" s="498"/>
      <c r="B193" s="9619"/>
      <c r="C193" s="517" t="s">
        <v>781</v>
      </c>
      <c r="D193" s="1619" t="s">
        <v>1560</v>
      </c>
      <c r="E193" s="1617" t="s">
        <v>1603</v>
      </c>
      <c r="F193" s="1588"/>
      <c r="G193" s="9492">
        <v>39140</v>
      </c>
      <c r="H193" s="537"/>
      <c r="I193" s="9492"/>
      <c r="J193" s="559"/>
      <c r="K193" s="9680">
        <f>K192-G193</f>
        <v>9407928</v>
      </c>
      <c r="L193" s="433"/>
    </row>
    <row r="194" spans="1:12">
      <c r="A194" s="487"/>
      <c r="B194" s="9620"/>
      <c r="C194" s="477" t="s">
        <v>1559</v>
      </c>
      <c r="D194" s="1620" t="s">
        <v>38</v>
      </c>
      <c r="E194" s="1618"/>
      <c r="F194" s="1589"/>
      <c r="G194" s="9493"/>
      <c r="H194" s="515"/>
      <c r="I194" s="9493"/>
      <c r="J194" s="559"/>
      <c r="K194" s="9681"/>
      <c r="L194" s="433"/>
    </row>
    <row r="195" spans="1:12">
      <c r="A195" s="487"/>
      <c r="B195" s="561"/>
      <c r="C195" s="532"/>
      <c r="D195" s="576"/>
      <c r="E195" s="582"/>
      <c r="F195" s="577"/>
      <c r="G195" s="577"/>
      <c r="H195" s="600"/>
      <c r="I195" s="577"/>
      <c r="J195" s="604">
        <v>1500</v>
      </c>
      <c r="K195" s="1639">
        <f>K193+J195</f>
        <v>9409428</v>
      </c>
      <c r="L195" s="433"/>
    </row>
    <row r="196" spans="1:12">
      <c r="A196" s="498"/>
      <c r="B196" s="9619"/>
      <c r="C196" s="457" t="s">
        <v>781</v>
      </c>
      <c r="D196" s="1632" t="s">
        <v>1246</v>
      </c>
      <c r="E196" s="459" t="s">
        <v>1248</v>
      </c>
      <c r="F196" s="1588"/>
      <c r="G196" s="9492">
        <v>120140</v>
      </c>
      <c r="H196" s="537"/>
      <c r="I196" s="9492"/>
      <c r="J196" s="559"/>
      <c r="K196" s="9680">
        <f>K195-G196</f>
        <v>9289288</v>
      </c>
      <c r="L196" s="433"/>
    </row>
    <row r="197" spans="1:12">
      <c r="A197" s="487"/>
      <c r="B197" s="9620"/>
      <c r="C197" s="461" t="s">
        <v>1487</v>
      </c>
      <c r="D197" s="1633" t="s">
        <v>1247</v>
      </c>
      <c r="E197" s="1627"/>
      <c r="F197" s="1589"/>
      <c r="G197" s="9493"/>
      <c r="H197" s="515"/>
      <c r="I197" s="9493"/>
      <c r="J197" s="559"/>
      <c r="K197" s="9681"/>
      <c r="L197" s="433"/>
    </row>
    <row r="198" spans="1:12">
      <c r="A198" s="487"/>
      <c r="B198" s="561"/>
      <c r="C198" s="532"/>
      <c r="D198" s="576"/>
      <c r="E198" s="582"/>
      <c r="F198" s="577"/>
      <c r="G198" s="577"/>
      <c r="H198" s="600"/>
      <c r="I198" s="577"/>
      <c r="J198" s="604">
        <v>1500</v>
      </c>
      <c r="K198" s="1639">
        <f>K196+J198</f>
        <v>9290788</v>
      </c>
      <c r="L198" s="433"/>
    </row>
    <row r="199" spans="1:12">
      <c r="A199" s="498"/>
      <c r="B199" s="9619"/>
      <c r="C199" s="556" t="s">
        <v>781</v>
      </c>
      <c r="D199" s="1628" t="s">
        <v>278</v>
      </c>
      <c r="E199" s="974" t="s">
        <v>279</v>
      </c>
      <c r="F199" s="1588"/>
      <c r="G199" s="9492">
        <v>35440</v>
      </c>
      <c r="H199" s="9492"/>
      <c r="I199" s="9492"/>
      <c r="J199" s="559"/>
      <c r="K199" s="9680">
        <f>K198-G199</f>
        <v>9255348</v>
      </c>
      <c r="L199" s="433"/>
    </row>
    <row r="200" spans="1:12">
      <c r="A200" s="487"/>
      <c r="B200" s="9620"/>
      <c r="C200" s="555" t="s">
        <v>1530</v>
      </c>
      <c r="D200" s="1620" t="s">
        <v>38</v>
      </c>
      <c r="E200" s="1618"/>
      <c r="F200" s="1589"/>
      <c r="G200" s="9493"/>
      <c r="H200" s="9493"/>
      <c r="I200" s="9493"/>
      <c r="J200" s="559"/>
      <c r="K200" s="9681"/>
      <c r="L200" s="433"/>
    </row>
    <row r="201" spans="1:12">
      <c r="A201" s="487"/>
      <c r="B201" s="561"/>
      <c r="C201" s="532"/>
      <c r="D201" s="528"/>
      <c r="E201" s="584"/>
      <c r="F201" s="600"/>
      <c r="G201" s="600"/>
      <c r="H201" s="600"/>
      <c r="I201" s="600"/>
      <c r="J201" s="604">
        <v>1500</v>
      </c>
      <c r="K201" s="1639">
        <f>K199+J201</f>
        <v>9256848</v>
      </c>
      <c r="L201" s="433"/>
    </row>
    <row r="202" spans="1:12">
      <c r="A202" s="498"/>
      <c r="B202" s="9619"/>
      <c r="C202" s="474" t="s">
        <v>796</v>
      </c>
      <c r="D202" s="518" t="s">
        <v>1283</v>
      </c>
      <c r="E202" s="1617" t="s">
        <v>1346</v>
      </c>
      <c r="F202" s="1588"/>
      <c r="G202" s="9492">
        <v>197100</v>
      </c>
      <c r="H202" s="534"/>
      <c r="I202" s="9492"/>
      <c r="J202" s="559"/>
      <c r="K202" s="9680">
        <f>K201-G202</f>
        <v>9059748</v>
      </c>
      <c r="L202" s="433"/>
    </row>
    <row r="203" spans="1:12">
      <c r="A203" s="487"/>
      <c r="B203" s="9620"/>
      <c r="C203" s="477" t="s">
        <v>1341</v>
      </c>
      <c r="D203" s="519" t="s">
        <v>250</v>
      </c>
      <c r="E203" s="1618"/>
      <c r="F203" s="1589"/>
      <c r="G203" s="9493"/>
      <c r="H203" s="515"/>
      <c r="I203" s="9493"/>
      <c r="J203" s="559"/>
      <c r="K203" s="9681"/>
      <c r="L203" s="433"/>
    </row>
    <row r="204" spans="1:12">
      <c r="A204" s="487"/>
      <c r="B204" s="561"/>
      <c r="C204" s="532"/>
      <c r="D204" s="576"/>
      <c r="E204" s="582"/>
      <c r="F204" s="577"/>
      <c r="G204" s="577"/>
      <c r="H204" s="600"/>
      <c r="I204" s="577"/>
      <c r="J204" s="604">
        <v>750</v>
      </c>
      <c r="K204" s="1639">
        <f>K202+J204</f>
        <v>9060498</v>
      </c>
      <c r="L204" s="433"/>
    </row>
    <row r="205" spans="1:12">
      <c r="A205" s="498"/>
      <c r="B205" s="9621"/>
      <c r="C205" s="517" t="s">
        <v>796</v>
      </c>
      <c r="D205" s="1619" t="s">
        <v>167</v>
      </c>
      <c r="E205" s="1617" t="s">
        <v>56</v>
      </c>
      <c r="F205" s="1600"/>
      <c r="G205" s="9609">
        <v>179900</v>
      </c>
      <c r="H205" s="923"/>
      <c r="I205" s="9609"/>
      <c r="J205" s="559"/>
      <c r="K205" s="9680">
        <f>K204-G205</f>
        <v>8880598</v>
      </c>
      <c r="L205" s="433"/>
    </row>
    <row r="206" spans="1:12">
      <c r="A206" s="487"/>
      <c r="B206" s="9622"/>
      <c r="C206" s="555" t="s">
        <v>1033</v>
      </c>
      <c r="D206" s="1620" t="s">
        <v>1384</v>
      </c>
      <c r="E206" s="1618"/>
      <c r="F206" s="1601"/>
      <c r="G206" s="9610"/>
      <c r="H206" s="460"/>
      <c r="I206" s="9610"/>
      <c r="J206" s="559"/>
      <c r="K206" s="9681"/>
      <c r="L206" s="433"/>
    </row>
    <row r="207" spans="1:12">
      <c r="A207" s="487"/>
      <c r="B207" s="561"/>
      <c r="C207" s="532"/>
      <c r="D207" s="576"/>
      <c r="E207" s="582"/>
      <c r="F207" s="577"/>
      <c r="G207" s="577"/>
      <c r="H207" s="600"/>
      <c r="I207" s="577"/>
      <c r="J207" s="604">
        <v>750</v>
      </c>
      <c r="K207" s="1639">
        <f>K205+J207</f>
        <v>8881348</v>
      </c>
      <c r="L207" s="433"/>
    </row>
    <row r="208" spans="1:12">
      <c r="A208" s="498"/>
      <c r="B208" s="9619"/>
      <c r="C208" s="497" t="s">
        <v>799</v>
      </c>
      <c r="D208" s="1619" t="s">
        <v>558</v>
      </c>
      <c r="E208" s="1625" t="s">
        <v>251</v>
      </c>
      <c r="F208" s="1588"/>
      <c r="G208" s="9492">
        <v>41300</v>
      </c>
      <c r="H208" s="9492"/>
      <c r="I208" s="9492"/>
      <c r="J208" s="559"/>
      <c r="K208" s="9680">
        <f>K207-G208</f>
        <v>8840048</v>
      </c>
      <c r="L208" s="9617"/>
    </row>
    <row r="209" spans="1:12">
      <c r="A209" s="487"/>
      <c r="B209" s="9620"/>
      <c r="C209" s="497" t="s">
        <v>800</v>
      </c>
      <c r="D209" s="1620" t="s">
        <v>250</v>
      </c>
      <c r="E209" s="1626"/>
      <c r="F209" s="1589"/>
      <c r="G209" s="9493"/>
      <c r="H209" s="9493"/>
      <c r="I209" s="9493"/>
      <c r="J209" s="559"/>
      <c r="K209" s="9681"/>
      <c r="L209" s="9618"/>
    </row>
    <row r="210" spans="1:12">
      <c r="A210" s="487"/>
      <c r="B210" s="561"/>
      <c r="C210" s="532"/>
      <c r="D210" s="576"/>
      <c r="E210" s="582"/>
      <c r="F210" s="577"/>
      <c r="G210" s="577"/>
      <c r="H210" s="600"/>
      <c r="I210" s="577"/>
      <c r="J210" s="604">
        <v>750</v>
      </c>
      <c r="K210" s="1639">
        <f>K208+J210</f>
        <v>8840798</v>
      </c>
      <c r="L210" s="433"/>
    </row>
    <row r="211" spans="1:12">
      <c r="A211" s="498"/>
      <c r="B211" s="9498"/>
      <c r="C211" s="517" t="s">
        <v>796</v>
      </c>
      <c r="D211" s="1619" t="s">
        <v>1036</v>
      </c>
      <c r="E211" s="1617" t="s">
        <v>499</v>
      </c>
      <c r="F211" s="1588"/>
      <c r="G211" s="9492">
        <v>57800</v>
      </c>
      <c r="H211" s="1588"/>
      <c r="I211" s="9492"/>
      <c r="J211" s="559"/>
      <c r="K211" s="9680">
        <f>K210-G211</f>
        <v>8782998</v>
      </c>
      <c r="L211" s="9617"/>
    </row>
    <row r="212" spans="1:12">
      <c r="A212" s="487"/>
      <c r="B212" s="9499"/>
      <c r="C212" s="555" t="s">
        <v>1035</v>
      </c>
      <c r="D212" s="1620" t="s">
        <v>200</v>
      </c>
      <c r="E212" s="1618"/>
      <c r="F212" s="1589"/>
      <c r="G212" s="9493"/>
      <c r="H212" s="1589"/>
      <c r="I212" s="9493"/>
      <c r="J212" s="559"/>
      <c r="K212" s="9681"/>
      <c r="L212" s="9618"/>
    </row>
    <row r="213" spans="1:12">
      <c r="A213" s="487"/>
      <c r="B213" s="561"/>
      <c r="C213" s="532"/>
      <c r="D213" s="576"/>
      <c r="E213" s="582"/>
      <c r="F213" s="577"/>
      <c r="G213" s="577"/>
      <c r="H213" s="600"/>
      <c r="I213" s="577"/>
      <c r="J213" s="604">
        <v>750</v>
      </c>
      <c r="K213" s="1639">
        <f>K211+J213</f>
        <v>8783748</v>
      </c>
      <c r="L213" s="433"/>
    </row>
    <row r="214" spans="1:12">
      <c r="A214" s="498"/>
      <c r="B214" s="9619"/>
      <c r="C214" s="517" t="s">
        <v>796</v>
      </c>
      <c r="D214" s="1619" t="s">
        <v>661</v>
      </c>
      <c r="E214" s="1617" t="s">
        <v>406</v>
      </c>
      <c r="F214" s="1588"/>
      <c r="G214" s="9492">
        <v>130700</v>
      </c>
      <c r="H214" s="9492"/>
      <c r="I214" s="9492"/>
      <c r="J214" s="571"/>
      <c r="K214" s="9680">
        <f>K213-G214</f>
        <v>8653048</v>
      </c>
      <c r="L214" s="433"/>
    </row>
    <row r="215" spans="1:12">
      <c r="A215" s="487"/>
      <c r="B215" s="9620"/>
      <c r="C215" s="555" t="s">
        <v>1034</v>
      </c>
      <c r="D215" s="1620" t="s">
        <v>698</v>
      </c>
      <c r="E215" s="1618"/>
      <c r="F215" s="1589"/>
      <c r="G215" s="9493"/>
      <c r="H215" s="9493"/>
      <c r="I215" s="9493"/>
      <c r="J215" s="571"/>
      <c r="K215" s="9681"/>
      <c r="L215" s="433"/>
    </row>
    <row r="216" spans="1:12">
      <c r="A216" s="487"/>
      <c r="B216" s="561"/>
      <c r="C216" s="532"/>
      <c r="D216" s="576"/>
      <c r="E216" s="582"/>
      <c r="F216" s="577"/>
      <c r="G216" s="577"/>
      <c r="H216" s="600"/>
      <c r="I216" s="577"/>
      <c r="J216" s="604">
        <v>750</v>
      </c>
      <c r="K216" s="1639">
        <f>K214+J216</f>
        <v>8653798</v>
      </c>
      <c r="L216" s="433"/>
    </row>
    <row r="217" spans="1:12">
      <c r="A217" s="498"/>
      <c r="B217" s="9498"/>
      <c r="C217" s="517" t="s">
        <v>796</v>
      </c>
      <c r="D217" s="1619" t="s">
        <v>302</v>
      </c>
      <c r="E217" s="1617" t="s">
        <v>878</v>
      </c>
      <c r="F217" s="1588"/>
      <c r="G217" s="9492">
        <v>111300</v>
      </c>
      <c r="H217" s="9492"/>
      <c r="I217" s="9492"/>
      <c r="J217" s="559"/>
      <c r="K217" s="9680">
        <f>K216-G217</f>
        <v>8542498</v>
      </c>
      <c r="L217" s="433"/>
    </row>
    <row r="218" spans="1:12">
      <c r="A218" s="487"/>
      <c r="B218" s="9499"/>
      <c r="C218" s="555" t="s">
        <v>1038</v>
      </c>
      <c r="D218" s="1620" t="s">
        <v>918</v>
      </c>
      <c r="E218" s="1618"/>
      <c r="F218" s="1589"/>
      <c r="G218" s="9493"/>
      <c r="H218" s="9493"/>
      <c r="I218" s="9493"/>
      <c r="J218" s="559"/>
      <c r="K218" s="9681"/>
      <c r="L218" s="433"/>
    </row>
    <row r="219" spans="1:12">
      <c r="A219" s="487"/>
      <c r="B219" s="561"/>
      <c r="C219" s="532"/>
      <c r="D219" s="576"/>
      <c r="E219" s="582"/>
      <c r="F219" s="577"/>
      <c r="G219" s="577"/>
      <c r="H219" s="600"/>
      <c r="I219" s="577"/>
      <c r="J219" s="604">
        <v>750</v>
      </c>
      <c r="K219" s="1639">
        <f>K217+J219</f>
        <v>8543248</v>
      </c>
      <c r="L219" s="433"/>
    </row>
    <row r="220" spans="1:12">
      <c r="A220" s="498"/>
      <c r="B220" s="1604"/>
      <c r="C220" s="517" t="s">
        <v>796</v>
      </c>
      <c r="D220" s="1619" t="s">
        <v>302</v>
      </c>
      <c r="E220" s="974" t="s">
        <v>878</v>
      </c>
      <c r="F220" s="1600"/>
      <c r="G220" s="9609">
        <v>41300</v>
      </c>
      <c r="H220" s="9609"/>
      <c r="I220" s="9609"/>
      <c r="J220" s="559"/>
      <c r="K220" s="9680">
        <f>K219-G220</f>
        <v>8501948</v>
      </c>
      <c r="L220" s="9647"/>
    </row>
    <row r="221" spans="1:12">
      <c r="A221" s="487"/>
      <c r="B221" s="1605"/>
      <c r="C221" s="555" t="s">
        <v>1521</v>
      </c>
      <c r="D221" s="1620" t="s">
        <v>918</v>
      </c>
      <c r="E221" s="1626"/>
      <c r="F221" s="1601"/>
      <c r="G221" s="9610"/>
      <c r="H221" s="9610"/>
      <c r="I221" s="9610"/>
      <c r="J221" s="559"/>
      <c r="K221" s="9681"/>
      <c r="L221" s="9648"/>
    </row>
    <row r="222" spans="1:12">
      <c r="A222" s="487"/>
      <c r="B222" s="561"/>
      <c r="C222" s="532"/>
      <c r="D222" s="576"/>
      <c r="E222" s="582"/>
      <c r="F222" s="577"/>
      <c r="G222" s="577"/>
      <c r="H222" s="600"/>
      <c r="I222" s="577"/>
      <c r="J222" s="604">
        <v>750</v>
      </c>
      <c r="K222" s="1639">
        <f>K220+J222</f>
        <v>8502698</v>
      </c>
      <c r="L222" s="433"/>
    </row>
    <row r="223" spans="1:12">
      <c r="A223" s="498"/>
      <c r="B223" s="1604"/>
      <c r="C223" s="556" t="s">
        <v>796</v>
      </c>
      <c r="D223" s="1619" t="s">
        <v>1334</v>
      </c>
      <c r="E223" s="1136" t="s">
        <v>1348</v>
      </c>
      <c r="F223" s="1600"/>
      <c r="G223" s="9609">
        <v>57800</v>
      </c>
      <c r="H223" s="9609"/>
      <c r="I223" s="9609"/>
      <c r="J223" s="559"/>
      <c r="K223" s="9680">
        <f>K222-G223</f>
        <v>8444898</v>
      </c>
      <c r="L223" s="433"/>
    </row>
    <row r="224" spans="1:12">
      <c r="A224" s="487"/>
      <c r="B224" s="1605"/>
      <c r="C224" s="555" t="s">
        <v>1342</v>
      </c>
      <c r="D224" s="1620" t="s">
        <v>918</v>
      </c>
      <c r="E224" s="1626"/>
      <c r="F224" s="1601"/>
      <c r="G224" s="9610"/>
      <c r="H224" s="9610"/>
      <c r="I224" s="9610"/>
      <c r="J224" s="559"/>
      <c r="K224" s="9681"/>
      <c r="L224" s="433"/>
    </row>
    <row r="225" spans="1:12">
      <c r="A225" s="487"/>
      <c r="B225" s="561"/>
      <c r="C225" s="532"/>
      <c r="D225" s="576"/>
      <c r="E225" s="582"/>
      <c r="F225" s="577"/>
      <c r="G225" s="577"/>
      <c r="H225" s="600"/>
      <c r="I225" s="577"/>
      <c r="J225" s="604">
        <v>750</v>
      </c>
      <c r="K225" s="1639">
        <f>K223+J225</f>
        <v>8445648</v>
      </c>
      <c r="L225" s="433"/>
    </row>
    <row r="226" spans="1:12">
      <c r="A226" s="498"/>
      <c r="B226" s="9498"/>
      <c r="C226" s="556" t="s">
        <v>796</v>
      </c>
      <c r="D226" s="1619" t="s">
        <v>1558</v>
      </c>
      <c r="E226" s="1136" t="s">
        <v>1602</v>
      </c>
      <c r="F226" s="1588"/>
      <c r="G226" s="9492">
        <v>138300</v>
      </c>
      <c r="H226" s="1588"/>
      <c r="I226" s="9492"/>
      <c r="J226" s="559"/>
      <c r="K226" s="9680">
        <f>K225-G226</f>
        <v>8307348</v>
      </c>
      <c r="L226" s="433"/>
    </row>
    <row r="227" spans="1:12">
      <c r="A227" s="487"/>
      <c r="B227" s="9499"/>
      <c r="C227" s="555" t="s">
        <v>1562</v>
      </c>
      <c r="D227" s="1620" t="s">
        <v>1570</v>
      </c>
      <c r="E227" s="1626"/>
      <c r="F227" s="1589"/>
      <c r="G227" s="9493"/>
      <c r="H227" s="1589"/>
      <c r="I227" s="9493"/>
      <c r="J227" s="559"/>
      <c r="K227" s="9681"/>
      <c r="L227" s="433"/>
    </row>
    <row r="228" spans="1:12">
      <c r="A228" s="487"/>
      <c r="B228" s="561"/>
      <c r="C228" s="532"/>
      <c r="D228" s="576"/>
      <c r="E228" s="582"/>
      <c r="F228" s="577"/>
      <c r="G228" s="577"/>
      <c r="H228" s="600"/>
      <c r="I228" s="577"/>
      <c r="J228" s="604">
        <v>750</v>
      </c>
      <c r="K228" s="1639">
        <f>K226+J228</f>
        <v>8308098</v>
      </c>
      <c r="L228" s="433"/>
    </row>
    <row r="229" spans="1:12">
      <c r="A229" s="498"/>
      <c r="B229" s="9498"/>
      <c r="C229" s="556" t="s">
        <v>796</v>
      </c>
      <c r="D229" s="1619" t="s">
        <v>1532</v>
      </c>
      <c r="E229" s="974" t="s">
        <v>1233</v>
      </c>
      <c r="F229" s="1588"/>
      <c r="G229" s="9492">
        <v>174300</v>
      </c>
      <c r="H229" s="1588"/>
      <c r="I229" s="1588"/>
      <c r="J229" s="559"/>
      <c r="K229" s="9680">
        <f>K228-G229</f>
        <v>8133798</v>
      </c>
      <c r="L229" s="433"/>
    </row>
    <row r="230" spans="1:12">
      <c r="A230" s="487"/>
      <c r="B230" s="9499"/>
      <c r="C230" s="555" t="s">
        <v>1563</v>
      </c>
      <c r="D230" s="1620" t="s">
        <v>1409</v>
      </c>
      <c r="E230" s="1618"/>
      <c r="F230" s="1589"/>
      <c r="G230" s="9493"/>
      <c r="H230" s="1589"/>
      <c r="I230" s="1589"/>
      <c r="J230" s="559"/>
      <c r="K230" s="9681"/>
      <c r="L230" s="433"/>
    </row>
    <row r="231" spans="1:12">
      <c r="A231" s="487"/>
      <c r="B231" s="561"/>
      <c r="C231" s="532"/>
      <c r="D231" s="576"/>
      <c r="E231" s="582"/>
      <c r="F231" s="577"/>
      <c r="G231" s="577"/>
      <c r="H231" s="600"/>
      <c r="I231" s="577"/>
      <c r="J231" s="604">
        <v>750</v>
      </c>
      <c r="K231" s="1639">
        <f>K229+J231</f>
        <v>8134548</v>
      </c>
      <c r="L231" s="433"/>
    </row>
    <row r="232" spans="1:12">
      <c r="A232" s="498"/>
      <c r="B232" s="9498"/>
      <c r="C232" s="556" t="s">
        <v>869</v>
      </c>
      <c r="D232" s="1619" t="s">
        <v>46</v>
      </c>
      <c r="E232" s="1634"/>
      <c r="F232" s="1588"/>
      <c r="G232" s="9492"/>
      <c r="H232" s="537"/>
      <c r="I232" s="9492">
        <v>671123</v>
      </c>
      <c r="J232" s="559"/>
      <c r="K232" s="9680">
        <f>K231-I232</f>
        <v>7463425</v>
      </c>
      <c r="L232" s="9617"/>
    </row>
    <row r="233" spans="1:12">
      <c r="A233" s="487"/>
      <c r="B233" s="9499"/>
      <c r="C233" s="555" t="s">
        <v>1041</v>
      </c>
      <c r="D233" s="1620"/>
      <c r="E233" s="1635"/>
      <c r="F233" s="1589"/>
      <c r="G233" s="9493"/>
      <c r="H233" s="515"/>
      <c r="I233" s="9493"/>
      <c r="J233" s="559"/>
      <c r="K233" s="9681"/>
      <c r="L233" s="9618"/>
    </row>
    <row r="234" spans="1:12">
      <c r="A234" s="487"/>
      <c r="B234" s="561"/>
      <c r="C234" s="532"/>
      <c r="D234" s="576"/>
      <c r="E234" s="582"/>
      <c r="F234" s="577"/>
      <c r="G234" s="577"/>
      <c r="H234" s="600"/>
      <c r="I234" s="577"/>
      <c r="J234" s="604">
        <v>1650</v>
      </c>
      <c r="K234" s="1639">
        <f>K232+J234</f>
        <v>7465075</v>
      </c>
      <c r="L234" s="433"/>
    </row>
    <row r="235" spans="1:12">
      <c r="A235" s="498"/>
      <c r="B235" s="9498"/>
      <c r="C235" s="556" t="s">
        <v>869</v>
      </c>
      <c r="D235" s="1619" t="s">
        <v>46</v>
      </c>
      <c r="E235" s="1617"/>
      <c r="F235" s="1588"/>
      <c r="G235" s="9492"/>
      <c r="H235" s="537"/>
      <c r="I235" s="9492">
        <v>38860</v>
      </c>
      <c r="J235" s="559"/>
      <c r="K235" s="9680">
        <f>K234-I235</f>
        <v>7426215</v>
      </c>
      <c r="L235" s="433"/>
    </row>
    <row r="236" spans="1:12">
      <c r="A236" s="487"/>
      <c r="B236" s="9499"/>
      <c r="C236" s="555" t="s">
        <v>1042</v>
      </c>
      <c r="D236" s="1620"/>
      <c r="E236" s="1618"/>
      <c r="F236" s="1589"/>
      <c r="G236" s="9493"/>
      <c r="H236" s="515"/>
      <c r="I236" s="9493"/>
      <c r="J236" s="559"/>
      <c r="K236" s="9681"/>
      <c r="L236" s="433"/>
    </row>
    <row r="237" spans="1:12">
      <c r="A237" s="487"/>
      <c r="B237" s="561"/>
      <c r="C237" s="532"/>
      <c r="D237" s="583"/>
      <c r="E237" s="582"/>
      <c r="F237" s="577"/>
      <c r="G237" s="577"/>
      <c r="H237" s="600"/>
      <c r="I237" s="577"/>
      <c r="J237" s="604">
        <v>1650</v>
      </c>
      <c r="K237" s="1639">
        <f>K235+J237</f>
        <v>7427865</v>
      </c>
      <c r="L237" s="433"/>
    </row>
    <row r="238" spans="1:12">
      <c r="A238" s="498"/>
      <c r="B238" s="9498"/>
      <c r="C238" s="556" t="s">
        <v>869</v>
      </c>
      <c r="D238" s="1619" t="s">
        <v>46</v>
      </c>
      <c r="E238" s="974"/>
      <c r="F238" s="1588"/>
      <c r="G238" s="9492"/>
      <c r="H238" s="537"/>
      <c r="I238" s="1588">
        <v>172061</v>
      </c>
      <c r="J238" s="559"/>
      <c r="K238" s="9680">
        <f>K237-I238</f>
        <v>7255804</v>
      </c>
      <c r="L238" s="9617"/>
    </row>
    <row r="239" spans="1:12">
      <c r="A239" s="487"/>
      <c r="B239" s="9499"/>
      <c r="C239" s="555" t="s">
        <v>1043</v>
      </c>
      <c r="D239" s="1620"/>
      <c r="E239" s="1626"/>
      <c r="F239" s="1589"/>
      <c r="G239" s="9493"/>
      <c r="H239" s="515"/>
      <c r="I239" s="1589"/>
      <c r="J239" s="559"/>
      <c r="K239" s="9681"/>
      <c r="L239" s="9618"/>
    </row>
    <row r="240" spans="1:12">
      <c r="A240" s="487"/>
      <c r="B240" s="561"/>
      <c r="C240" s="531"/>
      <c r="D240" s="576"/>
      <c r="E240" s="582"/>
      <c r="F240" s="577"/>
      <c r="G240" s="577"/>
      <c r="H240" s="600"/>
      <c r="I240" s="577"/>
      <c r="J240" s="604">
        <v>1650</v>
      </c>
      <c r="K240" s="1639">
        <f>K238+J240</f>
        <v>7257454</v>
      </c>
      <c r="L240" s="433"/>
    </row>
    <row r="241" spans="1:12">
      <c r="A241" s="498"/>
      <c r="B241" s="9498"/>
      <c r="C241" s="556" t="s">
        <v>869</v>
      </c>
      <c r="D241" s="1619" t="s">
        <v>46</v>
      </c>
      <c r="E241" s="1634"/>
      <c r="F241" s="9492"/>
      <c r="G241" s="9492"/>
      <c r="H241" s="9492"/>
      <c r="I241" s="9492">
        <v>360860</v>
      </c>
      <c r="J241" s="595"/>
      <c r="K241" s="9680">
        <f>K240-I241</f>
        <v>6896594</v>
      </c>
      <c r="L241" s="433"/>
    </row>
    <row r="242" spans="1:12">
      <c r="A242" s="487"/>
      <c r="B242" s="9499"/>
      <c r="C242" s="555" t="s">
        <v>1044</v>
      </c>
      <c r="D242" s="1620"/>
      <c r="E242" s="1635"/>
      <c r="F242" s="9493"/>
      <c r="G242" s="9493"/>
      <c r="H242" s="9493"/>
      <c r="I242" s="9493"/>
      <c r="J242" s="559"/>
      <c r="K242" s="9681"/>
      <c r="L242" s="433"/>
    </row>
    <row r="243" spans="1:12">
      <c r="A243" s="487"/>
      <c r="B243" s="561"/>
      <c r="C243" s="532"/>
      <c r="D243" s="576"/>
      <c r="E243" s="582"/>
      <c r="F243" s="577"/>
      <c r="G243" s="577"/>
      <c r="H243" s="600"/>
      <c r="I243" s="577"/>
      <c r="J243" s="604">
        <v>1650</v>
      </c>
      <c r="K243" s="1639">
        <f>K241+J243</f>
        <v>6898244</v>
      </c>
      <c r="L243" s="433"/>
    </row>
    <row r="244" spans="1:12">
      <c r="A244" s="498"/>
      <c r="B244" s="9498"/>
      <c r="C244" s="556" t="s">
        <v>869</v>
      </c>
      <c r="D244" s="1619" t="s">
        <v>160</v>
      </c>
      <c r="E244" s="1617" t="s">
        <v>162</v>
      </c>
      <c r="F244" s="1588"/>
      <c r="G244" s="9492">
        <v>166389</v>
      </c>
      <c r="H244" s="537"/>
      <c r="I244" s="9492"/>
      <c r="J244" s="559"/>
      <c r="K244" s="9680">
        <f>K243-G244</f>
        <v>6731855</v>
      </c>
      <c r="L244" s="433"/>
    </row>
    <row r="245" spans="1:12">
      <c r="A245" s="487"/>
      <c r="B245" s="9499"/>
      <c r="C245" s="555" t="s">
        <v>1045</v>
      </c>
      <c r="D245" s="1620" t="s">
        <v>850</v>
      </c>
      <c r="E245" s="1618"/>
      <c r="F245" s="1589"/>
      <c r="G245" s="9493"/>
      <c r="H245" s="515"/>
      <c r="I245" s="9493"/>
      <c r="J245" s="559"/>
      <c r="K245" s="9681"/>
      <c r="L245" s="433"/>
    </row>
    <row r="246" spans="1:12">
      <c r="A246" s="487"/>
      <c r="B246" s="561"/>
      <c r="C246" s="532"/>
      <c r="D246" s="576"/>
      <c r="E246" s="582"/>
      <c r="F246" s="577"/>
      <c r="G246" s="577"/>
      <c r="H246" s="600"/>
      <c r="I246" s="577"/>
      <c r="J246" s="604">
        <v>1650</v>
      </c>
      <c r="K246" s="1639">
        <f>K244+J246</f>
        <v>6733505</v>
      </c>
      <c r="L246" s="433"/>
    </row>
    <row r="247" spans="1:12">
      <c r="A247" s="498"/>
      <c r="B247" s="9498"/>
      <c r="C247" s="556" t="s">
        <v>869</v>
      </c>
      <c r="D247" s="1619" t="s">
        <v>838</v>
      </c>
      <c r="E247" s="1617" t="s">
        <v>877</v>
      </c>
      <c r="F247" s="1588"/>
      <c r="G247" s="9492">
        <v>25000</v>
      </c>
      <c r="H247" s="537"/>
      <c r="I247" s="9492"/>
      <c r="J247" s="559"/>
      <c r="K247" s="9680">
        <f>K246-G247</f>
        <v>6708505</v>
      </c>
      <c r="L247" s="433"/>
    </row>
    <row r="248" spans="1:12">
      <c r="A248" s="487"/>
      <c r="B248" s="9499"/>
      <c r="C248" s="555" t="s">
        <v>1046</v>
      </c>
      <c r="D248" s="1620" t="s">
        <v>304</v>
      </c>
      <c r="E248" s="1618"/>
      <c r="F248" s="1589"/>
      <c r="G248" s="9493"/>
      <c r="H248" s="515"/>
      <c r="I248" s="9493"/>
      <c r="J248" s="559"/>
      <c r="K248" s="9681"/>
      <c r="L248" s="433"/>
    </row>
    <row r="249" spans="1:12">
      <c r="A249" s="487"/>
      <c r="B249" s="561"/>
      <c r="C249" s="532"/>
      <c r="D249" s="576"/>
      <c r="E249" s="582"/>
      <c r="F249" s="577"/>
      <c r="G249" s="577"/>
      <c r="H249" s="600"/>
      <c r="I249" s="577"/>
      <c r="J249" s="604">
        <v>1650</v>
      </c>
      <c r="K249" s="1639">
        <f>K247+J249</f>
        <v>6710155</v>
      </c>
      <c r="L249" s="433"/>
    </row>
    <row r="250" spans="1:12">
      <c r="A250" s="498"/>
      <c r="B250" s="9498"/>
      <c r="C250" s="556" t="s">
        <v>869</v>
      </c>
      <c r="D250" s="1619" t="s">
        <v>302</v>
      </c>
      <c r="E250" s="974" t="s">
        <v>878</v>
      </c>
      <c r="F250" s="1588"/>
      <c r="G250" s="9492">
        <v>59628</v>
      </c>
      <c r="H250" s="537"/>
      <c r="I250" s="9492"/>
      <c r="J250" s="559"/>
      <c r="K250" s="9680">
        <f>K249-G250</f>
        <v>6650527</v>
      </c>
      <c r="L250" s="433"/>
    </row>
    <row r="251" spans="1:12">
      <c r="A251" s="487"/>
      <c r="B251" s="9499"/>
      <c r="C251" s="555" t="s">
        <v>1050</v>
      </c>
      <c r="D251" s="1620" t="s">
        <v>918</v>
      </c>
      <c r="E251" s="1626"/>
      <c r="F251" s="1589"/>
      <c r="G251" s="9493"/>
      <c r="H251" s="515"/>
      <c r="I251" s="9493"/>
      <c r="J251" s="559"/>
      <c r="K251" s="9681"/>
      <c r="L251" s="433"/>
    </row>
    <row r="252" spans="1:12">
      <c r="A252" s="487"/>
      <c r="B252" s="561"/>
      <c r="C252" s="532"/>
      <c r="D252" s="576"/>
      <c r="E252" s="605"/>
      <c r="F252" s="577"/>
      <c r="G252" s="577"/>
      <c r="H252" s="600"/>
      <c r="I252" s="577"/>
      <c r="J252" s="604">
        <v>1650</v>
      </c>
      <c r="K252" s="1639">
        <f>K250+J252</f>
        <v>6652177</v>
      </c>
      <c r="L252" s="433"/>
    </row>
    <row r="253" spans="1:12">
      <c r="A253" s="498"/>
      <c r="B253" s="9498"/>
      <c r="C253" s="556" t="s">
        <v>869</v>
      </c>
      <c r="D253" s="1619" t="s">
        <v>1339</v>
      </c>
      <c r="E253" s="1136" t="s">
        <v>1347</v>
      </c>
      <c r="F253" s="1588"/>
      <c r="G253" s="9492">
        <v>170640</v>
      </c>
      <c r="H253" s="537"/>
      <c r="I253" s="9492"/>
      <c r="J253" s="559"/>
      <c r="K253" s="9680">
        <f>K252-G253</f>
        <v>6481537</v>
      </c>
      <c r="L253" s="9647"/>
    </row>
    <row r="254" spans="1:12">
      <c r="A254" s="487"/>
      <c r="B254" s="9499"/>
      <c r="C254" s="555" t="s">
        <v>1433</v>
      </c>
      <c r="D254" s="1620" t="s">
        <v>304</v>
      </c>
      <c r="E254" s="1626"/>
      <c r="F254" s="1589"/>
      <c r="G254" s="9493"/>
      <c r="H254" s="515"/>
      <c r="I254" s="9493"/>
      <c r="J254" s="559"/>
      <c r="K254" s="9681"/>
      <c r="L254" s="9648"/>
    </row>
    <row r="255" spans="1:12">
      <c r="A255" s="487"/>
      <c r="B255" s="1591"/>
      <c r="C255" s="532"/>
      <c r="D255" s="576"/>
      <c r="E255" s="582"/>
      <c r="F255" s="577"/>
      <c r="G255" s="577"/>
      <c r="H255" s="600"/>
      <c r="I255" s="577"/>
      <c r="J255" s="604">
        <v>1650</v>
      </c>
      <c r="K255" s="1639">
        <f>K253+J255</f>
        <v>6483187</v>
      </c>
      <c r="L255" s="433"/>
    </row>
    <row r="256" spans="1:12">
      <c r="A256" s="498"/>
      <c r="B256" s="9498"/>
      <c r="C256" s="556" t="s">
        <v>869</v>
      </c>
      <c r="D256" s="1619" t="s">
        <v>1558</v>
      </c>
      <c r="E256" s="1136" t="s">
        <v>1602</v>
      </c>
      <c r="F256" s="1600"/>
      <c r="G256" s="9609">
        <v>85440</v>
      </c>
      <c r="H256" s="923"/>
      <c r="I256" s="9609"/>
      <c r="J256" s="571"/>
      <c r="K256" s="9680">
        <f>K255-G256</f>
        <v>6397747</v>
      </c>
      <c r="L256" s="433"/>
    </row>
    <row r="257" spans="1:12">
      <c r="A257" s="487"/>
      <c r="B257" s="9499"/>
      <c r="C257" s="555" t="s">
        <v>1569</v>
      </c>
      <c r="D257" s="1620" t="s">
        <v>1570</v>
      </c>
      <c r="E257" s="1626"/>
      <c r="F257" s="1601"/>
      <c r="G257" s="9610"/>
      <c r="H257" s="460"/>
      <c r="I257" s="9610"/>
      <c r="J257" s="571"/>
      <c r="K257" s="9681"/>
      <c r="L257" s="433"/>
    </row>
    <row r="258" spans="1:12">
      <c r="A258" s="487"/>
      <c r="B258" s="1591"/>
      <c r="C258" s="532"/>
      <c r="D258" s="576"/>
      <c r="E258" s="582"/>
      <c r="F258" s="577"/>
      <c r="G258" s="577"/>
      <c r="H258" s="600"/>
      <c r="I258" s="577"/>
      <c r="J258" s="604">
        <v>1650</v>
      </c>
      <c r="K258" s="1639">
        <f>K256+J258</f>
        <v>6399397</v>
      </c>
      <c r="L258" s="433"/>
    </row>
    <row r="259" spans="1:12">
      <c r="A259" s="498"/>
      <c r="B259" s="9498"/>
      <c r="C259" s="556" t="s">
        <v>869</v>
      </c>
      <c r="D259" s="1619" t="s">
        <v>1558</v>
      </c>
      <c r="E259" s="1136" t="s">
        <v>1602</v>
      </c>
      <c r="F259" s="9492"/>
      <c r="G259" s="9626">
        <v>110131</v>
      </c>
      <c r="H259" s="9492"/>
      <c r="I259" s="9492"/>
      <c r="J259" s="9492"/>
      <c r="K259" s="9680">
        <f>K258-G259</f>
        <v>6289266</v>
      </c>
      <c r="L259" s="9617"/>
    </row>
    <row r="260" spans="1:12">
      <c r="A260" s="487"/>
      <c r="B260" s="9499"/>
      <c r="C260" s="553" t="s">
        <v>1571</v>
      </c>
      <c r="D260" s="1620" t="s">
        <v>1570</v>
      </c>
      <c r="E260" s="1626"/>
      <c r="F260" s="9493"/>
      <c r="G260" s="9627"/>
      <c r="H260" s="9493"/>
      <c r="I260" s="9493"/>
      <c r="J260" s="9493"/>
      <c r="K260" s="9681"/>
      <c r="L260" s="9618"/>
    </row>
    <row r="261" spans="1:12">
      <c r="A261" s="487"/>
      <c r="B261" s="561"/>
      <c r="C261" s="546"/>
      <c r="D261" s="576"/>
      <c r="E261" s="584"/>
      <c r="F261" s="586"/>
      <c r="G261" s="585"/>
      <c r="H261" s="587"/>
      <c r="I261" s="586"/>
      <c r="J261" s="586">
        <v>1650</v>
      </c>
      <c r="K261" s="1639">
        <f>K259+J261</f>
        <v>6290916</v>
      </c>
      <c r="L261" s="433"/>
    </row>
    <row r="262" spans="1:12">
      <c r="A262" s="498"/>
      <c r="B262" s="9498" t="s">
        <v>1608</v>
      </c>
      <c r="C262" s="474" t="s">
        <v>815</v>
      </c>
      <c r="D262" s="1619" t="s">
        <v>848</v>
      </c>
      <c r="E262" s="1617" t="s">
        <v>52</v>
      </c>
      <c r="F262" s="1588"/>
      <c r="G262" s="9492">
        <v>571542</v>
      </c>
      <c r="H262" s="537"/>
      <c r="I262" s="9492"/>
      <c r="J262" s="559"/>
      <c r="K262" s="9680">
        <f>K261-G262</f>
        <v>5719374</v>
      </c>
      <c r="L262" s="433"/>
    </row>
    <row r="263" spans="1:12">
      <c r="A263" s="487"/>
      <c r="B263" s="9499"/>
      <c r="C263" s="477" t="s">
        <v>847</v>
      </c>
      <c r="D263" s="1620" t="s">
        <v>51</v>
      </c>
      <c r="E263" s="1618"/>
      <c r="F263" s="1589"/>
      <c r="G263" s="9493"/>
      <c r="H263" s="515"/>
      <c r="I263" s="9493"/>
      <c r="J263" s="559"/>
      <c r="K263" s="9681"/>
      <c r="L263" s="433"/>
    </row>
    <row r="264" spans="1:12">
      <c r="A264" s="487"/>
      <c r="B264" s="561"/>
      <c r="C264" s="532"/>
      <c r="D264" s="576"/>
      <c r="E264" s="582"/>
      <c r="F264" s="577"/>
      <c r="G264" s="577"/>
      <c r="H264" s="600"/>
      <c r="I264" s="577"/>
      <c r="J264" s="604">
        <v>1600</v>
      </c>
      <c r="K264" s="1639">
        <f>K262+J264</f>
        <v>5720974</v>
      </c>
      <c r="L264" s="433"/>
    </row>
    <row r="265" spans="1:12">
      <c r="A265" s="498"/>
      <c r="B265" s="9498"/>
      <c r="C265" s="517" t="s">
        <v>821</v>
      </c>
      <c r="D265" s="1619" t="s">
        <v>1427</v>
      </c>
      <c r="E265" s="1617" t="s">
        <v>1544</v>
      </c>
      <c r="F265" s="1600"/>
      <c r="G265" s="9609">
        <v>249578</v>
      </c>
      <c r="H265" s="943"/>
      <c r="I265" s="9609"/>
      <c r="J265" s="571"/>
      <c r="K265" s="9680">
        <f>K264-G265</f>
        <v>5471396</v>
      </c>
      <c r="L265" s="9617"/>
    </row>
    <row r="266" spans="1:12">
      <c r="A266" s="487"/>
      <c r="B266" s="9499"/>
      <c r="C266" s="555" t="s">
        <v>1426</v>
      </c>
      <c r="D266" s="1620" t="s">
        <v>729</v>
      </c>
      <c r="E266" s="1618"/>
      <c r="F266" s="1601"/>
      <c r="G266" s="9610"/>
      <c r="H266" s="460"/>
      <c r="I266" s="9610"/>
      <c r="J266" s="571"/>
      <c r="K266" s="9681"/>
      <c r="L266" s="9618"/>
    </row>
    <row r="267" spans="1:12">
      <c r="A267" s="487"/>
      <c r="B267" s="561"/>
      <c r="C267" s="532"/>
      <c r="D267" s="576"/>
      <c r="E267" s="582"/>
      <c r="F267" s="577"/>
      <c r="G267" s="577"/>
      <c r="H267" s="600"/>
      <c r="I267" s="577"/>
      <c r="J267" s="604">
        <v>1600</v>
      </c>
      <c r="K267" s="1639">
        <f>K265+J267</f>
        <v>5472996</v>
      </c>
      <c r="L267" s="433"/>
    </row>
    <row r="268" spans="1:12">
      <c r="A268" s="498"/>
      <c r="B268" s="9498"/>
      <c r="C268" s="435" t="s">
        <v>796</v>
      </c>
      <c r="D268" s="1619" t="s">
        <v>1427</v>
      </c>
      <c r="E268" s="1136" t="s">
        <v>1544</v>
      </c>
      <c r="F268" s="457"/>
      <c r="G268" s="9671">
        <v>143900</v>
      </c>
      <c r="H268" s="9633"/>
      <c r="I268" s="9492"/>
      <c r="J268" s="559"/>
      <c r="K268" s="9680">
        <f>K267-G268</f>
        <v>5329096</v>
      </c>
      <c r="L268" s="9617"/>
    </row>
    <row r="269" spans="1:12">
      <c r="A269" s="487"/>
      <c r="B269" s="9499"/>
      <c r="C269" s="509" t="s">
        <v>1522</v>
      </c>
      <c r="D269" s="1620" t="s">
        <v>729</v>
      </c>
      <c r="E269" s="1626"/>
      <c r="F269" s="461"/>
      <c r="G269" s="9672"/>
      <c r="H269" s="9634"/>
      <c r="I269" s="9493"/>
      <c r="J269" s="559"/>
      <c r="K269" s="9681"/>
      <c r="L269" s="9618"/>
    </row>
    <row r="270" spans="1:12">
      <c r="A270" s="487"/>
      <c r="B270" s="561"/>
      <c r="C270" s="532"/>
      <c r="D270" s="576"/>
      <c r="E270" s="582"/>
      <c r="F270" s="577"/>
      <c r="G270" s="577"/>
      <c r="H270" s="600"/>
      <c r="I270" s="577"/>
      <c r="J270" s="604">
        <v>750</v>
      </c>
      <c r="K270" s="1639">
        <f>K268+J270</f>
        <v>5329846</v>
      </c>
      <c r="L270" s="433"/>
    </row>
    <row r="271" spans="1:12">
      <c r="A271" s="498"/>
      <c r="B271" s="9498"/>
      <c r="C271" s="556" t="s">
        <v>1609</v>
      </c>
      <c r="D271" s="1619" t="s">
        <v>848</v>
      </c>
      <c r="E271" s="1617" t="s">
        <v>52</v>
      </c>
      <c r="F271" s="1600"/>
      <c r="G271" s="9609">
        <v>51000</v>
      </c>
      <c r="H271" s="9492"/>
      <c r="I271" s="9492"/>
      <c r="J271" s="559"/>
      <c r="K271" s="9680">
        <f>K270-G271</f>
        <v>5278846</v>
      </c>
      <c r="L271" s="433"/>
    </row>
    <row r="272" spans="1:12">
      <c r="A272" s="487"/>
      <c r="B272" s="9499"/>
      <c r="C272" s="555" t="s">
        <v>1610</v>
      </c>
      <c r="D272" s="1620" t="s">
        <v>51</v>
      </c>
      <c r="E272" s="1618"/>
      <c r="F272" s="1601"/>
      <c r="G272" s="9610"/>
      <c r="H272" s="9493"/>
      <c r="I272" s="9493"/>
      <c r="J272" s="559"/>
      <c r="K272" s="9681"/>
      <c r="L272" s="433"/>
    </row>
    <row r="273" spans="1:12">
      <c r="A273" s="487"/>
      <c r="B273" s="561"/>
      <c r="C273" s="532"/>
      <c r="D273" s="576"/>
      <c r="E273" s="582"/>
      <c r="F273" s="577"/>
      <c r="G273" s="577"/>
      <c r="H273" s="600"/>
      <c r="I273" s="577"/>
      <c r="J273" s="604">
        <v>1375</v>
      </c>
      <c r="K273" s="1639">
        <f>K271+J273</f>
        <v>5280221</v>
      </c>
      <c r="L273" s="433"/>
    </row>
    <row r="274" spans="1:12">
      <c r="A274" s="498"/>
      <c r="B274" s="9498" t="s">
        <v>1611</v>
      </c>
      <c r="C274" s="457" t="s">
        <v>997</v>
      </c>
      <c r="D274" s="1632" t="s">
        <v>1580</v>
      </c>
      <c r="E274" s="459" t="s">
        <v>1600</v>
      </c>
      <c r="F274" s="1588"/>
      <c r="G274" s="9492">
        <v>200000</v>
      </c>
      <c r="H274" s="534"/>
      <c r="I274" s="9492"/>
      <c r="J274" s="559"/>
      <c r="K274" s="9680">
        <f>K273-G274</f>
        <v>5080221</v>
      </c>
      <c r="L274" s="433"/>
    </row>
    <row r="275" spans="1:12">
      <c r="A275" s="487"/>
      <c r="B275" s="9499"/>
      <c r="C275" s="461" t="s">
        <v>1579</v>
      </c>
      <c r="D275" s="1633" t="s">
        <v>38</v>
      </c>
      <c r="E275" s="1627"/>
      <c r="F275" s="1589"/>
      <c r="G275" s="9493"/>
      <c r="H275" s="515"/>
      <c r="I275" s="9493"/>
      <c r="J275" s="559"/>
      <c r="K275" s="9681"/>
      <c r="L275" s="433"/>
    </row>
    <row r="276" spans="1:12">
      <c r="A276" s="487"/>
      <c r="B276" s="561"/>
      <c r="C276" s="532"/>
      <c r="D276" s="576"/>
      <c r="E276" s="582"/>
      <c r="F276" s="577"/>
      <c r="G276" s="577"/>
      <c r="H276" s="600"/>
      <c r="I276" s="577"/>
      <c r="J276" s="604">
        <v>1600</v>
      </c>
      <c r="K276" s="1639">
        <f>K274+J276</f>
        <v>5081821</v>
      </c>
      <c r="L276" s="433"/>
    </row>
    <row r="277" spans="1:12">
      <c r="A277" s="498"/>
      <c r="B277" s="9619" t="s">
        <v>1612</v>
      </c>
      <c r="C277" s="556" t="s">
        <v>815</v>
      </c>
      <c r="D277" s="1610"/>
      <c r="E277" s="459"/>
      <c r="F277" s="1588"/>
      <c r="G277" s="9492"/>
      <c r="H277" s="9492"/>
      <c r="I277" s="9492">
        <v>138555</v>
      </c>
      <c r="J277" s="559"/>
      <c r="K277" s="9680">
        <f>K276-I277</f>
        <v>4943266</v>
      </c>
      <c r="L277" s="9617"/>
    </row>
    <row r="278" spans="1:12">
      <c r="A278" s="487"/>
      <c r="B278" s="9620"/>
      <c r="C278" s="555" t="s">
        <v>1293</v>
      </c>
      <c r="D278" s="1611"/>
      <c r="E278" s="1605"/>
      <c r="F278" s="1589"/>
      <c r="G278" s="9493"/>
      <c r="H278" s="9493"/>
      <c r="I278" s="9493"/>
      <c r="J278" s="559"/>
      <c r="K278" s="9681"/>
      <c r="L278" s="9618"/>
    </row>
    <row r="279" spans="1:12">
      <c r="A279" s="487"/>
      <c r="B279" s="561"/>
      <c r="C279" s="532"/>
      <c r="D279" s="576"/>
      <c r="E279" s="582"/>
      <c r="F279" s="577"/>
      <c r="G279" s="577"/>
      <c r="H279" s="600"/>
      <c r="I279" s="577"/>
      <c r="J279" s="604">
        <v>1600</v>
      </c>
      <c r="K279" s="1639">
        <f>K277+J279</f>
        <v>4944866</v>
      </c>
      <c r="L279" s="433"/>
    </row>
    <row r="280" spans="1:12">
      <c r="A280" s="498"/>
      <c r="B280" s="9619"/>
      <c r="C280" s="545" t="s">
        <v>1278</v>
      </c>
      <c r="D280" s="1619" t="s">
        <v>1584</v>
      </c>
      <c r="E280" s="974" t="s">
        <v>56</v>
      </c>
      <c r="F280" s="1600"/>
      <c r="G280" s="9609">
        <v>300000</v>
      </c>
      <c r="H280" s="537"/>
      <c r="I280" s="9492"/>
      <c r="J280" s="559"/>
      <c r="K280" s="9680">
        <f>K279-G280</f>
        <v>4644866</v>
      </c>
      <c r="L280" s="433"/>
    </row>
    <row r="281" spans="1:12">
      <c r="A281" s="487"/>
      <c r="B281" s="9620"/>
      <c r="C281" s="555" t="s">
        <v>1583</v>
      </c>
      <c r="D281" s="1620" t="s">
        <v>1384</v>
      </c>
      <c r="E281" s="1626"/>
      <c r="F281" s="1601"/>
      <c r="G281" s="9610"/>
      <c r="H281" s="515"/>
      <c r="I281" s="9493"/>
      <c r="J281" s="559"/>
      <c r="K281" s="9681"/>
      <c r="L281" s="433"/>
    </row>
    <row r="282" spans="1:12">
      <c r="A282" s="487"/>
      <c r="B282" s="561"/>
      <c r="C282" s="532"/>
      <c r="D282" s="576"/>
      <c r="E282" s="582"/>
      <c r="F282" s="577"/>
      <c r="G282" s="577"/>
      <c r="H282" s="600"/>
      <c r="I282" s="577"/>
      <c r="J282" s="604">
        <v>1600</v>
      </c>
      <c r="K282" s="1639">
        <f>K280+J282</f>
        <v>4646466</v>
      </c>
      <c r="L282" s="433"/>
    </row>
    <row r="283" spans="1:12">
      <c r="A283" s="498"/>
      <c r="B283" s="9619"/>
      <c r="C283" s="556" t="s">
        <v>864</v>
      </c>
      <c r="D283" s="1619" t="s">
        <v>983</v>
      </c>
      <c r="E283" s="9524" t="s">
        <v>262</v>
      </c>
      <c r="F283" s="1600"/>
      <c r="G283" s="9609">
        <v>100000</v>
      </c>
      <c r="H283" s="943"/>
      <c r="I283" s="9609"/>
      <c r="J283" s="559"/>
      <c r="K283" s="9680">
        <f>K282-G283</f>
        <v>4546466</v>
      </c>
      <c r="L283" s="9617"/>
    </row>
    <row r="284" spans="1:12">
      <c r="A284" s="487"/>
      <c r="B284" s="9620"/>
      <c r="C284" s="555" t="s">
        <v>1581</v>
      </c>
      <c r="D284" s="1620"/>
      <c r="E284" s="9525"/>
      <c r="F284" s="1601"/>
      <c r="G284" s="9610"/>
      <c r="H284" s="460"/>
      <c r="I284" s="9610"/>
      <c r="J284" s="559"/>
      <c r="K284" s="9681"/>
      <c r="L284" s="9618"/>
    </row>
    <row r="285" spans="1:12">
      <c r="A285" s="487"/>
      <c r="B285" s="561"/>
      <c r="C285" s="531"/>
      <c r="D285" s="576"/>
      <c r="E285" s="584"/>
      <c r="F285" s="577"/>
      <c r="G285" s="577"/>
      <c r="H285" s="600"/>
      <c r="I285" s="577"/>
      <c r="J285" s="604">
        <v>1600</v>
      </c>
      <c r="K285" s="1639">
        <f>K283+J285</f>
        <v>4548066</v>
      </c>
      <c r="L285" s="433"/>
    </row>
    <row r="286" spans="1:12">
      <c r="A286" s="498"/>
      <c r="B286" s="9619"/>
      <c r="C286" s="556" t="s">
        <v>781</v>
      </c>
      <c r="D286" s="1619" t="s">
        <v>1255</v>
      </c>
      <c r="E286" s="1617" t="s">
        <v>1256</v>
      </c>
      <c r="F286" s="457"/>
      <c r="G286" s="9671"/>
      <c r="H286" s="943"/>
      <c r="I286" s="9609">
        <v>51340</v>
      </c>
      <c r="J286" s="559"/>
      <c r="K286" s="9680">
        <f>K285-I286</f>
        <v>4496726</v>
      </c>
      <c r="L286" s="9617"/>
    </row>
    <row r="287" spans="1:12">
      <c r="A287" s="487"/>
      <c r="B287" s="9620"/>
      <c r="C287" s="555" t="s">
        <v>1161</v>
      </c>
      <c r="D287" s="1620" t="s">
        <v>746</v>
      </c>
      <c r="E287" s="1618"/>
      <c r="F287" s="461"/>
      <c r="G287" s="9672"/>
      <c r="H287" s="460"/>
      <c r="I287" s="9610"/>
      <c r="J287" s="559"/>
      <c r="K287" s="9681"/>
      <c r="L287" s="9618"/>
    </row>
    <row r="288" spans="1:12">
      <c r="A288" s="487"/>
      <c r="B288" s="561"/>
      <c r="C288" s="532"/>
      <c r="D288" s="576"/>
      <c r="E288" s="582"/>
      <c r="F288" s="577"/>
      <c r="G288" s="577"/>
      <c r="H288" s="600"/>
      <c r="I288" s="577"/>
      <c r="J288" s="604">
        <v>1500</v>
      </c>
      <c r="K288" s="1639">
        <f>K286+J288</f>
        <v>4498226</v>
      </c>
      <c r="L288" s="433"/>
    </row>
    <row r="289" spans="1:12">
      <c r="A289" s="498"/>
      <c r="B289" s="9619"/>
      <c r="C289" s="556" t="s">
        <v>796</v>
      </c>
      <c r="D289" s="1619" t="s">
        <v>1371</v>
      </c>
      <c r="E289" s="1634" t="s">
        <v>1372</v>
      </c>
      <c r="F289" s="1588"/>
      <c r="G289" s="9492"/>
      <c r="H289" s="537"/>
      <c r="I289" s="9492">
        <v>176100</v>
      </c>
      <c r="J289" s="559"/>
      <c r="K289" s="9680">
        <f>K288-I289</f>
        <v>4322126</v>
      </c>
      <c r="L289" s="9617"/>
    </row>
    <row r="290" spans="1:12">
      <c r="A290" s="487"/>
      <c r="B290" s="9620"/>
      <c r="C290" s="477" t="s">
        <v>1077</v>
      </c>
      <c r="D290" s="1620" t="s">
        <v>956</v>
      </c>
      <c r="E290" s="1635"/>
      <c r="F290" s="1589"/>
      <c r="G290" s="9493"/>
      <c r="H290" s="515"/>
      <c r="I290" s="9493"/>
      <c r="J290" s="559"/>
      <c r="K290" s="9681"/>
      <c r="L290" s="9618"/>
    </row>
    <row r="291" spans="1:12">
      <c r="A291" s="487"/>
      <c r="B291" s="561"/>
      <c r="C291" s="532"/>
      <c r="D291" s="576"/>
      <c r="E291" s="582"/>
      <c r="F291" s="577"/>
      <c r="G291" s="577"/>
      <c r="H291" s="600"/>
      <c r="I291" s="577"/>
      <c r="J291" s="604">
        <v>1500</v>
      </c>
      <c r="K291" s="1639">
        <f>K289+J291</f>
        <v>4323626</v>
      </c>
      <c r="L291" s="433"/>
    </row>
    <row r="292" spans="1:12">
      <c r="A292" s="498"/>
      <c r="B292" s="9619" t="s">
        <v>1613</v>
      </c>
      <c r="C292" s="556" t="s">
        <v>815</v>
      </c>
      <c r="D292" s="1619" t="s">
        <v>1441</v>
      </c>
      <c r="E292" s="1634" t="s">
        <v>1442</v>
      </c>
      <c r="F292" s="1588"/>
      <c r="G292" s="9492"/>
      <c r="H292" s="534"/>
      <c r="I292" s="9492">
        <v>116637</v>
      </c>
      <c r="J292" s="559"/>
      <c r="K292" s="9680">
        <f>K291-I292</f>
        <v>4206989</v>
      </c>
      <c r="L292" s="9617"/>
    </row>
    <row r="293" spans="1:12">
      <c r="A293" s="487"/>
      <c r="B293" s="9620"/>
      <c r="C293" s="555" t="s">
        <v>1440</v>
      </c>
      <c r="D293" s="1620" t="s">
        <v>1479</v>
      </c>
      <c r="E293" s="1635"/>
      <c r="F293" s="1589"/>
      <c r="G293" s="9493"/>
      <c r="H293" s="515"/>
      <c r="I293" s="9493"/>
      <c r="J293" s="559"/>
      <c r="K293" s="9681"/>
      <c r="L293" s="9618"/>
    </row>
    <row r="294" spans="1:12">
      <c r="A294" s="487"/>
      <c r="B294" s="561"/>
      <c r="C294" s="532"/>
      <c r="D294" s="576"/>
      <c r="E294" s="582"/>
      <c r="F294" s="577"/>
      <c r="G294" s="577"/>
      <c r="H294" s="600"/>
      <c r="I294" s="577"/>
      <c r="J294" s="604">
        <v>1600</v>
      </c>
      <c r="K294" s="1639">
        <f>K292+J294</f>
        <v>4208589</v>
      </c>
      <c r="L294" s="433"/>
    </row>
    <row r="295" spans="1:12">
      <c r="A295" s="498"/>
      <c r="B295" s="9619"/>
      <c r="C295" s="474" t="s">
        <v>815</v>
      </c>
      <c r="D295" s="1619" t="s">
        <v>1441</v>
      </c>
      <c r="E295" s="974" t="s">
        <v>1442</v>
      </c>
      <c r="F295" s="1588"/>
      <c r="G295" s="9492"/>
      <c r="H295" s="9492"/>
      <c r="I295" s="9492">
        <v>67788</v>
      </c>
      <c r="J295" s="559"/>
      <c r="K295" s="9680">
        <f>K294-I295</f>
        <v>4140801</v>
      </c>
      <c r="L295" s="433"/>
    </row>
    <row r="296" spans="1:12">
      <c r="A296" s="487"/>
      <c r="B296" s="9620"/>
      <c r="C296" s="461" t="s">
        <v>1443</v>
      </c>
      <c r="D296" s="1620" t="s">
        <v>1479</v>
      </c>
      <c r="E296" s="1626"/>
      <c r="F296" s="1589"/>
      <c r="G296" s="9493"/>
      <c r="H296" s="9493"/>
      <c r="I296" s="9493"/>
      <c r="J296" s="559"/>
      <c r="K296" s="9681"/>
      <c r="L296" s="433"/>
    </row>
    <row r="297" spans="1:12">
      <c r="A297" s="487"/>
      <c r="B297" s="561"/>
      <c r="C297" s="532"/>
      <c r="D297" s="576"/>
      <c r="E297" s="582"/>
      <c r="F297" s="577"/>
      <c r="G297" s="577"/>
      <c r="H297" s="600"/>
      <c r="I297" s="577"/>
      <c r="J297" s="604">
        <v>1600</v>
      </c>
      <c r="K297" s="1639">
        <f>K295+J297</f>
        <v>4142401</v>
      </c>
      <c r="L297" s="433"/>
    </row>
    <row r="298" spans="1:12">
      <c r="A298" s="498"/>
      <c r="B298" s="9619"/>
      <c r="C298" s="517" t="s">
        <v>1278</v>
      </c>
      <c r="D298" s="1619" t="s">
        <v>37</v>
      </c>
      <c r="E298" s="1634" t="s">
        <v>717</v>
      </c>
      <c r="F298" s="1588"/>
      <c r="G298" s="9492">
        <v>300000</v>
      </c>
      <c r="H298" s="537"/>
      <c r="J298" s="559"/>
      <c r="K298" s="9680">
        <f>K297-G298</f>
        <v>3842401</v>
      </c>
      <c r="L298" s="433"/>
    </row>
    <row r="299" spans="1:12">
      <c r="A299" s="487"/>
      <c r="B299" s="9620"/>
      <c r="C299" s="477" t="s">
        <v>1179</v>
      </c>
      <c r="D299" s="1620" t="s">
        <v>250</v>
      </c>
      <c r="E299" s="1635"/>
      <c r="F299" s="1589"/>
      <c r="G299" s="9493"/>
      <c r="H299" s="515"/>
      <c r="J299" s="559"/>
      <c r="K299" s="9681"/>
      <c r="L299" s="433"/>
    </row>
    <row r="300" spans="1:12">
      <c r="A300" s="487"/>
      <c r="B300" s="561"/>
      <c r="C300" s="532"/>
      <c r="D300" s="576"/>
      <c r="E300" s="582"/>
      <c r="F300" s="577"/>
      <c r="G300" s="577"/>
      <c r="H300" s="600"/>
      <c r="I300" s="575"/>
      <c r="J300" s="604">
        <v>1600</v>
      </c>
      <c r="K300" s="1639">
        <f>K298+J300</f>
        <v>3844001</v>
      </c>
      <c r="L300" s="433"/>
    </row>
    <row r="301" spans="1:12">
      <c r="A301" s="491"/>
      <c r="B301" s="9498"/>
      <c r="C301" s="474" t="s">
        <v>781</v>
      </c>
      <c r="D301" s="1619" t="s">
        <v>1441</v>
      </c>
      <c r="E301" s="1617" t="s">
        <v>1442</v>
      </c>
      <c r="F301" s="1612"/>
      <c r="G301" s="9663"/>
      <c r="H301" s="9663"/>
      <c r="I301" s="9492">
        <v>22140</v>
      </c>
      <c r="J301" s="464"/>
      <c r="K301" s="9680">
        <f>K300-I301</f>
        <v>3821861</v>
      </c>
      <c r="L301" s="433"/>
    </row>
    <row r="302" spans="1:12">
      <c r="A302" s="487"/>
      <c r="B302" s="9499"/>
      <c r="C302" s="477" t="s">
        <v>1444</v>
      </c>
      <c r="D302" s="1620" t="s">
        <v>1479</v>
      </c>
      <c r="E302" s="1618"/>
      <c r="F302" s="1613"/>
      <c r="G302" s="9664"/>
      <c r="H302" s="9664"/>
      <c r="I302" s="9493"/>
      <c r="J302" s="559"/>
      <c r="K302" s="9681"/>
      <c r="L302" s="433"/>
    </row>
    <row r="303" spans="1:12">
      <c r="A303" s="487"/>
      <c r="B303" s="533"/>
      <c r="C303" s="532"/>
      <c r="D303" s="576"/>
      <c r="E303" s="582"/>
      <c r="F303" s="577"/>
      <c r="G303" s="600"/>
      <c r="H303" s="600"/>
      <c r="I303" s="600"/>
      <c r="J303" s="604">
        <v>1500</v>
      </c>
      <c r="K303" s="1217">
        <f>K301+J303</f>
        <v>3823361</v>
      </c>
      <c r="L303" s="433"/>
    </row>
    <row r="304" spans="1:12">
      <c r="A304" s="498"/>
      <c r="B304" s="9498"/>
      <c r="C304" s="457" t="s">
        <v>781</v>
      </c>
      <c r="D304" s="1619" t="s">
        <v>1441</v>
      </c>
      <c r="E304" s="1634" t="s">
        <v>1442</v>
      </c>
      <c r="F304" s="1588"/>
      <c r="G304" s="9492"/>
      <c r="H304" s="534"/>
      <c r="I304" s="9492">
        <v>155390</v>
      </c>
      <c r="J304" s="559"/>
      <c r="K304" s="9680">
        <f>K303-I304</f>
        <v>3667971</v>
      </c>
      <c r="L304" s="433"/>
    </row>
    <row r="305" spans="1:12">
      <c r="A305" s="487"/>
      <c r="B305" s="9499"/>
      <c r="C305" s="461" t="s">
        <v>1445</v>
      </c>
      <c r="D305" s="1620" t="s">
        <v>1479</v>
      </c>
      <c r="E305" s="1635"/>
      <c r="F305" s="1589"/>
      <c r="G305" s="9493"/>
      <c r="H305" s="515"/>
      <c r="I305" s="9493"/>
      <c r="J305" s="559"/>
      <c r="K305" s="9681"/>
      <c r="L305" s="433"/>
    </row>
    <row r="306" spans="1:12">
      <c r="A306" s="487"/>
      <c r="B306" s="533"/>
      <c r="C306" s="465"/>
      <c r="D306" s="602"/>
      <c r="E306" s="605"/>
      <c r="F306" s="577"/>
      <c r="G306" s="600"/>
      <c r="H306" s="600"/>
      <c r="I306" s="600"/>
      <c r="J306" s="604">
        <v>1500</v>
      </c>
      <c r="K306" s="1639">
        <f>K304+J306</f>
        <v>3669471</v>
      </c>
      <c r="L306" s="433"/>
    </row>
    <row r="307" spans="1:12">
      <c r="A307" s="498"/>
      <c r="B307" s="1602"/>
      <c r="C307" s="474" t="s">
        <v>781</v>
      </c>
      <c r="D307" s="1610"/>
      <c r="E307" s="1592"/>
      <c r="F307" s="1588"/>
      <c r="G307" s="1588"/>
      <c r="H307" s="9492">
        <v>66890</v>
      </c>
      <c r="I307" s="9492"/>
      <c r="J307" s="559"/>
      <c r="K307" s="9680">
        <f>K306-H307</f>
        <v>3602581</v>
      </c>
      <c r="L307" s="9617" t="s">
        <v>1632</v>
      </c>
    </row>
    <row r="308" spans="1:12">
      <c r="A308" s="487"/>
      <c r="B308" s="1603"/>
      <c r="C308" s="477" t="s">
        <v>1567</v>
      </c>
      <c r="D308" s="1611"/>
      <c r="E308" s="1593"/>
      <c r="F308" s="1589"/>
      <c r="G308" s="1589"/>
      <c r="H308" s="9493"/>
      <c r="I308" s="9493"/>
      <c r="J308" s="559"/>
      <c r="K308" s="9681"/>
      <c r="L308" s="9618"/>
    </row>
    <row r="309" spans="1:12">
      <c r="A309" s="487"/>
      <c r="B309" s="561"/>
      <c r="C309" s="532"/>
      <c r="D309" s="576"/>
      <c r="E309" s="582"/>
      <c r="F309" s="577"/>
      <c r="G309" s="577"/>
      <c r="H309" s="600"/>
      <c r="I309" s="577"/>
      <c r="J309" s="604">
        <v>1500</v>
      </c>
      <c r="K309" s="1639">
        <f>K307+J309</f>
        <v>3604081</v>
      </c>
      <c r="L309" s="433"/>
    </row>
    <row r="310" spans="1:12">
      <c r="A310" s="498"/>
      <c r="B310" s="1602"/>
      <c r="C310" s="556" t="s">
        <v>1573</v>
      </c>
      <c r="D310" s="1619" t="s">
        <v>1558</v>
      </c>
      <c r="E310" s="1136" t="s">
        <v>1602</v>
      </c>
      <c r="F310" s="1600"/>
      <c r="G310" s="9609">
        <v>172920</v>
      </c>
      <c r="H310" s="943"/>
      <c r="I310" s="9609"/>
      <c r="J310" s="559"/>
      <c r="K310" s="9680">
        <f>K309-G310</f>
        <v>3431161</v>
      </c>
      <c r="L310" s="9647"/>
    </row>
    <row r="311" spans="1:12">
      <c r="A311" s="487"/>
      <c r="B311" s="1603"/>
      <c r="C311" s="555" t="s">
        <v>1574</v>
      </c>
      <c r="D311" s="1620" t="s">
        <v>1570</v>
      </c>
      <c r="E311" s="1626"/>
      <c r="F311" s="1601"/>
      <c r="G311" s="9610"/>
      <c r="H311" s="460"/>
      <c r="I311" s="9610"/>
      <c r="J311" s="559"/>
      <c r="K311" s="9681"/>
      <c r="L311" s="9648"/>
    </row>
    <row r="312" spans="1:12">
      <c r="A312" s="487"/>
      <c r="B312" s="561"/>
      <c r="C312" s="532"/>
      <c r="D312" s="576"/>
      <c r="E312" s="582"/>
      <c r="F312" s="577"/>
      <c r="G312" s="577"/>
      <c r="H312" s="600"/>
      <c r="I312" s="577"/>
      <c r="J312" s="604">
        <v>700</v>
      </c>
      <c r="K312" s="1639">
        <f>K310+J312</f>
        <v>3431861</v>
      </c>
      <c r="L312" s="433"/>
    </row>
    <row r="313" spans="1:12">
      <c r="A313" s="498"/>
      <c r="B313" s="9619" t="s">
        <v>1614</v>
      </c>
      <c r="C313" s="474" t="s">
        <v>1109</v>
      </c>
      <c r="D313" s="1619" t="s">
        <v>1312</v>
      </c>
      <c r="E313" s="1617" t="s">
        <v>1326</v>
      </c>
      <c r="F313" s="1588"/>
      <c r="G313" s="9492">
        <v>500000</v>
      </c>
      <c r="H313" s="9492"/>
      <c r="I313" s="9492"/>
      <c r="J313" s="559"/>
      <c r="K313" s="9680">
        <f>K312-G313</f>
        <v>2931861</v>
      </c>
      <c r="L313" s="433"/>
    </row>
    <row r="314" spans="1:12">
      <c r="A314" s="487"/>
      <c r="B314" s="9620"/>
      <c r="C314" s="477" t="s">
        <v>1311</v>
      </c>
      <c r="D314" s="1620" t="s">
        <v>1313</v>
      </c>
      <c r="E314" s="1618"/>
      <c r="F314" s="1589"/>
      <c r="G314" s="9493"/>
      <c r="H314" s="9493"/>
      <c r="I314" s="9493"/>
      <c r="J314" s="559"/>
      <c r="K314" s="9681"/>
      <c r="L314" s="433"/>
    </row>
    <row r="315" spans="1:12">
      <c r="A315" s="487"/>
      <c r="B315" s="561"/>
      <c r="C315" s="532"/>
      <c r="D315" s="576"/>
      <c r="E315" s="582"/>
      <c r="F315" s="577"/>
      <c r="G315" s="577"/>
      <c r="H315" s="600"/>
      <c r="I315" s="577"/>
      <c r="J315" s="604">
        <v>1600</v>
      </c>
      <c r="K315" s="1639">
        <f>K313+J315</f>
        <v>2933461</v>
      </c>
      <c r="L315" s="433"/>
    </row>
    <row r="316" spans="1:12">
      <c r="A316" s="498"/>
      <c r="B316" s="9619"/>
      <c r="C316" s="474" t="s">
        <v>781</v>
      </c>
      <c r="D316" s="1595"/>
      <c r="E316" s="974"/>
      <c r="F316" s="1588"/>
      <c r="G316" s="9492"/>
      <c r="H316" s="537"/>
      <c r="I316" s="9492">
        <v>29190</v>
      </c>
      <c r="J316" s="559"/>
      <c r="K316" s="9680">
        <f>K315-I316</f>
        <v>2904271</v>
      </c>
      <c r="L316" s="433"/>
    </row>
    <row r="317" spans="1:12">
      <c r="A317" s="487"/>
      <c r="B317" s="9620"/>
      <c r="C317" s="477" t="s">
        <v>1431</v>
      </c>
      <c r="D317" s="1596"/>
      <c r="E317" s="1603"/>
      <c r="F317" s="1589"/>
      <c r="G317" s="9493"/>
      <c r="H317" s="515"/>
      <c r="I317" s="9493"/>
      <c r="J317" s="559"/>
      <c r="K317" s="9681"/>
      <c r="L317" s="433"/>
    </row>
    <row r="318" spans="1:12">
      <c r="A318" s="487"/>
      <c r="B318" s="561"/>
      <c r="C318" s="532"/>
      <c r="D318" s="576"/>
      <c r="E318" s="582"/>
      <c r="F318" s="577"/>
      <c r="G318" s="577"/>
      <c r="H318" s="600"/>
      <c r="I318" s="577"/>
      <c r="J318" s="604">
        <v>1500</v>
      </c>
      <c r="K318" s="1639">
        <f>K316+J318</f>
        <v>2905771</v>
      </c>
      <c r="L318" s="433"/>
    </row>
    <row r="319" spans="1:12">
      <c r="A319" s="498"/>
      <c r="B319" s="9619" t="s">
        <v>1615</v>
      </c>
      <c r="C319" s="556" t="s">
        <v>815</v>
      </c>
      <c r="D319" s="1595"/>
      <c r="E319" s="1597"/>
      <c r="F319" s="1588"/>
      <c r="G319" s="9492"/>
      <c r="H319" s="537"/>
      <c r="I319" s="9492">
        <v>545870</v>
      </c>
      <c r="J319" s="559"/>
      <c r="K319" s="9680">
        <f>K318-I319</f>
        <v>2359901</v>
      </c>
      <c r="L319" s="433"/>
    </row>
    <row r="320" spans="1:12">
      <c r="A320" s="487"/>
      <c r="B320" s="9620"/>
      <c r="C320" s="555" t="s">
        <v>1616</v>
      </c>
      <c r="D320" s="1596"/>
      <c r="E320" s="1598"/>
      <c r="F320" s="1589"/>
      <c r="G320" s="9493"/>
      <c r="H320" s="515"/>
      <c r="I320" s="9493"/>
      <c r="J320" s="559"/>
      <c r="K320" s="9681"/>
      <c r="L320" s="433"/>
    </row>
    <row r="321" spans="1:12">
      <c r="A321" s="487"/>
      <c r="B321" s="561"/>
      <c r="C321" s="532"/>
      <c r="D321" s="576"/>
      <c r="E321" s="582"/>
      <c r="F321" s="577"/>
      <c r="G321" s="577"/>
      <c r="H321" s="600"/>
      <c r="I321" s="577"/>
      <c r="J321" s="604">
        <v>1600</v>
      </c>
      <c r="K321" s="1639">
        <f>K319+J321</f>
        <v>2361501</v>
      </c>
      <c r="L321" s="433"/>
    </row>
    <row r="322" spans="1:12">
      <c r="A322" s="498"/>
      <c r="B322" s="9619"/>
      <c r="C322" s="474" t="s">
        <v>781</v>
      </c>
      <c r="D322" s="1632" t="s">
        <v>1167</v>
      </c>
      <c r="E322" s="1617" t="s">
        <v>195</v>
      </c>
      <c r="F322" s="1588"/>
      <c r="G322" s="9492"/>
      <c r="H322" s="9492"/>
      <c r="I322" s="9492">
        <v>97640</v>
      </c>
      <c r="J322" s="559"/>
      <c r="K322" s="9680">
        <f>K321-I322</f>
        <v>2263861</v>
      </c>
      <c r="L322" s="433"/>
    </row>
    <row r="323" spans="1:12">
      <c r="A323" s="487"/>
      <c r="B323" s="9620"/>
      <c r="C323" s="477" t="s">
        <v>1238</v>
      </c>
      <c r="D323" s="1633" t="s">
        <v>38</v>
      </c>
      <c r="E323" s="1618"/>
      <c r="F323" s="1589"/>
      <c r="G323" s="9493"/>
      <c r="H323" s="9493"/>
      <c r="I323" s="9493"/>
      <c r="J323" s="559"/>
      <c r="K323" s="9681"/>
      <c r="L323" s="433"/>
    </row>
    <row r="324" spans="1:12">
      <c r="A324" s="487"/>
      <c r="B324" s="561"/>
      <c r="C324" s="532"/>
      <c r="D324" s="576"/>
      <c r="E324" s="582"/>
      <c r="F324" s="577"/>
      <c r="G324" s="577"/>
      <c r="H324" s="600"/>
      <c r="I324" s="577"/>
      <c r="J324" s="604">
        <v>1500</v>
      </c>
      <c r="K324" s="1217">
        <f>K322+J324</f>
        <v>2265361</v>
      </c>
      <c r="L324" s="433"/>
    </row>
    <row r="325" spans="1:12">
      <c r="A325" s="491" t="s">
        <v>356</v>
      </c>
      <c r="B325" s="9498"/>
      <c r="C325" s="474" t="s">
        <v>781</v>
      </c>
      <c r="D325" s="1632" t="s">
        <v>1167</v>
      </c>
      <c r="E325" s="1617" t="s">
        <v>195</v>
      </c>
      <c r="F325" s="1588"/>
      <c r="G325" s="9492"/>
      <c r="H325" s="9492"/>
      <c r="I325" s="9492">
        <v>64640</v>
      </c>
      <c r="J325" s="464"/>
      <c r="K325" s="9680">
        <f>K324-I325</f>
        <v>2200721</v>
      </c>
      <c r="L325" s="9617"/>
    </row>
    <row r="326" spans="1:12">
      <c r="A326" s="487"/>
      <c r="B326" s="9499"/>
      <c r="C326" s="477" t="s">
        <v>1239</v>
      </c>
      <c r="D326" s="1633" t="s">
        <v>38</v>
      </c>
      <c r="E326" s="1618"/>
      <c r="F326" s="1589"/>
      <c r="G326" s="9493"/>
      <c r="H326" s="9493"/>
      <c r="I326" s="9493"/>
      <c r="J326" s="559"/>
      <c r="K326" s="9681"/>
      <c r="L326" s="9618"/>
    </row>
    <row r="327" spans="1:12">
      <c r="A327" s="487"/>
      <c r="B327" s="533"/>
      <c r="C327" s="465"/>
      <c r="D327" s="602"/>
      <c r="E327" s="605"/>
      <c r="F327" s="577"/>
      <c r="G327" s="600"/>
      <c r="H327" s="600"/>
      <c r="I327" s="600"/>
      <c r="J327" s="604">
        <v>1500</v>
      </c>
      <c r="K327" s="1639">
        <f>K325+J327</f>
        <v>2202221</v>
      </c>
      <c r="L327" s="433"/>
    </row>
    <row r="328" spans="1:12">
      <c r="A328" s="498"/>
      <c r="B328" s="9619"/>
      <c r="C328" s="556" t="s">
        <v>796</v>
      </c>
      <c r="D328" s="1595"/>
      <c r="E328" s="1592"/>
      <c r="F328" s="1588"/>
      <c r="G328" s="9492"/>
      <c r="H328" s="9492"/>
      <c r="I328" s="9492">
        <v>41300</v>
      </c>
      <c r="J328" s="559"/>
      <c r="K328" s="9680">
        <f>K327-I328</f>
        <v>2160921</v>
      </c>
      <c r="L328" s="9617"/>
    </row>
    <row r="329" spans="1:12">
      <c r="A329" s="487"/>
      <c r="B329" s="9620"/>
      <c r="C329" s="555" t="s">
        <v>1062</v>
      </c>
      <c r="D329" s="1596"/>
      <c r="E329" s="1593"/>
      <c r="F329" s="1589"/>
      <c r="G329" s="9493"/>
      <c r="H329" s="9493"/>
      <c r="I329" s="9493"/>
      <c r="J329" s="559"/>
      <c r="K329" s="9681"/>
      <c r="L329" s="9618"/>
    </row>
    <row r="330" spans="1:12">
      <c r="A330" s="487"/>
      <c r="B330" s="561"/>
      <c r="C330" s="532"/>
      <c r="D330" s="576"/>
      <c r="E330" s="582"/>
      <c r="F330" s="577"/>
      <c r="G330" s="577"/>
      <c r="H330" s="600"/>
      <c r="I330" s="577"/>
      <c r="J330" s="604">
        <v>750</v>
      </c>
      <c r="K330" s="1639">
        <f>K328+J330</f>
        <v>2161671</v>
      </c>
      <c r="L330" s="433"/>
    </row>
    <row r="331" spans="1:12">
      <c r="A331" s="498"/>
      <c r="B331" s="9619"/>
      <c r="C331" s="556" t="s">
        <v>796</v>
      </c>
      <c r="D331" s="1632" t="s">
        <v>1167</v>
      </c>
      <c r="E331" s="1617" t="s">
        <v>195</v>
      </c>
      <c r="F331" s="457"/>
      <c r="G331" s="9671"/>
      <c r="H331" s="537"/>
      <c r="I331" s="9492">
        <v>172300</v>
      </c>
      <c r="J331" s="559"/>
      <c r="K331" s="9680">
        <f>K330-I331</f>
        <v>1989371</v>
      </c>
      <c r="L331" s="433"/>
    </row>
    <row r="332" spans="1:12">
      <c r="A332" s="487"/>
      <c r="B332" s="9620"/>
      <c r="C332" s="555" t="s">
        <v>1351</v>
      </c>
      <c r="D332" s="1633" t="s">
        <v>38</v>
      </c>
      <c r="E332" s="1618"/>
      <c r="F332" s="461"/>
      <c r="G332" s="9672"/>
      <c r="H332" s="515"/>
      <c r="I332" s="9493"/>
      <c r="J332" s="559"/>
      <c r="K332" s="9681"/>
      <c r="L332" s="433"/>
    </row>
    <row r="333" spans="1:12">
      <c r="A333" s="487"/>
      <c r="B333" s="561"/>
      <c r="C333" s="532"/>
      <c r="D333" s="576"/>
      <c r="E333" s="582"/>
      <c r="F333" s="577"/>
      <c r="G333" s="577"/>
      <c r="H333" s="600"/>
      <c r="I333" s="577"/>
      <c r="J333" s="604">
        <v>750</v>
      </c>
      <c r="K333" s="1639">
        <f>K331+J333</f>
        <v>1990121</v>
      </c>
      <c r="L333" s="433"/>
    </row>
    <row r="334" spans="1:12">
      <c r="A334" s="498"/>
      <c r="B334" s="9619" t="s">
        <v>1617</v>
      </c>
      <c r="C334" s="474" t="s">
        <v>591</v>
      </c>
      <c r="D334" s="1619"/>
      <c r="E334" s="1592"/>
      <c r="F334" s="1588">
        <v>20000000</v>
      </c>
      <c r="G334" s="9492"/>
      <c r="H334" s="537"/>
      <c r="I334" s="9492"/>
      <c r="J334" s="559"/>
      <c r="K334" s="9680">
        <f>K333+F334</f>
        <v>21990121</v>
      </c>
      <c r="L334" s="433"/>
    </row>
    <row r="335" spans="1:12">
      <c r="A335" s="487"/>
      <c r="B335" s="9620"/>
      <c r="C335" s="477"/>
      <c r="D335" s="1620"/>
      <c r="E335" s="1593"/>
      <c r="F335" s="1589"/>
      <c r="G335" s="9493"/>
      <c r="H335" s="515"/>
      <c r="I335" s="9493"/>
      <c r="J335" s="559"/>
      <c r="K335" s="9681"/>
      <c r="L335" s="433"/>
    </row>
    <row r="336" spans="1:12">
      <c r="A336" s="487"/>
      <c r="B336" s="561"/>
      <c r="C336" s="532"/>
      <c r="D336" s="576"/>
      <c r="E336" s="582"/>
      <c r="F336" s="577"/>
      <c r="G336" s="577"/>
      <c r="H336" s="600"/>
      <c r="I336" s="577"/>
      <c r="J336" s="604"/>
      <c r="K336" s="1639"/>
      <c r="L336" s="433"/>
    </row>
    <row r="337" spans="1:12">
      <c r="A337" s="498"/>
      <c r="B337" s="9619"/>
      <c r="C337" s="474" t="s">
        <v>815</v>
      </c>
      <c r="D337" s="1619" t="s">
        <v>1586</v>
      </c>
      <c r="E337" s="1617" t="s">
        <v>1637</v>
      </c>
      <c r="F337" s="1615"/>
      <c r="G337" s="9492">
        <v>78631</v>
      </c>
      <c r="H337" s="537"/>
      <c r="I337" s="9492"/>
      <c r="J337" s="559"/>
      <c r="K337" s="9680">
        <f>K334-G337</f>
        <v>21911490</v>
      </c>
      <c r="L337" s="433"/>
    </row>
    <row r="338" spans="1:12">
      <c r="A338" s="487"/>
      <c r="B338" s="9620"/>
      <c r="C338" s="477" t="s">
        <v>1585</v>
      </c>
      <c r="D338" s="1620" t="s">
        <v>729</v>
      </c>
      <c r="E338" s="1618"/>
      <c r="F338" s="1616"/>
      <c r="G338" s="9493"/>
      <c r="H338" s="515"/>
      <c r="I338" s="9493"/>
      <c r="J338" s="559"/>
      <c r="K338" s="9681"/>
      <c r="L338" s="433"/>
    </row>
    <row r="339" spans="1:12">
      <c r="A339" s="487"/>
      <c r="B339" s="561"/>
      <c r="C339" s="532"/>
      <c r="D339" s="576"/>
      <c r="E339" s="582"/>
      <c r="F339" s="577"/>
      <c r="G339" s="577"/>
      <c r="H339" s="600"/>
      <c r="I339" s="577"/>
      <c r="J339" s="604">
        <v>1600</v>
      </c>
      <c r="K339" s="1217">
        <f>K337+J339</f>
        <v>21913090</v>
      </c>
      <c r="L339" s="433"/>
    </row>
    <row r="340" spans="1:12">
      <c r="A340" s="491"/>
      <c r="B340" s="9498"/>
      <c r="C340" s="556" t="s">
        <v>815</v>
      </c>
      <c r="D340" s="1619" t="s">
        <v>138</v>
      </c>
      <c r="E340" s="974" t="s">
        <v>140</v>
      </c>
      <c r="F340" s="1623"/>
      <c r="G340" s="1623">
        <v>267749</v>
      </c>
      <c r="H340" s="1615"/>
      <c r="I340" s="1615"/>
      <c r="J340" s="464"/>
      <c r="K340" s="9680">
        <f>K339-G340</f>
        <v>21645341</v>
      </c>
      <c r="L340" s="433"/>
    </row>
    <row r="341" spans="1:12">
      <c r="A341" s="487"/>
      <c r="B341" s="9499"/>
      <c r="C341" s="555" t="s">
        <v>910</v>
      </c>
      <c r="D341" s="1620" t="s">
        <v>598</v>
      </c>
      <c r="E341" s="1626"/>
      <c r="F341" s="1624"/>
      <c r="G341" s="1624"/>
      <c r="H341" s="1616"/>
      <c r="I341" s="1616"/>
      <c r="J341" s="559"/>
      <c r="K341" s="9681"/>
      <c r="L341" s="433"/>
    </row>
    <row r="342" spans="1:12">
      <c r="A342" s="487"/>
      <c r="B342" s="533"/>
      <c r="C342" s="532"/>
      <c r="D342" s="576"/>
      <c r="E342" s="582"/>
      <c r="F342" s="577"/>
      <c r="G342" s="577"/>
      <c r="H342" s="600"/>
      <c r="I342" s="577"/>
      <c r="J342" s="604">
        <v>1600</v>
      </c>
      <c r="K342" s="1639">
        <f>K340+J342</f>
        <v>21646941</v>
      </c>
      <c r="L342" s="433"/>
    </row>
    <row r="343" spans="1:12">
      <c r="A343" s="498"/>
      <c r="B343" s="9619"/>
      <c r="C343" s="556" t="s">
        <v>815</v>
      </c>
      <c r="D343" s="1619" t="s">
        <v>955</v>
      </c>
      <c r="E343" s="1617" t="s">
        <v>1232</v>
      </c>
      <c r="F343" s="1615"/>
      <c r="G343" s="1615"/>
      <c r="H343" s="534"/>
      <c r="I343" s="1615">
        <v>460367</v>
      </c>
      <c r="J343" s="559"/>
      <c r="K343" s="9680">
        <f>K342-I343</f>
        <v>21186574</v>
      </c>
      <c r="L343" s="433"/>
    </row>
    <row r="344" spans="1:12">
      <c r="A344" s="487"/>
      <c r="B344" s="9620"/>
      <c r="C344" s="555" t="s">
        <v>1186</v>
      </c>
      <c r="D344" s="1620" t="s">
        <v>956</v>
      </c>
      <c r="E344" s="1618"/>
      <c r="F344" s="1616"/>
      <c r="G344" s="1616"/>
      <c r="H344" s="515"/>
      <c r="I344" s="1616"/>
      <c r="J344" s="559"/>
      <c r="K344" s="9681"/>
      <c r="L344" s="433"/>
    </row>
    <row r="345" spans="1:12">
      <c r="A345" s="487"/>
      <c r="B345" s="1603"/>
      <c r="C345" s="465"/>
      <c r="D345" s="602"/>
      <c r="E345" s="605"/>
      <c r="F345" s="577"/>
      <c r="G345" s="600"/>
      <c r="H345" s="600"/>
      <c r="I345" s="600"/>
      <c r="J345" s="604">
        <v>1600</v>
      </c>
      <c r="K345" s="1639">
        <f>K343+J345</f>
        <v>21188174</v>
      </c>
      <c r="L345" s="433"/>
    </row>
    <row r="346" spans="1:12">
      <c r="A346" s="9515"/>
      <c r="B346" s="9498"/>
      <c r="C346" s="457" t="s">
        <v>1618</v>
      </c>
      <c r="D346" s="1632"/>
      <c r="E346" s="459"/>
      <c r="F346" s="1615"/>
      <c r="G346" s="1615"/>
      <c r="H346" s="537"/>
      <c r="I346" s="1615">
        <v>40000</v>
      </c>
      <c r="J346" s="9633"/>
      <c r="K346" s="9680">
        <f>K345-I346</f>
        <v>21148174</v>
      </c>
      <c r="L346" s="433"/>
    </row>
    <row r="347" spans="1:12">
      <c r="A347" s="9516"/>
      <c r="B347" s="9499"/>
      <c r="C347" s="461" t="s">
        <v>1619</v>
      </c>
      <c r="D347" s="1633"/>
      <c r="E347" s="1627"/>
      <c r="F347" s="1616"/>
      <c r="G347" s="1616"/>
      <c r="H347" s="515"/>
      <c r="I347" s="1616"/>
      <c r="J347" s="9634"/>
      <c r="K347" s="9681"/>
      <c r="L347" s="433"/>
    </row>
    <row r="348" spans="1:12">
      <c r="A348" s="487"/>
      <c r="B348" s="1603"/>
      <c r="C348" s="532"/>
      <c r="D348" s="576"/>
      <c r="E348" s="582"/>
      <c r="F348" s="577"/>
      <c r="G348" s="577"/>
      <c r="H348" s="600"/>
      <c r="I348" s="577"/>
      <c r="J348" s="604">
        <v>1600</v>
      </c>
      <c r="K348" s="1639">
        <f>K346+J348</f>
        <v>21149774</v>
      </c>
      <c r="L348" s="433"/>
    </row>
    <row r="349" spans="1:12">
      <c r="A349" s="9515"/>
      <c r="B349" s="9498"/>
      <c r="C349" s="556" t="s">
        <v>864</v>
      </c>
      <c r="D349" s="1619" t="s">
        <v>983</v>
      </c>
      <c r="E349" s="1621" t="s">
        <v>262</v>
      </c>
      <c r="F349" s="1615"/>
      <c r="G349" s="1615">
        <v>100000</v>
      </c>
      <c r="H349" s="1615"/>
      <c r="I349" s="1615"/>
      <c r="J349" s="9633"/>
      <c r="K349" s="9680">
        <f>K348-G349</f>
        <v>21049774</v>
      </c>
      <c r="L349" s="433"/>
    </row>
    <row r="350" spans="1:12">
      <c r="A350" s="9516"/>
      <c r="B350" s="9499"/>
      <c r="C350" s="555" t="s">
        <v>1581</v>
      </c>
      <c r="D350" s="1620" t="s">
        <v>956</v>
      </c>
      <c r="E350" s="1622"/>
      <c r="F350" s="1616"/>
      <c r="G350" s="1616"/>
      <c r="H350" s="1616"/>
      <c r="I350" s="1616"/>
      <c r="J350" s="9634"/>
      <c r="K350" s="9681"/>
      <c r="L350" s="433"/>
    </row>
    <row r="351" spans="1:12">
      <c r="A351" s="487"/>
      <c r="B351" s="561"/>
      <c r="C351" s="529"/>
      <c r="D351" s="602"/>
      <c r="E351" s="605"/>
      <c r="F351" s="577"/>
      <c r="G351" s="577"/>
      <c r="H351" s="600"/>
      <c r="I351" s="577"/>
      <c r="J351" s="604">
        <v>1600</v>
      </c>
      <c r="K351" s="1639">
        <f>K349+J351</f>
        <v>21051374</v>
      </c>
      <c r="L351" s="433"/>
    </row>
    <row r="352" spans="1:12">
      <c r="A352" s="9515"/>
      <c r="B352" s="9498"/>
      <c r="C352" s="556" t="s">
        <v>781</v>
      </c>
      <c r="D352" s="1619" t="s">
        <v>1167</v>
      </c>
      <c r="E352" s="1617" t="s">
        <v>195</v>
      </c>
      <c r="F352" s="1636"/>
      <c r="G352" s="1636"/>
      <c r="H352" s="1636"/>
      <c r="I352" s="1615">
        <v>88140</v>
      </c>
      <c r="J352" s="9633"/>
      <c r="K352" s="9680">
        <f>K351-I352</f>
        <v>20963234</v>
      </c>
      <c r="L352" s="433"/>
    </row>
    <row r="353" spans="1:12">
      <c r="A353" s="9516"/>
      <c r="B353" s="9499"/>
      <c r="C353" s="555" t="s">
        <v>1168</v>
      </c>
      <c r="D353" s="1620" t="s">
        <v>38</v>
      </c>
      <c r="E353" s="1618"/>
      <c r="F353" s="1637"/>
      <c r="G353" s="1637"/>
      <c r="H353" s="1637"/>
      <c r="I353" s="1616"/>
      <c r="J353" s="9634"/>
      <c r="K353" s="9681"/>
      <c r="L353" s="433"/>
    </row>
    <row r="354" spans="1:12">
      <c r="A354" s="487"/>
      <c r="B354" s="1603"/>
      <c r="C354" s="532"/>
      <c r="D354" s="576"/>
      <c r="E354" s="582"/>
      <c r="F354" s="577"/>
      <c r="G354" s="577"/>
      <c r="H354" s="600"/>
      <c r="I354" s="577"/>
      <c r="J354" s="604">
        <v>1500</v>
      </c>
      <c r="K354" s="1639">
        <f>K352+J354</f>
        <v>20964734</v>
      </c>
      <c r="L354" s="433"/>
    </row>
    <row r="355" spans="1:12">
      <c r="A355" s="9515"/>
      <c r="B355" s="9498"/>
      <c r="C355" s="474" t="s">
        <v>781</v>
      </c>
      <c r="D355" s="1619" t="s">
        <v>1167</v>
      </c>
      <c r="E355" s="1617" t="s">
        <v>195</v>
      </c>
      <c r="F355" s="1615"/>
      <c r="G355" s="1615"/>
      <c r="H355" s="1615"/>
      <c r="I355" s="1615">
        <v>88140</v>
      </c>
      <c r="J355" s="9633"/>
      <c r="K355" s="9680">
        <f>K354-I355</f>
        <v>20876594</v>
      </c>
      <c r="L355" s="433"/>
    </row>
    <row r="356" spans="1:12">
      <c r="A356" s="9516"/>
      <c r="B356" s="9499"/>
      <c r="C356" s="477" t="s">
        <v>1169</v>
      </c>
      <c r="D356" s="1620" t="s">
        <v>38</v>
      </c>
      <c r="E356" s="1618"/>
      <c r="F356" s="1616"/>
      <c r="G356" s="1616"/>
      <c r="H356" s="1616"/>
      <c r="I356" s="1616"/>
      <c r="J356" s="9634"/>
      <c r="K356" s="9681"/>
      <c r="L356" s="433"/>
    </row>
    <row r="357" spans="1:12">
      <c r="A357" s="487"/>
      <c r="B357" s="561"/>
      <c r="C357" s="529"/>
      <c r="D357" s="602"/>
      <c r="E357" s="605"/>
      <c r="F357" s="577"/>
      <c r="G357" s="577"/>
      <c r="H357" s="600"/>
      <c r="I357" s="577"/>
      <c r="J357" s="604">
        <v>1500</v>
      </c>
      <c r="K357" s="1639">
        <f>K355+J357</f>
        <v>20878094</v>
      </c>
      <c r="L357" s="433"/>
    </row>
    <row r="358" spans="1:12">
      <c r="A358" s="9515"/>
      <c r="B358" s="9498"/>
      <c r="C358" s="556" t="s">
        <v>781</v>
      </c>
      <c r="D358" s="1632" t="s">
        <v>1167</v>
      </c>
      <c r="E358" s="1634" t="s">
        <v>195</v>
      </c>
      <c r="F358" s="1615"/>
      <c r="G358" s="1615"/>
      <c r="H358" s="1615"/>
      <c r="I358" s="1615">
        <v>196640</v>
      </c>
      <c r="J358" s="9633"/>
      <c r="K358" s="9680">
        <f>K357-I358</f>
        <v>20681454</v>
      </c>
      <c r="L358" s="433"/>
    </row>
    <row r="359" spans="1:12">
      <c r="A359" s="9516"/>
      <c r="B359" s="9499"/>
      <c r="C359" s="555" t="s">
        <v>1249</v>
      </c>
      <c r="D359" s="1633" t="s">
        <v>38</v>
      </c>
      <c r="E359" s="1635"/>
      <c r="F359" s="1616"/>
      <c r="G359" s="1616"/>
      <c r="H359" s="1616"/>
      <c r="I359" s="1616"/>
      <c r="J359" s="9634"/>
      <c r="K359" s="9681"/>
      <c r="L359" s="433"/>
    </row>
    <row r="360" spans="1:12">
      <c r="A360" s="487"/>
      <c r="B360" s="1603"/>
      <c r="C360" s="532"/>
      <c r="D360" s="576"/>
      <c r="E360" s="582"/>
      <c r="F360" s="577"/>
      <c r="G360" s="577"/>
      <c r="H360" s="600"/>
      <c r="I360" s="577"/>
      <c r="J360" s="604">
        <v>1500</v>
      </c>
      <c r="K360" s="1639">
        <f>K358+J360</f>
        <v>20682954</v>
      </c>
      <c r="L360" s="433"/>
    </row>
    <row r="361" spans="1:12">
      <c r="A361" s="9515"/>
      <c r="B361" s="9498"/>
      <c r="C361" s="545" t="s">
        <v>781</v>
      </c>
      <c r="D361" s="1632" t="s">
        <v>1167</v>
      </c>
      <c r="E361" s="1634" t="s">
        <v>195</v>
      </c>
      <c r="F361" s="1615"/>
      <c r="G361" s="1615"/>
      <c r="H361" s="1615"/>
      <c r="I361" s="1615">
        <v>144140</v>
      </c>
      <c r="J361" s="9633"/>
      <c r="K361" s="9680">
        <f>K360-I361</f>
        <v>20538814</v>
      </c>
      <c r="L361" s="433"/>
    </row>
    <row r="362" spans="1:12">
      <c r="A362" s="9516"/>
      <c r="B362" s="9499"/>
      <c r="C362" s="538" t="s">
        <v>1450</v>
      </c>
      <c r="D362" s="1633" t="s">
        <v>38</v>
      </c>
      <c r="E362" s="1635"/>
      <c r="F362" s="1616"/>
      <c r="G362" s="1616"/>
      <c r="H362" s="1616"/>
      <c r="I362" s="1616"/>
      <c r="J362" s="9634"/>
      <c r="K362" s="9681"/>
      <c r="L362" s="433"/>
    </row>
    <row r="363" spans="1:12">
      <c r="A363" s="487"/>
      <c r="B363" s="561"/>
      <c r="C363" s="529"/>
      <c r="D363" s="602"/>
      <c r="E363" s="605"/>
      <c r="F363" s="577"/>
      <c r="G363" s="577"/>
      <c r="H363" s="600"/>
      <c r="I363" s="577"/>
      <c r="J363" s="604">
        <v>1500</v>
      </c>
      <c r="K363" s="1639">
        <f>K361+J363</f>
        <v>20540314</v>
      </c>
      <c r="L363" s="433"/>
    </row>
    <row r="364" spans="1:12">
      <c r="A364" s="9515"/>
      <c r="B364" s="9498"/>
      <c r="C364" s="556" t="s">
        <v>796</v>
      </c>
      <c r="D364" s="1641" t="s">
        <v>1586</v>
      </c>
      <c r="E364" s="1643" t="s">
        <v>1637</v>
      </c>
      <c r="F364" s="1615"/>
      <c r="G364" s="1615">
        <v>42300</v>
      </c>
      <c r="H364" s="1615"/>
      <c r="I364" s="1615"/>
      <c r="J364" s="9633"/>
      <c r="K364" s="9680">
        <f>K363-G364</f>
        <v>20498014</v>
      </c>
      <c r="L364" s="433"/>
    </row>
    <row r="365" spans="1:12">
      <c r="A365" s="9516"/>
      <c r="B365" s="9499"/>
      <c r="C365" s="555" t="s">
        <v>1587</v>
      </c>
      <c r="D365" s="1642" t="s">
        <v>729</v>
      </c>
      <c r="E365" s="1644"/>
      <c r="F365" s="1616"/>
      <c r="G365" s="1616"/>
      <c r="H365" s="1616"/>
      <c r="I365" s="1616"/>
      <c r="J365" s="9634"/>
      <c r="K365" s="9681"/>
      <c r="L365" s="433"/>
    </row>
    <row r="366" spans="1:12">
      <c r="A366" s="487"/>
      <c r="B366" s="1603"/>
      <c r="C366" s="532"/>
      <c r="D366" s="576"/>
      <c r="E366" s="582"/>
      <c r="F366" s="577"/>
      <c r="G366" s="577"/>
      <c r="H366" s="600"/>
      <c r="I366" s="577"/>
      <c r="J366" s="604">
        <v>750</v>
      </c>
      <c r="K366" s="1639">
        <f>K364+J366</f>
        <v>20498764</v>
      </c>
      <c r="L366" s="433"/>
    </row>
    <row r="367" spans="1:12">
      <c r="A367" s="9515"/>
      <c r="B367" s="9498"/>
      <c r="C367" s="556" t="s">
        <v>796</v>
      </c>
      <c r="D367" s="1619" t="s">
        <v>955</v>
      </c>
      <c r="E367" s="1617" t="s">
        <v>1232</v>
      </c>
      <c r="F367" s="1615"/>
      <c r="G367" s="1615"/>
      <c r="H367" s="1615"/>
      <c r="I367" s="1615">
        <v>68800</v>
      </c>
      <c r="J367" s="9633"/>
      <c r="K367" s="9680">
        <f>K366-I367</f>
        <v>20429964</v>
      </c>
      <c r="L367" s="433"/>
    </row>
    <row r="368" spans="1:12">
      <c r="A368" s="9516"/>
      <c r="B368" s="9499"/>
      <c r="C368" s="477" t="s">
        <v>1187</v>
      </c>
      <c r="D368" s="1620" t="s">
        <v>956</v>
      </c>
      <c r="E368" s="1618"/>
      <c r="F368" s="1616"/>
      <c r="G368" s="1616"/>
      <c r="H368" s="1616"/>
      <c r="I368" s="1616"/>
      <c r="J368" s="9634"/>
      <c r="K368" s="9681"/>
      <c r="L368" s="433"/>
    </row>
    <row r="369" spans="1:12">
      <c r="A369" s="487"/>
      <c r="B369" s="561"/>
      <c r="C369" s="532"/>
      <c r="D369" s="576"/>
      <c r="E369" s="582"/>
      <c r="F369" s="577"/>
      <c r="G369" s="577"/>
      <c r="H369" s="600"/>
      <c r="I369" s="577"/>
      <c r="J369" s="604">
        <v>750</v>
      </c>
      <c r="K369" s="1639">
        <f>K367+J369</f>
        <v>20430714</v>
      </c>
      <c r="L369" s="433"/>
    </row>
    <row r="370" spans="1:12">
      <c r="A370" s="9515"/>
      <c r="B370" s="9498" t="s">
        <v>1620</v>
      </c>
      <c r="C370" s="556" t="s">
        <v>815</v>
      </c>
      <c r="D370" s="1619" t="s">
        <v>941</v>
      </c>
      <c r="E370" s="974" t="s">
        <v>276</v>
      </c>
      <c r="F370" s="1588"/>
      <c r="G370" s="9492">
        <v>323315</v>
      </c>
      <c r="H370" s="9492"/>
      <c r="I370" s="9492"/>
      <c r="J370" s="9633"/>
      <c r="K370" s="9680">
        <f>K369-G370</f>
        <v>20107399</v>
      </c>
      <c r="L370" s="9617" t="s">
        <v>1630</v>
      </c>
    </row>
    <row r="371" spans="1:12">
      <c r="A371" s="9516"/>
      <c r="B371" s="9499"/>
      <c r="C371" s="555" t="s">
        <v>1361</v>
      </c>
      <c r="D371" s="1620" t="s">
        <v>250</v>
      </c>
      <c r="E371" s="1626"/>
      <c r="F371" s="1589"/>
      <c r="G371" s="9493"/>
      <c r="H371" s="9493"/>
      <c r="I371" s="9493"/>
      <c r="J371" s="9634"/>
      <c r="K371" s="9681"/>
      <c r="L371" s="9618"/>
    </row>
    <row r="372" spans="1:12">
      <c r="A372" s="487"/>
      <c r="B372" s="1603"/>
      <c r="C372" s="529"/>
      <c r="D372" s="602"/>
      <c r="E372" s="605"/>
      <c r="F372" s="577"/>
      <c r="G372" s="577"/>
      <c r="H372" s="600"/>
      <c r="I372" s="577"/>
      <c r="J372" s="604">
        <v>1600</v>
      </c>
      <c r="K372" s="1639">
        <f>K370+J372</f>
        <v>20108999</v>
      </c>
      <c r="L372" s="433"/>
    </row>
    <row r="373" spans="1:12">
      <c r="A373" s="9515"/>
      <c r="B373" s="9498"/>
      <c r="C373" s="545" t="s">
        <v>781</v>
      </c>
      <c r="D373" s="1619" t="s">
        <v>941</v>
      </c>
      <c r="E373" s="974" t="s">
        <v>276</v>
      </c>
      <c r="F373" s="9492"/>
      <c r="G373" s="9492">
        <v>114140</v>
      </c>
      <c r="H373" s="9492"/>
      <c r="I373" s="9492"/>
      <c r="J373" s="9633"/>
      <c r="K373" s="9680">
        <f>K372-G373</f>
        <v>19994859</v>
      </c>
      <c r="L373" s="9617" t="s">
        <v>1630</v>
      </c>
    </row>
    <row r="374" spans="1:12">
      <c r="A374" s="9516"/>
      <c r="B374" s="9499"/>
      <c r="C374" s="555" t="s">
        <v>1265</v>
      </c>
      <c r="D374" s="1620" t="s">
        <v>956</v>
      </c>
      <c r="E374" s="1626"/>
      <c r="F374" s="9493"/>
      <c r="G374" s="9493"/>
      <c r="H374" s="9493"/>
      <c r="I374" s="9493"/>
      <c r="J374" s="9634"/>
      <c r="K374" s="9681"/>
      <c r="L374" s="9618"/>
    </row>
    <row r="375" spans="1:12">
      <c r="A375" s="487"/>
      <c r="B375" s="561"/>
      <c r="C375" s="532"/>
      <c r="D375" s="576"/>
      <c r="E375" s="582"/>
      <c r="F375" s="577"/>
      <c r="G375" s="577"/>
      <c r="H375" s="600"/>
      <c r="I375" s="577"/>
      <c r="J375" s="604">
        <v>1500</v>
      </c>
      <c r="K375" s="1639">
        <f>K373+J375</f>
        <v>19996359</v>
      </c>
      <c r="L375" s="433"/>
    </row>
    <row r="376" spans="1:12">
      <c r="A376" s="9515"/>
      <c r="B376" s="9498"/>
      <c r="C376" s="474" t="s">
        <v>781</v>
      </c>
      <c r="D376" s="1619" t="s">
        <v>933</v>
      </c>
      <c r="E376" s="1617" t="s">
        <v>110</v>
      </c>
      <c r="F376" s="1588"/>
      <c r="G376" s="9492">
        <v>53140</v>
      </c>
      <c r="H376" s="9492"/>
      <c r="I376" s="9492"/>
      <c r="J376" s="9633"/>
      <c r="K376" s="9680">
        <f>K375-G376</f>
        <v>19943219</v>
      </c>
      <c r="L376" s="433"/>
    </row>
    <row r="377" spans="1:12">
      <c r="A377" s="9516"/>
      <c r="B377" s="9499"/>
      <c r="C377" s="461" t="s">
        <v>1241</v>
      </c>
      <c r="D377" s="1620" t="s">
        <v>598</v>
      </c>
      <c r="E377" s="1618"/>
      <c r="F377" s="1589"/>
      <c r="G377" s="9493"/>
      <c r="H377" s="9493"/>
      <c r="I377" s="9493"/>
      <c r="J377" s="9634"/>
      <c r="K377" s="9681"/>
      <c r="L377" s="433"/>
    </row>
    <row r="378" spans="1:12">
      <c r="A378" s="487"/>
      <c r="B378" s="1603"/>
      <c r="C378" s="532"/>
      <c r="D378" s="576"/>
      <c r="E378" s="582"/>
      <c r="F378" s="577"/>
      <c r="G378" s="577"/>
      <c r="H378" s="600"/>
      <c r="I378" s="577"/>
      <c r="J378" s="604">
        <v>1500</v>
      </c>
      <c r="K378" s="1639">
        <f>K376+J378</f>
        <v>19944719</v>
      </c>
      <c r="L378" s="433"/>
    </row>
    <row r="379" spans="1:12">
      <c r="A379" s="9515"/>
      <c r="B379" s="9498"/>
      <c r="C379" s="474" t="s">
        <v>781</v>
      </c>
      <c r="D379" s="1632" t="s">
        <v>312</v>
      </c>
      <c r="E379" s="1617" t="s">
        <v>310</v>
      </c>
      <c r="F379" s="9492"/>
      <c r="G379" s="9492">
        <v>10140</v>
      </c>
      <c r="H379" s="9492"/>
      <c r="I379" s="9492"/>
      <c r="J379" s="9633"/>
      <c r="K379" s="9680">
        <f>K378-G379</f>
        <v>19934579</v>
      </c>
      <c r="L379" s="433"/>
    </row>
    <row r="380" spans="1:12">
      <c r="A380" s="9516"/>
      <c r="B380" s="9499"/>
      <c r="C380" s="538" t="s">
        <v>1242</v>
      </c>
      <c r="D380" s="1633" t="s">
        <v>38</v>
      </c>
      <c r="E380" s="1627"/>
      <c r="F380" s="9493"/>
      <c r="G380" s="9493"/>
      <c r="H380" s="9493"/>
      <c r="I380" s="9493"/>
      <c r="J380" s="9634"/>
      <c r="K380" s="9681"/>
      <c r="L380" s="433"/>
    </row>
    <row r="381" spans="1:12">
      <c r="A381" s="487"/>
      <c r="B381" s="561"/>
      <c r="C381" s="532"/>
      <c r="D381" s="576"/>
      <c r="E381" s="582"/>
      <c r="F381" s="577"/>
      <c r="G381" s="577"/>
      <c r="H381" s="600"/>
      <c r="I381" s="577"/>
      <c r="J381" s="604">
        <v>1500</v>
      </c>
      <c r="K381" s="1639">
        <f>K379+J381</f>
        <v>19936079</v>
      </c>
      <c r="L381" s="433"/>
    </row>
    <row r="382" spans="1:12">
      <c r="A382" s="9515"/>
      <c r="B382" s="9498"/>
      <c r="C382" s="474" t="s">
        <v>781</v>
      </c>
      <c r="D382" s="1619" t="s">
        <v>199</v>
      </c>
      <c r="E382" s="1617" t="s">
        <v>201</v>
      </c>
      <c r="F382" s="1588"/>
      <c r="G382" s="9492">
        <v>55140</v>
      </c>
      <c r="H382" s="9492"/>
      <c r="I382" s="9492"/>
      <c r="J382" s="9633"/>
      <c r="K382" s="9680">
        <f>K381-G382</f>
        <v>19880939</v>
      </c>
      <c r="L382" s="433"/>
    </row>
    <row r="383" spans="1:12">
      <c r="A383" s="9516"/>
      <c r="B383" s="9499"/>
      <c r="C383" s="477" t="s">
        <v>1243</v>
      </c>
      <c r="D383" s="1620" t="s">
        <v>200</v>
      </c>
      <c r="E383" s="1618"/>
      <c r="F383" s="1589"/>
      <c r="G383" s="9493"/>
      <c r="H383" s="9493"/>
      <c r="I383" s="9493"/>
      <c r="J383" s="9634"/>
      <c r="K383" s="9681"/>
      <c r="L383" s="433"/>
    </row>
    <row r="384" spans="1:12">
      <c r="A384" s="487"/>
      <c r="B384" s="1603"/>
      <c r="C384" s="532"/>
      <c r="D384" s="576"/>
      <c r="E384" s="582"/>
      <c r="F384" s="577"/>
      <c r="G384" s="577"/>
      <c r="H384" s="600"/>
      <c r="I384" s="577"/>
      <c r="J384" s="604">
        <v>1500</v>
      </c>
      <c r="K384" s="1639">
        <f>K382+J384</f>
        <v>19882439</v>
      </c>
      <c r="L384" s="433"/>
    </row>
    <row r="385" spans="1:12">
      <c r="A385" s="9515"/>
      <c r="B385" s="9498"/>
      <c r="C385" s="457" t="s">
        <v>781</v>
      </c>
      <c r="D385" s="1632" t="s">
        <v>943</v>
      </c>
      <c r="E385" s="459" t="s">
        <v>1231</v>
      </c>
      <c r="F385" s="9492"/>
      <c r="G385" s="9492">
        <v>172140</v>
      </c>
      <c r="H385" s="9492"/>
      <c r="I385" s="9492"/>
      <c r="J385" s="9633"/>
      <c r="K385" s="9680">
        <f>K384-G385</f>
        <v>19710299</v>
      </c>
      <c r="L385" s="433"/>
    </row>
    <row r="386" spans="1:12">
      <c r="A386" s="9516"/>
      <c r="B386" s="9499"/>
      <c r="C386" s="461" t="s">
        <v>1181</v>
      </c>
      <c r="D386" s="1633" t="s">
        <v>598</v>
      </c>
      <c r="E386" s="1627"/>
      <c r="F386" s="9493"/>
      <c r="G386" s="9493"/>
      <c r="H386" s="9493"/>
      <c r="I386" s="9493"/>
      <c r="J386" s="9634"/>
      <c r="K386" s="9681"/>
      <c r="L386" s="433"/>
    </row>
    <row r="387" spans="1:12">
      <c r="A387" s="487"/>
      <c r="B387" s="561"/>
      <c r="C387" s="532"/>
      <c r="D387" s="576"/>
      <c r="E387" s="582"/>
      <c r="F387" s="577"/>
      <c r="G387" s="577"/>
      <c r="H387" s="600"/>
      <c r="I387" s="577"/>
      <c r="J387" s="604">
        <v>1500</v>
      </c>
      <c r="K387" s="1639">
        <f>K385+J387</f>
        <v>19711799</v>
      </c>
      <c r="L387" s="433"/>
    </row>
    <row r="388" spans="1:12">
      <c r="A388" s="9515"/>
      <c r="B388" s="9498"/>
      <c r="C388" s="556" t="s">
        <v>781</v>
      </c>
      <c r="D388" s="1619" t="s">
        <v>939</v>
      </c>
      <c r="E388" s="459" t="s">
        <v>1244</v>
      </c>
      <c r="F388" s="1588"/>
      <c r="G388" s="9492">
        <v>92640</v>
      </c>
      <c r="H388" s="9492"/>
      <c r="I388" s="9492"/>
      <c r="J388" s="9633"/>
      <c r="K388" s="9680">
        <f>K387-G388</f>
        <v>19619159</v>
      </c>
      <c r="L388" s="433"/>
    </row>
    <row r="389" spans="1:12">
      <c r="A389" s="9516"/>
      <c r="B389" s="9499"/>
      <c r="C389" s="555" t="s">
        <v>938</v>
      </c>
      <c r="D389" s="1620" t="s">
        <v>598</v>
      </c>
      <c r="E389" s="1627"/>
      <c r="F389" s="1589"/>
      <c r="G389" s="9493"/>
      <c r="H389" s="9493"/>
      <c r="I389" s="9493"/>
      <c r="J389" s="9634"/>
      <c r="K389" s="9681"/>
      <c r="L389" s="433"/>
    </row>
    <row r="390" spans="1:12">
      <c r="A390" s="487"/>
      <c r="B390" s="1603"/>
      <c r="C390" s="529"/>
      <c r="D390" s="602"/>
      <c r="E390" s="605"/>
      <c r="F390" s="577"/>
      <c r="G390" s="577"/>
      <c r="H390" s="600"/>
      <c r="I390" s="577"/>
      <c r="J390" s="604">
        <v>1500</v>
      </c>
      <c r="K390" s="1639">
        <f>K388+J390</f>
        <v>19620659</v>
      </c>
      <c r="L390" s="433"/>
    </row>
    <row r="391" spans="1:12">
      <c r="A391" s="9515"/>
      <c r="B391" s="9498"/>
      <c r="C391" s="457" t="s">
        <v>781</v>
      </c>
      <c r="D391" s="1632" t="s">
        <v>1246</v>
      </c>
      <c r="E391" s="459" t="s">
        <v>1248</v>
      </c>
      <c r="F391" s="9492"/>
      <c r="G391" s="9492">
        <v>60140</v>
      </c>
      <c r="H391" s="9492"/>
      <c r="I391" s="9492"/>
      <c r="J391" s="9633"/>
      <c r="K391" s="9680">
        <f>K390-G391</f>
        <v>19560519</v>
      </c>
      <c r="L391" s="433"/>
    </row>
    <row r="392" spans="1:12">
      <c r="A392" s="9516"/>
      <c r="B392" s="9499"/>
      <c r="C392" s="461" t="s">
        <v>1245</v>
      </c>
      <c r="D392" s="1633" t="s">
        <v>1247</v>
      </c>
      <c r="E392" s="1627"/>
      <c r="F392" s="9493"/>
      <c r="G392" s="9493"/>
      <c r="H392" s="9493"/>
      <c r="I392" s="9493"/>
      <c r="J392" s="9634"/>
      <c r="K392" s="9681"/>
      <c r="L392" s="433"/>
    </row>
    <row r="393" spans="1:12">
      <c r="A393" s="487"/>
      <c r="B393" s="561"/>
      <c r="C393" s="529"/>
      <c r="D393" s="602"/>
      <c r="E393" s="605"/>
      <c r="F393" s="577"/>
      <c r="G393" s="577"/>
      <c r="H393" s="600"/>
      <c r="I393" s="577"/>
      <c r="J393" s="604">
        <v>1500</v>
      </c>
      <c r="K393" s="1637">
        <f>K391+J393</f>
        <v>19562019</v>
      </c>
      <c r="L393" s="433"/>
    </row>
    <row r="394" spans="1:12">
      <c r="A394" s="9515"/>
      <c r="B394" s="9498"/>
      <c r="C394" s="556" t="s">
        <v>781</v>
      </c>
      <c r="D394" s="1628" t="s">
        <v>1496</v>
      </c>
      <c r="E394" s="974" t="s">
        <v>1497</v>
      </c>
      <c r="F394" s="1588"/>
      <c r="G394" s="9492">
        <v>10140</v>
      </c>
      <c r="H394" s="9492"/>
      <c r="I394" s="9492"/>
      <c r="J394" s="9633"/>
      <c r="K394" s="9680">
        <f>K393-G394</f>
        <v>19551879</v>
      </c>
      <c r="L394" s="433"/>
    </row>
    <row r="395" spans="1:12">
      <c r="A395" s="9516"/>
      <c r="B395" s="9499"/>
      <c r="C395" s="555" t="s">
        <v>1493</v>
      </c>
      <c r="D395" s="1620" t="s">
        <v>38</v>
      </c>
      <c r="E395" s="1618"/>
      <c r="F395" s="1589"/>
      <c r="G395" s="9493"/>
      <c r="H395" s="9493"/>
      <c r="I395" s="9493"/>
      <c r="J395" s="9634"/>
      <c r="K395" s="9681"/>
      <c r="L395" s="433"/>
    </row>
    <row r="396" spans="1:12">
      <c r="A396" s="487"/>
      <c r="B396" s="1603"/>
      <c r="C396" s="529"/>
      <c r="D396" s="602"/>
      <c r="E396" s="605"/>
      <c r="F396" s="577"/>
      <c r="G396" s="577"/>
      <c r="H396" s="600"/>
      <c r="I396" s="577"/>
      <c r="J396" s="604">
        <v>1500</v>
      </c>
      <c r="K396" s="1639">
        <f>K394+J396</f>
        <v>19553379</v>
      </c>
      <c r="L396" s="433"/>
    </row>
    <row r="397" spans="1:12">
      <c r="A397" s="9515"/>
      <c r="B397" s="9498"/>
      <c r="C397" s="556" t="s">
        <v>781</v>
      </c>
      <c r="D397" s="1628" t="s">
        <v>1496</v>
      </c>
      <c r="E397" s="974" t="s">
        <v>1497</v>
      </c>
      <c r="F397" s="9492"/>
      <c r="G397" s="9492">
        <v>10140</v>
      </c>
      <c r="H397" s="9492"/>
      <c r="I397" s="9492"/>
      <c r="J397" s="9633"/>
      <c r="K397" s="9680">
        <f>K396-G397</f>
        <v>19543239</v>
      </c>
      <c r="L397" s="433"/>
    </row>
    <row r="398" spans="1:12">
      <c r="A398" s="9516"/>
      <c r="B398" s="9499"/>
      <c r="C398" s="555" t="s">
        <v>1494</v>
      </c>
      <c r="D398" s="1620" t="s">
        <v>38</v>
      </c>
      <c r="E398" s="1618"/>
      <c r="F398" s="9493"/>
      <c r="G398" s="9493"/>
      <c r="H398" s="9493"/>
      <c r="I398" s="9493"/>
      <c r="J398" s="9634"/>
      <c r="K398" s="9681"/>
      <c r="L398" s="433"/>
    </row>
    <row r="399" spans="1:12">
      <c r="A399" s="487"/>
      <c r="B399" s="561"/>
      <c r="C399" s="532"/>
      <c r="D399" s="576"/>
      <c r="E399" s="582"/>
      <c r="F399" s="577"/>
      <c r="G399" s="577"/>
      <c r="H399" s="600"/>
      <c r="I399" s="577"/>
      <c r="J399" s="604">
        <v>1500</v>
      </c>
      <c r="K399" s="1639">
        <f>K397+J399</f>
        <v>19544739</v>
      </c>
      <c r="L399" s="433"/>
    </row>
    <row r="400" spans="1:12">
      <c r="A400" s="9515"/>
      <c r="B400" s="9498"/>
      <c r="C400" s="556" t="s">
        <v>781</v>
      </c>
      <c r="D400" s="1628" t="s">
        <v>1496</v>
      </c>
      <c r="E400" s="974" t="s">
        <v>1497</v>
      </c>
      <c r="F400" s="1588"/>
      <c r="G400" s="9492">
        <v>17340</v>
      </c>
      <c r="H400" s="9492"/>
      <c r="I400" s="9492"/>
      <c r="J400" s="9633"/>
      <c r="K400" s="9680">
        <f>K399-G400</f>
        <v>19527399</v>
      </c>
      <c r="L400" s="9617"/>
    </row>
    <row r="401" spans="1:12">
      <c r="A401" s="9516"/>
      <c r="B401" s="9499"/>
      <c r="C401" s="555" t="s">
        <v>1495</v>
      </c>
      <c r="D401" s="1620" t="s">
        <v>38</v>
      </c>
      <c r="E401" s="1618"/>
      <c r="F401" s="1589"/>
      <c r="G401" s="9493"/>
      <c r="H401" s="9493"/>
      <c r="I401" s="9493"/>
      <c r="J401" s="9634"/>
      <c r="K401" s="9681"/>
      <c r="L401" s="9618"/>
    </row>
    <row r="402" spans="1:12">
      <c r="A402" s="487"/>
      <c r="B402" s="1603"/>
      <c r="C402" s="529"/>
      <c r="D402" s="602"/>
      <c r="E402" s="605"/>
      <c r="F402" s="577"/>
      <c r="G402" s="577"/>
      <c r="H402" s="600"/>
      <c r="I402" s="577"/>
      <c r="J402" s="604">
        <v>1500</v>
      </c>
      <c r="K402" s="1639">
        <f>K400+J402</f>
        <v>19528899</v>
      </c>
      <c r="L402" s="433"/>
    </row>
    <row r="403" spans="1:12">
      <c r="A403" s="9515"/>
      <c r="B403" s="9498"/>
      <c r="C403" s="556" t="s">
        <v>781</v>
      </c>
      <c r="D403" s="1619" t="s">
        <v>1321</v>
      </c>
      <c r="E403" s="1110" t="s">
        <v>1322</v>
      </c>
      <c r="F403" s="9492"/>
      <c r="G403" s="9492">
        <v>33540</v>
      </c>
      <c r="H403" s="9492"/>
      <c r="I403" s="9492"/>
      <c r="J403" s="9633"/>
      <c r="K403" s="9680">
        <f>K402-G403</f>
        <v>19495359</v>
      </c>
      <c r="L403" s="433"/>
    </row>
    <row r="404" spans="1:12">
      <c r="A404" s="9516"/>
      <c r="B404" s="9499"/>
      <c r="C404" s="555" t="s">
        <v>1306</v>
      </c>
      <c r="D404" s="1620" t="s">
        <v>1176</v>
      </c>
      <c r="E404" s="1618"/>
      <c r="F404" s="9493"/>
      <c r="G404" s="9493"/>
      <c r="H404" s="9493"/>
      <c r="I404" s="9493"/>
      <c r="J404" s="9634"/>
      <c r="K404" s="9681"/>
      <c r="L404" s="433"/>
    </row>
    <row r="405" spans="1:12">
      <c r="A405" s="487"/>
      <c r="B405" s="561"/>
      <c r="C405" s="529"/>
      <c r="D405" s="602"/>
      <c r="E405" s="605"/>
      <c r="F405" s="577"/>
      <c r="G405" s="577"/>
      <c r="H405" s="600"/>
      <c r="I405" s="577"/>
      <c r="J405" s="604">
        <v>1500</v>
      </c>
      <c r="K405" s="1639">
        <f>K403+J405</f>
        <v>19496859</v>
      </c>
      <c r="L405" s="433"/>
    </row>
    <row r="406" spans="1:12">
      <c r="A406" s="9515"/>
      <c r="B406" s="9498"/>
      <c r="C406" s="556" t="s">
        <v>781</v>
      </c>
      <c r="D406" s="1619" t="s">
        <v>743</v>
      </c>
      <c r="E406" s="1617" t="s">
        <v>1177</v>
      </c>
      <c r="F406" s="1588"/>
      <c r="G406" s="9492">
        <v>19890</v>
      </c>
      <c r="H406" s="9492"/>
      <c r="I406" s="9492"/>
      <c r="J406" s="9633"/>
      <c r="K406" s="9680">
        <f>K405-G406</f>
        <v>19476969</v>
      </c>
      <c r="L406" s="433"/>
    </row>
    <row r="407" spans="1:12">
      <c r="A407" s="9516"/>
      <c r="B407" s="9499"/>
      <c r="C407" s="555" t="s">
        <v>1175</v>
      </c>
      <c r="D407" s="1620" t="s">
        <v>1176</v>
      </c>
      <c r="E407" s="1618"/>
      <c r="F407" s="1589"/>
      <c r="G407" s="9493"/>
      <c r="H407" s="9493"/>
      <c r="I407" s="9493"/>
      <c r="J407" s="9634"/>
      <c r="K407" s="9681"/>
      <c r="L407" s="433"/>
    </row>
    <row r="408" spans="1:12">
      <c r="A408" s="487"/>
      <c r="B408" s="1603"/>
      <c r="C408" s="529"/>
      <c r="D408" s="602"/>
      <c r="E408" s="605"/>
      <c r="F408" s="577"/>
      <c r="G408" s="577"/>
      <c r="H408" s="600"/>
      <c r="I408" s="577"/>
      <c r="J408" s="604">
        <v>1500</v>
      </c>
      <c r="K408" s="1639">
        <f>K406+J408</f>
        <v>19478469</v>
      </c>
      <c r="L408" s="433"/>
    </row>
    <row r="409" spans="1:12">
      <c r="A409" s="9515"/>
      <c r="B409" s="9498"/>
      <c r="C409" s="545" t="s">
        <v>781</v>
      </c>
      <c r="D409" s="1619" t="s">
        <v>113</v>
      </c>
      <c r="E409" s="1617" t="s">
        <v>114</v>
      </c>
      <c r="F409" s="9492"/>
      <c r="G409" s="9492">
        <v>10140</v>
      </c>
      <c r="H409" s="9492"/>
      <c r="I409" s="9492"/>
      <c r="J409" s="9633"/>
      <c r="K409" s="9680">
        <f>K408-G409</f>
        <v>19468329</v>
      </c>
      <c r="L409" s="433"/>
    </row>
    <row r="410" spans="1:12">
      <c r="A410" s="9516"/>
      <c r="B410" s="9499"/>
      <c r="C410" s="538" t="s">
        <v>1420</v>
      </c>
      <c r="D410" s="1620" t="s">
        <v>46</v>
      </c>
      <c r="E410" s="1618"/>
      <c r="F410" s="9493"/>
      <c r="G410" s="9493"/>
      <c r="H410" s="9493"/>
      <c r="I410" s="9493"/>
      <c r="J410" s="9634"/>
      <c r="K410" s="9681"/>
      <c r="L410" s="433"/>
    </row>
    <row r="411" spans="1:12">
      <c r="A411" s="487"/>
      <c r="B411" s="561"/>
      <c r="C411" s="532"/>
      <c r="D411" s="576"/>
      <c r="E411" s="582"/>
      <c r="F411" s="577"/>
      <c r="G411" s="577"/>
      <c r="H411" s="600"/>
      <c r="I411" s="577"/>
      <c r="J411" s="604">
        <v>1500</v>
      </c>
      <c r="K411" s="1639">
        <f>K409+J411</f>
        <v>19469829</v>
      </c>
      <c r="L411" s="433"/>
    </row>
    <row r="412" spans="1:12">
      <c r="A412" s="9515"/>
      <c r="B412" s="9498"/>
      <c r="C412" s="556" t="s">
        <v>781</v>
      </c>
      <c r="D412" s="1632" t="s">
        <v>312</v>
      </c>
      <c r="E412" s="1617" t="s">
        <v>310</v>
      </c>
      <c r="F412" s="1588"/>
      <c r="G412" s="9492">
        <v>37890</v>
      </c>
      <c r="H412" s="9492"/>
      <c r="I412" s="9492"/>
      <c r="J412" s="9633"/>
      <c r="K412" s="9680">
        <f>K411-G412</f>
        <v>19431939</v>
      </c>
      <c r="L412" s="433"/>
    </row>
    <row r="413" spans="1:12">
      <c r="A413" s="9516"/>
      <c r="B413" s="9499"/>
      <c r="C413" s="555" t="s">
        <v>1535</v>
      </c>
      <c r="D413" s="1633" t="s">
        <v>38</v>
      </c>
      <c r="E413" s="1627"/>
      <c r="F413" s="1589"/>
      <c r="G413" s="9493"/>
      <c r="H413" s="9493"/>
      <c r="I413" s="9493"/>
      <c r="J413" s="9634"/>
      <c r="K413" s="9681"/>
      <c r="L413" s="433"/>
    </row>
    <row r="414" spans="1:12">
      <c r="A414" s="487"/>
      <c r="B414" s="1603"/>
      <c r="C414" s="529"/>
      <c r="D414" s="602"/>
      <c r="E414" s="605"/>
      <c r="F414" s="577"/>
      <c r="G414" s="577"/>
      <c r="H414" s="600"/>
      <c r="I414" s="577"/>
      <c r="J414" s="604">
        <v>1500</v>
      </c>
      <c r="K414" s="1639">
        <f>K412+J414</f>
        <v>19433439</v>
      </c>
      <c r="L414" s="433"/>
    </row>
    <row r="415" spans="1:12">
      <c r="A415" s="9515"/>
      <c r="B415" s="9498"/>
      <c r="C415" s="457" t="s">
        <v>781</v>
      </c>
      <c r="D415" s="1619" t="s">
        <v>1363</v>
      </c>
      <c r="E415" s="1592"/>
      <c r="F415" s="9492"/>
      <c r="G415" s="9492"/>
      <c r="H415" s="9492">
        <v>513140</v>
      </c>
      <c r="I415" s="9492"/>
      <c r="J415" s="9633"/>
      <c r="K415" s="9680">
        <f>K414-H415</f>
        <v>18920299</v>
      </c>
      <c r="L415" s="433"/>
    </row>
    <row r="416" spans="1:12">
      <c r="A416" s="9516"/>
      <c r="B416" s="9499"/>
      <c r="C416" s="461" t="s">
        <v>1362</v>
      </c>
      <c r="D416" s="1620"/>
      <c r="E416" s="533"/>
      <c r="F416" s="9493"/>
      <c r="G416" s="9493"/>
      <c r="H416" s="9493"/>
      <c r="I416" s="9493"/>
      <c r="J416" s="9634"/>
      <c r="K416" s="9681"/>
      <c r="L416" s="433"/>
    </row>
    <row r="417" spans="1:12">
      <c r="A417" s="487"/>
      <c r="B417" s="561"/>
      <c r="C417" s="532"/>
      <c r="D417" s="576"/>
      <c r="E417" s="582"/>
      <c r="F417" s="577"/>
      <c r="G417" s="577"/>
      <c r="H417" s="600"/>
      <c r="I417" s="577"/>
      <c r="J417" s="604">
        <v>1500</v>
      </c>
      <c r="K417" s="1639">
        <f>K415+J417</f>
        <v>18921799</v>
      </c>
      <c r="L417" s="433"/>
    </row>
    <row r="418" spans="1:12">
      <c r="A418" s="9515"/>
      <c r="B418" s="9498"/>
      <c r="C418" s="556" t="s">
        <v>781</v>
      </c>
      <c r="D418" s="1619" t="s">
        <v>1184</v>
      </c>
      <c r="E418" s="1592"/>
      <c r="F418" s="1588"/>
      <c r="G418" s="9492"/>
      <c r="H418" s="9492">
        <v>275640</v>
      </c>
      <c r="I418" s="9492"/>
      <c r="J418" s="9633"/>
      <c r="K418" s="9680">
        <f>K417-H418</f>
        <v>18646159</v>
      </c>
      <c r="L418" s="433"/>
    </row>
    <row r="419" spans="1:12">
      <c r="A419" s="9516"/>
      <c r="B419" s="9499"/>
      <c r="C419" s="555" t="s">
        <v>1182</v>
      </c>
      <c r="D419" s="1620"/>
      <c r="E419" s="1593"/>
      <c r="F419" s="1589"/>
      <c r="G419" s="9493"/>
      <c r="H419" s="9493"/>
      <c r="I419" s="9493"/>
      <c r="J419" s="9634"/>
      <c r="K419" s="9681"/>
      <c r="L419" s="433"/>
    </row>
    <row r="420" spans="1:12">
      <c r="A420" s="487"/>
      <c r="B420" s="1603"/>
      <c r="C420" s="529"/>
      <c r="D420" s="602"/>
      <c r="E420" s="605"/>
      <c r="F420" s="577"/>
      <c r="G420" s="577"/>
      <c r="H420" s="600"/>
      <c r="I420" s="577"/>
      <c r="J420" s="604">
        <v>1500</v>
      </c>
      <c r="K420" s="1639">
        <f>K418+J420</f>
        <v>18647659</v>
      </c>
      <c r="L420" s="433"/>
    </row>
    <row r="421" spans="1:12">
      <c r="A421" s="9515"/>
      <c r="B421" s="9498" t="s">
        <v>1621</v>
      </c>
      <c r="C421" s="517" t="s">
        <v>1109</v>
      </c>
      <c r="D421" s="1619" t="s">
        <v>37</v>
      </c>
      <c r="E421" s="1634" t="s">
        <v>717</v>
      </c>
      <c r="F421" s="1615"/>
      <c r="G421" s="1615">
        <v>500000</v>
      </c>
      <c r="H421" s="9492"/>
      <c r="I421" s="9492"/>
      <c r="J421" s="9633"/>
      <c r="K421" s="9680">
        <f>K420-G421</f>
        <v>18147659</v>
      </c>
      <c r="L421" s="433"/>
    </row>
    <row r="422" spans="1:12">
      <c r="A422" s="9516"/>
      <c r="B422" s="9499"/>
      <c r="C422" s="477" t="s">
        <v>1179</v>
      </c>
      <c r="D422" s="1620" t="s">
        <v>250</v>
      </c>
      <c r="E422" s="1635"/>
      <c r="F422" s="1616"/>
      <c r="G422" s="1616"/>
      <c r="H422" s="9493"/>
      <c r="I422" s="9493"/>
      <c r="J422" s="9634"/>
      <c r="K422" s="9681"/>
      <c r="L422" s="433"/>
    </row>
    <row r="423" spans="1:12">
      <c r="A423" s="487"/>
      <c r="B423" s="561"/>
      <c r="C423" s="532"/>
      <c r="D423" s="576"/>
      <c r="E423" s="582"/>
      <c r="F423" s="577"/>
      <c r="G423" s="577"/>
      <c r="H423" s="600"/>
      <c r="I423" s="577"/>
      <c r="J423" s="604">
        <v>1600</v>
      </c>
      <c r="K423" s="1639">
        <f>K421+J423</f>
        <v>18149259</v>
      </c>
      <c r="L423" s="433"/>
    </row>
    <row r="424" spans="1:12">
      <c r="A424" s="9515"/>
      <c r="B424" s="9498" t="s">
        <v>1622</v>
      </c>
      <c r="C424" s="474" t="s">
        <v>815</v>
      </c>
      <c r="D424" s="1619" t="s">
        <v>1456</v>
      </c>
      <c r="E424" s="9524" t="s">
        <v>1485</v>
      </c>
      <c r="F424" s="9492"/>
      <c r="G424" s="9492"/>
      <c r="H424" s="9492"/>
      <c r="I424" s="9492">
        <v>188263</v>
      </c>
      <c r="J424" s="9633"/>
      <c r="K424" s="9680">
        <f>K423-I424</f>
        <v>17960996</v>
      </c>
      <c r="L424" s="433"/>
    </row>
    <row r="425" spans="1:12">
      <c r="A425" s="9516"/>
      <c r="B425" s="9499"/>
      <c r="C425" s="477" t="s">
        <v>1512</v>
      </c>
      <c r="D425" s="1620" t="s">
        <v>956</v>
      </c>
      <c r="E425" s="9525"/>
      <c r="F425" s="9493"/>
      <c r="G425" s="9493"/>
      <c r="H425" s="9493"/>
      <c r="I425" s="9493"/>
      <c r="J425" s="9634"/>
      <c r="K425" s="9681"/>
      <c r="L425" s="433"/>
    </row>
    <row r="426" spans="1:12">
      <c r="A426" s="487"/>
      <c r="B426" s="561"/>
      <c r="C426" s="532"/>
      <c r="D426" s="576"/>
      <c r="E426" s="582"/>
      <c r="F426" s="577"/>
      <c r="G426" s="577"/>
      <c r="H426" s="600"/>
      <c r="I426" s="577"/>
      <c r="J426" s="604">
        <v>1600</v>
      </c>
      <c r="K426" s="1639">
        <f>K424+J426</f>
        <v>17962596</v>
      </c>
      <c r="L426" s="433"/>
    </row>
    <row r="427" spans="1:12">
      <c r="A427" s="9515"/>
      <c r="B427" s="9498"/>
      <c r="C427" s="556" t="s">
        <v>1199</v>
      </c>
      <c r="D427" s="1619" t="s">
        <v>964</v>
      </c>
      <c r="E427" s="1617" t="s">
        <v>1233</v>
      </c>
      <c r="F427" s="1588"/>
      <c r="G427" s="9492">
        <v>600000</v>
      </c>
      <c r="H427" s="9492"/>
      <c r="I427" s="9492"/>
      <c r="J427" s="9633"/>
      <c r="K427" s="9680">
        <f>K426-G427</f>
        <v>17362596</v>
      </c>
      <c r="L427" s="433"/>
    </row>
    <row r="428" spans="1:12">
      <c r="A428" s="9516"/>
      <c r="B428" s="9499"/>
      <c r="C428" s="555" t="s">
        <v>1172</v>
      </c>
      <c r="D428" s="1620" t="s">
        <v>965</v>
      </c>
      <c r="E428" s="1618"/>
      <c r="F428" s="1589"/>
      <c r="G428" s="9493"/>
      <c r="H428" s="9493"/>
      <c r="I428" s="9493"/>
      <c r="J428" s="9634"/>
      <c r="K428" s="9681"/>
      <c r="L428" s="433"/>
    </row>
    <row r="429" spans="1:12">
      <c r="A429" s="487"/>
      <c r="B429" s="1603"/>
      <c r="C429" s="529"/>
      <c r="D429" s="602"/>
      <c r="E429" s="605"/>
      <c r="F429" s="577"/>
      <c r="G429" s="577"/>
      <c r="H429" s="600"/>
      <c r="I429" s="577"/>
      <c r="J429" s="604">
        <v>1600</v>
      </c>
      <c r="K429" s="1639">
        <f>K427+J429</f>
        <v>17364196</v>
      </c>
      <c r="L429" s="433"/>
    </row>
    <row r="430" spans="1:12">
      <c r="A430" s="9515"/>
      <c r="B430" s="9498"/>
      <c r="C430" s="457" t="s">
        <v>997</v>
      </c>
      <c r="D430" s="1632" t="s">
        <v>1580</v>
      </c>
      <c r="E430" s="459" t="s">
        <v>1600</v>
      </c>
      <c r="F430" s="1615"/>
      <c r="G430" s="1615">
        <v>200000</v>
      </c>
      <c r="H430" s="9492"/>
      <c r="I430" s="9492"/>
      <c r="J430" s="9633"/>
      <c r="K430" s="9680">
        <f>K429-G430</f>
        <v>17164196</v>
      </c>
      <c r="L430" s="433"/>
    </row>
    <row r="431" spans="1:12">
      <c r="A431" s="9516"/>
      <c r="B431" s="9499"/>
      <c r="C431" s="461" t="s">
        <v>1579</v>
      </c>
      <c r="D431" s="1633" t="s">
        <v>38</v>
      </c>
      <c r="E431" s="1627"/>
      <c r="F431" s="1616"/>
      <c r="G431" s="1616"/>
      <c r="H431" s="9493"/>
      <c r="I431" s="9493"/>
      <c r="J431" s="9634"/>
      <c r="K431" s="9681"/>
      <c r="L431" s="433"/>
    </row>
    <row r="432" spans="1:12">
      <c r="A432" s="487"/>
      <c r="B432" s="561"/>
      <c r="C432" s="532"/>
      <c r="D432" s="576"/>
      <c r="E432" s="582"/>
      <c r="F432" s="577"/>
      <c r="G432" s="577"/>
      <c r="H432" s="600"/>
      <c r="I432" s="577"/>
      <c r="J432" s="604">
        <v>1600</v>
      </c>
      <c r="K432" s="1639">
        <f>K430+J432</f>
        <v>17165796</v>
      </c>
      <c r="L432" s="433"/>
    </row>
    <row r="433" spans="1:12">
      <c r="A433" s="9515"/>
      <c r="B433" s="9498"/>
      <c r="C433" s="556" t="s">
        <v>1109</v>
      </c>
      <c r="D433" s="1619" t="s">
        <v>278</v>
      </c>
      <c r="E433" s="974" t="s">
        <v>279</v>
      </c>
      <c r="F433" s="1588"/>
      <c r="G433" s="9492">
        <v>500000</v>
      </c>
      <c r="H433" s="9492"/>
      <c r="I433" s="9492"/>
      <c r="J433" s="9633"/>
      <c r="K433" s="9680">
        <f>K432-G433</f>
        <v>16665796</v>
      </c>
      <c r="L433" s="433"/>
    </row>
    <row r="434" spans="1:12">
      <c r="A434" s="9516"/>
      <c r="B434" s="9499"/>
      <c r="C434" s="555" t="s">
        <v>1527</v>
      </c>
      <c r="D434" s="1620" t="s">
        <v>38</v>
      </c>
      <c r="E434" s="1626"/>
      <c r="F434" s="1589"/>
      <c r="G434" s="9493"/>
      <c r="H434" s="9493"/>
      <c r="I434" s="9493"/>
      <c r="J434" s="9634"/>
      <c r="K434" s="9681"/>
      <c r="L434" s="433"/>
    </row>
    <row r="435" spans="1:12">
      <c r="A435" s="487"/>
      <c r="B435" s="1603"/>
      <c r="C435" s="529"/>
      <c r="D435" s="602"/>
      <c r="E435" s="605"/>
      <c r="F435" s="577"/>
      <c r="G435" s="577"/>
      <c r="H435" s="600"/>
      <c r="I435" s="577"/>
      <c r="J435" s="604">
        <v>1600</v>
      </c>
      <c r="K435" s="1639">
        <f>K433+J435</f>
        <v>16667396</v>
      </c>
      <c r="L435" s="433"/>
    </row>
    <row r="436" spans="1:12">
      <c r="A436" s="9515"/>
      <c r="B436" s="1592"/>
      <c r="C436" s="556" t="s">
        <v>781</v>
      </c>
      <c r="D436" s="1595"/>
      <c r="E436" s="1592"/>
      <c r="F436" s="1588"/>
      <c r="G436" s="1588"/>
      <c r="H436" s="1588"/>
      <c r="I436" s="9492">
        <v>29740</v>
      </c>
      <c r="J436" s="1608"/>
      <c r="K436" s="9680">
        <f>K435-I436</f>
        <v>16637656</v>
      </c>
      <c r="L436" s="433"/>
    </row>
    <row r="437" spans="1:12">
      <c r="A437" s="9516"/>
      <c r="B437" s="1593"/>
      <c r="C437" s="477" t="s">
        <v>1359</v>
      </c>
      <c r="D437" s="1596"/>
      <c r="E437" s="1593"/>
      <c r="F437" s="1589"/>
      <c r="G437" s="1589"/>
      <c r="H437" s="1589"/>
      <c r="I437" s="9493"/>
      <c r="J437" s="1609"/>
      <c r="K437" s="9681"/>
      <c r="L437" s="433"/>
    </row>
    <row r="438" spans="1:12">
      <c r="A438" s="487"/>
      <c r="B438" s="561"/>
      <c r="C438" s="532"/>
      <c r="D438" s="576"/>
      <c r="E438" s="582"/>
      <c r="F438" s="577"/>
      <c r="G438" s="577"/>
      <c r="H438" s="600"/>
      <c r="I438" s="577"/>
      <c r="J438" s="604">
        <v>1500</v>
      </c>
      <c r="K438" s="1639">
        <f>K436+J438</f>
        <v>16639156</v>
      </c>
      <c r="L438" s="433"/>
    </row>
    <row r="439" spans="1:12">
      <c r="A439" s="9515"/>
      <c r="B439" s="1592"/>
      <c r="C439" s="545" t="s">
        <v>796</v>
      </c>
      <c r="D439" s="1628" t="s">
        <v>1456</v>
      </c>
      <c r="E439" s="974" t="s">
        <v>1485</v>
      </c>
      <c r="F439" s="1588"/>
      <c r="G439" s="1588"/>
      <c r="H439" s="1588"/>
      <c r="I439" s="9492">
        <v>343700</v>
      </c>
      <c r="J439" s="1608"/>
      <c r="K439" s="9680">
        <f>K438-I439</f>
        <v>16295456</v>
      </c>
      <c r="L439" s="433"/>
    </row>
    <row r="440" spans="1:12">
      <c r="A440" s="9516"/>
      <c r="B440" s="1593"/>
      <c r="C440" s="538" t="s">
        <v>1455</v>
      </c>
      <c r="D440" s="1620" t="s">
        <v>956</v>
      </c>
      <c r="E440" s="1618"/>
      <c r="F440" s="1589"/>
      <c r="G440" s="1589"/>
      <c r="H440" s="1589"/>
      <c r="I440" s="9493"/>
      <c r="J440" s="1609"/>
      <c r="K440" s="9681"/>
      <c r="L440" s="433"/>
    </row>
    <row r="441" spans="1:12">
      <c r="A441" s="487"/>
      <c r="B441" s="1603"/>
      <c r="C441" s="529"/>
      <c r="D441" s="602"/>
      <c r="E441" s="605"/>
      <c r="F441" s="577"/>
      <c r="G441" s="577"/>
      <c r="H441" s="600"/>
      <c r="I441" s="577"/>
      <c r="J441" s="604">
        <v>3000</v>
      </c>
      <c r="K441" s="1639">
        <f>K439+J441</f>
        <v>16298456</v>
      </c>
      <c r="L441" s="433"/>
    </row>
    <row r="442" spans="1:12">
      <c r="A442" s="9515"/>
      <c r="B442" s="9498" t="s">
        <v>1623</v>
      </c>
      <c r="C442" s="556" t="s">
        <v>1109</v>
      </c>
      <c r="D442" s="1619" t="s">
        <v>1049</v>
      </c>
      <c r="E442" s="1617" t="s">
        <v>126</v>
      </c>
      <c r="F442" s="1615"/>
      <c r="G442" s="1615">
        <v>500000</v>
      </c>
      <c r="H442" s="9492"/>
      <c r="I442" s="9492"/>
      <c r="J442" s="9633"/>
      <c r="K442" s="9680">
        <f>K441-G442</f>
        <v>15798456</v>
      </c>
      <c r="L442" s="433"/>
    </row>
    <row r="443" spans="1:12">
      <c r="A443" s="9516"/>
      <c r="B443" s="9499"/>
      <c r="C443" s="555" t="s">
        <v>1048</v>
      </c>
      <c r="D443" s="1620" t="s">
        <v>956</v>
      </c>
      <c r="E443" s="1618"/>
      <c r="F443" s="1616"/>
      <c r="G443" s="1616"/>
      <c r="H443" s="9493"/>
      <c r="I443" s="9493"/>
      <c r="J443" s="9634"/>
      <c r="K443" s="9681"/>
      <c r="L443" s="433"/>
    </row>
    <row r="444" spans="1:12">
      <c r="A444" s="487"/>
      <c r="B444" s="561"/>
      <c r="C444" s="532"/>
      <c r="D444" s="576"/>
      <c r="E444" s="582"/>
      <c r="F444" s="577"/>
      <c r="G444" s="577"/>
      <c r="H444" s="600"/>
      <c r="I444" s="577"/>
      <c r="J444" s="604">
        <v>1600</v>
      </c>
      <c r="K444" s="1639">
        <f>K442+J444</f>
        <v>15800056</v>
      </c>
      <c r="L444" s="433"/>
    </row>
    <row r="445" spans="1:12">
      <c r="A445" s="9515"/>
      <c r="B445" s="9498"/>
      <c r="C445" s="545" t="s">
        <v>1551</v>
      </c>
      <c r="D445" s="1619" t="s">
        <v>1584</v>
      </c>
      <c r="E445" s="974" t="s">
        <v>56</v>
      </c>
      <c r="F445" s="9492"/>
      <c r="G445" s="9492">
        <v>750000</v>
      </c>
      <c r="H445" s="9492"/>
      <c r="I445" s="9492"/>
      <c r="J445" s="9633"/>
      <c r="K445" s="9680">
        <f>K444-G445</f>
        <v>15050056</v>
      </c>
      <c r="L445" s="433"/>
    </row>
    <row r="446" spans="1:12">
      <c r="A446" s="9516"/>
      <c r="B446" s="9499"/>
      <c r="C446" s="555" t="s">
        <v>1583</v>
      </c>
      <c r="D446" s="1620" t="s">
        <v>1384</v>
      </c>
      <c r="E446" s="1626"/>
      <c r="F446" s="9493"/>
      <c r="G446" s="9493"/>
      <c r="H446" s="9493"/>
      <c r="I446" s="9493"/>
      <c r="J446" s="9634"/>
      <c r="K446" s="9681"/>
      <c r="L446" s="433"/>
    </row>
    <row r="447" spans="1:12">
      <c r="A447" s="487"/>
      <c r="B447" s="561"/>
      <c r="C447" s="532"/>
      <c r="D447" s="576"/>
      <c r="E447" s="582"/>
      <c r="F447" s="577"/>
      <c r="G447" s="577"/>
      <c r="H447" s="600"/>
      <c r="I447" s="577"/>
      <c r="J447" s="604">
        <v>1600</v>
      </c>
      <c r="K447" s="1639">
        <f>K445+J447</f>
        <v>15051656</v>
      </c>
      <c r="L447" s="433"/>
    </row>
    <row r="448" spans="1:12">
      <c r="A448" s="9515"/>
      <c r="B448" s="9498"/>
      <c r="C448" s="556" t="s">
        <v>1278</v>
      </c>
      <c r="D448" s="1619" t="s">
        <v>1312</v>
      </c>
      <c r="E448" s="1617" t="s">
        <v>1326</v>
      </c>
      <c r="F448" s="1615"/>
      <c r="G448" s="1615">
        <v>300000</v>
      </c>
      <c r="H448" s="9492"/>
      <c r="I448" s="9492"/>
      <c r="J448" s="9633"/>
      <c r="K448" s="9680">
        <f>K447-G448</f>
        <v>14751656</v>
      </c>
      <c r="L448" s="433"/>
    </row>
    <row r="449" spans="1:12">
      <c r="A449" s="9516"/>
      <c r="B449" s="9499"/>
      <c r="C449" s="555" t="s">
        <v>1311</v>
      </c>
      <c r="D449" s="1620" t="s">
        <v>1313</v>
      </c>
      <c r="E449" s="1618"/>
      <c r="F449" s="1616"/>
      <c r="G449" s="1616"/>
      <c r="H449" s="9493"/>
      <c r="I449" s="9493"/>
      <c r="J449" s="9634"/>
      <c r="K449" s="9681"/>
      <c r="L449" s="433"/>
    </row>
    <row r="450" spans="1:12">
      <c r="A450" s="487"/>
      <c r="B450" s="1626"/>
      <c r="C450" s="529"/>
      <c r="D450" s="602"/>
      <c r="E450" s="605"/>
      <c r="F450" s="577"/>
      <c r="G450" s="577"/>
      <c r="H450" s="600"/>
      <c r="I450" s="577"/>
      <c r="J450" s="604">
        <v>1600</v>
      </c>
      <c r="K450" s="1639">
        <f>K448+J450</f>
        <v>14753256</v>
      </c>
      <c r="L450" s="433"/>
    </row>
    <row r="451" spans="1:12">
      <c r="A451" s="9515"/>
      <c r="B451" s="9498"/>
      <c r="C451" s="556" t="s">
        <v>864</v>
      </c>
      <c r="D451" s="1619" t="s">
        <v>983</v>
      </c>
      <c r="E451" s="9524" t="s">
        <v>262</v>
      </c>
      <c r="F451" s="9492"/>
      <c r="G451" s="9492">
        <v>100000</v>
      </c>
      <c r="H451" s="9492"/>
      <c r="I451" s="9492"/>
      <c r="J451" s="9633"/>
      <c r="K451" s="9680">
        <f>K450-G451</f>
        <v>14653256</v>
      </c>
      <c r="L451" s="433"/>
    </row>
    <row r="452" spans="1:12">
      <c r="A452" s="9516"/>
      <c r="B452" s="9499"/>
      <c r="C452" s="555" t="s">
        <v>1581</v>
      </c>
      <c r="D452" s="1620" t="s">
        <v>956</v>
      </c>
      <c r="E452" s="9525"/>
      <c r="F452" s="9493"/>
      <c r="G452" s="9493"/>
      <c r="H452" s="9493"/>
      <c r="I452" s="9493"/>
      <c r="J452" s="9634"/>
      <c r="K452" s="9681"/>
      <c r="L452" s="433"/>
    </row>
    <row r="453" spans="1:12">
      <c r="A453" s="487"/>
      <c r="B453" s="561"/>
      <c r="C453" s="532"/>
      <c r="D453" s="576"/>
      <c r="E453" s="582"/>
      <c r="F453" s="577"/>
      <c r="G453" s="577"/>
      <c r="H453" s="600"/>
      <c r="I453" s="577"/>
      <c r="J453" s="604">
        <v>1600</v>
      </c>
      <c r="K453" s="1639">
        <f>K451+J453</f>
        <v>14654856</v>
      </c>
      <c r="L453" s="433"/>
    </row>
    <row r="454" spans="1:12">
      <c r="A454" s="9515"/>
      <c r="B454" s="9498"/>
      <c r="C454" s="556" t="s">
        <v>952</v>
      </c>
      <c r="D454" s="1628" t="s">
        <v>91</v>
      </c>
      <c r="E454" s="1617" t="s">
        <v>92</v>
      </c>
      <c r="F454" s="1615"/>
      <c r="G454" s="9492">
        <v>50000</v>
      </c>
      <c r="H454" s="9492"/>
      <c r="I454" s="9492"/>
      <c r="J454" s="9633"/>
      <c r="K454" s="9680">
        <f>K453-G454</f>
        <v>14604856</v>
      </c>
      <c r="L454" s="433"/>
    </row>
    <row r="455" spans="1:12">
      <c r="A455" s="9516"/>
      <c r="B455" s="9499"/>
      <c r="C455" s="555" t="s">
        <v>1016</v>
      </c>
      <c r="D455" s="1620" t="s">
        <v>1176</v>
      </c>
      <c r="E455" s="1618"/>
      <c r="F455" s="1616"/>
      <c r="G455" s="9493"/>
      <c r="H455" s="9493"/>
      <c r="I455" s="9493"/>
      <c r="J455" s="9634"/>
      <c r="K455" s="9681"/>
      <c r="L455" s="433"/>
    </row>
    <row r="456" spans="1:12">
      <c r="A456" s="487"/>
      <c r="B456" s="1626"/>
      <c r="C456" s="529"/>
      <c r="D456" s="602"/>
      <c r="E456" s="605"/>
      <c r="F456" s="577"/>
      <c r="G456" s="577"/>
      <c r="H456" s="600"/>
      <c r="I456" s="577"/>
      <c r="J456" s="604">
        <v>1600</v>
      </c>
      <c r="K456" s="1639">
        <f>K454+J456</f>
        <v>14606456</v>
      </c>
      <c r="L456" s="433"/>
    </row>
    <row r="457" spans="1:12">
      <c r="A457" s="9515"/>
      <c r="B457" s="1617"/>
      <c r="C457" s="457" t="s">
        <v>781</v>
      </c>
      <c r="D457" s="485" t="s">
        <v>457</v>
      </c>
      <c r="E457" s="1621" t="s">
        <v>459</v>
      </c>
      <c r="F457" s="1615"/>
      <c r="G457" s="1615"/>
      <c r="H457" s="1615"/>
      <c r="I457" s="9492">
        <v>15390</v>
      </c>
      <c r="J457" s="1629"/>
      <c r="K457" s="9680">
        <f>K456-I457</f>
        <v>14591066</v>
      </c>
      <c r="L457" s="433"/>
    </row>
    <row r="458" spans="1:12">
      <c r="A458" s="9516"/>
      <c r="B458" s="1618"/>
      <c r="C458" s="538" t="s">
        <v>1327</v>
      </c>
      <c r="D458" s="486" t="s">
        <v>458</v>
      </c>
      <c r="E458" s="1622"/>
      <c r="F458" s="1616"/>
      <c r="G458" s="1616"/>
      <c r="H458" s="1616"/>
      <c r="I458" s="9493"/>
      <c r="J458" s="1630"/>
      <c r="K458" s="9681"/>
      <c r="L458" s="433"/>
    </row>
    <row r="459" spans="1:12">
      <c r="A459" s="487"/>
      <c r="B459" s="561"/>
      <c r="C459" s="532"/>
      <c r="D459" s="576"/>
      <c r="E459" s="582"/>
      <c r="F459" s="577"/>
      <c r="G459" s="577"/>
      <c r="H459" s="600"/>
      <c r="I459" s="577"/>
      <c r="J459" s="604">
        <v>1500</v>
      </c>
      <c r="K459" s="1639">
        <f>K457+J459</f>
        <v>14592566</v>
      </c>
      <c r="L459" s="433"/>
    </row>
    <row r="460" spans="1:12">
      <c r="A460" s="9515"/>
      <c r="B460" s="9498" t="s">
        <v>1624</v>
      </c>
      <c r="C460" s="556" t="s">
        <v>815</v>
      </c>
      <c r="D460" s="1619" t="s">
        <v>906</v>
      </c>
      <c r="E460" s="974"/>
      <c r="F460" s="1615"/>
      <c r="G460" s="1615"/>
      <c r="H460" s="9492">
        <v>491590</v>
      </c>
      <c r="I460" s="1615"/>
      <c r="J460" s="1629"/>
      <c r="K460" s="9680">
        <f>K459-H460</f>
        <v>14100976</v>
      </c>
      <c r="L460" s="9617" t="s">
        <v>1631</v>
      </c>
    </row>
    <row r="461" spans="1:12">
      <c r="A461" s="9516"/>
      <c r="B461" s="9499"/>
      <c r="C461" s="555" t="s">
        <v>1056</v>
      </c>
      <c r="D461" s="1620"/>
      <c r="E461" s="1626"/>
      <c r="F461" s="1616"/>
      <c r="G461" s="1616"/>
      <c r="H461" s="9493"/>
      <c r="I461" s="1616"/>
      <c r="J461" s="1630"/>
      <c r="K461" s="9681"/>
      <c r="L461" s="9618"/>
    </row>
    <row r="462" spans="1:12">
      <c r="A462" s="487"/>
      <c r="B462" s="1626"/>
      <c r="C462" s="529"/>
      <c r="D462" s="602"/>
      <c r="E462" s="605"/>
      <c r="F462" s="577"/>
      <c r="G462" s="577"/>
      <c r="H462" s="600"/>
      <c r="I462" s="577"/>
      <c r="J462" s="604">
        <v>1600</v>
      </c>
      <c r="K462" s="1639">
        <f>K460+J462</f>
        <v>14102576</v>
      </c>
      <c r="L462" s="433"/>
    </row>
    <row r="463" spans="1:12">
      <c r="A463" s="9515"/>
      <c r="B463" s="9498"/>
      <c r="C463" s="556" t="s">
        <v>781</v>
      </c>
      <c r="D463" s="1619" t="s">
        <v>906</v>
      </c>
      <c r="E463" s="1617"/>
      <c r="F463" s="9492"/>
      <c r="G463" s="9492"/>
      <c r="H463" s="9492">
        <v>97540</v>
      </c>
      <c r="I463" s="9492"/>
      <c r="J463" s="9633"/>
      <c r="K463" s="9680">
        <f>K462-H463</f>
        <v>14005036</v>
      </c>
      <c r="L463" s="9617" t="s">
        <v>1631</v>
      </c>
    </row>
    <row r="464" spans="1:12">
      <c r="A464" s="9516"/>
      <c r="B464" s="9499"/>
      <c r="C464" s="555" t="s">
        <v>1058</v>
      </c>
      <c r="D464" s="1620"/>
      <c r="E464" s="1618"/>
      <c r="F464" s="9493"/>
      <c r="G464" s="9493"/>
      <c r="H464" s="9493"/>
      <c r="I464" s="9493"/>
      <c r="J464" s="9634"/>
      <c r="K464" s="9681"/>
      <c r="L464" s="9618"/>
    </row>
    <row r="465" spans="1:12">
      <c r="A465" s="487"/>
      <c r="B465" s="561"/>
      <c r="C465" s="532"/>
      <c r="D465" s="576"/>
      <c r="E465" s="582"/>
      <c r="F465" s="577"/>
      <c r="G465" s="577"/>
      <c r="H465" s="600"/>
      <c r="I465" s="577"/>
      <c r="J465" s="604">
        <v>1500</v>
      </c>
      <c r="K465" s="1639">
        <f>K463+J465</f>
        <v>14006536</v>
      </c>
      <c r="L465" s="433"/>
    </row>
    <row r="466" spans="1:12">
      <c r="A466" s="9515"/>
      <c r="B466" s="9498" t="s">
        <v>1625</v>
      </c>
      <c r="C466" s="556" t="s">
        <v>1109</v>
      </c>
      <c r="D466" s="1619" t="s">
        <v>1112</v>
      </c>
      <c r="E466" s="974" t="s">
        <v>1114</v>
      </c>
      <c r="F466" s="1615"/>
      <c r="G466" s="1615">
        <v>500000</v>
      </c>
      <c r="H466" s="9492"/>
      <c r="I466" s="9492"/>
      <c r="J466" s="9633"/>
      <c r="K466" s="9680">
        <f>K465-G466</f>
        <v>13506536</v>
      </c>
      <c r="L466" s="433"/>
    </row>
    <row r="467" spans="1:12">
      <c r="A467" s="9516"/>
      <c r="B467" s="9499"/>
      <c r="C467" s="555" t="s">
        <v>1111</v>
      </c>
      <c r="D467" s="1620" t="s">
        <v>1113</v>
      </c>
      <c r="E467" s="1626"/>
      <c r="F467" s="1616"/>
      <c r="G467" s="1616"/>
      <c r="H467" s="9493"/>
      <c r="I467" s="9493"/>
      <c r="J467" s="9634"/>
      <c r="K467" s="9681"/>
      <c r="L467" s="433"/>
    </row>
    <row r="468" spans="1:12">
      <c r="A468" s="487"/>
      <c r="B468" s="561"/>
      <c r="C468" s="532"/>
      <c r="D468" s="576"/>
      <c r="E468" s="582"/>
      <c r="F468" s="577"/>
      <c r="G468" s="577"/>
      <c r="H468" s="600"/>
      <c r="I468" s="577"/>
      <c r="J468" s="604">
        <v>1600</v>
      </c>
      <c r="K468" s="1639">
        <f>K466+J468</f>
        <v>13508136</v>
      </c>
      <c r="L468" s="433"/>
    </row>
    <row r="469" spans="1:12">
      <c r="A469" s="9515"/>
      <c r="B469" s="9498"/>
      <c r="C469" s="545" t="s">
        <v>997</v>
      </c>
      <c r="D469" s="1619" t="s">
        <v>1121</v>
      </c>
      <c r="E469" s="1634" t="s">
        <v>43</v>
      </c>
      <c r="F469" s="1615"/>
      <c r="G469" s="1615">
        <v>200000</v>
      </c>
      <c r="H469" s="9492"/>
      <c r="I469" s="9492"/>
      <c r="J469" s="9633"/>
      <c r="K469" s="9680">
        <f>K468-G469</f>
        <v>13308136</v>
      </c>
      <c r="L469" s="433"/>
    </row>
    <row r="470" spans="1:12">
      <c r="A470" s="9516"/>
      <c r="B470" s="9499"/>
      <c r="C470" s="555" t="s">
        <v>1120</v>
      </c>
      <c r="D470" s="1620" t="s">
        <v>1122</v>
      </c>
      <c r="E470" s="1635"/>
      <c r="F470" s="1616"/>
      <c r="G470" s="1616"/>
      <c r="H470" s="9493"/>
      <c r="I470" s="9493"/>
      <c r="J470" s="9634"/>
      <c r="K470" s="9681"/>
      <c r="L470" s="433"/>
    </row>
    <row r="471" spans="1:12">
      <c r="A471" s="487"/>
      <c r="B471" s="1626"/>
      <c r="C471" s="529"/>
      <c r="D471" s="602"/>
      <c r="E471" s="605"/>
      <c r="F471" s="577"/>
      <c r="G471" s="577"/>
      <c r="H471" s="600"/>
      <c r="I471" s="577"/>
      <c r="J471" s="604">
        <v>1600</v>
      </c>
      <c r="K471" s="1639">
        <f>K469+J471</f>
        <v>13309736</v>
      </c>
      <c r="L471" s="433"/>
    </row>
    <row r="472" spans="1:12">
      <c r="A472" s="9515"/>
      <c r="B472" s="9498" t="s">
        <v>1626</v>
      </c>
      <c r="C472" s="474" t="s">
        <v>756</v>
      </c>
      <c r="D472" s="1619" t="s">
        <v>224</v>
      </c>
      <c r="E472" s="974" t="s">
        <v>176</v>
      </c>
      <c r="F472" s="9492"/>
      <c r="G472" s="9492">
        <v>300000</v>
      </c>
      <c r="H472" s="9492"/>
      <c r="I472" s="9492"/>
      <c r="J472" s="9633"/>
      <c r="K472" s="9680">
        <f>K471-G472</f>
        <v>13009736</v>
      </c>
      <c r="L472" s="433"/>
    </row>
    <row r="473" spans="1:12">
      <c r="A473" s="9516"/>
      <c r="B473" s="9499"/>
      <c r="C473" s="555" t="s">
        <v>757</v>
      </c>
      <c r="D473" s="1620" t="s">
        <v>758</v>
      </c>
      <c r="E473" s="1626"/>
      <c r="F473" s="9493"/>
      <c r="G473" s="9493"/>
      <c r="H473" s="9493"/>
      <c r="I473" s="9493"/>
      <c r="J473" s="9634"/>
      <c r="K473" s="9681"/>
      <c r="L473" s="433"/>
    </row>
    <row r="474" spans="1:12">
      <c r="A474" s="487"/>
      <c r="B474" s="561"/>
      <c r="C474" s="532"/>
      <c r="D474" s="576"/>
      <c r="E474" s="582"/>
      <c r="F474" s="577"/>
      <c r="G474" s="577"/>
      <c r="H474" s="600"/>
      <c r="I474" s="577"/>
      <c r="J474" s="604">
        <v>1600</v>
      </c>
      <c r="K474" s="1639">
        <f>K472+J474</f>
        <v>13011336</v>
      </c>
      <c r="L474" s="433"/>
    </row>
    <row r="475" spans="1:12">
      <c r="A475" s="9515"/>
      <c r="B475" s="9498"/>
      <c r="C475" s="556" t="s">
        <v>952</v>
      </c>
      <c r="D475" s="1619" t="s">
        <v>1207</v>
      </c>
      <c r="E475" s="1617" t="s">
        <v>1422</v>
      </c>
      <c r="F475" s="1615"/>
      <c r="G475" s="9492">
        <v>50000</v>
      </c>
      <c r="H475" s="9492"/>
      <c r="I475" s="9492"/>
      <c r="J475" s="9633"/>
      <c r="K475" s="9680">
        <f>K474-G475</f>
        <v>12961336</v>
      </c>
      <c r="L475" s="433"/>
    </row>
    <row r="476" spans="1:12">
      <c r="A476" s="9516"/>
      <c r="B476" s="9499"/>
      <c r="C476" s="555" t="s">
        <v>1206</v>
      </c>
      <c r="D476" s="1620" t="s">
        <v>1176</v>
      </c>
      <c r="E476" s="1618"/>
      <c r="F476" s="1616"/>
      <c r="G476" s="9493"/>
      <c r="H476" s="9493"/>
      <c r="I476" s="9493"/>
      <c r="J476" s="9634"/>
      <c r="K476" s="9681"/>
      <c r="L476" s="433"/>
    </row>
    <row r="477" spans="1:12">
      <c r="A477" s="487"/>
      <c r="B477" s="1626"/>
      <c r="C477" s="529"/>
      <c r="D477" s="602"/>
      <c r="E477" s="605"/>
      <c r="F477" s="577"/>
      <c r="G477" s="577"/>
      <c r="H477" s="600"/>
      <c r="I477" s="577"/>
      <c r="J477" s="604">
        <v>1600</v>
      </c>
      <c r="K477" s="1639">
        <f>K475+J477</f>
        <v>12962936</v>
      </c>
      <c r="L477" s="433"/>
    </row>
    <row r="478" spans="1:12">
      <c r="A478" s="9515"/>
      <c r="B478" s="1617"/>
      <c r="C478" s="517" t="s">
        <v>949</v>
      </c>
      <c r="D478" s="1619" t="s">
        <v>743</v>
      </c>
      <c r="E478" s="1617" t="s">
        <v>1177</v>
      </c>
      <c r="F478" s="1615"/>
      <c r="G478" s="1615">
        <v>150000</v>
      </c>
      <c r="H478" s="1615"/>
      <c r="I478" s="1615"/>
      <c r="J478" s="1629"/>
      <c r="K478" s="9680">
        <f>K477-G478</f>
        <v>12812936</v>
      </c>
      <c r="L478" s="433"/>
    </row>
    <row r="479" spans="1:12">
      <c r="A479" s="9516"/>
      <c r="B479" s="1618"/>
      <c r="C479" s="555" t="s">
        <v>1028</v>
      </c>
      <c r="D479" s="1620" t="s">
        <v>46</v>
      </c>
      <c r="E479" s="1618"/>
      <c r="F479" s="1616"/>
      <c r="G479" s="1616"/>
      <c r="H479" s="1616"/>
      <c r="I479" s="1616"/>
      <c r="J479" s="1630"/>
      <c r="K479" s="9681"/>
      <c r="L479" s="433"/>
    </row>
    <row r="480" spans="1:12">
      <c r="A480" s="487"/>
      <c r="B480" s="561"/>
      <c r="C480" s="532"/>
      <c r="D480" s="576"/>
      <c r="E480" s="582"/>
      <c r="F480" s="577"/>
      <c r="G480" s="577"/>
      <c r="H480" s="600"/>
      <c r="I480" s="577"/>
      <c r="J480" s="604">
        <v>1600</v>
      </c>
      <c r="K480" s="1639">
        <f>K478+J480</f>
        <v>12814536</v>
      </c>
      <c r="L480" s="433"/>
    </row>
    <row r="481" spans="1:12">
      <c r="A481" s="9515"/>
      <c r="B481" s="1617"/>
      <c r="C481" s="556" t="s">
        <v>781</v>
      </c>
      <c r="D481" s="1619"/>
      <c r="E481" s="974"/>
      <c r="F481" s="1615"/>
      <c r="G481" s="1615"/>
      <c r="H481" s="1615"/>
      <c r="I481" s="9492">
        <v>42140</v>
      </c>
      <c r="J481" s="1629"/>
      <c r="K481" s="9680">
        <f>K480-I481</f>
        <v>12772396</v>
      </c>
      <c r="L481" s="433"/>
    </row>
    <row r="482" spans="1:12">
      <c r="A482" s="9516"/>
      <c r="B482" s="1618"/>
      <c r="C482" s="555" t="s">
        <v>1596</v>
      </c>
      <c r="D482" s="1620"/>
      <c r="E482" s="1626"/>
      <c r="F482" s="1616"/>
      <c r="G482" s="1616"/>
      <c r="H482" s="1616"/>
      <c r="I482" s="9493"/>
      <c r="J482" s="1630"/>
      <c r="K482" s="9681"/>
      <c r="L482" s="433"/>
    </row>
    <row r="483" spans="1:12">
      <c r="A483" s="487"/>
      <c r="B483" s="1626"/>
      <c r="C483" s="529"/>
      <c r="D483" s="602"/>
      <c r="E483" s="605"/>
      <c r="F483" s="577"/>
      <c r="G483" s="577"/>
      <c r="H483" s="600"/>
      <c r="I483" s="577"/>
      <c r="J483" s="604">
        <v>1500</v>
      </c>
      <c r="K483" s="1639">
        <f>K481+J483</f>
        <v>12773896</v>
      </c>
      <c r="L483" s="433"/>
    </row>
    <row r="484" spans="1:12">
      <c r="A484" s="9515"/>
      <c r="B484" s="9498"/>
      <c r="C484" s="556" t="s">
        <v>781</v>
      </c>
      <c r="D484" s="485"/>
      <c r="E484" s="1617"/>
      <c r="F484" s="9492"/>
      <c r="G484" s="9492"/>
      <c r="H484" s="9492"/>
      <c r="I484" s="9492">
        <v>153780</v>
      </c>
      <c r="J484" s="9633"/>
      <c r="K484" s="9680">
        <f>K483-I484</f>
        <v>12620116</v>
      </c>
      <c r="L484" s="433"/>
    </row>
    <row r="485" spans="1:12">
      <c r="A485" s="9516"/>
      <c r="B485" s="9499"/>
      <c r="C485" s="555" t="s">
        <v>1208</v>
      </c>
      <c r="D485" s="486"/>
      <c r="E485" s="1618"/>
      <c r="F485" s="9493"/>
      <c r="G485" s="9493"/>
      <c r="H485" s="9493"/>
      <c r="I485" s="9493"/>
      <c r="J485" s="9634"/>
      <c r="K485" s="9681"/>
      <c r="L485" s="433"/>
    </row>
    <row r="486" spans="1:12">
      <c r="A486" s="487"/>
      <c r="B486" s="561"/>
      <c r="C486" s="532"/>
      <c r="D486" s="576"/>
      <c r="E486" s="582"/>
      <c r="F486" s="577"/>
      <c r="G486" s="577"/>
      <c r="H486" s="600"/>
      <c r="I486" s="577"/>
      <c r="J486" s="604">
        <v>1500</v>
      </c>
      <c r="K486" s="1639">
        <f>K484+J486</f>
        <v>12621616</v>
      </c>
      <c r="L486" s="433"/>
    </row>
    <row r="487" spans="1:12" ht="15.75">
      <c r="A487" s="9537" t="s">
        <v>1604</v>
      </c>
      <c r="B487" s="9538"/>
      <c r="C487" s="9538"/>
      <c r="D487" s="9538"/>
      <c r="E487" s="9539"/>
      <c r="F487" s="511">
        <f>SUM(F3:F369)</f>
        <v>40000000</v>
      </c>
      <c r="G487" s="511">
        <f>SUM(G3:G486)</f>
        <v>21148843</v>
      </c>
      <c r="H487" s="511">
        <f>SUM(H3:H486)</f>
        <v>11685980</v>
      </c>
      <c r="I487" s="511">
        <f>SUM(I3:I486)</f>
        <v>10393400</v>
      </c>
      <c r="J487" s="511">
        <f>SUM(J3:J486)</f>
        <v>235025</v>
      </c>
      <c r="K487" s="1647">
        <f>K3+F487-G487-H487-I487+J487</f>
        <v>12621616</v>
      </c>
    </row>
    <row r="488" spans="1:12" ht="15.75">
      <c r="A488" s="9531" t="s">
        <v>242</v>
      </c>
      <c r="B488" s="9532"/>
      <c r="C488" s="9532"/>
      <c r="D488" s="9532"/>
      <c r="E488" s="9533"/>
      <c r="F488" s="512">
        <f>'Juli''15'!F479</f>
        <v>578500000</v>
      </c>
      <c r="G488" s="512">
        <f>'Juli''15'!G479</f>
        <v>229960440</v>
      </c>
      <c r="H488" s="512">
        <f>'Juli''15'!H479</f>
        <v>131333783</v>
      </c>
      <c r="I488" s="512">
        <f>'Juli''15'!I479</f>
        <v>191423260</v>
      </c>
      <c r="J488" s="512">
        <f>'Juli''15'!J479</f>
        <v>2736050</v>
      </c>
      <c r="K488" s="1648">
        <f>'Juli''15'!K479</f>
        <v>318779781</v>
      </c>
    </row>
    <row r="489" spans="1:12" ht="15.75">
      <c r="A489" s="9534" t="s">
        <v>243</v>
      </c>
      <c r="B489" s="9535"/>
      <c r="C489" s="9535"/>
      <c r="D489" s="9535"/>
      <c r="E489" s="9536"/>
      <c r="F489" s="513">
        <f t="shared" ref="F489:K489" si="0">F487+F488</f>
        <v>618500000</v>
      </c>
      <c r="G489" s="513">
        <f t="shared" si="0"/>
        <v>251109283</v>
      </c>
      <c r="H489" s="513">
        <f t="shared" si="0"/>
        <v>143019763</v>
      </c>
      <c r="I489" s="513">
        <f t="shared" si="0"/>
        <v>201816660</v>
      </c>
      <c r="J489" s="513">
        <f t="shared" si="0"/>
        <v>2971075</v>
      </c>
      <c r="K489" s="1649">
        <f t="shared" si="0"/>
        <v>331401397</v>
      </c>
    </row>
  </sheetData>
  <mergeCells count="933">
    <mergeCell ref="L370:L371"/>
    <mergeCell ref="L373:L374"/>
    <mergeCell ref="L460:L461"/>
    <mergeCell ref="L463:L464"/>
    <mergeCell ref="L307:L308"/>
    <mergeCell ref="J1:J2"/>
    <mergeCell ref="K1:K2"/>
    <mergeCell ref="L1:L2"/>
    <mergeCell ref="A3:C3"/>
    <mergeCell ref="A4:A5"/>
    <mergeCell ref="B4:B5"/>
    <mergeCell ref="E4:E5"/>
    <mergeCell ref="F4:F5"/>
    <mergeCell ref="G4:G5"/>
    <mergeCell ref="H4:H5"/>
    <mergeCell ref="A1:A2"/>
    <mergeCell ref="B1:B2"/>
    <mergeCell ref="C1:C2"/>
    <mergeCell ref="D1:E1"/>
    <mergeCell ref="F1:F2"/>
    <mergeCell ref="G1:I1"/>
    <mergeCell ref="I4:I5"/>
    <mergeCell ref="J4:J5"/>
    <mergeCell ref="K4:K5"/>
    <mergeCell ref="L4:L5"/>
    <mergeCell ref="A7:A8"/>
    <mergeCell ref="B7:B8"/>
    <mergeCell ref="F7:F8"/>
    <mergeCell ref="G7:G8"/>
    <mergeCell ref="H7:H8"/>
    <mergeCell ref="I7:I8"/>
    <mergeCell ref="J7:J8"/>
    <mergeCell ref="K7:K8"/>
    <mergeCell ref="L7:L8"/>
    <mergeCell ref="A16:A17"/>
    <mergeCell ref="B16:B17"/>
    <mergeCell ref="G16:G17"/>
    <mergeCell ref="I16:I17"/>
    <mergeCell ref="K16:K17"/>
    <mergeCell ref="L16:L17"/>
    <mergeCell ref="J10:J11"/>
    <mergeCell ref="K10:K11"/>
    <mergeCell ref="L10:L11"/>
    <mergeCell ref="A13:A14"/>
    <mergeCell ref="B13:B14"/>
    <mergeCell ref="F13:F14"/>
    <mergeCell ref="G13:G14"/>
    <mergeCell ref="H13:H14"/>
    <mergeCell ref="I13:I14"/>
    <mergeCell ref="J13:J14"/>
    <mergeCell ref="A10:A11"/>
    <mergeCell ref="B10:B11"/>
    <mergeCell ref="F10:F11"/>
    <mergeCell ref="G10:G11"/>
    <mergeCell ref="H10:H11"/>
    <mergeCell ref="I10:I11"/>
    <mergeCell ref="K13:K14"/>
    <mergeCell ref="L13:L14"/>
    <mergeCell ref="I19:I20"/>
    <mergeCell ref="J19:J20"/>
    <mergeCell ref="K19:K20"/>
    <mergeCell ref="L19:L20"/>
    <mergeCell ref="A22:A23"/>
    <mergeCell ref="B22:B23"/>
    <mergeCell ref="F22:F23"/>
    <mergeCell ref="G22:G23"/>
    <mergeCell ref="H22:H23"/>
    <mergeCell ref="A19:A20"/>
    <mergeCell ref="B19:B20"/>
    <mergeCell ref="H19:H20"/>
    <mergeCell ref="I22:I23"/>
    <mergeCell ref="J22:J23"/>
    <mergeCell ref="K22:K23"/>
    <mergeCell ref="L22:L23"/>
    <mergeCell ref="L25:L26"/>
    <mergeCell ref="A28:A29"/>
    <mergeCell ref="B28:B29"/>
    <mergeCell ref="G28:G29"/>
    <mergeCell ref="I28:I29"/>
    <mergeCell ref="K28:K29"/>
    <mergeCell ref="L28:L29"/>
    <mergeCell ref="A31:A32"/>
    <mergeCell ref="B31:B32"/>
    <mergeCell ref="G31:G32"/>
    <mergeCell ref="H31:H32"/>
    <mergeCell ref="I31:I32"/>
    <mergeCell ref="J31:J32"/>
    <mergeCell ref="K31:K32"/>
    <mergeCell ref="L31:L32"/>
    <mergeCell ref="F28:F29"/>
    <mergeCell ref="A25:A26"/>
    <mergeCell ref="B25:B26"/>
    <mergeCell ref="H25:H26"/>
    <mergeCell ref="I25:I26"/>
    <mergeCell ref="J25:J26"/>
    <mergeCell ref="K25:K26"/>
    <mergeCell ref="I34:I35"/>
    <mergeCell ref="J34:J35"/>
    <mergeCell ref="K34:K35"/>
    <mergeCell ref="L34:L35"/>
    <mergeCell ref="A37:A38"/>
    <mergeCell ref="B37:B38"/>
    <mergeCell ref="G37:G38"/>
    <mergeCell ref="H37:H38"/>
    <mergeCell ref="I37:I38"/>
    <mergeCell ref="J37:J38"/>
    <mergeCell ref="A34:A35"/>
    <mergeCell ref="B34:B35"/>
    <mergeCell ref="E34:E35"/>
    <mergeCell ref="F34:F35"/>
    <mergeCell ref="G34:G35"/>
    <mergeCell ref="H34:H35"/>
    <mergeCell ref="K37:K38"/>
    <mergeCell ref="L37:L38"/>
    <mergeCell ref="E37:E38"/>
    <mergeCell ref="L40:L41"/>
    <mergeCell ref="A43:A44"/>
    <mergeCell ref="B43:B44"/>
    <mergeCell ref="G43:G44"/>
    <mergeCell ref="H43:H44"/>
    <mergeCell ref="I43:I44"/>
    <mergeCell ref="J43:J44"/>
    <mergeCell ref="K43:K44"/>
    <mergeCell ref="L43:L44"/>
    <mergeCell ref="A40:A41"/>
    <mergeCell ref="B40:B41"/>
    <mergeCell ref="E40:E41"/>
    <mergeCell ref="F40:F41"/>
    <mergeCell ref="G40:G41"/>
    <mergeCell ref="H40:H41"/>
    <mergeCell ref="I40:I41"/>
    <mergeCell ref="J40:J41"/>
    <mergeCell ref="K40:K41"/>
    <mergeCell ref="A49:A50"/>
    <mergeCell ref="B49:B50"/>
    <mergeCell ref="G49:G50"/>
    <mergeCell ref="I49:I50"/>
    <mergeCell ref="K49:K50"/>
    <mergeCell ref="L49:L50"/>
    <mergeCell ref="A46:A47"/>
    <mergeCell ref="B46:B47"/>
    <mergeCell ref="G46:G47"/>
    <mergeCell ref="I46:I47"/>
    <mergeCell ref="K46:K47"/>
    <mergeCell ref="L46:L47"/>
    <mergeCell ref="A55:A56"/>
    <mergeCell ref="B55:B56"/>
    <mergeCell ref="I55:I56"/>
    <mergeCell ref="K55:K56"/>
    <mergeCell ref="L55:L56"/>
    <mergeCell ref="A52:A53"/>
    <mergeCell ref="B52:B53"/>
    <mergeCell ref="G52:G53"/>
    <mergeCell ref="I52:I53"/>
    <mergeCell ref="K52:K53"/>
    <mergeCell ref="L52:L53"/>
    <mergeCell ref="K58:K59"/>
    <mergeCell ref="L58:L59"/>
    <mergeCell ref="A61:A62"/>
    <mergeCell ref="B61:B62"/>
    <mergeCell ref="G61:G62"/>
    <mergeCell ref="H61:H62"/>
    <mergeCell ref="I61:I62"/>
    <mergeCell ref="K61:K62"/>
    <mergeCell ref="L61:L62"/>
    <mergeCell ref="A58:A59"/>
    <mergeCell ref="B58:B59"/>
    <mergeCell ref="G58:G59"/>
    <mergeCell ref="H58:H59"/>
    <mergeCell ref="I58:I59"/>
    <mergeCell ref="J58:J59"/>
    <mergeCell ref="J64:J65"/>
    <mergeCell ref="K64:K65"/>
    <mergeCell ref="L64:L65"/>
    <mergeCell ref="A67:A68"/>
    <mergeCell ref="B67:B68"/>
    <mergeCell ref="G67:G68"/>
    <mergeCell ref="I67:I68"/>
    <mergeCell ref="K67:K68"/>
    <mergeCell ref="L67:L68"/>
    <mergeCell ref="A64:A65"/>
    <mergeCell ref="B64:B65"/>
    <mergeCell ref="F64:F65"/>
    <mergeCell ref="G64:G65"/>
    <mergeCell ref="H64:H65"/>
    <mergeCell ref="I64:I65"/>
    <mergeCell ref="A70:A71"/>
    <mergeCell ref="B70:B71"/>
    <mergeCell ref="G70:G71"/>
    <mergeCell ref="K70:K71"/>
    <mergeCell ref="L70:L71"/>
    <mergeCell ref="B73:B74"/>
    <mergeCell ref="G73:G74"/>
    <mergeCell ref="K73:K74"/>
    <mergeCell ref="L73:L74"/>
    <mergeCell ref="I70:I71"/>
    <mergeCell ref="I73:I74"/>
    <mergeCell ref="K76:K77"/>
    <mergeCell ref="L76:L77"/>
    <mergeCell ref="A79:A80"/>
    <mergeCell ref="B79:B80"/>
    <mergeCell ref="E79:E80"/>
    <mergeCell ref="G79:G80"/>
    <mergeCell ref="H79:H80"/>
    <mergeCell ref="I79:I80"/>
    <mergeCell ref="K79:K80"/>
    <mergeCell ref="A76:A77"/>
    <mergeCell ref="B76:B77"/>
    <mergeCell ref="E76:E77"/>
    <mergeCell ref="G76:G77"/>
    <mergeCell ref="H76:H77"/>
    <mergeCell ref="I76:I77"/>
    <mergeCell ref="J82:J83"/>
    <mergeCell ref="K82:K83"/>
    <mergeCell ref="A85:A86"/>
    <mergeCell ref="B85:B86"/>
    <mergeCell ref="F85:F86"/>
    <mergeCell ref="G85:G86"/>
    <mergeCell ref="H85:H86"/>
    <mergeCell ref="I85:I86"/>
    <mergeCell ref="J85:J86"/>
    <mergeCell ref="K85:K86"/>
    <mergeCell ref="A82:A83"/>
    <mergeCell ref="B82:B83"/>
    <mergeCell ref="F82:F83"/>
    <mergeCell ref="G82:G83"/>
    <mergeCell ref="H82:H83"/>
    <mergeCell ref="I82:I83"/>
    <mergeCell ref="B94:B95"/>
    <mergeCell ref="G94:G95"/>
    <mergeCell ref="I94:I95"/>
    <mergeCell ref="K94:K95"/>
    <mergeCell ref="B97:B98"/>
    <mergeCell ref="G97:G98"/>
    <mergeCell ref="I97:I98"/>
    <mergeCell ref="K97:K98"/>
    <mergeCell ref="B88:B89"/>
    <mergeCell ref="G88:G89"/>
    <mergeCell ref="I88:I89"/>
    <mergeCell ref="K88:K89"/>
    <mergeCell ref="B91:B92"/>
    <mergeCell ref="G91:G92"/>
    <mergeCell ref="I91:I92"/>
    <mergeCell ref="K91:K92"/>
    <mergeCell ref="B100:B101"/>
    <mergeCell ref="G100:G101"/>
    <mergeCell ref="I100:I101"/>
    <mergeCell ref="K100:K101"/>
    <mergeCell ref="B103:B104"/>
    <mergeCell ref="F103:F104"/>
    <mergeCell ref="G103:G104"/>
    <mergeCell ref="I103:I104"/>
    <mergeCell ref="K103:K104"/>
    <mergeCell ref="L115:L116"/>
    <mergeCell ref="B112:B113"/>
    <mergeCell ref="F112:F113"/>
    <mergeCell ref="G112:G113"/>
    <mergeCell ref="H112:H113"/>
    <mergeCell ref="I112:I113"/>
    <mergeCell ref="K112:K113"/>
    <mergeCell ref="B106:B107"/>
    <mergeCell ref="G106:G107"/>
    <mergeCell ref="I106:I107"/>
    <mergeCell ref="K106:K107"/>
    <mergeCell ref="B109:B110"/>
    <mergeCell ref="G109:G110"/>
    <mergeCell ref="H109:H110"/>
    <mergeCell ref="I109:I110"/>
    <mergeCell ref="K109:K110"/>
    <mergeCell ref="B118:B119"/>
    <mergeCell ref="F118:F119"/>
    <mergeCell ref="G118:G119"/>
    <mergeCell ref="I118:I119"/>
    <mergeCell ref="K118:K119"/>
    <mergeCell ref="B115:B116"/>
    <mergeCell ref="F115:F116"/>
    <mergeCell ref="G115:G116"/>
    <mergeCell ref="I115:I116"/>
    <mergeCell ref="K115:K116"/>
    <mergeCell ref="B124:B125"/>
    <mergeCell ref="G124:G125"/>
    <mergeCell ref="I124:I125"/>
    <mergeCell ref="K124:K125"/>
    <mergeCell ref="L124:L125"/>
    <mergeCell ref="B121:B122"/>
    <mergeCell ref="F121:F122"/>
    <mergeCell ref="G121:G122"/>
    <mergeCell ref="I121:I122"/>
    <mergeCell ref="K121:K122"/>
    <mergeCell ref="K127:K128"/>
    <mergeCell ref="L127:L128"/>
    <mergeCell ref="B130:B131"/>
    <mergeCell ref="F130:F131"/>
    <mergeCell ref="G130:G131"/>
    <mergeCell ref="H130:H131"/>
    <mergeCell ref="I130:I131"/>
    <mergeCell ref="J130:J131"/>
    <mergeCell ref="K130:K131"/>
    <mergeCell ref="L130:L131"/>
    <mergeCell ref="B127:B128"/>
    <mergeCell ref="F127:F128"/>
    <mergeCell ref="G127:G128"/>
    <mergeCell ref="H127:H128"/>
    <mergeCell ref="I127:I128"/>
    <mergeCell ref="J127:J128"/>
    <mergeCell ref="K133:K134"/>
    <mergeCell ref="B136:B137"/>
    <mergeCell ref="G136:G137"/>
    <mergeCell ref="H136:H137"/>
    <mergeCell ref="I136:I137"/>
    <mergeCell ref="J136:J137"/>
    <mergeCell ref="K136:K137"/>
    <mergeCell ref="B133:B134"/>
    <mergeCell ref="F133:F134"/>
    <mergeCell ref="G133:G134"/>
    <mergeCell ref="H133:H134"/>
    <mergeCell ref="I133:I134"/>
    <mergeCell ref="J133:J134"/>
    <mergeCell ref="B142:B143"/>
    <mergeCell ref="G142:G143"/>
    <mergeCell ref="H142:H143"/>
    <mergeCell ref="I142:I143"/>
    <mergeCell ref="K142:K143"/>
    <mergeCell ref="L136:L137"/>
    <mergeCell ref="B139:B140"/>
    <mergeCell ref="G139:G140"/>
    <mergeCell ref="H139:H140"/>
    <mergeCell ref="I139:I140"/>
    <mergeCell ref="K139:K140"/>
    <mergeCell ref="B145:B146"/>
    <mergeCell ref="G145:G146"/>
    <mergeCell ref="H145:H146"/>
    <mergeCell ref="I145:I146"/>
    <mergeCell ref="K145:K146"/>
    <mergeCell ref="B148:B149"/>
    <mergeCell ref="G148:G149"/>
    <mergeCell ref="H148:H149"/>
    <mergeCell ref="I148:I149"/>
    <mergeCell ref="B154:B155"/>
    <mergeCell ref="G154:G155"/>
    <mergeCell ref="H154:H155"/>
    <mergeCell ref="I154:I155"/>
    <mergeCell ref="K154:K155"/>
    <mergeCell ref="L154:L155"/>
    <mergeCell ref="K148:K149"/>
    <mergeCell ref="B151:B152"/>
    <mergeCell ref="G151:G152"/>
    <mergeCell ref="H151:H152"/>
    <mergeCell ref="I151:I152"/>
    <mergeCell ref="K151:K152"/>
    <mergeCell ref="B157:B158"/>
    <mergeCell ref="G157:G158"/>
    <mergeCell ref="H157:H158"/>
    <mergeCell ref="K157:K158"/>
    <mergeCell ref="L157:L158"/>
    <mergeCell ref="B160:B161"/>
    <mergeCell ref="E160:E161"/>
    <mergeCell ref="G160:G161"/>
    <mergeCell ref="H160:H161"/>
    <mergeCell ref="I160:I161"/>
    <mergeCell ref="L166:L167"/>
    <mergeCell ref="B169:B170"/>
    <mergeCell ref="G169:G170"/>
    <mergeCell ref="H169:H170"/>
    <mergeCell ref="I169:I170"/>
    <mergeCell ref="K169:K170"/>
    <mergeCell ref="K160:K161"/>
    <mergeCell ref="L160:L161"/>
    <mergeCell ref="B163:B164"/>
    <mergeCell ref="G163:G164"/>
    <mergeCell ref="I163:I164"/>
    <mergeCell ref="K163:K164"/>
    <mergeCell ref="B172:B173"/>
    <mergeCell ref="G172:G173"/>
    <mergeCell ref="I172:I173"/>
    <mergeCell ref="K172:K173"/>
    <mergeCell ref="B175:B176"/>
    <mergeCell ref="G175:G176"/>
    <mergeCell ref="I175:I176"/>
    <mergeCell ref="K175:K176"/>
    <mergeCell ref="B166:B167"/>
    <mergeCell ref="G166:G167"/>
    <mergeCell ref="I166:I167"/>
    <mergeCell ref="K166:K167"/>
    <mergeCell ref="B184:B185"/>
    <mergeCell ref="G184:G185"/>
    <mergeCell ref="H184:H185"/>
    <mergeCell ref="I184:I185"/>
    <mergeCell ref="K184:K185"/>
    <mergeCell ref="L184:L185"/>
    <mergeCell ref="B178:B179"/>
    <mergeCell ref="G178:G179"/>
    <mergeCell ref="H178:H179"/>
    <mergeCell ref="I178:I179"/>
    <mergeCell ref="K178:K179"/>
    <mergeCell ref="B181:B182"/>
    <mergeCell ref="G181:G182"/>
    <mergeCell ref="I181:I182"/>
    <mergeCell ref="K181:K182"/>
    <mergeCell ref="B193:B194"/>
    <mergeCell ref="G193:G194"/>
    <mergeCell ref="I193:I194"/>
    <mergeCell ref="K193:K194"/>
    <mergeCell ref="B196:B197"/>
    <mergeCell ref="G196:G197"/>
    <mergeCell ref="I196:I197"/>
    <mergeCell ref="K196:K197"/>
    <mergeCell ref="B187:B188"/>
    <mergeCell ref="G187:G188"/>
    <mergeCell ref="I187:I188"/>
    <mergeCell ref="K187:K188"/>
    <mergeCell ref="B190:B191"/>
    <mergeCell ref="G190:G191"/>
    <mergeCell ref="I190:I191"/>
    <mergeCell ref="K190:K191"/>
    <mergeCell ref="B199:B200"/>
    <mergeCell ref="G199:G200"/>
    <mergeCell ref="H199:H200"/>
    <mergeCell ref="I199:I200"/>
    <mergeCell ref="K199:K200"/>
    <mergeCell ref="B202:B203"/>
    <mergeCell ref="G202:G203"/>
    <mergeCell ref="I202:I203"/>
    <mergeCell ref="K202:K203"/>
    <mergeCell ref="L208:L209"/>
    <mergeCell ref="B211:B212"/>
    <mergeCell ref="G211:G212"/>
    <mergeCell ref="I211:I212"/>
    <mergeCell ref="K211:K212"/>
    <mergeCell ref="L211:L212"/>
    <mergeCell ref="B205:B206"/>
    <mergeCell ref="G205:G206"/>
    <mergeCell ref="I205:I206"/>
    <mergeCell ref="K205:K206"/>
    <mergeCell ref="B208:B209"/>
    <mergeCell ref="G208:G209"/>
    <mergeCell ref="H208:H209"/>
    <mergeCell ref="I208:I209"/>
    <mergeCell ref="K208:K209"/>
    <mergeCell ref="L220:L221"/>
    <mergeCell ref="G223:G224"/>
    <mergeCell ref="H223:H224"/>
    <mergeCell ref="I223:I224"/>
    <mergeCell ref="K223:K224"/>
    <mergeCell ref="B214:B215"/>
    <mergeCell ref="G214:G215"/>
    <mergeCell ref="H214:H215"/>
    <mergeCell ref="I214:I215"/>
    <mergeCell ref="K214:K215"/>
    <mergeCell ref="B217:B218"/>
    <mergeCell ref="G217:G218"/>
    <mergeCell ref="H217:H218"/>
    <mergeCell ref="I217:I218"/>
    <mergeCell ref="K217:K218"/>
    <mergeCell ref="B226:B227"/>
    <mergeCell ref="G226:G227"/>
    <mergeCell ref="I226:I227"/>
    <mergeCell ref="K226:K227"/>
    <mergeCell ref="B229:B230"/>
    <mergeCell ref="G229:G230"/>
    <mergeCell ref="K229:K230"/>
    <mergeCell ref="G220:G221"/>
    <mergeCell ref="H220:H221"/>
    <mergeCell ref="I220:I221"/>
    <mergeCell ref="K220:K221"/>
    <mergeCell ref="B232:B233"/>
    <mergeCell ref="G232:G233"/>
    <mergeCell ref="I232:I233"/>
    <mergeCell ref="K232:K233"/>
    <mergeCell ref="L232:L233"/>
    <mergeCell ref="B235:B236"/>
    <mergeCell ref="G235:G236"/>
    <mergeCell ref="I235:I236"/>
    <mergeCell ref="K235:K236"/>
    <mergeCell ref="B238:B239"/>
    <mergeCell ref="G238:G239"/>
    <mergeCell ref="K238:K239"/>
    <mergeCell ref="L238:L239"/>
    <mergeCell ref="B241:B242"/>
    <mergeCell ref="F241:F242"/>
    <mergeCell ref="G241:G242"/>
    <mergeCell ref="H241:H242"/>
    <mergeCell ref="I241:I242"/>
    <mergeCell ref="K241:K242"/>
    <mergeCell ref="B250:B251"/>
    <mergeCell ref="G250:G251"/>
    <mergeCell ref="I250:I251"/>
    <mergeCell ref="K250:K251"/>
    <mergeCell ref="B253:B254"/>
    <mergeCell ref="G253:G254"/>
    <mergeCell ref="I253:I254"/>
    <mergeCell ref="K253:K254"/>
    <mergeCell ref="B244:B245"/>
    <mergeCell ref="G244:G245"/>
    <mergeCell ref="I244:I245"/>
    <mergeCell ref="K244:K245"/>
    <mergeCell ref="B247:B248"/>
    <mergeCell ref="G247:G248"/>
    <mergeCell ref="I247:I248"/>
    <mergeCell ref="K247:K248"/>
    <mergeCell ref="J259:J260"/>
    <mergeCell ref="K259:K260"/>
    <mergeCell ref="L259:L260"/>
    <mergeCell ref="B262:B263"/>
    <mergeCell ref="G262:G263"/>
    <mergeCell ref="I262:I263"/>
    <mergeCell ref="K262:K263"/>
    <mergeCell ref="L253:L254"/>
    <mergeCell ref="B256:B257"/>
    <mergeCell ref="G256:G257"/>
    <mergeCell ref="I256:I257"/>
    <mergeCell ref="K256:K257"/>
    <mergeCell ref="B259:B260"/>
    <mergeCell ref="F259:F260"/>
    <mergeCell ref="G259:G260"/>
    <mergeCell ref="H259:H260"/>
    <mergeCell ref="I259:I260"/>
    <mergeCell ref="B265:B266"/>
    <mergeCell ref="G265:G266"/>
    <mergeCell ref="I265:I266"/>
    <mergeCell ref="K265:K266"/>
    <mergeCell ref="L265:L266"/>
    <mergeCell ref="B268:B269"/>
    <mergeCell ref="H268:H269"/>
    <mergeCell ref="I268:I269"/>
    <mergeCell ref="K268:K269"/>
    <mergeCell ref="L268:L269"/>
    <mergeCell ref="G268:G269"/>
    <mergeCell ref="L277:L278"/>
    <mergeCell ref="B271:B272"/>
    <mergeCell ref="G271:G272"/>
    <mergeCell ref="H271:H272"/>
    <mergeCell ref="I271:I272"/>
    <mergeCell ref="K271:K272"/>
    <mergeCell ref="B274:B275"/>
    <mergeCell ref="G274:G275"/>
    <mergeCell ref="I274:I275"/>
    <mergeCell ref="K274:K275"/>
    <mergeCell ref="B280:B281"/>
    <mergeCell ref="G280:G281"/>
    <mergeCell ref="I280:I281"/>
    <mergeCell ref="K280:K281"/>
    <mergeCell ref="B283:B284"/>
    <mergeCell ref="G283:G284"/>
    <mergeCell ref="I283:I284"/>
    <mergeCell ref="K283:K284"/>
    <mergeCell ref="B277:B278"/>
    <mergeCell ref="G277:G278"/>
    <mergeCell ref="H277:H278"/>
    <mergeCell ref="I277:I278"/>
    <mergeCell ref="K277:K278"/>
    <mergeCell ref="L289:L290"/>
    <mergeCell ref="B292:B293"/>
    <mergeCell ref="G292:G293"/>
    <mergeCell ref="I292:I293"/>
    <mergeCell ref="K292:K293"/>
    <mergeCell ref="L292:L293"/>
    <mergeCell ref="L283:L284"/>
    <mergeCell ref="B286:B287"/>
    <mergeCell ref="G286:G287"/>
    <mergeCell ref="I286:I287"/>
    <mergeCell ref="K286:K287"/>
    <mergeCell ref="L286:L287"/>
    <mergeCell ref="E283:E284"/>
    <mergeCell ref="B295:B296"/>
    <mergeCell ref="G295:G296"/>
    <mergeCell ref="H295:H296"/>
    <mergeCell ref="I295:I296"/>
    <mergeCell ref="K295:K296"/>
    <mergeCell ref="B298:B299"/>
    <mergeCell ref="G298:G299"/>
    <mergeCell ref="K298:K299"/>
    <mergeCell ref="B289:B290"/>
    <mergeCell ref="G289:G290"/>
    <mergeCell ref="I289:I290"/>
    <mergeCell ref="K289:K290"/>
    <mergeCell ref="L310:L311"/>
    <mergeCell ref="B313:B314"/>
    <mergeCell ref="G313:G314"/>
    <mergeCell ref="H313:H314"/>
    <mergeCell ref="I313:I314"/>
    <mergeCell ref="K313:K314"/>
    <mergeCell ref="B301:B302"/>
    <mergeCell ref="G301:G302"/>
    <mergeCell ref="H301:H302"/>
    <mergeCell ref="I301:I302"/>
    <mergeCell ref="K301:K302"/>
    <mergeCell ref="B304:B305"/>
    <mergeCell ref="G304:G305"/>
    <mergeCell ref="I304:I305"/>
    <mergeCell ref="K304:K305"/>
    <mergeCell ref="B316:B317"/>
    <mergeCell ref="G316:G317"/>
    <mergeCell ref="I316:I317"/>
    <mergeCell ref="K316:K317"/>
    <mergeCell ref="B319:B320"/>
    <mergeCell ref="G319:G320"/>
    <mergeCell ref="I319:I320"/>
    <mergeCell ref="K319:K320"/>
    <mergeCell ref="I307:I308"/>
    <mergeCell ref="K307:K308"/>
    <mergeCell ref="I310:I311"/>
    <mergeCell ref="K310:K311"/>
    <mergeCell ref="H307:H308"/>
    <mergeCell ref="G310:G311"/>
    <mergeCell ref="B322:B323"/>
    <mergeCell ref="G322:G323"/>
    <mergeCell ref="H322:H323"/>
    <mergeCell ref="I322:I323"/>
    <mergeCell ref="K322:K323"/>
    <mergeCell ref="B325:B326"/>
    <mergeCell ref="G325:G326"/>
    <mergeCell ref="H325:H326"/>
    <mergeCell ref="I325:I326"/>
    <mergeCell ref="K325:K326"/>
    <mergeCell ref="B331:B332"/>
    <mergeCell ref="G331:G332"/>
    <mergeCell ref="I331:I332"/>
    <mergeCell ref="K331:K332"/>
    <mergeCell ref="B334:B335"/>
    <mergeCell ref="G334:G335"/>
    <mergeCell ref="I334:I335"/>
    <mergeCell ref="K334:K335"/>
    <mergeCell ref="L325:L326"/>
    <mergeCell ref="B328:B329"/>
    <mergeCell ref="G328:G329"/>
    <mergeCell ref="H328:H329"/>
    <mergeCell ref="I328:I329"/>
    <mergeCell ref="K328:K329"/>
    <mergeCell ref="L328:L329"/>
    <mergeCell ref="B343:B344"/>
    <mergeCell ref="K343:K344"/>
    <mergeCell ref="A346:A347"/>
    <mergeCell ref="B346:B347"/>
    <mergeCell ref="J346:J347"/>
    <mergeCell ref="B337:B338"/>
    <mergeCell ref="G337:G338"/>
    <mergeCell ref="I337:I338"/>
    <mergeCell ref="K337:K338"/>
    <mergeCell ref="B340:B341"/>
    <mergeCell ref="K340:K341"/>
    <mergeCell ref="K352:K353"/>
    <mergeCell ref="A355:A356"/>
    <mergeCell ref="B355:B356"/>
    <mergeCell ref="J355:J356"/>
    <mergeCell ref="K355:K356"/>
    <mergeCell ref="A352:A353"/>
    <mergeCell ref="B352:B353"/>
    <mergeCell ref="J352:J353"/>
    <mergeCell ref="K346:K347"/>
    <mergeCell ref="A349:A350"/>
    <mergeCell ref="B349:B350"/>
    <mergeCell ref="J349:J350"/>
    <mergeCell ref="K349:K350"/>
    <mergeCell ref="K364:K365"/>
    <mergeCell ref="A367:A368"/>
    <mergeCell ref="B367:B368"/>
    <mergeCell ref="J367:J368"/>
    <mergeCell ref="K367:K368"/>
    <mergeCell ref="A364:A365"/>
    <mergeCell ref="B364:B365"/>
    <mergeCell ref="J364:J365"/>
    <mergeCell ref="K358:K359"/>
    <mergeCell ref="A361:A362"/>
    <mergeCell ref="B361:B362"/>
    <mergeCell ref="J361:J362"/>
    <mergeCell ref="K361:K362"/>
    <mergeCell ref="A358:A359"/>
    <mergeCell ref="B358:B359"/>
    <mergeCell ref="J358:J359"/>
    <mergeCell ref="K373:K374"/>
    <mergeCell ref="A376:A377"/>
    <mergeCell ref="B376:B377"/>
    <mergeCell ref="G376:G377"/>
    <mergeCell ref="H376:H377"/>
    <mergeCell ref="I376:I377"/>
    <mergeCell ref="J376:J377"/>
    <mergeCell ref="K376:K377"/>
    <mergeCell ref="J370:J371"/>
    <mergeCell ref="K370:K371"/>
    <mergeCell ref="A373:A374"/>
    <mergeCell ref="B373:B374"/>
    <mergeCell ref="F373:F374"/>
    <mergeCell ref="G373:G374"/>
    <mergeCell ref="H373:H374"/>
    <mergeCell ref="I373:I374"/>
    <mergeCell ref="J373:J374"/>
    <mergeCell ref="A370:A371"/>
    <mergeCell ref="B370:B371"/>
    <mergeCell ref="G370:G371"/>
    <mergeCell ref="H370:H371"/>
    <mergeCell ref="I370:I371"/>
    <mergeCell ref="J379:J380"/>
    <mergeCell ref="K379:K380"/>
    <mergeCell ref="A382:A383"/>
    <mergeCell ref="B382:B383"/>
    <mergeCell ref="G382:G383"/>
    <mergeCell ref="H382:H383"/>
    <mergeCell ref="I382:I383"/>
    <mergeCell ref="J382:J383"/>
    <mergeCell ref="K382:K383"/>
    <mergeCell ref="A379:A380"/>
    <mergeCell ref="B379:B380"/>
    <mergeCell ref="F379:F380"/>
    <mergeCell ref="G379:G380"/>
    <mergeCell ref="H379:H380"/>
    <mergeCell ref="I379:I380"/>
    <mergeCell ref="J385:J386"/>
    <mergeCell ref="K385:K386"/>
    <mergeCell ref="A388:A389"/>
    <mergeCell ref="B388:B389"/>
    <mergeCell ref="G388:G389"/>
    <mergeCell ref="H388:H389"/>
    <mergeCell ref="I388:I389"/>
    <mergeCell ref="J388:J389"/>
    <mergeCell ref="K388:K389"/>
    <mergeCell ref="A385:A386"/>
    <mergeCell ref="B385:B386"/>
    <mergeCell ref="F385:F386"/>
    <mergeCell ref="G385:G386"/>
    <mergeCell ref="H385:H386"/>
    <mergeCell ref="I385:I386"/>
    <mergeCell ref="I391:I392"/>
    <mergeCell ref="J391:J392"/>
    <mergeCell ref="K391:K392"/>
    <mergeCell ref="A394:A395"/>
    <mergeCell ref="B394:B395"/>
    <mergeCell ref="G394:G395"/>
    <mergeCell ref="H394:H395"/>
    <mergeCell ref="I394:I395"/>
    <mergeCell ref="J394:J395"/>
    <mergeCell ref="K394:K395"/>
    <mergeCell ref="A391:A392"/>
    <mergeCell ref="B391:B392"/>
    <mergeCell ref="F391:F392"/>
    <mergeCell ref="G391:G392"/>
    <mergeCell ref="H391:H392"/>
    <mergeCell ref="I397:I398"/>
    <mergeCell ref="J397:J398"/>
    <mergeCell ref="K397:K398"/>
    <mergeCell ref="A400:A401"/>
    <mergeCell ref="B400:B401"/>
    <mergeCell ref="G400:G401"/>
    <mergeCell ref="H400:H401"/>
    <mergeCell ref="I400:I401"/>
    <mergeCell ref="J400:J401"/>
    <mergeCell ref="K400:K401"/>
    <mergeCell ref="A397:A398"/>
    <mergeCell ref="B397:B398"/>
    <mergeCell ref="F397:F398"/>
    <mergeCell ref="G397:G398"/>
    <mergeCell ref="H397:H398"/>
    <mergeCell ref="L400:L401"/>
    <mergeCell ref="A403:A404"/>
    <mergeCell ref="B403:B404"/>
    <mergeCell ref="F403:F404"/>
    <mergeCell ref="G403:G404"/>
    <mergeCell ref="H403:H404"/>
    <mergeCell ref="I403:I404"/>
    <mergeCell ref="J403:J404"/>
    <mergeCell ref="K403:K404"/>
    <mergeCell ref="K406:K407"/>
    <mergeCell ref="A409:A410"/>
    <mergeCell ref="B409:B410"/>
    <mergeCell ref="F409:F410"/>
    <mergeCell ref="G409:G410"/>
    <mergeCell ref="H409:H410"/>
    <mergeCell ref="I409:I410"/>
    <mergeCell ref="J409:J410"/>
    <mergeCell ref="K409:K410"/>
    <mergeCell ref="A406:A407"/>
    <mergeCell ref="B406:B407"/>
    <mergeCell ref="G406:G407"/>
    <mergeCell ref="H406:H407"/>
    <mergeCell ref="I406:I407"/>
    <mergeCell ref="J406:J407"/>
    <mergeCell ref="K412:K413"/>
    <mergeCell ref="A415:A416"/>
    <mergeCell ref="B415:B416"/>
    <mergeCell ref="F415:F416"/>
    <mergeCell ref="G415:G416"/>
    <mergeCell ref="H415:H416"/>
    <mergeCell ref="I415:I416"/>
    <mergeCell ref="J415:J416"/>
    <mergeCell ref="K415:K416"/>
    <mergeCell ref="A412:A413"/>
    <mergeCell ref="B412:B413"/>
    <mergeCell ref="G412:G413"/>
    <mergeCell ref="H412:H413"/>
    <mergeCell ref="I412:I413"/>
    <mergeCell ref="J412:J413"/>
    <mergeCell ref="K418:K419"/>
    <mergeCell ref="A421:A422"/>
    <mergeCell ref="B421:B422"/>
    <mergeCell ref="H421:H422"/>
    <mergeCell ref="I421:I422"/>
    <mergeCell ref="J421:J422"/>
    <mergeCell ref="K421:K422"/>
    <mergeCell ref="A418:A419"/>
    <mergeCell ref="B418:B419"/>
    <mergeCell ref="G418:G419"/>
    <mergeCell ref="H418:H419"/>
    <mergeCell ref="I418:I419"/>
    <mergeCell ref="J418:J419"/>
    <mergeCell ref="J424:J425"/>
    <mergeCell ref="K424:K425"/>
    <mergeCell ref="A427:A428"/>
    <mergeCell ref="B427:B428"/>
    <mergeCell ref="G427:G428"/>
    <mergeCell ref="H427:H428"/>
    <mergeCell ref="I427:I428"/>
    <mergeCell ref="J427:J428"/>
    <mergeCell ref="K427:K428"/>
    <mergeCell ref="A424:A425"/>
    <mergeCell ref="B424:B425"/>
    <mergeCell ref="F424:F425"/>
    <mergeCell ref="G424:G425"/>
    <mergeCell ref="H424:H425"/>
    <mergeCell ref="I424:I425"/>
    <mergeCell ref="E424:E425"/>
    <mergeCell ref="A489:E489"/>
    <mergeCell ref="A436:A437"/>
    <mergeCell ref="K436:K437"/>
    <mergeCell ref="A439:A440"/>
    <mergeCell ref="K439:K440"/>
    <mergeCell ref="A487:E487"/>
    <mergeCell ref="A488:E488"/>
    <mergeCell ref="I430:I431"/>
    <mergeCell ref="J430:J431"/>
    <mergeCell ref="K430:K431"/>
    <mergeCell ref="A433:A434"/>
    <mergeCell ref="B433:B434"/>
    <mergeCell ref="G433:G434"/>
    <mergeCell ref="H433:H434"/>
    <mergeCell ref="I433:I434"/>
    <mergeCell ref="J433:J434"/>
    <mergeCell ref="K433:K434"/>
    <mergeCell ref="A430:A431"/>
    <mergeCell ref="B430:B431"/>
    <mergeCell ref="H430:H431"/>
    <mergeCell ref="A442:A443"/>
    <mergeCell ref="B442:B443"/>
    <mergeCell ref="H442:H443"/>
    <mergeCell ref="I442:I443"/>
    <mergeCell ref="J442:J443"/>
    <mergeCell ref="K442:K443"/>
    <mergeCell ref="A445:A446"/>
    <mergeCell ref="B445:B446"/>
    <mergeCell ref="F445:F446"/>
    <mergeCell ref="G445:G446"/>
    <mergeCell ref="H445:H446"/>
    <mergeCell ref="I445:I446"/>
    <mergeCell ref="J445:J446"/>
    <mergeCell ref="K445:K446"/>
    <mergeCell ref="A448:A449"/>
    <mergeCell ref="B448:B449"/>
    <mergeCell ref="H448:H449"/>
    <mergeCell ref="I448:I449"/>
    <mergeCell ref="J448:J449"/>
    <mergeCell ref="K448:K449"/>
    <mergeCell ref="A451:A452"/>
    <mergeCell ref="B451:B452"/>
    <mergeCell ref="E451:E452"/>
    <mergeCell ref="F451:F452"/>
    <mergeCell ref="G451:G452"/>
    <mergeCell ref="H451:H452"/>
    <mergeCell ref="I451:I452"/>
    <mergeCell ref="J451:J452"/>
    <mergeCell ref="K451:K452"/>
    <mergeCell ref="A454:A455"/>
    <mergeCell ref="B454:B455"/>
    <mergeCell ref="G454:G455"/>
    <mergeCell ref="H454:H455"/>
    <mergeCell ref="I454:I455"/>
    <mergeCell ref="J454:J455"/>
    <mergeCell ref="K454:K455"/>
    <mergeCell ref="A457:A458"/>
    <mergeCell ref="K457:K458"/>
    <mergeCell ref="H469:H470"/>
    <mergeCell ref="I469:I470"/>
    <mergeCell ref="J469:J470"/>
    <mergeCell ref="K469:K470"/>
    <mergeCell ref="A460:A461"/>
    <mergeCell ref="K460:K461"/>
    <mergeCell ref="A463:A464"/>
    <mergeCell ref="B463:B464"/>
    <mergeCell ref="F463:F464"/>
    <mergeCell ref="G463:G464"/>
    <mergeCell ref="H463:H464"/>
    <mergeCell ref="I463:I464"/>
    <mergeCell ref="J463:J464"/>
    <mergeCell ref="K463:K464"/>
    <mergeCell ref="A484:A485"/>
    <mergeCell ref="B484:B485"/>
    <mergeCell ref="F484:F485"/>
    <mergeCell ref="G484:G485"/>
    <mergeCell ref="H484:H485"/>
    <mergeCell ref="I484:I485"/>
    <mergeCell ref="J484:J485"/>
    <mergeCell ref="K484:K485"/>
    <mergeCell ref="A475:A476"/>
    <mergeCell ref="B475:B476"/>
    <mergeCell ref="G475:G476"/>
    <mergeCell ref="H475:H476"/>
    <mergeCell ref="I475:I476"/>
    <mergeCell ref="J475:J476"/>
    <mergeCell ref="K475:K476"/>
    <mergeCell ref="A478:A479"/>
    <mergeCell ref="K478:K479"/>
    <mergeCell ref="I436:I437"/>
    <mergeCell ref="I439:I440"/>
    <mergeCell ref="I457:I458"/>
    <mergeCell ref="B460:B461"/>
    <mergeCell ref="H460:H461"/>
    <mergeCell ref="I481:I482"/>
    <mergeCell ref="A481:A482"/>
    <mergeCell ref="K481:K482"/>
    <mergeCell ref="A472:A473"/>
    <mergeCell ref="B472:B473"/>
    <mergeCell ref="F472:F473"/>
    <mergeCell ref="G472:G473"/>
    <mergeCell ref="H472:H473"/>
    <mergeCell ref="I472:I473"/>
    <mergeCell ref="J472:J473"/>
    <mergeCell ref="K472:K473"/>
    <mergeCell ref="A466:A467"/>
    <mergeCell ref="B466:B467"/>
    <mergeCell ref="H466:H467"/>
    <mergeCell ref="I466:I467"/>
    <mergeCell ref="J466:J467"/>
    <mergeCell ref="K466:K467"/>
    <mergeCell ref="A469:A470"/>
    <mergeCell ref="B469:B470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L477"/>
  <sheetViews>
    <sheetView topLeftCell="C463" workbookViewId="0">
      <selection activeCell="D472" sqref="D472"/>
    </sheetView>
  </sheetViews>
  <sheetFormatPr defaultRowHeight="15"/>
  <cols>
    <col min="1" max="1" width="4.5703125" customWidth="1"/>
    <col min="2" max="2" width="10.85546875" customWidth="1"/>
    <col min="3" max="3" width="45.7109375" customWidth="1"/>
    <col min="4" max="4" width="15.85546875" customWidth="1"/>
    <col min="6" max="6" width="20.28515625" customWidth="1"/>
    <col min="7" max="7" width="20.42578125" customWidth="1"/>
    <col min="8" max="9" width="20.28515625" customWidth="1"/>
    <col min="10" max="10" width="14.28515625" customWidth="1"/>
    <col min="11" max="11" width="19.7109375" customWidth="1"/>
  </cols>
  <sheetData>
    <row r="1" spans="1:12">
      <c r="A1" s="9506" t="s">
        <v>1</v>
      </c>
      <c r="B1" s="9504" t="s">
        <v>2</v>
      </c>
      <c r="C1" s="9506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  <c r="L1" s="9625" t="s">
        <v>702</v>
      </c>
    </row>
    <row r="2" spans="1:12">
      <c r="A2" s="9507"/>
      <c r="B2" s="9505"/>
      <c r="C2" s="9507"/>
      <c r="D2" s="1661" t="s">
        <v>9</v>
      </c>
      <c r="E2" s="470" t="s">
        <v>10</v>
      </c>
      <c r="F2" s="9511"/>
      <c r="G2" s="1657" t="s">
        <v>11</v>
      </c>
      <c r="H2" s="1660" t="s">
        <v>537</v>
      </c>
      <c r="I2" s="1657" t="s">
        <v>13</v>
      </c>
      <c r="J2" s="9511"/>
      <c r="K2" s="9721"/>
      <c r="L2" s="9625"/>
    </row>
    <row r="3" spans="1:12">
      <c r="A3" s="9544" t="s">
        <v>75</v>
      </c>
      <c r="B3" s="9545"/>
      <c r="C3" s="9546"/>
      <c r="D3" s="501"/>
      <c r="E3" s="502"/>
      <c r="F3" s="503"/>
      <c r="G3" s="503"/>
      <c r="H3" s="504"/>
      <c r="I3" s="505"/>
      <c r="J3" s="505"/>
      <c r="K3" s="1663">
        <f>'Agst''15'!K487</f>
        <v>12621616</v>
      </c>
      <c r="L3" s="433"/>
    </row>
    <row r="4" spans="1:12">
      <c r="A4" s="9495"/>
      <c r="B4" s="9496" t="s">
        <v>1652</v>
      </c>
      <c r="C4" s="480" t="s">
        <v>821</v>
      </c>
      <c r="D4" s="1658" t="s">
        <v>574</v>
      </c>
      <c r="E4" s="1655" t="s">
        <v>79</v>
      </c>
      <c r="F4" s="9492"/>
      <c r="G4" s="9492"/>
      <c r="H4" s="9492"/>
      <c r="I4" s="9492">
        <v>509255</v>
      </c>
      <c r="J4" s="9492"/>
      <c r="K4" s="9719">
        <f>K3-I4</f>
        <v>12112361</v>
      </c>
      <c r="L4" s="9647"/>
    </row>
    <row r="5" spans="1:12">
      <c r="A5" s="9495"/>
      <c r="B5" s="9497"/>
      <c r="C5" s="477" t="s">
        <v>824</v>
      </c>
      <c r="D5" s="1659" t="s">
        <v>46</v>
      </c>
      <c r="E5" s="1656"/>
      <c r="F5" s="9493"/>
      <c r="G5" s="9493"/>
      <c r="H5" s="9493"/>
      <c r="I5" s="9493"/>
      <c r="J5" s="9493"/>
      <c r="K5" s="9719"/>
      <c r="L5" s="9648"/>
    </row>
    <row r="6" spans="1:12">
      <c r="A6" s="1659"/>
      <c r="B6" s="1656"/>
      <c r="C6" s="532"/>
      <c r="D6" s="576"/>
      <c r="E6" s="584"/>
      <c r="F6" s="575"/>
      <c r="G6" s="575"/>
      <c r="H6" s="575"/>
      <c r="I6" s="575"/>
      <c r="J6" s="575">
        <v>1600</v>
      </c>
      <c r="K6" s="1663">
        <f>K4+J6</f>
        <v>12113961</v>
      </c>
      <c r="L6" s="433"/>
    </row>
    <row r="7" spans="1:12">
      <c r="A7" s="9515"/>
      <c r="B7" s="9496"/>
      <c r="C7" s="665" t="s">
        <v>815</v>
      </c>
      <c r="D7" s="666" t="s">
        <v>574</v>
      </c>
      <c r="E7" s="1655" t="s">
        <v>79</v>
      </c>
      <c r="F7" s="9492"/>
      <c r="G7" s="9492"/>
      <c r="H7" s="9492"/>
      <c r="I7" s="9492">
        <v>160439</v>
      </c>
      <c r="J7" s="9492"/>
      <c r="K7" s="9719">
        <f>K6-I7</f>
        <v>11953522</v>
      </c>
      <c r="L7" s="9617"/>
    </row>
    <row r="8" spans="1:12">
      <c r="A8" s="9516"/>
      <c r="B8" s="9497"/>
      <c r="C8" s="538" t="s">
        <v>826</v>
      </c>
      <c r="D8" s="667" t="s">
        <v>46</v>
      </c>
      <c r="E8" s="1656"/>
      <c r="F8" s="9493"/>
      <c r="G8" s="9493"/>
      <c r="H8" s="9493"/>
      <c r="I8" s="9493"/>
      <c r="J8" s="9493"/>
      <c r="K8" s="9719"/>
      <c r="L8" s="9618"/>
    </row>
    <row r="9" spans="1:12">
      <c r="A9" s="1659"/>
      <c r="B9" s="1656"/>
      <c r="C9" s="530"/>
      <c r="D9" s="573"/>
      <c r="E9" s="574"/>
      <c r="F9" s="575"/>
      <c r="G9" s="575"/>
      <c r="H9" s="575"/>
      <c r="I9" s="575"/>
      <c r="J9" s="575">
        <v>1600</v>
      </c>
      <c r="K9" s="1663">
        <f>K7+J9</f>
        <v>11955122</v>
      </c>
      <c r="L9" s="433"/>
    </row>
    <row r="10" spans="1:12">
      <c r="A10" s="9498"/>
      <c r="B10" s="9496"/>
      <c r="C10" s="474" t="s">
        <v>815</v>
      </c>
      <c r="D10" s="1658" t="s">
        <v>579</v>
      </c>
      <c r="E10" s="1655" t="s">
        <v>83</v>
      </c>
      <c r="F10" s="9492"/>
      <c r="G10" s="9492"/>
      <c r="H10" s="9492"/>
      <c r="I10" s="9494">
        <v>79131</v>
      </c>
      <c r="J10" s="9494"/>
      <c r="K10" s="9680">
        <f>K9-I10</f>
        <v>11875991</v>
      </c>
      <c r="L10" s="9617"/>
    </row>
    <row r="11" spans="1:12">
      <c r="A11" s="9499"/>
      <c r="B11" s="9496"/>
      <c r="C11" s="522" t="s">
        <v>995</v>
      </c>
      <c r="D11" s="1659" t="s">
        <v>46</v>
      </c>
      <c r="E11" s="1656"/>
      <c r="F11" s="9493"/>
      <c r="G11" s="9493"/>
      <c r="H11" s="9493"/>
      <c r="I11" s="9494"/>
      <c r="J11" s="9494"/>
      <c r="K11" s="9681"/>
      <c r="L11" s="9618"/>
    </row>
    <row r="12" spans="1:12">
      <c r="A12" s="1654"/>
      <c r="B12" s="1542"/>
      <c r="C12" s="528"/>
      <c r="D12" s="576"/>
      <c r="E12" s="574"/>
      <c r="F12" s="577"/>
      <c r="G12" s="577"/>
      <c r="H12" s="577"/>
      <c r="I12" s="577"/>
      <c r="J12" s="577">
        <v>1600</v>
      </c>
      <c r="K12" s="1664">
        <f>K10+J12</f>
        <v>11877591</v>
      </c>
      <c r="L12" s="433"/>
    </row>
    <row r="13" spans="1:12">
      <c r="A13" s="9498"/>
      <c r="B13" s="9496"/>
      <c r="C13" s="545" t="s">
        <v>1109</v>
      </c>
      <c r="D13" s="1662" t="s">
        <v>1745</v>
      </c>
      <c r="E13" s="974" t="s">
        <v>1746</v>
      </c>
      <c r="F13" s="1651"/>
      <c r="G13" s="1651">
        <v>500000</v>
      </c>
      <c r="H13" s="9492"/>
      <c r="I13" s="9492"/>
      <c r="J13" s="9492"/>
      <c r="K13" s="9680">
        <f>K12-G13</f>
        <v>11377591</v>
      </c>
      <c r="L13" s="9617"/>
    </row>
    <row r="14" spans="1:12">
      <c r="A14" s="9499"/>
      <c r="B14" s="9496"/>
      <c r="C14" s="538" t="s">
        <v>1501</v>
      </c>
      <c r="D14" s="1659" t="s">
        <v>38</v>
      </c>
      <c r="E14" s="1656"/>
      <c r="F14" s="1652"/>
      <c r="G14" s="1652"/>
      <c r="H14" s="9493"/>
      <c r="I14" s="9493"/>
      <c r="J14" s="9493"/>
      <c r="K14" s="9681"/>
      <c r="L14" s="9618"/>
    </row>
    <row r="15" spans="1:12">
      <c r="A15" s="1654"/>
      <c r="B15" s="1542"/>
      <c r="C15" s="532"/>
      <c r="D15" s="576"/>
      <c r="E15" s="584"/>
      <c r="F15" s="670"/>
      <c r="G15" s="670"/>
      <c r="H15" s="670"/>
      <c r="I15" s="670"/>
      <c r="J15" s="577">
        <v>1600</v>
      </c>
      <c r="K15" s="1664">
        <f>K13+J15</f>
        <v>11379191</v>
      </c>
      <c r="L15" s="433"/>
    </row>
    <row r="16" spans="1:12">
      <c r="A16" s="9498"/>
      <c r="B16" s="9497"/>
      <c r="C16" s="556" t="s">
        <v>1332</v>
      </c>
      <c r="D16" s="1658" t="s">
        <v>1591</v>
      </c>
      <c r="E16" s="1655" t="s">
        <v>1601</v>
      </c>
      <c r="F16" s="1651"/>
      <c r="G16" s="1651">
        <v>250000</v>
      </c>
      <c r="H16" s="537"/>
      <c r="I16" s="9492"/>
      <c r="J16" s="595"/>
      <c r="K16" s="9680">
        <f>K15-G16</f>
        <v>11129191</v>
      </c>
      <c r="L16" s="9617"/>
    </row>
    <row r="17" spans="1:12">
      <c r="A17" s="9499"/>
      <c r="B17" s="9497"/>
      <c r="C17" s="555" t="s">
        <v>1590</v>
      </c>
      <c r="D17" s="1659" t="s">
        <v>956</v>
      </c>
      <c r="E17" s="533"/>
      <c r="F17" s="1652"/>
      <c r="G17" s="1652"/>
      <c r="H17" s="515"/>
      <c r="I17" s="9493"/>
      <c r="J17" s="559"/>
      <c r="K17" s="9681"/>
      <c r="L17" s="9618"/>
    </row>
    <row r="18" spans="1:12">
      <c r="A18" s="1654"/>
      <c r="B18" s="1542"/>
      <c r="C18" s="532"/>
      <c r="D18" s="576"/>
      <c r="E18" s="582"/>
      <c r="F18" s="577"/>
      <c r="G18" s="577"/>
      <c r="H18" s="600"/>
      <c r="I18" s="577"/>
      <c r="J18" s="604">
        <v>1600</v>
      </c>
      <c r="K18" s="1664">
        <f>K16+J18</f>
        <v>11130791</v>
      </c>
      <c r="L18" s="433"/>
    </row>
    <row r="19" spans="1:12">
      <c r="A19" s="9498"/>
      <c r="B19" s="9657"/>
      <c r="C19" s="499" t="s">
        <v>781</v>
      </c>
      <c r="D19" s="1658" t="s">
        <v>574</v>
      </c>
      <c r="E19" s="1655" t="s">
        <v>79</v>
      </c>
      <c r="F19" s="1651"/>
      <c r="G19" s="1651"/>
      <c r="H19" s="9542"/>
      <c r="I19" s="9492">
        <v>10140</v>
      </c>
      <c r="J19" s="9492"/>
      <c r="K19" s="9680">
        <f>K18-I19</f>
        <v>11120651</v>
      </c>
      <c r="L19" s="9617"/>
    </row>
    <row r="20" spans="1:12">
      <c r="A20" s="9499"/>
      <c r="B20" s="9657"/>
      <c r="C20" s="477" t="s">
        <v>994</v>
      </c>
      <c r="D20" s="1659" t="s">
        <v>46</v>
      </c>
      <c r="E20" s="1656"/>
      <c r="F20" s="1652"/>
      <c r="G20" s="1652"/>
      <c r="H20" s="9543"/>
      <c r="I20" s="9493"/>
      <c r="J20" s="9493"/>
      <c r="K20" s="9681"/>
      <c r="L20" s="9618"/>
    </row>
    <row r="21" spans="1:12">
      <c r="A21" s="1653"/>
      <c r="B21" s="1654"/>
      <c r="C21" s="532"/>
      <c r="D21" s="576"/>
      <c r="E21" s="584"/>
      <c r="F21" s="586"/>
      <c r="G21" s="588"/>
      <c r="H21" s="586"/>
      <c r="I21" s="586"/>
      <c r="J21" s="586">
        <v>1500</v>
      </c>
      <c r="K21" s="1665">
        <f>K19+J21</f>
        <v>11122151</v>
      </c>
      <c r="L21" s="433"/>
    </row>
    <row r="22" spans="1:12">
      <c r="A22" s="9515"/>
      <c r="B22" s="9498"/>
      <c r="C22" s="491" t="s">
        <v>781</v>
      </c>
      <c r="D22" s="1658" t="s">
        <v>632</v>
      </c>
      <c r="E22" s="9498" t="s">
        <v>74</v>
      </c>
      <c r="F22" s="9492"/>
      <c r="G22" s="9492">
        <v>90140</v>
      </c>
      <c r="H22" s="9492"/>
      <c r="I22" s="9492"/>
      <c r="J22" s="9492"/>
      <c r="K22" s="9680">
        <f>K21-G22</f>
        <v>11032011</v>
      </c>
      <c r="L22" s="9617"/>
    </row>
    <row r="23" spans="1:12">
      <c r="A23" s="9516"/>
      <c r="B23" s="9499"/>
      <c r="C23" s="487" t="s">
        <v>1005</v>
      </c>
      <c r="D23" s="1659" t="s">
        <v>73</v>
      </c>
      <c r="E23" s="9499"/>
      <c r="F23" s="9493"/>
      <c r="G23" s="9493"/>
      <c r="H23" s="9493"/>
      <c r="I23" s="9493"/>
      <c r="J23" s="9493"/>
      <c r="K23" s="9718"/>
      <c r="L23" s="9618"/>
    </row>
    <row r="24" spans="1:12">
      <c r="A24" s="514"/>
      <c r="B24" s="527"/>
      <c r="C24" s="528"/>
      <c r="D24" s="576"/>
      <c r="E24" s="574"/>
      <c r="F24" s="575"/>
      <c r="G24" s="575"/>
      <c r="H24" s="575"/>
      <c r="I24" s="575"/>
      <c r="J24" s="575">
        <v>1500</v>
      </c>
      <c r="K24" s="1293">
        <f>K22+J24</f>
        <v>11033511</v>
      </c>
      <c r="L24" s="433"/>
    </row>
    <row r="25" spans="1:12">
      <c r="A25" s="9515"/>
      <c r="B25" s="9498"/>
      <c r="C25" s="525" t="s">
        <v>778</v>
      </c>
      <c r="D25" s="1658" t="s">
        <v>632</v>
      </c>
      <c r="E25" s="9498" t="s">
        <v>74</v>
      </c>
      <c r="F25" s="1651"/>
      <c r="G25" s="1651">
        <v>67140</v>
      </c>
      <c r="H25" s="9492"/>
      <c r="I25" s="9492"/>
      <c r="J25" s="9492"/>
      <c r="K25" s="9680">
        <f>K24-G25</f>
        <v>10966371</v>
      </c>
      <c r="L25" s="9617"/>
    </row>
    <row r="26" spans="1:12">
      <c r="A26" s="9516"/>
      <c r="B26" s="9499"/>
      <c r="C26" s="539" t="s">
        <v>1004</v>
      </c>
      <c r="D26" s="1659" t="s">
        <v>73</v>
      </c>
      <c r="E26" s="9499"/>
      <c r="F26" s="1652"/>
      <c r="G26" s="1652"/>
      <c r="H26" s="9493"/>
      <c r="I26" s="9493"/>
      <c r="J26" s="9493"/>
      <c r="K26" s="9681"/>
      <c r="L26" s="9618"/>
    </row>
    <row r="27" spans="1:12">
      <c r="A27" s="514"/>
      <c r="B27" s="514"/>
      <c r="C27" s="528"/>
      <c r="D27" s="576"/>
      <c r="E27" s="528"/>
      <c r="F27" s="528"/>
      <c r="G27" s="585"/>
      <c r="H27" s="528"/>
      <c r="I27" s="528"/>
      <c r="J27" s="585">
        <v>1500</v>
      </c>
      <c r="K27" s="1293">
        <f>K25+J27</f>
        <v>10967871</v>
      </c>
      <c r="L27" s="1653"/>
    </row>
    <row r="28" spans="1:12">
      <c r="A28" s="9515"/>
      <c r="B28" s="9498"/>
      <c r="C28" s="491" t="s">
        <v>997</v>
      </c>
      <c r="D28" s="485" t="s">
        <v>1221</v>
      </c>
      <c r="E28" s="1668" t="s">
        <v>1236</v>
      </c>
      <c r="F28" s="9492"/>
      <c r="G28" s="9609">
        <v>200000</v>
      </c>
      <c r="H28" s="537"/>
      <c r="I28" s="9492"/>
      <c r="J28" s="464"/>
      <c r="K28" s="9680">
        <f>K27-G28</f>
        <v>10767871</v>
      </c>
      <c r="L28" s="9653"/>
    </row>
    <row r="29" spans="1:12">
      <c r="A29" s="9516"/>
      <c r="B29" s="9499"/>
      <c r="C29" s="487" t="s">
        <v>1681</v>
      </c>
      <c r="D29" s="486" t="s">
        <v>1222</v>
      </c>
      <c r="E29" s="1669"/>
      <c r="F29" s="9493"/>
      <c r="G29" s="9610"/>
      <c r="H29" s="515"/>
      <c r="I29" s="9493"/>
      <c r="J29" s="559"/>
      <c r="K29" s="9718"/>
      <c r="L29" s="9654"/>
    </row>
    <row r="30" spans="1:12">
      <c r="A30" s="514"/>
      <c r="B30" s="527"/>
      <c r="C30" s="532"/>
      <c r="D30" s="576"/>
      <c r="E30" s="582"/>
      <c r="F30" s="577"/>
      <c r="G30" s="577"/>
      <c r="H30" s="600"/>
      <c r="I30" s="577"/>
      <c r="J30" s="604">
        <v>1600</v>
      </c>
      <c r="K30" s="1214">
        <f>K28+J30</f>
        <v>10769471</v>
      </c>
      <c r="L30" s="433"/>
    </row>
    <row r="31" spans="1:12">
      <c r="A31" s="9515"/>
      <c r="B31" s="9498" t="s">
        <v>1653</v>
      </c>
      <c r="C31" s="491" t="s">
        <v>591</v>
      </c>
      <c r="D31" s="1666"/>
      <c r="E31" s="1668"/>
      <c r="F31" s="9492">
        <v>20000000</v>
      </c>
      <c r="G31" s="9609"/>
      <c r="H31" s="537"/>
      <c r="I31" s="9492"/>
      <c r="J31" s="464"/>
      <c r="K31" s="9680">
        <f>K30+F31</f>
        <v>30769471</v>
      </c>
      <c r="L31" s="9617"/>
    </row>
    <row r="32" spans="1:12">
      <c r="A32" s="9516"/>
      <c r="B32" s="9499"/>
      <c r="C32" s="487"/>
      <c r="D32" s="1667"/>
      <c r="E32" s="1669"/>
      <c r="F32" s="9493"/>
      <c r="G32" s="9610"/>
      <c r="H32" s="515"/>
      <c r="I32" s="9493"/>
      <c r="J32" s="559"/>
      <c r="K32" s="9718"/>
      <c r="L32" s="9618"/>
    </row>
    <row r="33" spans="1:12">
      <c r="A33" s="514"/>
      <c r="B33" s="527"/>
      <c r="C33" s="532"/>
      <c r="D33" s="576"/>
      <c r="E33" s="582"/>
      <c r="F33" s="577"/>
      <c r="G33" s="577"/>
      <c r="H33" s="600"/>
      <c r="I33" s="577"/>
      <c r="J33" s="604"/>
      <c r="K33" s="1293"/>
      <c r="L33" s="433"/>
    </row>
    <row r="34" spans="1:12">
      <c r="A34" s="9515"/>
      <c r="B34" s="1668" t="s">
        <v>1653</v>
      </c>
      <c r="C34" s="491" t="s">
        <v>815</v>
      </c>
      <c r="D34" s="1748" t="s">
        <v>941</v>
      </c>
      <c r="E34" s="1668"/>
      <c r="F34" s="1670"/>
      <c r="G34" s="1677">
        <v>208815</v>
      </c>
      <c r="H34" s="537"/>
      <c r="I34" s="1670"/>
      <c r="J34" s="1666"/>
      <c r="K34" s="1706">
        <f>K31-G34</f>
        <v>30560656</v>
      </c>
      <c r="L34" s="9617"/>
    </row>
    <row r="35" spans="1:12">
      <c r="A35" s="9516"/>
      <c r="B35" s="1669"/>
      <c r="C35" s="487" t="s">
        <v>1654</v>
      </c>
      <c r="D35" s="1667" t="s">
        <v>250</v>
      </c>
      <c r="E35" s="1669"/>
      <c r="F35" s="1671"/>
      <c r="G35" s="1678"/>
      <c r="H35" s="515"/>
      <c r="I35" s="1671"/>
      <c r="J35" s="1667"/>
      <c r="K35" s="1707"/>
      <c r="L35" s="9618"/>
    </row>
    <row r="36" spans="1:12">
      <c r="A36" s="514"/>
      <c r="B36" s="527"/>
      <c r="C36" s="532"/>
      <c r="D36" s="576"/>
      <c r="E36" s="582"/>
      <c r="F36" s="577"/>
      <c r="G36" s="577"/>
      <c r="H36" s="600"/>
      <c r="I36" s="577"/>
      <c r="J36" s="586">
        <v>1600</v>
      </c>
      <c r="K36" s="1293">
        <f>K34+J36</f>
        <v>30562256</v>
      </c>
      <c r="L36" s="433"/>
    </row>
    <row r="37" spans="1:12">
      <c r="A37" s="9515"/>
      <c r="B37" s="1668"/>
      <c r="C37" s="556" t="s">
        <v>815</v>
      </c>
      <c r="D37" s="1666" t="s">
        <v>1441</v>
      </c>
      <c r="E37" s="1696" t="s">
        <v>1442</v>
      </c>
      <c r="F37" s="1694"/>
      <c r="G37" s="1694"/>
      <c r="H37" s="1694"/>
      <c r="I37" s="1683">
        <v>96287</v>
      </c>
      <c r="J37" s="1670"/>
      <c r="K37" s="1706">
        <f>K36-I37</f>
        <v>30465969</v>
      </c>
      <c r="L37" s="9617"/>
    </row>
    <row r="38" spans="1:12">
      <c r="A38" s="9516"/>
      <c r="B38" s="1669"/>
      <c r="C38" s="555" t="s">
        <v>1440</v>
      </c>
      <c r="D38" s="1667" t="s">
        <v>1479</v>
      </c>
      <c r="E38" s="1697"/>
      <c r="F38" s="1695"/>
      <c r="G38" s="1695"/>
      <c r="H38" s="1695"/>
      <c r="I38" s="1684"/>
      <c r="J38" s="1671"/>
      <c r="K38" s="1707"/>
      <c r="L38" s="9618"/>
    </row>
    <row r="39" spans="1:12">
      <c r="A39" s="535"/>
      <c r="B39" s="527"/>
      <c r="C39" s="532"/>
      <c r="D39" s="576"/>
      <c r="E39" s="582"/>
      <c r="F39" s="586"/>
      <c r="G39" s="585"/>
      <c r="H39" s="586"/>
      <c r="I39" s="586"/>
      <c r="J39" s="586">
        <v>1600</v>
      </c>
      <c r="K39" s="1293">
        <f>K37+J39</f>
        <v>30467569</v>
      </c>
      <c r="L39" s="433"/>
    </row>
    <row r="40" spans="1:12">
      <c r="A40" s="9635"/>
      <c r="B40" s="1668"/>
      <c r="C40" s="474" t="s">
        <v>815</v>
      </c>
      <c r="D40" s="1666" t="s">
        <v>1441</v>
      </c>
      <c r="E40" s="974" t="s">
        <v>1442</v>
      </c>
      <c r="F40" s="1670"/>
      <c r="G40" s="1683"/>
      <c r="H40" s="1670"/>
      <c r="I40" s="1670">
        <v>60804</v>
      </c>
      <c r="J40" s="1683"/>
      <c r="K40" s="1706">
        <f>K39-I40</f>
        <v>30406765</v>
      </c>
      <c r="L40" s="9617"/>
    </row>
    <row r="41" spans="1:12">
      <c r="A41" s="9548"/>
      <c r="B41" s="1669"/>
      <c r="C41" s="461" t="s">
        <v>1443</v>
      </c>
      <c r="D41" s="1667" t="s">
        <v>1479</v>
      </c>
      <c r="E41" s="1681"/>
      <c r="F41" s="1671"/>
      <c r="G41" s="1684"/>
      <c r="H41" s="1671"/>
      <c r="I41" s="1671"/>
      <c r="J41" s="1684"/>
      <c r="K41" s="1707"/>
      <c r="L41" s="9618"/>
    </row>
    <row r="42" spans="1:12">
      <c r="A42" s="514"/>
      <c r="B42" s="527"/>
      <c r="C42" s="531"/>
      <c r="D42" s="576"/>
      <c r="E42" s="584"/>
      <c r="F42" s="586"/>
      <c r="G42" s="585"/>
      <c r="H42" s="586"/>
      <c r="I42" s="586"/>
      <c r="J42" s="604">
        <v>1600</v>
      </c>
      <c r="K42" s="1293">
        <f>K40+J42</f>
        <v>30408365</v>
      </c>
      <c r="L42" s="433"/>
    </row>
    <row r="43" spans="1:12">
      <c r="A43" s="9628"/>
      <c r="B43" s="1668"/>
      <c r="C43" s="545" t="s">
        <v>1109</v>
      </c>
      <c r="D43" s="1666" t="s">
        <v>1471</v>
      </c>
      <c r="E43" s="1668" t="s">
        <v>1469</v>
      </c>
      <c r="F43" s="1670"/>
      <c r="G43" s="1670">
        <v>500000</v>
      </c>
      <c r="H43" s="1670"/>
      <c r="I43" s="1670"/>
      <c r="J43" s="1670"/>
      <c r="K43" s="1706">
        <f>K42-G43</f>
        <v>29908365</v>
      </c>
      <c r="L43" s="9617"/>
    </row>
    <row r="44" spans="1:12">
      <c r="A44" s="9516"/>
      <c r="B44" s="1669"/>
      <c r="C44" s="538" t="s">
        <v>1468</v>
      </c>
      <c r="D44" s="1667" t="s">
        <v>1325</v>
      </c>
      <c r="E44" s="1669"/>
      <c r="F44" s="1671"/>
      <c r="G44" s="1671"/>
      <c r="H44" s="1671"/>
      <c r="I44" s="1671"/>
      <c r="J44" s="1671"/>
      <c r="K44" s="1707"/>
      <c r="L44" s="9618"/>
    </row>
    <row r="45" spans="1:12">
      <c r="A45" s="514"/>
      <c r="B45" s="527"/>
      <c r="C45" s="528"/>
      <c r="D45" s="576"/>
      <c r="E45" s="574"/>
      <c r="F45" s="577"/>
      <c r="G45" s="577"/>
      <c r="H45" s="600"/>
      <c r="I45" s="577"/>
      <c r="J45" s="604">
        <v>1600</v>
      </c>
      <c r="K45" s="1293">
        <f>K43+J45</f>
        <v>29909965</v>
      </c>
      <c r="L45" s="433"/>
    </row>
    <row r="46" spans="1:12">
      <c r="A46" s="9515"/>
      <c r="B46" s="1689"/>
      <c r="C46" s="474" t="s">
        <v>781</v>
      </c>
      <c r="D46" s="1666" t="s">
        <v>1441</v>
      </c>
      <c r="E46" s="1668" t="s">
        <v>1442</v>
      </c>
      <c r="F46" s="1670"/>
      <c r="G46" s="1683"/>
      <c r="H46" s="1675"/>
      <c r="I46" s="1670">
        <v>19740</v>
      </c>
      <c r="J46" s="1683"/>
      <c r="K46" s="1709">
        <f>K45-I46</f>
        <v>29890225</v>
      </c>
      <c r="L46" s="9617"/>
    </row>
    <row r="47" spans="1:12">
      <c r="A47" s="9516"/>
      <c r="B47" s="1669"/>
      <c r="C47" s="477" t="s">
        <v>1444</v>
      </c>
      <c r="D47" s="1667" t="s">
        <v>1479</v>
      </c>
      <c r="E47" s="1669"/>
      <c r="F47" s="1671"/>
      <c r="G47" s="1684"/>
      <c r="H47" s="1676"/>
      <c r="I47" s="1671"/>
      <c r="J47" s="1684"/>
      <c r="K47" s="1707"/>
      <c r="L47" s="9618"/>
    </row>
    <row r="48" spans="1:12">
      <c r="A48" s="1653"/>
      <c r="B48" s="527"/>
      <c r="C48" s="532"/>
      <c r="D48" s="576"/>
      <c r="E48" s="582"/>
      <c r="F48" s="586"/>
      <c r="G48" s="588"/>
      <c r="H48" s="586"/>
      <c r="I48" s="586"/>
      <c r="J48" s="585">
        <v>1500</v>
      </c>
      <c r="K48" s="1293">
        <f>K46+J48</f>
        <v>29891725</v>
      </c>
      <c r="L48" s="433"/>
    </row>
    <row r="49" spans="1:12">
      <c r="A49" s="9515"/>
      <c r="B49" s="1689"/>
      <c r="C49" s="457" t="s">
        <v>781</v>
      </c>
      <c r="D49" s="1666" t="s">
        <v>1441</v>
      </c>
      <c r="E49" s="1696" t="s">
        <v>1442</v>
      </c>
      <c r="F49" s="1670"/>
      <c r="G49" s="1670"/>
      <c r="H49" s="1670"/>
      <c r="I49" s="1670">
        <v>207890</v>
      </c>
      <c r="J49" s="595"/>
      <c r="K49" s="1706">
        <f>K48-I49</f>
        <v>29683835</v>
      </c>
      <c r="L49" s="9617"/>
    </row>
    <row r="50" spans="1:12">
      <c r="A50" s="9516"/>
      <c r="B50" s="1669"/>
      <c r="C50" s="461" t="s">
        <v>1445</v>
      </c>
      <c r="D50" s="1667" t="s">
        <v>1479</v>
      </c>
      <c r="E50" s="1697"/>
      <c r="F50" s="1671"/>
      <c r="G50" s="1671"/>
      <c r="H50" s="1671"/>
      <c r="I50" s="1671"/>
      <c r="J50" s="559"/>
      <c r="K50" s="1707"/>
      <c r="L50" s="9618"/>
    </row>
    <row r="51" spans="1:12">
      <c r="A51" s="1653"/>
      <c r="B51" s="527"/>
      <c r="C51" s="532"/>
      <c r="D51" s="576"/>
      <c r="E51" s="605"/>
      <c r="F51" s="577"/>
      <c r="G51" s="577"/>
      <c r="H51" s="600"/>
      <c r="I51" s="577"/>
      <c r="J51" s="585">
        <v>1500</v>
      </c>
      <c r="K51" s="1214">
        <f>K49+J51</f>
        <v>29685335</v>
      </c>
      <c r="L51" s="433"/>
    </row>
    <row r="52" spans="1:12">
      <c r="A52" s="9515"/>
      <c r="B52" s="1668" t="s">
        <v>1655</v>
      </c>
      <c r="C52" s="474" t="s">
        <v>815</v>
      </c>
      <c r="D52" s="1666" t="s">
        <v>46</v>
      </c>
      <c r="E52" s="1680"/>
      <c r="F52" s="1670"/>
      <c r="G52" s="1670"/>
      <c r="H52" s="515"/>
      <c r="I52" s="1670">
        <v>2452889</v>
      </c>
      <c r="J52" s="559"/>
      <c r="K52" s="1706">
        <f>K51-I52</f>
        <v>27232446</v>
      </c>
      <c r="L52" s="9617"/>
    </row>
    <row r="53" spans="1:12">
      <c r="A53" s="9516"/>
      <c r="B53" s="1669"/>
      <c r="C53" s="477" t="s">
        <v>889</v>
      </c>
      <c r="D53" s="1667"/>
      <c r="E53" s="1681"/>
      <c r="F53" s="1671"/>
      <c r="G53" s="1671"/>
      <c r="H53" s="515"/>
      <c r="I53" s="1671"/>
      <c r="J53" s="559"/>
      <c r="K53" s="1707"/>
      <c r="L53" s="9618"/>
    </row>
    <row r="54" spans="1:12">
      <c r="A54" s="1653"/>
      <c r="B54" s="527"/>
      <c r="C54" s="532"/>
      <c r="D54" s="576"/>
      <c r="E54" s="582"/>
      <c r="F54" s="577"/>
      <c r="G54" s="577"/>
      <c r="H54" s="600"/>
      <c r="I54" s="577"/>
      <c r="J54" s="604">
        <v>1600</v>
      </c>
      <c r="K54" s="1293">
        <f>K52+J54</f>
        <v>27234046</v>
      </c>
      <c r="L54" s="433"/>
    </row>
    <row r="55" spans="1:12">
      <c r="A55" s="9515"/>
      <c r="B55" s="1668"/>
      <c r="C55" s="474" t="s">
        <v>815</v>
      </c>
      <c r="D55" s="1666" t="s">
        <v>1150</v>
      </c>
      <c r="E55" s="1668"/>
      <c r="F55" s="1670"/>
      <c r="G55" s="1670"/>
      <c r="H55" s="515"/>
      <c r="I55" s="1670">
        <v>132184</v>
      </c>
      <c r="J55" s="559"/>
      <c r="K55" s="1706">
        <f>K54-I55</f>
        <v>27101862</v>
      </c>
      <c r="L55" s="9617"/>
    </row>
    <row r="56" spans="1:12">
      <c r="A56" s="9516"/>
      <c r="B56" s="1669"/>
      <c r="C56" s="477" t="s">
        <v>1151</v>
      </c>
      <c r="D56" s="1667"/>
      <c r="E56" s="1669"/>
      <c r="F56" s="1671"/>
      <c r="G56" s="1671"/>
      <c r="H56" s="515"/>
      <c r="I56" s="1671"/>
      <c r="J56" s="559"/>
      <c r="K56" s="1707"/>
      <c r="L56" s="9618"/>
    </row>
    <row r="57" spans="1:12">
      <c r="A57" s="1653"/>
      <c r="B57" s="527"/>
      <c r="C57" s="532"/>
      <c r="D57" s="576"/>
      <c r="E57" s="582"/>
      <c r="F57" s="577"/>
      <c r="G57" s="577"/>
      <c r="H57" s="600"/>
      <c r="I57" s="577"/>
      <c r="J57" s="604">
        <v>1600</v>
      </c>
      <c r="K57" s="1293">
        <f>K55+J57</f>
        <v>27103462</v>
      </c>
      <c r="L57" s="433"/>
    </row>
    <row r="58" spans="1:12">
      <c r="A58" s="9515"/>
      <c r="B58" s="1668"/>
      <c r="C58" s="556" t="s">
        <v>815</v>
      </c>
      <c r="D58" s="1666" t="s">
        <v>1657</v>
      </c>
      <c r="E58" s="1668"/>
      <c r="F58" s="1670"/>
      <c r="G58" s="1670">
        <v>118738</v>
      </c>
      <c r="H58" s="515"/>
      <c r="I58" s="1670"/>
      <c r="J58" s="559"/>
      <c r="K58" s="1706">
        <f>K57-G58</f>
        <v>26984724</v>
      </c>
      <c r="L58" s="9647"/>
    </row>
    <row r="59" spans="1:12">
      <c r="A59" s="9516"/>
      <c r="B59" s="1669"/>
      <c r="C59" s="555" t="s">
        <v>1656</v>
      </c>
      <c r="D59" s="1667" t="s">
        <v>956</v>
      </c>
      <c r="E59" s="1669"/>
      <c r="F59" s="1671"/>
      <c r="G59" s="1671"/>
      <c r="H59" s="515"/>
      <c r="I59" s="1671"/>
      <c r="J59" s="559"/>
      <c r="K59" s="1707"/>
      <c r="L59" s="9648"/>
    </row>
    <row r="60" spans="1:12">
      <c r="A60" s="1653"/>
      <c r="B60" s="527"/>
      <c r="C60" s="532"/>
      <c r="D60" s="576"/>
      <c r="E60" s="582"/>
      <c r="F60" s="577"/>
      <c r="G60" s="577"/>
      <c r="H60" s="600"/>
      <c r="I60" s="577"/>
      <c r="J60" s="604">
        <v>1600</v>
      </c>
      <c r="K60" s="1293">
        <f>K58+J60</f>
        <v>26986324</v>
      </c>
      <c r="L60" s="433"/>
    </row>
    <row r="61" spans="1:12">
      <c r="A61" s="9515"/>
      <c r="B61" s="1668"/>
      <c r="C61" s="474" t="s">
        <v>815</v>
      </c>
      <c r="D61" s="1666" t="s">
        <v>113</v>
      </c>
      <c r="E61" s="1668" t="s">
        <v>114</v>
      </c>
      <c r="F61" s="1670"/>
      <c r="G61" s="1670"/>
      <c r="H61" s="515"/>
      <c r="I61" s="1670">
        <v>573502</v>
      </c>
      <c r="J61" s="1683"/>
      <c r="K61" s="1706">
        <f>K60-I61</f>
        <v>26412822</v>
      </c>
      <c r="L61" s="9647"/>
    </row>
    <row r="62" spans="1:12">
      <c r="A62" s="9516"/>
      <c r="B62" s="1669"/>
      <c r="C62" s="487" t="s">
        <v>820</v>
      </c>
      <c r="D62" s="1667" t="s">
        <v>46</v>
      </c>
      <c r="E62" s="1669"/>
      <c r="F62" s="1671"/>
      <c r="G62" s="1671"/>
      <c r="H62" s="515"/>
      <c r="I62" s="1671"/>
      <c r="J62" s="1684"/>
      <c r="K62" s="1707"/>
      <c r="L62" s="9648"/>
    </row>
    <row r="63" spans="1:12">
      <c r="A63" s="514"/>
      <c r="B63" s="527"/>
      <c r="C63" s="532"/>
      <c r="D63" s="576"/>
      <c r="E63" s="582"/>
      <c r="F63" s="600"/>
      <c r="G63" s="600"/>
      <c r="H63" s="600"/>
      <c r="I63" s="600"/>
      <c r="J63" s="604">
        <v>1600</v>
      </c>
      <c r="K63" s="1293">
        <f>K61+J63</f>
        <v>26414422</v>
      </c>
      <c r="L63" s="433"/>
    </row>
    <row r="64" spans="1:12">
      <c r="A64" s="9515"/>
      <c r="B64" s="1668"/>
      <c r="C64" s="556" t="s">
        <v>815</v>
      </c>
      <c r="D64" s="1666" t="s">
        <v>113</v>
      </c>
      <c r="E64" s="1668" t="s">
        <v>114</v>
      </c>
      <c r="F64" s="1682"/>
      <c r="G64" s="1670"/>
      <c r="H64" s="1670"/>
      <c r="I64" s="1670">
        <v>26989</v>
      </c>
      <c r="J64" s="595"/>
      <c r="K64" s="1706">
        <f>K63-I64</f>
        <v>26387433</v>
      </c>
      <c r="L64" s="9617"/>
    </row>
    <row r="65" spans="1:12">
      <c r="A65" s="9516"/>
      <c r="B65" s="1669"/>
      <c r="C65" s="555" t="s">
        <v>1449</v>
      </c>
      <c r="D65" s="1667" t="s">
        <v>46</v>
      </c>
      <c r="E65" s="1669"/>
      <c r="F65" s="1671"/>
      <c r="G65" s="1671"/>
      <c r="H65" s="1671"/>
      <c r="I65" s="1671"/>
      <c r="J65" s="559"/>
      <c r="K65" s="1707"/>
      <c r="L65" s="9618"/>
    </row>
    <row r="66" spans="1:12">
      <c r="A66" s="514"/>
      <c r="B66" s="527"/>
      <c r="C66" s="532"/>
      <c r="D66" s="576"/>
      <c r="E66" s="584"/>
      <c r="F66" s="577"/>
      <c r="G66" s="577"/>
      <c r="H66" s="600"/>
      <c r="I66" s="577"/>
      <c r="J66" s="604">
        <v>1600</v>
      </c>
      <c r="K66" s="1293">
        <f>K64+J66</f>
        <v>26389033</v>
      </c>
      <c r="L66" s="433"/>
    </row>
    <row r="67" spans="1:12">
      <c r="A67" s="9640"/>
      <c r="B67" s="1668"/>
      <c r="C67" s="497" t="s">
        <v>821</v>
      </c>
      <c r="D67" s="1666" t="s">
        <v>558</v>
      </c>
      <c r="E67" s="1680" t="s">
        <v>251</v>
      </c>
      <c r="F67" s="1670"/>
      <c r="G67" s="1670">
        <v>488867</v>
      </c>
      <c r="H67" s="1670"/>
      <c r="I67" s="1670"/>
      <c r="J67" s="1701"/>
      <c r="K67" s="1706">
        <f>K66-G67</f>
        <v>25900166</v>
      </c>
      <c r="L67" s="9617"/>
    </row>
    <row r="68" spans="1:12">
      <c r="A68" s="9665"/>
      <c r="B68" s="1669"/>
      <c r="C68" s="497" t="s">
        <v>1018</v>
      </c>
      <c r="D68" s="1667" t="s">
        <v>250</v>
      </c>
      <c r="E68" s="1681"/>
      <c r="F68" s="1671"/>
      <c r="G68" s="1671"/>
      <c r="H68" s="1671"/>
      <c r="I68" s="1671"/>
      <c r="J68" s="1702"/>
      <c r="K68" s="1707"/>
      <c r="L68" s="9618"/>
    </row>
    <row r="69" spans="1:12">
      <c r="A69" s="552"/>
      <c r="B69" s="527"/>
      <c r="C69" s="532"/>
      <c r="D69" s="576"/>
      <c r="E69" s="582"/>
      <c r="F69" s="577"/>
      <c r="G69" s="577"/>
      <c r="H69" s="600"/>
      <c r="I69" s="577"/>
      <c r="J69" s="604">
        <v>1600</v>
      </c>
      <c r="K69" s="1217">
        <f>K67+J69</f>
        <v>25901766</v>
      </c>
      <c r="L69" s="433"/>
    </row>
    <row r="70" spans="1:12">
      <c r="A70" s="9640"/>
      <c r="B70" s="1705"/>
      <c r="C70" s="497" t="s">
        <v>815</v>
      </c>
      <c r="D70" s="1666" t="s">
        <v>157</v>
      </c>
      <c r="E70" s="1668" t="s">
        <v>156</v>
      </c>
      <c r="F70" s="1703"/>
      <c r="G70" s="1703">
        <v>757482</v>
      </c>
      <c r="H70" s="1701"/>
      <c r="I70" s="1703"/>
      <c r="J70" s="595"/>
      <c r="K70" s="1706">
        <f>K69-G70</f>
        <v>25144284</v>
      </c>
      <c r="L70" s="9617"/>
    </row>
    <row r="71" spans="1:12">
      <c r="A71" s="9665"/>
      <c r="B71" s="1679"/>
      <c r="C71" s="497" t="s">
        <v>1022</v>
      </c>
      <c r="D71" s="1667" t="s">
        <v>38</v>
      </c>
      <c r="E71" s="1669"/>
      <c r="F71" s="1704"/>
      <c r="G71" s="1704"/>
      <c r="H71" s="1702"/>
      <c r="I71" s="1704"/>
      <c r="J71" s="559"/>
      <c r="K71" s="1707"/>
      <c r="L71" s="9618"/>
    </row>
    <row r="72" spans="1:12">
      <c r="A72" s="514"/>
      <c r="B72" s="392"/>
      <c r="C72" s="532"/>
      <c r="D72" s="576"/>
      <c r="E72" s="582"/>
      <c r="F72" s="891"/>
      <c r="G72" s="891"/>
      <c r="H72" s="891"/>
      <c r="I72" s="891"/>
      <c r="J72" s="604">
        <v>1600</v>
      </c>
      <c r="K72" s="1217">
        <f>K70+J72</f>
        <v>25145884</v>
      </c>
      <c r="L72" s="433"/>
    </row>
    <row r="73" spans="1:12">
      <c r="A73" s="1658"/>
      <c r="B73" s="1668"/>
      <c r="C73" s="497" t="s">
        <v>815</v>
      </c>
      <c r="D73" s="485" t="s">
        <v>267</v>
      </c>
      <c r="E73" s="1668" t="s">
        <v>271</v>
      </c>
      <c r="F73" s="1682"/>
      <c r="G73" s="1670">
        <v>294612</v>
      </c>
      <c r="H73" s="537"/>
      <c r="I73" s="1670"/>
      <c r="J73" s="923"/>
      <c r="K73" s="1706">
        <f>K72-G73</f>
        <v>24851272</v>
      </c>
      <c r="L73" s="9617"/>
    </row>
    <row r="74" spans="1:12">
      <c r="A74" s="1659"/>
      <c r="B74" s="1669"/>
      <c r="C74" s="497" t="s">
        <v>1023</v>
      </c>
      <c r="D74" s="486" t="s">
        <v>304</v>
      </c>
      <c r="E74" s="1669"/>
      <c r="F74" s="1671"/>
      <c r="G74" s="1671"/>
      <c r="H74" s="515"/>
      <c r="I74" s="1671"/>
      <c r="J74" s="460"/>
      <c r="K74" s="1707"/>
      <c r="L74" s="9618"/>
    </row>
    <row r="75" spans="1:12">
      <c r="A75" s="1653"/>
      <c r="B75" s="533"/>
      <c r="C75" s="532"/>
      <c r="D75" s="528"/>
      <c r="E75" s="584"/>
      <c r="F75" s="577"/>
      <c r="G75" s="577"/>
      <c r="H75" s="600"/>
      <c r="I75" s="577"/>
      <c r="J75" s="604">
        <v>1600</v>
      </c>
      <c r="K75" s="1217">
        <f>K73+J75</f>
        <v>24852872</v>
      </c>
      <c r="L75" s="433"/>
    </row>
    <row r="76" spans="1:12">
      <c r="A76" s="9515"/>
      <c r="B76" s="1696"/>
      <c r="C76" s="517" t="s">
        <v>815</v>
      </c>
      <c r="D76" s="1666" t="s">
        <v>160</v>
      </c>
      <c r="E76" s="1668" t="s">
        <v>162</v>
      </c>
      <c r="F76" s="1677"/>
      <c r="G76" s="1677">
        <v>496114</v>
      </c>
      <c r="H76" s="923"/>
      <c r="I76" s="1677"/>
      <c r="J76" s="537"/>
      <c r="K76" s="1706">
        <f>K75-G76</f>
        <v>24356758</v>
      </c>
      <c r="L76" s="9617"/>
    </row>
    <row r="77" spans="1:12">
      <c r="A77" s="9516"/>
      <c r="B77" s="1697"/>
      <c r="C77" s="563" t="s">
        <v>849</v>
      </c>
      <c r="D77" s="1667" t="s">
        <v>850</v>
      </c>
      <c r="E77" s="1669"/>
      <c r="F77" s="980"/>
      <c r="G77" s="1678"/>
      <c r="H77" s="460"/>
      <c r="I77" s="1678"/>
      <c r="J77" s="515"/>
      <c r="K77" s="1707"/>
      <c r="L77" s="9618"/>
    </row>
    <row r="78" spans="1:12">
      <c r="A78" s="1653"/>
      <c r="B78" s="1072"/>
      <c r="C78" s="532"/>
      <c r="D78" s="576"/>
      <c r="E78" s="605"/>
      <c r="F78" s="586"/>
      <c r="G78" s="600"/>
      <c r="H78" s="600"/>
      <c r="I78" s="600"/>
      <c r="J78" s="604">
        <v>1600</v>
      </c>
      <c r="K78" s="1708">
        <f>K76+J78</f>
        <v>24358358</v>
      </c>
      <c r="L78" s="433"/>
    </row>
    <row r="79" spans="1:12">
      <c r="A79" s="9515"/>
      <c r="B79" s="1668"/>
      <c r="C79" s="517" t="s">
        <v>851</v>
      </c>
      <c r="D79" s="1666" t="s">
        <v>853</v>
      </c>
      <c r="E79" s="1668" t="s">
        <v>497</v>
      </c>
      <c r="F79" s="1670"/>
      <c r="G79" s="1670">
        <v>148952</v>
      </c>
      <c r="H79" s="537"/>
      <c r="I79" s="1670"/>
      <c r="J79" s="595"/>
      <c r="K79" s="1706">
        <f>K78-G79</f>
        <v>24209406</v>
      </c>
      <c r="L79" s="433"/>
    </row>
    <row r="80" spans="1:12">
      <c r="A80" s="9516"/>
      <c r="B80" s="1669"/>
      <c r="C80" s="555" t="s">
        <v>852</v>
      </c>
      <c r="D80" s="1667" t="s">
        <v>919</v>
      </c>
      <c r="E80" s="1669"/>
      <c r="F80" s="1671"/>
      <c r="G80" s="1671"/>
      <c r="H80" s="515"/>
      <c r="I80" s="1671"/>
      <c r="J80" s="559"/>
      <c r="K80" s="1707"/>
      <c r="L80" s="433"/>
    </row>
    <row r="81" spans="1:12">
      <c r="A81" s="1653"/>
      <c r="B81" s="533"/>
      <c r="C81" s="532"/>
      <c r="D81" s="576"/>
      <c r="E81" s="582"/>
      <c r="F81" s="600"/>
      <c r="G81" s="600"/>
      <c r="H81" s="600"/>
      <c r="I81" s="600"/>
      <c r="J81" s="604">
        <v>1600</v>
      </c>
      <c r="K81" s="1708">
        <f>K79+J81</f>
        <v>24211006</v>
      </c>
      <c r="L81" s="433"/>
    </row>
    <row r="82" spans="1:12">
      <c r="A82" s="9515"/>
      <c r="B82" s="1668"/>
      <c r="C82" s="474" t="s">
        <v>815</v>
      </c>
      <c r="D82" s="1666" t="s">
        <v>568</v>
      </c>
      <c r="E82" s="1668" t="s">
        <v>715</v>
      </c>
      <c r="F82" s="1670"/>
      <c r="G82" s="1670">
        <v>449389</v>
      </c>
      <c r="H82" s="1670"/>
      <c r="I82" s="1670"/>
      <c r="J82" s="464"/>
      <c r="K82" s="1706">
        <f>K81-G82</f>
        <v>23761617</v>
      </c>
      <c r="L82" s="433"/>
    </row>
    <row r="83" spans="1:12">
      <c r="A83" s="9516"/>
      <c r="B83" s="1669"/>
      <c r="C83" s="477" t="s">
        <v>833</v>
      </c>
      <c r="D83" s="1667" t="s">
        <v>250</v>
      </c>
      <c r="E83" s="1669"/>
      <c r="F83" s="1671"/>
      <c r="G83" s="1671"/>
      <c r="H83" s="1671"/>
      <c r="I83" s="1671"/>
      <c r="J83" s="559"/>
      <c r="K83" s="1707"/>
      <c r="L83" s="433"/>
    </row>
    <row r="84" spans="1:12">
      <c r="A84" s="1653"/>
      <c r="B84" s="1674"/>
      <c r="C84" s="891"/>
      <c r="D84" s="891"/>
      <c r="E84" s="891"/>
      <c r="F84" s="577"/>
      <c r="G84" s="577"/>
      <c r="H84" s="600"/>
      <c r="I84" s="577"/>
      <c r="J84" s="604">
        <v>1600</v>
      </c>
      <c r="K84" s="1708">
        <f>K82+J84</f>
        <v>23763217</v>
      </c>
      <c r="L84" s="433"/>
    </row>
    <row r="85" spans="1:12">
      <c r="A85" s="9515"/>
      <c r="B85" s="1668"/>
      <c r="C85" s="474" t="s">
        <v>815</v>
      </c>
      <c r="D85" s="1666" t="s">
        <v>568</v>
      </c>
      <c r="E85" s="1668" t="s">
        <v>715</v>
      </c>
      <c r="F85" s="1682"/>
      <c r="G85" s="1670">
        <v>52831</v>
      </c>
      <c r="H85" s="1670"/>
      <c r="I85" s="1670"/>
      <c r="J85" s="1683"/>
      <c r="K85" s="1706">
        <f>K84-G85</f>
        <v>23710386</v>
      </c>
      <c r="L85" s="433"/>
    </row>
    <row r="86" spans="1:12">
      <c r="A86" s="9516"/>
      <c r="B86" s="1669"/>
      <c r="C86" s="477" t="s">
        <v>832</v>
      </c>
      <c r="D86" s="1667" t="s">
        <v>250</v>
      </c>
      <c r="E86" s="1669"/>
      <c r="F86" s="1671"/>
      <c r="G86" s="1671"/>
      <c r="H86" s="1671"/>
      <c r="I86" s="1671"/>
      <c r="J86" s="1684"/>
      <c r="K86" s="1707"/>
      <c r="L86" s="433"/>
    </row>
    <row r="87" spans="1:12">
      <c r="A87" s="1653"/>
      <c r="B87" s="1674"/>
      <c r="C87" s="532"/>
      <c r="D87" s="576"/>
      <c r="E87" s="582"/>
      <c r="F87" s="577"/>
      <c r="G87" s="577"/>
      <c r="H87" s="600"/>
      <c r="I87" s="577"/>
      <c r="J87" s="604">
        <v>1600</v>
      </c>
      <c r="K87" s="1707">
        <f>K85+J87</f>
        <v>23711986</v>
      </c>
      <c r="L87" s="433"/>
    </row>
    <row r="88" spans="1:12">
      <c r="A88" s="1658"/>
      <c r="B88" s="1668"/>
      <c r="C88" s="474" t="s">
        <v>821</v>
      </c>
      <c r="D88" s="1666" t="s">
        <v>790</v>
      </c>
      <c r="E88" s="1668" t="s">
        <v>877</v>
      </c>
      <c r="F88" s="1670"/>
      <c r="G88" s="1670">
        <v>215683</v>
      </c>
      <c r="H88" s="1670"/>
      <c r="I88" s="1670"/>
      <c r="J88" s="1670"/>
      <c r="K88" s="1706">
        <f>K87-G88</f>
        <v>23496303</v>
      </c>
      <c r="L88" s="433"/>
    </row>
    <row r="89" spans="1:12">
      <c r="A89" s="1659"/>
      <c r="B89" s="1669"/>
      <c r="C89" s="477" t="s">
        <v>827</v>
      </c>
      <c r="D89" s="1667" t="s">
        <v>304</v>
      </c>
      <c r="E89" s="1669"/>
      <c r="F89" s="1671"/>
      <c r="G89" s="1671"/>
      <c r="H89" s="1671"/>
      <c r="I89" s="1671"/>
      <c r="J89" s="1671"/>
      <c r="K89" s="1707"/>
      <c r="L89" s="433"/>
    </row>
    <row r="90" spans="1:12">
      <c r="A90" s="1653"/>
      <c r="B90" s="1674"/>
      <c r="C90" s="529"/>
      <c r="D90" s="601"/>
      <c r="E90" s="584"/>
      <c r="F90" s="577"/>
      <c r="G90" s="577"/>
      <c r="H90" s="600"/>
      <c r="I90" s="577"/>
      <c r="J90" s="604">
        <v>1600</v>
      </c>
      <c r="K90" s="1707">
        <f>K88+J90</f>
        <v>23497903</v>
      </c>
      <c r="L90" s="433"/>
    </row>
    <row r="91" spans="1:12">
      <c r="A91" s="787"/>
      <c r="B91" s="1668"/>
      <c r="C91" s="474" t="s">
        <v>815</v>
      </c>
      <c r="D91" s="1666" t="s">
        <v>790</v>
      </c>
      <c r="E91" s="974" t="s">
        <v>877</v>
      </c>
      <c r="F91" s="1670"/>
      <c r="G91" s="1683">
        <v>8029</v>
      </c>
      <c r="H91" s="1675"/>
      <c r="I91" s="1670"/>
      <c r="J91" s="534"/>
      <c r="K91" s="1706">
        <f>K90-G91</f>
        <v>23489874</v>
      </c>
      <c r="L91" s="433"/>
    </row>
    <row r="92" spans="1:12">
      <c r="A92" s="788"/>
      <c r="B92" s="1669"/>
      <c r="C92" s="477" t="s">
        <v>828</v>
      </c>
      <c r="D92" s="1667" t="s">
        <v>304</v>
      </c>
      <c r="E92" s="1681"/>
      <c r="F92" s="1671"/>
      <c r="G92" s="1684"/>
      <c r="H92" s="1676"/>
      <c r="I92" s="1671"/>
      <c r="J92" s="537"/>
      <c r="K92" s="1707"/>
      <c r="L92" s="433"/>
    </row>
    <row r="93" spans="1:12">
      <c r="A93" s="514"/>
      <c r="B93" s="1674"/>
      <c r="C93" s="529"/>
      <c r="D93" s="602"/>
      <c r="E93" s="599"/>
      <c r="F93" s="586"/>
      <c r="G93" s="588"/>
      <c r="H93" s="586"/>
      <c r="I93" s="586"/>
      <c r="J93" s="604">
        <v>1600</v>
      </c>
      <c r="K93" s="1707">
        <f>K91+J93</f>
        <v>23491474</v>
      </c>
      <c r="L93" s="433"/>
    </row>
    <row r="94" spans="1:12">
      <c r="A94" s="557"/>
      <c r="B94" s="1668"/>
      <c r="C94" s="435" t="s">
        <v>815</v>
      </c>
      <c r="D94" s="1666" t="s">
        <v>399</v>
      </c>
      <c r="E94" s="1668" t="s">
        <v>401</v>
      </c>
      <c r="F94" s="534"/>
      <c r="G94" s="1670">
        <v>234503</v>
      </c>
      <c r="H94" s="534"/>
      <c r="I94" s="1670"/>
      <c r="J94" s="537"/>
      <c r="K94" s="1706">
        <f>K93-G94</f>
        <v>23256971</v>
      </c>
      <c r="L94" s="433"/>
    </row>
    <row r="95" spans="1:12">
      <c r="A95" s="554"/>
      <c r="B95" s="1669"/>
      <c r="C95" s="509" t="s">
        <v>1051</v>
      </c>
      <c r="D95" s="1667" t="s">
        <v>400</v>
      </c>
      <c r="E95" s="1669"/>
      <c r="F95" s="537"/>
      <c r="G95" s="1671"/>
      <c r="H95" s="537"/>
      <c r="I95" s="1671"/>
      <c r="J95" s="537"/>
      <c r="K95" s="1707"/>
      <c r="L95" s="433"/>
    </row>
    <row r="96" spans="1:12">
      <c r="A96" s="514"/>
      <c r="B96" s="1674"/>
      <c r="C96" s="532"/>
      <c r="D96" s="576"/>
      <c r="E96" s="582"/>
      <c r="F96" s="586"/>
      <c r="G96" s="586"/>
      <c r="H96" s="586"/>
      <c r="I96" s="586"/>
      <c r="J96" s="604">
        <v>1600</v>
      </c>
      <c r="K96" s="1707">
        <f>K94+J96</f>
        <v>23258571</v>
      </c>
      <c r="L96" s="433"/>
    </row>
    <row r="97" spans="1:12">
      <c r="A97" s="491"/>
      <c r="B97" s="1668"/>
      <c r="C97" s="435" t="s">
        <v>815</v>
      </c>
      <c r="D97" s="1666" t="s">
        <v>399</v>
      </c>
      <c r="E97" s="1668" t="s">
        <v>401</v>
      </c>
      <c r="F97" s="537"/>
      <c r="G97" s="1670">
        <v>815889</v>
      </c>
      <c r="H97" s="537"/>
      <c r="I97" s="1670"/>
      <c r="J97" s="537"/>
      <c r="K97" s="1706">
        <f>K96-G97</f>
        <v>22442682</v>
      </c>
      <c r="L97" s="433"/>
    </row>
    <row r="98" spans="1:12">
      <c r="A98" s="487"/>
      <c r="B98" s="1669"/>
      <c r="C98" s="509" t="s">
        <v>1163</v>
      </c>
      <c r="D98" s="1667" t="s">
        <v>400</v>
      </c>
      <c r="E98" s="1669"/>
      <c r="F98" s="537"/>
      <c r="G98" s="1671"/>
      <c r="H98" s="537"/>
      <c r="I98" s="1671"/>
      <c r="J98" s="537"/>
      <c r="K98" s="1707"/>
      <c r="L98" s="433"/>
    </row>
    <row r="99" spans="1:12">
      <c r="A99" s="514"/>
      <c r="B99" s="1674"/>
      <c r="C99" s="532"/>
      <c r="D99" s="576"/>
      <c r="E99" s="582"/>
      <c r="F99" s="586"/>
      <c r="G99" s="586"/>
      <c r="H99" s="586"/>
      <c r="I99" s="586"/>
      <c r="J99" s="604">
        <v>1600</v>
      </c>
      <c r="K99" s="1707">
        <f>K97+J99</f>
        <v>22444282</v>
      </c>
      <c r="L99" s="433"/>
    </row>
    <row r="100" spans="1:12">
      <c r="A100" s="491"/>
      <c r="B100" s="1668"/>
      <c r="C100" s="474" t="s">
        <v>821</v>
      </c>
      <c r="D100" s="1666" t="s">
        <v>302</v>
      </c>
      <c r="E100" s="974" t="s">
        <v>878</v>
      </c>
      <c r="F100" s="537"/>
      <c r="G100" s="1670">
        <v>144636</v>
      </c>
      <c r="H100" s="537"/>
      <c r="I100" s="1670"/>
      <c r="J100" s="537"/>
      <c r="K100" s="1706">
        <f>K99-G100</f>
        <v>22299646</v>
      </c>
      <c r="L100" s="433"/>
    </row>
    <row r="101" spans="1:12">
      <c r="A101" s="487"/>
      <c r="B101" s="1669"/>
      <c r="C101" s="477" t="s">
        <v>1024</v>
      </c>
      <c r="D101" s="1667" t="s">
        <v>918</v>
      </c>
      <c r="E101" s="1681"/>
      <c r="F101" s="537"/>
      <c r="G101" s="1671"/>
      <c r="H101" s="537"/>
      <c r="I101" s="1671"/>
      <c r="J101" s="537"/>
      <c r="K101" s="1707"/>
      <c r="L101" s="433"/>
    </row>
    <row r="102" spans="1:12">
      <c r="A102" s="514"/>
      <c r="B102" s="1674"/>
      <c r="C102" s="532"/>
      <c r="D102" s="576"/>
      <c r="E102" s="582"/>
      <c r="F102" s="586"/>
      <c r="G102" s="586"/>
      <c r="H102" s="586"/>
      <c r="I102" s="586"/>
      <c r="J102" s="604">
        <v>1600</v>
      </c>
      <c r="K102" s="1707">
        <f>K100+J102</f>
        <v>22301246</v>
      </c>
      <c r="L102" s="433"/>
    </row>
    <row r="103" spans="1:12">
      <c r="A103" s="491"/>
      <c r="B103" s="1668"/>
      <c r="C103" s="474" t="s">
        <v>815</v>
      </c>
      <c r="D103" s="1685" t="s">
        <v>302</v>
      </c>
      <c r="E103" s="974" t="s">
        <v>878</v>
      </c>
      <c r="F103" s="537"/>
      <c r="G103" s="1670">
        <v>22120</v>
      </c>
      <c r="H103" s="537"/>
      <c r="I103" s="1670"/>
      <c r="J103" s="537"/>
      <c r="K103" s="1706">
        <f>K102-G103</f>
        <v>22279126</v>
      </c>
      <c r="L103" s="433"/>
    </row>
    <row r="104" spans="1:12">
      <c r="A104" s="487"/>
      <c r="B104" s="1669"/>
      <c r="C104" s="477" t="s">
        <v>831</v>
      </c>
      <c r="D104" s="1700" t="s">
        <v>918</v>
      </c>
      <c r="E104" s="1681"/>
      <c r="F104" s="537"/>
      <c r="G104" s="1671"/>
      <c r="H104" s="537"/>
      <c r="I104" s="1671"/>
      <c r="J104" s="537"/>
      <c r="K104" s="1707"/>
      <c r="L104" s="433"/>
    </row>
    <row r="105" spans="1:12">
      <c r="A105" s="514"/>
      <c r="B105" s="1674"/>
      <c r="C105" s="532"/>
      <c r="D105" s="576"/>
      <c r="E105" s="584"/>
      <c r="F105" s="586"/>
      <c r="G105" s="586"/>
      <c r="H105" s="586"/>
      <c r="I105" s="586"/>
      <c r="J105" s="604">
        <v>1600</v>
      </c>
      <c r="K105" s="1707">
        <f>K103+J105</f>
        <v>22280726</v>
      </c>
      <c r="L105" s="433"/>
    </row>
    <row r="106" spans="1:12">
      <c r="A106" s="491"/>
      <c r="B106" s="1668"/>
      <c r="C106" s="556" t="s">
        <v>815</v>
      </c>
      <c r="D106" s="1666" t="s">
        <v>899</v>
      </c>
      <c r="E106" s="974" t="s">
        <v>901</v>
      </c>
      <c r="F106" s="537"/>
      <c r="G106" s="1670">
        <v>383249</v>
      </c>
      <c r="H106" s="537"/>
      <c r="I106" s="1670"/>
      <c r="J106" s="537"/>
      <c r="K106" s="1706">
        <f>K105-G106</f>
        <v>21897477</v>
      </c>
      <c r="L106" s="433"/>
    </row>
    <row r="107" spans="1:12">
      <c r="A107" s="487"/>
      <c r="B107" s="1669"/>
      <c r="C107" s="555" t="s">
        <v>898</v>
      </c>
      <c r="D107" s="1667" t="s">
        <v>900</v>
      </c>
      <c r="E107" s="1681"/>
      <c r="F107" s="537"/>
      <c r="G107" s="1671"/>
      <c r="H107" s="537"/>
      <c r="I107" s="1671"/>
      <c r="J107" s="537"/>
      <c r="K107" s="1707"/>
      <c r="L107" s="433"/>
    </row>
    <row r="108" spans="1:12">
      <c r="A108" s="514"/>
      <c r="B108" s="1674"/>
      <c r="C108" s="532"/>
      <c r="D108" s="576"/>
      <c r="E108" s="584"/>
      <c r="F108" s="586"/>
      <c r="G108" s="586"/>
      <c r="H108" s="586"/>
      <c r="I108" s="586"/>
      <c r="J108" s="604">
        <v>1600</v>
      </c>
      <c r="K108" s="1707">
        <f>K106+J108</f>
        <v>21899077</v>
      </c>
      <c r="L108" s="433"/>
    </row>
    <row r="109" spans="1:12">
      <c r="A109" s="491"/>
      <c r="B109" s="1668"/>
      <c r="C109" s="556" t="s">
        <v>815</v>
      </c>
      <c r="D109" s="1666" t="s">
        <v>1145</v>
      </c>
      <c r="E109" s="1668" t="s">
        <v>1230</v>
      </c>
      <c r="F109" s="1670"/>
      <c r="G109" s="1670">
        <v>640670</v>
      </c>
      <c r="H109" s="537"/>
      <c r="I109" s="1670"/>
      <c r="J109" s="534"/>
      <c r="K109" s="1706">
        <f>K108-G109</f>
        <v>21258407</v>
      </c>
      <c r="L109" s="433"/>
    </row>
    <row r="110" spans="1:12">
      <c r="A110" s="487"/>
      <c r="B110" s="1669"/>
      <c r="C110" s="555" t="s">
        <v>1146</v>
      </c>
      <c r="D110" s="1667" t="s">
        <v>729</v>
      </c>
      <c r="E110" s="1669"/>
      <c r="F110" s="1671"/>
      <c r="G110" s="1671"/>
      <c r="H110" s="537"/>
      <c r="I110" s="1671"/>
      <c r="J110" s="515"/>
      <c r="K110" s="1707"/>
      <c r="L110" s="433"/>
    </row>
    <row r="111" spans="1:12">
      <c r="A111" s="554"/>
      <c r="B111" s="1674"/>
      <c r="C111" s="532"/>
      <c r="D111" s="576"/>
      <c r="E111" s="584"/>
      <c r="F111" s="586"/>
      <c r="G111" s="586"/>
      <c r="H111" s="586"/>
      <c r="I111" s="586"/>
      <c r="J111" s="604">
        <v>1600</v>
      </c>
      <c r="K111" s="1707">
        <f>K109+J111</f>
        <v>21260007</v>
      </c>
      <c r="L111" s="433"/>
    </row>
    <row r="112" spans="1:12">
      <c r="A112" s="491"/>
      <c r="B112" s="1668"/>
      <c r="C112" s="556" t="s">
        <v>821</v>
      </c>
      <c r="D112" s="1666" t="s">
        <v>1339</v>
      </c>
      <c r="E112" s="1136" t="s">
        <v>1347</v>
      </c>
      <c r="F112" s="1670"/>
      <c r="G112" s="1670">
        <v>391604</v>
      </c>
      <c r="H112" s="534"/>
      <c r="I112" s="1670"/>
      <c r="J112" s="595"/>
      <c r="K112" s="1706">
        <f>K111-G112</f>
        <v>20868403</v>
      </c>
      <c r="L112" s="433"/>
    </row>
    <row r="113" spans="1:12">
      <c r="A113" s="487"/>
      <c r="B113" s="1669"/>
      <c r="C113" s="555" t="s">
        <v>1338</v>
      </c>
      <c r="D113" s="1667" t="s">
        <v>304</v>
      </c>
      <c r="E113" s="1681"/>
      <c r="F113" s="1671"/>
      <c r="G113" s="1671"/>
      <c r="H113" s="515"/>
      <c r="I113" s="1671"/>
      <c r="J113" s="559"/>
      <c r="K113" s="1707"/>
      <c r="L113" s="433"/>
    </row>
    <row r="114" spans="1:12">
      <c r="A114" s="554"/>
      <c r="B114" s="1674"/>
      <c r="C114" s="532"/>
      <c r="D114" s="576"/>
      <c r="E114" s="584"/>
      <c r="F114" s="600"/>
      <c r="G114" s="600"/>
      <c r="H114" s="600"/>
      <c r="I114" s="600"/>
      <c r="J114" s="604">
        <v>1600</v>
      </c>
      <c r="K114" s="1707">
        <f>K112+J114</f>
        <v>20870003</v>
      </c>
      <c r="L114" s="433"/>
    </row>
    <row r="115" spans="1:12">
      <c r="A115" s="491"/>
      <c r="B115" s="1668"/>
      <c r="C115" s="556" t="s">
        <v>815</v>
      </c>
      <c r="D115" s="1666" t="s">
        <v>1283</v>
      </c>
      <c r="E115" s="1668" t="s">
        <v>1346</v>
      </c>
      <c r="F115" s="1682"/>
      <c r="G115" s="1670">
        <v>418130</v>
      </c>
      <c r="H115" s="1670"/>
      <c r="I115" s="1670"/>
      <c r="J115" s="595"/>
      <c r="K115" s="1706">
        <f>K114-G115</f>
        <v>20451873</v>
      </c>
      <c r="L115" s="9617"/>
    </row>
    <row r="116" spans="1:12">
      <c r="A116" s="487"/>
      <c r="B116" s="1669"/>
      <c r="C116" s="555" t="s">
        <v>1282</v>
      </c>
      <c r="D116" s="1667" t="s">
        <v>250</v>
      </c>
      <c r="E116" s="1669"/>
      <c r="F116" s="1671"/>
      <c r="G116" s="1671"/>
      <c r="H116" s="1671"/>
      <c r="I116" s="1671"/>
      <c r="J116" s="559"/>
      <c r="K116" s="1707"/>
      <c r="L116" s="9618"/>
    </row>
    <row r="117" spans="1:12">
      <c r="A117" s="554"/>
      <c r="B117" s="1674"/>
      <c r="C117" s="532"/>
      <c r="D117" s="528"/>
      <c r="E117" s="584"/>
      <c r="F117" s="577"/>
      <c r="G117" s="577"/>
      <c r="H117" s="600"/>
      <c r="I117" s="577"/>
      <c r="J117" s="604">
        <v>1600</v>
      </c>
      <c r="K117" s="1707">
        <f>K115+J117</f>
        <v>20453473</v>
      </c>
      <c r="L117" s="433"/>
    </row>
    <row r="118" spans="1:12">
      <c r="A118" s="491"/>
      <c r="B118" s="1668"/>
      <c r="C118" s="474" t="s">
        <v>815</v>
      </c>
      <c r="D118" s="1666" t="s">
        <v>1353</v>
      </c>
      <c r="E118" s="1136" t="s">
        <v>1484</v>
      </c>
      <c r="F118" s="1670"/>
      <c r="G118" s="1670">
        <v>211763</v>
      </c>
      <c r="H118" s="1670"/>
      <c r="I118" s="1670"/>
      <c r="J118" s="534"/>
      <c r="K118" s="1706">
        <f>K117-G118</f>
        <v>20241710</v>
      </c>
      <c r="L118" s="433"/>
    </row>
    <row r="119" spans="1:12">
      <c r="A119" s="487"/>
      <c r="B119" s="1669"/>
      <c r="C119" s="477" t="s">
        <v>1352</v>
      </c>
      <c r="D119" s="1667" t="s">
        <v>258</v>
      </c>
      <c r="E119" s="1681"/>
      <c r="F119" s="1671"/>
      <c r="G119" s="1671"/>
      <c r="H119" s="1671"/>
      <c r="I119" s="1671"/>
      <c r="J119" s="515"/>
      <c r="K119" s="1707"/>
      <c r="L119" s="433"/>
    </row>
    <row r="120" spans="1:12">
      <c r="A120" s="554"/>
      <c r="B120" s="1674"/>
      <c r="C120" s="529"/>
      <c r="D120" s="583"/>
      <c r="E120" s="599"/>
      <c r="F120" s="577"/>
      <c r="G120" s="577"/>
      <c r="H120" s="600"/>
      <c r="I120" s="577"/>
      <c r="J120" s="604">
        <v>1600</v>
      </c>
      <c r="K120" s="1707">
        <f>K118+J120</f>
        <v>20243310</v>
      </c>
      <c r="L120" s="433"/>
    </row>
    <row r="121" spans="1:12">
      <c r="A121" s="491"/>
      <c r="B121" s="1668"/>
      <c r="C121" s="556" t="s">
        <v>821</v>
      </c>
      <c r="D121" s="1666" t="s">
        <v>1288</v>
      </c>
      <c r="E121" s="1668" t="s">
        <v>1301</v>
      </c>
      <c r="F121" s="1670"/>
      <c r="G121" s="1670">
        <v>282552</v>
      </c>
      <c r="H121" s="534"/>
      <c r="I121" s="1670"/>
      <c r="J121" s="537"/>
      <c r="K121" s="1706">
        <f>K120-G121</f>
        <v>19960758</v>
      </c>
      <c r="L121" s="433"/>
    </row>
    <row r="122" spans="1:12">
      <c r="A122" s="487"/>
      <c r="B122" s="1669"/>
      <c r="C122" s="555" t="s">
        <v>1287</v>
      </c>
      <c r="D122" s="1667" t="s">
        <v>1299</v>
      </c>
      <c r="E122" s="1669"/>
      <c r="F122" s="1671"/>
      <c r="G122" s="1671"/>
      <c r="H122" s="515"/>
      <c r="I122" s="1671"/>
      <c r="J122" s="515"/>
      <c r="K122" s="1707"/>
      <c r="L122" s="433"/>
    </row>
    <row r="123" spans="1:12">
      <c r="A123" s="554"/>
      <c r="B123" s="1674"/>
      <c r="C123" s="532"/>
      <c r="D123" s="576"/>
      <c r="E123" s="599"/>
      <c r="F123" s="600"/>
      <c r="G123" s="600"/>
      <c r="H123" s="600"/>
      <c r="I123" s="600"/>
      <c r="J123" s="604">
        <v>1600</v>
      </c>
      <c r="K123" s="1708">
        <f>K121+J123</f>
        <v>19962358</v>
      </c>
      <c r="L123" s="433"/>
    </row>
    <row r="124" spans="1:12">
      <c r="A124" s="491"/>
      <c r="B124" s="1668"/>
      <c r="C124" s="556" t="s">
        <v>815</v>
      </c>
      <c r="D124" s="1666" t="s">
        <v>1415</v>
      </c>
      <c r="E124" s="1668" t="s">
        <v>1483</v>
      </c>
      <c r="F124" s="1670"/>
      <c r="G124" s="1670">
        <v>388062</v>
      </c>
      <c r="H124" s="537"/>
      <c r="I124" s="1670"/>
      <c r="J124" s="537"/>
      <c r="K124" s="1706">
        <f>K123-G124</f>
        <v>19574296</v>
      </c>
      <c r="L124" s="9617"/>
    </row>
    <row r="125" spans="1:12">
      <c r="A125" s="487"/>
      <c r="B125" s="1669"/>
      <c r="C125" s="555" t="s">
        <v>1414</v>
      </c>
      <c r="D125" s="1667" t="s">
        <v>38</v>
      </c>
      <c r="E125" s="1669"/>
      <c r="F125" s="1671"/>
      <c r="G125" s="1671"/>
      <c r="H125" s="515"/>
      <c r="I125" s="1671"/>
      <c r="J125" s="515"/>
      <c r="K125" s="1707"/>
      <c r="L125" s="9618"/>
    </row>
    <row r="126" spans="1:12">
      <c r="A126" s="554"/>
      <c r="B126" s="1674"/>
      <c r="C126" s="1436"/>
      <c r="D126" s="1436"/>
      <c r="E126" s="1436"/>
      <c r="F126" s="600"/>
      <c r="G126" s="600"/>
      <c r="H126" s="600"/>
      <c r="I126" s="600"/>
      <c r="J126" s="604">
        <v>1600</v>
      </c>
      <c r="K126" s="1707">
        <f>K124+J126</f>
        <v>19575896</v>
      </c>
      <c r="L126" s="433"/>
    </row>
    <row r="127" spans="1:12">
      <c r="A127" s="491"/>
      <c r="B127" s="1668"/>
      <c r="C127" s="556" t="s">
        <v>815</v>
      </c>
      <c r="D127" s="1666" t="s">
        <v>1558</v>
      </c>
      <c r="E127" s="1136" t="s">
        <v>1602</v>
      </c>
      <c r="F127" s="1670"/>
      <c r="G127" s="1670">
        <v>444657</v>
      </c>
      <c r="H127" s="537"/>
      <c r="I127" s="1670"/>
      <c r="J127" s="595"/>
      <c r="K127" s="1706">
        <f>K126-G127</f>
        <v>19131239</v>
      </c>
      <c r="L127" s="9617"/>
    </row>
    <row r="128" spans="1:12">
      <c r="A128" s="487"/>
      <c r="B128" s="1669"/>
      <c r="C128" s="555" t="s">
        <v>1557</v>
      </c>
      <c r="D128" s="1667" t="s">
        <v>1570</v>
      </c>
      <c r="E128" s="1681"/>
      <c r="F128" s="1671"/>
      <c r="G128" s="1671"/>
      <c r="H128" s="515"/>
      <c r="I128" s="1671"/>
      <c r="J128" s="559"/>
      <c r="K128" s="1707"/>
      <c r="L128" s="9618"/>
    </row>
    <row r="129" spans="1:12">
      <c r="A129" s="554"/>
      <c r="B129" s="1674"/>
      <c r="C129" s="532"/>
      <c r="D129" s="576"/>
      <c r="E129" s="582"/>
      <c r="F129" s="575"/>
      <c r="G129" s="575"/>
      <c r="H129" s="586"/>
      <c r="I129" s="575"/>
      <c r="J129" s="604">
        <v>1600</v>
      </c>
      <c r="K129" s="1707">
        <f>K127+J129</f>
        <v>19132839</v>
      </c>
      <c r="L129" s="433"/>
    </row>
    <row r="130" spans="1:12">
      <c r="A130" s="491"/>
      <c r="B130" s="1668"/>
      <c r="C130" s="474" t="s">
        <v>815</v>
      </c>
      <c r="D130" s="1666" t="s">
        <v>848</v>
      </c>
      <c r="E130" s="1668" t="s">
        <v>52</v>
      </c>
      <c r="F130" s="1670"/>
      <c r="G130" s="1670">
        <v>637749</v>
      </c>
      <c r="H130" s="534"/>
      <c r="I130" s="1670"/>
      <c r="J130" s="1683"/>
      <c r="K130" s="1706">
        <f>K129-G130</f>
        <v>18495090</v>
      </c>
      <c r="L130" s="9647"/>
    </row>
    <row r="131" spans="1:12">
      <c r="A131" s="487"/>
      <c r="B131" s="1669"/>
      <c r="C131" s="477" t="s">
        <v>847</v>
      </c>
      <c r="D131" s="1667" t="s">
        <v>51</v>
      </c>
      <c r="E131" s="1669"/>
      <c r="F131" s="1671"/>
      <c r="G131" s="1671"/>
      <c r="H131" s="515"/>
      <c r="I131" s="1671"/>
      <c r="J131" s="1684"/>
      <c r="K131" s="1707"/>
      <c r="L131" s="9648"/>
    </row>
    <row r="132" spans="1:12">
      <c r="A132" s="554"/>
      <c r="B132" s="1674"/>
      <c r="C132" s="532"/>
      <c r="D132" s="576"/>
      <c r="E132" s="582"/>
      <c r="F132" s="577"/>
      <c r="G132" s="577"/>
      <c r="H132" s="600"/>
      <c r="I132" s="577"/>
      <c r="J132" s="604">
        <v>1600</v>
      </c>
      <c r="K132" s="1707">
        <f>K130+J132</f>
        <v>18496690</v>
      </c>
      <c r="L132" s="433"/>
    </row>
    <row r="133" spans="1:12">
      <c r="A133" s="491"/>
      <c r="B133" s="1668"/>
      <c r="C133" s="517" t="s">
        <v>821</v>
      </c>
      <c r="D133" s="1666" t="s">
        <v>1427</v>
      </c>
      <c r="E133" s="1668" t="s">
        <v>1544</v>
      </c>
      <c r="F133" s="1670"/>
      <c r="G133" s="1670">
        <v>188184</v>
      </c>
      <c r="H133" s="1670"/>
      <c r="I133" s="1670"/>
      <c r="J133" s="1683"/>
      <c r="K133" s="1706">
        <f>K132-G133</f>
        <v>18308506</v>
      </c>
      <c r="L133" s="433"/>
    </row>
    <row r="134" spans="1:12">
      <c r="A134" s="487"/>
      <c r="B134" s="1669"/>
      <c r="C134" s="555" t="s">
        <v>1426</v>
      </c>
      <c r="D134" s="1667" t="s">
        <v>729</v>
      </c>
      <c r="E134" s="1669"/>
      <c r="F134" s="1671"/>
      <c r="G134" s="1671"/>
      <c r="H134" s="1671"/>
      <c r="I134" s="1671"/>
      <c r="J134" s="1684"/>
      <c r="K134" s="1707"/>
      <c r="L134" s="433"/>
    </row>
    <row r="135" spans="1:12">
      <c r="A135" s="554"/>
      <c r="B135" s="1674"/>
      <c r="C135" s="532"/>
      <c r="D135" s="576"/>
      <c r="E135" s="582"/>
      <c r="F135" s="575"/>
      <c r="G135" s="575"/>
      <c r="H135" s="586"/>
      <c r="I135" s="575"/>
      <c r="J135" s="604">
        <v>1600</v>
      </c>
      <c r="K135" s="1707">
        <f>K133+J135</f>
        <v>18310106</v>
      </c>
      <c r="L135" s="768"/>
    </row>
    <row r="136" spans="1:12">
      <c r="A136" s="491"/>
      <c r="B136" s="1668"/>
      <c r="C136" s="491" t="s">
        <v>1278</v>
      </c>
      <c r="D136" s="1666" t="s">
        <v>1334</v>
      </c>
      <c r="E136" s="1668" t="s">
        <v>1348</v>
      </c>
      <c r="F136" s="1670"/>
      <c r="G136" s="1677">
        <v>300000</v>
      </c>
      <c r="H136" s="1670"/>
      <c r="I136" s="1670"/>
      <c r="J136" s="1683"/>
      <c r="K136" s="1706">
        <f>K135-G136</f>
        <v>18010106</v>
      </c>
      <c r="L136" s="9647"/>
    </row>
    <row r="137" spans="1:12">
      <c r="A137" s="487"/>
      <c r="B137" s="1669"/>
      <c r="C137" s="487" t="s">
        <v>1333</v>
      </c>
      <c r="D137" s="1667" t="s">
        <v>918</v>
      </c>
      <c r="E137" s="1669"/>
      <c r="F137" s="1671"/>
      <c r="G137" s="1678"/>
      <c r="H137" s="1671"/>
      <c r="I137" s="1671"/>
      <c r="J137" s="1684"/>
      <c r="K137" s="1707"/>
      <c r="L137" s="9648"/>
    </row>
    <row r="138" spans="1:12">
      <c r="A138" s="487"/>
      <c r="B138" s="1674"/>
      <c r="C138" s="532"/>
      <c r="D138" s="576"/>
      <c r="E138" s="582"/>
      <c r="F138" s="577"/>
      <c r="G138" s="577"/>
      <c r="H138" s="600"/>
      <c r="I138" s="577"/>
      <c r="J138" s="604">
        <v>1600</v>
      </c>
      <c r="K138" s="1707">
        <f>K136+J138</f>
        <v>18011706</v>
      </c>
      <c r="L138" s="433"/>
    </row>
    <row r="139" spans="1:12">
      <c r="A139" s="491"/>
      <c r="B139" s="1668"/>
      <c r="C139" s="556" t="s">
        <v>781</v>
      </c>
      <c r="D139" s="1666" t="s">
        <v>1517</v>
      </c>
      <c r="E139" s="510"/>
      <c r="F139" s="1670"/>
      <c r="G139" s="1670"/>
      <c r="H139" s="1670">
        <v>570140</v>
      </c>
      <c r="I139" s="1670"/>
      <c r="J139" s="1683"/>
      <c r="K139" s="1706">
        <f>K138-H139</f>
        <v>17441566</v>
      </c>
      <c r="L139" s="433"/>
    </row>
    <row r="140" spans="1:12">
      <c r="A140" s="487"/>
      <c r="B140" s="1669"/>
      <c r="C140" s="555" t="s">
        <v>1516</v>
      </c>
      <c r="D140" s="1667"/>
      <c r="E140" s="1681"/>
      <c r="F140" s="1671"/>
      <c r="G140" s="1671"/>
      <c r="H140" s="1671"/>
      <c r="I140" s="1671"/>
      <c r="J140" s="1684"/>
      <c r="K140" s="1707"/>
      <c r="L140" s="433"/>
    </row>
    <row r="141" spans="1:12">
      <c r="A141" s="487"/>
      <c r="B141" s="1674"/>
      <c r="C141" s="532"/>
      <c r="D141" s="576"/>
      <c r="E141" s="582"/>
      <c r="F141" s="575"/>
      <c r="G141" s="575"/>
      <c r="H141" s="586"/>
      <c r="I141" s="575"/>
      <c r="J141" s="585">
        <v>1500</v>
      </c>
      <c r="K141" s="1707">
        <f>K139+J141</f>
        <v>17443066</v>
      </c>
      <c r="L141" s="433"/>
    </row>
    <row r="142" spans="1:12">
      <c r="A142" s="498"/>
      <c r="B142" s="1680"/>
      <c r="C142" s="556" t="s">
        <v>781</v>
      </c>
      <c r="D142" s="1666" t="s">
        <v>729</v>
      </c>
      <c r="E142" s="510"/>
      <c r="F142" s="1670"/>
      <c r="G142" s="1670"/>
      <c r="H142" s="1670">
        <v>484640</v>
      </c>
      <c r="I142" s="1670"/>
      <c r="J142" s="464"/>
      <c r="K142" s="1706">
        <f>K141-H142</f>
        <v>16958426</v>
      </c>
      <c r="L142" s="433"/>
    </row>
    <row r="143" spans="1:12">
      <c r="A143" s="487"/>
      <c r="B143" s="1681"/>
      <c r="C143" s="555" t="s">
        <v>1432</v>
      </c>
      <c r="D143" s="1667"/>
      <c r="E143" s="1681"/>
      <c r="F143" s="1671"/>
      <c r="G143" s="1671"/>
      <c r="H143" s="1671"/>
      <c r="I143" s="1671"/>
      <c r="J143" s="559"/>
      <c r="K143" s="1707"/>
      <c r="L143" s="433"/>
    </row>
    <row r="144" spans="1:12">
      <c r="A144" s="487"/>
      <c r="B144" s="561"/>
      <c r="C144" s="532"/>
      <c r="D144" s="583"/>
      <c r="E144" s="582"/>
      <c r="F144" s="577"/>
      <c r="G144" s="577"/>
      <c r="H144" s="600"/>
      <c r="I144" s="577"/>
      <c r="J144" s="585">
        <v>1500</v>
      </c>
      <c r="K144" s="1707">
        <f>K142+J144</f>
        <v>16959926</v>
      </c>
      <c r="L144" s="433"/>
    </row>
    <row r="145" spans="1:12">
      <c r="A145" s="498"/>
      <c r="B145" s="1680"/>
      <c r="C145" s="480" t="s">
        <v>778</v>
      </c>
      <c r="D145" s="1666" t="s">
        <v>956</v>
      </c>
      <c r="E145" s="1668"/>
      <c r="F145" s="1682"/>
      <c r="G145" s="1670"/>
      <c r="H145" s="1670">
        <v>9309900</v>
      </c>
      <c r="I145" s="1670"/>
      <c r="J145" s="464"/>
      <c r="K145" s="1706">
        <f>K144-H145</f>
        <v>7650026</v>
      </c>
      <c r="L145" s="433"/>
    </row>
    <row r="146" spans="1:12">
      <c r="A146" s="487"/>
      <c r="B146" s="1681"/>
      <c r="C146" s="477" t="s">
        <v>779</v>
      </c>
      <c r="D146" s="1667"/>
      <c r="E146" s="1669"/>
      <c r="F146" s="1671"/>
      <c r="G146" s="1671"/>
      <c r="H146" s="1671"/>
      <c r="I146" s="1671"/>
      <c r="J146" s="559"/>
      <c r="K146" s="1707"/>
      <c r="L146" s="433"/>
    </row>
    <row r="147" spans="1:12">
      <c r="A147" s="487"/>
      <c r="B147" s="561"/>
      <c r="C147" s="532"/>
      <c r="D147" s="576"/>
      <c r="E147" s="582"/>
      <c r="F147" s="577"/>
      <c r="G147" s="577"/>
      <c r="H147" s="600"/>
      <c r="I147" s="577"/>
      <c r="J147" s="585">
        <v>1500</v>
      </c>
      <c r="K147" s="1707">
        <f>K145+J147</f>
        <v>7651526</v>
      </c>
      <c r="L147" s="433"/>
    </row>
    <row r="148" spans="1:12">
      <c r="A148" s="491"/>
      <c r="B148" s="1680"/>
      <c r="C148" s="491" t="s">
        <v>778</v>
      </c>
      <c r="D148" s="1666" t="s">
        <v>157</v>
      </c>
      <c r="E148" s="1668" t="s">
        <v>156</v>
      </c>
      <c r="F148" s="1682"/>
      <c r="G148" s="1670">
        <v>193140</v>
      </c>
      <c r="H148" s="1670"/>
      <c r="I148" s="1670"/>
      <c r="J148" s="464"/>
      <c r="K148" s="1706">
        <f>K147-G148</f>
        <v>7458386</v>
      </c>
      <c r="L148" s="433"/>
    </row>
    <row r="149" spans="1:12">
      <c r="A149" s="487"/>
      <c r="B149" s="1681"/>
      <c r="C149" s="487" t="s">
        <v>1340</v>
      </c>
      <c r="D149" s="1667" t="s">
        <v>1383</v>
      </c>
      <c r="E149" s="1669"/>
      <c r="F149" s="1671"/>
      <c r="G149" s="1671"/>
      <c r="H149" s="1671"/>
      <c r="I149" s="1671"/>
      <c r="J149" s="559"/>
      <c r="K149" s="1707"/>
      <c r="L149" s="433"/>
    </row>
    <row r="150" spans="1:12">
      <c r="A150" s="487"/>
      <c r="B150" s="561"/>
      <c r="C150" s="532"/>
      <c r="D150" s="576"/>
      <c r="E150" s="582"/>
      <c r="F150" s="577"/>
      <c r="G150" s="577"/>
      <c r="H150" s="600"/>
      <c r="I150" s="577"/>
      <c r="J150" s="585">
        <v>1500</v>
      </c>
      <c r="K150" s="1707">
        <f>K148+J150</f>
        <v>7459886</v>
      </c>
      <c r="L150" s="433"/>
    </row>
    <row r="151" spans="1:12">
      <c r="A151" s="498"/>
      <c r="B151" s="1680"/>
      <c r="C151" s="474" t="s">
        <v>778</v>
      </c>
      <c r="D151" s="518" t="s">
        <v>399</v>
      </c>
      <c r="E151" s="1668" t="s">
        <v>401</v>
      </c>
      <c r="F151" s="1670"/>
      <c r="G151" s="1670">
        <v>24140</v>
      </c>
      <c r="H151" s="1670"/>
      <c r="I151" s="1670"/>
      <c r="J151" s="595"/>
      <c r="K151" s="1706">
        <f>K150-G151</f>
        <v>7435746</v>
      </c>
      <c r="L151" s="433"/>
    </row>
    <row r="152" spans="1:12">
      <c r="A152" s="487"/>
      <c r="B152" s="1681"/>
      <c r="C152" s="477" t="s">
        <v>862</v>
      </c>
      <c r="D152" s="519" t="s">
        <v>855</v>
      </c>
      <c r="E152" s="1669"/>
      <c r="F152" s="1671"/>
      <c r="G152" s="1671"/>
      <c r="H152" s="1671"/>
      <c r="I152" s="1671"/>
      <c r="J152" s="559"/>
      <c r="K152" s="1707"/>
      <c r="L152" s="433"/>
    </row>
    <row r="153" spans="1:12">
      <c r="A153" s="487"/>
      <c r="B153" s="561"/>
      <c r="C153" s="532"/>
      <c r="D153" s="576"/>
      <c r="E153" s="582"/>
      <c r="F153" s="577"/>
      <c r="G153" s="577"/>
      <c r="H153" s="600"/>
      <c r="I153" s="577"/>
      <c r="J153" s="585">
        <v>1500</v>
      </c>
      <c r="K153" s="1707">
        <f>K151+J153</f>
        <v>7437246</v>
      </c>
      <c r="L153" s="433"/>
    </row>
    <row r="154" spans="1:12">
      <c r="A154" s="491"/>
      <c r="B154" s="1680"/>
      <c r="C154" s="491" t="s">
        <v>781</v>
      </c>
      <c r="D154" s="485" t="s">
        <v>267</v>
      </c>
      <c r="E154" s="1668" t="s">
        <v>271</v>
      </c>
      <c r="F154" s="1682"/>
      <c r="G154" s="1670">
        <v>46840</v>
      </c>
      <c r="H154" s="1670"/>
      <c r="I154" s="1670"/>
      <c r="J154" s="595"/>
      <c r="K154" s="1706">
        <f>K153-G154</f>
        <v>7390406</v>
      </c>
      <c r="L154" s="9647"/>
    </row>
    <row r="155" spans="1:12">
      <c r="A155" s="487"/>
      <c r="B155" s="1681"/>
      <c r="C155" s="487" t="s">
        <v>791</v>
      </c>
      <c r="D155" s="486" t="s">
        <v>304</v>
      </c>
      <c r="E155" s="1669"/>
      <c r="F155" s="1671"/>
      <c r="G155" s="1671"/>
      <c r="H155" s="1671"/>
      <c r="I155" s="1671"/>
      <c r="J155" s="559"/>
      <c r="K155" s="1707"/>
      <c r="L155" s="9648"/>
    </row>
    <row r="156" spans="1:12">
      <c r="A156" s="487"/>
      <c r="B156" s="561"/>
      <c r="C156" s="532"/>
      <c r="D156" s="576"/>
      <c r="E156" s="582"/>
      <c r="F156" s="575"/>
      <c r="G156" s="577"/>
      <c r="H156" s="600"/>
      <c r="I156" s="577"/>
      <c r="J156" s="585">
        <v>1500</v>
      </c>
      <c r="K156" s="1707">
        <f>K154+J156</f>
        <v>7391906</v>
      </c>
      <c r="L156" s="433"/>
    </row>
    <row r="157" spans="1:12">
      <c r="A157" s="498"/>
      <c r="B157" s="1680"/>
      <c r="C157" s="517" t="s">
        <v>781</v>
      </c>
      <c r="D157" s="1666" t="s">
        <v>614</v>
      </c>
      <c r="E157" s="1668" t="s">
        <v>414</v>
      </c>
      <c r="F157" s="1682"/>
      <c r="G157" s="1670">
        <v>113640</v>
      </c>
      <c r="H157" s="1670"/>
      <c r="I157" s="1670"/>
      <c r="J157" s="595"/>
      <c r="K157" s="1706">
        <f>K156-G157</f>
        <v>7278266</v>
      </c>
      <c r="L157" s="9617"/>
    </row>
    <row r="158" spans="1:12">
      <c r="A158" s="487"/>
      <c r="B158" s="1681"/>
      <c r="C158" s="555" t="s">
        <v>1031</v>
      </c>
      <c r="D158" s="1667" t="s">
        <v>698</v>
      </c>
      <c r="E158" s="1669"/>
      <c r="F158" s="1671"/>
      <c r="G158" s="1671"/>
      <c r="H158" s="1671"/>
      <c r="I158" s="1671"/>
      <c r="J158" s="559"/>
      <c r="K158" s="1707"/>
      <c r="L158" s="9618"/>
    </row>
    <row r="159" spans="1:12">
      <c r="A159" s="487"/>
      <c r="B159" s="561"/>
      <c r="C159" s="532"/>
      <c r="D159" s="576"/>
      <c r="E159" s="582"/>
      <c r="F159" s="577"/>
      <c r="G159" s="577"/>
      <c r="H159" s="600"/>
      <c r="I159" s="577"/>
      <c r="J159" s="585">
        <v>1500</v>
      </c>
      <c r="K159" s="1707">
        <f>K157+J159</f>
        <v>7279766</v>
      </c>
      <c r="L159" s="433"/>
    </row>
    <row r="160" spans="1:12">
      <c r="A160" s="498"/>
      <c r="B160" s="1680"/>
      <c r="C160" s="474" t="s">
        <v>781</v>
      </c>
      <c r="D160" s="518" t="s">
        <v>568</v>
      </c>
      <c r="E160" s="1668" t="s">
        <v>715</v>
      </c>
      <c r="F160" s="1682"/>
      <c r="G160" s="1670">
        <v>10140</v>
      </c>
      <c r="H160" s="1670"/>
      <c r="I160" s="1670"/>
      <c r="J160" s="464"/>
      <c r="K160" s="1706">
        <f>K159-G160</f>
        <v>7269626</v>
      </c>
      <c r="L160" s="9617"/>
    </row>
    <row r="161" spans="1:12">
      <c r="A161" s="487"/>
      <c r="B161" s="1681"/>
      <c r="C161" s="477" t="s">
        <v>793</v>
      </c>
      <c r="D161" s="519" t="s">
        <v>250</v>
      </c>
      <c r="E161" s="1669"/>
      <c r="F161" s="1671"/>
      <c r="G161" s="1671"/>
      <c r="H161" s="1671"/>
      <c r="I161" s="1671"/>
      <c r="J161" s="559"/>
      <c r="K161" s="1707"/>
      <c r="L161" s="9618"/>
    </row>
    <row r="162" spans="1:12">
      <c r="A162" s="487"/>
      <c r="B162" s="561"/>
      <c r="C162" s="532"/>
      <c r="D162" s="576"/>
      <c r="E162" s="582"/>
      <c r="F162" s="575"/>
      <c r="G162" s="600"/>
      <c r="H162" s="600"/>
      <c r="I162" s="577"/>
      <c r="J162" s="585">
        <v>1500</v>
      </c>
      <c r="K162" s="1707">
        <f>K160+J162</f>
        <v>7271126</v>
      </c>
      <c r="L162" s="433"/>
    </row>
    <row r="163" spans="1:12">
      <c r="A163" s="491"/>
      <c r="B163" s="1680"/>
      <c r="C163" s="474" t="s">
        <v>778</v>
      </c>
      <c r="D163" s="1666" t="s">
        <v>795</v>
      </c>
      <c r="E163" s="1668" t="s">
        <v>454</v>
      </c>
      <c r="F163" s="1682"/>
      <c r="G163" s="1670">
        <v>79140</v>
      </c>
      <c r="H163" s="1670"/>
      <c r="I163" s="1670"/>
      <c r="J163" s="595"/>
      <c r="K163" s="1706">
        <f>K162-G163</f>
        <v>7191986</v>
      </c>
      <c r="L163" s="433"/>
    </row>
    <row r="164" spans="1:12">
      <c r="A164" s="487"/>
      <c r="B164" s="1681"/>
      <c r="C164" s="477" t="s">
        <v>794</v>
      </c>
      <c r="D164" s="1667" t="s">
        <v>875</v>
      </c>
      <c r="E164" s="1669"/>
      <c r="F164" s="1671"/>
      <c r="G164" s="1671"/>
      <c r="H164" s="1671"/>
      <c r="I164" s="1671"/>
      <c r="J164" s="559"/>
      <c r="K164" s="1707"/>
      <c r="L164" s="433"/>
    </row>
    <row r="165" spans="1:12">
      <c r="A165" s="487"/>
      <c r="B165" s="561"/>
      <c r="C165" s="532"/>
      <c r="D165" s="576"/>
      <c r="E165" s="582"/>
      <c r="F165" s="575"/>
      <c r="G165" s="600"/>
      <c r="H165" s="600"/>
      <c r="I165" s="577"/>
      <c r="J165" s="585">
        <v>1500</v>
      </c>
      <c r="K165" s="1707">
        <f>K163+J165</f>
        <v>7193486</v>
      </c>
      <c r="L165" s="433"/>
    </row>
    <row r="166" spans="1:12">
      <c r="A166" s="498"/>
      <c r="B166" s="1680"/>
      <c r="C166" s="525" t="s">
        <v>781</v>
      </c>
      <c r="D166" s="1688" t="s">
        <v>790</v>
      </c>
      <c r="E166" s="1668" t="s">
        <v>877</v>
      </c>
      <c r="F166" s="1682"/>
      <c r="G166" s="1670">
        <v>24790</v>
      </c>
      <c r="H166" s="1670"/>
      <c r="I166" s="1670"/>
      <c r="J166" s="595"/>
      <c r="K166" s="1706">
        <f>K165-G166</f>
        <v>7168696</v>
      </c>
      <c r="L166" s="9647"/>
    </row>
    <row r="167" spans="1:12">
      <c r="A167" s="487"/>
      <c r="B167" s="1681"/>
      <c r="C167" s="539" t="s">
        <v>789</v>
      </c>
      <c r="D167" s="540" t="s">
        <v>304</v>
      </c>
      <c r="E167" s="1669"/>
      <c r="F167" s="1671"/>
      <c r="G167" s="1671"/>
      <c r="H167" s="1671"/>
      <c r="I167" s="1671"/>
      <c r="J167" s="559"/>
      <c r="K167" s="1707"/>
      <c r="L167" s="9648"/>
    </row>
    <row r="168" spans="1:12">
      <c r="A168" s="487"/>
      <c r="B168" s="561"/>
      <c r="C168" s="532"/>
      <c r="D168" s="576"/>
      <c r="E168" s="582"/>
      <c r="F168" s="575"/>
      <c r="G168" s="575"/>
      <c r="H168" s="600"/>
      <c r="I168" s="577"/>
      <c r="J168" s="585">
        <v>1500</v>
      </c>
      <c r="K168" s="1707">
        <f>K166+J168</f>
        <v>7170196</v>
      </c>
      <c r="L168" s="433"/>
    </row>
    <row r="169" spans="1:12">
      <c r="A169" s="491"/>
      <c r="B169" s="1680"/>
      <c r="C169" s="474" t="s">
        <v>781</v>
      </c>
      <c r="D169" s="1666" t="s">
        <v>1285</v>
      </c>
      <c r="E169" s="1668" t="s">
        <v>1320</v>
      </c>
      <c r="F169" s="1682"/>
      <c r="G169" s="1670">
        <v>20140</v>
      </c>
      <c r="H169" s="534"/>
      <c r="I169" s="1670"/>
      <c r="J169" s="595"/>
      <c r="K169" s="1706">
        <f>K168-G169</f>
        <v>7150056</v>
      </c>
      <c r="L169" s="433"/>
    </row>
    <row r="170" spans="1:12">
      <c r="A170" s="487"/>
      <c r="B170" s="1681"/>
      <c r="C170" s="477" t="s">
        <v>1092</v>
      </c>
      <c r="D170" s="1667" t="s">
        <v>38</v>
      </c>
      <c r="E170" s="1669"/>
      <c r="F170" s="1671"/>
      <c r="G170" s="1671"/>
      <c r="H170" s="515"/>
      <c r="I170" s="1671"/>
      <c r="J170" s="559"/>
      <c r="K170" s="1707"/>
      <c r="L170" s="433"/>
    </row>
    <row r="171" spans="1:12">
      <c r="A171" s="487"/>
      <c r="B171" s="561"/>
      <c r="C171" s="532"/>
      <c r="D171" s="576"/>
      <c r="E171" s="582"/>
      <c r="F171" s="577"/>
      <c r="G171" s="577"/>
      <c r="H171" s="600"/>
      <c r="I171" s="577"/>
      <c r="J171" s="585">
        <v>1500</v>
      </c>
      <c r="K171" s="1707">
        <f>K169+J171</f>
        <v>7151556</v>
      </c>
      <c r="L171" s="433"/>
    </row>
    <row r="172" spans="1:12">
      <c r="A172" s="498"/>
      <c r="B172" s="1680"/>
      <c r="C172" s="556" t="s">
        <v>781</v>
      </c>
      <c r="D172" s="1666" t="s">
        <v>1353</v>
      </c>
      <c r="E172" s="1136" t="s">
        <v>1484</v>
      </c>
      <c r="F172" s="1670"/>
      <c r="G172" s="1670">
        <v>24040</v>
      </c>
      <c r="H172" s="537"/>
      <c r="I172" s="1670"/>
      <c r="J172" s="595"/>
      <c r="K172" s="1706">
        <f>K171-G172</f>
        <v>7127516</v>
      </c>
      <c r="L172" s="433"/>
    </row>
    <row r="173" spans="1:12">
      <c r="A173" s="487"/>
      <c r="B173" s="1681"/>
      <c r="C173" s="555" t="s">
        <v>1354</v>
      </c>
      <c r="D173" s="1667" t="s">
        <v>258</v>
      </c>
      <c r="E173" s="1681"/>
      <c r="F173" s="1671"/>
      <c r="G173" s="1671"/>
      <c r="H173" s="515"/>
      <c r="I173" s="1671"/>
      <c r="J173" s="559"/>
      <c r="K173" s="1707"/>
      <c r="L173" s="433"/>
    </row>
    <row r="174" spans="1:12">
      <c r="A174" s="487"/>
      <c r="B174" s="561"/>
      <c r="C174" s="532"/>
      <c r="D174" s="576"/>
      <c r="E174" s="582"/>
      <c r="F174" s="577"/>
      <c r="G174" s="577"/>
      <c r="H174" s="600"/>
      <c r="I174" s="577"/>
      <c r="J174" s="585">
        <v>1500</v>
      </c>
      <c r="K174" s="1707">
        <f>K172+J174</f>
        <v>7129016</v>
      </c>
      <c r="L174" s="433"/>
    </row>
    <row r="175" spans="1:12">
      <c r="A175" s="498"/>
      <c r="B175" s="1680"/>
      <c r="C175" s="556" t="s">
        <v>781</v>
      </c>
      <c r="D175" s="1666" t="s">
        <v>1344</v>
      </c>
      <c r="E175" s="1136" t="s">
        <v>1349</v>
      </c>
      <c r="F175" s="1682"/>
      <c r="G175" s="1670">
        <v>109140</v>
      </c>
      <c r="H175" s="1670"/>
      <c r="I175" s="1670"/>
      <c r="J175" s="595"/>
      <c r="K175" s="1706">
        <f>K174-G175</f>
        <v>7019876</v>
      </c>
      <c r="L175" s="433"/>
    </row>
    <row r="176" spans="1:12">
      <c r="A176" s="487"/>
      <c r="B176" s="1681"/>
      <c r="C176" s="555" t="s">
        <v>1343</v>
      </c>
      <c r="D176" s="1667" t="s">
        <v>1543</v>
      </c>
      <c r="E176" s="1681"/>
      <c r="F176" s="1671"/>
      <c r="G176" s="1671"/>
      <c r="H176" s="1671"/>
      <c r="I176" s="1671"/>
      <c r="J176" s="559"/>
      <c r="K176" s="1707"/>
      <c r="L176" s="433"/>
    </row>
    <row r="177" spans="1:12">
      <c r="A177" s="487"/>
      <c r="B177" s="561"/>
      <c r="C177" s="532"/>
      <c r="D177" s="576"/>
      <c r="E177" s="582"/>
      <c r="F177" s="575"/>
      <c r="G177" s="575"/>
      <c r="H177" s="600"/>
      <c r="I177" s="577"/>
      <c r="J177" s="585">
        <v>1500</v>
      </c>
      <c r="K177" s="1707">
        <f>K175+J177</f>
        <v>7021376</v>
      </c>
      <c r="L177" s="433"/>
    </row>
    <row r="178" spans="1:12">
      <c r="A178" s="491"/>
      <c r="B178" s="1680"/>
      <c r="C178" s="517" t="s">
        <v>781</v>
      </c>
      <c r="D178" s="1666" t="s">
        <v>1560</v>
      </c>
      <c r="E178" s="1668" t="s">
        <v>1603</v>
      </c>
      <c r="F178" s="1682"/>
      <c r="G178" s="1670">
        <v>39140</v>
      </c>
      <c r="H178" s="534"/>
      <c r="I178" s="1670"/>
      <c r="J178" s="464"/>
      <c r="K178" s="1706">
        <f>K177-G178</f>
        <v>6982236</v>
      </c>
      <c r="L178" s="433"/>
    </row>
    <row r="179" spans="1:12">
      <c r="A179" s="487"/>
      <c r="B179" s="1681"/>
      <c r="C179" s="477" t="s">
        <v>1559</v>
      </c>
      <c r="D179" s="1667" t="s">
        <v>38</v>
      </c>
      <c r="E179" s="1669"/>
      <c r="F179" s="1671"/>
      <c r="G179" s="1671"/>
      <c r="H179" s="515"/>
      <c r="I179" s="1671"/>
      <c r="J179" s="559"/>
      <c r="K179" s="1707"/>
      <c r="L179" s="433"/>
    </row>
    <row r="180" spans="1:12">
      <c r="A180" s="487"/>
      <c r="B180" s="561"/>
      <c r="C180" s="532"/>
      <c r="D180" s="576"/>
      <c r="E180" s="582"/>
      <c r="F180" s="577"/>
      <c r="G180" s="577"/>
      <c r="H180" s="600"/>
      <c r="I180" s="577"/>
      <c r="J180" s="585">
        <v>1500</v>
      </c>
      <c r="K180" s="1707">
        <f>K178+J180</f>
        <v>6983736</v>
      </c>
      <c r="L180" s="433"/>
    </row>
    <row r="181" spans="1:12">
      <c r="A181" s="491"/>
      <c r="B181" s="1680"/>
      <c r="C181" s="457" t="s">
        <v>781</v>
      </c>
      <c r="D181" s="1692" t="s">
        <v>1246</v>
      </c>
      <c r="E181" s="459" t="s">
        <v>1248</v>
      </c>
      <c r="F181" s="1682"/>
      <c r="G181" s="1670">
        <v>96140</v>
      </c>
      <c r="H181" s="534"/>
      <c r="I181" s="1670"/>
      <c r="J181" s="595"/>
      <c r="K181" s="1706">
        <f>K180-G181</f>
        <v>6887596</v>
      </c>
      <c r="L181" s="716"/>
    </row>
    <row r="182" spans="1:12">
      <c r="A182" s="487"/>
      <c r="B182" s="1681"/>
      <c r="C182" s="461" t="s">
        <v>1487</v>
      </c>
      <c r="D182" s="1693" t="s">
        <v>1247</v>
      </c>
      <c r="E182" s="1687"/>
      <c r="F182" s="1671"/>
      <c r="G182" s="1671"/>
      <c r="H182" s="515"/>
      <c r="I182" s="1671"/>
      <c r="J182" s="559"/>
      <c r="K182" s="1707"/>
      <c r="L182" s="717"/>
    </row>
    <row r="183" spans="1:12">
      <c r="A183" s="487"/>
      <c r="B183" s="561"/>
      <c r="C183" s="532"/>
      <c r="D183" s="576"/>
      <c r="E183" s="582"/>
      <c r="F183" s="577"/>
      <c r="G183" s="577"/>
      <c r="H183" s="600"/>
      <c r="I183" s="577"/>
      <c r="J183" s="585">
        <v>1500</v>
      </c>
      <c r="K183" s="1707">
        <f>K181+J183</f>
        <v>6889096</v>
      </c>
      <c r="L183" s="433"/>
    </row>
    <row r="184" spans="1:12">
      <c r="A184" s="498"/>
      <c r="B184" s="1680"/>
      <c r="C184" s="556" t="s">
        <v>781</v>
      </c>
      <c r="D184" s="1688" t="s">
        <v>278</v>
      </c>
      <c r="E184" s="974" t="s">
        <v>279</v>
      </c>
      <c r="F184" s="1670"/>
      <c r="G184" s="1670">
        <v>22140</v>
      </c>
      <c r="H184" s="1670"/>
      <c r="I184" s="1670"/>
      <c r="J184" s="595"/>
      <c r="K184" s="1706">
        <f>K183-G184</f>
        <v>6866956</v>
      </c>
      <c r="L184" s="9647"/>
    </row>
    <row r="185" spans="1:12">
      <c r="A185" s="487"/>
      <c r="B185" s="1681"/>
      <c r="C185" s="555" t="s">
        <v>1530</v>
      </c>
      <c r="D185" s="1667" t="s">
        <v>38</v>
      </c>
      <c r="E185" s="1669"/>
      <c r="F185" s="1671"/>
      <c r="G185" s="1671"/>
      <c r="H185" s="1671"/>
      <c r="I185" s="1671"/>
      <c r="J185" s="559"/>
      <c r="K185" s="1707"/>
      <c r="L185" s="9648"/>
    </row>
    <row r="186" spans="1:12">
      <c r="A186" s="487"/>
      <c r="B186" s="561"/>
      <c r="C186" s="532"/>
      <c r="D186" s="528"/>
      <c r="E186" s="584"/>
      <c r="F186" s="577"/>
      <c r="G186" s="577"/>
      <c r="H186" s="600"/>
      <c r="I186" s="577"/>
      <c r="J186" s="604">
        <v>1500</v>
      </c>
      <c r="K186" s="1707">
        <f>K184+J186</f>
        <v>6868456</v>
      </c>
      <c r="L186" s="433"/>
    </row>
    <row r="187" spans="1:12">
      <c r="A187" s="498"/>
      <c r="B187" s="1680"/>
      <c r="C187" s="474" t="s">
        <v>796</v>
      </c>
      <c r="D187" s="518" t="s">
        <v>1283</v>
      </c>
      <c r="E187" s="1668" t="s">
        <v>1346</v>
      </c>
      <c r="F187" s="1670"/>
      <c r="G187" s="1670">
        <v>141300</v>
      </c>
      <c r="H187" s="534"/>
      <c r="I187" s="1670"/>
      <c r="J187" s="595"/>
      <c r="K187" s="1706">
        <f>K186-G187</f>
        <v>6727156</v>
      </c>
      <c r="L187" s="433"/>
    </row>
    <row r="188" spans="1:12">
      <c r="A188" s="487"/>
      <c r="B188" s="1681"/>
      <c r="C188" s="477" t="s">
        <v>1341</v>
      </c>
      <c r="D188" s="519" t="s">
        <v>250</v>
      </c>
      <c r="E188" s="1669"/>
      <c r="F188" s="1671"/>
      <c r="G188" s="1671"/>
      <c r="H188" s="515"/>
      <c r="I188" s="1671"/>
      <c r="J188" s="559"/>
      <c r="K188" s="1707"/>
      <c r="L188" s="433"/>
    </row>
    <row r="189" spans="1:12">
      <c r="A189" s="487"/>
      <c r="B189" s="561"/>
      <c r="C189" s="532"/>
      <c r="D189" s="576"/>
      <c r="E189" s="582"/>
      <c r="F189" s="577"/>
      <c r="G189" s="577"/>
      <c r="H189" s="600"/>
      <c r="I189" s="577"/>
      <c r="J189" s="604">
        <v>750</v>
      </c>
      <c r="K189" s="1707">
        <f>K187+J189</f>
        <v>6727906</v>
      </c>
      <c r="L189" s="433"/>
    </row>
    <row r="190" spans="1:12">
      <c r="A190" s="498"/>
      <c r="B190" s="1680"/>
      <c r="C190" s="517" t="s">
        <v>796</v>
      </c>
      <c r="D190" s="1666" t="s">
        <v>167</v>
      </c>
      <c r="E190" s="1668" t="s">
        <v>56</v>
      </c>
      <c r="F190" s="1682"/>
      <c r="G190" s="1670">
        <v>320500</v>
      </c>
      <c r="H190" s="1670"/>
      <c r="I190" s="1670"/>
      <c r="J190" s="595"/>
      <c r="K190" s="1706">
        <f>K189-G190</f>
        <v>6407406</v>
      </c>
      <c r="L190" s="433"/>
    </row>
    <row r="191" spans="1:12">
      <c r="A191" s="487"/>
      <c r="B191" s="1681"/>
      <c r="C191" s="555" t="s">
        <v>1033</v>
      </c>
      <c r="D191" s="1667" t="s">
        <v>1384</v>
      </c>
      <c r="E191" s="1669"/>
      <c r="F191" s="1671"/>
      <c r="G191" s="1671"/>
      <c r="H191" s="1671"/>
      <c r="I191" s="1671"/>
      <c r="J191" s="559"/>
      <c r="K191" s="1707"/>
      <c r="L191" s="433"/>
    </row>
    <row r="192" spans="1:12">
      <c r="A192" s="487"/>
      <c r="B192" s="561"/>
      <c r="C192" s="532"/>
      <c r="D192" s="576"/>
      <c r="E192" s="582"/>
      <c r="F192" s="575"/>
      <c r="G192" s="575"/>
      <c r="H192" s="600"/>
      <c r="I192" s="577"/>
      <c r="J192" s="604">
        <v>750</v>
      </c>
      <c r="K192" s="1707">
        <f>K190+J192</f>
        <v>6408156</v>
      </c>
      <c r="L192" s="433"/>
    </row>
    <row r="193" spans="1:12">
      <c r="A193" s="498"/>
      <c r="B193" s="1680"/>
      <c r="C193" s="497" t="s">
        <v>799</v>
      </c>
      <c r="D193" s="1666" t="s">
        <v>558</v>
      </c>
      <c r="E193" s="1680" t="s">
        <v>251</v>
      </c>
      <c r="F193" s="1670"/>
      <c r="G193" s="1670">
        <v>52300</v>
      </c>
      <c r="H193" s="537"/>
      <c r="I193" s="1670"/>
      <c r="J193" s="559"/>
      <c r="K193" s="1706">
        <f>K192-G193</f>
        <v>6355856</v>
      </c>
      <c r="L193" s="433"/>
    </row>
    <row r="194" spans="1:12">
      <c r="A194" s="487"/>
      <c r="B194" s="1681"/>
      <c r="C194" s="497" t="s">
        <v>800</v>
      </c>
      <c r="D194" s="1667" t="s">
        <v>250</v>
      </c>
      <c r="E194" s="1681"/>
      <c r="F194" s="1671"/>
      <c r="G194" s="1671"/>
      <c r="H194" s="515"/>
      <c r="I194" s="1671"/>
      <c r="J194" s="559"/>
      <c r="K194" s="1707"/>
      <c r="L194" s="433"/>
    </row>
    <row r="195" spans="1:12">
      <c r="A195" s="487"/>
      <c r="B195" s="561"/>
      <c r="C195" s="532"/>
      <c r="D195" s="576"/>
      <c r="E195" s="582"/>
      <c r="F195" s="577"/>
      <c r="G195" s="577"/>
      <c r="H195" s="600"/>
      <c r="I195" s="577"/>
      <c r="J195" s="604">
        <v>750</v>
      </c>
      <c r="K195" s="1707">
        <f>K193+J195</f>
        <v>6356606</v>
      </c>
      <c r="L195" s="433"/>
    </row>
    <row r="196" spans="1:12">
      <c r="A196" s="498"/>
      <c r="B196" s="1680"/>
      <c r="C196" s="517" t="s">
        <v>796</v>
      </c>
      <c r="D196" s="1666" t="s">
        <v>1036</v>
      </c>
      <c r="E196" s="1668" t="s">
        <v>499</v>
      </c>
      <c r="F196" s="1670"/>
      <c r="G196" s="1670">
        <v>126300</v>
      </c>
      <c r="H196" s="534"/>
      <c r="I196" s="1670"/>
      <c r="J196" s="559"/>
      <c r="K196" s="1706">
        <f>K195-G196</f>
        <v>6230306</v>
      </c>
      <c r="L196" s="433"/>
    </row>
    <row r="197" spans="1:12">
      <c r="A197" s="487"/>
      <c r="B197" s="1681"/>
      <c r="C197" s="555" t="s">
        <v>1035</v>
      </c>
      <c r="D197" s="1667" t="s">
        <v>200</v>
      </c>
      <c r="E197" s="1669"/>
      <c r="F197" s="1671"/>
      <c r="G197" s="1671"/>
      <c r="H197" s="515"/>
      <c r="I197" s="1671"/>
      <c r="J197" s="559"/>
      <c r="K197" s="1707"/>
      <c r="L197" s="433"/>
    </row>
    <row r="198" spans="1:12">
      <c r="A198" s="487"/>
      <c r="B198" s="561"/>
      <c r="C198" s="532"/>
      <c r="D198" s="576"/>
      <c r="E198" s="582"/>
      <c r="F198" s="577"/>
      <c r="G198" s="577"/>
      <c r="H198" s="600"/>
      <c r="I198" s="577"/>
      <c r="J198" s="604">
        <v>750</v>
      </c>
      <c r="K198" s="1707">
        <f>K196+J198</f>
        <v>6231056</v>
      </c>
      <c r="L198" s="433"/>
    </row>
    <row r="199" spans="1:12">
      <c r="A199" s="498"/>
      <c r="B199" s="1680"/>
      <c r="C199" s="517" t="s">
        <v>796</v>
      </c>
      <c r="D199" s="1666" t="s">
        <v>661</v>
      </c>
      <c r="E199" s="1668" t="s">
        <v>406</v>
      </c>
      <c r="F199" s="1670"/>
      <c r="G199" s="1670">
        <v>123100</v>
      </c>
      <c r="H199" s="537"/>
      <c r="I199" s="1670"/>
      <c r="J199" s="559"/>
      <c r="K199" s="1706">
        <f>K198-G199</f>
        <v>6107956</v>
      </c>
      <c r="L199" s="433"/>
    </row>
    <row r="200" spans="1:12">
      <c r="A200" s="487"/>
      <c r="B200" s="1681"/>
      <c r="C200" s="555" t="s">
        <v>1034</v>
      </c>
      <c r="D200" s="1667" t="s">
        <v>698</v>
      </c>
      <c r="E200" s="1669"/>
      <c r="F200" s="1671"/>
      <c r="G200" s="1671"/>
      <c r="H200" s="515"/>
      <c r="I200" s="1671"/>
      <c r="J200" s="559"/>
      <c r="K200" s="1707"/>
      <c r="L200" s="433"/>
    </row>
    <row r="201" spans="1:12">
      <c r="A201" s="487"/>
      <c r="B201" s="561"/>
      <c r="C201" s="532"/>
      <c r="D201" s="576"/>
      <c r="E201" s="582"/>
      <c r="F201" s="577"/>
      <c r="G201" s="577"/>
      <c r="H201" s="600"/>
      <c r="I201" s="577"/>
      <c r="J201" s="604">
        <v>750</v>
      </c>
      <c r="K201" s="1707">
        <f>K199+J201</f>
        <v>6108706</v>
      </c>
      <c r="L201" s="433"/>
    </row>
    <row r="202" spans="1:12">
      <c r="A202" s="498"/>
      <c r="B202" s="1680"/>
      <c r="C202" s="517" t="s">
        <v>796</v>
      </c>
      <c r="D202" s="1666" t="s">
        <v>302</v>
      </c>
      <c r="E202" s="1668" t="s">
        <v>878</v>
      </c>
      <c r="F202" s="1670"/>
      <c r="G202" s="1670">
        <v>179900</v>
      </c>
      <c r="H202" s="537"/>
      <c r="I202" s="1670"/>
      <c r="J202" s="559"/>
      <c r="K202" s="1706">
        <f>K201-G202</f>
        <v>5928806</v>
      </c>
      <c r="L202" s="433"/>
    </row>
    <row r="203" spans="1:12">
      <c r="A203" s="487"/>
      <c r="B203" s="1681"/>
      <c r="C203" s="555" t="s">
        <v>1038</v>
      </c>
      <c r="D203" s="1667" t="s">
        <v>918</v>
      </c>
      <c r="E203" s="1669"/>
      <c r="F203" s="1671"/>
      <c r="G203" s="1671"/>
      <c r="H203" s="515"/>
      <c r="I203" s="1671"/>
      <c r="J203" s="559"/>
      <c r="K203" s="1707"/>
      <c r="L203" s="433"/>
    </row>
    <row r="204" spans="1:12">
      <c r="A204" s="487"/>
      <c r="B204" s="561"/>
      <c r="C204" s="532"/>
      <c r="D204" s="576"/>
      <c r="E204" s="582"/>
      <c r="F204" s="577"/>
      <c r="G204" s="577"/>
      <c r="H204" s="600"/>
      <c r="I204" s="577"/>
      <c r="J204" s="604">
        <v>750</v>
      </c>
      <c r="K204" s="1707">
        <f>K202+J204</f>
        <v>5929556</v>
      </c>
      <c r="L204" s="433"/>
    </row>
    <row r="205" spans="1:12">
      <c r="A205" s="498"/>
      <c r="B205" s="1680"/>
      <c r="C205" s="556" t="s">
        <v>781</v>
      </c>
      <c r="D205" s="1666" t="s">
        <v>46</v>
      </c>
      <c r="E205" s="1668" t="s">
        <v>52</v>
      </c>
      <c r="F205" s="1670"/>
      <c r="G205" s="1670"/>
      <c r="H205" s="1670"/>
      <c r="I205" s="1670">
        <v>156140</v>
      </c>
      <c r="J205" s="559"/>
      <c r="K205" s="1706">
        <f>K204-I205</f>
        <v>5773416</v>
      </c>
      <c r="L205" s="433"/>
    </row>
    <row r="206" spans="1:12">
      <c r="A206" s="487"/>
      <c r="B206" s="1681"/>
      <c r="C206" s="555" t="s">
        <v>894</v>
      </c>
      <c r="D206" s="1667"/>
      <c r="E206" s="1669"/>
      <c r="F206" s="1671"/>
      <c r="G206" s="1671"/>
      <c r="H206" s="1671"/>
      <c r="I206" s="1671"/>
      <c r="J206" s="559"/>
      <c r="K206" s="1707"/>
      <c r="L206" s="433"/>
    </row>
    <row r="207" spans="1:12">
      <c r="A207" s="487"/>
      <c r="B207" s="561"/>
      <c r="C207" s="532"/>
      <c r="D207" s="576"/>
      <c r="E207" s="582"/>
      <c r="F207" s="577"/>
      <c r="G207" s="577"/>
      <c r="H207" s="600"/>
      <c r="I207" s="577"/>
      <c r="J207" s="585">
        <v>1500</v>
      </c>
      <c r="K207" s="1707">
        <f>K205+J207</f>
        <v>5774916</v>
      </c>
      <c r="L207" s="433"/>
    </row>
    <row r="208" spans="1:12">
      <c r="A208" s="498"/>
      <c r="B208" s="1680"/>
      <c r="C208" s="556" t="s">
        <v>781</v>
      </c>
      <c r="D208" s="1666" t="s">
        <v>1255</v>
      </c>
      <c r="E208" s="1668" t="s">
        <v>1256</v>
      </c>
      <c r="F208" s="1670"/>
      <c r="G208" s="1670"/>
      <c r="H208" s="537"/>
      <c r="I208" s="1670">
        <v>75340</v>
      </c>
      <c r="J208" s="559"/>
      <c r="K208" s="1706">
        <f>K207-I208</f>
        <v>5699576</v>
      </c>
      <c r="L208" s="9617"/>
    </row>
    <row r="209" spans="1:12">
      <c r="A209" s="487"/>
      <c r="B209" s="1681"/>
      <c r="C209" s="555" t="s">
        <v>1161</v>
      </c>
      <c r="D209" s="1667" t="s">
        <v>746</v>
      </c>
      <c r="E209" s="1669"/>
      <c r="F209" s="1671"/>
      <c r="G209" s="1671"/>
      <c r="H209" s="515"/>
      <c r="I209" s="1671"/>
      <c r="J209" s="559"/>
      <c r="K209" s="1707"/>
      <c r="L209" s="9618"/>
    </row>
    <row r="210" spans="1:12">
      <c r="A210" s="487"/>
      <c r="B210" s="561"/>
      <c r="C210" s="532"/>
      <c r="D210" s="576"/>
      <c r="E210" s="582"/>
      <c r="F210" s="577"/>
      <c r="G210" s="577"/>
      <c r="H210" s="600"/>
      <c r="I210" s="577"/>
      <c r="J210" s="585">
        <v>1500</v>
      </c>
      <c r="K210" s="1707">
        <f>K208+J210</f>
        <v>5701076</v>
      </c>
      <c r="L210" s="433"/>
    </row>
    <row r="211" spans="1:12">
      <c r="A211" s="498"/>
      <c r="B211" s="1686"/>
      <c r="C211" s="435" t="s">
        <v>796</v>
      </c>
      <c r="D211" s="1666" t="s">
        <v>1427</v>
      </c>
      <c r="E211" s="1136" t="s">
        <v>1544</v>
      </c>
      <c r="F211" s="1670"/>
      <c r="G211" s="1670">
        <v>47900</v>
      </c>
      <c r="H211" s="537"/>
      <c r="I211" s="1670"/>
      <c r="J211" s="559"/>
      <c r="K211" s="1706">
        <f>K210-G211</f>
        <v>5653176</v>
      </c>
      <c r="L211" s="9617"/>
    </row>
    <row r="212" spans="1:12">
      <c r="A212" s="487"/>
      <c r="B212" s="1687"/>
      <c r="C212" s="509" t="s">
        <v>1522</v>
      </c>
      <c r="D212" s="1667" t="s">
        <v>729</v>
      </c>
      <c r="E212" s="1681"/>
      <c r="F212" s="1671"/>
      <c r="G212" s="1671"/>
      <c r="H212" s="515"/>
      <c r="I212" s="1671"/>
      <c r="J212" s="559"/>
      <c r="K212" s="1707"/>
      <c r="L212" s="9618"/>
    </row>
    <row r="213" spans="1:12">
      <c r="A213" s="487"/>
      <c r="B213" s="561"/>
      <c r="C213" s="532"/>
      <c r="D213" s="576"/>
      <c r="E213" s="582"/>
      <c r="F213" s="577"/>
      <c r="G213" s="577"/>
      <c r="H213" s="600"/>
      <c r="I213" s="577"/>
      <c r="J213" s="604">
        <v>750</v>
      </c>
      <c r="K213" s="1707">
        <f>K211+J213</f>
        <v>5653926</v>
      </c>
      <c r="L213" s="433"/>
    </row>
    <row r="214" spans="1:12">
      <c r="A214" s="498"/>
      <c r="B214" s="1680"/>
      <c r="C214" s="556" t="s">
        <v>796</v>
      </c>
      <c r="D214" s="1666" t="s">
        <v>1150</v>
      </c>
      <c r="E214" s="974"/>
      <c r="F214" s="1670"/>
      <c r="G214" s="1670"/>
      <c r="H214" s="537"/>
      <c r="I214" s="1670">
        <v>126300</v>
      </c>
      <c r="J214" s="559"/>
      <c r="K214" s="1706">
        <f>K213-I214</f>
        <v>5527626</v>
      </c>
      <c r="L214" s="433" t="s">
        <v>1660</v>
      </c>
    </row>
    <row r="215" spans="1:12">
      <c r="A215" s="487"/>
      <c r="B215" s="1681"/>
      <c r="C215" s="555" t="s">
        <v>1152</v>
      </c>
      <c r="D215" s="1667"/>
      <c r="E215" s="1681"/>
      <c r="F215" s="1671"/>
      <c r="G215" s="1671"/>
      <c r="H215" s="515"/>
      <c r="I215" s="1671"/>
      <c r="J215" s="559"/>
      <c r="K215" s="1707"/>
      <c r="L215" s="433"/>
    </row>
    <row r="216" spans="1:12">
      <c r="A216" s="487"/>
      <c r="B216" s="561"/>
      <c r="C216" s="532"/>
      <c r="D216" s="576"/>
      <c r="E216" s="582"/>
      <c r="F216" s="577"/>
      <c r="G216" s="577"/>
      <c r="H216" s="600"/>
      <c r="I216" s="577"/>
      <c r="J216" s="604">
        <v>750</v>
      </c>
      <c r="K216" s="1707">
        <f>K214+J216</f>
        <v>5528376</v>
      </c>
      <c r="L216" s="433"/>
    </row>
    <row r="217" spans="1:12">
      <c r="A217" s="498"/>
      <c r="B217" s="1668"/>
      <c r="C217" s="556" t="s">
        <v>796</v>
      </c>
      <c r="D217" s="1666" t="s">
        <v>1657</v>
      </c>
      <c r="E217" s="1668"/>
      <c r="F217" s="1677"/>
      <c r="G217" s="1677">
        <v>126300</v>
      </c>
      <c r="H217" s="1677"/>
      <c r="I217" s="1677"/>
      <c r="J217" s="571"/>
      <c r="K217" s="1706">
        <f>K216-G217</f>
        <v>5402076</v>
      </c>
      <c r="L217" s="433"/>
    </row>
    <row r="218" spans="1:12">
      <c r="A218" s="487"/>
      <c r="B218" s="1669"/>
      <c r="C218" s="555" t="s">
        <v>1658</v>
      </c>
      <c r="D218" s="1667" t="s">
        <v>956</v>
      </c>
      <c r="E218" s="1669"/>
      <c r="F218" s="1678"/>
      <c r="G218" s="1678"/>
      <c r="H218" s="1678"/>
      <c r="I218" s="1678"/>
      <c r="J218" s="571"/>
      <c r="K218" s="1707"/>
      <c r="L218" s="433"/>
    </row>
    <row r="219" spans="1:12">
      <c r="A219" s="487"/>
      <c r="B219" s="561"/>
      <c r="C219" s="532"/>
      <c r="D219" s="576"/>
      <c r="E219" s="582"/>
      <c r="F219" s="577"/>
      <c r="G219" s="577"/>
      <c r="H219" s="600"/>
      <c r="I219" s="577"/>
      <c r="J219" s="604">
        <v>750</v>
      </c>
      <c r="K219" s="1745">
        <f>K217+J219</f>
        <v>5402826</v>
      </c>
      <c r="L219" s="433"/>
    </row>
    <row r="220" spans="1:12">
      <c r="A220" s="498"/>
      <c r="B220" s="1680" t="s">
        <v>1659</v>
      </c>
      <c r="C220" s="474" t="s">
        <v>1109</v>
      </c>
      <c r="D220" s="1666" t="s">
        <v>1312</v>
      </c>
      <c r="E220" s="1668" t="s">
        <v>1326</v>
      </c>
      <c r="F220" s="1670"/>
      <c r="G220" s="1670">
        <v>500000</v>
      </c>
      <c r="H220" s="537"/>
      <c r="I220" s="1670"/>
      <c r="J220" s="559"/>
      <c r="K220" s="1706">
        <f>K219-G220</f>
        <v>4902826</v>
      </c>
      <c r="L220" s="9647"/>
    </row>
    <row r="221" spans="1:12">
      <c r="A221" s="487"/>
      <c r="B221" s="1681"/>
      <c r="C221" s="477" t="s">
        <v>1311</v>
      </c>
      <c r="D221" s="1667" t="s">
        <v>1313</v>
      </c>
      <c r="E221" s="1669"/>
      <c r="F221" s="1671"/>
      <c r="G221" s="1671"/>
      <c r="H221" s="515"/>
      <c r="I221" s="1671"/>
      <c r="J221" s="559"/>
      <c r="K221" s="1707"/>
      <c r="L221" s="9648"/>
    </row>
    <row r="222" spans="1:12">
      <c r="A222" s="487"/>
      <c r="B222" s="561"/>
      <c r="C222" s="532"/>
      <c r="D222" s="576"/>
      <c r="E222" s="582"/>
      <c r="F222" s="577"/>
      <c r="G222" s="577"/>
      <c r="H222" s="600"/>
      <c r="I222" s="577"/>
      <c r="J222" s="604">
        <v>1600</v>
      </c>
      <c r="K222" s="1745">
        <f>K220+J222</f>
        <v>4904426</v>
      </c>
      <c r="L222" s="433"/>
    </row>
    <row r="223" spans="1:12">
      <c r="A223" s="498"/>
      <c r="B223" s="1668" t="s">
        <v>1661</v>
      </c>
      <c r="C223" s="556" t="s">
        <v>591</v>
      </c>
      <c r="D223" s="1666"/>
      <c r="E223" s="1136"/>
      <c r="F223" s="1670">
        <v>20000000</v>
      </c>
      <c r="G223" s="1670"/>
      <c r="H223" s="537"/>
      <c r="I223" s="1670"/>
      <c r="J223" s="559"/>
      <c r="K223" s="1706">
        <f>K222+F223</f>
        <v>24904426</v>
      </c>
      <c r="L223" s="433"/>
    </row>
    <row r="224" spans="1:12">
      <c r="A224" s="487"/>
      <c r="B224" s="1669"/>
      <c r="C224" s="555"/>
      <c r="D224" s="1667"/>
      <c r="E224" s="1681"/>
      <c r="F224" s="1671"/>
      <c r="G224" s="1671"/>
      <c r="H224" s="515"/>
      <c r="I224" s="1671"/>
      <c r="J224" s="559"/>
      <c r="K224" s="1707"/>
      <c r="L224" s="433"/>
    </row>
    <row r="225" spans="1:12">
      <c r="A225" s="487"/>
      <c r="B225" s="561"/>
      <c r="C225" s="532"/>
      <c r="D225" s="576"/>
      <c r="E225" s="582"/>
      <c r="F225" s="577"/>
      <c r="G225" s="577"/>
      <c r="H225" s="600"/>
      <c r="I225" s="577"/>
      <c r="J225" s="604"/>
      <c r="K225" s="1707"/>
      <c r="L225" s="433"/>
    </row>
    <row r="226" spans="1:12">
      <c r="A226" s="498"/>
      <c r="B226" s="1668" t="s">
        <v>1661</v>
      </c>
      <c r="C226" s="556" t="s">
        <v>815</v>
      </c>
      <c r="D226" s="1666" t="s">
        <v>906</v>
      </c>
      <c r="E226" s="1136"/>
      <c r="F226" s="1670"/>
      <c r="G226" s="1670"/>
      <c r="H226" s="537"/>
      <c r="I226" s="1670">
        <v>444400</v>
      </c>
      <c r="J226" s="559"/>
      <c r="K226" s="1706">
        <f>K223-I226</f>
        <v>24460026</v>
      </c>
      <c r="L226" s="433"/>
    </row>
    <row r="227" spans="1:12">
      <c r="A227" s="487"/>
      <c r="B227" s="1669"/>
      <c r="C227" s="555" t="s">
        <v>1056</v>
      </c>
      <c r="D227" s="1667"/>
      <c r="E227" s="1681"/>
      <c r="F227" s="1671"/>
      <c r="G227" s="1671"/>
      <c r="H227" s="515"/>
      <c r="I227" s="1671"/>
      <c r="J227" s="559"/>
      <c r="K227" s="1707"/>
      <c r="L227" s="433"/>
    </row>
    <row r="228" spans="1:12">
      <c r="A228" s="487"/>
      <c r="B228" s="561"/>
      <c r="C228" s="532"/>
      <c r="D228" s="576"/>
      <c r="E228" s="582"/>
      <c r="F228" s="577"/>
      <c r="G228" s="577"/>
      <c r="H228" s="600"/>
      <c r="I228" s="577"/>
      <c r="J228" s="604">
        <v>1600</v>
      </c>
      <c r="K228" s="1707">
        <f>K226+J228</f>
        <v>24461626</v>
      </c>
      <c r="L228" s="433"/>
    </row>
    <row r="229" spans="1:12">
      <c r="A229" s="498"/>
      <c r="B229" s="1686"/>
      <c r="C229" s="545" t="s">
        <v>812</v>
      </c>
      <c r="D229" s="518" t="s">
        <v>1335</v>
      </c>
      <c r="E229" s="974"/>
      <c r="F229" s="1670"/>
      <c r="G229" s="1670"/>
      <c r="H229" s="537"/>
      <c r="I229" s="1670">
        <v>275630</v>
      </c>
      <c r="J229" s="559"/>
      <c r="K229" s="1706">
        <f>K228-I229</f>
        <v>24185996</v>
      </c>
      <c r="L229" s="433"/>
    </row>
    <row r="230" spans="1:12">
      <c r="A230" s="487"/>
      <c r="B230" s="1687"/>
      <c r="C230" s="553" t="s">
        <v>813</v>
      </c>
      <c r="D230" s="519" t="s">
        <v>814</v>
      </c>
      <c r="E230" s="1681"/>
      <c r="F230" s="1671"/>
      <c r="G230" s="1671"/>
      <c r="H230" s="515"/>
      <c r="I230" s="1671"/>
      <c r="J230" s="559"/>
      <c r="K230" s="1707"/>
      <c r="L230" s="433"/>
    </row>
    <row r="231" spans="1:12">
      <c r="A231" s="487"/>
      <c r="B231" s="561"/>
      <c r="C231" s="532"/>
      <c r="D231" s="576"/>
      <c r="E231" s="582"/>
      <c r="F231" s="577"/>
      <c r="G231" s="577"/>
      <c r="H231" s="600"/>
      <c r="I231" s="577"/>
      <c r="J231" s="604">
        <v>1600</v>
      </c>
      <c r="K231" s="1707">
        <f>K229+J231</f>
        <v>24187596</v>
      </c>
      <c r="L231" s="433"/>
    </row>
    <row r="232" spans="1:12">
      <c r="A232" s="498"/>
      <c r="B232" s="1686"/>
      <c r="C232" s="562" t="s">
        <v>815</v>
      </c>
      <c r="D232" s="1666" t="s">
        <v>1335</v>
      </c>
      <c r="E232" s="1668"/>
      <c r="F232" s="1677"/>
      <c r="G232" s="1677"/>
      <c r="H232" s="1677"/>
      <c r="I232" s="1677">
        <v>97356</v>
      </c>
      <c r="J232" s="559"/>
      <c r="K232" s="1706">
        <f>K231-I232</f>
        <v>24090240</v>
      </c>
      <c r="L232" s="9617"/>
    </row>
    <row r="233" spans="1:12">
      <c r="A233" s="487"/>
      <c r="B233" s="1687"/>
      <c r="C233" s="553" t="s">
        <v>1026</v>
      </c>
      <c r="D233" s="1667" t="s">
        <v>814</v>
      </c>
      <c r="E233" s="1669"/>
      <c r="F233" s="1678"/>
      <c r="G233" s="1678"/>
      <c r="H233" s="1678"/>
      <c r="I233" s="1678"/>
      <c r="J233" s="559"/>
      <c r="K233" s="1707"/>
      <c r="L233" s="9618"/>
    </row>
    <row r="234" spans="1:12">
      <c r="A234" s="487"/>
      <c r="B234" s="561"/>
      <c r="C234" s="532"/>
      <c r="D234" s="576"/>
      <c r="E234" s="582"/>
      <c r="F234" s="577"/>
      <c r="G234" s="577"/>
      <c r="H234" s="600"/>
      <c r="I234" s="577"/>
      <c r="J234" s="604">
        <v>1600</v>
      </c>
      <c r="K234" s="1707">
        <f>K232+J234</f>
        <v>24091840</v>
      </c>
      <c r="L234" s="433"/>
    </row>
    <row r="235" spans="1:12">
      <c r="A235" s="498"/>
      <c r="B235" s="1668"/>
      <c r="C235" s="556" t="s">
        <v>815</v>
      </c>
      <c r="D235" s="1666"/>
      <c r="E235" s="1668"/>
      <c r="F235" s="1670"/>
      <c r="G235" s="1670"/>
      <c r="H235" s="1670"/>
      <c r="I235" s="1670">
        <v>152955</v>
      </c>
      <c r="J235" s="559"/>
      <c r="K235" s="1706">
        <f>K234-I235</f>
        <v>23938885</v>
      </c>
      <c r="L235" s="433"/>
    </row>
    <row r="236" spans="1:12">
      <c r="A236" s="487"/>
      <c r="B236" s="1669"/>
      <c r="C236" s="555" t="s">
        <v>1474</v>
      </c>
      <c r="D236" s="1667"/>
      <c r="E236" s="1669"/>
      <c r="F236" s="1671"/>
      <c r="G236" s="1671"/>
      <c r="H236" s="1671"/>
      <c r="I236" s="1671"/>
      <c r="J236" s="559"/>
      <c r="K236" s="1707"/>
      <c r="L236" s="433"/>
    </row>
    <row r="237" spans="1:12">
      <c r="A237" s="487"/>
      <c r="B237" s="561"/>
      <c r="C237" s="532"/>
      <c r="D237" s="576"/>
      <c r="E237" s="582"/>
      <c r="F237" s="577"/>
      <c r="G237" s="577"/>
      <c r="H237" s="600"/>
      <c r="I237" s="577"/>
      <c r="J237" s="604">
        <v>1600</v>
      </c>
      <c r="K237" s="1707">
        <f>K235+J237</f>
        <v>23940485</v>
      </c>
      <c r="L237" s="433"/>
    </row>
    <row r="238" spans="1:12">
      <c r="A238" s="498"/>
      <c r="B238" s="1668"/>
      <c r="C238" s="457" t="s">
        <v>997</v>
      </c>
      <c r="D238" s="1692" t="s">
        <v>1580</v>
      </c>
      <c r="E238" s="459" t="s">
        <v>1600</v>
      </c>
      <c r="F238" s="1670"/>
      <c r="G238" s="1670">
        <v>200000</v>
      </c>
      <c r="H238" s="1670"/>
      <c r="I238" s="1670"/>
      <c r="J238" s="559"/>
      <c r="K238" s="1706">
        <f>K237-G238</f>
        <v>23740485</v>
      </c>
      <c r="L238" s="9617"/>
    </row>
    <row r="239" spans="1:12">
      <c r="A239" s="487"/>
      <c r="B239" s="1669"/>
      <c r="C239" s="461" t="s">
        <v>1579</v>
      </c>
      <c r="D239" s="1693" t="s">
        <v>38</v>
      </c>
      <c r="E239" s="1687"/>
      <c r="F239" s="1671"/>
      <c r="G239" s="1671"/>
      <c r="H239" s="1671"/>
      <c r="I239" s="1671"/>
      <c r="J239" s="559"/>
      <c r="K239" s="1707"/>
      <c r="L239" s="9618"/>
    </row>
    <row r="240" spans="1:12">
      <c r="A240" s="487"/>
      <c r="B240" s="561"/>
      <c r="C240" s="532"/>
      <c r="D240" s="576"/>
      <c r="E240" s="605"/>
      <c r="F240" s="577"/>
      <c r="G240" s="577"/>
      <c r="H240" s="600"/>
      <c r="I240" s="577"/>
      <c r="J240" s="604">
        <v>1600</v>
      </c>
      <c r="K240" s="1707">
        <f>K238+J240</f>
        <v>23742085</v>
      </c>
      <c r="L240" s="433"/>
    </row>
    <row r="241" spans="1:12">
      <c r="A241" s="498"/>
      <c r="B241" s="1668"/>
      <c r="C241" s="556" t="s">
        <v>781</v>
      </c>
      <c r="D241" s="1666" t="s">
        <v>906</v>
      </c>
      <c r="E241" s="1136"/>
      <c r="F241" s="1670"/>
      <c r="G241" s="1670"/>
      <c r="H241" s="537"/>
      <c r="I241" s="1670">
        <v>88140</v>
      </c>
      <c r="J241" s="559"/>
      <c r="K241" s="1706">
        <f>K240-I241</f>
        <v>23653945</v>
      </c>
      <c r="L241" s="433"/>
    </row>
    <row r="242" spans="1:12">
      <c r="A242" s="487"/>
      <c r="B242" s="1669"/>
      <c r="C242" s="555" t="s">
        <v>1058</v>
      </c>
      <c r="D242" s="1667"/>
      <c r="E242" s="1681"/>
      <c r="F242" s="1671"/>
      <c r="G242" s="1671"/>
      <c r="H242" s="515"/>
      <c r="I242" s="1671"/>
      <c r="J242" s="559"/>
      <c r="K242" s="1707"/>
      <c r="L242" s="433"/>
    </row>
    <row r="243" spans="1:12">
      <c r="A243" s="487"/>
      <c r="B243" s="561"/>
      <c r="C243" s="532"/>
      <c r="D243" s="576"/>
      <c r="E243" s="582"/>
      <c r="F243" s="577"/>
      <c r="G243" s="577"/>
      <c r="H243" s="600"/>
      <c r="I243" s="577"/>
      <c r="J243" s="585">
        <v>1500</v>
      </c>
      <c r="K243" s="1707">
        <f>K241+J243</f>
        <v>23655445</v>
      </c>
      <c r="L243" s="433"/>
    </row>
    <row r="244" spans="1:12">
      <c r="A244" s="498"/>
      <c r="B244" s="1668"/>
      <c r="C244" s="556" t="s">
        <v>781</v>
      </c>
      <c r="D244" s="1666"/>
      <c r="E244" s="1136"/>
      <c r="F244" s="1670"/>
      <c r="G244" s="1670"/>
      <c r="H244" s="537"/>
      <c r="I244" s="1670">
        <v>33590</v>
      </c>
      <c r="J244" s="595"/>
      <c r="K244" s="1706">
        <f>K243-I244</f>
        <v>23621855</v>
      </c>
      <c r="L244" s="433"/>
    </row>
    <row r="245" spans="1:12">
      <c r="A245" s="487"/>
      <c r="B245" s="1669"/>
      <c r="C245" s="555" t="s">
        <v>1198</v>
      </c>
      <c r="D245" s="1667"/>
      <c r="E245" s="1681"/>
      <c r="F245" s="1671"/>
      <c r="G245" s="1671"/>
      <c r="H245" s="515"/>
      <c r="I245" s="1671"/>
      <c r="J245" s="559"/>
      <c r="K245" s="1707"/>
      <c r="L245" s="433"/>
    </row>
    <row r="246" spans="1:12">
      <c r="A246" s="487"/>
      <c r="B246" s="561"/>
      <c r="C246" s="532"/>
      <c r="D246" s="576"/>
      <c r="E246" s="582"/>
      <c r="F246" s="577"/>
      <c r="G246" s="577"/>
      <c r="H246" s="600"/>
      <c r="I246" s="577"/>
      <c r="J246" s="585">
        <v>1500</v>
      </c>
      <c r="K246" s="1707">
        <f>K244+J246</f>
        <v>23623355</v>
      </c>
      <c r="L246" s="433"/>
    </row>
    <row r="247" spans="1:12">
      <c r="A247" s="498"/>
      <c r="B247" s="1668"/>
      <c r="C247" s="556" t="s">
        <v>781</v>
      </c>
      <c r="D247" s="1666"/>
      <c r="E247" s="1136"/>
      <c r="F247" s="1670"/>
      <c r="G247" s="1670"/>
      <c r="H247" s="537"/>
      <c r="I247" s="1670">
        <v>75390</v>
      </c>
      <c r="J247" s="559"/>
      <c r="K247" s="1706">
        <f>K246-I247</f>
        <v>23547965</v>
      </c>
      <c r="L247" s="433"/>
    </row>
    <row r="248" spans="1:12">
      <c r="A248" s="487"/>
      <c r="B248" s="1669"/>
      <c r="C248" s="555" t="s">
        <v>1368</v>
      </c>
      <c r="D248" s="1667"/>
      <c r="E248" s="1681"/>
      <c r="F248" s="1671"/>
      <c r="G248" s="1671"/>
      <c r="H248" s="515"/>
      <c r="I248" s="1671"/>
      <c r="J248" s="559"/>
      <c r="K248" s="1707"/>
      <c r="L248" s="433"/>
    </row>
    <row r="249" spans="1:12">
      <c r="A249" s="487"/>
      <c r="B249" s="561"/>
      <c r="C249" s="546"/>
      <c r="D249" s="576"/>
      <c r="E249" s="584"/>
      <c r="F249" s="577"/>
      <c r="G249" s="577"/>
      <c r="H249" s="600"/>
      <c r="I249" s="577"/>
      <c r="J249" s="585">
        <v>1500</v>
      </c>
      <c r="K249" s="1707">
        <f>K247+J249</f>
        <v>23549465</v>
      </c>
      <c r="L249" s="433"/>
    </row>
    <row r="250" spans="1:12">
      <c r="A250" s="498"/>
      <c r="B250" s="1668"/>
      <c r="C250" s="556" t="s">
        <v>796</v>
      </c>
      <c r="D250" s="1666" t="s">
        <v>1371</v>
      </c>
      <c r="E250" s="1696" t="s">
        <v>1372</v>
      </c>
      <c r="F250" s="1670"/>
      <c r="G250" s="1670"/>
      <c r="H250" s="1670"/>
      <c r="I250" s="1670">
        <v>121100</v>
      </c>
      <c r="J250" s="559"/>
      <c r="K250" s="1706">
        <f>K249-I250</f>
        <v>23428365</v>
      </c>
      <c r="L250" s="433"/>
    </row>
    <row r="251" spans="1:12">
      <c r="A251" s="487"/>
      <c r="B251" s="1669"/>
      <c r="C251" s="477" t="s">
        <v>1077</v>
      </c>
      <c r="D251" s="1667" t="s">
        <v>956</v>
      </c>
      <c r="E251" s="1697"/>
      <c r="F251" s="1671"/>
      <c r="G251" s="1671"/>
      <c r="H251" s="1671"/>
      <c r="I251" s="1671"/>
      <c r="J251" s="559"/>
      <c r="K251" s="1707"/>
      <c r="L251" s="433"/>
    </row>
    <row r="252" spans="1:12">
      <c r="A252" s="487"/>
      <c r="B252" s="561"/>
      <c r="C252" s="532"/>
      <c r="D252" s="576"/>
      <c r="E252" s="582"/>
      <c r="F252" s="577"/>
      <c r="G252" s="577"/>
      <c r="H252" s="600"/>
      <c r="I252" s="577"/>
      <c r="J252" s="604">
        <v>750</v>
      </c>
      <c r="K252" s="1707">
        <f>K250+J252</f>
        <v>23429115</v>
      </c>
      <c r="L252" s="433"/>
    </row>
    <row r="253" spans="1:12">
      <c r="A253" s="498"/>
      <c r="B253" s="1668"/>
      <c r="C253" s="556" t="s">
        <v>869</v>
      </c>
      <c r="D253" s="1666" t="s">
        <v>46</v>
      </c>
      <c r="E253" s="1668"/>
      <c r="F253" s="1670"/>
      <c r="G253" s="1670"/>
      <c r="H253" s="537"/>
      <c r="I253" s="1670">
        <v>591024</v>
      </c>
      <c r="J253" s="559"/>
      <c r="K253" s="1706">
        <f>K252-I253</f>
        <v>22838091</v>
      </c>
      <c r="L253" s="9647"/>
    </row>
    <row r="254" spans="1:12">
      <c r="A254" s="487"/>
      <c r="B254" s="1669"/>
      <c r="C254" s="555" t="s">
        <v>1041</v>
      </c>
      <c r="D254" s="1667"/>
      <c r="E254" s="1669"/>
      <c r="F254" s="1671"/>
      <c r="G254" s="1671"/>
      <c r="H254" s="515"/>
      <c r="I254" s="1671"/>
      <c r="J254" s="559"/>
      <c r="K254" s="1707"/>
      <c r="L254" s="9648"/>
    </row>
    <row r="255" spans="1:12">
      <c r="A255" s="487"/>
      <c r="B255" s="561"/>
      <c r="C255" s="532"/>
      <c r="D255" s="576"/>
      <c r="E255" s="582"/>
      <c r="F255" s="577"/>
      <c r="G255" s="577"/>
      <c r="H255" s="600"/>
      <c r="I255" s="577"/>
      <c r="J255" s="604">
        <v>1650</v>
      </c>
      <c r="K255" s="1707">
        <f>K253+J255</f>
        <v>22839741</v>
      </c>
      <c r="L255" s="433"/>
    </row>
    <row r="256" spans="1:12">
      <c r="A256" s="498"/>
      <c r="B256" s="1668"/>
      <c r="C256" s="556" t="s">
        <v>869</v>
      </c>
      <c r="D256" s="1666" t="s">
        <v>46</v>
      </c>
      <c r="E256" s="1136"/>
      <c r="F256" s="1670"/>
      <c r="G256" s="1670"/>
      <c r="H256" s="537"/>
      <c r="I256" s="1670">
        <v>38860</v>
      </c>
      <c r="J256" s="559"/>
      <c r="K256" s="1706">
        <f>K255-I256</f>
        <v>22800881</v>
      </c>
      <c r="L256" s="433"/>
    </row>
    <row r="257" spans="1:12">
      <c r="A257" s="487"/>
      <c r="B257" s="1669"/>
      <c r="C257" s="555" t="s">
        <v>1042</v>
      </c>
      <c r="D257" s="1667"/>
      <c r="E257" s="1681"/>
      <c r="F257" s="1671"/>
      <c r="G257" s="1671"/>
      <c r="H257" s="515"/>
      <c r="I257" s="1671"/>
      <c r="J257" s="559"/>
      <c r="K257" s="1707"/>
      <c r="L257" s="433"/>
    </row>
    <row r="258" spans="1:12">
      <c r="A258" s="487"/>
      <c r="B258" s="561"/>
      <c r="C258" s="532"/>
      <c r="D258" s="583"/>
      <c r="E258" s="582"/>
      <c r="F258" s="577"/>
      <c r="G258" s="577"/>
      <c r="H258" s="600"/>
      <c r="I258" s="577"/>
      <c r="J258" s="604">
        <v>1650</v>
      </c>
      <c r="K258" s="1707">
        <f>K256+J258</f>
        <v>22802531</v>
      </c>
      <c r="L258" s="433"/>
    </row>
    <row r="259" spans="1:12">
      <c r="A259" s="498"/>
      <c r="B259" s="1668"/>
      <c r="C259" s="556" t="s">
        <v>869</v>
      </c>
      <c r="D259" s="1666" t="s">
        <v>46</v>
      </c>
      <c r="E259" s="974"/>
      <c r="F259" s="1670"/>
      <c r="G259" s="1670"/>
      <c r="H259" s="537"/>
      <c r="I259" s="1670">
        <v>139989</v>
      </c>
      <c r="J259" s="571"/>
      <c r="K259" s="1706">
        <f>K258-I259</f>
        <v>22662542</v>
      </c>
      <c r="L259" s="9617"/>
    </row>
    <row r="260" spans="1:12">
      <c r="A260" s="487"/>
      <c r="B260" s="1669"/>
      <c r="C260" s="555" t="s">
        <v>1043</v>
      </c>
      <c r="D260" s="1667"/>
      <c r="E260" s="1681"/>
      <c r="F260" s="1671"/>
      <c r="G260" s="1671"/>
      <c r="H260" s="515"/>
      <c r="I260" s="1671"/>
      <c r="J260" s="571"/>
      <c r="K260" s="1707"/>
      <c r="L260" s="9618"/>
    </row>
    <row r="261" spans="1:12">
      <c r="A261" s="487"/>
      <c r="B261" s="561"/>
      <c r="C261" s="531"/>
      <c r="D261" s="576"/>
      <c r="E261" s="605"/>
      <c r="F261" s="577"/>
      <c r="G261" s="577"/>
      <c r="H261" s="600"/>
      <c r="I261" s="577"/>
      <c r="J261" s="604">
        <v>1650</v>
      </c>
      <c r="K261" s="1707">
        <f>K259+J261</f>
        <v>22664192</v>
      </c>
      <c r="L261" s="433"/>
    </row>
    <row r="262" spans="1:12">
      <c r="A262" s="498"/>
      <c r="B262" s="1668"/>
      <c r="C262" s="556" t="s">
        <v>869</v>
      </c>
      <c r="D262" s="1666" t="s">
        <v>46</v>
      </c>
      <c r="E262" s="1696"/>
      <c r="F262" s="1670"/>
      <c r="G262" s="1670"/>
      <c r="H262" s="537"/>
      <c r="I262" s="1670">
        <v>360860</v>
      </c>
      <c r="J262" s="1670"/>
      <c r="K262" s="1706">
        <f>K261-I262</f>
        <v>22303332</v>
      </c>
      <c r="L262" s="433"/>
    </row>
    <row r="263" spans="1:12">
      <c r="A263" s="487"/>
      <c r="B263" s="1669"/>
      <c r="C263" s="555" t="s">
        <v>1044</v>
      </c>
      <c r="D263" s="1667"/>
      <c r="E263" s="1697"/>
      <c r="F263" s="1671"/>
      <c r="G263" s="1671"/>
      <c r="H263" s="515"/>
      <c r="I263" s="1671"/>
      <c r="J263" s="1671"/>
      <c r="K263" s="1707"/>
      <c r="L263" s="433"/>
    </row>
    <row r="264" spans="1:12">
      <c r="A264" s="487"/>
      <c r="B264" s="1674"/>
      <c r="C264" s="532"/>
      <c r="D264" s="576"/>
      <c r="E264" s="582"/>
      <c r="F264" s="577"/>
      <c r="G264" s="577"/>
      <c r="H264" s="600"/>
      <c r="I264" s="577"/>
      <c r="J264" s="586">
        <v>1650</v>
      </c>
      <c r="K264" s="1707">
        <f>K262+J264</f>
        <v>22304982</v>
      </c>
      <c r="L264" s="433"/>
    </row>
    <row r="265" spans="1:12">
      <c r="A265" s="498"/>
      <c r="B265" s="1668"/>
      <c r="C265" s="556" t="s">
        <v>869</v>
      </c>
      <c r="D265" s="1666" t="s">
        <v>906</v>
      </c>
      <c r="E265" s="1668"/>
      <c r="F265" s="1677"/>
      <c r="G265" s="1677"/>
      <c r="H265" s="923"/>
      <c r="I265" s="1677">
        <v>181222</v>
      </c>
      <c r="J265" s="559"/>
      <c r="K265" s="1706">
        <f>K264-I265</f>
        <v>22123760</v>
      </c>
      <c r="L265" s="9617"/>
    </row>
    <row r="266" spans="1:12">
      <c r="A266" s="487"/>
      <c r="B266" s="1669"/>
      <c r="C266" s="555" t="s">
        <v>1662</v>
      </c>
      <c r="D266" s="1667"/>
      <c r="E266" s="1669"/>
      <c r="F266" s="1678"/>
      <c r="G266" s="1678"/>
      <c r="H266" s="460"/>
      <c r="I266" s="1678"/>
      <c r="J266" s="559"/>
      <c r="K266" s="1707"/>
      <c r="L266" s="9618"/>
    </row>
    <row r="267" spans="1:12">
      <c r="A267" s="487"/>
      <c r="B267" s="1674"/>
      <c r="C267" s="532"/>
      <c r="D267" s="583"/>
      <c r="E267" s="582"/>
      <c r="F267" s="577"/>
      <c r="G267" s="577"/>
      <c r="H267" s="600"/>
      <c r="I267" s="577"/>
      <c r="J267" s="604">
        <v>1650</v>
      </c>
      <c r="K267" s="1707">
        <f>K265+J267</f>
        <v>22125410</v>
      </c>
      <c r="L267" s="433"/>
    </row>
    <row r="268" spans="1:12">
      <c r="A268" s="498"/>
      <c r="B268" s="1668"/>
      <c r="C268" s="556" t="s">
        <v>869</v>
      </c>
      <c r="D268" s="1666" t="s">
        <v>906</v>
      </c>
      <c r="E268" s="974"/>
      <c r="F268" s="1670"/>
      <c r="G268" s="1690"/>
      <c r="H268" s="1670"/>
      <c r="I268" s="1670">
        <v>99866</v>
      </c>
      <c r="J268" s="571"/>
      <c r="K268" s="1706">
        <f>K267-I268</f>
        <v>22025544</v>
      </c>
      <c r="L268" s="9617"/>
    </row>
    <row r="269" spans="1:12">
      <c r="A269" s="487"/>
      <c r="B269" s="1669"/>
      <c r="C269" s="555" t="s">
        <v>1663</v>
      </c>
      <c r="D269" s="1667"/>
      <c r="E269" s="1681"/>
      <c r="F269" s="1671"/>
      <c r="G269" s="1691"/>
      <c r="H269" s="1671"/>
      <c r="I269" s="1671"/>
      <c r="J269" s="571"/>
      <c r="K269" s="1707"/>
      <c r="L269" s="9618"/>
    </row>
    <row r="270" spans="1:12">
      <c r="A270" s="487"/>
      <c r="B270" s="561"/>
      <c r="C270" s="531"/>
      <c r="D270" s="576"/>
      <c r="E270" s="582"/>
      <c r="F270" s="586"/>
      <c r="G270" s="585"/>
      <c r="H270" s="587"/>
      <c r="I270" s="586"/>
      <c r="J270" s="604">
        <v>1650</v>
      </c>
      <c r="K270" s="1707">
        <f>K268+J270</f>
        <v>22027194</v>
      </c>
      <c r="L270" s="433"/>
    </row>
    <row r="271" spans="1:12">
      <c r="A271" s="498"/>
      <c r="B271" s="1668"/>
      <c r="C271" s="556" t="s">
        <v>869</v>
      </c>
      <c r="D271" s="1666" t="s">
        <v>160</v>
      </c>
      <c r="E271" s="1668" t="s">
        <v>162</v>
      </c>
      <c r="F271" s="1670"/>
      <c r="G271" s="1670">
        <v>169587</v>
      </c>
      <c r="H271" s="537"/>
      <c r="I271" s="1670"/>
      <c r="J271" s="559"/>
      <c r="K271" s="1706">
        <f>K270-G271</f>
        <v>21857607</v>
      </c>
      <c r="L271" s="433"/>
    </row>
    <row r="272" spans="1:12">
      <c r="A272" s="487"/>
      <c r="B272" s="1669"/>
      <c r="C272" s="555" t="s">
        <v>1045</v>
      </c>
      <c r="D272" s="1667" t="s">
        <v>850</v>
      </c>
      <c r="E272" s="1669"/>
      <c r="F272" s="1671"/>
      <c r="G272" s="1671"/>
      <c r="H272" s="515"/>
      <c r="I272" s="1671"/>
      <c r="J272" s="559"/>
      <c r="K272" s="1707"/>
      <c r="L272" s="433"/>
    </row>
    <row r="273" spans="1:12">
      <c r="A273" s="487"/>
      <c r="B273" s="561"/>
      <c r="C273" s="532"/>
      <c r="D273" s="576"/>
      <c r="E273" s="582"/>
      <c r="F273" s="577"/>
      <c r="G273" s="577"/>
      <c r="H273" s="600"/>
      <c r="I273" s="577"/>
      <c r="J273" s="604">
        <v>1650</v>
      </c>
      <c r="K273" s="1707">
        <f>K271+J273</f>
        <v>21859257</v>
      </c>
      <c r="L273" s="433"/>
    </row>
    <row r="274" spans="1:12">
      <c r="A274" s="498"/>
      <c r="B274" s="1668"/>
      <c r="C274" s="556" t="s">
        <v>869</v>
      </c>
      <c r="D274" s="1666" t="s">
        <v>838</v>
      </c>
      <c r="E274" s="1668" t="s">
        <v>877</v>
      </c>
      <c r="F274" s="1677"/>
      <c r="G274" s="1677">
        <v>25000</v>
      </c>
      <c r="H274" s="943"/>
      <c r="I274" s="1677"/>
      <c r="J274" s="559"/>
      <c r="K274" s="1706">
        <f>K273-G274</f>
        <v>21834257</v>
      </c>
      <c r="L274" s="433"/>
    </row>
    <row r="275" spans="1:12">
      <c r="A275" s="487"/>
      <c r="B275" s="1669"/>
      <c r="C275" s="555" t="s">
        <v>1046</v>
      </c>
      <c r="D275" s="1667" t="s">
        <v>304</v>
      </c>
      <c r="E275" s="1669"/>
      <c r="F275" s="1678"/>
      <c r="G275" s="1678"/>
      <c r="H275" s="460"/>
      <c r="I275" s="1678"/>
      <c r="J275" s="559"/>
      <c r="K275" s="1707"/>
      <c r="L275" s="433"/>
    </row>
    <row r="276" spans="1:12">
      <c r="A276" s="487"/>
      <c r="B276" s="561"/>
      <c r="C276" s="532"/>
      <c r="D276" s="576"/>
      <c r="E276" s="582"/>
      <c r="F276" s="577"/>
      <c r="G276" s="577"/>
      <c r="H276" s="600"/>
      <c r="I276" s="577"/>
      <c r="J276" s="604">
        <v>1650</v>
      </c>
      <c r="K276" s="1707">
        <f>K274+J276</f>
        <v>21835907</v>
      </c>
      <c r="L276" s="433"/>
    </row>
    <row r="277" spans="1:12">
      <c r="A277" s="498"/>
      <c r="B277" s="1668"/>
      <c r="C277" s="556" t="s">
        <v>869</v>
      </c>
      <c r="D277" s="1666" t="s">
        <v>302</v>
      </c>
      <c r="E277" s="974" t="s">
        <v>878</v>
      </c>
      <c r="F277" s="457"/>
      <c r="G277" s="1698">
        <v>55800</v>
      </c>
      <c r="H277" s="1683"/>
      <c r="I277" s="1670"/>
      <c r="J277" s="559"/>
      <c r="K277" s="1706">
        <f>K276-G277</f>
        <v>21780107</v>
      </c>
      <c r="L277" s="9617"/>
    </row>
    <row r="278" spans="1:12">
      <c r="A278" s="487"/>
      <c r="B278" s="1669"/>
      <c r="C278" s="555" t="s">
        <v>1050</v>
      </c>
      <c r="D278" s="1667" t="s">
        <v>918</v>
      </c>
      <c r="E278" s="1681"/>
      <c r="F278" s="461"/>
      <c r="G278" s="1699"/>
      <c r="H278" s="1684"/>
      <c r="I278" s="1671"/>
      <c r="J278" s="559"/>
      <c r="K278" s="1707"/>
      <c r="L278" s="9618"/>
    </row>
    <row r="279" spans="1:12">
      <c r="A279" s="487"/>
      <c r="B279" s="561"/>
      <c r="C279" s="532"/>
      <c r="D279" s="576"/>
      <c r="E279" s="605"/>
      <c r="F279" s="577"/>
      <c r="G279" s="577"/>
      <c r="H279" s="600"/>
      <c r="I279" s="577"/>
      <c r="J279" s="604">
        <v>1650</v>
      </c>
      <c r="K279" s="1707">
        <f>K277+J279</f>
        <v>21781757</v>
      </c>
      <c r="L279" s="433"/>
    </row>
    <row r="280" spans="1:12">
      <c r="A280" s="498"/>
      <c r="B280" s="1668"/>
      <c r="C280" s="556" t="s">
        <v>869</v>
      </c>
      <c r="D280" s="1666" t="s">
        <v>1339</v>
      </c>
      <c r="E280" s="1136" t="s">
        <v>1347</v>
      </c>
      <c r="F280" s="1677"/>
      <c r="G280" s="1677">
        <v>168000</v>
      </c>
      <c r="H280" s="1670"/>
      <c r="I280" s="1670"/>
      <c r="J280" s="559"/>
      <c r="K280" s="1706">
        <f>K279-G280</f>
        <v>21613757</v>
      </c>
      <c r="L280" s="433"/>
    </row>
    <row r="281" spans="1:12">
      <c r="A281" s="487"/>
      <c r="B281" s="1669"/>
      <c r="C281" s="555" t="s">
        <v>1433</v>
      </c>
      <c r="D281" s="1667" t="s">
        <v>304</v>
      </c>
      <c r="E281" s="1681"/>
      <c r="F281" s="1678"/>
      <c r="G281" s="1678"/>
      <c r="H281" s="1671"/>
      <c r="I281" s="1671"/>
      <c r="J281" s="559"/>
      <c r="K281" s="1707"/>
      <c r="L281" s="433"/>
    </row>
    <row r="282" spans="1:12">
      <c r="A282" s="487"/>
      <c r="B282" s="561"/>
      <c r="C282" s="532"/>
      <c r="D282" s="576"/>
      <c r="E282" s="582"/>
      <c r="F282" s="577"/>
      <c r="G282" s="577"/>
      <c r="H282" s="600"/>
      <c r="I282" s="577"/>
      <c r="J282" s="604">
        <v>1650</v>
      </c>
      <c r="K282" s="1707">
        <f>K280+J282</f>
        <v>21615407</v>
      </c>
      <c r="L282" s="433"/>
    </row>
    <row r="283" spans="1:12">
      <c r="A283" s="498"/>
      <c r="B283" s="1668"/>
      <c r="C283" s="556" t="s">
        <v>869</v>
      </c>
      <c r="D283" s="1666" t="s">
        <v>1558</v>
      </c>
      <c r="E283" s="1136" t="s">
        <v>1602</v>
      </c>
      <c r="F283" s="1670"/>
      <c r="G283" s="1670">
        <v>93253</v>
      </c>
      <c r="H283" s="534"/>
      <c r="I283" s="1670"/>
      <c r="J283" s="559"/>
      <c r="K283" s="1706">
        <f>K282-G283</f>
        <v>21522154</v>
      </c>
      <c r="L283" s="9617"/>
    </row>
    <row r="284" spans="1:12">
      <c r="A284" s="487"/>
      <c r="B284" s="1669"/>
      <c r="C284" s="555" t="s">
        <v>1569</v>
      </c>
      <c r="D284" s="1667" t="s">
        <v>1570</v>
      </c>
      <c r="E284" s="1681"/>
      <c r="F284" s="1671"/>
      <c r="G284" s="1671"/>
      <c r="H284" s="515"/>
      <c r="I284" s="1671"/>
      <c r="J284" s="559"/>
      <c r="K284" s="1707"/>
      <c r="L284" s="9618"/>
    </row>
    <row r="285" spans="1:12">
      <c r="A285" s="487"/>
      <c r="B285" s="561"/>
      <c r="C285" s="532"/>
      <c r="D285" s="576"/>
      <c r="E285" s="582"/>
      <c r="F285" s="577"/>
      <c r="G285" s="577"/>
      <c r="H285" s="600"/>
      <c r="I285" s="577"/>
      <c r="J285" s="604">
        <v>1650</v>
      </c>
      <c r="K285" s="1707">
        <f>K283+J285</f>
        <v>21523804</v>
      </c>
      <c r="L285" s="433"/>
    </row>
    <row r="286" spans="1:12">
      <c r="A286" s="498"/>
      <c r="B286" s="1680"/>
      <c r="C286" s="556" t="s">
        <v>869</v>
      </c>
      <c r="D286" s="1666" t="s">
        <v>1558</v>
      </c>
      <c r="E286" s="1136" t="s">
        <v>1602</v>
      </c>
      <c r="F286" s="1670"/>
      <c r="G286" s="1670">
        <v>127783</v>
      </c>
      <c r="H286" s="1670"/>
      <c r="I286" s="1670"/>
      <c r="J286" s="559"/>
      <c r="K286" s="1706">
        <f>K285-G286</f>
        <v>21396021</v>
      </c>
      <c r="L286" s="9617"/>
    </row>
    <row r="287" spans="1:12">
      <c r="A287" s="487"/>
      <c r="B287" s="1681"/>
      <c r="C287" s="553" t="s">
        <v>1571</v>
      </c>
      <c r="D287" s="1667" t="s">
        <v>1570</v>
      </c>
      <c r="E287" s="1681"/>
      <c r="F287" s="1671"/>
      <c r="G287" s="1671"/>
      <c r="H287" s="1671"/>
      <c r="I287" s="1671"/>
      <c r="J287" s="559"/>
      <c r="K287" s="1707"/>
      <c r="L287" s="9618"/>
    </row>
    <row r="288" spans="1:12">
      <c r="A288" s="487"/>
      <c r="B288" s="561"/>
      <c r="C288" s="546"/>
      <c r="D288" s="576"/>
      <c r="E288" s="584"/>
      <c r="F288" s="577"/>
      <c r="G288" s="577"/>
      <c r="H288" s="600"/>
      <c r="I288" s="577"/>
      <c r="J288" s="604">
        <v>1650</v>
      </c>
      <c r="K288" s="1707">
        <f>K286+J288</f>
        <v>21397671</v>
      </c>
      <c r="L288" s="433"/>
    </row>
    <row r="289" spans="1:12">
      <c r="A289" s="498"/>
      <c r="B289" s="1680"/>
      <c r="C289" s="556" t="s">
        <v>1573</v>
      </c>
      <c r="D289" s="1666" t="s">
        <v>1558</v>
      </c>
      <c r="E289" s="1136" t="s">
        <v>1602</v>
      </c>
      <c r="F289" s="1677"/>
      <c r="G289" s="1677">
        <v>155617</v>
      </c>
      <c r="H289" s="537"/>
      <c r="I289" s="1670"/>
      <c r="J289" s="559"/>
      <c r="K289" s="1706">
        <f>K288-G289</f>
        <v>21242054</v>
      </c>
      <c r="L289" s="9617"/>
    </row>
    <row r="290" spans="1:12">
      <c r="A290" s="487"/>
      <c r="B290" s="1681"/>
      <c r="C290" s="555" t="s">
        <v>1574</v>
      </c>
      <c r="D290" s="1667" t="s">
        <v>1570</v>
      </c>
      <c r="E290" s="1681"/>
      <c r="F290" s="1678"/>
      <c r="G290" s="1678"/>
      <c r="H290" s="515"/>
      <c r="I290" s="1671"/>
      <c r="J290" s="559"/>
      <c r="K290" s="1707"/>
      <c r="L290" s="9618"/>
    </row>
    <row r="291" spans="1:12">
      <c r="A291" s="487"/>
      <c r="B291" s="561"/>
      <c r="C291" s="532"/>
      <c r="D291" s="576"/>
      <c r="E291" s="582"/>
      <c r="F291" s="577"/>
      <c r="G291" s="577"/>
      <c r="H291" s="600"/>
      <c r="I291" s="577"/>
      <c r="J291" s="604">
        <v>700</v>
      </c>
      <c r="K291" s="1745">
        <f>K289+J291</f>
        <v>21242754</v>
      </c>
      <c r="L291" s="433"/>
    </row>
    <row r="292" spans="1:12">
      <c r="A292" s="498"/>
      <c r="B292" s="1680" t="s">
        <v>1664</v>
      </c>
      <c r="C292" s="556" t="s">
        <v>1278</v>
      </c>
      <c r="D292" s="485" t="s">
        <v>1221</v>
      </c>
      <c r="E292" s="1668" t="s">
        <v>1236</v>
      </c>
      <c r="F292" s="1670"/>
      <c r="G292" s="1670">
        <v>300000</v>
      </c>
      <c r="H292" s="943"/>
      <c r="I292" s="1677"/>
      <c r="J292" s="559"/>
      <c r="K292" s="1706">
        <f>K291-G292</f>
        <v>20942754</v>
      </c>
      <c r="L292" s="9617"/>
    </row>
    <row r="293" spans="1:12">
      <c r="A293" s="487"/>
      <c r="B293" s="1681"/>
      <c r="C293" s="555" t="s">
        <v>1220</v>
      </c>
      <c r="D293" s="486" t="s">
        <v>1222</v>
      </c>
      <c r="E293" s="1669"/>
      <c r="F293" s="1671"/>
      <c r="G293" s="1671"/>
      <c r="H293" s="460"/>
      <c r="I293" s="1678"/>
      <c r="J293" s="559"/>
      <c r="K293" s="1707"/>
      <c r="L293" s="9618"/>
    </row>
    <row r="294" spans="1:12">
      <c r="A294" s="487"/>
      <c r="B294" s="561"/>
      <c r="C294" s="531"/>
      <c r="D294" s="576"/>
      <c r="E294" s="584"/>
      <c r="F294" s="577"/>
      <c r="G294" s="577"/>
      <c r="H294" s="600"/>
      <c r="I294" s="577"/>
      <c r="J294" s="604">
        <v>1600</v>
      </c>
      <c r="K294" s="1707">
        <f>K292+J294</f>
        <v>20944354</v>
      </c>
      <c r="L294" s="433"/>
    </row>
    <row r="295" spans="1:12">
      <c r="A295" s="498"/>
      <c r="B295" s="1680"/>
      <c r="C295" s="556" t="s">
        <v>864</v>
      </c>
      <c r="D295" s="1666" t="s">
        <v>983</v>
      </c>
      <c r="E295" s="1672" t="s">
        <v>262</v>
      </c>
      <c r="F295" s="1677"/>
      <c r="G295" s="1677">
        <v>100000</v>
      </c>
      <c r="H295" s="943"/>
      <c r="I295" s="1677"/>
      <c r="J295" s="559"/>
      <c r="K295" s="1706">
        <f>K294-G295</f>
        <v>20844354</v>
      </c>
      <c r="L295" s="433"/>
    </row>
    <row r="296" spans="1:12">
      <c r="A296" s="487"/>
      <c r="B296" s="1681"/>
      <c r="C296" s="555" t="s">
        <v>1581</v>
      </c>
      <c r="D296" s="1667" t="s">
        <v>38</v>
      </c>
      <c r="E296" s="1673"/>
      <c r="F296" s="1678"/>
      <c r="G296" s="1678"/>
      <c r="H296" s="460"/>
      <c r="I296" s="1678"/>
      <c r="J296" s="559"/>
      <c r="K296" s="1707"/>
      <c r="L296" s="433"/>
    </row>
    <row r="297" spans="1:12">
      <c r="A297" s="487"/>
      <c r="B297" s="561"/>
      <c r="C297" s="532"/>
      <c r="D297" s="576"/>
      <c r="E297" s="582"/>
      <c r="F297" s="577"/>
      <c r="G297" s="577"/>
      <c r="H297" s="600"/>
      <c r="I297" s="577"/>
      <c r="J297" s="604">
        <v>1600</v>
      </c>
      <c r="K297" s="1707">
        <f>K295+J297</f>
        <v>20845954</v>
      </c>
      <c r="L297" s="433"/>
    </row>
    <row r="298" spans="1:12">
      <c r="A298" s="498"/>
      <c r="B298" s="1680"/>
      <c r="C298" s="474" t="s">
        <v>836</v>
      </c>
      <c r="D298" s="1666" t="s">
        <v>838</v>
      </c>
      <c r="E298" s="1668" t="s">
        <v>877</v>
      </c>
      <c r="F298" s="1682"/>
      <c r="G298" s="1670">
        <v>27100</v>
      </c>
      <c r="H298" s="537"/>
      <c r="I298" s="1670"/>
      <c r="J298" s="559"/>
      <c r="K298" s="1706">
        <f>K297-G298</f>
        <v>20818854</v>
      </c>
      <c r="L298" s="433"/>
    </row>
    <row r="299" spans="1:12">
      <c r="A299" s="487"/>
      <c r="B299" s="1681"/>
      <c r="C299" s="477" t="s">
        <v>837</v>
      </c>
      <c r="D299" s="1667" t="s">
        <v>304</v>
      </c>
      <c r="E299" s="1669"/>
      <c r="F299" s="1671"/>
      <c r="G299" s="1671"/>
      <c r="H299" s="515"/>
      <c r="I299" s="1671"/>
      <c r="J299" s="559"/>
      <c r="K299" s="1707"/>
      <c r="L299" s="433"/>
    </row>
    <row r="300" spans="1:12">
      <c r="A300" s="487"/>
      <c r="B300" s="561"/>
      <c r="C300" s="532"/>
      <c r="D300" s="576"/>
      <c r="E300" s="582"/>
      <c r="F300" s="577"/>
      <c r="G300" s="577"/>
      <c r="H300" s="600"/>
      <c r="I300" s="577"/>
      <c r="J300" s="604">
        <v>750</v>
      </c>
      <c r="K300" s="1707">
        <f>K298+J300</f>
        <v>20819604</v>
      </c>
      <c r="L300" s="433"/>
    </row>
    <row r="301" spans="1:12">
      <c r="A301" s="491"/>
      <c r="B301" s="1680"/>
      <c r="C301" s="517" t="s">
        <v>781</v>
      </c>
      <c r="D301" s="1666" t="s">
        <v>848</v>
      </c>
      <c r="E301" s="1668" t="s">
        <v>52</v>
      </c>
      <c r="F301" s="1670"/>
      <c r="G301" s="1670">
        <v>47890</v>
      </c>
      <c r="H301" s="534"/>
      <c r="I301" s="1670"/>
      <c r="J301" s="559"/>
      <c r="K301" s="1706">
        <f>K300-G301</f>
        <v>20771714</v>
      </c>
      <c r="L301" s="433"/>
    </row>
    <row r="302" spans="1:12">
      <c r="A302" s="487"/>
      <c r="B302" s="1681"/>
      <c r="C302" s="477" t="s">
        <v>1289</v>
      </c>
      <c r="D302" s="1667" t="s">
        <v>1302</v>
      </c>
      <c r="E302" s="1669"/>
      <c r="F302" s="1671"/>
      <c r="G302" s="1671"/>
      <c r="H302" s="515"/>
      <c r="I302" s="1671"/>
      <c r="J302" s="559"/>
      <c r="K302" s="1707"/>
      <c r="L302" s="433"/>
    </row>
    <row r="303" spans="1:12">
      <c r="A303" s="487"/>
      <c r="B303" s="561"/>
      <c r="C303" s="532"/>
      <c r="D303" s="576"/>
      <c r="E303" s="582"/>
      <c r="F303" s="577"/>
      <c r="G303" s="577"/>
      <c r="H303" s="600"/>
      <c r="I303" s="577"/>
      <c r="J303" s="585">
        <v>1500</v>
      </c>
      <c r="K303" s="1707">
        <f>K301+J303</f>
        <v>20773214</v>
      </c>
      <c r="L303" s="433"/>
    </row>
    <row r="304" spans="1:12">
      <c r="A304" s="498"/>
      <c r="B304" s="1680"/>
      <c r="C304" s="474" t="s">
        <v>781</v>
      </c>
      <c r="D304" s="1666"/>
      <c r="E304" s="974"/>
      <c r="F304" s="1670"/>
      <c r="G304" s="1670"/>
      <c r="H304" s="1670">
        <v>66890</v>
      </c>
      <c r="I304" s="1670"/>
      <c r="J304" s="464"/>
      <c r="K304" s="1706">
        <f>K303-H304</f>
        <v>20706324</v>
      </c>
      <c r="L304" s="433"/>
    </row>
    <row r="305" spans="1:12">
      <c r="A305" s="487"/>
      <c r="B305" s="1681"/>
      <c r="C305" s="477" t="s">
        <v>1567</v>
      </c>
      <c r="D305" s="1667"/>
      <c r="E305" s="1681"/>
      <c r="F305" s="1671"/>
      <c r="G305" s="1671"/>
      <c r="H305" s="1671"/>
      <c r="I305" s="1671"/>
      <c r="J305" s="559"/>
      <c r="K305" s="1707"/>
      <c r="L305" s="433"/>
    </row>
    <row r="306" spans="1:12">
      <c r="A306" s="487"/>
      <c r="B306" s="561"/>
      <c r="C306" s="532"/>
      <c r="D306" s="576"/>
      <c r="E306" s="582"/>
      <c r="F306" s="577"/>
      <c r="G306" s="577"/>
      <c r="H306" s="600"/>
      <c r="I306" s="577"/>
      <c r="J306" s="585">
        <v>1500</v>
      </c>
      <c r="K306" s="1217">
        <f>K304+J306</f>
        <v>20707824</v>
      </c>
      <c r="L306" s="433"/>
    </row>
    <row r="307" spans="1:12">
      <c r="A307" s="498"/>
      <c r="B307" s="1680"/>
      <c r="C307" s="517" t="s">
        <v>781</v>
      </c>
      <c r="D307" s="1666"/>
      <c r="E307" s="1696"/>
      <c r="F307" s="1670"/>
      <c r="G307" s="1670"/>
      <c r="H307" s="537"/>
      <c r="I307" s="1710">
        <v>114140</v>
      </c>
      <c r="J307" s="559"/>
      <c r="K307" s="1706">
        <f>K306-I307</f>
        <v>20593684</v>
      </c>
      <c r="L307" s="9617"/>
    </row>
    <row r="308" spans="1:12">
      <c r="A308" s="487"/>
      <c r="B308" s="1681"/>
      <c r="C308" s="555" t="s">
        <v>1381</v>
      </c>
      <c r="D308" s="1667"/>
      <c r="E308" s="1697"/>
      <c r="F308" s="1671"/>
      <c r="G308" s="1671"/>
      <c r="H308" s="515"/>
      <c r="J308" s="559"/>
      <c r="K308" s="1707"/>
      <c r="L308" s="9618"/>
    </row>
    <row r="309" spans="1:12">
      <c r="A309" s="487"/>
      <c r="B309" s="561"/>
      <c r="C309" s="532"/>
      <c r="D309" s="576"/>
      <c r="E309" s="582"/>
      <c r="F309" s="577"/>
      <c r="G309" s="577"/>
      <c r="H309" s="600"/>
      <c r="I309" s="575"/>
      <c r="J309" s="604">
        <v>1500</v>
      </c>
      <c r="K309" s="1707">
        <f>K307+J309</f>
        <v>20595184</v>
      </c>
      <c r="L309" s="433"/>
    </row>
    <row r="310" spans="1:12">
      <c r="A310" s="498"/>
      <c r="B310" s="1668"/>
      <c r="C310" s="517" t="s">
        <v>796</v>
      </c>
      <c r="D310" s="1666" t="s">
        <v>302</v>
      </c>
      <c r="E310" s="974" t="s">
        <v>878</v>
      </c>
      <c r="F310" s="1694"/>
      <c r="G310" s="1694">
        <v>41300</v>
      </c>
      <c r="H310" s="1694"/>
      <c r="I310" s="1670"/>
      <c r="J310" s="559"/>
      <c r="K310" s="1706">
        <f>K309-G310</f>
        <v>20553884</v>
      </c>
      <c r="L310" s="9647"/>
    </row>
    <row r="311" spans="1:12">
      <c r="A311" s="487"/>
      <c r="B311" s="1669"/>
      <c r="C311" s="555" t="s">
        <v>1521</v>
      </c>
      <c r="D311" s="1667" t="s">
        <v>918</v>
      </c>
      <c r="E311" s="1681"/>
      <c r="F311" s="1695"/>
      <c r="G311" s="1695"/>
      <c r="H311" s="1695"/>
      <c r="I311" s="1671"/>
      <c r="J311" s="559"/>
      <c r="K311" s="1707"/>
      <c r="L311" s="9648"/>
    </row>
    <row r="312" spans="1:12">
      <c r="A312" s="487"/>
      <c r="B312" s="533"/>
      <c r="C312" s="532"/>
      <c r="D312" s="576"/>
      <c r="E312" s="582"/>
      <c r="F312" s="577"/>
      <c r="G312" s="600"/>
      <c r="H312" s="600"/>
      <c r="I312" s="600"/>
      <c r="J312" s="604">
        <v>750</v>
      </c>
      <c r="K312" s="1707">
        <f>K310+J312</f>
        <v>20554634</v>
      </c>
      <c r="L312" s="433"/>
    </row>
    <row r="313" spans="1:12">
      <c r="A313" s="498"/>
      <c r="B313" s="1668"/>
      <c r="C313" s="556" t="s">
        <v>796</v>
      </c>
      <c r="D313" s="1666" t="s">
        <v>1334</v>
      </c>
      <c r="E313" s="1136" t="s">
        <v>1348</v>
      </c>
      <c r="F313" s="1670"/>
      <c r="G313" s="1670">
        <v>74300</v>
      </c>
      <c r="H313" s="534"/>
      <c r="I313" s="1670"/>
      <c r="J313" s="559"/>
      <c r="K313" s="1706">
        <f>K312-G313</f>
        <v>20480334</v>
      </c>
      <c r="L313" s="433"/>
    </row>
    <row r="314" spans="1:12">
      <c r="A314" s="487"/>
      <c r="B314" s="1669"/>
      <c r="C314" s="555" t="s">
        <v>1342</v>
      </c>
      <c r="D314" s="1667" t="s">
        <v>918</v>
      </c>
      <c r="E314" s="1681"/>
      <c r="F314" s="1671"/>
      <c r="G314" s="1671"/>
      <c r="H314" s="515"/>
      <c r="I314" s="1671"/>
      <c r="J314" s="559"/>
      <c r="K314" s="1707"/>
      <c r="L314" s="433"/>
    </row>
    <row r="315" spans="1:12">
      <c r="A315" s="487"/>
      <c r="B315" s="533"/>
      <c r="C315" s="532"/>
      <c r="D315" s="576"/>
      <c r="E315" s="582"/>
      <c r="F315" s="577"/>
      <c r="G315" s="600"/>
      <c r="H315" s="600"/>
      <c r="I315" s="600"/>
      <c r="J315" s="604">
        <v>750</v>
      </c>
      <c r="K315" s="1707">
        <f>K313+J315</f>
        <v>20481084</v>
      </c>
      <c r="L315" s="433"/>
    </row>
    <row r="316" spans="1:12">
      <c r="A316" s="498"/>
      <c r="B316" s="1680"/>
      <c r="C316" s="556" t="s">
        <v>796</v>
      </c>
      <c r="D316" s="1666" t="s">
        <v>1558</v>
      </c>
      <c r="E316" s="1136" t="s">
        <v>1602</v>
      </c>
      <c r="F316" s="1670"/>
      <c r="G316" s="1670">
        <v>115500</v>
      </c>
      <c r="H316" s="1670"/>
      <c r="I316" s="1670"/>
      <c r="J316" s="559"/>
      <c r="K316" s="1706">
        <f>K315-G316</f>
        <v>20365584</v>
      </c>
      <c r="L316" s="433"/>
    </row>
    <row r="317" spans="1:12">
      <c r="A317" s="487"/>
      <c r="B317" s="1681"/>
      <c r="C317" s="555" t="s">
        <v>1562</v>
      </c>
      <c r="D317" s="1667" t="s">
        <v>1570</v>
      </c>
      <c r="E317" s="1681"/>
      <c r="F317" s="1671"/>
      <c r="G317" s="1671"/>
      <c r="H317" s="1671"/>
      <c r="I317" s="1671"/>
      <c r="J317" s="559"/>
      <c r="K317" s="1707"/>
      <c r="L317" s="433"/>
    </row>
    <row r="318" spans="1:12">
      <c r="A318" s="487"/>
      <c r="B318" s="561"/>
      <c r="C318" s="532"/>
      <c r="D318" s="576"/>
      <c r="E318" s="582"/>
      <c r="F318" s="577"/>
      <c r="G318" s="577"/>
      <c r="H318" s="600"/>
      <c r="I318" s="577"/>
      <c r="J318" s="604">
        <v>750</v>
      </c>
      <c r="K318" s="1707">
        <f>K316+J318</f>
        <v>20366334</v>
      </c>
      <c r="L318" s="433"/>
    </row>
    <row r="319" spans="1:12">
      <c r="A319" s="498"/>
      <c r="B319" s="1680"/>
      <c r="C319" s="556" t="s">
        <v>796</v>
      </c>
      <c r="D319" s="1666" t="s">
        <v>1532</v>
      </c>
      <c r="E319" s="974" t="s">
        <v>1233</v>
      </c>
      <c r="F319" s="1677"/>
      <c r="G319" s="1677">
        <v>92700</v>
      </c>
      <c r="H319" s="943"/>
      <c r="I319" s="1677"/>
      <c r="J319" s="559"/>
      <c r="K319" s="1706">
        <f>K318-G319</f>
        <v>20273634</v>
      </c>
      <c r="L319" s="433"/>
    </row>
    <row r="320" spans="1:12">
      <c r="A320" s="487"/>
      <c r="B320" s="1681"/>
      <c r="C320" s="555" t="s">
        <v>1563</v>
      </c>
      <c r="D320" s="1667" t="s">
        <v>1409</v>
      </c>
      <c r="E320" s="1669"/>
      <c r="F320" s="1678"/>
      <c r="G320" s="1678"/>
      <c r="H320" s="460"/>
      <c r="I320" s="1678"/>
      <c r="J320" s="559"/>
      <c r="K320" s="1707"/>
      <c r="L320" s="433"/>
    </row>
    <row r="321" spans="1:12">
      <c r="A321" s="487"/>
      <c r="B321" s="561"/>
      <c r="C321" s="532"/>
      <c r="D321" s="576"/>
      <c r="E321" s="582"/>
      <c r="F321" s="577"/>
      <c r="G321" s="577"/>
      <c r="H321" s="600"/>
      <c r="I321" s="577"/>
      <c r="J321" s="604">
        <v>750</v>
      </c>
      <c r="K321" s="1745">
        <f>K319+J321</f>
        <v>20274384</v>
      </c>
      <c r="L321" s="433"/>
    </row>
    <row r="322" spans="1:12">
      <c r="A322" s="498"/>
      <c r="B322" s="1680" t="s">
        <v>1665</v>
      </c>
      <c r="C322" s="556" t="s">
        <v>815</v>
      </c>
      <c r="D322" s="1666" t="s">
        <v>138</v>
      </c>
      <c r="E322" s="974" t="s">
        <v>140</v>
      </c>
      <c r="F322" s="1670"/>
      <c r="G322" s="1670">
        <v>323815</v>
      </c>
      <c r="H322" s="1670"/>
      <c r="I322" s="1670"/>
      <c r="J322" s="559"/>
      <c r="K322" s="1706">
        <f>K321-G322</f>
        <v>19950569</v>
      </c>
      <c r="L322" s="433" t="s">
        <v>1660</v>
      </c>
    </row>
    <row r="323" spans="1:12">
      <c r="A323" s="487"/>
      <c r="B323" s="1681"/>
      <c r="C323" s="555" t="s">
        <v>910</v>
      </c>
      <c r="D323" s="1667" t="s">
        <v>598</v>
      </c>
      <c r="E323" s="1681"/>
      <c r="F323" s="1671"/>
      <c r="G323" s="1671"/>
      <c r="H323" s="1671"/>
      <c r="I323" s="1671"/>
      <c r="J323" s="559"/>
      <c r="K323" s="1707"/>
      <c r="L323" s="433"/>
    </row>
    <row r="324" spans="1:12">
      <c r="A324" s="487"/>
      <c r="B324" s="561"/>
      <c r="C324" s="532"/>
      <c r="D324" s="576"/>
      <c r="E324" s="582"/>
      <c r="F324" s="577"/>
      <c r="G324" s="577"/>
      <c r="H324" s="600"/>
      <c r="I324" s="577"/>
      <c r="J324" s="604">
        <v>1600</v>
      </c>
      <c r="K324" s="1707">
        <f>K322+J324</f>
        <v>19952169</v>
      </c>
      <c r="L324" s="433"/>
    </row>
    <row r="325" spans="1:12">
      <c r="A325" s="491" t="s">
        <v>356</v>
      </c>
      <c r="B325" s="1680"/>
      <c r="C325" s="517" t="s">
        <v>997</v>
      </c>
      <c r="D325" s="1666" t="s">
        <v>37</v>
      </c>
      <c r="E325" s="1696" t="s">
        <v>717</v>
      </c>
      <c r="F325" s="1670"/>
      <c r="G325" s="1670">
        <v>200000</v>
      </c>
      <c r="H325" s="537"/>
      <c r="I325" s="1670"/>
      <c r="J325" s="559"/>
      <c r="K325" s="1706">
        <f>K324-G325</f>
        <v>19752169</v>
      </c>
      <c r="L325" s="9617"/>
    </row>
    <row r="326" spans="1:12">
      <c r="A326" s="487"/>
      <c r="B326" s="1681"/>
      <c r="C326" s="477" t="s">
        <v>1179</v>
      </c>
      <c r="D326" s="1667" t="s">
        <v>250</v>
      </c>
      <c r="E326" s="1697"/>
      <c r="F326" s="1671"/>
      <c r="G326" s="1671"/>
      <c r="H326" s="515"/>
      <c r="I326" s="1671"/>
      <c r="J326" s="559"/>
      <c r="K326" s="1707"/>
      <c r="L326" s="9618"/>
    </row>
    <row r="327" spans="1:12">
      <c r="A327" s="487"/>
      <c r="B327" s="561"/>
      <c r="C327" s="532"/>
      <c r="D327" s="576"/>
      <c r="E327" s="582"/>
      <c r="F327" s="577"/>
      <c r="G327" s="577"/>
      <c r="H327" s="600"/>
      <c r="I327" s="577"/>
      <c r="J327" s="604">
        <v>1600</v>
      </c>
      <c r="K327" s="1217">
        <f>K325+J327</f>
        <v>19753769</v>
      </c>
      <c r="L327" s="433"/>
    </row>
    <row r="328" spans="1:12">
      <c r="A328" s="498"/>
      <c r="B328" s="1680"/>
      <c r="C328" s="556" t="s">
        <v>781</v>
      </c>
      <c r="D328" s="1666"/>
      <c r="E328" s="1672"/>
      <c r="F328" s="1670"/>
      <c r="G328" s="1670"/>
      <c r="H328" s="537"/>
      <c r="I328" s="1670">
        <v>121480</v>
      </c>
      <c r="J328" s="464"/>
      <c r="K328" s="1706">
        <f>K327-I328</f>
        <v>19632289</v>
      </c>
      <c r="L328" s="9617"/>
    </row>
    <row r="329" spans="1:12">
      <c r="A329" s="487"/>
      <c r="B329" s="1681"/>
      <c r="C329" s="555" t="s">
        <v>1666</v>
      </c>
      <c r="D329" s="1667"/>
      <c r="E329" s="1673"/>
      <c r="F329" s="1671"/>
      <c r="G329" s="1671"/>
      <c r="H329" s="515"/>
      <c r="I329" s="1671"/>
      <c r="J329" s="559"/>
      <c r="K329" s="1707"/>
      <c r="L329" s="9618"/>
    </row>
    <row r="330" spans="1:12">
      <c r="A330" s="487"/>
      <c r="B330" s="561"/>
      <c r="C330" s="532"/>
      <c r="D330" s="576"/>
      <c r="E330" s="582"/>
      <c r="F330" s="577"/>
      <c r="G330" s="577"/>
      <c r="H330" s="600"/>
      <c r="I330" s="577"/>
      <c r="J330" s="585">
        <v>1500</v>
      </c>
      <c r="K330" s="1745">
        <f>K328+J330</f>
        <v>19633789</v>
      </c>
      <c r="L330" s="433"/>
    </row>
    <row r="331" spans="1:12">
      <c r="A331" s="498"/>
      <c r="B331" s="1680" t="s">
        <v>1667</v>
      </c>
      <c r="C331" s="556" t="s">
        <v>1278</v>
      </c>
      <c r="D331" s="1666" t="s">
        <v>1312</v>
      </c>
      <c r="E331" s="1668" t="s">
        <v>1326</v>
      </c>
      <c r="F331" s="1670"/>
      <c r="G331" s="1670">
        <v>300000</v>
      </c>
      <c r="H331" s="1670"/>
      <c r="I331" s="1670"/>
      <c r="J331" s="559"/>
      <c r="K331" s="1706">
        <f>K330-G331</f>
        <v>19333789</v>
      </c>
      <c r="L331" s="433"/>
    </row>
    <row r="332" spans="1:12">
      <c r="A332" s="487"/>
      <c r="B332" s="1681"/>
      <c r="C332" s="555" t="s">
        <v>1311</v>
      </c>
      <c r="D332" s="1667" t="s">
        <v>1313</v>
      </c>
      <c r="E332" s="1669"/>
      <c r="F332" s="1671"/>
      <c r="G332" s="1671"/>
      <c r="H332" s="1671"/>
      <c r="I332" s="1671"/>
      <c r="J332" s="559"/>
      <c r="K332" s="1707"/>
      <c r="L332" s="433"/>
    </row>
    <row r="333" spans="1:12">
      <c r="A333" s="487"/>
      <c r="B333" s="561"/>
      <c r="C333" s="532"/>
      <c r="D333" s="576"/>
      <c r="E333" s="582"/>
      <c r="F333" s="577"/>
      <c r="G333" s="577"/>
      <c r="H333" s="600"/>
      <c r="I333" s="577"/>
      <c r="J333" s="604">
        <v>1600</v>
      </c>
      <c r="K333" s="1707">
        <f>K331+J333</f>
        <v>19335389</v>
      </c>
      <c r="L333" s="433"/>
    </row>
    <row r="334" spans="1:12">
      <c r="A334" s="498"/>
      <c r="B334" s="1668"/>
      <c r="C334" s="474" t="s">
        <v>781</v>
      </c>
      <c r="D334" s="1692"/>
      <c r="E334" s="1668"/>
      <c r="F334" s="1670"/>
      <c r="G334" s="1670"/>
      <c r="H334" s="1670"/>
      <c r="I334" s="1670">
        <v>33590</v>
      </c>
      <c r="J334" s="559"/>
      <c r="K334" s="1706">
        <f>K333-I334</f>
        <v>19301799</v>
      </c>
      <c r="L334" s="433"/>
    </row>
    <row r="335" spans="1:12">
      <c r="A335" s="487"/>
      <c r="B335" s="1669"/>
      <c r="C335" s="477" t="s">
        <v>1431</v>
      </c>
      <c r="D335" s="1693"/>
      <c r="E335" s="1669"/>
      <c r="F335" s="1671"/>
      <c r="G335" s="1671"/>
      <c r="H335" s="1671"/>
      <c r="I335" s="1671"/>
      <c r="J335" s="559"/>
      <c r="K335" s="1707"/>
      <c r="L335" s="433"/>
    </row>
    <row r="336" spans="1:12">
      <c r="A336" s="487"/>
      <c r="B336" s="533"/>
      <c r="C336" s="465"/>
      <c r="D336" s="602"/>
      <c r="E336" s="605"/>
      <c r="F336" s="577"/>
      <c r="G336" s="600"/>
      <c r="H336" s="600"/>
      <c r="I336" s="600"/>
      <c r="J336" s="585">
        <v>1500</v>
      </c>
      <c r="K336" s="1745">
        <f>K334+J336</f>
        <v>19303299</v>
      </c>
      <c r="L336" s="433"/>
    </row>
    <row r="337" spans="1:12">
      <c r="A337" s="498"/>
      <c r="B337" s="1680" t="s">
        <v>1668</v>
      </c>
      <c r="C337" s="474" t="s">
        <v>815</v>
      </c>
      <c r="D337" s="1666" t="s">
        <v>1586</v>
      </c>
      <c r="E337" s="1668" t="s">
        <v>1637</v>
      </c>
      <c r="F337" s="1670"/>
      <c r="G337" s="1670">
        <v>135131</v>
      </c>
      <c r="H337" s="1670"/>
      <c r="I337" s="1670"/>
      <c r="J337" s="559"/>
      <c r="K337" s="1706">
        <f>K336-G337</f>
        <v>19168168</v>
      </c>
      <c r="L337" s="433"/>
    </row>
    <row r="338" spans="1:12">
      <c r="A338" s="487"/>
      <c r="B338" s="1681"/>
      <c r="C338" s="477" t="s">
        <v>1585</v>
      </c>
      <c r="D338" s="1667" t="s">
        <v>729</v>
      </c>
      <c r="E338" s="1669"/>
      <c r="F338" s="1671"/>
      <c r="G338" s="1671"/>
      <c r="H338" s="1671"/>
      <c r="I338" s="1671"/>
      <c r="J338" s="559"/>
      <c r="K338" s="1707"/>
      <c r="L338" s="433"/>
    </row>
    <row r="339" spans="1:12">
      <c r="A339" s="487"/>
      <c r="B339" s="561"/>
      <c r="C339" s="532"/>
      <c r="D339" s="576"/>
      <c r="E339" s="582"/>
      <c r="F339" s="577"/>
      <c r="G339" s="577"/>
      <c r="H339" s="600"/>
      <c r="I339" s="577"/>
      <c r="J339" s="604">
        <v>1600</v>
      </c>
      <c r="K339" s="1707">
        <f>K337+J339</f>
        <v>19169768</v>
      </c>
      <c r="L339" s="433"/>
    </row>
    <row r="340" spans="1:12">
      <c r="A340" s="491"/>
      <c r="B340" s="1680"/>
      <c r="C340" s="556" t="s">
        <v>1110</v>
      </c>
      <c r="D340" s="1666" t="s">
        <v>278</v>
      </c>
      <c r="E340" s="974" t="s">
        <v>279</v>
      </c>
      <c r="F340" s="457"/>
      <c r="G340" s="1698">
        <v>400000</v>
      </c>
      <c r="H340" s="537"/>
      <c r="I340" s="1670"/>
      <c r="J340" s="559"/>
      <c r="K340" s="1706">
        <f>K339-G340</f>
        <v>18769768</v>
      </c>
      <c r="L340" s="433"/>
    </row>
    <row r="341" spans="1:12">
      <c r="A341" s="487"/>
      <c r="B341" s="1681"/>
      <c r="C341" s="555" t="s">
        <v>1527</v>
      </c>
      <c r="D341" s="1667" t="s">
        <v>38</v>
      </c>
      <c r="E341" s="1681"/>
      <c r="F341" s="461"/>
      <c r="G341" s="1699"/>
      <c r="H341" s="515"/>
      <c r="I341" s="1671"/>
      <c r="J341" s="559"/>
      <c r="K341" s="1707"/>
      <c r="L341" s="433"/>
    </row>
    <row r="342" spans="1:12">
      <c r="A342" s="487"/>
      <c r="B342" s="561"/>
      <c r="C342" s="532"/>
      <c r="D342" s="576"/>
      <c r="E342" s="582"/>
      <c r="F342" s="577"/>
      <c r="G342" s="577"/>
      <c r="H342" s="600"/>
      <c r="I342" s="577"/>
      <c r="J342" s="604">
        <v>1600</v>
      </c>
      <c r="K342" s="1217">
        <f>K340+J342</f>
        <v>18771368</v>
      </c>
      <c r="L342" s="433"/>
    </row>
    <row r="343" spans="1:12">
      <c r="A343" s="498"/>
      <c r="B343" s="1680"/>
      <c r="C343" s="457" t="s">
        <v>781</v>
      </c>
      <c r="D343" s="1666"/>
      <c r="E343" s="1668"/>
      <c r="F343" s="1670"/>
      <c r="G343" s="1670"/>
      <c r="H343" s="537"/>
      <c r="I343" s="1670">
        <v>3090640</v>
      </c>
      <c r="J343" s="464"/>
      <c r="K343" s="1706">
        <f>K342-I343</f>
        <v>15680728</v>
      </c>
      <c r="L343" s="433"/>
    </row>
    <row r="344" spans="1:12">
      <c r="A344" s="487"/>
      <c r="B344" s="1681"/>
      <c r="C344" s="461" t="s">
        <v>1061</v>
      </c>
      <c r="D344" s="1667"/>
      <c r="E344" s="1669"/>
      <c r="F344" s="1671"/>
      <c r="G344" s="1671"/>
      <c r="H344" s="515"/>
      <c r="I344" s="1671"/>
      <c r="J344" s="559"/>
      <c r="K344" s="1707"/>
      <c r="L344" s="433"/>
    </row>
    <row r="345" spans="1:12">
      <c r="A345" s="487"/>
      <c r="B345" s="561"/>
      <c r="C345" s="532"/>
      <c r="D345" s="576"/>
      <c r="E345" s="582"/>
      <c r="F345" s="577"/>
      <c r="G345" s="577"/>
      <c r="H345" s="600"/>
      <c r="I345" s="577"/>
      <c r="J345" s="585">
        <v>1500</v>
      </c>
      <c r="K345" s="1707">
        <f>K343+J345</f>
        <v>15682228</v>
      </c>
      <c r="L345" s="433"/>
    </row>
    <row r="346" spans="1:12">
      <c r="A346" s="9515"/>
      <c r="B346" s="1680"/>
      <c r="C346" s="556" t="s">
        <v>796</v>
      </c>
      <c r="D346" s="1666"/>
      <c r="E346" s="1668"/>
      <c r="F346" s="1670"/>
      <c r="G346" s="1670"/>
      <c r="H346" s="537"/>
      <c r="I346" s="1670">
        <v>41300</v>
      </c>
      <c r="J346" s="559"/>
      <c r="K346" s="1706">
        <f>K345-I346</f>
        <v>15640928</v>
      </c>
      <c r="L346" s="433"/>
    </row>
    <row r="347" spans="1:12">
      <c r="A347" s="9516"/>
      <c r="B347" s="1681"/>
      <c r="C347" s="555" t="s">
        <v>1062</v>
      </c>
      <c r="D347" s="1667"/>
      <c r="E347" s="1669"/>
      <c r="F347" s="1671"/>
      <c r="G347" s="1671"/>
      <c r="H347" s="515"/>
      <c r="I347" s="1671"/>
      <c r="J347" s="559"/>
      <c r="K347" s="1707"/>
      <c r="L347" s="433"/>
    </row>
    <row r="348" spans="1:12">
      <c r="A348" s="487"/>
      <c r="B348" s="561"/>
      <c r="C348" s="532"/>
      <c r="D348" s="576"/>
      <c r="E348" s="582"/>
      <c r="F348" s="577"/>
      <c r="G348" s="577"/>
      <c r="H348" s="600"/>
      <c r="I348" s="577"/>
      <c r="J348" s="604">
        <v>750</v>
      </c>
      <c r="K348" s="1707">
        <f>K346+J348</f>
        <v>15641678</v>
      </c>
      <c r="L348" s="433"/>
    </row>
    <row r="349" spans="1:12">
      <c r="A349" s="9515"/>
      <c r="B349" s="1668"/>
      <c r="C349" s="556" t="s">
        <v>796</v>
      </c>
      <c r="D349" s="1666" t="s">
        <v>1586</v>
      </c>
      <c r="E349" s="1668" t="s">
        <v>1637</v>
      </c>
      <c r="F349" s="1670"/>
      <c r="G349" s="1670">
        <v>42300</v>
      </c>
      <c r="H349" s="1670"/>
      <c r="I349" s="1670"/>
      <c r="J349" s="1683"/>
      <c r="K349" s="1706">
        <f>K348-G349</f>
        <v>15599378</v>
      </c>
      <c r="L349" s="433"/>
    </row>
    <row r="350" spans="1:12">
      <c r="A350" s="9516"/>
      <c r="B350" s="1669"/>
      <c r="C350" s="555" t="s">
        <v>1587</v>
      </c>
      <c r="D350" s="1667" t="s">
        <v>729</v>
      </c>
      <c r="E350" s="1669"/>
      <c r="F350" s="1671"/>
      <c r="G350" s="1671"/>
      <c r="H350" s="1671"/>
      <c r="I350" s="1671"/>
      <c r="J350" s="1684"/>
      <c r="K350" s="1707"/>
      <c r="L350" s="433"/>
    </row>
    <row r="351" spans="1:12">
      <c r="A351" s="487"/>
      <c r="B351" s="533"/>
      <c r="C351" s="532"/>
      <c r="D351" s="576"/>
      <c r="E351" s="582"/>
      <c r="F351" s="577"/>
      <c r="G351" s="577"/>
      <c r="H351" s="600"/>
      <c r="I351" s="577"/>
      <c r="J351" s="604">
        <v>750</v>
      </c>
      <c r="K351" s="1745">
        <f>K349+J351</f>
        <v>15600128</v>
      </c>
      <c r="L351" s="433"/>
    </row>
    <row r="352" spans="1:12">
      <c r="A352" s="9515"/>
      <c r="B352" s="1680" t="s">
        <v>1669</v>
      </c>
      <c r="C352" s="457" t="s">
        <v>781</v>
      </c>
      <c r="D352" s="1692" t="s">
        <v>1167</v>
      </c>
      <c r="E352" s="1696" t="s">
        <v>195</v>
      </c>
      <c r="F352" s="1670"/>
      <c r="G352" s="1670"/>
      <c r="H352" s="534"/>
      <c r="I352" s="1670">
        <v>130140</v>
      </c>
      <c r="J352" s="1683"/>
      <c r="K352" s="1706">
        <f>K351-I352</f>
        <v>15469988</v>
      </c>
      <c r="L352" s="433"/>
    </row>
    <row r="353" spans="1:12">
      <c r="A353" s="9516"/>
      <c r="B353" s="1681"/>
      <c r="C353" s="461" t="s">
        <v>1237</v>
      </c>
      <c r="D353" s="1693" t="s">
        <v>38</v>
      </c>
      <c r="E353" s="1697"/>
      <c r="F353" s="1671"/>
      <c r="G353" s="1671"/>
      <c r="H353" s="515"/>
      <c r="I353" s="1671"/>
      <c r="J353" s="1684"/>
      <c r="K353" s="1707"/>
      <c r="L353" s="433"/>
    </row>
    <row r="354" spans="1:12">
      <c r="A354" s="487"/>
      <c r="B354" s="1681"/>
      <c r="C354" s="465"/>
      <c r="D354" s="602"/>
      <c r="E354" s="605"/>
      <c r="F354" s="577"/>
      <c r="G354" s="600"/>
      <c r="H354" s="600"/>
      <c r="I354" s="600"/>
      <c r="J354" s="585">
        <v>1500</v>
      </c>
      <c r="K354" s="1707">
        <f>K352+J354</f>
        <v>15471488</v>
      </c>
      <c r="L354" s="433"/>
    </row>
    <row r="355" spans="1:12">
      <c r="A355" s="9515"/>
      <c r="B355" s="1668"/>
      <c r="C355" s="474" t="s">
        <v>781</v>
      </c>
      <c r="D355" s="1692" t="s">
        <v>1167</v>
      </c>
      <c r="E355" s="1668" t="s">
        <v>195</v>
      </c>
      <c r="F355" s="1670"/>
      <c r="G355" s="1670"/>
      <c r="H355" s="537"/>
      <c r="I355" s="1670">
        <v>103140</v>
      </c>
      <c r="J355" s="1683"/>
      <c r="K355" s="1706">
        <f>K354-I355</f>
        <v>15368348</v>
      </c>
      <c r="L355" s="433"/>
    </row>
    <row r="356" spans="1:12">
      <c r="A356" s="9516"/>
      <c r="B356" s="1669"/>
      <c r="C356" s="477" t="s">
        <v>1238</v>
      </c>
      <c r="D356" s="1693" t="s">
        <v>38</v>
      </c>
      <c r="E356" s="1669"/>
      <c r="F356" s="1671"/>
      <c r="G356" s="1671"/>
      <c r="H356" s="515"/>
      <c r="I356" s="1671"/>
      <c r="J356" s="1684"/>
      <c r="K356" s="1707"/>
      <c r="L356" s="433"/>
    </row>
    <row r="357" spans="1:12">
      <c r="A357" s="487"/>
      <c r="B357" s="1681"/>
      <c r="C357" s="532"/>
      <c r="D357" s="576"/>
      <c r="E357" s="582"/>
      <c r="F357" s="577"/>
      <c r="G357" s="577"/>
      <c r="H357" s="600"/>
      <c r="I357" s="577"/>
      <c r="J357" s="585">
        <v>1500</v>
      </c>
      <c r="K357" s="1707">
        <f>K355+J357</f>
        <v>15369848</v>
      </c>
      <c r="L357" s="433"/>
    </row>
    <row r="358" spans="1:12">
      <c r="A358" s="9515"/>
      <c r="B358" s="1668"/>
      <c r="C358" s="474" t="s">
        <v>781</v>
      </c>
      <c r="D358" s="1692" t="s">
        <v>1167</v>
      </c>
      <c r="E358" s="1668" t="s">
        <v>195</v>
      </c>
      <c r="F358" s="1670"/>
      <c r="G358" s="1670"/>
      <c r="H358" s="1670"/>
      <c r="I358" s="1670">
        <v>144640</v>
      </c>
      <c r="J358" s="1683"/>
      <c r="K358" s="1706">
        <f>K357-I358</f>
        <v>15225208</v>
      </c>
      <c r="L358" s="433"/>
    </row>
    <row r="359" spans="1:12">
      <c r="A359" s="9516"/>
      <c r="B359" s="1669"/>
      <c r="C359" s="477" t="s">
        <v>1239</v>
      </c>
      <c r="D359" s="1693" t="s">
        <v>38</v>
      </c>
      <c r="E359" s="1669"/>
      <c r="F359" s="1671"/>
      <c r="G359" s="1671"/>
      <c r="H359" s="1671"/>
      <c r="I359" s="1671"/>
      <c r="J359" s="1684"/>
      <c r="K359" s="1707"/>
      <c r="L359" s="433"/>
    </row>
    <row r="360" spans="1:12">
      <c r="A360" s="487"/>
      <c r="B360" s="561"/>
      <c r="C360" s="529"/>
      <c r="D360" s="602"/>
      <c r="E360" s="605"/>
      <c r="F360" s="577"/>
      <c r="G360" s="577"/>
      <c r="H360" s="600"/>
      <c r="I360" s="577"/>
      <c r="J360" s="585">
        <v>1500</v>
      </c>
      <c r="K360" s="1745">
        <f>K358+J360</f>
        <v>15226708</v>
      </c>
      <c r="L360" s="433"/>
    </row>
    <row r="361" spans="1:12">
      <c r="A361" s="9515"/>
      <c r="B361" s="1668" t="s">
        <v>1670</v>
      </c>
      <c r="C361" s="435" t="s">
        <v>997</v>
      </c>
      <c r="D361" s="1666" t="s">
        <v>1221</v>
      </c>
      <c r="E361" s="1668" t="s">
        <v>1236</v>
      </c>
      <c r="F361" s="1670"/>
      <c r="G361" s="1670">
        <v>200000</v>
      </c>
      <c r="H361" s="1694"/>
      <c r="I361" s="1670"/>
      <c r="J361" s="1683"/>
      <c r="K361" s="1706">
        <f>K360-G361</f>
        <v>15026708</v>
      </c>
      <c r="L361" s="433"/>
    </row>
    <row r="362" spans="1:12">
      <c r="A362" s="9516"/>
      <c r="B362" s="1669"/>
      <c r="C362" s="509" t="s">
        <v>1261</v>
      </c>
      <c r="D362" s="1667" t="s">
        <v>1222</v>
      </c>
      <c r="E362" s="1669"/>
      <c r="F362" s="1671"/>
      <c r="G362" s="1671"/>
      <c r="H362" s="1695"/>
      <c r="I362" s="1671"/>
      <c r="J362" s="1684"/>
      <c r="K362" s="1707"/>
      <c r="L362" s="433"/>
    </row>
    <row r="363" spans="1:12">
      <c r="A363" s="487"/>
      <c r="B363" s="1681"/>
      <c r="C363" s="532"/>
      <c r="D363" s="576"/>
      <c r="E363" s="582"/>
      <c r="F363" s="577"/>
      <c r="G363" s="577"/>
      <c r="H363" s="600"/>
      <c r="I363" s="577"/>
      <c r="J363" s="604">
        <v>1600</v>
      </c>
      <c r="K363" s="1745">
        <f>K361+J363</f>
        <v>15028308</v>
      </c>
      <c r="L363" s="433"/>
    </row>
    <row r="364" spans="1:12">
      <c r="A364" s="9515"/>
      <c r="B364" s="1668" t="s">
        <v>1671</v>
      </c>
      <c r="C364" s="556" t="s">
        <v>815</v>
      </c>
      <c r="D364" s="1666" t="s">
        <v>941</v>
      </c>
      <c r="E364" s="974" t="s">
        <v>276</v>
      </c>
      <c r="F364" s="1670"/>
      <c r="G364" s="1670">
        <v>328195</v>
      </c>
      <c r="H364" s="1670"/>
      <c r="I364" s="1670"/>
      <c r="J364" s="1683"/>
      <c r="K364" s="1706">
        <f>K363-G364</f>
        <v>14700113</v>
      </c>
      <c r="L364" s="433"/>
    </row>
    <row r="365" spans="1:12">
      <c r="A365" s="9516"/>
      <c r="B365" s="1669"/>
      <c r="C365" s="555" t="s">
        <v>1361</v>
      </c>
      <c r="D365" s="1667" t="s">
        <v>250</v>
      </c>
      <c r="E365" s="1681"/>
      <c r="F365" s="1671"/>
      <c r="G365" s="1671"/>
      <c r="H365" s="1671"/>
      <c r="I365" s="1671"/>
      <c r="J365" s="1684"/>
      <c r="K365" s="1707"/>
      <c r="L365" s="433"/>
    </row>
    <row r="366" spans="1:12">
      <c r="A366" s="487"/>
      <c r="B366" s="561"/>
      <c r="C366" s="529"/>
      <c r="D366" s="602"/>
      <c r="E366" s="605"/>
      <c r="F366" s="577"/>
      <c r="G366" s="577"/>
      <c r="H366" s="600"/>
      <c r="I366" s="577"/>
      <c r="J366" s="604">
        <v>1600</v>
      </c>
      <c r="K366" s="1707">
        <f>K364+J366</f>
        <v>14701713</v>
      </c>
      <c r="L366" s="433"/>
    </row>
    <row r="367" spans="1:12">
      <c r="A367" s="9515"/>
      <c r="B367" s="1668"/>
      <c r="C367" s="545" t="s">
        <v>781</v>
      </c>
      <c r="D367" s="1666" t="s">
        <v>941</v>
      </c>
      <c r="E367" s="974" t="s">
        <v>276</v>
      </c>
      <c r="F367" s="1670"/>
      <c r="G367" s="1670">
        <v>44140</v>
      </c>
      <c r="H367" s="1670"/>
      <c r="I367" s="1670"/>
      <c r="J367" s="1683"/>
      <c r="K367" s="1706">
        <f>K366-G367</f>
        <v>14657573</v>
      </c>
      <c r="L367" s="433"/>
    </row>
    <row r="368" spans="1:12">
      <c r="A368" s="9516"/>
      <c r="B368" s="1669"/>
      <c r="C368" s="555" t="s">
        <v>1265</v>
      </c>
      <c r="D368" s="1667" t="s">
        <v>956</v>
      </c>
      <c r="E368" s="1681"/>
      <c r="F368" s="1671"/>
      <c r="G368" s="1671"/>
      <c r="H368" s="1671"/>
      <c r="I368" s="1671"/>
      <c r="J368" s="1684"/>
      <c r="K368" s="1707"/>
      <c r="L368" s="433"/>
    </row>
    <row r="369" spans="1:12">
      <c r="A369" s="487"/>
      <c r="B369" s="1681"/>
      <c r="C369" s="532"/>
      <c r="D369" s="576"/>
      <c r="E369" s="582"/>
      <c r="F369" s="577"/>
      <c r="G369" s="577"/>
      <c r="H369" s="600"/>
      <c r="I369" s="577"/>
      <c r="J369" s="585">
        <v>1500</v>
      </c>
      <c r="K369" s="1707">
        <f>K367+J369</f>
        <v>14659073</v>
      </c>
      <c r="L369" s="433"/>
    </row>
    <row r="370" spans="1:12">
      <c r="A370" s="9515"/>
      <c r="B370" s="1668"/>
      <c r="C370" s="556" t="s">
        <v>815</v>
      </c>
      <c r="D370" s="1666" t="s">
        <v>955</v>
      </c>
      <c r="E370" s="1668" t="s">
        <v>1232</v>
      </c>
      <c r="F370" s="1670"/>
      <c r="G370" s="1670"/>
      <c r="H370" s="1670"/>
      <c r="I370" s="1670">
        <v>440236</v>
      </c>
      <c r="J370" s="1683"/>
      <c r="K370" s="1706">
        <f>K369-I370</f>
        <v>14218837</v>
      </c>
      <c r="L370" s="9617"/>
    </row>
    <row r="371" spans="1:12">
      <c r="A371" s="9516"/>
      <c r="B371" s="1669"/>
      <c r="C371" s="555" t="s">
        <v>1186</v>
      </c>
      <c r="D371" s="1667" t="s">
        <v>956</v>
      </c>
      <c r="E371" s="1669"/>
      <c r="F371" s="1671"/>
      <c r="G371" s="1671"/>
      <c r="H371" s="1671"/>
      <c r="I371" s="1671"/>
      <c r="J371" s="1684"/>
      <c r="K371" s="1707"/>
      <c r="L371" s="9618"/>
    </row>
    <row r="372" spans="1:12">
      <c r="A372" s="487"/>
      <c r="B372" s="561"/>
      <c r="C372" s="529"/>
      <c r="D372" s="602"/>
      <c r="E372" s="605"/>
      <c r="F372" s="577"/>
      <c r="G372" s="577"/>
      <c r="H372" s="600"/>
      <c r="I372" s="577"/>
      <c r="J372" s="604">
        <v>1600</v>
      </c>
      <c r="K372" s="1707">
        <f>K370+J372</f>
        <v>14220437</v>
      </c>
      <c r="L372" s="433"/>
    </row>
    <row r="373" spans="1:12">
      <c r="A373" s="9515"/>
      <c r="B373" s="1668"/>
      <c r="C373" s="556" t="s">
        <v>796</v>
      </c>
      <c r="D373" s="1666" t="s">
        <v>955</v>
      </c>
      <c r="E373" s="1668" t="s">
        <v>1232</v>
      </c>
      <c r="F373" s="1670"/>
      <c r="G373" s="1670"/>
      <c r="H373" s="1670"/>
      <c r="I373" s="1670">
        <v>57800</v>
      </c>
      <c r="J373" s="1683"/>
      <c r="K373" s="1706">
        <f>K372-I373</f>
        <v>14162637</v>
      </c>
      <c r="L373" s="9617"/>
    </row>
    <row r="374" spans="1:12">
      <c r="A374" s="9516"/>
      <c r="B374" s="1669"/>
      <c r="C374" s="477" t="s">
        <v>1187</v>
      </c>
      <c r="D374" s="1667" t="s">
        <v>956</v>
      </c>
      <c r="E374" s="1669"/>
      <c r="F374" s="1671"/>
      <c r="G374" s="1671"/>
      <c r="H374" s="1671"/>
      <c r="I374" s="1671"/>
      <c r="J374" s="1684"/>
      <c r="K374" s="1707"/>
      <c r="L374" s="9618"/>
    </row>
    <row r="375" spans="1:12">
      <c r="A375" s="487"/>
      <c r="B375" s="1681"/>
      <c r="C375" s="532"/>
      <c r="D375" s="576"/>
      <c r="E375" s="582"/>
      <c r="F375" s="577"/>
      <c r="G375" s="577"/>
      <c r="H375" s="600"/>
      <c r="I375" s="577"/>
      <c r="J375" s="604">
        <v>750</v>
      </c>
      <c r="K375" s="1707">
        <f>K373+J375</f>
        <v>14163387</v>
      </c>
      <c r="L375" s="433"/>
    </row>
    <row r="376" spans="1:12">
      <c r="A376" s="9515"/>
      <c r="B376" s="1668"/>
      <c r="C376" s="556" t="s">
        <v>952</v>
      </c>
      <c r="D376" s="1688" t="s">
        <v>91</v>
      </c>
      <c r="E376" s="1668" t="s">
        <v>92</v>
      </c>
      <c r="F376" s="1670"/>
      <c r="G376" s="1670">
        <v>50000</v>
      </c>
      <c r="H376" s="1670"/>
      <c r="I376" s="1670"/>
      <c r="J376" s="1683"/>
      <c r="K376" s="1706">
        <f>K375-G376</f>
        <v>14113387</v>
      </c>
      <c r="L376" s="433"/>
    </row>
    <row r="377" spans="1:12">
      <c r="A377" s="9516"/>
      <c r="B377" s="1669"/>
      <c r="C377" s="555" t="s">
        <v>1016</v>
      </c>
      <c r="D377" s="1667" t="s">
        <v>1176</v>
      </c>
      <c r="E377" s="1669"/>
      <c r="F377" s="1671"/>
      <c r="G377" s="1671"/>
      <c r="H377" s="1671"/>
      <c r="I377" s="1671"/>
      <c r="J377" s="1684"/>
      <c r="K377" s="1707"/>
      <c r="L377" s="433"/>
    </row>
    <row r="378" spans="1:12">
      <c r="A378" s="487"/>
      <c r="B378" s="561"/>
      <c r="C378" s="532"/>
      <c r="D378" s="576"/>
      <c r="E378" s="582"/>
      <c r="F378" s="577"/>
      <c r="G378" s="577"/>
      <c r="H378" s="600"/>
      <c r="I378" s="577"/>
      <c r="J378" s="604">
        <v>1600</v>
      </c>
      <c r="K378" s="1707">
        <f>K376+J378</f>
        <v>14114987</v>
      </c>
      <c r="L378" s="433"/>
    </row>
    <row r="379" spans="1:12">
      <c r="A379" s="9515"/>
      <c r="B379" s="1668"/>
      <c r="C379" s="474" t="s">
        <v>781</v>
      </c>
      <c r="D379" s="1666" t="s">
        <v>933</v>
      </c>
      <c r="E379" s="1668" t="s">
        <v>110</v>
      </c>
      <c r="F379" s="1670"/>
      <c r="G379" s="1670">
        <v>95140</v>
      </c>
      <c r="H379" s="1670"/>
      <c r="I379" s="1670"/>
      <c r="J379" s="1683"/>
      <c r="K379" s="1706">
        <f>K378-G379</f>
        <v>14019847</v>
      </c>
      <c r="L379" s="433"/>
    </row>
    <row r="380" spans="1:12">
      <c r="A380" s="9516"/>
      <c r="B380" s="1669"/>
      <c r="C380" s="461" t="s">
        <v>1241</v>
      </c>
      <c r="D380" s="1667" t="s">
        <v>598</v>
      </c>
      <c r="E380" s="1669"/>
      <c r="F380" s="1671"/>
      <c r="G380" s="1671"/>
      <c r="H380" s="1671"/>
      <c r="I380" s="1671"/>
      <c r="J380" s="1684"/>
      <c r="K380" s="1707"/>
      <c r="L380" s="433"/>
    </row>
    <row r="381" spans="1:12">
      <c r="A381" s="487"/>
      <c r="B381" s="1681"/>
      <c r="C381" s="532"/>
      <c r="D381" s="576"/>
      <c r="E381" s="582"/>
      <c r="F381" s="577"/>
      <c r="G381" s="577"/>
      <c r="H381" s="600"/>
      <c r="I381" s="577"/>
      <c r="J381" s="585">
        <v>1500</v>
      </c>
      <c r="K381" s="1707">
        <f>K379+J381</f>
        <v>14021347</v>
      </c>
      <c r="L381" s="433"/>
    </row>
    <row r="382" spans="1:12">
      <c r="A382" s="9515"/>
      <c r="B382" s="1668"/>
      <c r="C382" s="474" t="s">
        <v>781</v>
      </c>
      <c r="D382" s="1692" t="s">
        <v>312</v>
      </c>
      <c r="E382" s="1668" t="s">
        <v>310</v>
      </c>
      <c r="F382" s="1670"/>
      <c r="G382" s="1670">
        <v>10140</v>
      </c>
      <c r="H382" s="1670"/>
      <c r="I382" s="1670"/>
      <c r="J382" s="1683"/>
      <c r="K382" s="1706">
        <f>K381-G382</f>
        <v>14011207</v>
      </c>
      <c r="L382" s="433"/>
    </row>
    <row r="383" spans="1:12">
      <c r="A383" s="9516"/>
      <c r="B383" s="1669"/>
      <c r="C383" s="538" t="s">
        <v>1242</v>
      </c>
      <c r="D383" s="1693" t="s">
        <v>38</v>
      </c>
      <c r="E383" s="1687"/>
      <c r="F383" s="1671"/>
      <c r="G383" s="1671"/>
      <c r="H383" s="1671"/>
      <c r="I383" s="1671"/>
      <c r="J383" s="1684"/>
      <c r="K383" s="1707"/>
      <c r="L383" s="433"/>
    </row>
    <row r="384" spans="1:12">
      <c r="A384" s="487"/>
      <c r="B384" s="561"/>
      <c r="C384" s="532"/>
      <c r="D384" s="576"/>
      <c r="E384" s="582"/>
      <c r="F384" s="577"/>
      <c r="G384" s="577"/>
      <c r="H384" s="600"/>
      <c r="I384" s="577"/>
      <c r="J384" s="585">
        <v>1500</v>
      </c>
      <c r="K384" s="1707">
        <f>K382+J384</f>
        <v>14012707</v>
      </c>
      <c r="L384" s="433"/>
    </row>
    <row r="385" spans="1:12">
      <c r="A385" s="9515"/>
      <c r="B385" s="1668"/>
      <c r="C385" s="474" t="s">
        <v>781</v>
      </c>
      <c r="D385" s="1666" t="s">
        <v>199</v>
      </c>
      <c r="E385" s="1668" t="s">
        <v>201</v>
      </c>
      <c r="F385" s="1670"/>
      <c r="G385" s="1670">
        <v>52640</v>
      </c>
      <c r="H385" s="1670"/>
      <c r="I385" s="1670"/>
      <c r="J385" s="1683"/>
      <c r="K385" s="1706">
        <f>K384-G385</f>
        <v>13960067</v>
      </c>
      <c r="L385" s="433"/>
    </row>
    <row r="386" spans="1:12">
      <c r="A386" s="9516"/>
      <c r="B386" s="1669"/>
      <c r="C386" s="477" t="s">
        <v>1243</v>
      </c>
      <c r="D386" s="1667" t="s">
        <v>200</v>
      </c>
      <c r="E386" s="1669"/>
      <c r="F386" s="1671"/>
      <c r="G386" s="1671"/>
      <c r="H386" s="1671"/>
      <c r="I386" s="1671"/>
      <c r="J386" s="1684"/>
      <c r="K386" s="1707"/>
      <c r="L386" s="433"/>
    </row>
    <row r="387" spans="1:12">
      <c r="A387" s="487"/>
      <c r="B387" s="1681"/>
      <c r="C387" s="532"/>
      <c r="D387" s="576"/>
      <c r="E387" s="582"/>
      <c r="F387" s="577"/>
      <c r="G387" s="577"/>
      <c r="H387" s="600"/>
      <c r="I387" s="577"/>
      <c r="J387" s="585">
        <v>1500</v>
      </c>
      <c r="K387" s="1707">
        <f>K385+J387</f>
        <v>13961567</v>
      </c>
      <c r="L387" s="433"/>
    </row>
    <row r="388" spans="1:12">
      <c r="A388" s="9515"/>
      <c r="B388" s="1668"/>
      <c r="C388" s="457" t="s">
        <v>781</v>
      </c>
      <c r="D388" s="1692" t="s">
        <v>943</v>
      </c>
      <c r="E388" s="459" t="s">
        <v>1231</v>
      </c>
      <c r="F388" s="1670"/>
      <c r="G388" s="1670">
        <v>177640</v>
      </c>
      <c r="H388" s="1670"/>
      <c r="I388" s="1670"/>
      <c r="J388" s="1683"/>
      <c r="K388" s="1706">
        <f>K387-G388</f>
        <v>13783927</v>
      </c>
      <c r="L388" s="433"/>
    </row>
    <row r="389" spans="1:12">
      <c r="A389" s="9516"/>
      <c r="B389" s="1669"/>
      <c r="C389" s="461" t="s">
        <v>1181</v>
      </c>
      <c r="D389" s="1693" t="s">
        <v>598</v>
      </c>
      <c r="E389" s="1687"/>
      <c r="F389" s="1671"/>
      <c r="G389" s="1671"/>
      <c r="H389" s="1671"/>
      <c r="I389" s="1671"/>
      <c r="J389" s="1684"/>
      <c r="K389" s="1707"/>
      <c r="L389" s="433"/>
    </row>
    <row r="390" spans="1:12">
      <c r="A390" s="487"/>
      <c r="B390" s="561"/>
      <c r="C390" s="532"/>
      <c r="D390" s="576"/>
      <c r="E390" s="582"/>
      <c r="F390" s="577"/>
      <c r="G390" s="577"/>
      <c r="H390" s="600"/>
      <c r="I390" s="577"/>
      <c r="J390" s="585">
        <v>1500</v>
      </c>
      <c r="K390" s="1707">
        <f>K388+J390</f>
        <v>13785427</v>
      </c>
      <c r="L390" s="433"/>
    </row>
    <row r="391" spans="1:12">
      <c r="A391" s="9515"/>
      <c r="B391" s="1668"/>
      <c r="C391" s="556" t="s">
        <v>781</v>
      </c>
      <c r="D391" s="1666" t="s">
        <v>939</v>
      </c>
      <c r="E391" s="459" t="s">
        <v>1244</v>
      </c>
      <c r="F391" s="1670"/>
      <c r="G391" s="1670">
        <v>92640</v>
      </c>
      <c r="H391" s="1670"/>
      <c r="I391" s="1670"/>
      <c r="J391" s="1683"/>
      <c r="K391" s="1706">
        <f>K390-G391</f>
        <v>13692787</v>
      </c>
      <c r="L391" s="433"/>
    </row>
    <row r="392" spans="1:12">
      <c r="A392" s="9516"/>
      <c r="B392" s="1669"/>
      <c r="C392" s="555" t="s">
        <v>938</v>
      </c>
      <c r="D392" s="1667" t="s">
        <v>598</v>
      </c>
      <c r="E392" s="1687"/>
      <c r="F392" s="1671"/>
      <c r="G392" s="1671"/>
      <c r="H392" s="1671"/>
      <c r="I392" s="1671"/>
      <c r="J392" s="1684"/>
      <c r="K392" s="1707"/>
      <c r="L392" s="433"/>
    </row>
    <row r="393" spans="1:12">
      <c r="A393" s="487"/>
      <c r="B393" s="1681"/>
      <c r="C393" s="529"/>
      <c r="D393" s="602"/>
      <c r="E393" s="605"/>
      <c r="F393" s="577"/>
      <c r="G393" s="577"/>
      <c r="H393" s="600"/>
      <c r="I393" s="577"/>
      <c r="J393" s="585">
        <v>1500</v>
      </c>
      <c r="K393" s="1707">
        <f>K391+J393</f>
        <v>13694287</v>
      </c>
      <c r="L393" s="433"/>
    </row>
    <row r="394" spans="1:12">
      <c r="A394" s="9515"/>
      <c r="B394" s="1668"/>
      <c r="C394" s="457" t="s">
        <v>781</v>
      </c>
      <c r="D394" s="1692" t="s">
        <v>1246</v>
      </c>
      <c r="E394" s="459" t="s">
        <v>1248</v>
      </c>
      <c r="F394" s="1670"/>
      <c r="G394" s="1670">
        <v>43940</v>
      </c>
      <c r="H394" s="1670"/>
      <c r="I394" s="1670"/>
      <c r="J394" s="1683"/>
      <c r="K394" s="1706">
        <f>K393-G394</f>
        <v>13650347</v>
      </c>
      <c r="L394" s="433"/>
    </row>
    <row r="395" spans="1:12">
      <c r="A395" s="9516"/>
      <c r="B395" s="1669"/>
      <c r="C395" s="461" t="s">
        <v>1245</v>
      </c>
      <c r="D395" s="1693" t="s">
        <v>1247</v>
      </c>
      <c r="E395" s="1687"/>
      <c r="F395" s="1671"/>
      <c r="G395" s="1671"/>
      <c r="H395" s="1671"/>
      <c r="I395" s="1671"/>
      <c r="J395" s="1684"/>
      <c r="K395" s="1707"/>
      <c r="L395" s="433"/>
    </row>
    <row r="396" spans="1:12">
      <c r="A396" s="487"/>
      <c r="B396" s="561"/>
      <c r="C396" s="529"/>
      <c r="D396" s="602"/>
      <c r="E396" s="605"/>
      <c r="F396" s="577"/>
      <c r="G396" s="577"/>
      <c r="H396" s="600"/>
      <c r="I396" s="577"/>
      <c r="J396" s="585">
        <v>1500</v>
      </c>
      <c r="K396" s="1695">
        <f>K394+J396</f>
        <v>13651847</v>
      </c>
      <c r="L396" s="433"/>
    </row>
    <row r="397" spans="1:12">
      <c r="A397" s="9515"/>
      <c r="B397" s="1668"/>
      <c r="C397" s="556" t="s">
        <v>781</v>
      </c>
      <c r="D397" s="1688" t="s">
        <v>1496</v>
      </c>
      <c r="E397" s="974" t="s">
        <v>1497</v>
      </c>
      <c r="F397" s="1670"/>
      <c r="G397" s="1670">
        <v>10140</v>
      </c>
      <c r="H397" s="1670"/>
      <c r="I397" s="1670"/>
      <c r="J397" s="1683"/>
      <c r="K397" s="1706">
        <f>K396-G397</f>
        <v>13641707</v>
      </c>
      <c r="L397" s="433"/>
    </row>
    <row r="398" spans="1:12">
      <c r="A398" s="9516"/>
      <c r="B398" s="1669"/>
      <c r="C398" s="555" t="s">
        <v>1493</v>
      </c>
      <c r="D398" s="1667" t="s">
        <v>38</v>
      </c>
      <c r="E398" s="1669"/>
      <c r="F398" s="1671"/>
      <c r="G398" s="1671"/>
      <c r="H398" s="1671"/>
      <c r="I398" s="1671"/>
      <c r="J398" s="1684"/>
      <c r="K398" s="1707"/>
      <c r="L398" s="433"/>
    </row>
    <row r="399" spans="1:12">
      <c r="A399" s="487"/>
      <c r="B399" s="1681"/>
      <c r="C399" s="529"/>
      <c r="D399" s="602"/>
      <c r="E399" s="605"/>
      <c r="F399" s="577"/>
      <c r="G399" s="577"/>
      <c r="H399" s="600"/>
      <c r="I399" s="577"/>
      <c r="J399" s="585">
        <v>1500</v>
      </c>
      <c r="K399" s="1707">
        <f>K397+J399</f>
        <v>13643207</v>
      </c>
      <c r="L399" s="433"/>
    </row>
    <row r="400" spans="1:12">
      <c r="A400" s="9515"/>
      <c r="B400" s="1668"/>
      <c r="C400" s="556" t="s">
        <v>781</v>
      </c>
      <c r="D400" s="1688" t="s">
        <v>1496</v>
      </c>
      <c r="E400" s="974" t="s">
        <v>1497</v>
      </c>
      <c r="F400" s="1670"/>
      <c r="G400" s="1670">
        <v>10140</v>
      </c>
      <c r="H400" s="1670"/>
      <c r="I400" s="1670"/>
      <c r="J400" s="1683"/>
      <c r="K400" s="1706">
        <f>K399-G400</f>
        <v>13633067</v>
      </c>
      <c r="L400" s="9617"/>
    </row>
    <row r="401" spans="1:12">
      <c r="A401" s="9516"/>
      <c r="B401" s="1669"/>
      <c r="C401" s="555" t="s">
        <v>1494</v>
      </c>
      <c r="D401" s="1667" t="s">
        <v>38</v>
      </c>
      <c r="E401" s="1669"/>
      <c r="F401" s="1671"/>
      <c r="G401" s="1671"/>
      <c r="H401" s="1671"/>
      <c r="I401" s="1671"/>
      <c r="J401" s="1684"/>
      <c r="K401" s="1707"/>
      <c r="L401" s="9618"/>
    </row>
    <row r="402" spans="1:12">
      <c r="A402" s="487"/>
      <c r="B402" s="561"/>
      <c r="C402" s="532"/>
      <c r="D402" s="576"/>
      <c r="E402" s="582"/>
      <c r="F402" s="577"/>
      <c r="G402" s="577"/>
      <c r="H402" s="600"/>
      <c r="I402" s="577"/>
      <c r="J402" s="585">
        <v>1500</v>
      </c>
      <c r="K402" s="1707">
        <f>K400+J402</f>
        <v>13634567</v>
      </c>
      <c r="L402" s="433"/>
    </row>
    <row r="403" spans="1:12">
      <c r="A403" s="9515"/>
      <c r="B403" s="1668"/>
      <c r="C403" s="556" t="s">
        <v>781</v>
      </c>
      <c r="D403" s="1688" t="s">
        <v>1496</v>
      </c>
      <c r="E403" s="974" t="s">
        <v>1497</v>
      </c>
      <c r="F403" s="1670"/>
      <c r="G403" s="1670">
        <v>13740</v>
      </c>
      <c r="H403" s="1670"/>
      <c r="I403" s="1670"/>
      <c r="J403" s="1683"/>
      <c r="K403" s="1706">
        <f>K402-G403</f>
        <v>13620827</v>
      </c>
      <c r="L403" s="433"/>
    </row>
    <row r="404" spans="1:12">
      <c r="A404" s="9516"/>
      <c r="B404" s="1669"/>
      <c r="C404" s="555" t="s">
        <v>1495</v>
      </c>
      <c r="D404" s="1667" t="s">
        <v>38</v>
      </c>
      <c r="E404" s="1669"/>
      <c r="F404" s="1671"/>
      <c r="G404" s="1671"/>
      <c r="H404" s="1671"/>
      <c r="I404" s="1671"/>
      <c r="J404" s="1684"/>
      <c r="K404" s="1707"/>
      <c r="L404" s="433"/>
    </row>
    <row r="405" spans="1:12">
      <c r="A405" s="487"/>
      <c r="B405" s="1681"/>
      <c r="C405" s="529"/>
      <c r="D405" s="602"/>
      <c r="E405" s="605"/>
      <c r="F405" s="577"/>
      <c r="G405" s="577"/>
      <c r="H405" s="600"/>
      <c r="I405" s="577"/>
      <c r="J405" s="585">
        <v>1500</v>
      </c>
      <c r="K405" s="1707">
        <f>K403+J405</f>
        <v>13622327</v>
      </c>
      <c r="L405" s="433"/>
    </row>
    <row r="406" spans="1:12">
      <c r="A406" s="9515"/>
      <c r="B406" s="1668"/>
      <c r="C406" s="556" t="s">
        <v>781</v>
      </c>
      <c r="D406" s="1666" t="s">
        <v>1321</v>
      </c>
      <c r="E406" s="1110" t="s">
        <v>1322</v>
      </c>
      <c r="F406" s="1670"/>
      <c r="G406" s="1670">
        <v>27840</v>
      </c>
      <c r="H406" s="1670"/>
      <c r="I406" s="1670"/>
      <c r="J406" s="1683"/>
      <c r="K406" s="1706">
        <f>K405-G406</f>
        <v>13594487</v>
      </c>
      <c r="L406" s="433"/>
    </row>
    <row r="407" spans="1:12">
      <c r="A407" s="9516"/>
      <c r="B407" s="1669"/>
      <c r="C407" s="555" t="s">
        <v>1306</v>
      </c>
      <c r="D407" s="1667" t="s">
        <v>1176</v>
      </c>
      <c r="E407" s="1669"/>
      <c r="F407" s="1671"/>
      <c r="G407" s="1671"/>
      <c r="H407" s="1671"/>
      <c r="I407" s="1671"/>
      <c r="J407" s="1684"/>
      <c r="K407" s="1707"/>
      <c r="L407" s="433"/>
    </row>
    <row r="408" spans="1:12">
      <c r="A408" s="487"/>
      <c r="B408" s="561"/>
      <c r="C408" s="529"/>
      <c r="D408" s="602"/>
      <c r="E408" s="605"/>
      <c r="F408" s="577"/>
      <c r="G408" s="577"/>
      <c r="H408" s="600"/>
      <c r="I408" s="577"/>
      <c r="J408" s="585">
        <v>1500</v>
      </c>
      <c r="K408" s="1707">
        <f>K406+J408</f>
        <v>13595987</v>
      </c>
      <c r="L408" s="433"/>
    </row>
    <row r="409" spans="1:12">
      <c r="A409" s="9515"/>
      <c r="B409" s="1668"/>
      <c r="C409" s="556" t="s">
        <v>781</v>
      </c>
      <c r="D409" s="1666" t="s">
        <v>743</v>
      </c>
      <c r="E409" s="1668" t="s">
        <v>1177</v>
      </c>
      <c r="F409" s="1670"/>
      <c r="G409" s="1670">
        <v>15390</v>
      </c>
      <c r="H409" s="1670"/>
      <c r="I409" s="1670"/>
      <c r="J409" s="1683"/>
      <c r="K409" s="1706">
        <f>K408-G409</f>
        <v>13580597</v>
      </c>
    </row>
    <row r="410" spans="1:12">
      <c r="A410" s="9516"/>
      <c r="B410" s="1669"/>
      <c r="C410" s="555" t="s">
        <v>1175</v>
      </c>
      <c r="D410" s="1667" t="s">
        <v>1176</v>
      </c>
      <c r="E410" s="1669"/>
      <c r="F410" s="1671"/>
      <c r="G410" s="1671"/>
      <c r="H410" s="1671"/>
      <c r="I410" s="1671"/>
      <c r="J410" s="1684"/>
      <c r="K410" s="1707"/>
    </row>
    <row r="411" spans="1:12">
      <c r="A411" s="487"/>
      <c r="B411" s="1681"/>
      <c r="C411" s="529"/>
      <c r="D411" s="602"/>
      <c r="E411" s="605"/>
      <c r="F411" s="577"/>
      <c r="G411" s="577"/>
      <c r="H411" s="600"/>
      <c r="I411" s="577"/>
      <c r="J411" s="585">
        <v>1500</v>
      </c>
      <c r="K411" s="1707">
        <f>K409+J411</f>
        <v>13582097</v>
      </c>
      <c r="L411" s="433"/>
    </row>
    <row r="412" spans="1:12">
      <c r="A412" s="9515"/>
      <c r="B412" s="1668"/>
      <c r="C412" s="545" t="s">
        <v>781</v>
      </c>
      <c r="D412" s="1666" t="s">
        <v>113</v>
      </c>
      <c r="E412" s="1668" t="s">
        <v>114</v>
      </c>
      <c r="F412" s="1670"/>
      <c r="G412" s="1670">
        <v>10140</v>
      </c>
      <c r="H412" s="1670"/>
      <c r="I412" s="1670"/>
      <c r="J412" s="1706"/>
      <c r="K412" s="870">
        <f>K411-G412</f>
        <v>13571957</v>
      </c>
      <c r="L412" s="433"/>
    </row>
    <row r="413" spans="1:12">
      <c r="A413" s="9516"/>
      <c r="B413" s="1669"/>
      <c r="C413" s="538" t="s">
        <v>1420</v>
      </c>
      <c r="D413" s="1667" t="s">
        <v>46</v>
      </c>
      <c r="E413" s="1669"/>
      <c r="F413" s="1671"/>
      <c r="G413" s="1671"/>
      <c r="H413" s="1671"/>
      <c r="I413" s="1671"/>
      <c r="J413" s="1707"/>
      <c r="K413" s="433"/>
      <c r="L413" s="433"/>
    </row>
    <row r="414" spans="1:12">
      <c r="A414" s="487"/>
      <c r="B414" s="561"/>
      <c r="C414" s="532"/>
      <c r="D414" s="576"/>
      <c r="E414" s="582"/>
      <c r="F414" s="577"/>
      <c r="G414" s="577"/>
      <c r="H414" s="600"/>
      <c r="I414" s="577"/>
      <c r="J414" s="585">
        <v>1500</v>
      </c>
      <c r="K414" s="1707">
        <f>K412+J414</f>
        <v>13573457</v>
      </c>
      <c r="L414" s="433"/>
    </row>
    <row r="415" spans="1:12">
      <c r="A415" s="9515"/>
      <c r="B415" s="1668"/>
      <c r="C415" s="556" t="s">
        <v>781</v>
      </c>
      <c r="D415" s="1692" t="s">
        <v>312</v>
      </c>
      <c r="E415" s="1668" t="s">
        <v>310</v>
      </c>
      <c r="F415" s="1670"/>
      <c r="G415" s="1670">
        <v>120390</v>
      </c>
      <c r="H415" s="1670"/>
      <c r="I415" s="1670"/>
      <c r="J415" s="1683"/>
      <c r="K415" s="1706">
        <f>K414-G415</f>
        <v>13453067</v>
      </c>
      <c r="L415" s="433"/>
    </row>
    <row r="416" spans="1:12">
      <c r="A416" s="9516"/>
      <c r="B416" s="1669"/>
      <c r="C416" s="555" t="s">
        <v>1535</v>
      </c>
      <c r="D416" s="1693" t="s">
        <v>38</v>
      </c>
      <c r="E416" s="1687"/>
      <c r="F416" s="1671"/>
      <c r="G416" s="1671"/>
      <c r="H416" s="1671"/>
      <c r="I416" s="1671"/>
      <c r="J416" s="1684"/>
      <c r="K416" s="1707"/>
      <c r="L416" s="433"/>
    </row>
    <row r="417" spans="1:12">
      <c r="A417" s="487"/>
      <c r="B417" s="1681"/>
      <c r="C417" s="529"/>
      <c r="D417" s="602"/>
      <c r="E417" s="605"/>
      <c r="F417" s="577"/>
      <c r="G417" s="577"/>
      <c r="H417" s="600"/>
      <c r="I417" s="577"/>
      <c r="J417" s="585">
        <v>1500</v>
      </c>
      <c r="K417" s="1707">
        <f>K415+J417</f>
        <v>13454567</v>
      </c>
      <c r="L417" s="433"/>
    </row>
    <row r="418" spans="1:12">
      <c r="A418" s="9515"/>
      <c r="B418" s="1668"/>
      <c r="C418" s="457" t="s">
        <v>781</v>
      </c>
      <c r="D418" s="1666" t="s">
        <v>1363</v>
      </c>
      <c r="E418" s="1668"/>
      <c r="F418" s="1670"/>
      <c r="G418" s="1670"/>
      <c r="H418" s="1670">
        <v>551140</v>
      </c>
      <c r="I418" s="1670"/>
      <c r="J418" s="1683"/>
      <c r="K418" s="1706">
        <f>K417-H418</f>
        <v>12903427</v>
      </c>
      <c r="L418" s="433"/>
    </row>
    <row r="419" spans="1:12">
      <c r="A419" s="9516"/>
      <c r="B419" s="1669"/>
      <c r="C419" s="461" t="s">
        <v>1362</v>
      </c>
      <c r="D419" s="1667"/>
      <c r="E419" s="533"/>
      <c r="F419" s="1671"/>
      <c r="G419" s="1671"/>
      <c r="H419" s="1671"/>
      <c r="I419" s="1671"/>
      <c r="J419" s="1684"/>
      <c r="K419" s="1707"/>
      <c r="L419" s="433"/>
    </row>
    <row r="420" spans="1:12">
      <c r="A420" s="487"/>
      <c r="B420" s="561"/>
      <c r="C420" s="532"/>
      <c r="D420" s="576"/>
      <c r="E420" s="582"/>
      <c r="F420" s="577"/>
      <c r="G420" s="577"/>
      <c r="H420" s="600"/>
      <c r="I420" s="577"/>
      <c r="J420" s="585">
        <v>1500</v>
      </c>
      <c r="K420" s="1707">
        <f>K418+J420</f>
        <v>12904927</v>
      </c>
      <c r="L420" s="433"/>
    </row>
    <row r="421" spans="1:12">
      <c r="A421" s="9515"/>
      <c r="B421" s="1668"/>
      <c r="C421" s="556" t="s">
        <v>781</v>
      </c>
      <c r="D421" s="1666" t="s">
        <v>1184</v>
      </c>
      <c r="E421" s="1668"/>
      <c r="F421" s="1670"/>
      <c r="G421" s="1670"/>
      <c r="H421" s="1670">
        <v>294640</v>
      </c>
      <c r="I421" s="1670"/>
      <c r="J421" s="1683"/>
      <c r="K421" s="1706">
        <f>K420-H421</f>
        <v>12610287</v>
      </c>
      <c r="L421" s="433"/>
    </row>
    <row r="422" spans="1:12">
      <c r="A422" s="9516"/>
      <c r="B422" s="1669"/>
      <c r="C422" s="555" t="s">
        <v>1182</v>
      </c>
      <c r="D422" s="1667"/>
      <c r="E422" s="1669"/>
      <c r="F422" s="1671"/>
      <c r="G422" s="1671"/>
      <c r="H422" s="1671"/>
      <c r="I422" s="1671"/>
      <c r="J422" s="1684"/>
      <c r="K422" s="1707"/>
      <c r="L422" s="433"/>
    </row>
    <row r="423" spans="1:12">
      <c r="A423" s="487"/>
      <c r="B423" s="1681"/>
      <c r="C423" s="529"/>
      <c r="D423" s="602"/>
      <c r="E423" s="605"/>
      <c r="F423" s="577"/>
      <c r="G423" s="577"/>
      <c r="H423" s="600"/>
      <c r="I423" s="577"/>
      <c r="J423" s="585">
        <v>1500</v>
      </c>
      <c r="K423" s="1745">
        <f>K421+J423</f>
        <v>12611787</v>
      </c>
      <c r="L423" s="433"/>
    </row>
    <row r="424" spans="1:12">
      <c r="A424" s="9515"/>
      <c r="B424" s="1668" t="s">
        <v>1672</v>
      </c>
      <c r="C424" s="556" t="s">
        <v>1332</v>
      </c>
      <c r="D424" s="1666" t="s">
        <v>1312</v>
      </c>
      <c r="E424" s="1668" t="s">
        <v>1326</v>
      </c>
      <c r="F424" s="1670"/>
      <c r="G424" s="1670">
        <v>250000</v>
      </c>
      <c r="H424" s="1670"/>
      <c r="I424" s="1670"/>
      <c r="J424" s="1683"/>
      <c r="K424" s="1706">
        <f>K423-G424</f>
        <v>12361787</v>
      </c>
      <c r="L424" s="433"/>
    </row>
    <row r="425" spans="1:12">
      <c r="A425" s="9516"/>
      <c r="B425" s="1669"/>
      <c r="C425" s="555" t="s">
        <v>1311</v>
      </c>
      <c r="D425" s="1667" t="s">
        <v>1313</v>
      </c>
      <c r="E425" s="1669"/>
      <c r="F425" s="1671"/>
      <c r="G425" s="1671"/>
      <c r="H425" s="1671"/>
      <c r="I425" s="1671"/>
      <c r="J425" s="1684"/>
      <c r="K425" s="1707"/>
      <c r="L425" s="433"/>
    </row>
    <row r="426" spans="1:12">
      <c r="A426" s="487"/>
      <c r="B426" s="561"/>
      <c r="C426" s="529"/>
      <c r="D426" s="602"/>
      <c r="E426" s="605"/>
      <c r="F426" s="577"/>
      <c r="G426" s="577"/>
      <c r="H426" s="600"/>
      <c r="I426" s="577"/>
      <c r="J426" s="604">
        <v>1600</v>
      </c>
      <c r="K426" s="1707">
        <f>K424+J426</f>
        <v>12363387</v>
      </c>
      <c r="L426" s="433"/>
    </row>
    <row r="427" spans="1:12">
      <c r="A427" s="9515"/>
      <c r="B427" s="1668"/>
      <c r="C427" s="556" t="s">
        <v>952</v>
      </c>
      <c r="D427" s="1666" t="s">
        <v>983</v>
      </c>
      <c r="E427" s="1672" t="s">
        <v>262</v>
      </c>
      <c r="F427" s="1670"/>
      <c r="G427" s="1670">
        <v>50000</v>
      </c>
      <c r="H427" s="1670"/>
      <c r="I427" s="1670"/>
      <c r="J427" s="1683"/>
      <c r="K427" s="1706">
        <f>K426-G427</f>
        <v>12313387</v>
      </c>
      <c r="L427" s="433"/>
    </row>
    <row r="428" spans="1:12">
      <c r="A428" s="9516"/>
      <c r="B428" s="1669"/>
      <c r="C428" s="555" t="s">
        <v>1581</v>
      </c>
      <c r="D428" s="1667" t="s">
        <v>956</v>
      </c>
      <c r="E428" s="1673"/>
      <c r="F428" s="1671"/>
      <c r="G428" s="1671"/>
      <c r="H428" s="1671"/>
      <c r="I428" s="1671"/>
      <c r="J428" s="1684"/>
      <c r="K428" s="1707"/>
      <c r="L428" s="433"/>
    </row>
    <row r="429" spans="1:12">
      <c r="A429" s="487"/>
      <c r="B429" s="1681"/>
      <c r="C429" s="529"/>
      <c r="D429" s="602"/>
      <c r="E429" s="605"/>
      <c r="F429" s="577"/>
      <c r="G429" s="577"/>
      <c r="H429" s="600"/>
      <c r="I429" s="577"/>
      <c r="J429" s="604">
        <v>1600</v>
      </c>
      <c r="K429" s="1745">
        <f>K427+J429</f>
        <v>12314987</v>
      </c>
      <c r="L429" s="433"/>
    </row>
    <row r="430" spans="1:12">
      <c r="A430" s="9515"/>
      <c r="B430" s="1668" t="s">
        <v>1673</v>
      </c>
      <c r="C430" s="556" t="s">
        <v>1109</v>
      </c>
      <c r="D430" s="485" t="s">
        <v>1221</v>
      </c>
      <c r="E430" s="1668" t="s">
        <v>1236</v>
      </c>
      <c r="F430" s="1670"/>
      <c r="G430" s="1670">
        <v>500000</v>
      </c>
      <c r="H430" s="1670"/>
      <c r="I430" s="1670"/>
      <c r="J430" s="1683"/>
      <c r="K430" s="1706">
        <f>K429-G430</f>
        <v>11814987</v>
      </c>
      <c r="L430" s="433"/>
    </row>
    <row r="431" spans="1:12">
      <c r="A431" s="9516"/>
      <c r="B431" s="1669"/>
      <c r="C431" s="555" t="s">
        <v>1220</v>
      </c>
      <c r="D431" s="486" t="s">
        <v>1222</v>
      </c>
      <c r="E431" s="1669"/>
      <c r="F431" s="1671"/>
      <c r="G431" s="1671"/>
      <c r="H431" s="1671"/>
      <c r="I431" s="1671"/>
      <c r="J431" s="1684"/>
      <c r="K431" s="1707"/>
      <c r="L431" s="433"/>
    </row>
    <row r="432" spans="1:12">
      <c r="A432" s="487"/>
      <c r="B432" s="561"/>
      <c r="C432" s="532"/>
      <c r="D432" s="576"/>
      <c r="E432" s="582"/>
      <c r="F432" s="577"/>
      <c r="G432" s="577"/>
      <c r="H432" s="600"/>
      <c r="I432" s="577"/>
      <c r="J432" s="604">
        <v>1800</v>
      </c>
      <c r="K432" s="1707">
        <f>K430+J432</f>
        <v>11816787</v>
      </c>
      <c r="L432" s="433"/>
    </row>
    <row r="433" spans="1:12">
      <c r="A433" s="9515"/>
      <c r="B433" s="1668"/>
      <c r="C433" s="517" t="s">
        <v>1109</v>
      </c>
      <c r="D433" s="1666" t="s">
        <v>37</v>
      </c>
      <c r="E433" s="1696" t="s">
        <v>717</v>
      </c>
      <c r="F433" s="1670"/>
      <c r="G433" s="1670">
        <v>500000</v>
      </c>
      <c r="H433" s="1670"/>
      <c r="I433" s="1670"/>
      <c r="J433" s="1683"/>
      <c r="K433" s="1706">
        <f>K432-G433</f>
        <v>11316787</v>
      </c>
      <c r="L433" s="433"/>
    </row>
    <row r="434" spans="1:12">
      <c r="A434" s="9516"/>
      <c r="B434" s="1669"/>
      <c r="C434" s="477" t="s">
        <v>1179</v>
      </c>
      <c r="D434" s="1667" t="s">
        <v>250</v>
      </c>
      <c r="E434" s="1697"/>
      <c r="F434" s="1671"/>
      <c r="G434" s="1671"/>
      <c r="H434" s="1671"/>
      <c r="I434" s="1671"/>
      <c r="J434" s="1684"/>
      <c r="K434" s="1707"/>
      <c r="L434" s="433"/>
    </row>
    <row r="435" spans="1:12">
      <c r="A435" s="487"/>
      <c r="B435" s="561"/>
      <c r="C435" s="532"/>
      <c r="D435" s="576"/>
      <c r="E435" s="582"/>
      <c r="F435" s="577"/>
      <c r="G435" s="577"/>
      <c r="H435" s="600"/>
      <c r="I435" s="577"/>
      <c r="J435" s="604">
        <v>1800</v>
      </c>
      <c r="K435" s="1745">
        <f>K433+J435</f>
        <v>11318587</v>
      </c>
      <c r="L435" s="433"/>
    </row>
    <row r="436" spans="1:12">
      <c r="A436" s="9515"/>
      <c r="B436" s="1668" t="s">
        <v>1674</v>
      </c>
      <c r="C436" s="457" t="s">
        <v>997</v>
      </c>
      <c r="D436" s="1692" t="s">
        <v>1580</v>
      </c>
      <c r="E436" s="459" t="s">
        <v>1600</v>
      </c>
      <c r="F436" s="1670"/>
      <c r="G436" s="1670">
        <v>200000</v>
      </c>
      <c r="H436" s="1670"/>
      <c r="I436" s="1670"/>
      <c r="J436" s="1683"/>
      <c r="K436" s="1706">
        <f>K435-G436</f>
        <v>11118587</v>
      </c>
      <c r="L436" s="433"/>
    </row>
    <row r="437" spans="1:12">
      <c r="A437" s="9516"/>
      <c r="B437" s="1669"/>
      <c r="C437" s="461" t="s">
        <v>1579</v>
      </c>
      <c r="D437" s="1693" t="s">
        <v>38</v>
      </c>
      <c r="E437" s="1687"/>
      <c r="F437" s="1671"/>
      <c r="G437" s="1671"/>
      <c r="H437" s="1671"/>
      <c r="I437" s="1671"/>
      <c r="J437" s="1684"/>
      <c r="K437" s="1707"/>
      <c r="L437" s="433"/>
    </row>
    <row r="438" spans="1:12">
      <c r="A438" s="487"/>
      <c r="B438" s="1681"/>
      <c r="C438" s="529"/>
      <c r="D438" s="602"/>
      <c r="E438" s="605"/>
      <c r="F438" s="577"/>
      <c r="G438" s="577"/>
      <c r="H438" s="600"/>
      <c r="I438" s="577"/>
      <c r="J438" s="604">
        <v>1800</v>
      </c>
      <c r="K438" s="1745">
        <f>K436+J438</f>
        <v>11120387</v>
      </c>
      <c r="L438" s="433"/>
    </row>
    <row r="439" spans="1:12">
      <c r="A439" s="9515"/>
      <c r="B439" s="1668" t="s">
        <v>1675</v>
      </c>
      <c r="C439" s="556" t="s">
        <v>1109</v>
      </c>
      <c r="D439" s="1666" t="s">
        <v>1112</v>
      </c>
      <c r="E439" s="974" t="s">
        <v>1114</v>
      </c>
      <c r="F439" s="1670"/>
      <c r="G439" s="1670">
        <v>500000</v>
      </c>
      <c r="H439" s="1670"/>
      <c r="I439" s="1670"/>
      <c r="J439" s="1683"/>
      <c r="K439" s="1706">
        <f>K438-G439</f>
        <v>10620387</v>
      </c>
      <c r="L439" s="433"/>
    </row>
    <row r="440" spans="1:12">
      <c r="A440" s="9516"/>
      <c r="B440" s="1669"/>
      <c r="C440" s="555" t="s">
        <v>1111</v>
      </c>
      <c r="D440" s="1667" t="s">
        <v>1113</v>
      </c>
      <c r="E440" s="1681"/>
      <c r="F440" s="1671"/>
      <c r="G440" s="1671"/>
      <c r="H440" s="1671"/>
      <c r="I440" s="1671"/>
      <c r="J440" s="1684"/>
      <c r="K440" s="1707"/>
      <c r="L440" s="433"/>
    </row>
    <row r="441" spans="1:12">
      <c r="A441" s="487"/>
      <c r="B441" s="561"/>
      <c r="C441" s="532"/>
      <c r="D441" s="576"/>
      <c r="E441" s="582"/>
      <c r="F441" s="577"/>
      <c r="G441" s="577"/>
      <c r="H441" s="600"/>
      <c r="I441" s="577"/>
      <c r="J441" s="604">
        <v>1800</v>
      </c>
      <c r="K441" s="1707">
        <f>K439+J441</f>
        <v>10622187</v>
      </c>
      <c r="L441" s="433"/>
    </row>
    <row r="442" spans="1:12">
      <c r="A442" s="9515"/>
      <c r="B442" s="1668"/>
      <c r="C442" s="556" t="s">
        <v>997</v>
      </c>
      <c r="D442" s="1666" t="s">
        <v>1312</v>
      </c>
      <c r="E442" s="1668" t="s">
        <v>1326</v>
      </c>
      <c r="F442" s="1670"/>
      <c r="G442" s="1670">
        <v>200000</v>
      </c>
      <c r="H442" s="1670"/>
      <c r="I442" s="1670"/>
      <c r="J442" s="1683"/>
      <c r="K442" s="1706">
        <f>K441-G442</f>
        <v>10422187</v>
      </c>
      <c r="L442" s="433"/>
    </row>
    <row r="443" spans="1:12">
      <c r="A443" s="9516"/>
      <c r="B443" s="1669"/>
      <c r="C443" s="555" t="s">
        <v>1311</v>
      </c>
      <c r="D443" s="1667" t="s">
        <v>1313</v>
      </c>
      <c r="E443" s="1669"/>
      <c r="F443" s="1671"/>
      <c r="G443" s="1671"/>
      <c r="H443" s="1671"/>
      <c r="I443" s="1671"/>
      <c r="J443" s="1684"/>
      <c r="K443" s="1707"/>
      <c r="L443" s="433"/>
    </row>
    <row r="444" spans="1:12">
      <c r="A444" s="487"/>
      <c r="B444" s="1681"/>
      <c r="C444" s="529"/>
      <c r="D444" s="602"/>
      <c r="E444" s="605"/>
      <c r="F444" s="577"/>
      <c r="G444" s="577"/>
      <c r="H444" s="600"/>
      <c r="I444" s="577"/>
      <c r="J444" s="604">
        <v>1800</v>
      </c>
      <c r="K444" s="1707">
        <f>K442+J444</f>
        <v>10423987</v>
      </c>
      <c r="L444" s="433"/>
    </row>
    <row r="445" spans="1:12">
      <c r="A445" s="9515"/>
      <c r="B445" s="1668"/>
      <c r="C445" s="556" t="s">
        <v>864</v>
      </c>
      <c r="D445" s="1666" t="s">
        <v>983</v>
      </c>
      <c r="E445" s="1672" t="s">
        <v>262</v>
      </c>
      <c r="F445" s="1670"/>
      <c r="G445" s="1670">
        <v>100000</v>
      </c>
      <c r="H445" s="1670"/>
      <c r="I445" s="1670"/>
      <c r="J445" s="1683"/>
      <c r="K445" s="1706">
        <f>K444-G445</f>
        <v>10323987</v>
      </c>
      <c r="L445" s="433"/>
    </row>
    <row r="446" spans="1:12">
      <c r="A446" s="9516"/>
      <c r="B446" s="1669"/>
      <c r="C446" s="555" t="s">
        <v>1581</v>
      </c>
      <c r="D446" s="1667" t="s">
        <v>956</v>
      </c>
      <c r="E446" s="1673"/>
      <c r="F446" s="1671"/>
      <c r="G446" s="1671"/>
      <c r="H446" s="1671"/>
      <c r="I446" s="1671"/>
      <c r="J446" s="1684"/>
      <c r="K446" s="1707"/>
      <c r="L446" s="433"/>
    </row>
    <row r="447" spans="1:12">
      <c r="A447" s="487"/>
      <c r="B447" s="561"/>
      <c r="C447" s="532"/>
      <c r="D447" s="576"/>
      <c r="E447" s="582"/>
      <c r="F447" s="577"/>
      <c r="G447" s="577"/>
      <c r="H447" s="600"/>
      <c r="I447" s="577"/>
      <c r="J447" s="604">
        <v>1800</v>
      </c>
      <c r="K447" s="1745">
        <f>K445+J447</f>
        <v>10325787</v>
      </c>
      <c r="L447" s="433"/>
    </row>
    <row r="448" spans="1:12">
      <c r="A448" s="9515"/>
      <c r="B448" s="1668" t="s">
        <v>1676</v>
      </c>
      <c r="C448" s="556" t="s">
        <v>1109</v>
      </c>
      <c r="D448" s="1666" t="s">
        <v>278</v>
      </c>
      <c r="E448" s="974" t="s">
        <v>279</v>
      </c>
      <c r="F448" s="1670"/>
      <c r="G448" s="1670">
        <v>500000</v>
      </c>
      <c r="H448" s="1670"/>
      <c r="I448" s="1670"/>
      <c r="J448" s="1683"/>
      <c r="K448" s="1706">
        <f>K447-G448</f>
        <v>9825787</v>
      </c>
      <c r="L448" s="433"/>
    </row>
    <row r="449" spans="1:12">
      <c r="A449" s="9516"/>
      <c r="B449" s="1669"/>
      <c r="C449" s="555" t="s">
        <v>1527</v>
      </c>
      <c r="D449" s="1667" t="s">
        <v>38</v>
      </c>
      <c r="E449" s="1681"/>
      <c r="F449" s="1671"/>
      <c r="G449" s="1671"/>
      <c r="H449" s="1671"/>
      <c r="I449" s="1671"/>
      <c r="J449" s="1684"/>
      <c r="K449" s="1707"/>
      <c r="L449" s="433"/>
    </row>
    <row r="450" spans="1:12">
      <c r="A450" s="487"/>
      <c r="B450" s="1681"/>
      <c r="C450" s="529"/>
      <c r="D450" s="602"/>
      <c r="E450" s="605"/>
      <c r="F450" s="577"/>
      <c r="G450" s="577"/>
      <c r="H450" s="600"/>
      <c r="I450" s="577"/>
      <c r="J450" s="604">
        <v>1800</v>
      </c>
      <c r="K450" s="1707">
        <f>K448+J450</f>
        <v>9827587</v>
      </c>
      <c r="L450" s="433"/>
    </row>
    <row r="451" spans="1:12">
      <c r="A451" s="9515"/>
      <c r="B451" s="1668"/>
      <c r="C451" s="556" t="s">
        <v>1109</v>
      </c>
      <c r="D451" s="1666" t="s">
        <v>1049</v>
      </c>
      <c r="E451" s="1668" t="s">
        <v>126</v>
      </c>
      <c r="F451" s="1670"/>
      <c r="G451" s="1670">
        <v>500000</v>
      </c>
      <c r="H451" s="1670"/>
      <c r="I451" s="1670"/>
      <c r="J451" s="1683"/>
      <c r="K451" s="1706">
        <f>K450-G451</f>
        <v>9327587</v>
      </c>
      <c r="L451" s="433"/>
    </row>
    <row r="452" spans="1:12">
      <c r="A452" s="9516"/>
      <c r="B452" s="1669"/>
      <c r="C452" s="555" t="s">
        <v>1048</v>
      </c>
      <c r="D452" s="1667" t="s">
        <v>956</v>
      </c>
      <c r="E452" s="1669"/>
      <c r="F452" s="1671"/>
      <c r="G452" s="1671"/>
      <c r="H452" s="1671"/>
      <c r="I452" s="1671"/>
      <c r="J452" s="1684"/>
      <c r="K452" s="1707"/>
      <c r="L452" s="433"/>
    </row>
    <row r="453" spans="1:12">
      <c r="A453" s="487"/>
      <c r="B453" s="561"/>
      <c r="C453" s="532"/>
      <c r="D453" s="576"/>
      <c r="E453" s="582"/>
      <c r="F453" s="577"/>
      <c r="G453" s="577"/>
      <c r="H453" s="600"/>
      <c r="I453" s="577"/>
      <c r="J453" s="604">
        <v>1800</v>
      </c>
      <c r="K453" s="1745">
        <f>K451+J453</f>
        <v>9329387</v>
      </c>
      <c r="L453" s="433"/>
    </row>
    <row r="454" spans="1:12">
      <c r="A454" s="9515"/>
      <c r="B454" s="1668" t="s">
        <v>1677</v>
      </c>
      <c r="C454" s="556" t="s">
        <v>1369</v>
      </c>
      <c r="D454" s="1666" t="s">
        <v>964</v>
      </c>
      <c r="E454" s="1668" t="s">
        <v>1233</v>
      </c>
      <c r="F454" s="1670"/>
      <c r="G454" s="1670">
        <v>700000</v>
      </c>
      <c r="H454" s="1670"/>
      <c r="I454" s="1670"/>
      <c r="J454" s="1683"/>
      <c r="K454" s="1706">
        <f>K453-G454</f>
        <v>8629387</v>
      </c>
      <c r="L454" s="433"/>
    </row>
    <row r="455" spans="1:12">
      <c r="A455" s="9516"/>
      <c r="B455" s="1669"/>
      <c r="C455" s="555" t="s">
        <v>1172</v>
      </c>
      <c r="D455" s="1667" t="s">
        <v>965</v>
      </c>
      <c r="E455" s="1669"/>
      <c r="F455" s="1671"/>
      <c r="G455" s="1671"/>
      <c r="H455" s="1671"/>
      <c r="I455" s="1671"/>
      <c r="J455" s="1684"/>
      <c r="K455" s="1707"/>
      <c r="L455" s="433"/>
    </row>
    <row r="456" spans="1:12">
      <c r="A456" s="487"/>
      <c r="B456" s="561"/>
      <c r="C456" s="532"/>
      <c r="D456" s="576"/>
      <c r="E456" s="582"/>
      <c r="F456" s="577"/>
      <c r="G456" s="577"/>
      <c r="H456" s="600"/>
      <c r="I456" s="577"/>
      <c r="J456" s="604">
        <v>1800</v>
      </c>
      <c r="K456" s="1707">
        <f>K454+J456</f>
        <v>8631187</v>
      </c>
      <c r="L456" s="433"/>
    </row>
    <row r="457" spans="1:12">
      <c r="A457" s="9515"/>
      <c r="B457" s="1668"/>
      <c r="C457" s="474" t="s">
        <v>756</v>
      </c>
      <c r="D457" s="1666" t="s">
        <v>224</v>
      </c>
      <c r="E457" s="974" t="s">
        <v>176</v>
      </c>
      <c r="F457" s="1670"/>
      <c r="G457" s="1670">
        <v>300000</v>
      </c>
      <c r="H457" s="1670"/>
      <c r="I457" s="1670"/>
      <c r="J457" s="1683"/>
      <c r="K457" s="1706">
        <f>K456-G457</f>
        <v>8331187</v>
      </c>
      <c r="L457" s="433"/>
    </row>
    <row r="458" spans="1:12">
      <c r="A458" s="9516"/>
      <c r="B458" s="1669"/>
      <c r="C458" s="555" t="s">
        <v>757</v>
      </c>
      <c r="D458" s="1667" t="s">
        <v>758</v>
      </c>
      <c r="E458" s="1681"/>
      <c r="F458" s="1671"/>
      <c r="G458" s="1671"/>
      <c r="H458" s="1671"/>
      <c r="I458" s="1671"/>
      <c r="J458" s="1684"/>
      <c r="K458" s="1707"/>
      <c r="L458" s="433"/>
    </row>
    <row r="459" spans="1:12">
      <c r="A459" s="487"/>
      <c r="B459" s="1681"/>
      <c r="C459" s="529"/>
      <c r="D459" s="602"/>
      <c r="E459" s="605"/>
      <c r="F459" s="577"/>
      <c r="G459" s="577"/>
      <c r="H459" s="600"/>
      <c r="I459" s="577"/>
      <c r="J459" s="604">
        <v>1800</v>
      </c>
      <c r="K459" s="1745">
        <f>K457+J459</f>
        <v>8332987</v>
      </c>
      <c r="L459" s="433"/>
    </row>
    <row r="460" spans="1:12">
      <c r="A460" s="9515"/>
      <c r="B460" s="1668" t="s">
        <v>1678</v>
      </c>
      <c r="C460" s="545" t="s">
        <v>1551</v>
      </c>
      <c r="D460" s="1666" t="s">
        <v>1584</v>
      </c>
      <c r="E460" s="974" t="s">
        <v>56</v>
      </c>
      <c r="F460" s="1670"/>
      <c r="G460" s="1670">
        <v>750000</v>
      </c>
      <c r="H460" s="1670"/>
      <c r="I460" s="1670"/>
      <c r="J460" s="1683"/>
      <c r="K460" s="1706">
        <f>K459-G460</f>
        <v>7582987</v>
      </c>
      <c r="L460" s="9617"/>
    </row>
    <row r="461" spans="1:12">
      <c r="A461" s="9516"/>
      <c r="B461" s="1669"/>
      <c r="C461" s="555" t="s">
        <v>1583</v>
      </c>
      <c r="D461" s="1667" t="s">
        <v>1384</v>
      </c>
      <c r="E461" s="1681"/>
      <c r="F461" s="1671"/>
      <c r="G461" s="1671"/>
      <c r="H461" s="1671"/>
      <c r="I461" s="1671"/>
      <c r="J461" s="1684"/>
      <c r="K461" s="1707"/>
      <c r="L461" s="9618"/>
    </row>
    <row r="462" spans="1:12">
      <c r="A462" s="487"/>
      <c r="B462" s="561"/>
      <c r="C462" s="532"/>
      <c r="D462" s="576"/>
      <c r="E462" s="582"/>
      <c r="F462" s="577"/>
      <c r="G462" s="577"/>
      <c r="H462" s="600"/>
      <c r="I462" s="577"/>
      <c r="J462" s="604">
        <v>1800</v>
      </c>
      <c r="K462" s="1707">
        <f>K460+J462</f>
        <v>7584787</v>
      </c>
      <c r="L462" s="433"/>
    </row>
    <row r="463" spans="1:12">
      <c r="A463" s="9515"/>
      <c r="B463" s="1668"/>
      <c r="C463" s="474" t="s">
        <v>1278</v>
      </c>
      <c r="D463" s="1666" t="s">
        <v>1312</v>
      </c>
      <c r="E463" s="1668" t="s">
        <v>1326</v>
      </c>
      <c r="F463" s="1670"/>
      <c r="G463" s="1670">
        <v>300000</v>
      </c>
      <c r="H463" s="1670"/>
      <c r="I463" s="1670"/>
      <c r="J463" s="1683"/>
      <c r="K463" s="1706">
        <f>K462-G463</f>
        <v>7284787</v>
      </c>
      <c r="L463" s="9617"/>
    </row>
    <row r="464" spans="1:12">
      <c r="A464" s="9516"/>
      <c r="B464" s="1669"/>
      <c r="C464" s="477" t="s">
        <v>1311</v>
      </c>
      <c r="D464" s="1667" t="s">
        <v>1313</v>
      </c>
      <c r="E464" s="1669"/>
      <c r="F464" s="1671"/>
      <c r="G464" s="1671"/>
      <c r="H464" s="1671"/>
      <c r="I464" s="1671"/>
      <c r="J464" s="1684"/>
      <c r="K464" s="1707"/>
      <c r="L464" s="9618"/>
    </row>
    <row r="465" spans="1:12">
      <c r="A465" s="487"/>
      <c r="B465" s="1681"/>
      <c r="C465" s="529"/>
      <c r="D465" s="602"/>
      <c r="E465" s="605"/>
      <c r="F465" s="577"/>
      <c r="G465" s="577"/>
      <c r="H465" s="600"/>
      <c r="I465" s="577"/>
      <c r="J465" s="604">
        <v>1800</v>
      </c>
      <c r="K465" s="1745">
        <f>K463+J465</f>
        <v>7286587</v>
      </c>
      <c r="L465" s="433"/>
    </row>
    <row r="466" spans="1:12">
      <c r="A466" s="9515"/>
      <c r="B466" s="1668" t="s">
        <v>1679</v>
      </c>
      <c r="C466" s="545" t="s">
        <v>1109</v>
      </c>
      <c r="D466" s="1666" t="s">
        <v>1471</v>
      </c>
      <c r="E466" s="1668" t="s">
        <v>1469</v>
      </c>
      <c r="F466" s="1670"/>
      <c r="G466" s="1670">
        <v>500000</v>
      </c>
      <c r="H466" s="1670"/>
      <c r="I466" s="1670"/>
      <c r="J466" s="1683"/>
      <c r="K466" s="1706">
        <f>K465-G466</f>
        <v>6786587</v>
      </c>
      <c r="L466" s="433"/>
    </row>
    <row r="467" spans="1:12">
      <c r="A467" s="9516"/>
      <c r="B467" s="1669"/>
      <c r="C467" s="538" t="s">
        <v>1468</v>
      </c>
      <c r="D467" s="1667" t="s">
        <v>1325</v>
      </c>
      <c r="E467" s="1669"/>
      <c r="F467" s="1671"/>
      <c r="G467" s="1671"/>
      <c r="H467" s="1671"/>
      <c r="I467" s="1671"/>
      <c r="J467" s="1684"/>
      <c r="K467" s="1707"/>
      <c r="L467" s="433"/>
    </row>
    <row r="468" spans="1:12">
      <c r="A468" s="487"/>
      <c r="B468" s="561"/>
      <c r="C468" s="532"/>
      <c r="D468" s="576"/>
      <c r="E468" s="582"/>
      <c r="F468" s="577"/>
      <c r="G468" s="577"/>
      <c r="H468" s="600"/>
      <c r="I468" s="577"/>
      <c r="J468" s="604">
        <v>1800</v>
      </c>
      <c r="K468" s="1707">
        <f>K466+J468</f>
        <v>6788387</v>
      </c>
      <c r="L468" s="433"/>
    </row>
    <row r="469" spans="1:12">
      <c r="A469" s="9515"/>
      <c r="B469" s="1668"/>
      <c r="C469" s="556" t="s">
        <v>952</v>
      </c>
      <c r="D469" s="1666" t="s">
        <v>1207</v>
      </c>
      <c r="E469" s="1668" t="s">
        <v>1422</v>
      </c>
      <c r="F469" s="1670"/>
      <c r="G469" s="1670">
        <v>50000</v>
      </c>
      <c r="H469" s="1670"/>
      <c r="I469" s="1670"/>
      <c r="J469" s="1683"/>
      <c r="K469" s="1706">
        <f>K468-G469</f>
        <v>6738387</v>
      </c>
      <c r="L469" s="433"/>
    </row>
    <row r="470" spans="1:12">
      <c r="A470" s="9516"/>
      <c r="B470" s="1669"/>
      <c r="C470" s="555" t="s">
        <v>1206</v>
      </c>
      <c r="D470" s="1667" t="s">
        <v>1176</v>
      </c>
      <c r="E470" s="1669"/>
      <c r="F470" s="1671"/>
      <c r="G470" s="1671"/>
      <c r="H470" s="1671"/>
      <c r="I470" s="1671"/>
      <c r="J470" s="1684"/>
      <c r="K470" s="1707"/>
      <c r="L470" s="433"/>
    </row>
    <row r="471" spans="1:12">
      <c r="A471" s="487"/>
      <c r="B471" s="561"/>
      <c r="C471" s="532"/>
      <c r="D471" s="576"/>
      <c r="E471" s="582"/>
      <c r="F471" s="577"/>
      <c r="G471" s="577"/>
      <c r="H471" s="600"/>
      <c r="I471" s="577"/>
      <c r="J471" s="604">
        <v>1800</v>
      </c>
      <c r="K471" s="1707">
        <f>K469+J471</f>
        <v>6740187</v>
      </c>
      <c r="L471" s="433"/>
    </row>
    <row r="472" spans="1:12">
      <c r="A472" s="9515"/>
      <c r="B472" s="1668"/>
      <c r="C472" s="545" t="s">
        <v>591</v>
      </c>
      <c r="D472" s="1666"/>
      <c r="E472" s="1696"/>
      <c r="F472" s="1670">
        <v>20000000</v>
      </c>
      <c r="G472" s="1670"/>
      <c r="H472" s="1670"/>
      <c r="I472" s="1670"/>
      <c r="J472" s="1683"/>
      <c r="K472" s="1744">
        <f>K471+F472</f>
        <v>26740187</v>
      </c>
      <c r="L472" s="433"/>
    </row>
    <row r="473" spans="1:12">
      <c r="A473" s="9516"/>
      <c r="B473" s="1669"/>
      <c r="C473" s="555"/>
      <c r="D473" s="1667"/>
      <c r="E473" s="1697"/>
      <c r="F473" s="1671"/>
      <c r="G473" s="1671"/>
      <c r="H473" s="1671"/>
      <c r="I473" s="1671"/>
      <c r="J473" s="1684"/>
      <c r="K473" s="1707"/>
      <c r="L473" s="433"/>
    </row>
    <row r="474" spans="1:12">
      <c r="A474" s="487"/>
      <c r="B474" s="561"/>
      <c r="C474" s="532"/>
      <c r="D474" s="576"/>
      <c r="E474" s="582"/>
      <c r="F474" s="577"/>
      <c r="G474" s="577"/>
      <c r="H474" s="600"/>
      <c r="I474" s="577"/>
      <c r="J474" s="604"/>
      <c r="K474" s="1663"/>
      <c r="L474" s="433"/>
    </row>
    <row r="475" spans="1:12" ht="15.75">
      <c r="A475" s="9537" t="s">
        <v>1680</v>
      </c>
      <c r="B475" s="9538"/>
      <c r="C475" s="9538"/>
      <c r="D475" s="9538"/>
      <c r="E475" s="9539"/>
      <c r="F475" s="511">
        <f>SUM(F3:F474)</f>
        <v>60000000</v>
      </c>
      <c r="G475" s="511">
        <f>SUM(G3:G474)</f>
        <v>23168061</v>
      </c>
      <c r="H475" s="511">
        <f>SUM(H3:H474)</f>
        <v>11277350</v>
      </c>
      <c r="I475" s="511">
        <f>SUM(I3:I474)</f>
        <v>11664518</v>
      </c>
      <c r="J475" s="511">
        <f>SUM(J3:J474)</f>
        <v>228500</v>
      </c>
      <c r="K475" s="1647">
        <f>K3+F475-G475-H475-I475+J475</f>
        <v>26740187</v>
      </c>
    </row>
    <row r="476" spans="1:12" ht="15.75">
      <c r="A476" s="9531" t="s">
        <v>242</v>
      </c>
      <c r="B476" s="9532"/>
      <c r="C476" s="9532"/>
      <c r="D476" s="9532"/>
      <c r="E476" s="9533"/>
      <c r="F476" s="512">
        <f>'Juli''15'!F479</f>
        <v>578500000</v>
      </c>
      <c r="G476" s="512">
        <f>'Juli''15'!G479</f>
        <v>229960440</v>
      </c>
      <c r="H476" s="512">
        <f>'Juli''15'!H479</f>
        <v>131333783</v>
      </c>
      <c r="I476" s="512">
        <f>'Juli''15'!I479</f>
        <v>191423260</v>
      </c>
      <c r="J476" s="512">
        <f>'Juli''15'!J479</f>
        <v>2736050</v>
      </c>
      <c r="K476" s="1648">
        <f>'Juli''15'!K479</f>
        <v>318779781</v>
      </c>
    </row>
    <row r="477" spans="1:12" ht="15.75">
      <c r="A477" s="9534" t="s">
        <v>243</v>
      </c>
      <c r="B477" s="9535"/>
      <c r="C477" s="9535"/>
      <c r="D477" s="9535"/>
      <c r="E477" s="9536"/>
      <c r="F477" s="513">
        <f t="shared" ref="F477:K477" si="0">F475+F476</f>
        <v>638500000</v>
      </c>
      <c r="G477" s="513">
        <f t="shared" si="0"/>
        <v>253128501</v>
      </c>
      <c r="H477" s="513">
        <f t="shared" si="0"/>
        <v>142611133</v>
      </c>
      <c r="I477" s="513">
        <f t="shared" si="0"/>
        <v>203087778</v>
      </c>
      <c r="J477" s="513">
        <f t="shared" si="0"/>
        <v>2964550</v>
      </c>
      <c r="K477" s="1649">
        <f t="shared" si="0"/>
        <v>345519968</v>
      </c>
    </row>
  </sheetData>
  <mergeCells count="199">
    <mergeCell ref="J1:J2"/>
    <mergeCell ref="K1:K2"/>
    <mergeCell ref="L1:L2"/>
    <mergeCell ref="A3:C3"/>
    <mergeCell ref="A4:A5"/>
    <mergeCell ref="B4:B5"/>
    <mergeCell ref="F4:F5"/>
    <mergeCell ref="G4:G5"/>
    <mergeCell ref="H4:H5"/>
    <mergeCell ref="A1:A2"/>
    <mergeCell ref="B1:B2"/>
    <mergeCell ref="C1:C2"/>
    <mergeCell ref="D1:E1"/>
    <mergeCell ref="F1:F2"/>
    <mergeCell ref="G1:I1"/>
    <mergeCell ref="I4:I5"/>
    <mergeCell ref="J4:J5"/>
    <mergeCell ref="K4:K5"/>
    <mergeCell ref="L4:L5"/>
    <mergeCell ref="A7:A8"/>
    <mergeCell ref="B7:B8"/>
    <mergeCell ref="F7:F8"/>
    <mergeCell ref="G7:G8"/>
    <mergeCell ref="H7:H8"/>
    <mergeCell ref="I7:I8"/>
    <mergeCell ref="J7:J8"/>
    <mergeCell ref="K7:K8"/>
    <mergeCell ref="L7:L8"/>
    <mergeCell ref="A10:A11"/>
    <mergeCell ref="B10:B11"/>
    <mergeCell ref="F10:F11"/>
    <mergeCell ref="G10:G11"/>
    <mergeCell ref="H10:H11"/>
    <mergeCell ref="I10:I11"/>
    <mergeCell ref="J10:J11"/>
    <mergeCell ref="L13:L14"/>
    <mergeCell ref="A16:A17"/>
    <mergeCell ref="B16:B17"/>
    <mergeCell ref="I16:I17"/>
    <mergeCell ref="K16:K17"/>
    <mergeCell ref="L16:L17"/>
    <mergeCell ref="K10:K11"/>
    <mergeCell ref="L10:L11"/>
    <mergeCell ref="A13:A14"/>
    <mergeCell ref="B13:B14"/>
    <mergeCell ref="H13:H14"/>
    <mergeCell ref="I13:I14"/>
    <mergeCell ref="J13:J14"/>
    <mergeCell ref="K13:K14"/>
    <mergeCell ref="L19:L20"/>
    <mergeCell ref="A22:A23"/>
    <mergeCell ref="B22:B23"/>
    <mergeCell ref="F22:F23"/>
    <mergeCell ref="G22:G23"/>
    <mergeCell ref="H22:H23"/>
    <mergeCell ref="I22:I23"/>
    <mergeCell ref="J22:J23"/>
    <mergeCell ref="K22:K23"/>
    <mergeCell ref="L22:L23"/>
    <mergeCell ref="A19:A20"/>
    <mergeCell ref="B19:B20"/>
    <mergeCell ref="H19:H20"/>
    <mergeCell ref="I19:I20"/>
    <mergeCell ref="J19:J20"/>
    <mergeCell ref="K19:K20"/>
    <mergeCell ref="L25:L26"/>
    <mergeCell ref="A28:A29"/>
    <mergeCell ref="B28:B29"/>
    <mergeCell ref="F28:F29"/>
    <mergeCell ref="G28:G29"/>
    <mergeCell ref="I28:I29"/>
    <mergeCell ref="K28:K29"/>
    <mergeCell ref="L28:L29"/>
    <mergeCell ref="A25:A26"/>
    <mergeCell ref="B25:B26"/>
    <mergeCell ref="H25:H26"/>
    <mergeCell ref="I25:I26"/>
    <mergeCell ref="J25:J26"/>
    <mergeCell ref="K25:K26"/>
    <mergeCell ref="K31:K32"/>
    <mergeCell ref="L31:L32"/>
    <mergeCell ref="A34:A35"/>
    <mergeCell ref="A31:A32"/>
    <mergeCell ref="B31:B32"/>
    <mergeCell ref="G31:G32"/>
    <mergeCell ref="I31:I32"/>
    <mergeCell ref="F31:F32"/>
    <mergeCell ref="L34:L35"/>
    <mergeCell ref="L37:L38"/>
    <mergeCell ref="A40:A41"/>
    <mergeCell ref="A46:A47"/>
    <mergeCell ref="L46:L47"/>
    <mergeCell ref="L40:L41"/>
    <mergeCell ref="A43:A44"/>
    <mergeCell ref="L43:L44"/>
    <mergeCell ref="A52:A53"/>
    <mergeCell ref="L52:L53"/>
    <mergeCell ref="A49:A50"/>
    <mergeCell ref="L49:L50"/>
    <mergeCell ref="L55:L56"/>
    <mergeCell ref="A58:A59"/>
    <mergeCell ref="L58:L59"/>
    <mergeCell ref="A61:A62"/>
    <mergeCell ref="L61:L62"/>
    <mergeCell ref="A70:A71"/>
    <mergeCell ref="L70:L71"/>
    <mergeCell ref="L64:L65"/>
    <mergeCell ref="A67:A68"/>
    <mergeCell ref="L67:L68"/>
    <mergeCell ref="A64:A65"/>
    <mergeCell ref="L73:L74"/>
    <mergeCell ref="A76:A77"/>
    <mergeCell ref="L76:L77"/>
    <mergeCell ref="A79:A80"/>
    <mergeCell ref="A85:A86"/>
    <mergeCell ref="A82:A83"/>
    <mergeCell ref="L115:L116"/>
    <mergeCell ref="L124:L125"/>
    <mergeCell ref="L130:L131"/>
    <mergeCell ref="L127:L128"/>
    <mergeCell ref="L136:L137"/>
    <mergeCell ref="L154:L155"/>
    <mergeCell ref="L157:L158"/>
    <mergeCell ref="L166:L167"/>
    <mergeCell ref="L160:L161"/>
    <mergeCell ref="L184:L185"/>
    <mergeCell ref="L208:L209"/>
    <mergeCell ref="L211:L212"/>
    <mergeCell ref="L220:L221"/>
    <mergeCell ref="L232:L233"/>
    <mergeCell ref="L238:L239"/>
    <mergeCell ref="L259:L260"/>
    <mergeCell ref="L253:L254"/>
    <mergeCell ref="L268:L269"/>
    <mergeCell ref="L265:L266"/>
    <mergeCell ref="L277:L278"/>
    <mergeCell ref="L289:L290"/>
    <mergeCell ref="L292:L293"/>
    <mergeCell ref="L283:L284"/>
    <mergeCell ref="L286:L287"/>
    <mergeCell ref="L307:L308"/>
    <mergeCell ref="L310:L311"/>
    <mergeCell ref="L328:L329"/>
    <mergeCell ref="L325:L326"/>
    <mergeCell ref="A349:A350"/>
    <mergeCell ref="A352:A353"/>
    <mergeCell ref="A346:A347"/>
    <mergeCell ref="A361:A362"/>
    <mergeCell ref="A364:A365"/>
    <mergeCell ref="A355:A356"/>
    <mergeCell ref="A358:A359"/>
    <mergeCell ref="L400:L401"/>
    <mergeCell ref="A403:A404"/>
    <mergeCell ref="A409:A410"/>
    <mergeCell ref="A406:A407"/>
    <mergeCell ref="A415:A416"/>
    <mergeCell ref="A412:A413"/>
    <mergeCell ref="A367:A368"/>
    <mergeCell ref="A370:A371"/>
    <mergeCell ref="L373:L374"/>
    <mergeCell ref="A376:A377"/>
    <mergeCell ref="L370:L371"/>
    <mergeCell ref="A373:A374"/>
    <mergeCell ref="A382:A383"/>
    <mergeCell ref="A379:A380"/>
    <mergeCell ref="A388:A389"/>
    <mergeCell ref="A385:A386"/>
    <mergeCell ref="L460:L461"/>
    <mergeCell ref="A463:A464"/>
    <mergeCell ref="L463:L464"/>
    <mergeCell ref="A421:A422"/>
    <mergeCell ref="A418:A419"/>
    <mergeCell ref="A430:A431"/>
    <mergeCell ref="A427:A428"/>
    <mergeCell ref="A424:A425"/>
    <mergeCell ref="A442:A443"/>
    <mergeCell ref="A436:A437"/>
    <mergeCell ref="A439:A440"/>
    <mergeCell ref="A433:A434"/>
    <mergeCell ref="A475:E475"/>
    <mergeCell ref="A476:E476"/>
    <mergeCell ref="A477:E477"/>
    <mergeCell ref="A469:A470"/>
    <mergeCell ref="A466:A467"/>
    <mergeCell ref="A472:A473"/>
    <mergeCell ref="E22:E23"/>
    <mergeCell ref="E25:E26"/>
    <mergeCell ref="A448:A449"/>
    <mergeCell ref="A445:A446"/>
    <mergeCell ref="A457:A458"/>
    <mergeCell ref="A460:A461"/>
    <mergeCell ref="A454:A455"/>
    <mergeCell ref="A451:A452"/>
    <mergeCell ref="A394:A395"/>
    <mergeCell ref="A391:A392"/>
    <mergeCell ref="A400:A401"/>
    <mergeCell ref="A397:A398"/>
    <mergeCell ref="A55:A56"/>
    <mergeCell ref="A37:A38"/>
  </mergeCells>
  <pageMargins left="0.7" right="0.7" top="0.75" bottom="0.75" header="0.3" footer="0.3"/>
  <pageSetup orientation="portrait" horizontalDpi="4294967293" verticalDpi="72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M477"/>
  <sheetViews>
    <sheetView topLeftCell="A451" zoomScale="82" zoomScaleNormal="82" workbookViewId="0">
      <selection activeCell="D466" sqref="D466"/>
    </sheetView>
  </sheetViews>
  <sheetFormatPr defaultRowHeight="15"/>
  <cols>
    <col min="1" max="1" width="4.140625" customWidth="1"/>
    <col min="2" max="2" width="11.7109375" customWidth="1"/>
    <col min="3" max="3" width="38.7109375" customWidth="1"/>
    <col min="4" max="4" width="18.28515625" customWidth="1"/>
    <col min="6" max="6" width="17.85546875" customWidth="1"/>
    <col min="7" max="7" width="18.5703125" customWidth="1"/>
    <col min="8" max="8" width="16.5703125" customWidth="1"/>
    <col min="9" max="9" width="19.42578125" customWidth="1"/>
    <col min="10" max="10" width="17.28515625" customWidth="1"/>
    <col min="11" max="11" width="18.28515625" customWidth="1"/>
    <col min="12" max="12" width="11.28515625" bestFit="1" customWidth="1"/>
  </cols>
  <sheetData>
    <row r="1" spans="1:12">
      <c r="A1" s="9506" t="s">
        <v>1</v>
      </c>
      <c r="B1" s="9504" t="s">
        <v>2</v>
      </c>
      <c r="C1" s="9506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  <c r="L1" s="9625" t="s">
        <v>702</v>
      </c>
    </row>
    <row r="2" spans="1:12">
      <c r="A2" s="9507"/>
      <c r="B2" s="9505"/>
      <c r="C2" s="9507"/>
      <c r="D2" s="1732" t="s">
        <v>9</v>
      </c>
      <c r="E2" s="470" t="s">
        <v>10</v>
      </c>
      <c r="F2" s="9511"/>
      <c r="G2" s="1717" t="s">
        <v>11</v>
      </c>
      <c r="H2" s="1722" t="s">
        <v>537</v>
      </c>
      <c r="I2" s="1717" t="s">
        <v>13</v>
      </c>
      <c r="J2" s="9511"/>
      <c r="K2" s="9721"/>
      <c r="L2" s="9625"/>
    </row>
    <row r="3" spans="1:12">
      <c r="A3" s="9544" t="s">
        <v>75</v>
      </c>
      <c r="B3" s="9545"/>
      <c r="C3" s="9546"/>
      <c r="D3" s="501"/>
      <c r="E3" s="502"/>
      <c r="F3" s="503"/>
      <c r="G3" s="503"/>
      <c r="H3" s="504"/>
      <c r="I3" s="505"/>
      <c r="J3" s="505"/>
      <c r="K3" s="1743">
        <f>'Sep''15'!K475</f>
        <v>26740187</v>
      </c>
      <c r="L3" s="433"/>
    </row>
    <row r="4" spans="1:12">
      <c r="A4" s="9495"/>
      <c r="B4" s="9496" t="s">
        <v>1682</v>
      </c>
      <c r="C4" s="480" t="s">
        <v>821</v>
      </c>
      <c r="D4" s="1711" t="s">
        <v>574</v>
      </c>
      <c r="E4" s="1713" t="s">
        <v>79</v>
      </c>
      <c r="F4" s="9492"/>
      <c r="G4" s="9492"/>
      <c r="H4" s="9492"/>
      <c r="I4" s="9492">
        <v>458150</v>
      </c>
      <c r="J4" s="9492"/>
      <c r="K4" s="9719">
        <f>K3-I4</f>
        <v>26282037</v>
      </c>
      <c r="L4" s="9647"/>
    </row>
    <row r="5" spans="1:12">
      <c r="A5" s="9495"/>
      <c r="B5" s="9497"/>
      <c r="C5" s="477" t="s">
        <v>824</v>
      </c>
      <c r="D5" s="1712" t="s">
        <v>46</v>
      </c>
      <c r="E5" s="1714"/>
      <c r="F5" s="9493"/>
      <c r="G5" s="9493"/>
      <c r="H5" s="9493"/>
      <c r="I5" s="9493"/>
      <c r="J5" s="9493"/>
      <c r="K5" s="9719"/>
      <c r="L5" s="9648"/>
    </row>
    <row r="6" spans="1:12">
      <c r="A6" s="1712"/>
      <c r="B6" s="1714"/>
      <c r="C6" s="532"/>
      <c r="D6" s="576"/>
      <c r="E6" s="584"/>
      <c r="F6" s="575"/>
      <c r="G6" s="575"/>
      <c r="H6" s="575"/>
      <c r="I6" s="575"/>
      <c r="J6" s="575">
        <v>1800</v>
      </c>
      <c r="K6" s="1743">
        <f>K4+J6</f>
        <v>26283837</v>
      </c>
      <c r="L6" s="433"/>
    </row>
    <row r="7" spans="1:12">
      <c r="A7" s="9515"/>
      <c r="B7" s="9496"/>
      <c r="C7" s="665" t="s">
        <v>815</v>
      </c>
      <c r="D7" s="666" t="s">
        <v>574</v>
      </c>
      <c r="E7" s="1713" t="s">
        <v>79</v>
      </c>
      <c r="F7" s="9492"/>
      <c r="G7" s="9492"/>
      <c r="H7" s="9492"/>
      <c r="I7" s="9492">
        <v>146540</v>
      </c>
      <c r="J7" s="9492"/>
      <c r="K7" s="9719">
        <f>K6-I7</f>
        <v>26137297</v>
      </c>
      <c r="L7" s="9617"/>
    </row>
    <row r="8" spans="1:12">
      <c r="A8" s="9516"/>
      <c r="B8" s="9497"/>
      <c r="C8" s="538" t="s">
        <v>826</v>
      </c>
      <c r="D8" s="667" t="s">
        <v>46</v>
      </c>
      <c r="E8" s="1714"/>
      <c r="F8" s="9493"/>
      <c r="G8" s="9493"/>
      <c r="H8" s="9493"/>
      <c r="I8" s="9493"/>
      <c r="J8" s="9493"/>
      <c r="K8" s="9719"/>
      <c r="L8" s="9618"/>
    </row>
    <row r="9" spans="1:12">
      <c r="A9" s="1712"/>
      <c r="B9" s="1714"/>
      <c r="C9" s="530"/>
      <c r="D9" s="573"/>
      <c r="E9" s="574"/>
      <c r="F9" s="575"/>
      <c r="G9" s="575"/>
      <c r="H9" s="575"/>
      <c r="I9" s="575"/>
      <c r="J9" s="575">
        <v>1800</v>
      </c>
      <c r="K9" s="1743">
        <f>K7+J9</f>
        <v>26139097</v>
      </c>
      <c r="L9" s="433"/>
    </row>
    <row r="10" spans="1:12">
      <c r="A10" s="9498"/>
      <c r="B10" s="9496"/>
      <c r="C10" s="474" t="s">
        <v>815</v>
      </c>
      <c r="D10" s="1711" t="s">
        <v>46</v>
      </c>
      <c r="E10" s="1713"/>
      <c r="F10" s="9492"/>
      <c r="G10" s="9492"/>
      <c r="H10" s="9492"/>
      <c r="I10" s="9494">
        <v>2309024</v>
      </c>
      <c r="J10" s="9494"/>
      <c r="K10" s="9680">
        <f>K9-I10</f>
        <v>23830073</v>
      </c>
      <c r="L10" s="9617"/>
    </row>
    <row r="11" spans="1:12">
      <c r="A11" s="9499"/>
      <c r="B11" s="9496"/>
      <c r="C11" s="477" t="s">
        <v>889</v>
      </c>
      <c r="D11" s="1712"/>
      <c r="E11" s="1714"/>
      <c r="F11" s="9493"/>
      <c r="G11" s="9493"/>
      <c r="H11" s="9493"/>
      <c r="I11" s="9494"/>
      <c r="J11" s="9494"/>
      <c r="K11" s="9681"/>
      <c r="L11" s="9618"/>
    </row>
    <row r="12" spans="1:12">
      <c r="A12" s="1719"/>
      <c r="B12" s="1542"/>
      <c r="C12" s="532"/>
      <c r="D12" s="576"/>
      <c r="E12" s="574"/>
      <c r="F12" s="577"/>
      <c r="G12" s="577"/>
      <c r="H12" s="577"/>
      <c r="I12" s="577"/>
      <c r="J12" s="577">
        <v>1800</v>
      </c>
      <c r="K12" s="1747">
        <f>K10+J12</f>
        <v>23831873</v>
      </c>
      <c r="L12" s="433"/>
    </row>
    <row r="13" spans="1:12">
      <c r="A13" s="9498"/>
      <c r="B13" s="9496"/>
      <c r="C13" s="474" t="s">
        <v>815</v>
      </c>
      <c r="D13" s="1711" t="s">
        <v>1150</v>
      </c>
      <c r="E13" s="974"/>
      <c r="F13" s="1715"/>
      <c r="G13" s="1715"/>
      <c r="H13" s="9492"/>
      <c r="I13" s="9492">
        <v>902971</v>
      </c>
      <c r="J13" s="9492"/>
      <c r="K13" s="9680">
        <f>K12-I13</f>
        <v>22928902</v>
      </c>
      <c r="L13" s="9617"/>
    </row>
    <row r="14" spans="1:12">
      <c r="A14" s="9499"/>
      <c r="B14" s="9496"/>
      <c r="C14" s="477" t="s">
        <v>1151</v>
      </c>
      <c r="D14" s="1712"/>
      <c r="E14" s="1714"/>
      <c r="F14" s="1716"/>
      <c r="G14" s="1716"/>
      <c r="H14" s="9493"/>
      <c r="I14" s="9493"/>
      <c r="J14" s="9493"/>
      <c r="K14" s="9681"/>
      <c r="L14" s="9618"/>
    </row>
    <row r="15" spans="1:12">
      <c r="A15" s="1719"/>
      <c r="B15" s="50"/>
      <c r="C15" s="1795"/>
      <c r="D15" s="576"/>
      <c r="E15" s="584"/>
      <c r="F15" s="670"/>
      <c r="G15" s="670"/>
      <c r="H15" s="670"/>
      <c r="I15" s="670"/>
      <c r="J15" s="577">
        <v>1800</v>
      </c>
      <c r="K15" s="1747">
        <f>K13+J15</f>
        <v>22930702</v>
      </c>
      <c r="L15" s="433"/>
    </row>
    <row r="16" spans="1:12">
      <c r="A16" s="9498"/>
      <c r="B16" s="9497"/>
      <c r="C16" s="556" t="s">
        <v>815</v>
      </c>
      <c r="D16" s="1748" t="s">
        <v>906</v>
      </c>
      <c r="E16" s="1713"/>
      <c r="F16" s="1715"/>
      <c r="G16" s="1715"/>
      <c r="H16" s="537"/>
      <c r="I16" s="9492">
        <v>282700</v>
      </c>
      <c r="J16" s="595"/>
      <c r="K16" s="9680">
        <f>K15-I16</f>
        <v>22648002</v>
      </c>
      <c r="L16" s="9617"/>
    </row>
    <row r="17" spans="1:12">
      <c r="A17" s="9499"/>
      <c r="B17" s="9497"/>
      <c r="C17" s="555" t="s">
        <v>1056</v>
      </c>
      <c r="D17" s="1749"/>
      <c r="E17" s="533"/>
      <c r="F17" s="1716"/>
      <c r="G17" s="1716"/>
      <c r="H17" s="515"/>
      <c r="I17" s="9493"/>
      <c r="J17" s="559"/>
      <c r="K17" s="9681"/>
      <c r="L17" s="9618"/>
    </row>
    <row r="18" spans="1:12">
      <c r="A18" s="1719"/>
      <c r="B18" s="1542"/>
      <c r="C18" s="532"/>
      <c r="D18" s="576"/>
      <c r="E18" s="582"/>
      <c r="F18" s="577"/>
      <c r="G18" s="577"/>
      <c r="H18" s="600"/>
      <c r="I18" s="577"/>
      <c r="J18" s="604">
        <v>1800</v>
      </c>
      <c r="K18" s="1747">
        <f>K16+J18</f>
        <v>22649802</v>
      </c>
      <c r="L18" s="433"/>
    </row>
    <row r="19" spans="1:12">
      <c r="A19" s="9498"/>
      <c r="B19" s="9657"/>
      <c r="C19" s="556" t="s">
        <v>815</v>
      </c>
      <c r="D19" s="1748" t="s">
        <v>1441</v>
      </c>
      <c r="E19" s="1760" t="s">
        <v>1442</v>
      </c>
      <c r="F19" s="1715"/>
      <c r="G19" s="1715"/>
      <c r="H19" s="9542"/>
      <c r="I19" s="9492">
        <v>96287</v>
      </c>
      <c r="J19" s="9492"/>
      <c r="K19" s="9680">
        <f>K18-I19</f>
        <v>22553515</v>
      </c>
      <c r="L19" s="9617"/>
    </row>
    <row r="20" spans="1:12">
      <c r="A20" s="9499"/>
      <c r="B20" s="9657"/>
      <c r="C20" s="555" t="s">
        <v>1440</v>
      </c>
      <c r="D20" s="1749" t="s">
        <v>1479</v>
      </c>
      <c r="E20" s="1761"/>
      <c r="F20" s="1716"/>
      <c r="G20" s="1716"/>
      <c r="H20" s="9543"/>
      <c r="I20" s="9493"/>
      <c r="J20" s="9493"/>
      <c r="K20" s="9681"/>
      <c r="L20" s="9618"/>
    </row>
    <row r="21" spans="1:12">
      <c r="A21" s="1718"/>
      <c r="B21" s="1719"/>
      <c r="C21" s="532"/>
      <c r="D21" s="576"/>
      <c r="E21" s="582"/>
      <c r="F21" s="586"/>
      <c r="G21" s="588"/>
      <c r="H21" s="586"/>
      <c r="I21" s="586"/>
      <c r="J21" s="586">
        <v>1800</v>
      </c>
      <c r="K21" s="1746">
        <f>K19+J21</f>
        <v>22555315</v>
      </c>
      <c r="L21" s="433"/>
    </row>
    <row r="22" spans="1:12">
      <c r="A22" s="9515"/>
      <c r="B22" s="9498"/>
      <c r="C22" s="474" t="s">
        <v>815</v>
      </c>
      <c r="D22" s="1748" t="s">
        <v>1441</v>
      </c>
      <c r="E22" s="974" t="s">
        <v>1442</v>
      </c>
      <c r="F22" s="9492"/>
      <c r="G22" s="9492"/>
      <c r="H22" s="9492"/>
      <c r="I22" s="9492">
        <v>61338</v>
      </c>
      <c r="J22" s="9492"/>
      <c r="K22" s="9680">
        <f>K21-I22</f>
        <v>22493977</v>
      </c>
      <c r="L22" s="9617"/>
    </row>
    <row r="23" spans="1:12">
      <c r="A23" s="9516"/>
      <c r="B23" s="9499"/>
      <c r="C23" s="461" t="s">
        <v>1443</v>
      </c>
      <c r="D23" s="1749" t="s">
        <v>1479</v>
      </c>
      <c r="E23" s="1757"/>
      <c r="F23" s="9493"/>
      <c r="G23" s="9493"/>
      <c r="H23" s="9493"/>
      <c r="I23" s="9493"/>
      <c r="J23" s="9493"/>
      <c r="K23" s="9718"/>
      <c r="L23" s="9618"/>
    </row>
    <row r="24" spans="1:12">
      <c r="A24" s="514"/>
      <c r="B24" s="527"/>
      <c r="C24" s="528"/>
      <c r="D24" s="576"/>
      <c r="E24" s="574"/>
      <c r="F24" s="575"/>
      <c r="G24" s="575"/>
      <c r="H24" s="575"/>
      <c r="I24" s="575"/>
      <c r="J24" s="575">
        <v>1800</v>
      </c>
      <c r="K24" s="1293">
        <f>K22+J24</f>
        <v>22495777</v>
      </c>
      <c r="L24" s="433"/>
    </row>
    <row r="25" spans="1:12">
      <c r="A25" s="9515"/>
      <c r="B25" s="9498"/>
      <c r="C25" s="491" t="s">
        <v>1278</v>
      </c>
      <c r="D25" s="1748" t="s">
        <v>1334</v>
      </c>
      <c r="E25" s="1750" t="s">
        <v>1348</v>
      </c>
      <c r="F25" s="1715"/>
      <c r="G25" s="1715">
        <v>305000</v>
      </c>
      <c r="H25" s="9492"/>
      <c r="I25" s="9492"/>
      <c r="J25" s="9492"/>
      <c r="K25" s="9680">
        <f>K24-G25</f>
        <v>22190777</v>
      </c>
      <c r="L25" s="9617"/>
    </row>
    <row r="26" spans="1:12">
      <c r="A26" s="9516"/>
      <c r="B26" s="9499"/>
      <c r="C26" s="487" t="s">
        <v>1333</v>
      </c>
      <c r="D26" s="1749" t="s">
        <v>918</v>
      </c>
      <c r="E26" s="1751"/>
      <c r="F26" s="1716"/>
      <c r="G26" s="1716"/>
      <c r="H26" s="9493"/>
      <c r="I26" s="9493"/>
      <c r="J26" s="9493"/>
      <c r="K26" s="9681"/>
      <c r="L26" s="9618"/>
    </row>
    <row r="27" spans="1:12">
      <c r="A27" s="514"/>
      <c r="B27" s="514"/>
      <c r="C27" s="528"/>
      <c r="D27" s="576"/>
      <c r="E27" s="528"/>
      <c r="F27" s="528"/>
      <c r="G27" s="585"/>
      <c r="H27" s="528"/>
      <c r="I27" s="528"/>
      <c r="J27" s="585">
        <v>3600</v>
      </c>
      <c r="K27" s="1293">
        <f>K25+J27</f>
        <v>22194377</v>
      </c>
      <c r="L27" s="1718"/>
    </row>
    <row r="28" spans="1:12">
      <c r="A28" s="9515"/>
      <c r="B28" s="9498"/>
      <c r="C28" s="556" t="s">
        <v>997</v>
      </c>
      <c r="D28" s="1748" t="s">
        <v>1591</v>
      </c>
      <c r="E28" s="1750" t="s">
        <v>1601</v>
      </c>
      <c r="F28" s="9492"/>
      <c r="G28" s="9609">
        <v>202500</v>
      </c>
      <c r="H28" s="537"/>
      <c r="I28" s="9492"/>
      <c r="J28" s="464"/>
      <c r="K28" s="9680">
        <f>K27-G28</f>
        <v>21991877</v>
      </c>
      <c r="L28" s="9653"/>
    </row>
    <row r="29" spans="1:12">
      <c r="A29" s="9516"/>
      <c r="B29" s="9499"/>
      <c r="C29" s="555" t="s">
        <v>1590</v>
      </c>
      <c r="D29" s="1749" t="s">
        <v>956</v>
      </c>
      <c r="E29" s="533"/>
      <c r="F29" s="9493"/>
      <c r="G29" s="9610"/>
      <c r="H29" s="515"/>
      <c r="I29" s="9493"/>
      <c r="J29" s="559"/>
      <c r="K29" s="9718"/>
      <c r="L29" s="9654"/>
    </row>
    <row r="30" spans="1:12">
      <c r="A30" s="514"/>
      <c r="B30" s="527"/>
      <c r="C30" s="532"/>
      <c r="D30" s="576"/>
      <c r="E30" s="582"/>
      <c r="F30" s="577"/>
      <c r="G30" s="577"/>
      <c r="H30" s="600"/>
      <c r="I30" s="577"/>
      <c r="J30" s="604">
        <v>1800</v>
      </c>
      <c r="K30" s="1293">
        <f>K28+J30</f>
        <v>21993677</v>
      </c>
      <c r="L30" s="433"/>
    </row>
    <row r="31" spans="1:12">
      <c r="A31" s="9515"/>
      <c r="B31" s="9498"/>
      <c r="C31" s="517" t="s">
        <v>997</v>
      </c>
      <c r="D31" s="1748" t="s">
        <v>743</v>
      </c>
      <c r="E31" s="1750" t="s">
        <v>1177</v>
      </c>
      <c r="F31" s="9492"/>
      <c r="G31" s="9609">
        <v>202500</v>
      </c>
      <c r="H31" s="537"/>
      <c r="I31" s="9492"/>
      <c r="J31" s="464"/>
      <c r="K31" s="9680">
        <f>K30-G31</f>
        <v>21791177</v>
      </c>
      <c r="L31" s="9617"/>
    </row>
    <row r="32" spans="1:12">
      <c r="A32" s="9516"/>
      <c r="B32" s="9499"/>
      <c r="C32" s="555" t="s">
        <v>1028</v>
      </c>
      <c r="D32" s="1749" t="s">
        <v>46</v>
      </c>
      <c r="E32" s="1751"/>
      <c r="F32" s="9493"/>
      <c r="G32" s="9610"/>
      <c r="H32" s="515"/>
      <c r="I32" s="9493"/>
      <c r="J32" s="559"/>
      <c r="K32" s="9718"/>
      <c r="L32" s="9618"/>
    </row>
    <row r="33" spans="1:12">
      <c r="A33" s="514"/>
      <c r="B33" s="527"/>
      <c r="C33" s="532"/>
      <c r="D33" s="576"/>
      <c r="E33" s="582"/>
      <c r="F33" s="577"/>
      <c r="G33" s="577"/>
      <c r="H33" s="600"/>
      <c r="I33" s="577"/>
      <c r="J33" s="604">
        <v>1800</v>
      </c>
      <c r="K33" s="1293">
        <f>K31+J33</f>
        <v>21792977</v>
      </c>
      <c r="L33" s="433"/>
    </row>
    <row r="34" spans="1:12">
      <c r="A34" s="9515"/>
      <c r="B34" s="1713"/>
      <c r="C34" s="499" t="s">
        <v>781</v>
      </c>
      <c r="D34" s="1748" t="s">
        <v>574</v>
      </c>
      <c r="E34" s="1750" t="s">
        <v>79</v>
      </c>
      <c r="F34" s="1715"/>
      <c r="G34" s="1723"/>
      <c r="H34" s="537"/>
      <c r="I34" s="1715">
        <v>10140</v>
      </c>
      <c r="J34" s="1711"/>
      <c r="K34" s="1742">
        <f>K33-I34</f>
        <v>21782837</v>
      </c>
      <c r="L34" s="9617"/>
    </row>
    <row r="35" spans="1:12">
      <c r="A35" s="9516"/>
      <c r="B35" s="1714"/>
      <c r="C35" s="477" t="s">
        <v>994</v>
      </c>
      <c r="D35" s="1749" t="s">
        <v>46</v>
      </c>
      <c r="E35" s="1751"/>
      <c r="F35" s="1716"/>
      <c r="G35" s="1724"/>
      <c r="H35" s="515"/>
      <c r="I35" s="1716"/>
      <c r="J35" s="1712"/>
      <c r="K35" s="1743"/>
      <c r="L35" s="9618"/>
    </row>
    <row r="36" spans="1:12">
      <c r="A36" s="514"/>
      <c r="B36" s="527"/>
      <c r="C36" s="532"/>
      <c r="D36" s="576"/>
      <c r="E36" s="582"/>
      <c r="F36" s="577"/>
      <c r="G36" s="577"/>
      <c r="H36" s="600"/>
      <c r="I36" s="577"/>
      <c r="J36" s="586">
        <v>1500</v>
      </c>
      <c r="K36" s="1293">
        <f>K34+J36</f>
        <v>21784337</v>
      </c>
      <c r="L36" s="433"/>
    </row>
    <row r="37" spans="1:12">
      <c r="A37" s="9515"/>
      <c r="B37" s="1713"/>
      <c r="C37" s="474" t="s">
        <v>781</v>
      </c>
      <c r="D37" s="1748" t="s">
        <v>1441</v>
      </c>
      <c r="E37" s="1750" t="s">
        <v>1442</v>
      </c>
      <c r="F37" s="1733"/>
      <c r="G37" s="1733"/>
      <c r="H37" s="1733"/>
      <c r="I37" s="1729">
        <v>19740</v>
      </c>
      <c r="J37" s="1715"/>
      <c r="K37" s="1742">
        <f>K36-I37</f>
        <v>21764597</v>
      </c>
      <c r="L37" s="9617"/>
    </row>
    <row r="38" spans="1:12">
      <c r="A38" s="9516"/>
      <c r="B38" s="1714"/>
      <c r="C38" s="477" t="s">
        <v>1444</v>
      </c>
      <c r="D38" s="1749" t="s">
        <v>1479</v>
      </c>
      <c r="E38" s="1751"/>
      <c r="F38" s="1734"/>
      <c r="G38" s="1734"/>
      <c r="H38" s="1734"/>
      <c r="I38" s="1730"/>
      <c r="J38" s="1716"/>
      <c r="K38" s="1743"/>
      <c r="L38" s="9618"/>
    </row>
    <row r="39" spans="1:12">
      <c r="A39" s="535"/>
      <c r="B39" s="527"/>
      <c r="C39" s="532"/>
      <c r="D39" s="576"/>
      <c r="E39" s="582"/>
      <c r="F39" s="586"/>
      <c r="G39" s="585"/>
      <c r="H39" s="586"/>
      <c r="I39" s="586"/>
      <c r="J39" s="586">
        <v>1500</v>
      </c>
      <c r="K39" s="1293">
        <f>K37+J39</f>
        <v>21766097</v>
      </c>
      <c r="L39" s="433"/>
    </row>
    <row r="40" spans="1:12">
      <c r="A40" s="9635"/>
      <c r="B40" s="1713"/>
      <c r="C40" s="457" t="s">
        <v>781</v>
      </c>
      <c r="D40" s="1748" t="s">
        <v>1441</v>
      </c>
      <c r="E40" s="1760" t="s">
        <v>1442</v>
      </c>
      <c r="F40" s="1715"/>
      <c r="G40" s="1729"/>
      <c r="H40" s="1715"/>
      <c r="I40" s="1715">
        <v>137890</v>
      </c>
      <c r="J40" s="1729"/>
      <c r="K40" s="1742">
        <f>K39-I40</f>
        <v>21628207</v>
      </c>
      <c r="L40" s="9617"/>
    </row>
    <row r="41" spans="1:12">
      <c r="A41" s="9548"/>
      <c r="B41" s="1714"/>
      <c r="C41" s="461" t="s">
        <v>1445</v>
      </c>
      <c r="D41" s="1749" t="s">
        <v>1479</v>
      </c>
      <c r="E41" s="1761"/>
      <c r="F41" s="1716"/>
      <c r="G41" s="1730"/>
      <c r="H41" s="1716"/>
      <c r="I41" s="1716"/>
      <c r="J41" s="1730"/>
      <c r="K41" s="1743"/>
      <c r="L41" s="9618"/>
    </row>
    <row r="42" spans="1:12">
      <c r="A42" s="514"/>
      <c r="B42" s="527"/>
      <c r="C42" s="531"/>
      <c r="D42" s="576"/>
      <c r="E42" s="584"/>
      <c r="F42" s="586"/>
      <c r="G42" s="585"/>
      <c r="H42" s="586"/>
      <c r="I42" s="586"/>
      <c r="J42" s="604">
        <v>1500</v>
      </c>
      <c r="K42" s="1293">
        <f>K40+J42</f>
        <v>21629707</v>
      </c>
      <c r="L42" s="433"/>
    </row>
    <row r="43" spans="1:12">
      <c r="A43" s="9628"/>
      <c r="B43" s="1713"/>
      <c r="C43" s="474" t="s">
        <v>781</v>
      </c>
      <c r="D43" s="1711"/>
      <c r="E43" s="1713"/>
      <c r="F43" s="1715"/>
      <c r="G43" s="1715"/>
      <c r="H43" s="1715">
        <v>63390</v>
      </c>
      <c r="I43" s="1715"/>
      <c r="J43" s="1715"/>
      <c r="K43" s="1742">
        <f>K42-H43</f>
        <v>21566317</v>
      </c>
      <c r="L43" s="9617"/>
    </row>
    <row r="44" spans="1:12">
      <c r="A44" s="9516"/>
      <c r="B44" s="1714"/>
      <c r="C44" s="477" t="s">
        <v>1567</v>
      </c>
      <c r="D44" s="1712"/>
      <c r="E44" s="1714"/>
      <c r="F44" s="1716"/>
      <c r="G44" s="1716"/>
      <c r="H44" s="1716"/>
      <c r="I44" s="1716"/>
      <c r="J44" s="1716"/>
      <c r="K44" s="1743"/>
      <c r="L44" s="9618"/>
    </row>
    <row r="45" spans="1:12">
      <c r="A45" s="514"/>
      <c r="B45" s="527"/>
      <c r="C45" s="528"/>
      <c r="D45" s="576"/>
      <c r="E45" s="574"/>
      <c r="F45" s="577"/>
      <c r="G45" s="577"/>
      <c r="H45" s="600"/>
      <c r="I45" s="577"/>
      <c r="J45" s="604">
        <v>1500</v>
      </c>
      <c r="K45" s="1293">
        <f>K43+J45</f>
        <v>21567817</v>
      </c>
      <c r="L45" s="433"/>
    </row>
    <row r="46" spans="1:12">
      <c r="A46" s="9515"/>
      <c r="B46" s="1731"/>
      <c r="C46" s="491" t="s">
        <v>781</v>
      </c>
      <c r="D46" s="1748" t="s">
        <v>632</v>
      </c>
      <c r="E46" s="9498" t="s">
        <v>74</v>
      </c>
      <c r="F46" s="1715"/>
      <c r="G46" s="1729">
        <v>106640</v>
      </c>
      <c r="H46" s="1720"/>
      <c r="I46" s="1715"/>
      <c r="J46" s="1729"/>
      <c r="K46" s="1747">
        <f>K45-G46</f>
        <v>21461177</v>
      </c>
      <c r="L46" s="9617"/>
    </row>
    <row r="47" spans="1:12">
      <c r="A47" s="9516"/>
      <c r="B47" s="1714"/>
      <c r="C47" s="487" t="s">
        <v>1005</v>
      </c>
      <c r="D47" s="1749" t="s">
        <v>73</v>
      </c>
      <c r="E47" s="9499"/>
      <c r="F47" s="1716"/>
      <c r="G47" s="1730"/>
      <c r="H47" s="1721"/>
      <c r="I47" s="1716"/>
      <c r="J47" s="1730"/>
      <c r="K47" s="1743"/>
      <c r="L47" s="9618"/>
    </row>
    <row r="48" spans="1:12">
      <c r="A48" s="1718"/>
      <c r="B48" s="527"/>
      <c r="C48" s="528"/>
      <c r="D48" s="576"/>
      <c r="E48" s="574"/>
      <c r="F48" s="586"/>
      <c r="G48" s="588"/>
      <c r="H48" s="586"/>
      <c r="I48" s="586"/>
      <c r="J48" s="585">
        <v>1500</v>
      </c>
      <c r="K48" s="1293">
        <f>K46+J48</f>
        <v>21462677</v>
      </c>
      <c r="L48" s="433"/>
    </row>
    <row r="49" spans="1:12">
      <c r="A49" s="9515"/>
      <c r="B49" s="1731"/>
      <c r="C49" s="525" t="s">
        <v>778</v>
      </c>
      <c r="D49" s="1748" t="s">
        <v>632</v>
      </c>
      <c r="E49" s="9498" t="s">
        <v>74</v>
      </c>
      <c r="F49" s="1715"/>
      <c r="G49" s="1715">
        <v>95140</v>
      </c>
      <c r="H49" s="1715"/>
      <c r="I49" s="1715"/>
      <c r="J49" s="595"/>
      <c r="K49" s="1742">
        <f>K48-G49</f>
        <v>21367537</v>
      </c>
      <c r="L49" s="9617"/>
    </row>
    <row r="50" spans="1:12">
      <c r="A50" s="9516"/>
      <c r="B50" s="1714"/>
      <c r="C50" s="539" t="s">
        <v>1004</v>
      </c>
      <c r="D50" s="1749" t="s">
        <v>73</v>
      </c>
      <c r="E50" s="9499"/>
      <c r="F50" s="1716"/>
      <c r="G50" s="1716"/>
      <c r="H50" s="1716"/>
      <c r="I50" s="1716"/>
      <c r="J50" s="559"/>
      <c r="K50" s="1743"/>
      <c r="L50" s="9618"/>
    </row>
    <row r="51" spans="1:12">
      <c r="A51" s="1718"/>
      <c r="B51" s="527"/>
      <c r="C51" s="532"/>
      <c r="D51" s="576"/>
      <c r="E51" s="605"/>
      <c r="F51" s="577"/>
      <c r="G51" s="577"/>
      <c r="H51" s="600"/>
      <c r="I51" s="577"/>
      <c r="J51" s="585">
        <v>1500</v>
      </c>
      <c r="K51" s="1293">
        <f>K49+J51</f>
        <v>21369037</v>
      </c>
      <c r="L51" s="433"/>
    </row>
    <row r="52" spans="1:12">
      <c r="A52" s="9515"/>
      <c r="B52" s="1713"/>
      <c r="C52" s="556" t="s">
        <v>781</v>
      </c>
      <c r="D52" s="1748" t="s">
        <v>1517</v>
      </c>
      <c r="E52" s="1726"/>
      <c r="F52" s="1715"/>
      <c r="G52" s="1715"/>
      <c r="H52" s="515">
        <v>608140</v>
      </c>
      <c r="I52" s="1715"/>
      <c r="J52" s="559"/>
      <c r="K52" s="1742">
        <f>K51-H52</f>
        <v>20760897</v>
      </c>
      <c r="L52" s="9617"/>
    </row>
    <row r="53" spans="1:12">
      <c r="A53" s="9516"/>
      <c r="B53" s="1714"/>
      <c r="C53" s="555" t="s">
        <v>1516</v>
      </c>
      <c r="D53" s="1749"/>
      <c r="E53" s="1727"/>
      <c r="F53" s="1716"/>
      <c r="G53" s="1716"/>
      <c r="H53" s="515"/>
      <c r="I53" s="1716"/>
      <c r="J53" s="559"/>
      <c r="K53" s="1743"/>
      <c r="L53" s="9618"/>
    </row>
    <row r="54" spans="1:12">
      <c r="A54" s="1718"/>
      <c r="B54" s="527"/>
      <c r="C54" s="532"/>
      <c r="D54" s="576"/>
      <c r="E54" s="582"/>
      <c r="F54" s="577"/>
      <c r="G54" s="577"/>
      <c r="H54" s="600"/>
      <c r="I54" s="577"/>
      <c r="J54" s="604">
        <v>1500</v>
      </c>
      <c r="K54" s="1293">
        <f>K52+J54</f>
        <v>20762397</v>
      </c>
      <c r="L54" s="433"/>
    </row>
    <row r="55" spans="1:12">
      <c r="A55" s="9515"/>
      <c r="B55" s="1713"/>
      <c r="C55" s="556" t="s">
        <v>781</v>
      </c>
      <c r="D55" s="1748" t="s">
        <v>729</v>
      </c>
      <c r="E55" s="1713"/>
      <c r="F55" s="1715"/>
      <c r="G55" s="1715"/>
      <c r="H55" s="515">
        <v>418140</v>
      </c>
      <c r="I55" s="1715"/>
      <c r="J55" s="559"/>
      <c r="K55" s="1742">
        <f>K54-H55</f>
        <v>20344257</v>
      </c>
      <c r="L55" s="9617"/>
    </row>
    <row r="56" spans="1:12">
      <c r="A56" s="9516"/>
      <c r="B56" s="1714"/>
      <c r="C56" s="555" t="s">
        <v>1432</v>
      </c>
      <c r="D56" s="1749"/>
      <c r="E56" s="1714"/>
      <c r="F56" s="1716"/>
      <c r="G56" s="1716"/>
      <c r="H56" s="515"/>
      <c r="I56" s="1716"/>
      <c r="J56" s="559"/>
      <c r="K56" s="1743"/>
      <c r="L56" s="9618"/>
    </row>
    <row r="57" spans="1:12">
      <c r="A57" s="1718"/>
      <c r="B57" s="527"/>
      <c r="C57" s="532"/>
      <c r="D57" s="583"/>
      <c r="E57" s="582"/>
      <c r="F57" s="577"/>
      <c r="G57" s="577"/>
      <c r="H57" s="600"/>
      <c r="I57" s="577"/>
      <c r="J57" s="604">
        <v>1500</v>
      </c>
      <c r="K57" s="1293">
        <f>K55+J57</f>
        <v>20345757</v>
      </c>
      <c r="L57" s="433"/>
    </row>
    <row r="58" spans="1:12">
      <c r="A58" s="9515"/>
      <c r="B58" s="1713"/>
      <c r="C58" s="480" t="s">
        <v>778</v>
      </c>
      <c r="D58" s="1748" t="s">
        <v>956</v>
      </c>
      <c r="E58" s="1713"/>
      <c r="F58" s="1715"/>
      <c r="G58" s="1715"/>
      <c r="H58" s="515">
        <v>11665900</v>
      </c>
      <c r="I58" s="1715"/>
      <c r="J58" s="559"/>
      <c r="K58" s="1742">
        <f>K57-H58</f>
        <v>8679857</v>
      </c>
      <c r="L58" s="9647"/>
    </row>
    <row r="59" spans="1:12">
      <c r="A59" s="9516"/>
      <c r="B59" s="1714"/>
      <c r="C59" s="477" t="s">
        <v>779</v>
      </c>
      <c r="D59" s="1749"/>
      <c r="E59" s="1714"/>
      <c r="F59" s="1716"/>
      <c r="G59" s="1716"/>
      <c r="H59" s="515"/>
      <c r="I59" s="1716"/>
      <c r="J59" s="559"/>
      <c r="K59" s="1743"/>
      <c r="L59" s="9648"/>
    </row>
    <row r="60" spans="1:12">
      <c r="A60" s="1718"/>
      <c r="B60" s="527"/>
      <c r="C60" s="532"/>
      <c r="D60" s="576"/>
      <c r="E60" s="582"/>
      <c r="F60" s="577"/>
      <c r="G60" s="577"/>
      <c r="H60" s="600"/>
      <c r="I60" s="577"/>
      <c r="J60" s="604">
        <v>1500</v>
      </c>
      <c r="K60" s="1293">
        <f>K58+J60</f>
        <v>8681357</v>
      </c>
      <c r="L60" s="433"/>
    </row>
    <row r="61" spans="1:12">
      <c r="A61" s="9515"/>
      <c r="B61" s="1713"/>
      <c r="C61" s="556" t="s">
        <v>781</v>
      </c>
      <c r="D61" s="1748" t="s">
        <v>46</v>
      </c>
      <c r="E61" s="1750" t="s">
        <v>52</v>
      </c>
      <c r="F61" s="1715"/>
      <c r="G61" s="1715"/>
      <c r="H61" s="515"/>
      <c r="I61" s="1715">
        <v>216140</v>
      </c>
      <c r="J61" s="1729"/>
      <c r="K61" s="1742">
        <f>K60-I61</f>
        <v>8465217</v>
      </c>
      <c r="L61" s="9647"/>
    </row>
    <row r="62" spans="1:12">
      <c r="A62" s="9516"/>
      <c r="B62" s="1714"/>
      <c r="C62" s="555" t="s">
        <v>894</v>
      </c>
      <c r="D62" s="1749"/>
      <c r="E62" s="1751"/>
      <c r="F62" s="1716"/>
      <c r="G62" s="1716"/>
      <c r="H62" s="515"/>
      <c r="I62" s="1716"/>
      <c r="J62" s="1730"/>
      <c r="K62" s="1743"/>
      <c r="L62" s="9648"/>
    </row>
    <row r="63" spans="1:12">
      <c r="A63" s="514"/>
      <c r="B63" s="527"/>
      <c r="C63" s="532"/>
      <c r="D63" s="576"/>
      <c r="E63" s="582"/>
      <c r="F63" s="600"/>
      <c r="G63" s="600"/>
      <c r="H63" s="600"/>
      <c r="I63" s="600"/>
      <c r="J63" s="604">
        <v>1500</v>
      </c>
      <c r="K63" s="1293">
        <f>K61+J63</f>
        <v>8466717</v>
      </c>
      <c r="L63" s="433"/>
    </row>
    <row r="64" spans="1:12">
      <c r="A64" s="9515"/>
      <c r="B64" s="1713"/>
      <c r="C64" s="556" t="s">
        <v>781</v>
      </c>
      <c r="D64" s="1748" t="s">
        <v>906</v>
      </c>
      <c r="E64" s="1713"/>
      <c r="F64" s="1728"/>
      <c r="G64" s="1715"/>
      <c r="H64" s="1715"/>
      <c r="I64" s="1715">
        <v>128140</v>
      </c>
      <c r="J64" s="595"/>
      <c r="K64" s="1742">
        <f>K63-I64</f>
        <v>8338577</v>
      </c>
      <c r="L64" s="9617"/>
    </row>
    <row r="65" spans="1:12">
      <c r="A65" s="9516"/>
      <c r="B65" s="1714"/>
      <c r="C65" s="555" t="s">
        <v>1058</v>
      </c>
      <c r="D65" s="1749"/>
      <c r="E65" s="1714"/>
      <c r="F65" s="1716"/>
      <c r="G65" s="1716"/>
      <c r="H65" s="1716"/>
      <c r="I65" s="1716"/>
      <c r="J65" s="559"/>
      <c r="K65" s="1743"/>
      <c r="L65" s="9618"/>
    </row>
    <row r="66" spans="1:12">
      <c r="A66" s="514"/>
      <c r="B66" s="527"/>
      <c r="C66" s="532"/>
      <c r="D66" s="576"/>
      <c r="E66" s="584"/>
      <c r="F66" s="577"/>
      <c r="G66" s="577"/>
      <c r="H66" s="600"/>
      <c r="I66" s="577"/>
      <c r="J66" s="604">
        <v>1500</v>
      </c>
      <c r="K66" s="1293">
        <f>K64+J66</f>
        <v>8340077</v>
      </c>
      <c r="L66" s="433"/>
    </row>
    <row r="67" spans="1:12">
      <c r="A67" s="9640"/>
      <c r="B67" s="1713"/>
      <c r="C67" s="556" t="s">
        <v>796</v>
      </c>
      <c r="D67" s="1748" t="s">
        <v>1150</v>
      </c>
      <c r="E67" s="1726"/>
      <c r="F67" s="1715"/>
      <c r="G67" s="1715"/>
      <c r="H67" s="1715"/>
      <c r="I67" s="1715">
        <v>179900</v>
      </c>
      <c r="J67" s="1737"/>
      <c r="K67" s="1742">
        <f>K66-I67</f>
        <v>8160177</v>
      </c>
      <c r="L67" s="9617"/>
    </row>
    <row r="68" spans="1:12">
      <c r="A68" s="9665"/>
      <c r="B68" s="1714"/>
      <c r="C68" s="555" t="s">
        <v>1152</v>
      </c>
      <c r="D68" s="1749"/>
      <c r="E68" s="1727"/>
      <c r="F68" s="1716"/>
      <c r="G68" s="1716"/>
      <c r="H68" s="1716"/>
      <c r="I68" s="1716"/>
      <c r="J68" s="1738"/>
      <c r="K68" s="1743"/>
      <c r="L68" s="9618"/>
    </row>
    <row r="69" spans="1:12">
      <c r="A69" s="552"/>
      <c r="B69" s="527"/>
      <c r="C69" s="532"/>
      <c r="D69" s="576"/>
      <c r="E69" s="582"/>
      <c r="F69" s="577"/>
      <c r="G69" s="577"/>
      <c r="H69" s="600"/>
      <c r="I69" s="577"/>
      <c r="J69" s="604">
        <v>750</v>
      </c>
      <c r="K69" s="981">
        <f>K67+J69</f>
        <v>8160927</v>
      </c>
      <c r="L69" s="433"/>
    </row>
    <row r="70" spans="1:12">
      <c r="A70" s="9640"/>
      <c r="B70" s="1741">
        <v>42279</v>
      </c>
      <c r="C70" s="491" t="s">
        <v>815</v>
      </c>
      <c r="D70" s="1748" t="s">
        <v>941</v>
      </c>
      <c r="E70" s="1713"/>
      <c r="F70" s="1739"/>
      <c r="G70" s="1739">
        <v>258920</v>
      </c>
      <c r="H70" s="1737"/>
      <c r="I70" s="1739"/>
      <c r="J70" s="595"/>
      <c r="K70" s="1742">
        <f>K69-G70</f>
        <v>7902007</v>
      </c>
      <c r="L70" s="9617"/>
    </row>
    <row r="71" spans="1:12">
      <c r="A71" s="9665"/>
      <c r="B71" s="1725"/>
      <c r="C71" s="487" t="s">
        <v>1654</v>
      </c>
      <c r="D71" s="1749" t="s">
        <v>250</v>
      </c>
      <c r="E71" s="1714"/>
      <c r="F71" s="1740"/>
      <c r="G71" s="1740"/>
      <c r="H71" s="1738"/>
      <c r="I71" s="1740"/>
      <c r="J71" s="559"/>
      <c r="K71" s="1743"/>
      <c r="L71" s="9618"/>
    </row>
    <row r="72" spans="1:12">
      <c r="A72" s="514"/>
      <c r="B72" s="392"/>
      <c r="C72" s="532"/>
      <c r="D72" s="576"/>
      <c r="E72" s="582"/>
      <c r="F72" s="891"/>
      <c r="G72" s="891"/>
      <c r="H72" s="891"/>
      <c r="I72" s="891"/>
      <c r="J72" s="604">
        <v>1800</v>
      </c>
      <c r="K72" s="1217">
        <f>K70+J72</f>
        <v>7903807</v>
      </c>
      <c r="L72" s="433"/>
    </row>
    <row r="73" spans="1:12">
      <c r="A73" s="1711"/>
      <c r="B73" s="1713"/>
      <c r="C73" s="474" t="s">
        <v>815</v>
      </c>
      <c r="D73" s="1748" t="s">
        <v>579</v>
      </c>
      <c r="E73" s="1750" t="s">
        <v>83</v>
      </c>
      <c r="F73" s="1728"/>
      <c r="G73" s="1715"/>
      <c r="H73" s="537"/>
      <c r="I73" s="1715">
        <v>107131</v>
      </c>
      <c r="J73" s="923"/>
      <c r="K73" s="1742">
        <f>K72-I73</f>
        <v>7796676</v>
      </c>
      <c r="L73" s="9617"/>
    </row>
    <row r="74" spans="1:12">
      <c r="A74" s="1712"/>
      <c r="B74" s="1714"/>
      <c r="C74" s="522" t="s">
        <v>995</v>
      </c>
      <c r="D74" s="1749" t="s">
        <v>46</v>
      </c>
      <c r="E74" s="1751"/>
      <c r="F74" s="1716"/>
      <c r="G74" s="1716"/>
      <c r="H74" s="515"/>
      <c r="I74" s="1716"/>
      <c r="J74" s="460"/>
      <c r="K74" s="1743"/>
      <c r="L74" s="9618"/>
    </row>
    <row r="75" spans="1:12">
      <c r="A75" s="1718"/>
      <c r="B75" s="533"/>
      <c r="C75" s="532"/>
      <c r="D75" s="528"/>
      <c r="E75" s="584"/>
      <c r="F75" s="577"/>
      <c r="G75" s="577"/>
      <c r="H75" s="600"/>
      <c r="I75" s="577"/>
      <c r="J75" s="604">
        <v>1800</v>
      </c>
      <c r="K75" s="1217">
        <f>K73+J75</f>
        <v>7798476</v>
      </c>
      <c r="L75" s="433"/>
    </row>
    <row r="76" spans="1:12">
      <c r="A76" s="9515"/>
      <c r="B76" s="1735"/>
      <c r="C76" s="497" t="s">
        <v>821</v>
      </c>
      <c r="D76" s="1748" t="s">
        <v>558</v>
      </c>
      <c r="E76" s="1756" t="s">
        <v>251</v>
      </c>
      <c r="F76" s="1723"/>
      <c r="G76" s="1723">
        <v>515393</v>
      </c>
      <c r="H76" s="923"/>
      <c r="I76" s="1723"/>
      <c r="J76" s="537"/>
      <c r="K76" s="1742">
        <f>K75-G76</f>
        <v>7283083</v>
      </c>
      <c r="L76" s="9617"/>
    </row>
    <row r="77" spans="1:12">
      <c r="A77" s="9516"/>
      <c r="B77" s="1736"/>
      <c r="C77" s="497" t="s">
        <v>1018</v>
      </c>
      <c r="D77" s="1749" t="s">
        <v>250</v>
      </c>
      <c r="E77" s="1757"/>
      <c r="F77" s="980"/>
      <c r="G77" s="1724"/>
      <c r="H77" s="460"/>
      <c r="I77" s="1724"/>
      <c r="J77" s="515"/>
      <c r="K77" s="1743"/>
      <c r="L77" s="9618"/>
    </row>
    <row r="78" spans="1:12">
      <c r="A78" s="1718"/>
      <c r="B78" s="1072"/>
      <c r="C78" s="532"/>
      <c r="D78" s="576"/>
      <c r="E78" s="582"/>
      <c r="F78" s="586"/>
      <c r="G78" s="600"/>
      <c r="H78" s="600"/>
      <c r="I78" s="600"/>
      <c r="J78" s="604">
        <v>1800</v>
      </c>
      <c r="K78" s="1746">
        <f>K76+J78</f>
        <v>7284883</v>
      </c>
      <c r="L78" s="433"/>
    </row>
    <row r="79" spans="1:12">
      <c r="A79" s="9515"/>
      <c r="B79" s="1713"/>
      <c r="C79" s="497" t="s">
        <v>815</v>
      </c>
      <c r="D79" s="1748" t="s">
        <v>157</v>
      </c>
      <c r="E79" s="1750" t="s">
        <v>156</v>
      </c>
      <c r="F79" s="1715"/>
      <c r="G79" s="1715">
        <v>846552</v>
      </c>
      <c r="H79" s="537"/>
      <c r="I79" s="1715"/>
      <c r="J79" s="595"/>
      <c r="K79" s="1742">
        <f>K78-G79</f>
        <v>6438331</v>
      </c>
      <c r="L79" s="433"/>
    </row>
    <row r="80" spans="1:12">
      <c r="A80" s="9516"/>
      <c r="B80" s="1714"/>
      <c r="C80" s="497" t="s">
        <v>1022</v>
      </c>
      <c r="D80" s="1749" t="s">
        <v>38</v>
      </c>
      <c r="E80" s="1751"/>
      <c r="F80" s="1716"/>
      <c r="G80" s="1716"/>
      <c r="H80" s="515"/>
      <c r="I80" s="1716"/>
      <c r="J80" s="559"/>
      <c r="K80" s="1743"/>
      <c r="L80" s="433"/>
    </row>
    <row r="81" spans="1:12">
      <c r="A81" s="1718"/>
      <c r="B81" s="533"/>
      <c r="C81" s="532"/>
      <c r="D81" s="576"/>
      <c r="E81" s="582"/>
      <c r="F81" s="600"/>
      <c r="G81" s="600"/>
      <c r="H81" s="600"/>
      <c r="I81" s="600"/>
      <c r="J81" s="604">
        <v>1800</v>
      </c>
      <c r="K81" s="1746">
        <f>K79+J81</f>
        <v>6440131</v>
      </c>
      <c r="L81" s="433"/>
    </row>
    <row r="82" spans="1:12">
      <c r="A82" s="9515"/>
      <c r="B82" s="1713"/>
      <c r="C82" s="497" t="s">
        <v>815</v>
      </c>
      <c r="D82" s="485" t="s">
        <v>267</v>
      </c>
      <c r="E82" s="1750" t="s">
        <v>271</v>
      </c>
      <c r="F82" s="1715"/>
      <c r="G82" s="1715">
        <v>296072</v>
      </c>
      <c r="H82" s="1715"/>
      <c r="I82" s="1715"/>
      <c r="J82" s="464"/>
      <c r="K82" s="1742">
        <f>K81-G82</f>
        <v>6144059</v>
      </c>
      <c r="L82" s="433"/>
    </row>
    <row r="83" spans="1:12">
      <c r="A83" s="9516"/>
      <c r="B83" s="1714"/>
      <c r="C83" s="497" t="s">
        <v>1023</v>
      </c>
      <c r="D83" s="486" t="s">
        <v>304</v>
      </c>
      <c r="E83" s="1751"/>
      <c r="F83" s="1716"/>
      <c r="G83" s="1716"/>
      <c r="H83" s="1716"/>
      <c r="I83" s="1716"/>
      <c r="J83" s="559"/>
      <c r="K83" s="1743"/>
      <c r="L83" s="433"/>
    </row>
    <row r="84" spans="1:12">
      <c r="A84" s="1718"/>
      <c r="B84" s="1719"/>
      <c r="C84" s="532"/>
      <c r="D84" s="528"/>
      <c r="E84" s="584"/>
      <c r="F84" s="577"/>
      <c r="G84" s="577"/>
      <c r="H84" s="600"/>
      <c r="I84" s="577"/>
      <c r="J84" s="604">
        <v>1800</v>
      </c>
      <c r="K84" s="1746">
        <f>K82+J84</f>
        <v>6145859</v>
      </c>
      <c r="L84" s="433"/>
    </row>
    <row r="85" spans="1:12">
      <c r="A85" s="9515"/>
      <c r="B85" s="1713"/>
      <c r="C85" s="517" t="s">
        <v>815</v>
      </c>
      <c r="D85" s="1748" t="s">
        <v>160</v>
      </c>
      <c r="E85" s="1750" t="s">
        <v>162</v>
      </c>
      <c r="F85" s="1728"/>
      <c r="G85" s="1715">
        <v>518016</v>
      </c>
      <c r="H85" s="1715"/>
      <c r="I85" s="1715"/>
      <c r="J85" s="1729"/>
      <c r="K85" s="1742">
        <f>K84-G85</f>
        <v>5627843</v>
      </c>
      <c r="L85" s="433"/>
    </row>
    <row r="86" spans="1:12">
      <c r="A86" s="9516"/>
      <c r="B86" s="1714"/>
      <c r="C86" s="563" t="s">
        <v>849</v>
      </c>
      <c r="D86" s="1749" t="s">
        <v>850</v>
      </c>
      <c r="E86" s="1751"/>
      <c r="F86" s="1716"/>
      <c r="G86" s="1716"/>
      <c r="H86" s="1716"/>
      <c r="I86" s="1716"/>
      <c r="J86" s="1730"/>
      <c r="K86" s="1743"/>
      <c r="L86" s="433"/>
    </row>
    <row r="87" spans="1:12">
      <c r="A87" s="1718"/>
      <c r="B87" s="1719"/>
      <c r="C87" s="532"/>
      <c r="D87" s="576"/>
      <c r="E87" s="605"/>
      <c r="F87" s="577"/>
      <c r="G87" s="577"/>
      <c r="H87" s="600"/>
      <c r="I87" s="577"/>
      <c r="J87" s="604">
        <v>1800</v>
      </c>
      <c r="K87" s="1743">
        <f>K85+J87</f>
        <v>5629643</v>
      </c>
      <c r="L87" s="433"/>
    </row>
    <row r="88" spans="1:12">
      <c r="A88" s="1711"/>
      <c r="B88" s="1713"/>
      <c r="C88" s="517" t="s">
        <v>851</v>
      </c>
      <c r="D88" s="1748" t="s">
        <v>853</v>
      </c>
      <c r="E88" s="1750" t="s">
        <v>497</v>
      </c>
      <c r="F88" s="1715"/>
      <c r="G88" s="1715">
        <v>150571</v>
      </c>
      <c r="H88" s="1715"/>
      <c r="I88" s="1715"/>
      <c r="J88" s="1715"/>
      <c r="K88" s="1742">
        <f>K87-G88</f>
        <v>5479072</v>
      </c>
      <c r="L88" s="433"/>
    </row>
    <row r="89" spans="1:12">
      <c r="A89" s="1712"/>
      <c r="B89" s="1714"/>
      <c r="C89" s="555" t="s">
        <v>852</v>
      </c>
      <c r="D89" s="1749" t="s">
        <v>919</v>
      </c>
      <c r="E89" s="1751"/>
      <c r="F89" s="1716"/>
      <c r="G89" s="1716"/>
      <c r="H89" s="1716"/>
      <c r="I89" s="1716"/>
      <c r="J89" s="1716"/>
      <c r="K89" s="1743"/>
      <c r="L89" s="433"/>
    </row>
    <row r="90" spans="1:12">
      <c r="A90" s="1718"/>
      <c r="B90" s="1719"/>
      <c r="C90" s="532"/>
      <c r="D90" s="576"/>
      <c r="E90" s="582"/>
      <c r="F90" s="577"/>
      <c r="G90" s="577"/>
      <c r="H90" s="600"/>
      <c r="I90" s="577"/>
      <c r="J90" s="604">
        <v>1800</v>
      </c>
      <c r="K90" s="1743">
        <f>K88+J90</f>
        <v>5480872</v>
      </c>
      <c r="L90" s="433"/>
    </row>
    <row r="91" spans="1:12">
      <c r="A91" s="787"/>
      <c r="B91" s="1713"/>
      <c r="C91" s="474" t="s">
        <v>815</v>
      </c>
      <c r="D91" s="1748" t="s">
        <v>568</v>
      </c>
      <c r="E91" s="1750" t="s">
        <v>715</v>
      </c>
      <c r="F91" s="1715"/>
      <c r="G91" s="1729">
        <v>458150</v>
      </c>
      <c r="H91" s="1720"/>
      <c r="I91" s="1715"/>
      <c r="J91" s="534"/>
      <c r="K91" s="1742">
        <f>K90-G91</f>
        <v>5022722</v>
      </c>
      <c r="L91" s="433"/>
    </row>
    <row r="92" spans="1:12">
      <c r="A92" s="788"/>
      <c r="B92" s="1714"/>
      <c r="C92" s="477" t="s">
        <v>833</v>
      </c>
      <c r="D92" s="1749" t="s">
        <v>250</v>
      </c>
      <c r="E92" s="1751"/>
      <c r="F92" s="1716"/>
      <c r="G92" s="1730"/>
      <c r="H92" s="1721"/>
      <c r="I92" s="1716"/>
      <c r="J92" s="537"/>
      <c r="K92" s="1743"/>
      <c r="L92" s="433"/>
    </row>
    <row r="93" spans="1:12">
      <c r="A93" s="514"/>
      <c r="B93" s="1719"/>
      <c r="C93" s="891"/>
      <c r="D93" s="891"/>
      <c r="E93" s="891"/>
      <c r="F93" s="586"/>
      <c r="G93" s="588"/>
      <c r="H93" s="586"/>
      <c r="I93" s="586"/>
      <c r="J93" s="604">
        <v>1800</v>
      </c>
      <c r="K93" s="1743">
        <f>K91+J93</f>
        <v>5024522</v>
      </c>
      <c r="L93" s="433"/>
    </row>
    <row r="94" spans="1:12">
      <c r="A94" s="557"/>
      <c r="B94" s="1713"/>
      <c r="C94" s="474" t="s">
        <v>815</v>
      </c>
      <c r="D94" s="1748" t="s">
        <v>568</v>
      </c>
      <c r="E94" s="1750" t="s">
        <v>715</v>
      </c>
      <c r="F94" s="534"/>
      <c r="G94" s="1715">
        <v>47441</v>
      </c>
      <c r="H94" s="534"/>
      <c r="I94" s="1715"/>
      <c r="J94" s="537"/>
      <c r="K94" s="1742">
        <f>K93-G94</f>
        <v>4977081</v>
      </c>
      <c r="L94" s="433"/>
    </row>
    <row r="95" spans="1:12">
      <c r="A95" s="554"/>
      <c r="B95" s="1714"/>
      <c r="C95" s="477" t="s">
        <v>832</v>
      </c>
      <c r="D95" s="1749" t="s">
        <v>250</v>
      </c>
      <c r="E95" s="1751"/>
      <c r="F95" s="537"/>
      <c r="G95" s="1716"/>
      <c r="H95" s="537"/>
      <c r="I95" s="1716"/>
      <c r="J95" s="537"/>
      <c r="K95" s="1743"/>
      <c r="L95" s="433"/>
    </row>
    <row r="96" spans="1:12">
      <c r="A96" s="514"/>
      <c r="B96" s="1719"/>
      <c r="C96" s="532"/>
      <c r="D96" s="576"/>
      <c r="E96" s="582"/>
      <c r="F96" s="586"/>
      <c r="G96" s="586"/>
      <c r="H96" s="586"/>
      <c r="I96" s="586"/>
      <c r="J96" s="604">
        <v>1800</v>
      </c>
      <c r="K96" s="1743">
        <f>K94+J96</f>
        <v>4978881</v>
      </c>
      <c r="L96" s="433"/>
    </row>
    <row r="97" spans="1:12">
      <c r="A97" s="491"/>
      <c r="B97" s="1713"/>
      <c r="C97" s="474" t="s">
        <v>821</v>
      </c>
      <c r="D97" s="1748" t="s">
        <v>790</v>
      </c>
      <c r="E97" s="1750" t="s">
        <v>877</v>
      </c>
      <c r="F97" s="537"/>
      <c r="G97" s="1715">
        <v>222984</v>
      </c>
      <c r="H97" s="537"/>
      <c r="I97" s="1715"/>
      <c r="J97" s="537"/>
      <c r="K97" s="1742">
        <f>K96-G97</f>
        <v>4755897</v>
      </c>
      <c r="L97" s="433"/>
    </row>
    <row r="98" spans="1:12">
      <c r="A98" s="487"/>
      <c r="B98" s="1714"/>
      <c r="C98" s="477" t="s">
        <v>827</v>
      </c>
      <c r="D98" s="1749" t="s">
        <v>304</v>
      </c>
      <c r="E98" s="1751"/>
      <c r="F98" s="537"/>
      <c r="G98" s="1716"/>
      <c r="H98" s="537"/>
      <c r="I98" s="1716"/>
      <c r="J98" s="537"/>
      <c r="K98" s="1743"/>
      <c r="L98" s="433"/>
    </row>
    <row r="99" spans="1:12">
      <c r="A99" s="514"/>
      <c r="B99" s="1719"/>
      <c r="C99" s="529"/>
      <c r="D99" s="601"/>
      <c r="E99" s="584"/>
      <c r="F99" s="586"/>
      <c r="G99" s="586"/>
      <c r="H99" s="586"/>
      <c r="I99" s="586"/>
      <c r="J99" s="604">
        <v>1800</v>
      </c>
      <c r="K99" s="1743">
        <f>K97+J99</f>
        <v>4757697</v>
      </c>
      <c r="L99" s="433"/>
    </row>
    <row r="100" spans="1:12">
      <c r="A100" s="491"/>
      <c r="B100" s="1713"/>
      <c r="C100" s="474" t="s">
        <v>815</v>
      </c>
      <c r="D100" s="1748" t="s">
        <v>790</v>
      </c>
      <c r="E100" s="974" t="s">
        <v>877</v>
      </c>
      <c r="F100" s="537"/>
      <c r="G100" s="1715">
        <v>8029</v>
      </c>
      <c r="H100" s="537"/>
      <c r="I100" s="1715"/>
      <c r="J100" s="537"/>
      <c r="K100" s="1742">
        <f>K99-G100</f>
        <v>4749668</v>
      </c>
      <c r="L100" s="433"/>
    </row>
    <row r="101" spans="1:12">
      <c r="A101" s="487"/>
      <c r="B101" s="1714"/>
      <c r="C101" s="477" t="s">
        <v>828</v>
      </c>
      <c r="D101" s="1749" t="s">
        <v>304</v>
      </c>
      <c r="E101" s="1757"/>
      <c r="F101" s="537"/>
      <c r="G101" s="1716"/>
      <c r="H101" s="537"/>
      <c r="I101" s="1716"/>
      <c r="J101" s="537"/>
      <c r="K101" s="1743"/>
      <c r="L101" s="433"/>
    </row>
    <row r="102" spans="1:12">
      <c r="A102" s="514"/>
      <c r="B102" s="1719"/>
      <c r="C102" s="529"/>
      <c r="D102" s="602"/>
      <c r="E102" s="599"/>
      <c r="F102" s="586"/>
      <c r="G102" s="586"/>
      <c r="H102" s="586"/>
      <c r="I102" s="586"/>
      <c r="J102" s="604">
        <v>1800</v>
      </c>
      <c r="K102" s="1743">
        <f>K100+J102</f>
        <v>4751468</v>
      </c>
      <c r="L102" s="433"/>
    </row>
    <row r="103" spans="1:12">
      <c r="A103" s="491"/>
      <c r="B103" s="1713"/>
      <c r="C103" s="435" t="s">
        <v>815</v>
      </c>
      <c r="D103" s="1748" t="s">
        <v>399</v>
      </c>
      <c r="E103" s="1750" t="s">
        <v>401</v>
      </c>
      <c r="F103" s="537"/>
      <c r="G103" s="1715">
        <v>160143</v>
      </c>
      <c r="H103" s="537"/>
      <c r="I103" s="1715"/>
      <c r="J103" s="537"/>
      <c r="K103" s="1742">
        <f>K102-G103</f>
        <v>4591325</v>
      </c>
      <c r="L103" s="433"/>
    </row>
    <row r="104" spans="1:12">
      <c r="A104" s="487"/>
      <c r="B104" s="1714"/>
      <c r="C104" s="509" t="s">
        <v>1051</v>
      </c>
      <c r="D104" s="1749" t="s">
        <v>400</v>
      </c>
      <c r="E104" s="1751"/>
      <c r="F104" s="537"/>
      <c r="G104" s="1716"/>
      <c r="H104" s="537"/>
      <c r="I104" s="1716"/>
      <c r="J104" s="537"/>
      <c r="K104" s="1743"/>
      <c r="L104" s="433"/>
    </row>
    <row r="105" spans="1:12">
      <c r="A105" s="514"/>
      <c r="B105" s="1719"/>
      <c r="C105" s="532"/>
      <c r="D105" s="576"/>
      <c r="E105" s="582"/>
      <c r="F105" s="586"/>
      <c r="G105" s="586"/>
      <c r="H105" s="586"/>
      <c r="I105" s="586"/>
      <c r="J105" s="604">
        <v>1800</v>
      </c>
      <c r="K105" s="1743">
        <f>K103+J105</f>
        <v>4593125</v>
      </c>
      <c r="L105" s="433"/>
    </row>
    <row r="106" spans="1:12">
      <c r="A106" s="491"/>
      <c r="B106" s="1713"/>
      <c r="C106" s="435" t="s">
        <v>815</v>
      </c>
      <c r="D106" s="1748" t="s">
        <v>399</v>
      </c>
      <c r="E106" s="1750" t="s">
        <v>401</v>
      </c>
      <c r="F106" s="537"/>
      <c r="G106" s="1715">
        <v>821729</v>
      </c>
      <c r="H106" s="537"/>
      <c r="I106" s="1715"/>
      <c r="J106" s="537"/>
      <c r="K106" s="1742">
        <f>K105-G106</f>
        <v>3771396</v>
      </c>
      <c r="L106" s="433"/>
    </row>
    <row r="107" spans="1:12">
      <c r="A107" s="487"/>
      <c r="B107" s="1714"/>
      <c r="C107" s="509" t="s">
        <v>1163</v>
      </c>
      <c r="D107" s="1749" t="s">
        <v>400</v>
      </c>
      <c r="E107" s="1751"/>
      <c r="F107" s="537"/>
      <c r="G107" s="1716"/>
      <c r="H107" s="537"/>
      <c r="I107" s="1716"/>
      <c r="J107" s="537"/>
      <c r="K107" s="1743"/>
      <c r="L107" s="433"/>
    </row>
    <row r="108" spans="1:12">
      <c r="A108" s="514"/>
      <c r="B108" s="1719"/>
      <c r="C108" s="532"/>
      <c r="D108" s="576"/>
      <c r="E108" s="582"/>
      <c r="F108" s="586"/>
      <c r="G108" s="586"/>
      <c r="H108" s="586"/>
      <c r="I108" s="586"/>
      <c r="J108" s="604">
        <v>1800</v>
      </c>
      <c r="K108" s="1743">
        <f>K106+J108</f>
        <v>3773196</v>
      </c>
      <c r="L108" s="433"/>
    </row>
    <row r="109" spans="1:12">
      <c r="A109" s="491"/>
      <c r="B109" s="1713"/>
      <c r="C109" s="474" t="s">
        <v>821</v>
      </c>
      <c r="D109" s="1748" t="s">
        <v>302</v>
      </c>
      <c r="E109" s="974" t="s">
        <v>878</v>
      </c>
      <c r="F109" s="1715"/>
      <c r="G109" s="1715">
        <v>107407</v>
      </c>
      <c r="H109" s="537"/>
      <c r="I109" s="1715"/>
      <c r="J109" s="534"/>
      <c r="K109" s="1742">
        <f>K108-G109</f>
        <v>3665789</v>
      </c>
      <c r="L109" s="433"/>
    </row>
    <row r="110" spans="1:12">
      <c r="A110" s="487"/>
      <c r="B110" s="1714"/>
      <c r="C110" s="477" t="s">
        <v>1024</v>
      </c>
      <c r="D110" s="1749" t="s">
        <v>918</v>
      </c>
      <c r="E110" s="1757"/>
      <c r="F110" s="1716"/>
      <c r="G110" s="1716"/>
      <c r="H110" s="537"/>
      <c r="I110" s="1716"/>
      <c r="J110" s="515"/>
      <c r="K110" s="1743"/>
      <c r="L110" s="433"/>
    </row>
    <row r="111" spans="1:12">
      <c r="A111" s="554"/>
      <c r="B111" s="1719"/>
      <c r="C111" s="532"/>
      <c r="D111" s="576"/>
      <c r="E111" s="582"/>
      <c r="F111" s="586"/>
      <c r="G111" s="586"/>
      <c r="H111" s="586"/>
      <c r="I111" s="586"/>
      <c r="J111" s="604">
        <v>1800</v>
      </c>
      <c r="K111" s="1743">
        <f>K109+J111</f>
        <v>3667589</v>
      </c>
      <c r="L111" s="433"/>
    </row>
    <row r="112" spans="1:12">
      <c r="A112" s="491"/>
      <c r="B112" s="1713"/>
      <c r="C112" s="474" t="s">
        <v>815</v>
      </c>
      <c r="D112" s="1758" t="s">
        <v>302</v>
      </c>
      <c r="E112" s="974" t="s">
        <v>878</v>
      </c>
      <c r="F112" s="1715"/>
      <c r="G112" s="1715">
        <v>25118</v>
      </c>
      <c r="H112" s="534"/>
      <c r="I112" s="1715"/>
      <c r="J112" s="595"/>
      <c r="K112" s="1742">
        <f>K111-G112</f>
        <v>3642471</v>
      </c>
      <c r="L112" s="433"/>
    </row>
    <row r="113" spans="1:12">
      <c r="A113" s="487"/>
      <c r="B113" s="1714"/>
      <c r="C113" s="477" t="s">
        <v>831</v>
      </c>
      <c r="D113" s="1762" t="s">
        <v>918</v>
      </c>
      <c r="E113" s="1757"/>
      <c r="F113" s="1716"/>
      <c r="G113" s="1716"/>
      <c r="H113" s="515"/>
      <c r="I113" s="1716"/>
      <c r="J113" s="559"/>
      <c r="K113" s="1743"/>
      <c r="L113" s="433"/>
    </row>
    <row r="114" spans="1:12">
      <c r="A114" s="554"/>
      <c r="B114" s="1719"/>
      <c r="C114" s="532"/>
      <c r="D114" s="576"/>
      <c r="E114" s="584"/>
      <c r="F114" s="600"/>
      <c r="G114" s="600"/>
      <c r="H114" s="600"/>
      <c r="I114" s="600"/>
      <c r="J114" s="604">
        <v>1800</v>
      </c>
      <c r="K114" s="1743">
        <f>K112+J114</f>
        <v>3644271</v>
      </c>
      <c r="L114" s="433"/>
    </row>
    <row r="115" spans="1:12">
      <c r="A115" s="491"/>
      <c r="B115" s="1713"/>
      <c r="C115" s="556" t="s">
        <v>815</v>
      </c>
      <c r="D115" s="1748" t="s">
        <v>1145</v>
      </c>
      <c r="E115" s="1750" t="s">
        <v>1230</v>
      </c>
      <c r="F115" s="1728"/>
      <c r="G115" s="1715">
        <v>588104</v>
      </c>
      <c r="H115" s="1715"/>
      <c r="I115" s="1715"/>
      <c r="J115" s="595"/>
      <c r="K115" s="1742">
        <f>K114-G115</f>
        <v>3056167</v>
      </c>
      <c r="L115" s="9617"/>
    </row>
    <row r="116" spans="1:12">
      <c r="A116" s="487"/>
      <c r="B116" s="1714"/>
      <c r="C116" s="555" t="s">
        <v>1146</v>
      </c>
      <c r="D116" s="1749" t="s">
        <v>729</v>
      </c>
      <c r="E116" s="1751"/>
      <c r="F116" s="1716"/>
      <c r="G116" s="1716"/>
      <c r="H116" s="1716"/>
      <c r="I116" s="1716"/>
      <c r="J116" s="559"/>
      <c r="K116" s="1743"/>
      <c r="L116" s="9618"/>
    </row>
    <row r="117" spans="1:12">
      <c r="A117" s="554"/>
      <c r="B117" s="1719"/>
      <c r="C117" s="532"/>
      <c r="D117" s="576"/>
      <c r="E117" s="584"/>
      <c r="F117" s="577"/>
      <c r="G117" s="577"/>
      <c r="H117" s="600"/>
      <c r="I117" s="577"/>
      <c r="J117" s="604">
        <v>1800</v>
      </c>
      <c r="K117" s="1743">
        <f>K115+J117</f>
        <v>3057967</v>
      </c>
      <c r="L117" s="433"/>
    </row>
    <row r="118" spans="1:12">
      <c r="A118" s="491"/>
      <c r="B118" s="1713"/>
      <c r="C118" s="556" t="s">
        <v>821</v>
      </c>
      <c r="D118" s="1748" t="s">
        <v>1339</v>
      </c>
      <c r="E118" s="1136" t="s">
        <v>1347</v>
      </c>
      <c r="F118" s="1715"/>
      <c r="G118" s="1715">
        <v>450551</v>
      </c>
      <c r="H118" s="1715"/>
      <c r="I118" s="1715"/>
      <c r="J118" s="534"/>
      <c r="K118" s="1742">
        <f>K117-G118</f>
        <v>2607416</v>
      </c>
      <c r="L118" s="433"/>
    </row>
    <row r="119" spans="1:12">
      <c r="A119" s="487"/>
      <c r="B119" s="1714"/>
      <c r="C119" s="555" t="s">
        <v>1338</v>
      </c>
      <c r="D119" s="1749" t="s">
        <v>304</v>
      </c>
      <c r="E119" s="1757"/>
      <c r="F119" s="1716"/>
      <c r="G119" s="1716"/>
      <c r="H119" s="1716"/>
      <c r="I119" s="1716"/>
      <c r="J119" s="515"/>
      <c r="K119" s="1743"/>
      <c r="L119" s="433"/>
    </row>
    <row r="120" spans="1:12">
      <c r="A120" s="554"/>
      <c r="B120" s="1719"/>
      <c r="C120" s="532"/>
      <c r="D120" s="576"/>
      <c r="E120" s="584"/>
      <c r="F120" s="577"/>
      <c r="G120" s="577"/>
      <c r="H120" s="600"/>
      <c r="I120" s="577"/>
      <c r="J120" s="604">
        <v>1800</v>
      </c>
      <c r="K120" s="1743">
        <f>K118+J120</f>
        <v>2609216</v>
      </c>
      <c r="L120" s="433"/>
    </row>
    <row r="121" spans="1:12">
      <c r="A121" s="491"/>
      <c r="B121" s="1713"/>
      <c r="C121" s="556" t="s">
        <v>815</v>
      </c>
      <c r="D121" s="1748" t="s">
        <v>1283</v>
      </c>
      <c r="E121" s="1750" t="s">
        <v>1346</v>
      </c>
      <c r="F121" s="1715"/>
      <c r="G121" s="1715">
        <v>341499</v>
      </c>
      <c r="H121" s="534"/>
      <c r="I121" s="1715"/>
      <c r="J121" s="537"/>
      <c r="K121" s="1742">
        <f>K120-G121</f>
        <v>2267717</v>
      </c>
      <c r="L121" s="433"/>
    </row>
    <row r="122" spans="1:12">
      <c r="A122" s="487"/>
      <c r="B122" s="1714"/>
      <c r="C122" s="555" t="s">
        <v>1282</v>
      </c>
      <c r="D122" s="1749" t="s">
        <v>250</v>
      </c>
      <c r="E122" s="1751"/>
      <c r="F122" s="1716"/>
      <c r="G122" s="1716"/>
      <c r="H122" s="515"/>
      <c r="I122" s="1716"/>
      <c r="J122" s="515"/>
      <c r="K122" s="1743"/>
      <c r="L122" s="433"/>
    </row>
    <row r="123" spans="1:12">
      <c r="A123" s="554"/>
      <c r="B123" s="1719"/>
      <c r="C123" s="532"/>
      <c r="D123" s="528"/>
      <c r="E123" s="584"/>
      <c r="F123" s="600"/>
      <c r="G123" s="600"/>
      <c r="H123" s="600"/>
      <c r="I123" s="600"/>
      <c r="J123" s="604">
        <v>1800</v>
      </c>
      <c r="K123" s="1746">
        <f>K121+J123</f>
        <v>2269517</v>
      </c>
      <c r="L123" s="433"/>
    </row>
    <row r="124" spans="1:12">
      <c r="A124" s="491"/>
      <c r="B124" s="1713"/>
      <c r="C124" s="474" t="s">
        <v>815</v>
      </c>
      <c r="D124" s="1748" t="s">
        <v>1353</v>
      </c>
      <c r="E124" s="1136" t="s">
        <v>1484</v>
      </c>
      <c r="F124" s="1715"/>
      <c r="G124" s="1715">
        <v>236815</v>
      </c>
      <c r="H124" s="537"/>
      <c r="I124" s="1715"/>
      <c r="J124" s="537"/>
      <c r="K124" s="1742">
        <f>K123-G124</f>
        <v>2032702</v>
      </c>
      <c r="L124" s="9617"/>
    </row>
    <row r="125" spans="1:12">
      <c r="A125" s="487"/>
      <c r="B125" s="1714"/>
      <c r="C125" s="477" t="s">
        <v>1352</v>
      </c>
      <c r="D125" s="1749" t="s">
        <v>258</v>
      </c>
      <c r="E125" s="1757"/>
      <c r="F125" s="1716"/>
      <c r="G125" s="1716"/>
      <c r="H125" s="515"/>
      <c r="I125" s="1716"/>
      <c r="J125" s="515"/>
      <c r="K125" s="1743"/>
      <c r="L125" s="9618"/>
    </row>
    <row r="126" spans="1:12">
      <c r="A126" s="554"/>
      <c r="B126" s="1719"/>
      <c r="C126" s="529"/>
      <c r="D126" s="583"/>
      <c r="E126" s="599"/>
      <c r="F126" s="600"/>
      <c r="G126" s="600"/>
      <c r="H126" s="600"/>
      <c r="I126" s="600"/>
      <c r="J126" s="604">
        <v>1800</v>
      </c>
      <c r="K126" s="1743">
        <f>K124+J126</f>
        <v>2034502</v>
      </c>
      <c r="L126" s="433"/>
    </row>
    <row r="127" spans="1:12">
      <c r="A127" s="491"/>
      <c r="B127" s="1713"/>
      <c r="C127" s="556" t="s">
        <v>821</v>
      </c>
      <c r="D127" s="1748" t="s">
        <v>1288</v>
      </c>
      <c r="E127" s="1750" t="s">
        <v>1301</v>
      </c>
      <c r="F127" s="1715"/>
      <c r="G127" s="1715">
        <v>363604</v>
      </c>
      <c r="H127" s="537"/>
      <c r="I127" s="1715"/>
      <c r="J127" s="595"/>
      <c r="K127" s="1742">
        <f>K126-G127</f>
        <v>1670898</v>
      </c>
      <c r="L127" s="9617"/>
    </row>
    <row r="128" spans="1:12">
      <c r="A128" s="487"/>
      <c r="B128" s="1714"/>
      <c r="C128" s="555" t="s">
        <v>1287</v>
      </c>
      <c r="D128" s="1749" t="s">
        <v>1299</v>
      </c>
      <c r="E128" s="1751"/>
      <c r="F128" s="1716"/>
      <c r="G128" s="1716"/>
      <c r="H128" s="515"/>
      <c r="I128" s="1716"/>
      <c r="J128" s="559"/>
      <c r="K128" s="1743"/>
      <c r="L128" s="9618"/>
    </row>
    <row r="129" spans="1:12">
      <c r="A129" s="554"/>
      <c r="B129" s="1719"/>
      <c r="C129" s="532"/>
      <c r="D129" s="576"/>
      <c r="E129" s="599"/>
      <c r="F129" s="575"/>
      <c r="G129" s="575"/>
      <c r="H129" s="586"/>
      <c r="I129" s="575"/>
      <c r="J129" s="604">
        <v>1800</v>
      </c>
      <c r="K129" s="1743">
        <f>K127+J129</f>
        <v>1672698</v>
      </c>
      <c r="L129" s="433"/>
    </row>
    <row r="130" spans="1:12">
      <c r="A130" s="491"/>
      <c r="B130" s="1713"/>
      <c r="C130" s="556" t="s">
        <v>815</v>
      </c>
      <c r="D130" s="1748" t="s">
        <v>1657</v>
      </c>
      <c r="E130" s="1750"/>
      <c r="F130" s="1752"/>
      <c r="G130" s="1752">
        <v>124133</v>
      </c>
      <c r="H130" s="534"/>
      <c r="I130" s="1715"/>
      <c r="J130" s="1729"/>
      <c r="K130" s="1742">
        <f>K129-G130</f>
        <v>1548565</v>
      </c>
      <c r="L130" s="9647"/>
    </row>
    <row r="131" spans="1:12">
      <c r="A131" s="487"/>
      <c r="B131" s="1714"/>
      <c r="C131" s="555" t="s">
        <v>1656</v>
      </c>
      <c r="D131" s="1749" t="s">
        <v>956</v>
      </c>
      <c r="E131" s="1751"/>
      <c r="F131" s="1753"/>
      <c r="G131" s="1753"/>
      <c r="H131" s="515"/>
      <c r="I131" s="1716"/>
      <c r="J131" s="1730"/>
      <c r="K131" s="1743"/>
      <c r="L131" s="9648"/>
    </row>
    <row r="132" spans="1:12">
      <c r="A132" s="554"/>
      <c r="B132" s="1719"/>
      <c r="C132" s="1436"/>
      <c r="D132" s="1436"/>
      <c r="E132" s="1436"/>
      <c r="F132" s="577"/>
      <c r="G132" s="577"/>
      <c r="H132" s="600"/>
      <c r="I132" s="577"/>
      <c r="J132" s="604">
        <v>1800</v>
      </c>
      <c r="K132" s="1743">
        <f>K130+J132</f>
        <v>1550365</v>
      </c>
      <c r="L132" s="433"/>
    </row>
    <row r="133" spans="1:12">
      <c r="A133" s="491"/>
      <c r="B133" s="1713"/>
      <c r="C133" s="545" t="s">
        <v>952</v>
      </c>
      <c r="D133" s="1748"/>
      <c r="E133" s="1136"/>
      <c r="F133" s="1715"/>
      <c r="G133" s="1715"/>
      <c r="H133" s="1715"/>
      <c r="I133" s="1715">
        <v>52500</v>
      </c>
      <c r="J133" s="1729"/>
      <c r="K133" s="1742">
        <f>K132-I133</f>
        <v>1497865</v>
      </c>
      <c r="L133" s="433"/>
    </row>
    <row r="134" spans="1:12">
      <c r="A134" s="487"/>
      <c r="B134" s="1714"/>
      <c r="C134" s="538" t="s">
        <v>1264</v>
      </c>
      <c r="D134" s="1749"/>
      <c r="E134" s="1757"/>
      <c r="F134" s="1716"/>
      <c r="G134" s="1716"/>
      <c r="H134" s="1716"/>
      <c r="I134" s="1716"/>
      <c r="J134" s="1730"/>
      <c r="K134" s="1743"/>
      <c r="L134" s="433"/>
    </row>
    <row r="135" spans="1:12">
      <c r="A135" s="554"/>
      <c r="B135" s="1719"/>
      <c r="C135" s="532"/>
      <c r="D135" s="576"/>
      <c r="E135" s="582"/>
      <c r="F135" s="575"/>
      <c r="G135" s="575"/>
      <c r="H135" s="586"/>
      <c r="I135" s="575"/>
      <c r="J135" s="604">
        <v>1800</v>
      </c>
      <c r="K135" s="1743">
        <f>K133+J135</f>
        <v>1499665</v>
      </c>
      <c r="L135" s="768"/>
    </row>
    <row r="136" spans="1:12">
      <c r="A136" s="491"/>
      <c r="B136" s="1713"/>
      <c r="C136" s="556" t="s">
        <v>864</v>
      </c>
      <c r="D136" s="1748" t="s">
        <v>983</v>
      </c>
      <c r="E136" s="1754" t="s">
        <v>262</v>
      </c>
      <c r="F136" s="1715"/>
      <c r="G136" s="1723">
        <v>102500</v>
      </c>
      <c r="H136" s="1715"/>
      <c r="I136" s="1715"/>
      <c r="J136" s="1729"/>
      <c r="K136" s="1742">
        <f>K135-G136</f>
        <v>1397165</v>
      </c>
      <c r="L136" s="9647"/>
    </row>
    <row r="137" spans="1:12">
      <c r="A137" s="487"/>
      <c r="B137" s="1714"/>
      <c r="C137" s="555" t="s">
        <v>1581</v>
      </c>
      <c r="D137" s="1749" t="s">
        <v>38</v>
      </c>
      <c r="E137" s="1755"/>
      <c r="F137" s="1716"/>
      <c r="G137" s="1724"/>
      <c r="H137" s="1716"/>
      <c r="I137" s="1716"/>
      <c r="J137" s="1730"/>
      <c r="K137" s="1743"/>
      <c r="L137" s="9648"/>
    </row>
    <row r="138" spans="1:12">
      <c r="A138" s="487"/>
      <c r="B138" s="1719"/>
      <c r="C138" s="532"/>
      <c r="D138" s="576"/>
      <c r="E138" s="582"/>
      <c r="F138" s="577"/>
      <c r="G138" s="577"/>
      <c r="H138" s="600"/>
      <c r="I138" s="577"/>
      <c r="J138" s="604">
        <v>1800</v>
      </c>
      <c r="K138" s="1743">
        <f>K136+J138</f>
        <v>1398965</v>
      </c>
      <c r="L138" s="433"/>
    </row>
    <row r="139" spans="1:12">
      <c r="A139" s="491"/>
      <c r="B139" s="1713"/>
      <c r="C139" s="545" t="s">
        <v>1109</v>
      </c>
      <c r="D139" s="1759" t="s">
        <v>1502</v>
      </c>
      <c r="E139" s="974" t="s">
        <v>1503</v>
      </c>
      <c r="F139" s="1715"/>
      <c r="G139" s="1715">
        <v>502500</v>
      </c>
      <c r="H139" s="1715"/>
      <c r="I139" s="1715"/>
      <c r="J139" s="1729"/>
      <c r="K139" s="1742">
        <f>K138-G139</f>
        <v>896465</v>
      </c>
      <c r="L139" s="433"/>
    </row>
    <row r="140" spans="1:12">
      <c r="A140" s="487"/>
      <c r="B140" s="1714"/>
      <c r="C140" s="538" t="s">
        <v>1501</v>
      </c>
      <c r="D140" s="1749" t="s">
        <v>38</v>
      </c>
      <c r="E140" s="1751"/>
      <c r="F140" s="1716"/>
      <c r="G140" s="1716"/>
      <c r="H140" s="1716"/>
      <c r="I140" s="1716"/>
      <c r="J140" s="1730"/>
      <c r="K140" s="1743"/>
      <c r="L140" s="433"/>
    </row>
    <row r="141" spans="1:12">
      <c r="A141" s="487"/>
      <c r="B141" s="1719"/>
      <c r="C141" s="532"/>
      <c r="D141" s="583"/>
      <c r="E141" s="582"/>
      <c r="F141" s="575"/>
      <c r="G141" s="575"/>
      <c r="H141" s="586"/>
      <c r="I141" s="575"/>
      <c r="J141" s="585">
        <v>1800</v>
      </c>
      <c r="K141" s="1743">
        <f>K139+J141</f>
        <v>898265</v>
      </c>
      <c r="L141" s="433"/>
    </row>
    <row r="142" spans="1:12">
      <c r="A142" s="498"/>
      <c r="B142" s="1726"/>
      <c r="C142" s="556" t="s">
        <v>781</v>
      </c>
      <c r="D142" s="1748"/>
      <c r="E142" s="1750"/>
      <c r="F142" s="1715"/>
      <c r="G142" s="1715"/>
      <c r="H142" s="1715"/>
      <c r="I142" s="1715">
        <v>40840</v>
      </c>
      <c r="J142" s="464"/>
      <c r="K142" s="1742">
        <f>K141-I142</f>
        <v>857425</v>
      </c>
      <c r="L142" s="433"/>
    </row>
    <row r="143" spans="1:12">
      <c r="A143" s="487"/>
      <c r="B143" s="1727"/>
      <c r="C143" s="555" t="s">
        <v>1683</v>
      </c>
      <c r="D143" s="1749"/>
      <c r="E143" s="1751"/>
      <c r="F143" s="1716"/>
      <c r="G143" s="1716"/>
      <c r="H143" s="1716"/>
      <c r="I143" s="1716"/>
      <c r="J143" s="559"/>
      <c r="K143" s="1743"/>
      <c r="L143" s="433"/>
    </row>
    <row r="144" spans="1:12">
      <c r="A144" s="487"/>
      <c r="B144" s="561"/>
      <c r="C144" s="532"/>
      <c r="D144" s="583"/>
      <c r="E144" s="582"/>
      <c r="F144" s="577"/>
      <c r="G144" s="577"/>
      <c r="H144" s="600"/>
      <c r="I144" s="577"/>
      <c r="J144" s="585">
        <v>1500</v>
      </c>
      <c r="K144" s="1794">
        <f>K142+J144</f>
        <v>858925</v>
      </c>
      <c r="L144" s="433"/>
    </row>
    <row r="145" spans="1:12">
      <c r="A145" s="498"/>
      <c r="B145" s="1756" t="s">
        <v>1697</v>
      </c>
      <c r="C145" s="556" t="s">
        <v>591</v>
      </c>
      <c r="D145" s="1748"/>
      <c r="E145" s="1750"/>
      <c r="F145" s="1728">
        <v>20000000</v>
      </c>
      <c r="G145" s="1715"/>
      <c r="H145" s="1715"/>
      <c r="I145" s="1715"/>
      <c r="J145" s="464"/>
      <c r="K145" s="1742">
        <f>K144+F145</f>
        <v>20858925</v>
      </c>
      <c r="L145" s="433"/>
    </row>
    <row r="146" spans="1:12">
      <c r="A146" s="487"/>
      <c r="B146" s="1727"/>
      <c r="C146" s="555"/>
      <c r="D146" s="1749"/>
      <c r="E146" s="1751"/>
      <c r="F146" s="1716"/>
      <c r="G146" s="1716"/>
      <c r="H146" s="1716"/>
      <c r="I146" s="1716"/>
      <c r="J146" s="559"/>
      <c r="K146" s="1743"/>
      <c r="L146" s="433"/>
    </row>
    <row r="147" spans="1:12">
      <c r="A147" s="487"/>
      <c r="B147" s="561"/>
      <c r="C147" s="1436"/>
      <c r="D147" s="1436"/>
      <c r="E147" s="1436"/>
      <c r="F147" s="577"/>
      <c r="G147" s="577"/>
      <c r="H147" s="600"/>
      <c r="I147" s="577"/>
      <c r="J147" s="585"/>
      <c r="K147" s="1743"/>
      <c r="L147" s="433"/>
    </row>
    <row r="148" spans="1:12">
      <c r="A148" s="491"/>
      <c r="B148" s="1774" t="s">
        <v>1684</v>
      </c>
      <c r="C148" s="556" t="s">
        <v>815</v>
      </c>
      <c r="D148" s="1768" t="s">
        <v>1415</v>
      </c>
      <c r="E148" s="1766" t="s">
        <v>1483</v>
      </c>
      <c r="F148" s="1781"/>
      <c r="G148" s="1763">
        <v>300452</v>
      </c>
      <c r="H148" s="1763"/>
      <c r="I148" s="1763"/>
      <c r="J148" s="464"/>
      <c r="K148" s="1792">
        <f>K145-G148</f>
        <v>20558473</v>
      </c>
      <c r="L148" s="433"/>
    </row>
    <row r="149" spans="1:12">
      <c r="A149" s="487"/>
      <c r="B149" s="1775"/>
      <c r="C149" s="555" t="s">
        <v>1414</v>
      </c>
      <c r="D149" s="1769" t="s">
        <v>38</v>
      </c>
      <c r="E149" s="1767"/>
      <c r="F149" s="1764"/>
      <c r="G149" s="1764"/>
      <c r="H149" s="1764"/>
      <c r="I149" s="1764"/>
      <c r="J149" s="559"/>
      <c r="K149" s="1793"/>
      <c r="L149" s="433"/>
    </row>
    <row r="150" spans="1:12">
      <c r="A150" s="487"/>
      <c r="B150" s="561"/>
      <c r="C150" s="1436"/>
      <c r="D150" s="1436"/>
      <c r="E150" s="1436"/>
      <c r="F150" s="577"/>
      <c r="G150" s="577"/>
      <c r="H150" s="600"/>
      <c r="I150" s="577"/>
      <c r="J150" s="585">
        <v>1800</v>
      </c>
      <c r="K150" s="1793">
        <f>K148+J150</f>
        <v>20560273</v>
      </c>
      <c r="L150" s="433"/>
    </row>
    <row r="151" spans="1:12">
      <c r="A151" s="498"/>
      <c r="B151" s="1774"/>
      <c r="C151" s="556" t="s">
        <v>815</v>
      </c>
      <c r="D151" s="1768" t="s">
        <v>1558</v>
      </c>
      <c r="E151" s="1136" t="s">
        <v>1602</v>
      </c>
      <c r="F151" s="1781"/>
      <c r="G151" s="1763">
        <v>359183</v>
      </c>
      <c r="H151" s="1763"/>
      <c r="I151" s="1763"/>
      <c r="J151" s="464"/>
      <c r="K151" s="1792">
        <f>K150-G151</f>
        <v>20201090</v>
      </c>
      <c r="L151" s="433"/>
    </row>
    <row r="152" spans="1:12">
      <c r="A152" s="487"/>
      <c r="B152" s="1775"/>
      <c r="C152" s="555" t="s">
        <v>1557</v>
      </c>
      <c r="D152" s="1769" t="s">
        <v>1570</v>
      </c>
      <c r="E152" s="1775"/>
      <c r="F152" s="1764"/>
      <c r="G152" s="1764"/>
      <c r="H152" s="1764"/>
      <c r="I152" s="1764"/>
      <c r="J152" s="559"/>
      <c r="K152" s="1793"/>
      <c r="L152" s="433"/>
    </row>
    <row r="153" spans="1:12">
      <c r="A153" s="487"/>
      <c r="B153" s="561"/>
      <c r="C153" s="532"/>
      <c r="D153" s="576"/>
      <c r="E153" s="582"/>
      <c r="F153" s="577"/>
      <c r="G153" s="577"/>
      <c r="H153" s="600"/>
      <c r="I153" s="577"/>
      <c r="J153" s="585">
        <v>1800</v>
      </c>
      <c r="K153" s="1793">
        <f>K151+J153</f>
        <v>20202890</v>
      </c>
      <c r="L153" s="433"/>
    </row>
    <row r="154" spans="1:12">
      <c r="A154" s="491"/>
      <c r="B154" s="1774"/>
      <c r="C154" s="474" t="s">
        <v>815</v>
      </c>
      <c r="D154" s="1768" t="s">
        <v>848</v>
      </c>
      <c r="E154" s="1766" t="s">
        <v>52</v>
      </c>
      <c r="F154" s="1763"/>
      <c r="G154" s="1763">
        <v>580803</v>
      </c>
      <c r="H154" s="1763"/>
      <c r="I154" s="1763"/>
      <c r="J154" s="595"/>
      <c r="K154" s="1792">
        <f>K153-G154</f>
        <v>19622087</v>
      </c>
      <c r="L154" s="9647"/>
    </row>
    <row r="155" spans="1:12">
      <c r="A155" s="487"/>
      <c r="B155" s="1775"/>
      <c r="C155" s="477" t="s">
        <v>847</v>
      </c>
      <c r="D155" s="1769" t="s">
        <v>51</v>
      </c>
      <c r="E155" s="1767"/>
      <c r="F155" s="1764"/>
      <c r="G155" s="1764"/>
      <c r="H155" s="1764"/>
      <c r="I155" s="1764"/>
      <c r="J155" s="559"/>
      <c r="K155" s="1793"/>
      <c r="L155" s="9648"/>
    </row>
    <row r="156" spans="1:12">
      <c r="A156" s="487"/>
      <c r="B156" s="561"/>
      <c r="C156" s="532"/>
      <c r="D156" s="576"/>
      <c r="E156" s="582"/>
      <c r="F156" s="577"/>
      <c r="G156" s="577"/>
      <c r="H156" s="600"/>
      <c r="I156" s="577"/>
      <c r="J156" s="585">
        <v>1800</v>
      </c>
      <c r="K156" s="1793">
        <f>K154+J156</f>
        <v>19623887</v>
      </c>
      <c r="L156" s="433"/>
    </row>
    <row r="157" spans="1:12">
      <c r="A157" s="498"/>
      <c r="B157" s="1774"/>
      <c r="C157" s="517" t="s">
        <v>821</v>
      </c>
      <c r="D157" s="1768" t="s">
        <v>1427</v>
      </c>
      <c r="E157" s="1766" t="s">
        <v>1544</v>
      </c>
      <c r="F157" s="1781"/>
      <c r="G157" s="1763">
        <v>202920</v>
      </c>
      <c r="H157" s="1763"/>
      <c r="I157" s="1763"/>
      <c r="J157" s="595"/>
      <c r="K157" s="1792">
        <f>K156-G157</f>
        <v>19420967</v>
      </c>
      <c r="L157" s="9617"/>
    </row>
    <row r="158" spans="1:12">
      <c r="A158" s="487"/>
      <c r="B158" s="1775"/>
      <c r="C158" s="555" t="s">
        <v>1426</v>
      </c>
      <c r="D158" s="1769" t="s">
        <v>729</v>
      </c>
      <c r="E158" s="1767"/>
      <c r="F158" s="1764"/>
      <c r="G158" s="1764"/>
      <c r="H158" s="1764"/>
      <c r="I158" s="1764"/>
      <c r="J158" s="559"/>
      <c r="K158" s="1793"/>
      <c r="L158" s="9618"/>
    </row>
    <row r="159" spans="1:12">
      <c r="A159" s="487"/>
      <c r="B159" s="561"/>
      <c r="C159" s="532"/>
      <c r="D159" s="576"/>
      <c r="E159" s="582"/>
      <c r="F159" s="575"/>
      <c r="G159" s="577"/>
      <c r="H159" s="600"/>
      <c r="I159" s="577"/>
      <c r="J159" s="585">
        <v>1800</v>
      </c>
      <c r="K159" s="1793">
        <f>K157+J159</f>
        <v>19422767</v>
      </c>
      <c r="L159" s="433"/>
    </row>
    <row r="160" spans="1:12">
      <c r="A160" s="498"/>
      <c r="B160" s="1774"/>
      <c r="C160" s="556" t="s">
        <v>815</v>
      </c>
      <c r="D160" s="1768" t="s">
        <v>138</v>
      </c>
      <c r="E160" s="974" t="s">
        <v>140</v>
      </c>
      <c r="F160" s="1781"/>
      <c r="G160" s="1763">
        <v>277090</v>
      </c>
      <c r="H160" s="1763"/>
      <c r="I160" s="1763"/>
      <c r="J160" s="595"/>
      <c r="K160" s="1792">
        <f>K159-G160</f>
        <v>19145677</v>
      </c>
      <c r="L160" s="9617"/>
    </row>
    <row r="161" spans="1:12">
      <c r="A161" s="487"/>
      <c r="B161" s="1775"/>
      <c r="C161" s="555" t="s">
        <v>910</v>
      </c>
      <c r="D161" s="1769" t="s">
        <v>598</v>
      </c>
      <c r="E161" s="1775"/>
      <c r="F161" s="1764"/>
      <c r="G161" s="1764"/>
      <c r="H161" s="1764"/>
      <c r="I161" s="1764"/>
      <c r="J161" s="559"/>
      <c r="K161" s="1793"/>
      <c r="L161" s="9618"/>
    </row>
    <row r="162" spans="1:12">
      <c r="A162" s="487"/>
      <c r="B162" s="561"/>
      <c r="C162" s="532"/>
      <c r="D162" s="576"/>
      <c r="E162" s="582"/>
      <c r="F162" s="577"/>
      <c r="G162" s="577"/>
      <c r="H162" s="600"/>
      <c r="I162" s="577"/>
      <c r="J162" s="585">
        <v>1800</v>
      </c>
      <c r="K162" s="1793">
        <f>K160+J162</f>
        <v>19147477</v>
      </c>
      <c r="L162" s="433"/>
    </row>
    <row r="163" spans="1:12">
      <c r="A163" s="491"/>
      <c r="B163" s="1774"/>
      <c r="C163" s="545" t="s">
        <v>812</v>
      </c>
      <c r="D163" s="518" t="s">
        <v>1335</v>
      </c>
      <c r="E163" s="1766"/>
      <c r="F163" s="1781"/>
      <c r="G163" s="1763"/>
      <c r="H163" s="1763"/>
      <c r="I163" s="1763">
        <v>243426</v>
      </c>
      <c r="J163" s="464"/>
      <c r="K163" s="1792">
        <f>K162-I163</f>
        <v>18904051</v>
      </c>
      <c r="L163" s="433"/>
    </row>
    <row r="164" spans="1:12">
      <c r="A164" s="487"/>
      <c r="B164" s="1775"/>
      <c r="C164" s="553" t="s">
        <v>813</v>
      </c>
      <c r="D164" s="519" t="s">
        <v>814</v>
      </c>
      <c r="E164" s="1767"/>
      <c r="F164" s="1764"/>
      <c r="G164" s="1764"/>
      <c r="H164" s="1764"/>
      <c r="I164" s="1764"/>
      <c r="J164" s="559"/>
      <c r="K164" s="1793"/>
      <c r="L164" s="433"/>
    </row>
    <row r="165" spans="1:12">
      <c r="A165" s="487"/>
      <c r="B165" s="561"/>
      <c r="C165" s="532"/>
      <c r="D165" s="576"/>
      <c r="E165" s="582"/>
      <c r="F165" s="575"/>
      <c r="G165" s="600"/>
      <c r="H165" s="600"/>
      <c r="I165" s="577"/>
      <c r="J165" s="585">
        <v>1800</v>
      </c>
      <c r="K165" s="1793">
        <f>K163+J165</f>
        <v>18905851</v>
      </c>
      <c r="L165" s="433"/>
    </row>
    <row r="166" spans="1:12">
      <c r="A166" s="498"/>
      <c r="B166" s="1774"/>
      <c r="C166" s="562" t="s">
        <v>815</v>
      </c>
      <c r="D166" s="1768" t="s">
        <v>1335</v>
      </c>
      <c r="E166" s="1766"/>
      <c r="F166" s="1781"/>
      <c r="G166" s="1763"/>
      <c r="H166" s="1763"/>
      <c r="I166" s="1763">
        <v>77042</v>
      </c>
      <c r="J166" s="595"/>
      <c r="K166" s="1792">
        <f>K165-I166</f>
        <v>18828809</v>
      </c>
      <c r="L166" s="9647"/>
    </row>
    <row r="167" spans="1:12">
      <c r="A167" s="487"/>
      <c r="B167" s="1775"/>
      <c r="C167" s="553" t="s">
        <v>1026</v>
      </c>
      <c r="D167" s="1769" t="s">
        <v>814</v>
      </c>
      <c r="E167" s="1767"/>
      <c r="F167" s="1764"/>
      <c r="G167" s="1764"/>
      <c r="H167" s="1764"/>
      <c r="I167" s="1764"/>
      <c r="J167" s="559"/>
      <c r="K167" s="1793"/>
      <c r="L167" s="9648"/>
    </row>
    <row r="168" spans="1:12">
      <c r="A168" s="487"/>
      <c r="B168" s="561"/>
      <c r="C168" s="532"/>
      <c r="D168" s="576"/>
      <c r="E168" s="582"/>
      <c r="F168" s="575"/>
      <c r="G168" s="600"/>
      <c r="H168" s="600"/>
      <c r="I168" s="577"/>
      <c r="J168" s="585">
        <v>1800</v>
      </c>
      <c r="K168" s="1793">
        <f>K166+J168</f>
        <v>18830609</v>
      </c>
      <c r="L168" s="433"/>
    </row>
    <row r="169" spans="1:12">
      <c r="A169" s="491"/>
      <c r="B169" s="1774"/>
      <c r="C169" s="474" t="s">
        <v>815</v>
      </c>
      <c r="D169" s="1768" t="s">
        <v>1456</v>
      </c>
      <c r="E169" s="1770" t="s">
        <v>1485</v>
      </c>
      <c r="F169" s="1781"/>
      <c r="G169" s="1763">
        <v>252710</v>
      </c>
      <c r="H169" s="1763"/>
      <c r="I169" s="1763"/>
      <c r="J169" s="595"/>
      <c r="K169" s="1792">
        <f>K168-G169</f>
        <v>18577899</v>
      </c>
      <c r="L169" s="433"/>
    </row>
    <row r="170" spans="1:12">
      <c r="A170" s="487"/>
      <c r="B170" s="1775"/>
      <c r="C170" s="477" t="s">
        <v>1512</v>
      </c>
      <c r="D170" s="1769" t="s">
        <v>956</v>
      </c>
      <c r="E170" s="1771"/>
      <c r="F170" s="1764"/>
      <c r="G170" s="1764"/>
      <c r="H170" s="1764"/>
      <c r="I170" s="1764"/>
      <c r="J170" s="559"/>
      <c r="K170" s="1793"/>
      <c r="L170" s="433"/>
    </row>
    <row r="171" spans="1:12">
      <c r="A171" s="487"/>
      <c r="B171" s="561"/>
      <c r="C171" s="532"/>
      <c r="D171" s="576"/>
      <c r="E171" s="582"/>
      <c r="F171" s="575"/>
      <c r="G171" s="575"/>
      <c r="H171" s="600"/>
      <c r="I171" s="577"/>
      <c r="J171" s="585">
        <v>1800</v>
      </c>
      <c r="K171" s="1793">
        <f>K169+J171</f>
        <v>18579699</v>
      </c>
      <c r="L171" s="433"/>
    </row>
    <row r="172" spans="1:12">
      <c r="A172" s="498"/>
      <c r="B172" s="1774"/>
      <c r="C172" s="474" t="s">
        <v>815</v>
      </c>
      <c r="D172" s="1768" t="s">
        <v>1456</v>
      </c>
      <c r="E172" s="1770" t="s">
        <v>1485</v>
      </c>
      <c r="F172" s="1781"/>
      <c r="G172" s="1763">
        <v>208815</v>
      </c>
      <c r="H172" s="534"/>
      <c r="I172" s="1763"/>
      <c r="J172" s="595"/>
      <c r="K172" s="1792">
        <f>K171-G172</f>
        <v>18370884</v>
      </c>
      <c r="L172" s="433"/>
    </row>
    <row r="173" spans="1:12">
      <c r="A173" s="487"/>
      <c r="B173" s="1775"/>
      <c r="C173" s="477" t="s">
        <v>1512</v>
      </c>
      <c r="D173" s="1769" t="s">
        <v>956</v>
      </c>
      <c r="E173" s="1771"/>
      <c r="F173" s="1764"/>
      <c r="G173" s="1764"/>
      <c r="H173" s="515"/>
      <c r="I173" s="1764"/>
      <c r="J173" s="559"/>
      <c r="K173" s="1793"/>
      <c r="L173" s="433"/>
    </row>
    <row r="174" spans="1:12">
      <c r="A174" s="487"/>
      <c r="B174" s="561"/>
      <c r="C174" s="532"/>
      <c r="D174" s="576"/>
      <c r="E174" s="582"/>
      <c r="F174" s="577"/>
      <c r="G174" s="577"/>
      <c r="H174" s="600"/>
      <c r="I174" s="577"/>
      <c r="J174" s="585">
        <v>1800</v>
      </c>
      <c r="K174" s="1793">
        <f>K172+J174</f>
        <v>18372684</v>
      </c>
      <c r="L174" s="433"/>
    </row>
    <row r="175" spans="1:12">
      <c r="A175" s="498"/>
      <c r="B175" s="1774"/>
      <c r="C175" s="556" t="s">
        <v>997</v>
      </c>
      <c r="D175" s="485" t="s">
        <v>1221</v>
      </c>
      <c r="E175" s="1766" t="s">
        <v>1236</v>
      </c>
      <c r="F175" s="1763"/>
      <c r="G175" s="1763">
        <v>202500</v>
      </c>
      <c r="H175" s="537"/>
      <c r="I175" s="1763"/>
      <c r="J175" s="595"/>
      <c r="K175" s="1792">
        <f>K174-G175</f>
        <v>18170184</v>
      </c>
      <c r="L175" s="433"/>
    </row>
    <row r="176" spans="1:12">
      <c r="A176" s="487"/>
      <c r="B176" s="1775"/>
      <c r="C176" s="555" t="s">
        <v>1220</v>
      </c>
      <c r="D176" s="486" t="s">
        <v>1222</v>
      </c>
      <c r="E176" s="1767"/>
      <c r="F176" s="1764"/>
      <c r="G176" s="1764"/>
      <c r="H176" s="515"/>
      <c r="I176" s="1764"/>
      <c r="J176" s="559"/>
      <c r="K176" s="1793"/>
      <c r="L176" s="433"/>
    </row>
    <row r="177" spans="1:12">
      <c r="A177" s="487"/>
      <c r="B177" s="561"/>
      <c r="C177" s="532"/>
      <c r="D177" s="576"/>
      <c r="E177" s="582"/>
      <c r="F177" s="577"/>
      <c r="G177" s="577"/>
      <c r="H177" s="600"/>
      <c r="I177" s="577"/>
      <c r="J177" s="585">
        <v>1800</v>
      </c>
      <c r="K177" s="1793">
        <f>K175+J177</f>
        <v>18171984</v>
      </c>
      <c r="L177" s="433"/>
    </row>
    <row r="178" spans="1:12">
      <c r="A178" s="491"/>
      <c r="B178" s="1774"/>
      <c r="C178" s="517" t="s">
        <v>997</v>
      </c>
      <c r="D178" s="1768" t="s">
        <v>37</v>
      </c>
      <c r="E178" s="1786" t="s">
        <v>717</v>
      </c>
      <c r="F178" s="1781"/>
      <c r="G178" s="1763">
        <v>202500</v>
      </c>
      <c r="H178" s="1763"/>
      <c r="I178" s="1763"/>
      <c r="J178" s="595"/>
      <c r="K178" s="1792">
        <f>K177-G178</f>
        <v>17969484</v>
      </c>
      <c r="L178" s="433"/>
    </row>
    <row r="179" spans="1:12">
      <c r="A179" s="487"/>
      <c r="B179" s="1775"/>
      <c r="C179" s="477" t="s">
        <v>1179</v>
      </c>
      <c r="D179" s="1769" t="s">
        <v>250</v>
      </c>
      <c r="E179" s="1787"/>
      <c r="F179" s="1764"/>
      <c r="G179" s="1764"/>
      <c r="H179" s="1764"/>
      <c r="I179" s="1764"/>
      <c r="J179" s="559"/>
      <c r="K179" s="1793"/>
      <c r="L179" s="433"/>
    </row>
    <row r="180" spans="1:12">
      <c r="A180" s="487"/>
      <c r="B180" s="561"/>
      <c r="C180" s="532"/>
      <c r="D180" s="576"/>
      <c r="E180" s="582"/>
      <c r="F180" s="575"/>
      <c r="G180" s="575"/>
      <c r="H180" s="600"/>
      <c r="I180" s="577"/>
      <c r="J180" s="585">
        <v>1800</v>
      </c>
      <c r="K180" s="1793">
        <f>K178+J180</f>
        <v>17971284</v>
      </c>
      <c r="L180" s="433"/>
    </row>
    <row r="181" spans="1:12">
      <c r="A181" s="491"/>
      <c r="B181" s="1774"/>
      <c r="C181" s="457" t="s">
        <v>997</v>
      </c>
      <c r="D181" s="1784" t="s">
        <v>1580</v>
      </c>
      <c r="E181" s="459" t="s">
        <v>1600</v>
      </c>
      <c r="F181" s="1781"/>
      <c r="G181" s="1763">
        <v>202500</v>
      </c>
      <c r="H181" s="534"/>
      <c r="I181" s="1763"/>
      <c r="J181" s="464"/>
      <c r="K181" s="1792">
        <f>K180-G181</f>
        <v>17768784</v>
      </c>
      <c r="L181" s="716"/>
    </row>
    <row r="182" spans="1:12">
      <c r="A182" s="487"/>
      <c r="B182" s="1775"/>
      <c r="C182" s="461" t="s">
        <v>1579</v>
      </c>
      <c r="D182" s="1785" t="s">
        <v>38</v>
      </c>
      <c r="E182" s="1777"/>
      <c r="F182" s="1764"/>
      <c r="G182" s="1764"/>
      <c r="H182" s="515"/>
      <c r="I182" s="1764"/>
      <c r="J182" s="559"/>
      <c r="K182" s="1793"/>
      <c r="L182" s="717"/>
    </row>
    <row r="183" spans="1:12">
      <c r="A183" s="487"/>
      <c r="B183" s="561"/>
      <c r="C183" s="532"/>
      <c r="D183" s="576"/>
      <c r="E183" s="582"/>
      <c r="F183" s="577"/>
      <c r="G183" s="577"/>
      <c r="H183" s="600"/>
      <c r="I183" s="577"/>
      <c r="J183" s="585">
        <v>1800</v>
      </c>
      <c r="K183" s="1793">
        <f>K181+J183</f>
        <v>17770584</v>
      </c>
      <c r="L183" s="433"/>
    </row>
    <row r="184" spans="1:12">
      <c r="A184" s="498"/>
      <c r="B184" s="1774"/>
      <c r="C184" s="474" t="s">
        <v>836</v>
      </c>
      <c r="D184" s="1768" t="s">
        <v>838</v>
      </c>
      <c r="E184" s="1766" t="s">
        <v>877</v>
      </c>
      <c r="F184" s="1781"/>
      <c r="G184" s="1763">
        <v>27100</v>
      </c>
      <c r="H184" s="534"/>
      <c r="I184" s="1763"/>
      <c r="J184" s="595"/>
      <c r="K184" s="1792">
        <f>K183-G184</f>
        <v>17743484</v>
      </c>
      <c r="L184" s="9647"/>
    </row>
    <row r="185" spans="1:12">
      <c r="A185" s="487"/>
      <c r="B185" s="1775"/>
      <c r="C185" s="477" t="s">
        <v>837</v>
      </c>
      <c r="D185" s="1769" t="s">
        <v>304</v>
      </c>
      <c r="E185" s="1767"/>
      <c r="F185" s="1764"/>
      <c r="G185" s="1764"/>
      <c r="H185" s="515"/>
      <c r="I185" s="1764"/>
      <c r="J185" s="559"/>
      <c r="K185" s="1793"/>
      <c r="L185" s="9648"/>
    </row>
    <row r="186" spans="1:12">
      <c r="A186" s="487"/>
      <c r="B186" s="561"/>
      <c r="C186" s="532"/>
      <c r="D186" s="576"/>
      <c r="E186" s="582"/>
      <c r="F186" s="577"/>
      <c r="G186" s="577"/>
      <c r="H186" s="600"/>
      <c r="I186" s="577"/>
      <c r="J186" s="585">
        <v>750</v>
      </c>
      <c r="K186" s="1793">
        <f>K184+J186</f>
        <v>17744234</v>
      </c>
      <c r="L186" s="433"/>
    </row>
    <row r="187" spans="1:12">
      <c r="A187" s="498"/>
      <c r="B187" s="1774"/>
      <c r="C187" s="491" t="s">
        <v>778</v>
      </c>
      <c r="D187" s="1768" t="s">
        <v>157</v>
      </c>
      <c r="E187" s="1766" t="s">
        <v>156</v>
      </c>
      <c r="F187" s="1763"/>
      <c r="G187" s="1763">
        <v>193140</v>
      </c>
      <c r="H187" s="1763"/>
      <c r="I187" s="1763"/>
      <c r="J187" s="595"/>
      <c r="K187" s="1792">
        <f>K186-G187</f>
        <v>17551094</v>
      </c>
      <c r="L187" s="433"/>
    </row>
    <row r="188" spans="1:12">
      <c r="A188" s="487"/>
      <c r="B188" s="1775"/>
      <c r="C188" s="487" t="s">
        <v>1340</v>
      </c>
      <c r="D188" s="1769" t="s">
        <v>1383</v>
      </c>
      <c r="E188" s="1767"/>
      <c r="F188" s="1764"/>
      <c r="G188" s="1764"/>
      <c r="H188" s="1764"/>
      <c r="I188" s="1764"/>
      <c r="J188" s="559"/>
      <c r="K188" s="1793"/>
      <c r="L188" s="433"/>
    </row>
    <row r="189" spans="1:12">
      <c r="A189" s="487"/>
      <c r="B189" s="561"/>
      <c r="C189" s="532"/>
      <c r="D189" s="576"/>
      <c r="E189" s="582"/>
      <c r="F189" s="577"/>
      <c r="G189" s="577"/>
      <c r="H189" s="600"/>
      <c r="I189" s="577"/>
      <c r="J189" s="604">
        <v>1500</v>
      </c>
      <c r="K189" s="1793">
        <f>K187+J189</f>
        <v>17552594</v>
      </c>
      <c r="L189" s="433"/>
    </row>
    <row r="190" spans="1:12">
      <c r="A190" s="498"/>
      <c r="B190" s="1774"/>
      <c r="C190" s="474" t="s">
        <v>778</v>
      </c>
      <c r="D190" s="518" t="s">
        <v>399</v>
      </c>
      <c r="E190" s="1766" t="s">
        <v>401</v>
      </c>
      <c r="F190" s="1763"/>
      <c r="G190" s="1763">
        <v>35140</v>
      </c>
      <c r="H190" s="534"/>
      <c r="I190" s="1763"/>
      <c r="J190" s="595"/>
      <c r="K190" s="1792">
        <f>K189-G190</f>
        <v>17517454</v>
      </c>
      <c r="L190" s="433"/>
    </row>
    <row r="191" spans="1:12">
      <c r="A191" s="487"/>
      <c r="B191" s="1775"/>
      <c r="C191" s="477" t="s">
        <v>862</v>
      </c>
      <c r="D191" s="519" t="s">
        <v>855</v>
      </c>
      <c r="E191" s="1767"/>
      <c r="F191" s="1764"/>
      <c r="G191" s="1764"/>
      <c r="H191" s="515"/>
      <c r="I191" s="1764"/>
      <c r="J191" s="559"/>
      <c r="K191" s="1793"/>
      <c r="L191" s="433"/>
    </row>
    <row r="192" spans="1:12">
      <c r="A192" s="487"/>
      <c r="B192" s="561"/>
      <c r="C192" s="532"/>
      <c r="D192" s="576"/>
      <c r="E192" s="582"/>
      <c r="F192" s="577"/>
      <c r="G192" s="577"/>
      <c r="H192" s="600"/>
      <c r="I192" s="577"/>
      <c r="J192" s="604">
        <v>1500</v>
      </c>
      <c r="K192" s="1793">
        <f>K190+J192</f>
        <v>17518954</v>
      </c>
      <c r="L192" s="433"/>
    </row>
    <row r="193" spans="1:12">
      <c r="A193" s="498"/>
      <c r="B193" s="1774"/>
      <c r="C193" s="491" t="s">
        <v>781</v>
      </c>
      <c r="D193" s="485" t="s">
        <v>267</v>
      </c>
      <c r="E193" s="1766" t="s">
        <v>271</v>
      </c>
      <c r="F193" s="1781"/>
      <c r="G193" s="1763">
        <v>25940</v>
      </c>
      <c r="H193" s="1763"/>
      <c r="I193" s="1763"/>
      <c r="J193" s="595"/>
      <c r="K193" s="1792">
        <f>K192-G193</f>
        <v>17493014</v>
      </c>
      <c r="L193" s="433"/>
    </row>
    <row r="194" spans="1:12">
      <c r="A194" s="487"/>
      <c r="B194" s="1775"/>
      <c r="C194" s="487" t="s">
        <v>791</v>
      </c>
      <c r="D194" s="486" t="s">
        <v>304</v>
      </c>
      <c r="E194" s="1767"/>
      <c r="F194" s="1764"/>
      <c r="G194" s="1764"/>
      <c r="H194" s="1764"/>
      <c r="I194" s="1764"/>
      <c r="J194" s="559"/>
      <c r="K194" s="1793"/>
      <c r="L194" s="433"/>
    </row>
    <row r="195" spans="1:12">
      <c r="A195" s="487"/>
      <c r="B195" s="561"/>
      <c r="C195" s="532"/>
      <c r="D195" s="576"/>
      <c r="E195" s="582"/>
      <c r="F195" s="575"/>
      <c r="G195" s="575"/>
      <c r="H195" s="600"/>
      <c r="I195" s="577"/>
      <c r="J195" s="604">
        <v>1500</v>
      </c>
      <c r="K195" s="1793">
        <f>K193+J195</f>
        <v>17494514</v>
      </c>
      <c r="L195" s="433"/>
    </row>
    <row r="196" spans="1:12">
      <c r="A196" s="498"/>
      <c r="B196" s="1774"/>
      <c r="C196" s="517" t="s">
        <v>781</v>
      </c>
      <c r="D196" s="1768" t="s">
        <v>614</v>
      </c>
      <c r="E196" s="1766" t="s">
        <v>414</v>
      </c>
      <c r="F196" s="1763"/>
      <c r="G196" s="1763">
        <v>128640</v>
      </c>
      <c r="H196" s="537"/>
      <c r="I196" s="1763"/>
      <c r="J196" s="559"/>
      <c r="K196" s="1792">
        <f>K195-G196</f>
        <v>17365874</v>
      </c>
      <c r="L196" s="433"/>
    </row>
    <row r="197" spans="1:12">
      <c r="A197" s="487"/>
      <c r="B197" s="1775"/>
      <c r="C197" s="555" t="s">
        <v>1031</v>
      </c>
      <c r="D197" s="1769" t="s">
        <v>698</v>
      </c>
      <c r="E197" s="1767"/>
      <c r="F197" s="1764"/>
      <c r="G197" s="1764"/>
      <c r="H197" s="515"/>
      <c r="I197" s="1764"/>
      <c r="J197" s="559"/>
      <c r="K197" s="1793"/>
      <c r="L197" s="433"/>
    </row>
    <row r="198" spans="1:12">
      <c r="A198" s="487"/>
      <c r="B198" s="561"/>
      <c r="C198" s="532"/>
      <c r="D198" s="576"/>
      <c r="E198" s="582"/>
      <c r="F198" s="577"/>
      <c r="G198" s="577"/>
      <c r="H198" s="600"/>
      <c r="I198" s="577"/>
      <c r="J198" s="604">
        <v>1500</v>
      </c>
      <c r="K198" s="1793">
        <f>K196+J198</f>
        <v>17367374</v>
      </c>
      <c r="L198" s="433"/>
    </row>
    <row r="199" spans="1:12">
      <c r="A199" s="498"/>
      <c r="B199" s="1774"/>
      <c r="C199" s="474" t="s">
        <v>781</v>
      </c>
      <c r="D199" s="518" t="s">
        <v>568</v>
      </c>
      <c r="E199" s="1766" t="s">
        <v>715</v>
      </c>
      <c r="F199" s="1763"/>
      <c r="G199" s="1763">
        <v>22140</v>
      </c>
      <c r="H199" s="534"/>
      <c r="I199" s="1763"/>
      <c r="J199" s="559"/>
      <c r="K199" s="1792">
        <f>K198-G199</f>
        <v>17345234</v>
      </c>
      <c r="L199" s="433"/>
    </row>
    <row r="200" spans="1:12">
      <c r="A200" s="487"/>
      <c r="B200" s="1775"/>
      <c r="C200" s="477" t="s">
        <v>793</v>
      </c>
      <c r="D200" s="519" t="s">
        <v>250</v>
      </c>
      <c r="E200" s="1767"/>
      <c r="F200" s="1764"/>
      <c r="G200" s="1764"/>
      <c r="H200" s="515"/>
      <c r="I200" s="1764"/>
      <c r="J200" s="559"/>
      <c r="K200" s="1793"/>
      <c r="L200" s="433"/>
    </row>
    <row r="201" spans="1:12">
      <c r="A201" s="487"/>
      <c r="B201" s="561"/>
      <c r="C201" s="532"/>
      <c r="D201" s="576"/>
      <c r="E201" s="582"/>
      <c r="F201" s="577"/>
      <c r="G201" s="577"/>
      <c r="H201" s="600"/>
      <c r="I201" s="577"/>
      <c r="J201" s="604">
        <v>1500</v>
      </c>
      <c r="K201" s="1793">
        <f>K199+J201</f>
        <v>17346734</v>
      </c>
      <c r="L201" s="433"/>
    </row>
    <row r="202" spans="1:12">
      <c r="A202" s="498"/>
      <c r="B202" s="1774"/>
      <c r="C202" s="474" t="s">
        <v>778</v>
      </c>
      <c r="D202" s="1768" t="s">
        <v>795</v>
      </c>
      <c r="E202" s="1766" t="s">
        <v>454</v>
      </c>
      <c r="F202" s="1763"/>
      <c r="G202" s="1763">
        <v>95640</v>
      </c>
      <c r="H202" s="537"/>
      <c r="I202" s="1763"/>
      <c r="J202" s="559"/>
      <c r="K202" s="1792">
        <f>K201-G202</f>
        <v>17251094</v>
      </c>
      <c r="L202" s="433"/>
    </row>
    <row r="203" spans="1:12">
      <c r="A203" s="487"/>
      <c r="B203" s="1775"/>
      <c r="C203" s="477" t="s">
        <v>794</v>
      </c>
      <c r="D203" s="1769" t="s">
        <v>875</v>
      </c>
      <c r="E203" s="1767"/>
      <c r="F203" s="1764"/>
      <c r="G203" s="1764"/>
      <c r="H203" s="515"/>
      <c r="I203" s="1764"/>
      <c r="J203" s="559"/>
      <c r="K203" s="1793"/>
      <c r="L203" s="433"/>
    </row>
    <row r="204" spans="1:12">
      <c r="A204" s="487"/>
      <c r="B204" s="561"/>
      <c r="C204" s="532"/>
      <c r="D204" s="576"/>
      <c r="E204" s="582"/>
      <c r="F204" s="577"/>
      <c r="G204" s="577"/>
      <c r="H204" s="600"/>
      <c r="I204" s="577"/>
      <c r="J204" s="604">
        <v>1500</v>
      </c>
      <c r="K204" s="1793">
        <f>K202+J204</f>
        <v>17252594</v>
      </c>
      <c r="L204" s="433"/>
    </row>
    <row r="205" spans="1:12">
      <c r="A205" s="498"/>
      <c r="B205" s="1774"/>
      <c r="C205" s="525" t="s">
        <v>781</v>
      </c>
      <c r="D205" s="1780" t="s">
        <v>790</v>
      </c>
      <c r="E205" s="1766" t="s">
        <v>877</v>
      </c>
      <c r="F205" s="1763"/>
      <c r="G205" s="1763">
        <v>26990</v>
      </c>
      <c r="H205" s="537"/>
      <c r="I205" s="1763"/>
      <c r="J205" s="559"/>
      <c r="K205" s="1792">
        <f>K204-G205</f>
        <v>17225604</v>
      </c>
      <c r="L205" s="433"/>
    </row>
    <row r="206" spans="1:12">
      <c r="A206" s="487"/>
      <c r="B206" s="1775"/>
      <c r="C206" s="539" t="s">
        <v>789</v>
      </c>
      <c r="D206" s="540" t="s">
        <v>304</v>
      </c>
      <c r="E206" s="1767"/>
      <c r="F206" s="1764"/>
      <c r="G206" s="1764"/>
      <c r="H206" s="515"/>
      <c r="I206" s="1764"/>
      <c r="J206" s="559"/>
      <c r="K206" s="1793"/>
      <c r="L206" s="433"/>
    </row>
    <row r="207" spans="1:12">
      <c r="A207" s="487"/>
      <c r="B207" s="561"/>
      <c r="C207" s="532"/>
      <c r="D207" s="576"/>
      <c r="E207" s="582"/>
      <c r="F207" s="577"/>
      <c r="G207" s="577"/>
      <c r="H207" s="600"/>
      <c r="I207" s="577"/>
      <c r="J207" s="604">
        <v>1500</v>
      </c>
      <c r="K207" s="1793">
        <f>K205+J207</f>
        <v>17227104</v>
      </c>
      <c r="L207" s="433"/>
    </row>
    <row r="208" spans="1:12">
      <c r="A208" s="498"/>
      <c r="B208" s="1774"/>
      <c r="C208" s="474" t="s">
        <v>781</v>
      </c>
      <c r="D208" s="1768" t="s">
        <v>1285</v>
      </c>
      <c r="E208" s="1766" t="s">
        <v>1320</v>
      </c>
      <c r="F208" s="1763"/>
      <c r="G208" s="1763">
        <v>20140</v>
      </c>
      <c r="H208" s="1763"/>
      <c r="I208" s="1763"/>
      <c r="J208" s="559"/>
      <c r="K208" s="1792">
        <f>K207-G208</f>
        <v>17206964</v>
      </c>
      <c r="L208" s="9617"/>
    </row>
    <row r="209" spans="1:12">
      <c r="A209" s="487"/>
      <c r="B209" s="1775"/>
      <c r="C209" s="477" t="s">
        <v>1092</v>
      </c>
      <c r="D209" s="1769" t="s">
        <v>38</v>
      </c>
      <c r="E209" s="1767"/>
      <c r="F209" s="1764"/>
      <c r="G209" s="1764"/>
      <c r="H209" s="1764"/>
      <c r="I209" s="1764"/>
      <c r="J209" s="559"/>
      <c r="K209" s="1793"/>
      <c r="L209" s="9618"/>
    </row>
    <row r="210" spans="1:12">
      <c r="A210" s="487"/>
      <c r="B210" s="561"/>
      <c r="C210" s="532"/>
      <c r="D210" s="576"/>
      <c r="E210" s="582"/>
      <c r="F210" s="577"/>
      <c r="G210" s="577"/>
      <c r="H210" s="600"/>
      <c r="I210" s="577"/>
      <c r="J210" s="585">
        <v>1500</v>
      </c>
      <c r="K210" s="1793">
        <f>K208+J210</f>
        <v>17208464</v>
      </c>
      <c r="L210" s="433"/>
    </row>
    <row r="211" spans="1:12">
      <c r="A211" s="498"/>
      <c r="B211" s="1774"/>
      <c r="C211" s="556" t="s">
        <v>781</v>
      </c>
      <c r="D211" s="1768" t="s">
        <v>1353</v>
      </c>
      <c r="E211" s="1136" t="s">
        <v>1484</v>
      </c>
      <c r="F211" s="1763"/>
      <c r="G211" s="1763">
        <v>45140</v>
      </c>
      <c r="H211" s="537"/>
      <c r="I211" s="1763"/>
      <c r="J211" s="559"/>
      <c r="K211" s="1792">
        <f>K210-G211</f>
        <v>17163324</v>
      </c>
      <c r="L211" s="9617"/>
    </row>
    <row r="212" spans="1:12">
      <c r="A212" s="487"/>
      <c r="B212" s="1775"/>
      <c r="C212" s="555" t="s">
        <v>1354</v>
      </c>
      <c r="D212" s="1769" t="s">
        <v>258</v>
      </c>
      <c r="E212" s="1775"/>
      <c r="F212" s="1764"/>
      <c r="G212" s="1764"/>
      <c r="H212" s="515"/>
      <c r="I212" s="1764"/>
      <c r="J212" s="559"/>
      <c r="K212" s="1793"/>
      <c r="L212" s="9618"/>
    </row>
    <row r="213" spans="1:12">
      <c r="A213" s="487"/>
      <c r="B213" s="561"/>
      <c r="C213" s="532"/>
      <c r="D213" s="576"/>
      <c r="E213" s="582"/>
      <c r="F213" s="577"/>
      <c r="G213" s="577"/>
      <c r="H213" s="600"/>
      <c r="I213" s="577"/>
      <c r="J213" s="585">
        <v>1500</v>
      </c>
      <c r="K213" s="1793">
        <f>K211+J213</f>
        <v>17164824</v>
      </c>
      <c r="L213" s="433"/>
    </row>
    <row r="214" spans="1:12">
      <c r="A214" s="498"/>
      <c r="B214" s="1776"/>
      <c r="C214" s="556" t="s">
        <v>781</v>
      </c>
      <c r="D214" s="1768" t="s">
        <v>1344</v>
      </c>
      <c r="E214" s="1136" t="s">
        <v>1349</v>
      </c>
      <c r="F214" s="1763"/>
      <c r="G214" s="1763">
        <v>98640</v>
      </c>
      <c r="H214" s="537"/>
      <c r="I214" s="1763"/>
      <c r="J214" s="559"/>
      <c r="K214" s="1792">
        <f>K213-G214</f>
        <v>17066184</v>
      </c>
      <c r="L214" s="433"/>
    </row>
    <row r="215" spans="1:12">
      <c r="A215" s="487"/>
      <c r="B215" s="1777"/>
      <c r="C215" s="555" t="s">
        <v>1343</v>
      </c>
      <c r="D215" s="1769" t="s">
        <v>1543</v>
      </c>
      <c r="E215" s="1775"/>
      <c r="F215" s="1764"/>
      <c r="G215" s="1764"/>
      <c r="H215" s="515"/>
      <c r="I215" s="1764"/>
      <c r="J215" s="559"/>
      <c r="K215" s="1793"/>
      <c r="L215" s="433"/>
    </row>
    <row r="216" spans="1:12">
      <c r="A216" s="487"/>
      <c r="B216" s="561"/>
      <c r="C216" s="532"/>
      <c r="D216" s="576"/>
      <c r="E216" s="582"/>
      <c r="F216" s="577"/>
      <c r="G216" s="577"/>
      <c r="H216" s="600"/>
      <c r="I216" s="577"/>
      <c r="J216" s="604">
        <v>1500</v>
      </c>
      <c r="K216" s="1793">
        <f>K214+J216</f>
        <v>17067684</v>
      </c>
      <c r="L216" s="433"/>
    </row>
    <row r="217" spans="1:12">
      <c r="A217" s="498"/>
      <c r="B217" s="1774"/>
      <c r="C217" s="517" t="s">
        <v>781</v>
      </c>
      <c r="D217" s="1768" t="s">
        <v>1560</v>
      </c>
      <c r="E217" s="1766" t="s">
        <v>1603</v>
      </c>
      <c r="F217" s="1763"/>
      <c r="G217" s="1763">
        <v>39140</v>
      </c>
      <c r="H217" s="537"/>
      <c r="I217" s="1763"/>
      <c r="J217" s="559"/>
      <c r="K217" s="1792">
        <f>K216-G217</f>
        <v>17028544</v>
      </c>
      <c r="L217" s="433"/>
    </row>
    <row r="218" spans="1:12">
      <c r="A218" s="487"/>
      <c r="B218" s="1775"/>
      <c r="C218" s="477" t="s">
        <v>1559</v>
      </c>
      <c r="D218" s="1769" t="s">
        <v>38</v>
      </c>
      <c r="E218" s="1767"/>
      <c r="F218" s="1764"/>
      <c r="G218" s="1764"/>
      <c r="H218" s="515"/>
      <c r="I218" s="1764"/>
      <c r="J218" s="559"/>
      <c r="K218" s="1793"/>
      <c r="L218" s="433"/>
    </row>
    <row r="219" spans="1:12">
      <c r="A219" s="487"/>
      <c r="B219" s="561"/>
      <c r="C219" s="532"/>
      <c r="D219" s="576"/>
      <c r="E219" s="582"/>
      <c r="F219" s="577"/>
      <c r="G219" s="577"/>
      <c r="H219" s="600"/>
      <c r="I219" s="577"/>
      <c r="J219" s="604">
        <v>1500</v>
      </c>
      <c r="K219" s="1793">
        <f>K217+J219</f>
        <v>17030044</v>
      </c>
      <c r="L219" s="433"/>
    </row>
    <row r="220" spans="1:12">
      <c r="A220" s="498"/>
      <c r="B220" s="1766"/>
      <c r="C220" s="457" t="s">
        <v>781</v>
      </c>
      <c r="D220" s="1784" t="s">
        <v>1246</v>
      </c>
      <c r="E220" s="459" t="s">
        <v>1248</v>
      </c>
      <c r="F220" s="1772"/>
      <c r="G220" s="1772">
        <v>160140</v>
      </c>
      <c r="H220" s="1772"/>
      <c r="I220" s="1772"/>
      <c r="J220" s="571"/>
      <c r="K220" s="1792">
        <f>K219-G220</f>
        <v>16869904</v>
      </c>
      <c r="L220" s="9647"/>
    </row>
    <row r="221" spans="1:12">
      <c r="A221" s="487"/>
      <c r="B221" s="1767"/>
      <c r="C221" s="461" t="s">
        <v>1487</v>
      </c>
      <c r="D221" s="1785" t="s">
        <v>1247</v>
      </c>
      <c r="E221" s="1777"/>
      <c r="F221" s="1773"/>
      <c r="G221" s="1773"/>
      <c r="H221" s="1773"/>
      <c r="I221" s="1773"/>
      <c r="J221" s="571"/>
      <c r="K221" s="1793"/>
      <c r="L221" s="9648"/>
    </row>
    <row r="222" spans="1:12">
      <c r="A222" s="487"/>
      <c r="B222" s="561"/>
      <c r="C222" s="532"/>
      <c r="D222" s="576"/>
      <c r="E222" s="582"/>
      <c r="F222" s="577"/>
      <c r="G222" s="577"/>
      <c r="H222" s="600"/>
      <c r="I222" s="577"/>
      <c r="J222" s="604">
        <v>1500</v>
      </c>
      <c r="K222" s="1793">
        <f>K220+J222</f>
        <v>16871404</v>
      </c>
      <c r="L222" s="433"/>
    </row>
    <row r="223" spans="1:12">
      <c r="A223" s="498"/>
      <c r="B223" s="1774"/>
      <c r="C223" s="556" t="s">
        <v>781</v>
      </c>
      <c r="D223" s="1780" t="s">
        <v>278</v>
      </c>
      <c r="E223" s="974" t="s">
        <v>279</v>
      </c>
      <c r="F223" s="1763"/>
      <c r="G223" s="1763">
        <v>31640</v>
      </c>
      <c r="H223" s="537"/>
      <c r="I223" s="1763"/>
      <c r="J223" s="559"/>
      <c r="K223" s="1792">
        <f>K222-G223</f>
        <v>16839764</v>
      </c>
      <c r="L223" s="433"/>
    </row>
    <row r="224" spans="1:12">
      <c r="A224" s="487"/>
      <c r="B224" s="1775"/>
      <c r="C224" s="555" t="s">
        <v>1530</v>
      </c>
      <c r="D224" s="1769" t="s">
        <v>38</v>
      </c>
      <c r="E224" s="1767"/>
      <c r="F224" s="1764"/>
      <c r="G224" s="1764"/>
      <c r="H224" s="515"/>
      <c r="I224" s="1764"/>
      <c r="J224" s="559"/>
      <c r="K224" s="1793"/>
      <c r="L224" s="433"/>
    </row>
    <row r="225" spans="1:12">
      <c r="A225" s="487"/>
      <c r="B225" s="561"/>
      <c r="C225" s="532"/>
      <c r="D225" s="528"/>
      <c r="E225" s="584"/>
      <c r="F225" s="577"/>
      <c r="G225" s="577"/>
      <c r="H225" s="600"/>
      <c r="I225" s="577"/>
      <c r="J225" s="604">
        <v>1500</v>
      </c>
      <c r="K225" s="1793">
        <f>K223+J225</f>
        <v>16841264</v>
      </c>
      <c r="L225" s="433"/>
    </row>
    <row r="226" spans="1:12">
      <c r="A226" s="498"/>
      <c r="B226" s="1766"/>
      <c r="C226" s="474" t="s">
        <v>796</v>
      </c>
      <c r="D226" s="518" t="s">
        <v>1283</v>
      </c>
      <c r="E226" s="1766" t="s">
        <v>1346</v>
      </c>
      <c r="F226" s="1763"/>
      <c r="G226" s="1763">
        <v>188500</v>
      </c>
      <c r="H226" s="537"/>
      <c r="I226" s="1763"/>
      <c r="J226" s="559"/>
      <c r="K226" s="1792">
        <f>K225-G226</f>
        <v>16652764</v>
      </c>
      <c r="L226" s="433"/>
    </row>
    <row r="227" spans="1:12">
      <c r="A227" s="487"/>
      <c r="B227" s="1767"/>
      <c r="C227" s="477" t="s">
        <v>1341</v>
      </c>
      <c r="D227" s="519" t="s">
        <v>250</v>
      </c>
      <c r="E227" s="1767"/>
      <c r="F227" s="1764"/>
      <c r="G227" s="1764"/>
      <c r="H227" s="515"/>
      <c r="I227" s="1764"/>
      <c r="J227" s="559"/>
      <c r="K227" s="1793"/>
      <c r="L227" s="433"/>
    </row>
    <row r="228" spans="1:12">
      <c r="A228" s="487"/>
      <c r="B228" s="561"/>
      <c r="C228" s="532"/>
      <c r="D228" s="576"/>
      <c r="E228" s="582"/>
      <c r="F228" s="577"/>
      <c r="G228" s="577"/>
      <c r="H228" s="600"/>
      <c r="I228" s="577"/>
      <c r="J228" s="604">
        <v>750</v>
      </c>
      <c r="K228" s="1793">
        <f>K226+J228</f>
        <v>16653514</v>
      </c>
      <c r="L228" s="433"/>
    </row>
    <row r="229" spans="1:12">
      <c r="A229" s="498"/>
      <c r="B229" s="1766"/>
      <c r="C229" s="517" t="s">
        <v>796</v>
      </c>
      <c r="D229" s="1768" t="s">
        <v>167</v>
      </c>
      <c r="E229" s="1766" t="s">
        <v>56</v>
      </c>
      <c r="F229" s="1763"/>
      <c r="G229" s="1763">
        <v>231500</v>
      </c>
      <c r="H229" s="537"/>
      <c r="I229" s="1763"/>
      <c r="J229" s="559"/>
      <c r="K229" s="1792">
        <f>K228-G229</f>
        <v>16422014</v>
      </c>
      <c r="L229" s="433"/>
    </row>
    <row r="230" spans="1:12">
      <c r="A230" s="487"/>
      <c r="B230" s="1767"/>
      <c r="C230" s="555" t="s">
        <v>1033</v>
      </c>
      <c r="D230" s="1769" t="s">
        <v>1384</v>
      </c>
      <c r="E230" s="1767"/>
      <c r="F230" s="1764"/>
      <c r="G230" s="1764"/>
      <c r="H230" s="515"/>
      <c r="I230" s="1764"/>
      <c r="J230" s="559"/>
      <c r="K230" s="1793"/>
      <c r="L230" s="433"/>
    </row>
    <row r="231" spans="1:12">
      <c r="A231" s="487"/>
      <c r="B231" s="561"/>
      <c r="C231" s="532"/>
      <c r="D231" s="576"/>
      <c r="E231" s="582"/>
      <c r="F231" s="577"/>
      <c r="G231" s="577"/>
      <c r="H231" s="600"/>
      <c r="I231" s="577"/>
      <c r="J231" s="604">
        <v>750</v>
      </c>
      <c r="K231" s="1793">
        <f>K229+J231</f>
        <v>16422764</v>
      </c>
      <c r="L231" s="433"/>
    </row>
    <row r="232" spans="1:12">
      <c r="A232" s="498"/>
      <c r="B232" s="1776"/>
      <c r="C232" s="497" t="s">
        <v>799</v>
      </c>
      <c r="D232" s="1768" t="s">
        <v>558</v>
      </c>
      <c r="E232" s="1774" t="s">
        <v>251</v>
      </c>
      <c r="F232" s="1763"/>
      <c r="G232" s="1763">
        <v>111300</v>
      </c>
      <c r="H232" s="537"/>
      <c r="I232" s="1763"/>
      <c r="J232" s="559"/>
      <c r="K232" s="1792">
        <f>K231-G232</f>
        <v>16311464</v>
      </c>
      <c r="L232" s="9617"/>
    </row>
    <row r="233" spans="1:12">
      <c r="A233" s="487"/>
      <c r="B233" s="1777"/>
      <c r="C233" s="497" t="s">
        <v>800</v>
      </c>
      <c r="D233" s="1769" t="s">
        <v>250</v>
      </c>
      <c r="E233" s="1775"/>
      <c r="F233" s="1764"/>
      <c r="G233" s="1764"/>
      <c r="H233" s="515"/>
      <c r="I233" s="1764"/>
      <c r="J233" s="559"/>
      <c r="K233" s="1793"/>
      <c r="L233" s="9618"/>
    </row>
    <row r="234" spans="1:12">
      <c r="A234" s="487"/>
      <c r="B234" s="561"/>
      <c r="C234" s="532"/>
      <c r="D234" s="576"/>
      <c r="E234" s="582"/>
      <c r="F234" s="577"/>
      <c r="G234" s="577"/>
      <c r="H234" s="600"/>
      <c r="I234" s="577"/>
      <c r="J234" s="604">
        <v>750</v>
      </c>
      <c r="K234" s="1793">
        <f>K232+J234</f>
        <v>16312214</v>
      </c>
      <c r="L234" s="433"/>
    </row>
    <row r="235" spans="1:12">
      <c r="A235" s="498"/>
      <c r="B235" s="1776"/>
      <c r="C235" s="517" t="s">
        <v>796</v>
      </c>
      <c r="D235" s="1768" t="s">
        <v>1036</v>
      </c>
      <c r="E235" s="1766" t="s">
        <v>499</v>
      </c>
      <c r="F235" s="1772"/>
      <c r="G235" s="1772">
        <v>141300</v>
      </c>
      <c r="H235" s="1772"/>
      <c r="I235" s="1772"/>
      <c r="J235" s="559"/>
      <c r="K235" s="1792">
        <f>K234-G235</f>
        <v>16170914</v>
      </c>
      <c r="L235" s="433"/>
    </row>
    <row r="236" spans="1:12">
      <c r="A236" s="487"/>
      <c r="B236" s="1777"/>
      <c r="C236" s="555" t="s">
        <v>1035</v>
      </c>
      <c r="D236" s="1769" t="s">
        <v>200</v>
      </c>
      <c r="E236" s="1767"/>
      <c r="F236" s="1773"/>
      <c r="G236" s="1773"/>
      <c r="H236" s="1773"/>
      <c r="I236" s="1773"/>
      <c r="J236" s="559"/>
      <c r="K236" s="1793"/>
      <c r="L236" s="433"/>
    </row>
    <row r="237" spans="1:12">
      <c r="A237" s="487"/>
      <c r="B237" s="561"/>
      <c r="C237" s="532"/>
      <c r="D237" s="576"/>
      <c r="E237" s="582"/>
      <c r="F237" s="577"/>
      <c r="G237" s="577"/>
      <c r="H237" s="600"/>
      <c r="I237" s="577"/>
      <c r="J237" s="604">
        <v>750</v>
      </c>
      <c r="K237" s="1793">
        <f>K235+J237</f>
        <v>16171664</v>
      </c>
      <c r="L237" s="433"/>
    </row>
    <row r="238" spans="1:12">
      <c r="A238" s="498"/>
      <c r="B238" s="1766"/>
      <c r="C238" s="517" t="s">
        <v>796</v>
      </c>
      <c r="D238" s="1768" t="s">
        <v>661</v>
      </c>
      <c r="E238" s="1766" t="s">
        <v>406</v>
      </c>
      <c r="F238" s="1763"/>
      <c r="G238" s="1763">
        <v>161100</v>
      </c>
      <c r="H238" s="1763"/>
      <c r="I238" s="1763"/>
      <c r="J238" s="559"/>
      <c r="K238" s="1792">
        <f>K237-G238</f>
        <v>16010564</v>
      </c>
      <c r="L238" s="9617"/>
    </row>
    <row r="239" spans="1:12">
      <c r="A239" s="487"/>
      <c r="B239" s="1767"/>
      <c r="C239" s="555" t="s">
        <v>1034</v>
      </c>
      <c r="D239" s="1769" t="s">
        <v>698</v>
      </c>
      <c r="E239" s="1767"/>
      <c r="F239" s="1764"/>
      <c r="G239" s="1764"/>
      <c r="H239" s="1764"/>
      <c r="I239" s="1764"/>
      <c r="J239" s="559"/>
      <c r="K239" s="1793"/>
      <c r="L239" s="9618"/>
    </row>
    <row r="240" spans="1:12">
      <c r="A240" s="487"/>
      <c r="B240" s="561"/>
      <c r="C240" s="532"/>
      <c r="D240" s="576"/>
      <c r="E240" s="582"/>
      <c r="F240" s="577"/>
      <c r="G240" s="577"/>
      <c r="H240" s="600"/>
      <c r="I240" s="577"/>
      <c r="J240" s="604">
        <v>750</v>
      </c>
      <c r="K240" s="1793">
        <f>K238+J240</f>
        <v>16011314</v>
      </c>
      <c r="L240" s="433"/>
    </row>
    <row r="241" spans="1:12">
      <c r="A241" s="498"/>
      <c r="B241" s="1766"/>
      <c r="C241" s="517" t="s">
        <v>796</v>
      </c>
      <c r="D241" s="1768" t="s">
        <v>302</v>
      </c>
      <c r="E241" s="1766" t="s">
        <v>878</v>
      </c>
      <c r="F241" s="1763"/>
      <c r="G241" s="1763">
        <v>141300</v>
      </c>
      <c r="H241" s="1763"/>
      <c r="I241" s="1763"/>
      <c r="J241" s="559"/>
      <c r="K241" s="1792">
        <f>K240-G241</f>
        <v>15870014</v>
      </c>
      <c r="L241" s="433"/>
    </row>
    <row r="242" spans="1:12">
      <c r="A242" s="487"/>
      <c r="B242" s="1767"/>
      <c r="C242" s="555" t="s">
        <v>1038</v>
      </c>
      <c r="D242" s="1769" t="s">
        <v>918</v>
      </c>
      <c r="E242" s="1767"/>
      <c r="F242" s="1764"/>
      <c r="G242" s="1764"/>
      <c r="H242" s="1764"/>
      <c r="I242" s="1764"/>
      <c r="J242" s="559"/>
      <c r="K242" s="1793"/>
      <c r="L242" s="433"/>
    </row>
    <row r="243" spans="1:12">
      <c r="A243" s="487"/>
      <c r="B243" s="561"/>
      <c r="C243" s="532"/>
      <c r="D243" s="576"/>
      <c r="E243" s="582"/>
      <c r="F243" s="577"/>
      <c r="G243" s="577"/>
      <c r="H243" s="600"/>
      <c r="I243" s="577"/>
      <c r="J243" s="604">
        <v>750</v>
      </c>
      <c r="K243" s="1793">
        <f>K241+J243</f>
        <v>15870764</v>
      </c>
      <c r="L243" s="433"/>
    </row>
    <row r="244" spans="1:12">
      <c r="A244" s="498"/>
      <c r="B244" s="1766"/>
      <c r="C244" s="435" t="s">
        <v>796</v>
      </c>
      <c r="D244" s="1768" t="s">
        <v>1427</v>
      </c>
      <c r="E244" s="1136" t="s">
        <v>1544</v>
      </c>
      <c r="F244" s="1763"/>
      <c r="G244" s="1763">
        <v>42300</v>
      </c>
      <c r="H244" s="537"/>
      <c r="I244" s="1763"/>
      <c r="J244" s="559"/>
      <c r="K244" s="1792">
        <f>K243-G244</f>
        <v>15828464</v>
      </c>
      <c r="L244" s="433"/>
    </row>
    <row r="245" spans="1:12">
      <c r="A245" s="487"/>
      <c r="B245" s="1767"/>
      <c r="C245" s="509" t="s">
        <v>1522</v>
      </c>
      <c r="D245" s="1769" t="s">
        <v>729</v>
      </c>
      <c r="E245" s="1775"/>
      <c r="F245" s="1764"/>
      <c r="G245" s="1764"/>
      <c r="H245" s="515"/>
      <c r="I245" s="1764"/>
      <c r="J245" s="559"/>
      <c r="K245" s="1793"/>
      <c r="L245" s="433"/>
    </row>
    <row r="246" spans="1:12">
      <c r="A246" s="487"/>
      <c r="B246" s="561"/>
      <c r="C246" s="532"/>
      <c r="D246" s="576"/>
      <c r="E246" s="582"/>
      <c r="F246" s="577"/>
      <c r="G246" s="577"/>
      <c r="H246" s="600"/>
      <c r="I246" s="577"/>
      <c r="J246" s="585">
        <v>750</v>
      </c>
      <c r="K246" s="1793">
        <f>K244+J246</f>
        <v>15829214</v>
      </c>
      <c r="L246" s="433"/>
    </row>
    <row r="247" spans="1:12">
      <c r="A247" s="498"/>
      <c r="B247" s="1766"/>
      <c r="C247" s="556" t="s">
        <v>796</v>
      </c>
      <c r="D247" s="1768" t="s">
        <v>1657</v>
      </c>
      <c r="E247" s="1766"/>
      <c r="F247" s="1763"/>
      <c r="G247" s="1763">
        <v>118800</v>
      </c>
      <c r="H247" s="537"/>
      <c r="I247" s="1763"/>
      <c r="J247" s="595"/>
      <c r="K247" s="1792">
        <f>K246-G247</f>
        <v>15710414</v>
      </c>
      <c r="L247" s="433"/>
    </row>
    <row r="248" spans="1:12">
      <c r="A248" s="487"/>
      <c r="B248" s="1767"/>
      <c r="C248" s="555" t="s">
        <v>1658</v>
      </c>
      <c r="D248" s="1769" t="s">
        <v>956</v>
      </c>
      <c r="E248" s="1767"/>
      <c r="F248" s="1764"/>
      <c r="G248" s="1764"/>
      <c r="H248" s="515"/>
      <c r="I248" s="1764"/>
      <c r="J248" s="559"/>
      <c r="K248" s="1793"/>
      <c r="L248" s="433"/>
    </row>
    <row r="249" spans="1:12">
      <c r="A249" s="487"/>
      <c r="B249" s="561"/>
      <c r="C249" s="532"/>
      <c r="D249" s="576"/>
      <c r="E249" s="582"/>
      <c r="F249" s="577"/>
      <c r="G249" s="577"/>
      <c r="H249" s="600"/>
      <c r="I249" s="577"/>
      <c r="J249" s="585">
        <v>750</v>
      </c>
      <c r="K249" s="1793">
        <f>K247+J249</f>
        <v>15711164</v>
      </c>
      <c r="L249" s="433"/>
    </row>
    <row r="250" spans="1:12">
      <c r="A250" s="498"/>
      <c r="B250" s="1766"/>
      <c r="C250" s="517" t="s">
        <v>781</v>
      </c>
      <c r="D250" s="1768" t="s">
        <v>848</v>
      </c>
      <c r="E250" s="1766" t="s">
        <v>52</v>
      </c>
      <c r="F250" s="1763"/>
      <c r="G250" s="1763">
        <v>50390</v>
      </c>
      <c r="H250" s="537"/>
      <c r="I250" s="1763"/>
      <c r="J250" s="559"/>
      <c r="K250" s="1792">
        <f>K249-G250</f>
        <v>15660774</v>
      </c>
      <c r="L250" s="433"/>
    </row>
    <row r="251" spans="1:12">
      <c r="A251" s="487"/>
      <c r="B251" s="1767"/>
      <c r="C251" s="477" t="s">
        <v>1289</v>
      </c>
      <c r="D251" s="1769" t="s">
        <v>1302</v>
      </c>
      <c r="E251" s="1767"/>
      <c r="F251" s="1764"/>
      <c r="G251" s="1764"/>
      <c r="H251" s="515"/>
      <c r="I251" s="1764"/>
      <c r="J251" s="559"/>
      <c r="K251" s="1793"/>
      <c r="L251" s="433"/>
    </row>
    <row r="252" spans="1:12">
      <c r="A252" s="487"/>
      <c r="B252" s="561"/>
      <c r="C252" s="532"/>
      <c r="D252" s="576"/>
      <c r="E252" s="582"/>
      <c r="F252" s="577"/>
      <c r="G252" s="577"/>
      <c r="H252" s="600"/>
      <c r="I252" s="577"/>
      <c r="J252" s="585">
        <v>1500</v>
      </c>
      <c r="K252" s="1793">
        <f>K250+J252</f>
        <v>15662274</v>
      </c>
      <c r="L252" s="433"/>
    </row>
    <row r="253" spans="1:12">
      <c r="A253" s="498"/>
      <c r="B253" s="1766"/>
      <c r="C253" s="556" t="s">
        <v>796</v>
      </c>
      <c r="D253" s="1768" t="s">
        <v>1532</v>
      </c>
      <c r="E253" s="974" t="s">
        <v>1233</v>
      </c>
      <c r="F253" s="1763"/>
      <c r="G253" s="1763">
        <v>143900</v>
      </c>
      <c r="H253" s="1763"/>
      <c r="I253" s="1763"/>
      <c r="J253" s="559"/>
      <c r="K253" s="1792">
        <f>K252-G253</f>
        <v>15518374</v>
      </c>
      <c r="L253" s="9647"/>
    </row>
    <row r="254" spans="1:12">
      <c r="A254" s="487"/>
      <c r="B254" s="1767"/>
      <c r="C254" s="555" t="s">
        <v>1563</v>
      </c>
      <c r="D254" s="1769" t="s">
        <v>1409</v>
      </c>
      <c r="E254" s="1767"/>
      <c r="F254" s="1764"/>
      <c r="G254" s="1764"/>
      <c r="H254" s="1764"/>
      <c r="I254" s="1764"/>
      <c r="J254" s="559"/>
      <c r="K254" s="1793"/>
      <c r="L254" s="9648"/>
    </row>
    <row r="255" spans="1:12">
      <c r="A255" s="487"/>
      <c r="B255" s="561"/>
      <c r="C255" s="532"/>
      <c r="D255" s="576"/>
      <c r="E255" s="582"/>
      <c r="F255" s="577"/>
      <c r="G255" s="577"/>
      <c r="H255" s="600"/>
      <c r="I255" s="577"/>
      <c r="J255" s="604">
        <v>750</v>
      </c>
      <c r="K255" s="1793">
        <f>K253+J255</f>
        <v>15519124</v>
      </c>
      <c r="L255" s="433"/>
    </row>
    <row r="256" spans="1:12">
      <c r="A256" s="498"/>
      <c r="B256" s="1766"/>
      <c r="C256" s="517" t="s">
        <v>796</v>
      </c>
      <c r="D256" s="1768" t="s">
        <v>302</v>
      </c>
      <c r="E256" s="974" t="s">
        <v>878</v>
      </c>
      <c r="F256" s="1788"/>
      <c r="G256" s="1788">
        <v>41300</v>
      </c>
      <c r="H256" s="537"/>
      <c r="I256" s="1763"/>
      <c r="J256" s="559"/>
      <c r="K256" s="1792">
        <f>K255-G256</f>
        <v>15477824</v>
      </c>
      <c r="L256" s="433"/>
    </row>
    <row r="257" spans="1:12">
      <c r="A257" s="487"/>
      <c r="B257" s="1767"/>
      <c r="C257" s="555" t="s">
        <v>1521</v>
      </c>
      <c r="D257" s="1769" t="s">
        <v>918</v>
      </c>
      <c r="E257" s="1775"/>
      <c r="F257" s="1789"/>
      <c r="G257" s="1789"/>
      <c r="H257" s="515"/>
      <c r="I257" s="1764"/>
      <c r="J257" s="559"/>
      <c r="K257" s="1793"/>
      <c r="L257" s="433"/>
    </row>
    <row r="258" spans="1:12">
      <c r="A258" s="487"/>
      <c r="B258" s="561"/>
      <c r="C258" s="532"/>
      <c r="D258" s="576"/>
      <c r="E258" s="582"/>
      <c r="F258" s="577"/>
      <c r="G258" s="577"/>
      <c r="H258" s="600"/>
      <c r="I258" s="577"/>
      <c r="J258" s="604">
        <v>750</v>
      </c>
      <c r="K258" s="1793">
        <f>K256+J258</f>
        <v>15478574</v>
      </c>
      <c r="L258" s="433"/>
    </row>
    <row r="259" spans="1:12">
      <c r="A259" s="498"/>
      <c r="B259" s="1766"/>
      <c r="C259" s="556" t="s">
        <v>796</v>
      </c>
      <c r="D259" s="1768" t="s">
        <v>1558</v>
      </c>
      <c r="E259" s="1136" t="s">
        <v>1602</v>
      </c>
      <c r="F259" s="1763"/>
      <c r="G259" s="1763">
        <v>115500</v>
      </c>
      <c r="H259" s="537"/>
      <c r="I259" s="1763"/>
      <c r="J259" s="559"/>
      <c r="K259" s="1792">
        <f>K258-G259</f>
        <v>15363074</v>
      </c>
      <c r="L259" s="9617"/>
    </row>
    <row r="260" spans="1:12">
      <c r="A260" s="487"/>
      <c r="B260" s="1767"/>
      <c r="C260" s="555" t="s">
        <v>1562</v>
      </c>
      <c r="D260" s="1769" t="s">
        <v>1570</v>
      </c>
      <c r="E260" s="1775"/>
      <c r="F260" s="1764"/>
      <c r="G260" s="1764"/>
      <c r="H260" s="515"/>
      <c r="I260" s="1764"/>
      <c r="J260" s="559"/>
      <c r="K260" s="1793"/>
      <c r="L260" s="9618"/>
    </row>
    <row r="261" spans="1:12">
      <c r="A261" s="487"/>
      <c r="B261" s="561"/>
      <c r="C261" s="532"/>
      <c r="D261" s="583"/>
      <c r="E261" s="582"/>
      <c r="F261" s="577"/>
      <c r="G261" s="577"/>
      <c r="H261" s="600"/>
      <c r="I261" s="577"/>
      <c r="J261" s="604">
        <v>750</v>
      </c>
      <c r="K261" s="1793">
        <f>K259+J261</f>
        <v>15363824</v>
      </c>
      <c r="L261" s="433"/>
    </row>
    <row r="262" spans="1:12">
      <c r="A262" s="498"/>
      <c r="B262" s="1766"/>
      <c r="C262" s="556" t="s">
        <v>796</v>
      </c>
      <c r="D262" s="1768" t="s">
        <v>1334</v>
      </c>
      <c r="E262" s="1136" t="s">
        <v>1348</v>
      </c>
      <c r="F262" s="1763"/>
      <c r="G262" s="1763">
        <v>111300</v>
      </c>
      <c r="H262" s="537"/>
      <c r="I262" s="1763"/>
      <c r="J262" s="571"/>
      <c r="K262" s="1792">
        <f>K261-G262</f>
        <v>15252524</v>
      </c>
      <c r="L262" s="433"/>
    </row>
    <row r="263" spans="1:12">
      <c r="A263" s="487"/>
      <c r="B263" s="1767"/>
      <c r="C263" s="555" t="s">
        <v>1342</v>
      </c>
      <c r="D263" s="1769" t="s">
        <v>918</v>
      </c>
      <c r="E263" s="1775"/>
      <c r="F263" s="1764"/>
      <c r="G263" s="1764"/>
      <c r="H263" s="515"/>
      <c r="I263" s="1764"/>
      <c r="J263" s="571"/>
      <c r="K263" s="1793"/>
      <c r="L263" s="433"/>
    </row>
    <row r="264" spans="1:12">
      <c r="A264" s="487"/>
      <c r="B264" s="561"/>
      <c r="C264" s="531"/>
      <c r="D264" s="576"/>
      <c r="E264" s="605"/>
      <c r="F264" s="577"/>
      <c r="G264" s="577"/>
      <c r="H264" s="600"/>
      <c r="I264" s="577"/>
      <c r="J264" s="604">
        <v>750</v>
      </c>
      <c r="K264" s="1793">
        <f>K262+J264</f>
        <v>15253274</v>
      </c>
      <c r="L264" s="433"/>
    </row>
    <row r="265" spans="1:12">
      <c r="A265" s="498"/>
      <c r="B265" s="1766"/>
      <c r="C265" s="556" t="s">
        <v>869</v>
      </c>
      <c r="D265" s="1768" t="s">
        <v>160</v>
      </c>
      <c r="E265" s="1766" t="s">
        <v>162</v>
      </c>
      <c r="F265" s="1763"/>
      <c r="G265" s="1763">
        <v>166350</v>
      </c>
      <c r="H265" s="537"/>
      <c r="I265" s="1763"/>
      <c r="J265" s="1763"/>
      <c r="K265" s="1792">
        <f>K264-G265</f>
        <v>15086924</v>
      </c>
      <c r="L265" s="9617"/>
    </row>
    <row r="266" spans="1:12">
      <c r="A266" s="487"/>
      <c r="B266" s="1767"/>
      <c r="C266" s="555" t="s">
        <v>1045</v>
      </c>
      <c r="D266" s="1769" t="s">
        <v>850</v>
      </c>
      <c r="E266" s="1767"/>
      <c r="F266" s="1764"/>
      <c r="G266" s="1764"/>
      <c r="H266" s="515"/>
      <c r="I266" s="1764"/>
      <c r="J266" s="1764"/>
      <c r="K266" s="1793"/>
      <c r="L266" s="9618"/>
    </row>
    <row r="267" spans="1:12">
      <c r="A267" s="487"/>
      <c r="B267" s="1765"/>
      <c r="C267" s="532"/>
      <c r="D267" s="576"/>
      <c r="E267" s="582"/>
      <c r="F267" s="577"/>
      <c r="G267" s="577"/>
      <c r="H267" s="600"/>
      <c r="I267" s="577"/>
      <c r="J267" s="586">
        <v>1650</v>
      </c>
      <c r="K267" s="1793">
        <f>K265+J267</f>
        <v>15088574</v>
      </c>
      <c r="L267" s="433"/>
    </row>
    <row r="268" spans="1:12">
      <c r="A268" s="498"/>
      <c r="B268" s="1766"/>
      <c r="C268" s="556" t="s">
        <v>869</v>
      </c>
      <c r="D268" s="1768" t="s">
        <v>838</v>
      </c>
      <c r="E268" s="1766" t="s">
        <v>877</v>
      </c>
      <c r="F268" s="1772"/>
      <c r="G268" s="1772">
        <v>25000</v>
      </c>
      <c r="H268" s="923"/>
      <c r="I268" s="1772"/>
      <c r="J268" s="559"/>
      <c r="K268" s="1792">
        <f>K267-G268</f>
        <v>15063574</v>
      </c>
      <c r="L268" s="9617"/>
    </row>
    <row r="269" spans="1:12">
      <c r="A269" s="487"/>
      <c r="B269" s="1767"/>
      <c r="C269" s="555" t="s">
        <v>1046</v>
      </c>
      <c r="D269" s="1769" t="s">
        <v>304</v>
      </c>
      <c r="E269" s="1767"/>
      <c r="F269" s="1773"/>
      <c r="G269" s="1773"/>
      <c r="H269" s="460"/>
      <c r="I269" s="1773"/>
      <c r="J269" s="559"/>
      <c r="K269" s="1793"/>
      <c r="L269" s="9618"/>
    </row>
    <row r="270" spans="1:12">
      <c r="A270" s="487"/>
      <c r="B270" s="1765"/>
      <c r="C270" s="532"/>
      <c r="D270" s="576"/>
      <c r="E270" s="582"/>
      <c r="F270" s="577"/>
      <c r="G270" s="577"/>
      <c r="H270" s="600"/>
      <c r="I270" s="577"/>
      <c r="J270" s="604">
        <v>1650</v>
      </c>
      <c r="K270" s="1793">
        <f>K268+J270</f>
        <v>15065224</v>
      </c>
      <c r="L270" s="433"/>
    </row>
    <row r="271" spans="1:12">
      <c r="A271" s="498"/>
      <c r="B271" s="1766"/>
      <c r="C271" s="556" t="s">
        <v>869</v>
      </c>
      <c r="D271" s="1768" t="s">
        <v>302</v>
      </c>
      <c r="E271" s="974" t="s">
        <v>878</v>
      </c>
      <c r="F271" s="1763"/>
      <c r="G271" s="1778">
        <v>55800</v>
      </c>
      <c r="H271" s="1763"/>
      <c r="I271" s="1763"/>
      <c r="J271" s="571"/>
      <c r="K271" s="1792">
        <f>K270-G271</f>
        <v>15009424</v>
      </c>
      <c r="L271" s="433"/>
    </row>
    <row r="272" spans="1:12">
      <c r="A272" s="487"/>
      <c r="B272" s="1767"/>
      <c r="C272" s="555" t="s">
        <v>1050</v>
      </c>
      <c r="D272" s="1769" t="s">
        <v>918</v>
      </c>
      <c r="E272" s="1775"/>
      <c r="F272" s="1764"/>
      <c r="G272" s="1779"/>
      <c r="H272" s="1764"/>
      <c r="I272" s="1764"/>
      <c r="J272" s="571"/>
      <c r="K272" s="1793"/>
      <c r="L272" s="433"/>
    </row>
    <row r="273" spans="1:12">
      <c r="A273" s="487"/>
      <c r="B273" s="561"/>
      <c r="C273" s="532"/>
      <c r="D273" s="576"/>
      <c r="E273" s="605"/>
      <c r="F273" s="586"/>
      <c r="G273" s="585"/>
      <c r="H273" s="587"/>
      <c r="I273" s="586"/>
      <c r="J273" s="604">
        <v>1650</v>
      </c>
      <c r="K273" s="1793">
        <f>K271+J273</f>
        <v>15011074</v>
      </c>
      <c r="L273" s="433"/>
    </row>
    <row r="274" spans="1:12">
      <c r="A274" s="498"/>
      <c r="B274" s="1766"/>
      <c r="C274" s="556" t="s">
        <v>869</v>
      </c>
      <c r="D274" s="1768" t="s">
        <v>1339</v>
      </c>
      <c r="E274" s="1136" t="s">
        <v>1347</v>
      </c>
      <c r="F274" s="1763"/>
      <c r="G274" s="1763">
        <v>169100</v>
      </c>
      <c r="H274" s="537"/>
      <c r="I274" s="1763"/>
      <c r="J274" s="559"/>
      <c r="K274" s="1792">
        <f>K273-G274</f>
        <v>14841974</v>
      </c>
      <c r="L274" s="433"/>
    </row>
    <row r="275" spans="1:12">
      <c r="A275" s="487"/>
      <c r="B275" s="1767"/>
      <c r="C275" s="555" t="s">
        <v>1433</v>
      </c>
      <c r="D275" s="1769" t="s">
        <v>304</v>
      </c>
      <c r="E275" s="1775"/>
      <c r="F275" s="1764"/>
      <c r="G275" s="1764"/>
      <c r="H275" s="515"/>
      <c r="I275" s="1764"/>
      <c r="J275" s="559"/>
      <c r="K275" s="1793"/>
      <c r="L275" s="433"/>
    </row>
    <row r="276" spans="1:12">
      <c r="A276" s="487"/>
      <c r="B276" s="561"/>
      <c r="C276" s="532"/>
      <c r="D276" s="576"/>
      <c r="E276" s="582"/>
      <c r="F276" s="577"/>
      <c r="G276" s="577"/>
      <c r="H276" s="600"/>
      <c r="I276" s="577"/>
      <c r="J276" s="604">
        <v>1650</v>
      </c>
      <c r="K276" s="1793">
        <f>K274+J276</f>
        <v>14843624</v>
      </c>
      <c r="L276" s="433"/>
    </row>
    <row r="277" spans="1:12">
      <c r="A277" s="498"/>
      <c r="B277" s="1766"/>
      <c r="C277" s="556" t="s">
        <v>869</v>
      </c>
      <c r="D277" s="1768" t="s">
        <v>1558</v>
      </c>
      <c r="E277" s="1136" t="s">
        <v>1602</v>
      </c>
      <c r="F277" s="1772"/>
      <c r="G277" s="1772">
        <v>91338</v>
      </c>
      <c r="H277" s="943"/>
      <c r="I277" s="1772"/>
      <c r="J277" s="559"/>
      <c r="K277" s="1792">
        <f>K276-G277</f>
        <v>14752286</v>
      </c>
      <c r="L277" s="9617"/>
    </row>
    <row r="278" spans="1:12">
      <c r="A278" s="487"/>
      <c r="B278" s="1767"/>
      <c r="C278" s="555" t="s">
        <v>1569</v>
      </c>
      <c r="D278" s="1769" t="s">
        <v>1570</v>
      </c>
      <c r="E278" s="1775"/>
      <c r="F278" s="1773"/>
      <c r="G278" s="1773"/>
      <c r="H278" s="460"/>
      <c r="I278" s="1773"/>
      <c r="J278" s="559"/>
      <c r="K278" s="1793"/>
      <c r="L278" s="9618"/>
    </row>
    <row r="279" spans="1:12">
      <c r="A279" s="487"/>
      <c r="B279" s="561"/>
      <c r="C279" s="532"/>
      <c r="D279" s="576"/>
      <c r="E279" s="582"/>
      <c r="F279" s="577"/>
      <c r="G279" s="577"/>
      <c r="H279" s="600"/>
      <c r="I279" s="577"/>
      <c r="J279" s="604">
        <v>1650</v>
      </c>
      <c r="K279" s="1793">
        <f>K277+J279</f>
        <v>14753936</v>
      </c>
      <c r="L279" s="433"/>
    </row>
    <row r="280" spans="1:12">
      <c r="A280" s="498"/>
      <c r="B280" s="1766"/>
      <c r="C280" s="556" t="s">
        <v>869</v>
      </c>
      <c r="D280" s="1768" t="s">
        <v>1558</v>
      </c>
      <c r="E280" s="1796" t="s">
        <v>1602</v>
      </c>
      <c r="F280" s="457"/>
      <c r="G280" s="1790">
        <v>114288</v>
      </c>
      <c r="H280" s="1782"/>
      <c r="I280" s="1763"/>
      <c r="J280" s="559"/>
      <c r="K280" s="1792">
        <f>K279-G280</f>
        <v>14639648</v>
      </c>
      <c r="L280" s="433"/>
    </row>
    <row r="281" spans="1:12">
      <c r="A281" s="487"/>
      <c r="B281" s="1767"/>
      <c r="C281" s="553" t="s">
        <v>1571</v>
      </c>
      <c r="D281" s="1769" t="s">
        <v>1570</v>
      </c>
      <c r="E281" s="1775"/>
      <c r="F281" s="461"/>
      <c r="G281" s="1791"/>
      <c r="H281" s="1783"/>
      <c r="I281" s="1764"/>
      <c r="J281" s="559"/>
      <c r="K281" s="1793"/>
      <c r="L281" s="433"/>
    </row>
    <row r="282" spans="1:12">
      <c r="A282" s="487"/>
      <c r="B282" s="561"/>
      <c r="C282" s="546"/>
      <c r="D282" s="576"/>
      <c r="E282" s="584"/>
      <c r="F282" s="577"/>
      <c r="G282" s="577"/>
      <c r="H282" s="600"/>
      <c r="I282" s="577"/>
      <c r="J282" s="604">
        <v>1650</v>
      </c>
      <c r="K282" s="1793">
        <f>K280+J282</f>
        <v>14641298</v>
      </c>
      <c r="L282" s="433"/>
    </row>
    <row r="283" spans="1:12">
      <c r="A283" s="498"/>
      <c r="B283" s="1766"/>
      <c r="C283" s="556" t="s">
        <v>1573</v>
      </c>
      <c r="D283" s="1768" t="s">
        <v>1558</v>
      </c>
      <c r="E283" s="1136" t="s">
        <v>1602</v>
      </c>
      <c r="F283" s="1772"/>
      <c r="G283" s="1772">
        <v>160116</v>
      </c>
      <c r="H283" s="1763"/>
      <c r="I283" s="1763"/>
      <c r="J283" s="559"/>
      <c r="K283" s="1792">
        <f>K282-G283</f>
        <v>14481182</v>
      </c>
      <c r="L283" s="9617"/>
    </row>
    <row r="284" spans="1:12">
      <c r="A284" s="487"/>
      <c r="B284" s="1767"/>
      <c r="C284" s="555" t="s">
        <v>1574</v>
      </c>
      <c r="D284" s="1769" t="s">
        <v>1570</v>
      </c>
      <c r="E284" s="1775"/>
      <c r="F284" s="1773"/>
      <c r="G284" s="1773"/>
      <c r="H284" s="1764"/>
      <c r="I284" s="1764"/>
      <c r="J284" s="559"/>
      <c r="K284" s="1793"/>
      <c r="L284" s="9618"/>
    </row>
    <row r="285" spans="1:12">
      <c r="A285" s="487"/>
      <c r="B285" s="561"/>
      <c r="C285" s="532"/>
      <c r="D285" s="576"/>
      <c r="E285" s="582"/>
      <c r="F285" s="577"/>
      <c r="G285" s="577"/>
      <c r="H285" s="600"/>
      <c r="I285" s="577"/>
      <c r="J285" s="604">
        <v>700</v>
      </c>
      <c r="K285" s="1793">
        <f>K283+J285</f>
        <v>14481882</v>
      </c>
      <c r="L285" s="433"/>
    </row>
    <row r="286" spans="1:12">
      <c r="A286" s="498"/>
      <c r="B286" s="1766"/>
      <c r="C286" s="556" t="s">
        <v>869</v>
      </c>
      <c r="D286" s="1768" t="s">
        <v>46</v>
      </c>
      <c r="E286" s="1136"/>
      <c r="F286" s="1763"/>
      <c r="G286" s="1763"/>
      <c r="H286" s="534"/>
      <c r="I286" s="1763">
        <v>911424</v>
      </c>
      <c r="J286" s="559"/>
      <c r="K286" s="1792">
        <f>K285-I286</f>
        <v>13570458</v>
      </c>
      <c r="L286" s="9617"/>
    </row>
    <row r="287" spans="1:12">
      <c r="A287" s="487"/>
      <c r="B287" s="1767"/>
      <c r="C287" s="555" t="s">
        <v>1041</v>
      </c>
      <c r="D287" s="1769"/>
      <c r="E287" s="1775"/>
      <c r="F287" s="1764"/>
      <c r="G287" s="1764"/>
      <c r="H287" s="515"/>
      <c r="I287" s="1764"/>
      <c r="J287" s="559"/>
      <c r="K287" s="1793"/>
      <c r="L287" s="9618"/>
    </row>
    <row r="288" spans="1:12">
      <c r="A288" s="487"/>
      <c r="B288" s="561"/>
      <c r="C288" s="532"/>
      <c r="D288" s="576"/>
      <c r="E288" s="582"/>
      <c r="F288" s="577"/>
      <c r="G288" s="577"/>
      <c r="H288" s="600"/>
      <c r="I288" s="577"/>
      <c r="J288" s="604">
        <v>1650</v>
      </c>
      <c r="K288" s="1793">
        <f>K286+J288</f>
        <v>13572108</v>
      </c>
      <c r="L288" s="433"/>
    </row>
    <row r="289" spans="1:12">
      <c r="A289" s="498"/>
      <c r="B289" s="1774"/>
      <c r="C289" s="556" t="s">
        <v>869</v>
      </c>
      <c r="D289" s="1768" t="s">
        <v>46</v>
      </c>
      <c r="E289" s="1136"/>
      <c r="F289" s="1763"/>
      <c r="G289" s="1763"/>
      <c r="H289" s="1763"/>
      <c r="I289" s="1763">
        <v>38860</v>
      </c>
      <c r="J289" s="559"/>
      <c r="K289" s="1792">
        <f>K288-I289</f>
        <v>13533248</v>
      </c>
      <c r="L289" s="9617"/>
    </row>
    <row r="290" spans="1:12">
      <c r="A290" s="487"/>
      <c r="B290" s="1775"/>
      <c r="C290" s="555" t="s">
        <v>1042</v>
      </c>
      <c r="D290" s="1769"/>
      <c r="E290" s="1775"/>
      <c r="F290" s="1764"/>
      <c r="G290" s="1764"/>
      <c r="H290" s="1764"/>
      <c r="I290" s="1764"/>
      <c r="J290" s="559"/>
      <c r="K290" s="1793"/>
      <c r="L290" s="9618"/>
    </row>
    <row r="291" spans="1:12">
      <c r="A291" s="487"/>
      <c r="B291" s="561"/>
      <c r="C291" s="532"/>
      <c r="D291" s="583"/>
      <c r="E291" s="584"/>
      <c r="F291" s="577"/>
      <c r="G291" s="577"/>
      <c r="H291" s="600"/>
      <c r="I291" s="577"/>
      <c r="J291" s="604">
        <v>1650</v>
      </c>
      <c r="K291" s="1793">
        <f>K289+J291</f>
        <v>13534898</v>
      </c>
      <c r="L291" s="433"/>
    </row>
    <row r="292" spans="1:12">
      <c r="A292" s="498"/>
      <c r="B292" s="1774"/>
      <c r="C292" s="556" t="s">
        <v>869</v>
      </c>
      <c r="D292" s="1768" t="s">
        <v>46</v>
      </c>
      <c r="E292" s="1136"/>
      <c r="F292" s="1772"/>
      <c r="G292" s="1772"/>
      <c r="H292" s="537"/>
      <c r="I292" s="1763">
        <v>217937</v>
      </c>
      <c r="J292" s="559"/>
      <c r="K292" s="1792">
        <f>K291-I292</f>
        <v>13316961</v>
      </c>
      <c r="L292" s="9617"/>
    </row>
    <row r="293" spans="1:12">
      <c r="A293" s="487"/>
      <c r="B293" s="1775"/>
      <c r="C293" s="555" t="s">
        <v>1043</v>
      </c>
      <c r="D293" s="1769"/>
      <c r="E293" s="1775"/>
      <c r="F293" s="1773"/>
      <c r="G293" s="1773"/>
      <c r="H293" s="515"/>
      <c r="I293" s="1764"/>
      <c r="J293" s="559"/>
      <c r="K293" s="1793"/>
      <c r="L293" s="9618"/>
    </row>
    <row r="294" spans="1:12">
      <c r="A294" s="487"/>
      <c r="B294" s="561"/>
      <c r="C294" s="531"/>
      <c r="D294" s="576"/>
      <c r="E294" s="582"/>
      <c r="F294" s="577"/>
      <c r="G294" s="577"/>
      <c r="H294" s="600"/>
      <c r="I294" s="577"/>
      <c r="J294" s="604">
        <v>1650</v>
      </c>
      <c r="K294" s="1793">
        <f>K292+J294</f>
        <v>13318611</v>
      </c>
      <c r="L294" s="433"/>
    </row>
    <row r="295" spans="1:12">
      <c r="A295" s="498"/>
      <c r="B295" s="1774"/>
      <c r="C295" s="556" t="s">
        <v>869</v>
      </c>
      <c r="D295" s="1768" t="s">
        <v>46</v>
      </c>
      <c r="E295" s="1766"/>
      <c r="F295" s="1763"/>
      <c r="G295" s="1763"/>
      <c r="H295" s="943"/>
      <c r="I295" s="1772">
        <v>360860</v>
      </c>
      <c r="J295" s="559"/>
      <c r="K295" s="1792">
        <f>K294-I295</f>
        <v>12957751</v>
      </c>
      <c r="L295" s="433"/>
    </row>
    <row r="296" spans="1:12">
      <c r="A296" s="487"/>
      <c r="B296" s="1775"/>
      <c r="C296" s="555" t="s">
        <v>1044</v>
      </c>
      <c r="D296" s="1769"/>
      <c r="E296" s="1767"/>
      <c r="F296" s="1764"/>
      <c r="G296" s="1764"/>
      <c r="H296" s="460"/>
      <c r="I296" s="1773"/>
      <c r="J296" s="559"/>
      <c r="K296" s="1793"/>
      <c r="L296" s="433"/>
    </row>
    <row r="297" spans="1:12">
      <c r="A297" s="487"/>
      <c r="B297" s="561"/>
      <c r="C297" s="532"/>
      <c r="D297" s="576"/>
      <c r="E297" s="584"/>
      <c r="F297" s="577"/>
      <c r="G297" s="577"/>
      <c r="H297" s="600"/>
      <c r="I297" s="577"/>
      <c r="J297" s="604">
        <v>1650</v>
      </c>
      <c r="K297" s="1793">
        <f>K295+J297</f>
        <v>12959401</v>
      </c>
      <c r="L297" s="433"/>
    </row>
    <row r="298" spans="1:12">
      <c r="A298" s="498"/>
      <c r="B298" s="1774"/>
      <c r="C298" s="556" t="s">
        <v>869</v>
      </c>
      <c r="D298" s="1768" t="s">
        <v>906</v>
      </c>
      <c r="E298" s="1770"/>
      <c r="F298" s="1772"/>
      <c r="G298" s="1772"/>
      <c r="H298" s="943"/>
      <c r="I298" s="1772">
        <v>176360</v>
      </c>
      <c r="J298" s="559"/>
      <c r="K298" s="1792">
        <f>K297-I298</f>
        <v>12783041</v>
      </c>
      <c r="L298" s="433"/>
    </row>
    <row r="299" spans="1:12">
      <c r="A299" s="487"/>
      <c r="B299" s="1775"/>
      <c r="C299" s="555" t="s">
        <v>1662</v>
      </c>
      <c r="D299" s="1769"/>
      <c r="E299" s="1771"/>
      <c r="F299" s="1773"/>
      <c r="G299" s="1773"/>
      <c r="H299" s="460"/>
      <c r="I299" s="1773"/>
      <c r="J299" s="559"/>
      <c r="K299" s="1793"/>
      <c r="L299" s="433"/>
    </row>
    <row r="300" spans="1:12">
      <c r="A300" s="487"/>
      <c r="B300" s="561"/>
      <c r="C300" s="532"/>
      <c r="D300" s="583"/>
      <c r="E300" s="582"/>
      <c r="F300" s="577"/>
      <c r="G300" s="577"/>
      <c r="H300" s="600"/>
      <c r="I300" s="577"/>
      <c r="J300" s="604">
        <v>1650</v>
      </c>
      <c r="K300" s="1793">
        <f>K298+J300</f>
        <v>12784691</v>
      </c>
      <c r="L300" s="433"/>
    </row>
    <row r="301" spans="1:12">
      <c r="A301" s="491"/>
      <c r="B301" s="1774"/>
      <c r="C301" s="556" t="s">
        <v>869</v>
      </c>
      <c r="D301" s="1768" t="s">
        <v>906</v>
      </c>
      <c r="E301" s="1766"/>
      <c r="F301" s="1781"/>
      <c r="G301" s="1763"/>
      <c r="H301" s="537"/>
      <c r="I301" s="1763">
        <v>49751</v>
      </c>
      <c r="J301" s="559"/>
      <c r="K301" s="1792">
        <f>K300-I301</f>
        <v>12734940</v>
      </c>
      <c r="L301" s="433"/>
    </row>
    <row r="302" spans="1:12">
      <c r="A302" s="487"/>
      <c r="B302" s="1775"/>
      <c r="C302" s="555" t="s">
        <v>1663</v>
      </c>
      <c r="D302" s="1769"/>
      <c r="E302" s="1767"/>
      <c r="F302" s="1764"/>
      <c r="G302" s="1764"/>
      <c r="H302" s="515"/>
      <c r="I302" s="1764"/>
      <c r="J302" s="559"/>
      <c r="K302" s="1793"/>
      <c r="L302" s="433"/>
    </row>
    <row r="303" spans="1:12">
      <c r="A303" s="487"/>
      <c r="B303" s="561"/>
      <c r="C303" s="532"/>
      <c r="D303" s="576"/>
      <c r="E303" s="582"/>
      <c r="F303" s="577"/>
      <c r="G303" s="577"/>
      <c r="H303" s="600"/>
      <c r="I303" s="577"/>
      <c r="J303" s="604">
        <v>1650</v>
      </c>
      <c r="K303" s="1794">
        <f>K301+J303</f>
        <v>12736590</v>
      </c>
      <c r="L303" s="433"/>
    </row>
    <row r="304" spans="1:12">
      <c r="A304" s="498"/>
      <c r="B304" s="1774" t="s">
        <v>1685</v>
      </c>
      <c r="C304" s="556" t="s">
        <v>815</v>
      </c>
      <c r="D304" s="1768" t="s">
        <v>113</v>
      </c>
      <c r="E304" s="1766" t="s">
        <v>114</v>
      </c>
      <c r="F304" s="1763"/>
      <c r="G304" s="1763"/>
      <c r="H304" s="534"/>
      <c r="I304" s="1763">
        <v>27583</v>
      </c>
      <c r="J304" s="559"/>
      <c r="K304" s="1792">
        <f>K303-I304</f>
        <v>12709007</v>
      </c>
      <c r="L304" s="433"/>
    </row>
    <row r="305" spans="1:12">
      <c r="A305" s="487"/>
      <c r="B305" s="1775"/>
      <c r="C305" s="555" t="s">
        <v>1449</v>
      </c>
      <c r="D305" s="1769" t="s">
        <v>46</v>
      </c>
      <c r="E305" s="1767"/>
      <c r="F305" s="1764"/>
      <c r="G305" s="1764"/>
      <c r="H305" s="515"/>
      <c r="I305" s="1764"/>
      <c r="J305" s="559"/>
      <c r="K305" s="1793"/>
      <c r="L305" s="433"/>
    </row>
    <row r="306" spans="1:12">
      <c r="A306" s="487"/>
      <c r="B306" s="561"/>
      <c r="C306" s="532"/>
      <c r="D306" s="576"/>
      <c r="E306" s="582"/>
      <c r="F306" s="577"/>
      <c r="G306" s="577"/>
      <c r="H306" s="600"/>
      <c r="I306" s="577"/>
      <c r="J306" s="585">
        <v>1800</v>
      </c>
      <c r="K306" s="1793">
        <f>K304+J306</f>
        <v>12710807</v>
      </c>
      <c r="L306" s="433"/>
    </row>
    <row r="307" spans="1:12">
      <c r="A307" s="498"/>
      <c r="B307" s="1774"/>
      <c r="C307" s="556" t="s">
        <v>997</v>
      </c>
      <c r="D307" s="1768" t="s">
        <v>1591</v>
      </c>
      <c r="E307" s="1766" t="s">
        <v>1601</v>
      </c>
      <c r="F307" s="1763"/>
      <c r="G307" s="1763">
        <v>202500</v>
      </c>
      <c r="H307" s="1763"/>
      <c r="I307" s="1763"/>
      <c r="J307" s="464"/>
      <c r="K307" s="1792">
        <f>K306-G307</f>
        <v>12508307</v>
      </c>
      <c r="L307" s="9617"/>
    </row>
    <row r="308" spans="1:12">
      <c r="A308" s="487"/>
      <c r="B308" s="1775"/>
      <c r="C308" s="555" t="s">
        <v>1590</v>
      </c>
      <c r="D308" s="1769" t="s">
        <v>956</v>
      </c>
      <c r="E308" s="533"/>
      <c r="F308" s="1764"/>
      <c r="G308" s="1764"/>
      <c r="H308" s="1764"/>
      <c r="I308" s="1764"/>
      <c r="J308" s="559"/>
      <c r="K308" s="1793"/>
      <c r="L308" s="9618"/>
    </row>
    <row r="309" spans="1:12">
      <c r="A309" s="487"/>
      <c r="B309" s="561"/>
      <c r="C309" s="532"/>
      <c r="D309" s="576"/>
      <c r="E309" s="582"/>
      <c r="F309" s="577"/>
      <c r="G309" s="577"/>
      <c r="H309" s="600"/>
      <c r="I309" s="577"/>
      <c r="J309" s="585">
        <v>1800</v>
      </c>
      <c r="K309" s="1217">
        <f>K307+J309</f>
        <v>12510107</v>
      </c>
      <c r="L309" s="433"/>
    </row>
    <row r="310" spans="1:12">
      <c r="A310" s="498"/>
      <c r="B310" s="1774"/>
      <c r="C310" s="556" t="s">
        <v>781</v>
      </c>
      <c r="D310" s="1768" t="s">
        <v>1255</v>
      </c>
      <c r="E310" s="1766" t="s">
        <v>1256</v>
      </c>
      <c r="F310" s="1763"/>
      <c r="G310" s="1763"/>
      <c r="H310" s="537"/>
      <c r="I310" s="1710">
        <v>55340</v>
      </c>
      <c r="J310" s="559"/>
      <c r="K310" s="1792">
        <f>K309-I310</f>
        <v>12454767</v>
      </c>
      <c r="L310" s="9647"/>
    </row>
    <row r="311" spans="1:12">
      <c r="A311" s="487"/>
      <c r="B311" s="1775"/>
      <c r="C311" s="555" t="s">
        <v>1161</v>
      </c>
      <c r="D311" s="1769" t="s">
        <v>746</v>
      </c>
      <c r="E311" s="1767"/>
      <c r="F311" s="1764"/>
      <c r="G311" s="1764"/>
      <c r="H311" s="515"/>
      <c r="J311" s="559"/>
      <c r="K311" s="1793"/>
      <c r="L311" s="9648"/>
    </row>
    <row r="312" spans="1:12">
      <c r="A312" s="487"/>
      <c r="B312" s="561"/>
      <c r="C312" s="532"/>
      <c r="D312" s="576"/>
      <c r="E312" s="582"/>
      <c r="F312" s="577"/>
      <c r="G312" s="577"/>
      <c r="H312" s="600"/>
      <c r="I312" s="575"/>
      <c r="J312" s="604">
        <v>1500</v>
      </c>
      <c r="K312" s="1793">
        <f>K310+J312</f>
        <v>12456267</v>
      </c>
      <c r="L312" s="433"/>
    </row>
    <row r="313" spans="1:12">
      <c r="A313" s="498"/>
      <c r="B313" s="1766"/>
      <c r="C313" s="517" t="s">
        <v>781</v>
      </c>
      <c r="D313" s="1768"/>
      <c r="E313" s="974"/>
      <c r="F313" s="1788"/>
      <c r="G313" s="1788"/>
      <c r="H313" s="1788"/>
      <c r="I313" s="1763">
        <v>97640</v>
      </c>
      <c r="J313" s="559"/>
      <c r="K313" s="1792">
        <f>K312-I313</f>
        <v>12358627</v>
      </c>
      <c r="L313" s="433"/>
    </row>
    <row r="314" spans="1:12">
      <c r="A314" s="487"/>
      <c r="B314" s="1767"/>
      <c r="C314" s="555" t="s">
        <v>1381</v>
      </c>
      <c r="D314" s="1769"/>
      <c r="E314" s="1775"/>
      <c r="F314" s="1789"/>
      <c r="G314" s="1789"/>
      <c r="H314" s="1789"/>
      <c r="I314" s="1764"/>
      <c r="J314" s="559"/>
      <c r="K314" s="1793"/>
      <c r="L314" s="433"/>
    </row>
    <row r="315" spans="1:12">
      <c r="A315" s="487"/>
      <c r="B315" s="533"/>
      <c r="C315" s="532"/>
      <c r="D315" s="576"/>
      <c r="E315" s="582"/>
      <c r="F315" s="577"/>
      <c r="G315" s="600"/>
      <c r="H315" s="600"/>
      <c r="I315" s="600"/>
      <c r="J315" s="604">
        <v>1500</v>
      </c>
      <c r="K315" s="1794">
        <f>K313+J315</f>
        <v>12360127</v>
      </c>
      <c r="L315" s="433"/>
    </row>
    <row r="316" spans="1:12">
      <c r="A316" s="498"/>
      <c r="B316" s="1766" t="s">
        <v>1686</v>
      </c>
      <c r="C316" s="474" t="s">
        <v>1109</v>
      </c>
      <c r="D316" s="1768" t="s">
        <v>1312</v>
      </c>
      <c r="E316" s="1766" t="s">
        <v>1326</v>
      </c>
      <c r="F316" s="1763"/>
      <c r="G316" s="1763">
        <v>502500</v>
      </c>
      <c r="H316" s="534"/>
      <c r="I316" s="1763"/>
      <c r="J316" s="559"/>
      <c r="K316" s="1792">
        <f>K315-G316</f>
        <v>11857627</v>
      </c>
      <c r="L316" s="433"/>
    </row>
    <row r="317" spans="1:12">
      <c r="A317" s="487"/>
      <c r="B317" s="1767"/>
      <c r="C317" s="477" t="s">
        <v>1311</v>
      </c>
      <c r="D317" s="1769" t="s">
        <v>1313</v>
      </c>
      <c r="E317" s="1767"/>
      <c r="F317" s="1764"/>
      <c r="G317" s="1764"/>
      <c r="H317" s="515"/>
      <c r="I317" s="1764"/>
      <c r="J317" s="559"/>
      <c r="K317" s="1793"/>
      <c r="L317" s="433"/>
    </row>
    <row r="318" spans="1:12">
      <c r="A318" s="487"/>
      <c r="B318" s="533"/>
      <c r="C318" s="532"/>
      <c r="D318" s="576"/>
      <c r="E318" s="582"/>
      <c r="F318" s="577"/>
      <c r="G318" s="600"/>
      <c r="H318" s="600"/>
      <c r="I318" s="600"/>
      <c r="J318" s="604">
        <v>1800</v>
      </c>
      <c r="K318" s="1794">
        <f>K316+J318</f>
        <v>11859427</v>
      </c>
      <c r="L318" s="433"/>
    </row>
    <row r="319" spans="1:12">
      <c r="A319" s="498"/>
      <c r="B319" s="1774" t="s">
        <v>1687</v>
      </c>
      <c r="C319" s="556" t="s">
        <v>1109</v>
      </c>
      <c r="D319" s="485" t="s">
        <v>1221</v>
      </c>
      <c r="E319" s="1766" t="s">
        <v>1236</v>
      </c>
      <c r="F319" s="1763"/>
      <c r="G319" s="1763">
        <v>502500</v>
      </c>
      <c r="H319" s="1763"/>
      <c r="I319" s="1763"/>
      <c r="J319" s="559"/>
      <c r="K319" s="1792">
        <f>K318-G319</f>
        <v>11356927</v>
      </c>
      <c r="L319" s="433"/>
    </row>
    <row r="320" spans="1:12">
      <c r="A320" s="487"/>
      <c r="B320" s="1775"/>
      <c r="C320" s="555" t="s">
        <v>1220</v>
      </c>
      <c r="D320" s="486" t="s">
        <v>1222</v>
      </c>
      <c r="E320" s="1767"/>
      <c r="F320" s="1764"/>
      <c r="G320" s="1764"/>
      <c r="H320" s="1764"/>
      <c r="I320" s="1764"/>
      <c r="J320" s="559"/>
      <c r="K320" s="1793"/>
      <c r="L320" s="433"/>
    </row>
    <row r="321" spans="1:12">
      <c r="A321" s="487"/>
      <c r="B321" s="561"/>
      <c r="C321" s="532"/>
      <c r="D321" s="576"/>
      <c r="E321" s="582"/>
      <c r="F321" s="577"/>
      <c r="G321" s="577"/>
      <c r="H321" s="600"/>
      <c r="I321" s="577"/>
      <c r="J321" s="604">
        <v>1800</v>
      </c>
      <c r="K321" s="1793">
        <f>K319+J321</f>
        <v>11358727</v>
      </c>
      <c r="L321" s="433"/>
    </row>
    <row r="322" spans="1:12">
      <c r="A322" s="498"/>
      <c r="B322" s="1774"/>
      <c r="C322" s="556" t="s">
        <v>997</v>
      </c>
      <c r="D322" s="1768" t="s">
        <v>278</v>
      </c>
      <c r="E322" s="974" t="s">
        <v>279</v>
      </c>
      <c r="F322" s="1772"/>
      <c r="G322" s="1772">
        <v>202500</v>
      </c>
      <c r="H322" s="943"/>
      <c r="I322" s="1772"/>
      <c r="J322" s="559"/>
      <c r="K322" s="1792">
        <f>K321-G322</f>
        <v>11156227</v>
      </c>
      <c r="L322" s="433"/>
    </row>
    <row r="323" spans="1:12">
      <c r="A323" s="487"/>
      <c r="B323" s="1775"/>
      <c r="C323" s="555" t="s">
        <v>1527</v>
      </c>
      <c r="D323" s="1769" t="s">
        <v>38</v>
      </c>
      <c r="E323" s="1775"/>
      <c r="F323" s="1773"/>
      <c r="G323" s="1773"/>
      <c r="H323" s="460"/>
      <c r="I323" s="1773"/>
      <c r="J323" s="559"/>
      <c r="K323" s="1793"/>
      <c r="L323" s="433"/>
    </row>
    <row r="324" spans="1:12">
      <c r="A324" s="487"/>
      <c r="B324" s="561"/>
      <c r="C324" s="532"/>
      <c r="D324" s="576"/>
      <c r="E324" s="582"/>
      <c r="F324" s="577"/>
      <c r="G324" s="577"/>
      <c r="H324" s="600"/>
      <c r="I324" s="577"/>
      <c r="J324" s="604">
        <v>1800</v>
      </c>
      <c r="K324" s="1793">
        <f>K322+J324</f>
        <v>11158027</v>
      </c>
      <c r="L324" s="433"/>
    </row>
    <row r="325" spans="1:12">
      <c r="A325" s="491" t="s">
        <v>356</v>
      </c>
      <c r="B325" s="1774"/>
      <c r="C325" s="556" t="s">
        <v>864</v>
      </c>
      <c r="D325" s="1768" t="s">
        <v>983</v>
      </c>
      <c r="E325" s="1770" t="s">
        <v>262</v>
      </c>
      <c r="F325" s="1763"/>
      <c r="G325" s="1763">
        <v>102500</v>
      </c>
      <c r="H325" s="1763"/>
      <c r="I325" s="1763"/>
      <c r="J325" s="559"/>
      <c r="K325" s="1792">
        <f>K324-G325</f>
        <v>11055527</v>
      </c>
      <c r="L325" s="9617"/>
    </row>
    <row r="326" spans="1:12">
      <c r="A326" s="487"/>
      <c r="B326" s="1775"/>
      <c r="C326" s="555" t="s">
        <v>1581</v>
      </c>
      <c r="D326" s="1769" t="s">
        <v>956</v>
      </c>
      <c r="E326" s="1771"/>
      <c r="F326" s="1764"/>
      <c r="G326" s="1764"/>
      <c r="H326" s="1764"/>
      <c r="I326" s="1764"/>
      <c r="J326" s="559"/>
      <c r="K326" s="1793"/>
      <c r="L326" s="9618"/>
    </row>
    <row r="327" spans="1:12">
      <c r="A327" s="487"/>
      <c r="B327" s="561"/>
      <c r="C327" s="532"/>
      <c r="D327" s="576"/>
      <c r="E327" s="582"/>
      <c r="F327" s="577"/>
      <c r="G327" s="577"/>
      <c r="H327" s="600"/>
      <c r="I327" s="577"/>
      <c r="J327" s="604">
        <v>1800</v>
      </c>
      <c r="K327" s="1793">
        <f>K325+J327</f>
        <v>11057327</v>
      </c>
      <c r="L327" s="433"/>
    </row>
    <row r="328" spans="1:12">
      <c r="A328" s="498"/>
      <c r="B328" s="1774"/>
      <c r="C328" s="457" t="s">
        <v>781</v>
      </c>
      <c r="D328" s="485" t="s">
        <v>457</v>
      </c>
      <c r="E328" s="1770" t="s">
        <v>459</v>
      </c>
      <c r="F328" s="1763"/>
      <c r="G328" s="1763"/>
      <c r="H328" s="537"/>
      <c r="I328" s="1763">
        <v>49780</v>
      </c>
      <c r="J328" s="559"/>
      <c r="K328" s="1792">
        <f>K327-I328</f>
        <v>11007547</v>
      </c>
      <c r="L328" s="9617"/>
    </row>
    <row r="329" spans="1:12">
      <c r="A329" s="487"/>
      <c r="B329" s="1775"/>
      <c r="C329" s="538" t="s">
        <v>1327</v>
      </c>
      <c r="D329" s="486" t="s">
        <v>458</v>
      </c>
      <c r="E329" s="1771"/>
      <c r="F329" s="1764"/>
      <c r="G329" s="1764"/>
      <c r="H329" s="515"/>
      <c r="I329" s="1764"/>
      <c r="J329" s="559"/>
      <c r="K329" s="1793"/>
      <c r="L329" s="9618"/>
    </row>
    <row r="330" spans="1:12">
      <c r="A330" s="487"/>
      <c r="B330" s="561"/>
      <c r="C330" s="532"/>
      <c r="D330" s="576"/>
      <c r="E330" s="582"/>
      <c r="F330" s="577"/>
      <c r="G330" s="577"/>
      <c r="H330" s="600"/>
      <c r="I330" s="577"/>
      <c r="J330" s="604">
        <v>1500</v>
      </c>
      <c r="K330" s="981">
        <f>K328+J330</f>
        <v>11009047</v>
      </c>
      <c r="L330" s="433"/>
    </row>
    <row r="331" spans="1:12">
      <c r="A331" s="498"/>
      <c r="B331" s="1774" t="s">
        <v>1688</v>
      </c>
      <c r="C331" s="556" t="s">
        <v>815</v>
      </c>
      <c r="D331" s="1768" t="s">
        <v>941</v>
      </c>
      <c r="E331" s="974" t="s">
        <v>276</v>
      </c>
      <c r="F331" s="1763"/>
      <c r="G331" s="1763">
        <v>383681</v>
      </c>
      <c r="H331" s="537"/>
      <c r="I331" s="1763"/>
      <c r="J331" s="464"/>
      <c r="K331" s="1792">
        <f>K330-G331</f>
        <v>10625366</v>
      </c>
      <c r="L331" s="433"/>
    </row>
    <row r="332" spans="1:12">
      <c r="A332" s="487"/>
      <c r="B332" s="1775"/>
      <c r="C332" s="555" t="s">
        <v>1361</v>
      </c>
      <c r="D332" s="1769" t="s">
        <v>250</v>
      </c>
      <c r="E332" s="1775"/>
      <c r="F332" s="1764"/>
      <c r="G332" s="1764"/>
      <c r="H332" s="515"/>
      <c r="I332" s="1764"/>
      <c r="J332" s="559"/>
      <c r="K332" s="1793"/>
      <c r="L332" s="433"/>
    </row>
    <row r="333" spans="1:12">
      <c r="A333" s="487"/>
      <c r="B333" s="561"/>
      <c r="C333" s="529"/>
      <c r="D333" s="602"/>
      <c r="E333" s="605"/>
      <c r="F333" s="577"/>
      <c r="G333" s="577"/>
      <c r="H333" s="600"/>
      <c r="I333" s="577"/>
      <c r="J333" s="585">
        <v>1800</v>
      </c>
      <c r="K333" s="1793">
        <f>K331+J333</f>
        <v>10627166</v>
      </c>
      <c r="L333" s="433"/>
    </row>
    <row r="334" spans="1:12">
      <c r="A334" s="498"/>
      <c r="B334" s="1774"/>
      <c r="C334" s="545" t="s">
        <v>781</v>
      </c>
      <c r="D334" s="1768" t="s">
        <v>941</v>
      </c>
      <c r="E334" s="974" t="s">
        <v>276</v>
      </c>
      <c r="F334" s="1763"/>
      <c r="G334" s="1763">
        <v>51640</v>
      </c>
      <c r="H334" s="1763"/>
      <c r="I334" s="1763"/>
      <c r="J334" s="559"/>
      <c r="K334" s="1792">
        <f>K333-G334</f>
        <v>10575526</v>
      </c>
      <c r="L334" s="433"/>
    </row>
    <row r="335" spans="1:12">
      <c r="A335" s="487"/>
      <c r="B335" s="1775"/>
      <c r="C335" s="555" t="s">
        <v>1265</v>
      </c>
      <c r="D335" s="1769" t="s">
        <v>956</v>
      </c>
      <c r="E335" s="1775"/>
      <c r="F335" s="1764"/>
      <c r="G335" s="1764"/>
      <c r="H335" s="1764"/>
      <c r="I335" s="1764"/>
      <c r="J335" s="559"/>
      <c r="K335" s="1793"/>
      <c r="L335" s="433"/>
    </row>
    <row r="336" spans="1:12">
      <c r="A336" s="487"/>
      <c r="B336" s="561"/>
      <c r="C336" s="532"/>
      <c r="D336" s="576"/>
      <c r="E336" s="582"/>
      <c r="F336" s="577"/>
      <c r="G336" s="577"/>
      <c r="H336" s="600"/>
      <c r="I336" s="577"/>
      <c r="J336" s="604">
        <v>1500</v>
      </c>
      <c r="K336" s="1793">
        <f>K334+J336</f>
        <v>10577026</v>
      </c>
      <c r="L336" s="433"/>
    </row>
    <row r="337" spans="1:12">
      <c r="A337" s="498"/>
      <c r="B337" s="1766"/>
      <c r="C337" s="474" t="s">
        <v>815</v>
      </c>
      <c r="D337" s="1768" t="s">
        <v>113</v>
      </c>
      <c r="E337" s="1766" t="s">
        <v>114</v>
      </c>
      <c r="F337" s="1763"/>
      <c r="G337" s="1763"/>
      <c r="H337" s="1763"/>
      <c r="I337" s="1763">
        <v>532618</v>
      </c>
      <c r="J337" s="559"/>
      <c r="K337" s="1792">
        <f>K336-I337</f>
        <v>10044408</v>
      </c>
      <c r="L337" s="433"/>
    </row>
    <row r="338" spans="1:12">
      <c r="A338" s="487"/>
      <c r="B338" s="1767"/>
      <c r="C338" s="487" t="s">
        <v>820</v>
      </c>
      <c r="D338" s="1769" t="s">
        <v>46</v>
      </c>
      <c r="E338" s="1767"/>
      <c r="F338" s="1764"/>
      <c r="G338" s="1764"/>
      <c r="H338" s="1764"/>
      <c r="I338" s="1764"/>
      <c r="J338" s="559"/>
      <c r="K338" s="1793"/>
      <c r="L338" s="433"/>
    </row>
    <row r="339" spans="1:12">
      <c r="A339" s="487"/>
      <c r="B339" s="533"/>
      <c r="C339" s="465"/>
      <c r="D339" s="602"/>
      <c r="E339" s="605"/>
      <c r="F339" s="577"/>
      <c r="G339" s="600"/>
      <c r="H339" s="600"/>
      <c r="I339" s="600"/>
      <c r="J339" s="585">
        <v>1800</v>
      </c>
      <c r="K339" s="1793">
        <f>K337+J339</f>
        <v>10046208</v>
      </c>
      <c r="L339" s="433"/>
    </row>
    <row r="340" spans="1:12">
      <c r="A340" s="491"/>
      <c r="B340" s="1774"/>
      <c r="C340" s="474" t="s">
        <v>815</v>
      </c>
      <c r="D340" s="1768"/>
      <c r="E340" s="1766"/>
      <c r="F340" s="1763"/>
      <c r="G340" s="1763"/>
      <c r="H340" s="1763"/>
      <c r="I340" s="1763">
        <v>234019</v>
      </c>
      <c r="J340" s="559"/>
      <c r="K340" s="1792">
        <f>K339-I340</f>
        <v>9812189</v>
      </c>
      <c r="L340" s="433"/>
    </row>
    <row r="341" spans="1:12">
      <c r="A341" s="487"/>
      <c r="B341" s="1775"/>
      <c r="C341" s="477" t="s">
        <v>1689</v>
      </c>
      <c r="D341" s="1769"/>
      <c r="E341" s="1767"/>
      <c r="F341" s="1764"/>
      <c r="G341" s="1764"/>
      <c r="H341" s="1764"/>
      <c r="I341" s="1764"/>
      <c r="J341" s="559"/>
      <c r="K341" s="1793"/>
      <c r="L341" s="433"/>
    </row>
    <row r="342" spans="1:12">
      <c r="A342" s="487"/>
      <c r="B342" s="561"/>
      <c r="C342" s="532"/>
      <c r="D342" s="576"/>
      <c r="E342" s="582"/>
      <c r="F342" s="577"/>
      <c r="G342" s="577"/>
      <c r="H342" s="600"/>
      <c r="I342" s="577"/>
      <c r="J342" s="604">
        <v>1800</v>
      </c>
      <c r="K342" s="1793">
        <f>K340+J342</f>
        <v>9813989</v>
      </c>
      <c r="L342" s="433"/>
    </row>
    <row r="343" spans="1:12">
      <c r="A343" s="498"/>
      <c r="B343" s="1774"/>
      <c r="C343" s="556" t="s">
        <v>815</v>
      </c>
      <c r="D343" s="1768"/>
      <c r="E343" s="974"/>
      <c r="F343" s="457"/>
      <c r="G343" s="1790"/>
      <c r="H343" s="537"/>
      <c r="I343" s="1763">
        <v>1064237</v>
      </c>
      <c r="J343" s="559"/>
      <c r="K343" s="1792">
        <f>K342-I343</f>
        <v>8749752</v>
      </c>
      <c r="L343" s="433"/>
    </row>
    <row r="344" spans="1:12">
      <c r="A344" s="487"/>
      <c r="B344" s="1775"/>
      <c r="C344" s="555" t="s">
        <v>1690</v>
      </c>
      <c r="D344" s="1769"/>
      <c r="E344" s="1775"/>
      <c r="F344" s="461"/>
      <c r="G344" s="1791"/>
      <c r="H344" s="515"/>
      <c r="I344" s="1764"/>
      <c r="J344" s="559"/>
      <c r="K344" s="1793"/>
      <c r="L344" s="433"/>
    </row>
    <row r="345" spans="1:12">
      <c r="A345" s="487"/>
      <c r="B345" s="561"/>
      <c r="C345" s="532"/>
      <c r="D345" s="576"/>
      <c r="E345" s="582"/>
      <c r="F345" s="577"/>
      <c r="G345" s="577"/>
      <c r="H345" s="600"/>
      <c r="I345" s="577"/>
      <c r="J345" s="604">
        <v>1800</v>
      </c>
      <c r="K345" s="1217">
        <f>K343+J345</f>
        <v>8751552</v>
      </c>
      <c r="L345" s="433"/>
    </row>
    <row r="346" spans="1:12">
      <c r="A346" s="9515"/>
      <c r="B346" s="1774"/>
      <c r="C346" s="474" t="s">
        <v>815</v>
      </c>
      <c r="D346" s="1768" t="s">
        <v>1586</v>
      </c>
      <c r="E346" s="1766" t="s">
        <v>1637</v>
      </c>
      <c r="F346" s="1763"/>
      <c r="G346" s="1763">
        <v>85026</v>
      </c>
      <c r="H346" s="537"/>
      <c r="I346" s="1763"/>
      <c r="J346" s="464"/>
      <c r="K346" s="1792">
        <f>K345-G346</f>
        <v>8666526</v>
      </c>
      <c r="L346" s="433"/>
    </row>
    <row r="347" spans="1:12">
      <c r="A347" s="9516"/>
      <c r="B347" s="1775"/>
      <c r="C347" s="477" t="s">
        <v>1585</v>
      </c>
      <c r="D347" s="1769" t="s">
        <v>729</v>
      </c>
      <c r="E347" s="1767"/>
      <c r="F347" s="1764"/>
      <c r="G347" s="1764"/>
      <c r="H347" s="515"/>
      <c r="I347" s="1764"/>
      <c r="J347" s="559"/>
      <c r="K347" s="1793"/>
      <c r="L347" s="433"/>
    </row>
    <row r="348" spans="1:12">
      <c r="A348" s="487"/>
      <c r="B348" s="561"/>
      <c r="C348" s="532"/>
      <c r="D348" s="576"/>
      <c r="E348" s="582"/>
      <c r="F348" s="577"/>
      <c r="G348" s="577"/>
      <c r="H348" s="600"/>
      <c r="I348" s="577"/>
      <c r="J348" s="585">
        <v>1800</v>
      </c>
      <c r="K348" s="1793">
        <f>K346+J348</f>
        <v>8668326</v>
      </c>
      <c r="L348" s="433"/>
    </row>
    <row r="349" spans="1:12">
      <c r="A349" s="9515"/>
      <c r="B349" s="1774"/>
      <c r="C349" s="545" t="s">
        <v>997</v>
      </c>
      <c r="D349" s="1768" t="s">
        <v>1121</v>
      </c>
      <c r="E349" s="1786" t="s">
        <v>43</v>
      </c>
      <c r="F349" s="1763"/>
      <c r="G349" s="1763">
        <v>202500</v>
      </c>
      <c r="H349" s="537"/>
      <c r="I349" s="1763"/>
      <c r="J349" s="559"/>
      <c r="K349" s="1792">
        <f>K348-G349</f>
        <v>8465826</v>
      </c>
      <c r="L349" s="433"/>
    </row>
    <row r="350" spans="1:12">
      <c r="A350" s="9516"/>
      <c r="B350" s="1775"/>
      <c r="C350" s="555" t="s">
        <v>1120</v>
      </c>
      <c r="D350" s="1769" t="s">
        <v>1122</v>
      </c>
      <c r="E350" s="1787"/>
      <c r="F350" s="1764"/>
      <c r="G350" s="1764"/>
      <c r="H350" s="515"/>
      <c r="I350" s="1764"/>
      <c r="J350" s="559"/>
      <c r="K350" s="1793"/>
      <c r="L350" s="433"/>
    </row>
    <row r="351" spans="1:12">
      <c r="A351" s="487"/>
      <c r="B351" s="561"/>
      <c r="C351" s="532"/>
      <c r="D351" s="576"/>
      <c r="E351" s="582"/>
      <c r="F351" s="577"/>
      <c r="G351" s="577"/>
      <c r="H351" s="600"/>
      <c r="I351" s="577"/>
      <c r="J351" s="604">
        <v>1800</v>
      </c>
      <c r="K351" s="1793">
        <f>K349+J351</f>
        <v>8467626</v>
      </c>
      <c r="L351" s="433"/>
    </row>
    <row r="352" spans="1:12">
      <c r="A352" s="9515"/>
      <c r="B352" s="1766"/>
      <c r="C352" s="474" t="s">
        <v>781</v>
      </c>
      <c r="D352" s="1768" t="s">
        <v>933</v>
      </c>
      <c r="E352" s="1766" t="s">
        <v>110</v>
      </c>
      <c r="F352" s="1763"/>
      <c r="G352" s="1763">
        <v>56640</v>
      </c>
      <c r="H352" s="1763"/>
      <c r="I352" s="1763"/>
      <c r="J352" s="1782"/>
      <c r="K352" s="1792">
        <f>K351-G352</f>
        <v>8410986</v>
      </c>
      <c r="L352" s="433"/>
    </row>
    <row r="353" spans="1:12">
      <c r="A353" s="9516"/>
      <c r="B353" s="1767"/>
      <c r="C353" s="461" t="s">
        <v>1241</v>
      </c>
      <c r="D353" s="1769" t="s">
        <v>598</v>
      </c>
      <c r="E353" s="1767"/>
      <c r="F353" s="1764"/>
      <c r="G353" s="1764"/>
      <c r="H353" s="1764"/>
      <c r="I353" s="1764"/>
      <c r="J353" s="1783"/>
      <c r="K353" s="1793"/>
      <c r="L353" s="433"/>
    </row>
    <row r="354" spans="1:12">
      <c r="A354" s="487"/>
      <c r="B354" s="533"/>
      <c r="C354" s="532"/>
      <c r="D354" s="576"/>
      <c r="E354" s="582"/>
      <c r="F354" s="577"/>
      <c r="G354" s="577"/>
      <c r="H354" s="600"/>
      <c r="I354" s="577"/>
      <c r="J354" s="604">
        <v>1500</v>
      </c>
      <c r="K354" s="1793">
        <f>K352+J354</f>
        <v>8412486</v>
      </c>
      <c r="L354" s="433"/>
    </row>
    <row r="355" spans="1:12">
      <c r="A355" s="9515"/>
      <c r="B355" s="1774"/>
      <c r="C355" s="474" t="s">
        <v>781</v>
      </c>
      <c r="D355" s="1784" t="s">
        <v>312</v>
      </c>
      <c r="E355" s="1766" t="s">
        <v>310</v>
      </c>
      <c r="F355" s="1763"/>
      <c r="G355" s="1763">
        <v>10140</v>
      </c>
      <c r="H355" s="534"/>
      <c r="I355" s="1763"/>
      <c r="J355" s="1782"/>
      <c r="K355" s="1792">
        <f>K354-G355</f>
        <v>8402346</v>
      </c>
      <c r="L355" s="433"/>
    </row>
    <row r="356" spans="1:12">
      <c r="A356" s="9516"/>
      <c r="B356" s="1775"/>
      <c r="C356" s="538" t="s">
        <v>1242</v>
      </c>
      <c r="D356" s="1785" t="s">
        <v>38</v>
      </c>
      <c r="E356" s="1777"/>
      <c r="F356" s="1764"/>
      <c r="G356" s="1764"/>
      <c r="H356" s="515"/>
      <c r="I356" s="1764"/>
      <c r="J356" s="1783"/>
      <c r="K356" s="1793"/>
      <c r="L356" s="433"/>
    </row>
    <row r="357" spans="1:12">
      <c r="A357" s="487"/>
      <c r="B357" s="1775"/>
      <c r="C357" s="532"/>
      <c r="D357" s="576"/>
      <c r="E357" s="582"/>
      <c r="F357" s="577"/>
      <c r="G357" s="600"/>
      <c r="H357" s="600"/>
      <c r="I357" s="600"/>
      <c r="J357" s="585">
        <v>1500</v>
      </c>
      <c r="K357" s="1793">
        <f>K355+J357</f>
        <v>8403846</v>
      </c>
      <c r="L357" s="433"/>
    </row>
    <row r="358" spans="1:12">
      <c r="A358" s="9515"/>
      <c r="B358" s="1766"/>
      <c r="C358" s="474" t="s">
        <v>781</v>
      </c>
      <c r="D358" s="1768" t="s">
        <v>199</v>
      </c>
      <c r="E358" s="1766" t="s">
        <v>201</v>
      </c>
      <c r="F358" s="1763"/>
      <c r="G358" s="1763">
        <v>57640</v>
      </c>
      <c r="H358" s="537"/>
      <c r="I358" s="1763"/>
      <c r="J358" s="1782"/>
      <c r="K358" s="1792">
        <f>K357-G358</f>
        <v>8346206</v>
      </c>
      <c r="L358" s="433"/>
    </row>
    <row r="359" spans="1:12">
      <c r="A359" s="9516"/>
      <c r="B359" s="1767"/>
      <c r="C359" s="477" t="s">
        <v>1243</v>
      </c>
      <c r="D359" s="1769" t="s">
        <v>200</v>
      </c>
      <c r="E359" s="1767"/>
      <c r="F359" s="1764"/>
      <c r="G359" s="1764"/>
      <c r="H359" s="515"/>
      <c r="I359" s="1764"/>
      <c r="J359" s="1783"/>
      <c r="K359" s="1793"/>
      <c r="L359" s="433"/>
    </row>
    <row r="360" spans="1:12">
      <c r="A360" s="487"/>
      <c r="B360" s="1775"/>
      <c r="C360" s="532"/>
      <c r="D360" s="576"/>
      <c r="E360" s="582"/>
      <c r="F360" s="577"/>
      <c r="G360" s="577"/>
      <c r="H360" s="600"/>
      <c r="I360" s="577"/>
      <c r="J360" s="585">
        <v>1500</v>
      </c>
      <c r="K360" s="1793">
        <f>K358+J360</f>
        <v>8347706</v>
      </c>
      <c r="L360" s="433"/>
    </row>
    <row r="361" spans="1:12">
      <c r="A361" s="9515"/>
      <c r="B361" s="1766"/>
      <c r="C361" s="457" t="s">
        <v>781</v>
      </c>
      <c r="D361" s="1784" t="s">
        <v>943</v>
      </c>
      <c r="E361" s="459" t="s">
        <v>1231</v>
      </c>
      <c r="F361" s="1763"/>
      <c r="G361" s="1763">
        <v>183140</v>
      </c>
      <c r="H361" s="1763"/>
      <c r="I361" s="1763"/>
      <c r="J361" s="1782"/>
      <c r="K361" s="1792">
        <f>K360-G361</f>
        <v>8164566</v>
      </c>
      <c r="L361" s="433"/>
    </row>
    <row r="362" spans="1:12">
      <c r="A362" s="9516"/>
      <c r="B362" s="1767"/>
      <c r="C362" s="461" t="s">
        <v>1181</v>
      </c>
      <c r="D362" s="1785" t="s">
        <v>598</v>
      </c>
      <c r="E362" s="1777"/>
      <c r="F362" s="1764"/>
      <c r="G362" s="1764"/>
      <c r="H362" s="1764"/>
      <c r="I362" s="1764"/>
      <c r="J362" s="1783"/>
      <c r="K362" s="1793"/>
      <c r="L362" s="433"/>
    </row>
    <row r="363" spans="1:12">
      <c r="A363" s="487"/>
      <c r="B363" s="561"/>
      <c r="C363" s="532"/>
      <c r="D363" s="576"/>
      <c r="E363" s="582"/>
      <c r="F363" s="577"/>
      <c r="G363" s="577"/>
      <c r="H363" s="600"/>
      <c r="I363" s="577"/>
      <c r="J363" s="585">
        <v>1500</v>
      </c>
      <c r="K363" s="1793">
        <f>K361+J363</f>
        <v>8166066</v>
      </c>
      <c r="L363" s="433"/>
    </row>
    <row r="364" spans="1:12">
      <c r="A364" s="9515"/>
      <c r="B364" s="1766"/>
      <c r="C364" s="556" t="s">
        <v>781</v>
      </c>
      <c r="D364" s="1768" t="s">
        <v>939</v>
      </c>
      <c r="E364" s="459" t="s">
        <v>1244</v>
      </c>
      <c r="F364" s="1763"/>
      <c r="G364" s="1763">
        <v>105140</v>
      </c>
      <c r="H364" s="1788"/>
      <c r="I364" s="1763"/>
      <c r="J364" s="1782"/>
      <c r="K364" s="1792">
        <f>K363-G364</f>
        <v>8060926</v>
      </c>
      <c r="L364" s="433"/>
    </row>
    <row r="365" spans="1:12">
      <c r="A365" s="9516"/>
      <c r="B365" s="1767"/>
      <c r="C365" s="555" t="s">
        <v>938</v>
      </c>
      <c r="D365" s="1769" t="s">
        <v>598</v>
      </c>
      <c r="E365" s="1777"/>
      <c r="F365" s="1764"/>
      <c r="G365" s="1764"/>
      <c r="H365" s="1789"/>
      <c r="I365" s="1764"/>
      <c r="J365" s="1783"/>
      <c r="K365" s="1793"/>
      <c r="L365" s="433"/>
    </row>
    <row r="366" spans="1:12">
      <c r="A366" s="487"/>
      <c r="B366" s="1775"/>
      <c r="C366" s="529"/>
      <c r="D366" s="602"/>
      <c r="E366" s="605"/>
      <c r="F366" s="577"/>
      <c r="G366" s="577"/>
      <c r="H366" s="600"/>
      <c r="I366" s="577"/>
      <c r="J366" s="604">
        <v>1500</v>
      </c>
      <c r="K366" s="1793">
        <f>K364+J366</f>
        <v>8062426</v>
      </c>
      <c r="L366" s="433"/>
    </row>
    <row r="367" spans="1:12">
      <c r="A367" s="9515"/>
      <c r="B367" s="1766"/>
      <c r="C367" s="457" t="s">
        <v>781</v>
      </c>
      <c r="D367" s="1784" t="s">
        <v>1246</v>
      </c>
      <c r="E367" s="459" t="s">
        <v>1248</v>
      </c>
      <c r="F367" s="1763"/>
      <c r="G367" s="1763">
        <v>49640</v>
      </c>
      <c r="H367" s="1763"/>
      <c r="I367" s="1763"/>
      <c r="J367" s="1782"/>
      <c r="K367" s="1792">
        <f>K366-G367</f>
        <v>8012786</v>
      </c>
      <c r="L367" s="433"/>
    </row>
    <row r="368" spans="1:12">
      <c r="A368" s="9516"/>
      <c r="B368" s="1767"/>
      <c r="C368" s="461" t="s">
        <v>1245</v>
      </c>
      <c r="D368" s="1785" t="s">
        <v>1247</v>
      </c>
      <c r="E368" s="1777"/>
      <c r="F368" s="1764"/>
      <c r="G368" s="1764"/>
      <c r="H368" s="1764"/>
      <c r="I368" s="1764"/>
      <c r="J368" s="1783"/>
      <c r="K368" s="1793"/>
      <c r="L368" s="433"/>
    </row>
    <row r="369" spans="1:12">
      <c r="A369" s="487"/>
      <c r="B369" s="561"/>
      <c r="C369" s="529"/>
      <c r="D369" s="602"/>
      <c r="E369" s="605"/>
      <c r="F369" s="577"/>
      <c r="G369" s="577"/>
      <c r="H369" s="600"/>
      <c r="I369" s="577"/>
      <c r="J369" s="604">
        <v>1500</v>
      </c>
      <c r="K369" s="1793">
        <f>K367+J369</f>
        <v>8014286</v>
      </c>
      <c r="L369" s="433"/>
    </row>
    <row r="370" spans="1:12">
      <c r="A370" s="9515"/>
      <c r="B370" s="1766"/>
      <c r="C370" s="556" t="s">
        <v>781</v>
      </c>
      <c r="D370" s="1780" t="s">
        <v>1496</v>
      </c>
      <c r="E370" s="974" t="s">
        <v>1497</v>
      </c>
      <c r="F370" s="1763"/>
      <c r="G370" s="1763">
        <v>10140</v>
      </c>
      <c r="H370" s="1763"/>
      <c r="I370" s="1763"/>
      <c r="J370" s="1782"/>
      <c r="K370" s="1792">
        <f>K369-G370</f>
        <v>8004146</v>
      </c>
      <c r="L370" s="9617"/>
    </row>
    <row r="371" spans="1:12">
      <c r="A371" s="9516"/>
      <c r="B371" s="1767"/>
      <c r="C371" s="555" t="s">
        <v>1493</v>
      </c>
      <c r="D371" s="1769" t="s">
        <v>38</v>
      </c>
      <c r="E371" s="1767"/>
      <c r="F371" s="1764"/>
      <c r="G371" s="1764"/>
      <c r="H371" s="1764"/>
      <c r="I371" s="1764"/>
      <c r="J371" s="1783"/>
      <c r="K371" s="1793"/>
      <c r="L371" s="9618"/>
    </row>
    <row r="372" spans="1:12">
      <c r="A372" s="487"/>
      <c r="B372" s="1775"/>
      <c r="C372" s="529"/>
      <c r="D372" s="602"/>
      <c r="E372" s="605"/>
      <c r="F372" s="577"/>
      <c r="G372" s="577"/>
      <c r="H372" s="600"/>
      <c r="I372" s="577"/>
      <c r="J372" s="585">
        <v>1500</v>
      </c>
      <c r="K372" s="1793">
        <f>K370+J372</f>
        <v>8005646</v>
      </c>
      <c r="L372" s="433"/>
    </row>
    <row r="373" spans="1:12">
      <c r="A373" s="9515"/>
      <c r="B373" s="1766"/>
      <c r="C373" s="556" t="s">
        <v>781</v>
      </c>
      <c r="D373" s="1780" t="s">
        <v>1496</v>
      </c>
      <c r="E373" s="974" t="s">
        <v>1497</v>
      </c>
      <c r="F373" s="1763"/>
      <c r="G373" s="1763">
        <v>16140</v>
      </c>
      <c r="H373" s="1763"/>
      <c r="I373" s="1763"/>
      <c r="J373" s="1782"/>
      <c r="K373" s="1792">
        <f>K372-G373</f>
        <v>7989506</v>
      </c>
      <c r="L373" s="9617"/>
    </row>
    <row r="374" spans="1:12">
      <c r="A374" s="9516"/>
      <c r="B374" s="1767"/>
      <c r="C374" s="555" t="s">
        <v>1494</v>
      </c>
      <c r="D374" s="1769" t="s">
        <v>38</v>
      </c>
      <c r="E374" s="1767"/>
      <c r="F374" s="1764"/>
      <c r="G374" s="1764"/>
      <c r="H374" s="1764"/>
      <c r="I374" s="1764"/>
      <c r="J374" s="1783"/>
      <c r="K374" s="1793"/>
      <c r="L374" s="9618"/>
    </row>
    <row r="375" spans="1:12">
      <c r="A375" s="487"/>
      <c r="B375" s="561"/>
      <c r="C375" s="532"/>
      <c r="D375" s="576"/>
      <c r="E375" s="582"/>
      <c r="F375" s="577"/>
      <c r="G375" s="577"/>
      <c r="H375" s="600"/>
      <c r="I375" s="577"/>
      <c r="J375" s="604">
        <v>1500</v>
      </c>
      <c r="K375" s="1793">
        <f>K373+J375</f>
        <v>7991006</v>
      </c>
      <c r="L375" s="433"/>
    </row>
    <row r="376" spans="1:12">
      <c r="A376" s="9515"/>
      <c r="B376" s="1766"/>
      <c r="C376" s="556" t="s">
        <v>781</v>
      </c>
      <c r="D376" s="1780" t="s">
        <v>1496</v>
      </c>
      <c r="E376" s="974" t="s">
        <v>1497</v>
      </c>
      <c r="F376" s="1763"/>
      <c r="G376" s="1763">
        <v>20940</v>
      </c>
      <c r="H376" s="1763"/>
      <c r="I376" s="1763"/>
      <c r="J376" s="1782"/>
      <c r="K376" s="1792">
        <f>K375-G376</f>
        <v>7970066</v>
      </c>
      <c r="L376" s="433"/>
    </row>
    <row r="377" spans="1:12">
      <c r="A377" s="9516"/>
      <c r="B377" s="1767"/>
      <c r="C377" s="555" t="s">
        <v>1495</v>
      </c>
      <c r="D377" s="1769" t="s">
        <v>38</v>
      </c>
      <c r="E377" s="1767"/>
      <c r="F377" s="1764"/>
      <c r="G377" s="1764"/>
      <c r="H377" s="1764"/>
      <c r="I377" s="1764"/>
      <c r="J377" s="1783"/>
      <c r="K377" s="1793"/>
      <c r="L377" s="433"/>
    </row>
    <row r="378" spans="1:12">
      <c r="A378" s="487"/>
      <c r="B378" s="1775"/>
      <c r="C378" s="529"/>
      <c r="D378" s="602"/>
      <c r="E378" s="605"/>
      <c r="F378" s="577"/>
      <c r="G378" s="577"/>
      <c r="H378" s="600"/>
      <c r="I378" s="577"/>
      <c r="J378" s="604">
        <v>1500</v>
      </c>
      <c r="K378" s="1793">
        <f>K376+J378</f>
        <v>7971566</v>
      </c>
      <c r="L378" s="433"/>
    </row>
    <row r="379" spans="1:12">
      <c r="A379" s="9515"/>
      <c r="B379" s="1766"/>
      <c r="C379" s="556" t="s">
        <v>781</v>
      </c>
      <c r="D379" s="1768" t="s">
        <v>1321</v>
      </c>
      <c r="E379" s="1110" t="s">
        <v>1322</v>
      </c>
      <c r="F379" s="1763"/>
      <c r="G379" s="1763">
        <v>37340</v>
      </c>
      <c r="H379" s="1763"/>
      <c r="I379" s="1763"/>
      <c r="J379" s="1782"/>
      <c r="K379" s="1792">
        <f>K378-G379</f>
        <v>7934226</v>
      </c>
      <c r="L379" s="433"/>
    </row>
    <row r="380" spans="1:12">
      <c r="A380" s="9516"/>
      <c r="B380" s="1767"/>
      <c r="C380" s="555" t="s">
        <v>1306</v>
      </c>
      <c r="D380" s="1769" t="s">
        <v>1176</v>
      </c>
      <c r="E380" s="1767"/>
      <c r="F380" s="1764"/>
      <c r="G380" s="1764"/>
      <c r="H380" s="1764"/>
      <c r="I380" s="1764"/>
      <c r="J380" s="1783"/>
      <c r="K380" s="1793"/>
      <c r="L380" s="433"/>
    </row>
    <row r="381" spans="1:12">
      <c r="A381" s="487"/>
      <c r="B381" s="561"/>
      <c r="C381" s="529"/>
      <c r="D381" s="602"/>
      <c r="E381" s="605"/>
      <c r="F381" s="577"/>
      <c r="G381" s="577"/>
      <c r="H381" s="600"/>
      <c r="I381" s="577"/>
      <c r="J381" s="604">
        <v>1500</v>
      </c>
      <c r="K381" s="1793">
        <f>K379+J381</f>
        <v>7935726</v>
      </c>
      <c r="L381" s="433"/>
    </row>
    <row r="382" spans="1:12">
      <c r="A382" s="9515"/>
      <c r="B382" s="1766"/>
      <c r="C382" s="556" t="s">
        <v>781</v>
      </c>
      <c r="D382" s="1768" t="s">
        <v>743</v>
      </c>
      <c r="E382" s="1766" t="s">
        <v>1177</v>
      </c>
      <c r="F382" s="1763"/>
      <c r="G382" s="1763">
        <v>15390</v>
      </c>
      <c r="H382" s="1763"/>
      <c r="I382" s="1763"/>
      <c r="J382" s="1782"/>
      <c r="K382" s="1792">
        <f>K381-G382</f>
        <v>7920336</v>
      </c>
      <c r="L382" s="433"/>
    </row>
    <row r="383" spans="1:12">
      <c r="A383" s="9516"/>
      <c r="B383" s="1767"/>
      <c r="C383" s="555" t="s">
        <v>1175</v>
      </c>
      <c r="D383" s="1769" t="s">
        <v>1176</v>
      </c>
      <c r="E383" s="1767"/>
      <c r="F383" s="1764"/>
      <c r="G383" s="1764"/>
      <c r="H383" s="1764"/>
      <c r="I383" s="1764"/>
      <c r="J383" s="1783"/>
      <c r="K383" s="1793"/>
      <c r="L383" s="433"/>
    </row>
    <row r="384" spans="1:12">
      <c r="A384" s="487"/>
      <c r="B384" s="1775"/>
      <c r="C384" s="529"/>
      <c r="D384" s="602"/>
      <c r="E384" s="605"/>
      <c r="F384" s="577"/>
      <c r="G384" s="577"/>
      <c r="H384" s="600"/>
      <c r="I384" s="577"/>
      <c r="J384" s="585">
        <v>1500</v>
      </c>
      <c r="K384" s="1793">
        <f>K382+J384</f>
        <v>7921836</v>
      </c>
      <c r="L384" s="433"/>
    </row>
    <row r="385" spans="1:12">
      <c r="A385" s="9515"/>
      <c r="B385" s="1766"/>
      <c r="C385" s="556" t="s">
        <v>781</v>
      </c>
      <c r="D385" s="1784" t="s">
        <v>312</v>
      </c>
      <c r="E385" s="1766" t="s">
        <v>310</v>
      </c>
      <c r="F385" s="1763"/>
      <c r="G385" s="1763">
        <v>40390</v>
      </c>
      <c r="H385" s="1763"/>
      <c r="I385" s="1763"/>
      <c r="J385" s="1782"/>
      <c r="K385" s="1792">
        <f>K384-G385</f>
        <v>7881446</v>
      </c>
      <c r="L385" s="433"/>
    </row>
    <row r="386" spans="1:12">
      <c r="A386" s="9516"/>
      <c r="B386" s="1767"/>
      <c r="C386" s="555" t="s">
        <v>1535</v>
      </c>
      <c r="D386" s="1785" t="s">
        <v>38</v>
      </c>
      <c r="E386" s="1777"/>
      <c r="F386" s="1764"/>
      <c r="G386" s="1764"/>
      <c r="H386" s="1764"/>
      <c r="I386" s="1764"/>
      <c r="J386" s="1783"/>
      <c r="K386" s="1793"/>
      <c r="L386" s="433"/>
    </row>
    <row r="387" spans="1:12">
      <c r="A387" s="487"/>
      <c r="B387" s="561"/>
      <c r="C387" s="529"/>
      <c r="D387" s="602"/>
      <c r="E387" s="605"/>
      <c r="F387" s="577"/>
      <c r="G387" s="577"/>
      <c r="H387" s="600"/>
      <c r="I387" s="577"/>
      <c r="J387" s="585">
        <v>1500</v>
      </c>
      <c r="K387" s="1793">
        <f>K385+J387</f>
        <v>7882946</v>
      </c>
      <c r="L387" s="433"/>
    </row>
    <row r="388" spans="1:12">
      <c r="A388" s="9515"/>
      <c r="B388" s="1766"/>
      <c r="C388" s="457" t="s">
        <v>781</v>
      </c>
      <c r="D388" s="1768" t="s">
        <v>1363</v>
      </c>
      <c r="E388" s="1766"/>
      <c r="F388" s="1763"/>
      <c r="G388" s="1763"/>
      <c r="H388" s="1763">
        <v>617640</v>
      </c>
      <c r="I388" s="1763"/>
      <c r="J388" s="1782"/>
      <c r="K388" s="1792">
        <f>K387-H388</f>
        <v>7265306</v>
      </c>
      <c r="L388" s="9674">
        <v>42313</v>
      </c>
    </row>
    <row r="389" spans="1:12">
      <c r="A389" s="9516"/>
      <c r="B389" s="1767"/>
      <c r="C389" s="461" t="s">
        <v>1362</v>
      </c>
      <c r="D389" s="1769"/>
      <c r="E389" s="533"/>
      <c r="F389" s="1764"/>
      <c r="G389" s="1764"/>
      <c r="H389" s="1764"/>
      <c r="I389" s="1764"/>
      <c r="J389" s="1783"/>
      <c r="K389" s="1793"/>
      <c r="L389" s="9618"/>
    </row>
    <row r="390" spans="1:12">
      <c r="A390" s="487"/>
      <c r="B390" s="1775"/>
      <c r="C390" s="532"/>
      <c r="D390" s="576"/>
      <c r="E390" s="582"/>
      <c r="F390" s="577"/>
      <c r="G390" s="577"/>
      <c r="H390" s="600"/>
      <c r="I390" s="577"/>
      <c r="J390" s="585">
        <v>1500</v>
      </c>
      <c r="K390" s="1793">
        <f>K388+J390</f>
        <v>7266806</v>
      </c>
      <c r="L390" s="433"/>
    </row>
    <row r="391" spans="1:12">
      <c r="A391" s="9515"/>
      <c r="B391" s="1766"/>
      <c r="C391" s="556" t="s">
        <v>781</v>
      </c>
      <c r="D391" s="1768" t="s">
        <v>1184</v>
      </c>
      <c r="E391" s="1766"/>
      <c r="F391" s="1763"/>
      <c r="G391" s="1763"/>
      <c r="H391" s="1763">
        <v>294640</v>
      </c>
      <c r="I391" s="1763"/>
      <c r="J391" s="1782"/>
      <c r="K391" s="1792">
        <f>K390-H391</f>
        <v>6972166</v>
      </c>
      <c r="L391" s="9674">
        <v>42310</v>
      </c>
    </row>
    <row r="392" spans="1:12">
      <c r="A392" s="9516"/>
      <c r="B392" s="1767"/>
      <c r="C392" s="555" t="s">
        <v>1182</v>
      </c>
      <c r="D392" s="1769"/>
      <c r="E392" s="1767"/>
      <c r="F392" s="1764"/>
      <c r="G392" s="1764"/>
      <c r="H392" s="1764"/>
      <c r="I392" s="1764"/>
      <c r="J392" s="1783"/>
      <c r="K392" s="1793"/>
      <c r="L392" s="9618"/>
    </row>
    <row r="393" spans="1:12">
      <c r="A393" s="487"/>
      <c r="B393" s="561"/>
      <c r="C393" s="532"/>
      <c r="D393" s="576"/>
      <c r="E393" s="582"/>
      <c r="F393" s="577"/>
      <c r="G393" s="577"/>
      <c r="H393" s="600"/>
      <c r="I393" s="577"/>
      <c r="J393" s="585">
        <v>1500</v>
      </c>
      <c r="K393" s="1793">
        <f>K391+J393</f>
        <v>6973666</v>
      </c>
      <c r="L393" s="433"/>
    </row>
    <row r="394" spans="1:12">
      <c r="A394" s="9515"/>
      <c r="B394" s="1766"/>
      <c r="C394" s="545" t="s">
        <v>781</v>
      </c>
      <c r="D394" s="1768" t="s">
        <v>113</v>
      </c>
      <c r="E394" s="1766" t="s">
        <v>114</v>
      </c>
      <c r="F394" s="1763"/>
      <c r="G394" s="1763"/>
      <c r="H394" s="1763"/>
      <c r="I394" s="1763">
        <v>46840</v>
      </c>
      <c r="J394" s="1782"/>
      <c r="K394" s="1792">
        <f>K393-I394</f>
        <v>6926826</v>
      </c>
      <c r="L394" s="433"/>
    </row>
    <row r="395" spans="1:12">
      <c r="A395" s="9516"/>
      <c r="B395" s="1767"/>
      <c r="C395" s="538" t="s">
        <v>1420</v>
      </c>
      <c r="D395" s="1769" t="s">
        <v>46</v>
      </c>
      <c r="E395" s="1767"/>
      <c r="F395" s="1764"/>
      <c r="G395" s="1764"/>
      <c r="H395" s="1764"/>
      <c r="I395" s="1764"/>
      <c r="J395" s="1783"/>
      <c r="K395" s="1793"/>
      <c r="L395" s="433"/>
    </row>
    <row r="396" spans="1:12">
      <c r="A396" s="487"/>
      <c r="B396" s="1775"/>
      <c r="C396" s="529"/>
      <c r="D396" s="602"/>
      <c r="E396" s="605"/>
      <c r="F396" s="577"/>
      <c r="G396" s="577"/>
      <c r="H396" s="600"/>
      <c r="I396" s="577"/>
      <c r="J396" s="585">
        <v>1500</v>
      </c>
      <c r="K396" s="1793">
        <f>K394+J396</f>
        <v>6928326</v>
      </c>
      <c r="L396" s="433"/>
    </row>
    <row r="397" spans="1:12">
      <c r="A397" s="9515"/>
      <c r="B397" s="1766"/>
      <c r="C397" s="457" t="s">
        <v>781</v>
      </c>
      <c r="D397" s="1784"/>
      <c r="E397" s="459"/>
      <c r="F397" s="1763"/>
      <c r="G397" s="1763"/>
      <c r="H397" s="1763"/>
      <c r="I397" s="1763">
        <v>31640</v>
      </c>
      <c r="J397" s="1782"/>
      <c r="K397" s="1792">
        <f>K396-I397</f>
        <v>6896686</v>
      </c>
      <c r="L397" s="433"/>
    </row>
    <row r="398" spans="1:12">
      <c r="A398" s="9516"/>
      <c r="B398" s="1767"/>
      <c r="C398" s="461" t="s">
        <v>1691</v>
      </c>
      <c r="D398" s="1785"/>
      <c r="E398" s="1777"/>
      <c r="F398" s="1764"/>
      <c r="G398" s="1764"/>
      <c r="H398" s="1764"/>
      <c r="I398" s="1764"/>
      <c r="J398" s="1783"/>
      <c r="K398" s="1793"/>
      <c r="L398" s="433"/>
    </row>
    <row r="399" spans="1:12">
      <c r="A399" s="487"/>
      <c r="B399" s="561"/>
      <c r="C399" s="529"/>
      <c r="D399" s="602"/>
      <c r="E399" s="605"/>
      <c r="F399" s="577"/>
      <c r="G399" s="577"/>
      <c r="H399" s="600"/>
      <c r="I399" s="577"/>
      <c r="J399" s="585">
        <v>1500</v>
      </c>
      <c r="K399" s="1789">
        <f>K397+J399</f>
        <v>6898186</v>
      </c>
      <c r="L399" s="433"/>
    </row>
    <row r="400" spans="1:12">
      <c r="A400" s="9515"/>
      <c r="B400" s="1766"/>
      <c r="C400" s="556" t="s">
        <v>796</v>
      </c>
      <c r="D400" s="1768" t="s">
        <v>1586</v>
      </c>
      <c r="E400" s="1766" t="s">
        <v>1637</v>
      </c>
      <c r="F400" s="1763"/>
      <c r="G400" s="1763">
        <v>70300</v>
      </c>
      <c r="H400" s="1763"/>
      <c r="I400" s="1763"/>
      <c r="J400" s="1782"/>
      <c r="K400" s="1792">
        <f>K399-G400</f>
        <v>6827886</v>
      </c>
      <c r="L400" s="9617"/>
    </row>
    <row r="401" spans="1:12">
      <c r="A401" s="9516"/>
      <c r="B401" s="1767"/>
      <c r="C401" s="555" t="s">
        <v>1587</v>
      </c>
      <c r="D401" s="1769" t="s">
        <v>729</v>
      </c>
      <c r="E401" s="1767"/>
      <c r="F401" s="1764"/>
      <c r="G401" s="1764"/>
      <c r="H401" s="1764"/>
      <c r="I401" s="1764"/>
      <c r="J401" s="1783"/>
      <c r="K401" s="1793"/>
      <c r="L401" s="9618"/>
    </row>
    <row r="402" spans="1:12">
      <c r="A402" s="487"/>
      <c r="B402" s="1775"/>
      <c r="C402" s="529"/>
      <c r="D402" s="602"/>
      <c r="E402" s="605"/>
      <c r="F402" s="577"/>
      <c r="G402" s="577"/>
      <c r="H402" s="600"/>
      <c r="I402" s="577"/>
      <c r="J402" s="585">
        <v>750</v>
      </c>
      <c r="K402" s="1793">
        <f>K400+J402</f>
        <v>6828636</v>
      </c>
      <c r="L402" s="433"/>
    </row>
    <row r="403" spans="1:12">
      <c r="A403" s="9515"/>
      <c r="B403" s="1766"/>
      <c r="C403" s="556" t="s">
        <v>869</v>
      </c>
      <c r="D403" s="1780"/>
      <c r="E403" s="974"/>
      <c r="F403" s="1763"/>
      <c r="G403" s="1763"/>
      <c r="H403" s="1763"/>
      <c r="I403" s="1763">
        <v>38860</v>
      </c>
      <c r="J403" s="1782"/>
      <c r="K403" s="1792">
        <f>K402-I403</f>
        <v>6789776</v>
      </c>
      <c r="L403" s="433"/>
    </row>
    <row r="404" spans="1:12">
      <c r="A404" s="9516"/>
      <c r="B404" s="1767"/>
      <c r="C404" s="555" t="s">
        <v>1692</v>
      </c>
      <c r="D404" s="1769"/>
      <c r="E404" s="1767"/>
      <c r="F404" s="1764"/>
      <c r="G404" s="1764"/>
      <c r="H404" s="1764"/>
      <c r="I404" s="1764"/>
      <c r="J404" s="1783"/>
      <c r="K404" s="1793"/>
      <c r="L404" s="433"/>
    </row>
    <row r="405" spans="1:12">
      <c r="A405" s="487"/>
      <c r="B405" s="561"/>
      <c r="C405" s="532"/>
      <c r="D405" s="576"/>
      <c r="E405" s="582"/>
      <c r="F405" s="577"/>
      <c r="G405" s="577"/>
      <c r="H405" s="600"/>
      <c r="I405" s="577"/>
      <c r="J405" s="585">
        <v>1650</v>
      </c>
      <c r="K405" s="1794">
        <f>K403+J405</f>
        <v>6791426</v>
      </c>
      <c r="L405" s="433"/>
    </row>
    <row r="406" spans="1:12">
      <c r="A406" s="9515"/>
      <c r="B406" s="1766" t="s">
        <v>1693</v>
      </c>
      <c r="C406" s="556" t="s">
        <v>952</v>
      </c>
      <c r="D406" s="1780" t="s">
        <v>91</v>
      </c>
      <c r="E406" s="1766" t="s">
        <v>92</v>
      </c>
      <c r="F406" s="1763"/>
      <c r="G406" s="1763"/>
      <c r="H406" s="1763"/>
      <c r="I406" s="1763">
        <v>52500</v>
      </c>
      <c r="J406" s="1782"/>
      <c r="K406" s="1792">
        <f>K405-I406</f>
        <v>6738926</v>
      </c>
      <c r="L406" s="433"/>
    </row>
    <row r="407" spans="1:12">
      <c r="A407" s="9516"/>
      <c r="B407" s="1767"/>
      <c r="C407" s="555" t="s">
        <v>1016</v>
      </c>
      <c r="D407" s="1769" t="s">
        <v>1176</v>
      </c>
      <c r="E407" s="1767"/>
      <c r="F407" s="1764"/>
      <c r="G407" s="1764"/>
      <c r="H407" s="1764"/>
      <c r="I407" s="1764"/>
      <c r="J407" s="1783"/>
      <c r="K407" s="1793"/>
      <c r="L407" s="433"/>
    </row>
    <row r="408" spans="1:12">
      <c r="A408" s="487"/>
      <c r="B408" s="1775"/>
      <c r="C408" s="529"/>
      <c r="D408" s="602"/>
      <c r="E408" s="605"/>
      <c r="F408" s="577"/>
      <c r="G408" s="577"/>
      <c r="H408" s="600"/>
      <c r="I408" s="577"/>
      <c r="J408" s="585">
        <v>1800</v>
      </c>
      <c r="K408" s="1793">
        <f>K406+J408</f>
        <v>6740726</v>
      </c>
      <c r="L408" s="433"/>
    </row>
    <row r="409" spans="1:12">
      <c r="A409" s="9515"/>
      <c r="B409" s="1766"/>
      <c r="C409" s="545" t="s">
        <v>796</v>
      </c>
      <c r="D409" s="1780" t="s">
        <v>1456</v>
      </c>
      <c r="E409" s="974" t="s">
        <v>1485</v>
      </c>
      <c r="F409" s="1763"/>
      <c r="G409" s="1763">
        <v>103800</v>
      </c>
      <c r="H409" s="1763"/>
      <c r="I409" s="1763"/>
      <c r="J409" s="1782"/>
      <c r="K409" s="1792">
        <f>K408-G409</f>
        <v>6636926</v>
      </c>
    </row>
    <row r="410" spans="1:12">
      <c r="A410" s="9516"/>
      <c r="B410" s="1767"/>
      <c r="C410" s="538" t="s">
        <v>1455</v>
      </c>
      <c r="D410" s="1769" t="s">
        <v>956</v>
      </c>
      <c r="E410" s="1767"/>
      <c r="F410" s="1764"/>
      <c r="G410" s="1764"/>
      <c r="H410" s="1764"/>
      <c r="I410" s="1764"/>
      <c r="J410" s="1783"/>
      <c r="K410" s="1793"/>
    </row>
    <row r="411" spans="1:12">
      <c r="A411" s="487"/>
      <c r="B411" s="561"/>
      <c r="C411" s="529"/>
      <c r="D411" s="602"/>
      <c r="E411" s="605"/>
      <c r="F411" s="577"/>
      <c r="G411" s="577"/>
      <c r="H411" s="600"/>
      <c r="I411" s="577"/>
      <c r="J411" s="585">
        <v>750</v>
      </c>
      <c r="K411" s="1793">
        <f>K409+J411</f>
        <v>6637676</v>
      </c>
      <c r="L411" s="433"/>
    </row>
    <row r="412" spans="1:12">
      <c r="A412" s="9515"/>
      <c r="B412" s="1766"/>
      <c r="C412" s="545" t="s">
        <v>796</v>
      </c>
      <c r="D412" s="1780" t="s">
        <v>1456</v>
      </c>
      <c r="E412" s="974" t="s">
        <v>1485</v>
      </c>
      <c r="F412" s="1763"/>
      <c r="G412" s="1763">
        <v>41300</v>
      </c>
      <c r="H412" s="1763"/>
      <c r="I412" s="1763"/>
      <c r="J412" s="1782"/>
      <c r="K412" s="1792">
        <f>K411-G412</f>
        <v>6596376</v>
      </c>
      <c r="L412" s="433"/>
    </row>
    <row r="413" spans="1:12">
      <c r="A413" s="9516"/>
      <c r="B413" s="1767"/>
      <c r="C413" s="538" t="s">
        <v>1455</v>
      </c>
      <c r="D413" s="1769" t="s">
        <v>956</v>
      </c>
      <c r="E413" s="1767"/>
      <c r="F413" s="1764"/>
      <c r="G413" s="1764"/>
      <c r="H413" s="1764"/>
      <c r="I413" s="1764"/>
      <c r="J413" s="1783"/>
      <c r="K413" s="1793"/>
      <c r="L413" s="433"/>
    </row>
    <row r="414" spans="1:12">
      <c r="A414" s="487"/>
      <c r="B414" s="1775"/>
      <c r="C414" s="529"/>
      <c r="D414" s="602"/>
      <c r="E414" s="605"/>
      <c r="F414" s="577"/>
      <c r="G414" s="577"/>
      <c r="H414" s="600"/>
      <c r="I414" s="577"/>
      <c r="J414" s="585">
        <v>750</v>
      </c>
      <c r="K414" s="1794">
        <f>K412+J414</f>
        <v>6597126</v>
      </c>
      <c r="L414" s="433"/>
    </row>
    <row r="415" spans="1:12">
      <c r="A415" s="9515"/>
      <c r="B415" s="1766" t="s">
        <v>1694</v>
      </c>
      <c r="C415" s="457" t="s">
        <v>997</v>
      </c>
      <c r="D415" s="1784" t="s">
        <v>1580</v>
      </c>
      <c r="E415" s="459" t="s">
        <v>1600</v>
      </c>
      <c r="F415" s="1763"/>
      <c r="G415" s="1763">
        <v>202500</v>
      </c>
      <c r="H415" s="1763"/>
      <c r="I415" s="1763"/>
      <c r="J415" s="1792"/>
      <c r="K415" s="870">
        <f>K414-G415</f>
        <v>6394626</v>
      </c>
      <c r="L415" s="433"/>
    </row>
    <row r="416" spans="1:12">
      <c r="A416" s="9516"/>
      <c r="B416" s="1767"/>
      <c r="C416" s="461" t="s">
        <v>1579</v>
      </c>
      <c r="D416" s="1785" t="s">
        <v>38</v>
      </c>
      <c r="E416" s="1777"/>
      <c r="F416" s="1764"/>
      <c r="G416" s="1764"/>
      <c r="H416" s="1764"/>
      <c r="I416" s="1764"/>
      <c r="J416" s="1793"/>
      <c r="K416" s="433"/>
      <c r="L416" s="433"/>
    </row>
    <row r="417" spans="1:12">
      <c r="A417" s="487"/>
      <c r="B417" s="561"/>
      <c r="C417" s="532"/>
      <c r="D417" s="576"/>
      <c r="E417" s="582"/>
      <c r="F417" s="577"/>
      <c r="G417" s="577"/>
      <c r="H417" s="600"/>
      <c r="I417" s="577"/>
      <c r="J417" s="585">
        <v>1800</v>
      </c>
      <c r="K417" s="1794">
        <f>K415+J417</f>
        <v>6396426</v>
      </c>
      <c r="L417" s="433"/>
    </row>
    <row r="418" spans="1:12">
      <c r="A418" s="9515"/>
      <c r="B418" s="1766" t="s">
        <v>1695</v>
      </c>
      <c r="C418" s="556" t="s">
        <v>1109</v>
      </c>
      <c r="D418" s="1768" t="s">
        <v>278</v>
      </c>
      <c r="E418" s="974" t="s">
        <v>279</v>
      </c>
      <c r="F418" s="1763"/>
      <c r="G418" s="1763">
        <v>502500</v>
      </c>
      <c r="H418" s="1763"/>
      <c r="I418" s="1763"/>
      <c r="J418" s="1782"/>
      <c r="K418" s="1792">
        <f>K417-G418</f>
        <v>5893926</v>
      </c>
      <c r="L418" s="433"/>
    </row>
    <row r="419" spans="1:12">
      <c r="A419" s="9516"/>
      <c r="B419" s="1767"/>
      <c r="C419" s="555" t="s">
        <v>1527</v>
      </c>
      <c r="D419" s="1769" t="s">
        <v>38</v>
      </c>
      <c r="E419" s="1775"/>
      <c r="F419" s="1764"/>
      <c r="G419" s="1764"/>
      <c r="H419" s="1764"/>
      <c r="I419" s="1764"/>
      <c r="J419" s="1783"/>
      <c r="K419" s="1793"/>
      <c r="L419" s="433"/>
    </row>
    <row r="420" spans="1:12">
      <c r="A420" s="487"/>
      <c r="B420" s="1775"/>
      <c r="C420" s="529"/>
      <c r="D420" s="602"/>
      <c r="E420" s="605"/>
      <c r="F420" s="577"/>
      <c r="G420" s="577"/>
      <c r="H420" s="600"/>
      <c r="I420" s="577"/>
      <c r="J420" s="585">
        <v>1800</v>
      </c>
      <c r="K420" s="1793">
        <f>K418+J420</f>
        <v>5895726</v>
      </c>
      <c r="L420" s="433"/>
    </row>
    <row r="421" spans="1:12">
      <c r="A421" s="9515"/>
      <c r="B421" s="1766"/>
      <c r="C421" s="556" t="s">
        <v>1109</v>
      </c>
      <c r="D421" s="1768" t="s">
        <v>1049</v>
      </c>
      <c r="E421" s="1766" t="s">
        <v>126</v>
      </c>
      <c r="F421" s="1763"/>
      <c r="G421" s="1763">
        <v>502500</v>
      </c>
      <c r="H421" s="1763"/>
      <c r="I421" s="1763"/>
      <c r="J421" s="1782"/>
      <c r="K421" s="1792">
        <f>K420-G421</f>
        <v>5393226</v>
      </c>
      <c r="L421" s="433"/>
    </row>
    <row r="422" spans="1:12">
      <c r="A422" s="9516"/>
      <c r="B422" s="1767"/>
      <c r="C422" s="555" t="s">
        <v>1048</v>
      </c>
      <c r="D422" s="1769" t="s">
        <v>956</v>
      </c>
      <c r="E422" s="1767"/>
      <c r="F422" s="1764"/>
      <c r="G422" s="1764"/>
      <c r="H422" s="1764"/>
      <c r="I422" s="1764"/>
      <c r="J422" s="1783"/>
      <c r="K422" s="1793"/>
      <c r="L422" s="433"/>
    </row>
    <row r="423" spans="1:12">
      <c r="A423" s="487"/>
      <c r="B423" s="561"/>
      <c r="C423" s="532"/>
      <c r="D423" s="576"/>
      <c r="E423" s="582"/>
      <c r="F423" s="577"/>
      <c r="G423" s="577"/>
      <c r="H423" s="600"/>
      <c r="I423" s="577"/>
      <c r="J423" s="585">
        <v>1800</v>
      </c>
      <c r="K423" s="1793">
        <f>K421+J423</f>
        <v>5395026</v>
      </c>
      <c r="L423" s="433"/>
    </row>
    <row r="424" spans="1:12">
      <c r="A424" s="9515"/>
      <c r="B424" s="1766"/>
      <c r="C424" s="556" t="s">
        <v>997</v>
      </c>
      <c r="D424" s="1768" t="s">
        <v>1591</v>
      </c>
      <c r="E424" s="1766" t="s">
        <v>1601</v>
      </c>
      <c r="F424" s="1763"/>
      <c r="G424" s="1763">
        <v>202500</v>
      </c>
      <c r="H424" s="1763"/>
      <c r="I424" s="1763"/>
      <c r="J424" s="1782"/>
      <c r="K424" s="1792">
        <f>K423-G424</f>
        <v>5192526</v>
      </c>
      <c r="L424" s="433"/>
    </row>
    <row r="425" spans="1:12">
      <c r="A425" s="9516"/>
      <c r="B425" s="1767"/>
      <c r="C425" s="555" t="s">
        <v>1590</v>
      </c>
      <c r="D425" s="1769" t="s">
        <v>956</v>
      </c>
      <c r="E425" s="533"/>
      <c r="F425" s="1764"/>
      <c r="G425" s="1764"/>
      <c r="H425" s="1764"/>
      <c r="I425" s="1764"/>
      <c r="J425" s="1783"/>
      <c r="K425" s="1793"/>
      <c r="L425" s="433"/>
    </row>
    <row r="426" spans="1:12">
      <c r="A426" s="487"/>
      <c r="B426" s="1775"/>
      <c r="C426" s="529"/>
      <c r="D426" s="602"/>
      <c r="E426" s="605"/>
      <c r="F426" s="577"/>
      <c r="G426" s="577"/>
      <c r="H426" s="600"/>
      <c r="I426" s="577"/>
      <c r="J426" s="585">
        <v>1800</v>
      </c>
      <c r="K426" s="1793">
        <f>K424+J426</f>
        <v>5194326</v>
      </c>
      <c r="L426" s="433"/>
    </row>
    <row r="427" spans="1:12">
      <c r="A427" s="9515"/>
      <c r="B427" s="1766"/>
      <c r="C427" s="556" t="s">
        <v>997</v>
      </c>
      <c r="D427" s="485" t="s">
        <v>1221</v>
      </c>
      <c r="E427" s="1766" t="s">
        <v>1236</v>
      </c>
      <c r="F427" s="1763"/>
      <c r="G427" s="1763">
        <v>202500</v>
      </c>
      <c r="H427" s="1763"/>
      <c r="I427" s="1763"/>
      <c r="J427" s="1782"/>
      <c r="K427" s="1792">
        <f>K426-G427</f>
        <v>4991826</v>
      </c>
      <c r="L427" s="433"/>
    </row>
    <row r="428" spans="1:12">
      <c r="A428" s="9516"/>
      <c r="B428" s="1767"/>
      <c r="C428" s="555" t="s">
        <v>1220</v>
      </c>
      <c r="D428" s="486" t="s">
        <v>1222</v>
      </c>
      <c r="E428" s="1767"/>
      <c r="F428" s="1764"/>
      <c r="G428" s="1764"/>
      <c r="H428" s="1764"/>
      <c r="I428" s="1764"/>
      <c r="J428" s="1783"/>
      <c r="K428" s="1793"/>
      <c r="L428" s="433"/>
    </row>
    <row r="429" spans="1:12">
      <c r="A429" s="487"/>
      <c r="B429" s="561"/>
      <c r="C429" s="529"/>
      <c r="D429" s="602"/>
      <c r="E429" s="605"/>
      <c r="F429" s="577"/>
      <c r="G429" s="577"/>
      <c r="H429" s="600"/>
      <c r="I429" s="577"/>
      <c r="J429" s="604">
        <v>1800</v>
      </c>
      <c r="K429" s="1793">
        <f>K427+J429</f>
        <v>4993626</v>
      </c>
      <c r="L429" s="433"/>
    </row>
    <row r="430" spans="1:12">
      <c r="A430" s="9515"/>
      <c r="B430" s="1766"/>
      <c r="C430" s="556" t="s">
        <v>997</v>
      </c>
      <c r="D430" s="1768" t="s">
        <v>1312</v>
      </c>
      <c r="E430" s="1766" t="s">
        <v>1326</v>
      </c>
      <c r="F430" s="1763"/>
      <c r="G430" s="1763">
        <v>202500</v>
      </c>
      <c r="H430" s="1763"/>
      <c r="I430" s="1763"/>
      <c r="J430" s="1782"/>
      <c r="K430" s="1792">
        <f>K429-G430</f>
        <v>4791126</v>
      </c>
      <c r="L430" s="433"/>
    </row>
    <row r="431" spans="1:12">
      <c r="A431" s="9516"/>
      <c r="B431" s="1767"/>
      <c r="C431" s="555" t="s">
        <v>1311</v>
      </c>
      <c r="D431" s="1769" t="s">
        <v>1313</v>
      </c>
      <c r="E431" s="1767"/>
      <c r="F431" s="1764"/>
      <c r="G431" s="1764"/>
      <c r="H431" s="1764"/>
      <c r="I431" s="1764"/>
      <c r="J431" s="1783"/>
      <c r="K431" s="1793"/>
      <c r="L431" s="433"/>
    </row>
    <row r="432" spans="1:12">
      <c r="A432" s="487"/>
      <c r="B432" s="1775"/>
      <c r="C432" s="529"/>
      <c r="D432" s="602"/>
      <c r="E432" s="605"/>
      <c r="F432" s="577"/>
      <c r="G432" s="577"/>
      <c r="H432" s="600"/>
      <c r="I432" s="577"/>
      <c r="J432" s="604">
        <v>1800</v>
      </c>
      <c r="K432" s="1793">
        <f>K430+J432</f>
        <v>4792926</v>
      </c>
      <c r="L432" s="433"/>
    </row>
    <row r="433" spans="1:12">
      <c r="A433" s="9515"/>
      <c r="B433" s="1766"/>
      <c r="C433" s="556" t="s">
        <v>1109</v>
      </c>
      <c r="D433" s="1768" t="s">
        <v>1112</v>
      </c>
      <c r="E433" s="974" t="s">
        <v>1114</v>
      </c>
      <c r="F433" s="1763"/>
      <c r="G433" s="1763">
        <v>502500</v>
      </c>
      <c r="H433" s="1763"/>
      <c r="I433" s="1763"/>
      <c r="J433" s="1782"/>
      <c r="K433" s="1792">
        <f>K432-G433</f>
        <v>4290426</v>
      </c>
      <c r="L433" s="433"/>
    </row>
    <row r="434" spans="1:12">
      <c r="A434" s="9516"/>
      <c r="B434" s="1767"/>
      <c r="C434" s="555" t="s">
        <v>1111</v>
      </c>
      <c r="D434" s="1769" t="s">
        <v>1113</v>
      </c>
      <c r="E434" s="1775"/>
      <c r="F434" s="1764"/>
      <c r="G434" s="1764"/>
      <c r="H434" s="1764"/>
      <c r="I434" s="1764"/>
      <c r="J434" s="1783"/>
      <c r="K434" s="1793"/>
      <c r="L434" s="433"/>
    </row>
    <row r="435" spans="1:12">
      <c r="A435" s="487"/>
      <c r="B435" s="561"/>
      <c r="C435" s="532"/>
      <c r="D435" s="576"/>
      <c r="E435" s="582"/>
      <c r="F435" s="577"/>
      <c r="G435" s="577"/>
      <c r="H435" s="600"/>
      <c r="I435" s="577"/>
      <c r="J435" s="604">
        <v>1800</v>
      </c>
      <c r="K435" s="1794">
        <f>K433+J435</f>
        <v>4292226</v>
      </c>
      <c r="L435" s="433"/>
    </row>
    <row r="436" spans="1:12">
      <c r="A436" s="9515"/>
      <c r="B436" s="1766" t="s">
        <v>1696</v>
      </c>
      <c r="C436" s="556" t="s">
        <v>1109</v>
      </c>
      <c r="D436" s="1768" t="s">
        <v>964</v>
      </c>
      <c r="E436" s="1766" t="s">
        <v>1233</v>
      </c>
      <c r="F436" s="1763"/>
      <c r="G436" s="1763">
        <v>502500</v>
      </c>
      <c r="H436" s="1763"/>
      <c r="I436" s="1763"/>
      <c r="J436" s="1782"/>
      <c r="K436" s="1792">
        <f>K435-G436</f>
        <v>3789726</v>
      </c>
      <c r="L436" s="433"/>
    </row>
    <row r="437" spans="1:12">
      <c r="A437" s="9516"/>
      <c r="B437" s="1767"/>
      <c r="C437" s="555" t="s">
        <v>1172</v>
      </c>
      <c r="D437" s="1769" t="s">
        <v>965</v>
      </c>
      <c r="E437" s="1767"/>
      <c r="F437" s="1764"/>
      <c r="G437" s="1764"/>
      <c r="H437" s="1764"/>
      <c r="I437" s="1764"/>
      <c r="J437" s="1783"/>
      <c r="K437" s="1793"/>
      <c r="L437" s="433"/>
    </row>
    <row r="438" spans="1:12">
      <c r="A438" s="487"/>
      <c r="B438" s="561"/>
      <c r="C438" s="532"/>
      <c r="D438" s="576"/>
      <c r="E438" s="582"/>
      <c r="F438" s="577"/>
      <c r="G438" s="577"/>
      <c r="H438" s="600"/>
      <c r="I438" s="577"/>
      <c r="J438" s="604">
        <v>1800</v>
      </c>
      <c r="K438" s="1793">
        <f>K436+J438</f>
        <v>3791526</v>
      </c>
      <c r="L438" s="433"/>
    </row>
    <row r="439" spans="1:12">
      <c r="A439" s="9515"/>
      <c r="B439" s="1766"/>
      <c r="C439" s="556" t="s">
        <v>864</v>
      </c>
      <c r="D439" s="1768" t="s">
        <v>964</v>
      </c>
      <c r="E439" s="1766" t="s">
        <v>1233</v>
      </c>
      <c r="F439" s="1763"/>
      <c r="G439" s="1763">
        <v>102500</v>
      </c>
      <c r="H439" s="1763"/>
      <c r="I439" s="1763"/>
      <c r="J439" s="1782"/>
      <c r="K439" s="1792">
        <f>K438-G439</f>
        <v>3689026</v>
      </c>
      <c r="L439" s="433"/>
    </row>
    <row r="440" spans="1:12">
      <c r="A440" s="9516"/>
      <c r="B440" s="1767"/>
      <c r="C440" s="555" t="s">
        <v>1172</v>
      </c>
      <c r="D440" s="1769" t="s">
        <v>965</v>
      </c>
      <c r="E440" s="1767"/>
      <c r="F440" s="1764"/>
      <c r="G440" s="1764"/>
      <c r="H440" s="1764"/>
      <c r="I440" s="1764"/>
      <c r="J440" s="1783"/>
      <c r="K440" s="1793"/>
      <c r="L440" s="433"/>
    </row>
    <row r="441" spans="1:12">
      <c r="A441" s="487"/>
      <c r="B441" s="1775"/>
      <c r="C441" s="529"/>
      <c r="D441" s="602"/>
      <c r="E441" s="605"/>
      <c r="F441" s="577"/>
      <c r="G441" s="577"/>
      <c r="H441" s="600"/>
      <c r="I441" s="577"/>
      <c r="J441" s="604">
        <v>1800</v>
      </c>
      <c r="K441" s="1793">
        <f>K439+J441</f>
        <v>3690826</v>
      </c>
      <c r="L441" s="433"/>
    </row>
    <row r="442" spans="1:12">
      <c r="A442" s="9515"/>
      <c r="B442" s="1766"/>
      <c r="C442" s="545" t="s">
        <v>864</v>
      </c>
      <c r="D442" s="1768"/>
      <c r="E442" s="974"/>
      <c r="F442" s="1763"/>
      <c r="G442" s="1763"/>
      <c r="H442" s="1763"/>
      <c r="I442" s="1763">
        <v>102500</v>
      </c>
      <c r="J442" s="1782"/>
      <c r="K442" s="1792">
        <f>K441-I442</f>
        <v>3588326</v>
      </c>
      <c r="L442" s="433"/>
    </row>
    <row r="443" spans="1:12">
      <c r="A443" s="9516"/>
      <c r="B443" s="1767"/>
      <c r="C443" s="538" t="s">
        <v>1264</v>
      </c>
      <c r="D443" s="1769"/>
      <c r="E443" s="1775"/>
      <c r="F443" s="1764"/>
      <c r="G443" s="1764"/>
      <c r="H443" s="1764"/>
      <c r="I443" s="1764"/>
      <c r="J443" s="1783"/>
      <c r="K443" s="1793"/>
      <c r="L443" s="433"/>
    </row>
    <row r="444" spans="1:12">
      <c r="A444" s="487"/>
      <c r="B444" s="561"/>
      <c r="C444" s="532"/>
      <c r="D444" s="576"/>
      <c r="E444" s="582"/>
      <c r="F444" s="577"/>
      <c r="G444" s="577"/>
      <c r="H444" s="600"/>
      <c r="I444" s="577"/>
      <c r="J444" s="604">
        <v>1800</v>
      </c>
      <c r="K444" s="1794">
        <f>K442+J444</f>
        <v>3590126</v>
      </c>
      <c r="L444" s="433"/>
    </row>
    <row r="445" spans="1:12">
      <c r="A445" s="9515"/>
      <c r="B445" s="1713" t="s">
        <v>1698</v>
      </c>
      <c r="C445" s="474" t="s">
        <v>1699</v>
      </c>
      <c r="D445" s="1768" t="s">
        <v>224</v>
      </c>
      <c r="E445" s="974" t="s">
        <v>176</v>
      </c>
      <c r="F445" s="1715"/>
      <c r="G445" s="1715">
        <v>202500</v>
      </c>
      <c r="H445" s="1715"/>
      <c r="I445" s="1715"/>
      <c r="J445" s="1729"/>
      <c r="K445" s="1742">
        <f>K444-G445</f>
        <v>3387626</v>
      </c>
      <c r="L445" s="433"/>
    </row>
    <row r="446" spans="1:12">
      <c r="A446" s="9516"/>
      <c r="B446" s="1714"/>
      <c r="C446" s="555" t="s">
        <v>757</v>
      </c>
      <c r="D446" s="1769" t="s">
        <v>758</v>
      </c>
      <c r="E446" s="1775"/>
      <c r="F446" s="1716"/>
      <c r="G446" s="1716"/>
      <c r="H446" s="1716"/>
      <c r="I446" s="1716"/>
      <c r="J446" s="1730"/>
      <c r="K446" s="1743"/>
      <c r="L446" s="433"/>
    </row>
    <row r="447" spans="1:12">
      <c r="A447" s="487"/>
      <c r="B447" s="561"/>
      <c r="C447" s="532"/>
      <c r="D447" s="576"/>
      <c r="E447" s="582"/>
      <c r="F447" s="577"/>
      <c r="G447" s="577"/>
      <c r="H447" s="600"/>
      <c r="I447" s="577"/>
      <c r="J447" s="604">
        <v>1800</v>
      </c>
      <c r="K447" s="1743">
        <f>K445+J447</f>
        <v>3389426</v>
      </c>
      <c r="L447" s="433"/>
    </row>
    <row r="448" spans="1:12">
      <c r="A448" s="9515"/>
      <c r="B448" s="1713"/>
      <c r="C448" s="556" t="s">
        <v>952</v>
      </c>
      <c r="D448" s="1780" t="s">
        <v>91</v>
      </c>
      <c r="E448" s="1766" t="s">
        <v>92</v>
      </c>
      <c r="F448" s="1715"/>
      <c r="G448" s="1715">
        <v>52500</v>
      </c>
      <c r="H448" s="1715"/>
      <c r="I448" s="1715"/>
      <c r="J448" s="1729"/>
      <c r="K448" s="1742">
        <f>K447-G448</f>
        <v>3336926</v>
      </c>
      <c r="L448" s="433"/>
    </row>
    <row r="449" spans="1:12">
      <c r="A449" s="9516"/>
      <c r="B449" s="1714"/>
      <c r="C449" s="555" t="s">
        <v>1016</v>
      </c>
      <c r="D449" s="1769" t="s">
        <v>1176</v>
      </c>
      <c r="E449" s="1767"/>
      <c r="F449" s="1716"/>
      <c r="G449" s="1716"/>
      <c r="H449" s="1716"/>
      <c r="I449" s="1716"/>
      <c r="J449" s="1730"/>
      <c r="K449" s="1743"/>
      <c r="L449" s="433"/>
    </row>
    <row r="450" spans="1:12">
      <c r="A450" s="487"/>
      <c r="B450" s="1727"/>
      <c r="C450" s="529"/>
      <c r="D450" s="602"/>
      <c r="E450" s="605"/>
      <c r="F450" s="577"/>
      <c r="G450" s="577"/>
      <c r="H450" s="600"/>
      <c r="I450" s="577"/>
      <c r="J450" s="604">
        <v>1800</v>
      </c>
      <c r="K450" s="1794">
        <f>K448+J450</f>
        <v>3338726</v>
      </c>
      <c r="L450" s="433"/>
    </row>
    <row r="451" spans="1:12">
      <c r="A451" s="9515"/>
      <c r="B451" s="1713" t="s">
        <v>1700</v>
      </c>
      <c r="C451" s="491" t="s">
        <v>952</v>
      </c>
      <c r="D451" s="1768" t="s">
        <v>1334</v>
      </c>
      <c r="E451" s="1766" t="s">
        <v>1348</v>
      </c>
      <c r="F451" s="1715"/>
      <c r="G451" s="1715">
        <v>52500</v>
      </c>
      <c r="H451" s="1715"/>
      <c r="I451" s="1715"/>
      <c r="J451" s="1729"/>
      <c r="K451" s="1742">
        <f>K450-G451</f>
        <v>3286226</v>
      </c>
      <c r="L451" s="433"/>
    </row>
    <row r="452" spans="1:12">
      <c r="A452" s="9516"/>
      <c r="B452" s="1714"/>
      <c r="C452" s="487" t="s">
        <v>1333</v>
      </c>
      <c r="D452" s="1769" t="s">
        <v>918</v>
      </c>
      <c r="E452" s="1767"/>
      <c r="F452" s="1716"/>
      <c r="G452" s="1716"/>
      <c r="H452" s="1716"/>
      <c r="I452" s="1716"/>
      <c r="J452" s="1730"/>
      <c r="K452" s="1743"/>
      <c r="L452" s="433"/>
    </row>
    <row r="453" spans="1:12">
      <c r="A453" s="487"/>
      <c r="B453" s="561"/>
      <c r="C453" s="532"/>
      <c r="D453" s="576"/>
      <c r="E453" s="582"/>
      <c r="F453" s="577"/>
      <c r="G453" s="577"/>
      <c r="H453" s="600"/>
      <c r="I453" s="577"/>
      <c r="J453" s="604">
        <v>1800</v>
      </c>
      <c r="K453" s="1743">
        <f>K451+J453</f>
        <v>3288026</v>
      </c>
      <c r="L453" s="433"/>
    </row>
    <row r="454" spans="1:12">
      <c r="A454" s="9515"/>
      <c r="B454" s="1713" t="s">
        <v>1701</v>
      </c>
      <c r="C454" s="556" t="s">
        <v>780</v>
      </c>
      <c r="D454" s="1711"/>
      <c r="E454" s="1713"/>
      <c r="F454" s="1715">
        <v>20000000</v>
      </c>
      <c r="G454" s="1715"/>
      <c r="H454" s="1715"/>
      <c r="I454" s="1715"/>
      <c r="J454" s="1729"/>
      <c r="K454" s="1742">
        <f>K453+F454</f>
        <v>23288026</v>
      </c>
      <c r="L454" s="433"/>
    </row>
    <row r="455" spans="1:12">
      <c r="A455" s="9516"/>
      <c r="B455" s="1714"/>
      <c r="C455" s="555"/>
      <c r="D455" s="1712"/>
      <c r="E455" s="1714"/>
      <c r="F455" s="1716"/>
      <c r="G455" s="1716"/>
      <c r="H455" s="1716"/>
      <c r="I455" s="1716"/>
      <c r="J455" s="1730"/>
      <c r="K455" s="1743"/>
      <c r="L455" s="433"/>
    </row>
    <row r="456" spans="1:12">
      <c r="A456" s="487"/>
      <c r="B456" s="561"/>
      <c r="C456" s="532"/>
      <c r="D456" s="576"/>
      <c r="E456" s="582"/>
      <c r="F456" s="577"/>
      <c r="G456" s="577"/>
      <c r="H456" s="600"/>
      <c r="I456" s="577"/>
      <c r="J456" s="604"/>
      <c r="K456" s="1743"/>
      <c r="L456" s="433"/>
    </row>
    <row r="457" spans="1:12">
      <c r="A457" s="9515"/>
      <c r="B457" s="1713"/>
      <c r="C457" s="517" t="s">
        <v>1109</v>
      </c>
      <c r="D457" s="1768" t="s">
        <v>37</v>
      </c>
      <c r="E457" s="1786" t="s">
        <v>717</v>
      </c>
      <c r="F457" s="1715"/>
      <c r="G457" s="1715">
        <v>502500</v>
      </c>
      <c r="H457" s="1715"/>
      <c r="I457" s="1715"/>
      <c r="J457" s="1729"/>
      <c r="K457" s="1742">
        <f>K454-G457</f>
        <v>22785526</v>
      </c>
      <c r="L457" s="433"/>
    </row>
    <row r="458" spans="1:12">
      <c r="A458" s="9516"/>
      <c r="B458" s="1714"/>
      <c r="C458" s="477" t="s">
        <v>1179</v>
      </c>
      <c r="D458" s="1769" t="s">
        <v>250</v>
      </c>
      <c r="E458" s="1787"/>
      <c r="F458" s="1716"/>
      <c r="G458" s="1716"/>
      <c r="H458" s="1716"/>
      <c r="I458" s="1716"/>
      <c r="J458" s="1730"/>
      <c r="K458" s="1743"/>
      <c r="L458" s="433"/>
    </row>
    <row r="459" spans="1:12">
      <c r="A459" s="487"/>
      <c r="B459" s="1727"/>
      <c r="C459" s="529"/>
      <c r="D459" s="602"/>
      <c r="E459" s="605"/>
      <c r="F459" s="577"/>
      <c r="G459" s="577"/>
      <c r="H459" s="600"/>
      <c r="I459" s="577"/>
      <c r="J459" s="604">
        <v>1800</v>
      </c>
      <c r="K459" s="1743">
        <f>K457+J459</f>
        <v>22787326</v>
      </c>
      <c r="L459" s="433"/>
    </row>
    <row r="460" spans="1:12">
      <c r="A460" s="9515"/>
      <c r="B460" s="1713"/>
      <c r="C460" s="556" t="s">
        <v>864</v>
      </c>
      <c r="D460" s="1768" t="s">
        <v>983</v>
      </c>
      <c r="E460" s="1770" t="s">
        <v>262</v>
      </c>
      <c r="F460" s="1715"/>
      <c r="G460" s="1715">
        <v>102500</v>
      </c>
      <c r="H460" s="1715"/>
      <c r="I460" s="1715"/>
      <c r="J460" s="1729"/>
      <c r="K460" s="1742">
        <f>K459-G460</f>
        <v>22684826</v>
      </c>
      <c r="L460" s="9617"/>
    </row>
    <row r="461" spans="1:12">
      <c r="A461" s="9516"/>
      <c r="B461" s="1714"/>
      <c r="C461" s="555" t="s">
        <v>1581</v>
      </c>
      <c r="D461" s="1769" t="s">
        <v>956</v>
      </c>
      <c r="E461" s="1771"/>
      <c r="F461" s="1716"/>
      <c r="G461" s="1716"/>
      <c r="H461" s="1716"/>
      <c r="I461" s="1716"/>
      <c r="J461" s="1730"/>
      <c r="K461" s="1743"/>
      <c r="L461" s="9618"/>
    </row>
    <row r="462" spans="1:12">
      <c r="A462" s="487"/>
      <c r="B462" s="561"/>
      <c r="C462" s="532"/>
      <c r="D462" s="576"/>
      <c r="E462" s="582"/>
      <c r="F462" s="577"/>
      <c r="G462" s="577"/>
      <c r="H462" s="600"/>
      <c r="I462" s="577"/>
      <c r="J462" s="604">
        <v>1800</v>
      </c>
      <c r="K462" s="1743">
        <f>K460+J462</f>
        <v>22686626</v>
      </c>
      <c r="L462" s="433"/>
    </row>
    <row r="463" spans="1:12">
      <c r="A463" s="9515"/>
      <c r="B463" s="1713"/>
      <c r="C463" s="474" t="s">
        <v>781</v>
      </c>
      <c r="D463" s="1711"/>
      <c r="E463" s="1713"/>
      <c r="F463" s="1715"/>
      <c r="G463" s="1715"/>
      <c r="H463" s="1715"/>
      <c r="I463" s="1715">
        <v>42140</v>
      </c>
      <c r="J463" s="1729"/>
      <c r="K463" s="1742">
        <f>K462-I463</f>
        <v>22644486</v>
      </c>
      <c r="L463" s="9617"/>
    </row>
    <row r="464" spans="1:12">
      <c r="A464" s="9516"/>
      <c r="B464" s="1714"/>
      <c r="C464" s="477" t="s">
        <v>1702</v>
      </c>
      <c r="D464" s="1712"/>
      <c r="E464" s="1714"/>
      <c r="F464" s="1716"/>
      <c r="G464" s="1716"/>
      <c r="H464" s="1716"/>
      <c r="I464" s="1716"/>
      <c r="J464" s="1730"/>
      <c r="K464" s="1743"/>
      <c r="L464" s="9618"/>
    </row>
    <row r="465" spans="1:13">
      <c r="A465" s="487"/>
      <c r="B465" s="1727"/>
      <c r="C465" s="529"/>
      <c r="D465" s="602"/>
      <c r="E465" s="605"/>
      <c r="F465" s="577"/>
      <c r="G465" s="577"/>
      <c r="H465" s="600"/>
      <c r="I465" s="577"/>
      <c r="J465" s="604">
        <v>1500</v>
      </c>
      <c r="K465" s="1794">
        <f>K463+J465</f>
        <v>22645986</v>
      </c>
      <c r="L465" s="433"/>
    </row>
    <row r="466" spans="1:13">
      <c r="A466" s="9515"/>
      <c r="B466" s="1713" t="s">
        <v>1703</v>
      </c>
      <c r="C466" s="545" t="s">
        <v>1369</v>
      </c>
      <c r="D466" s="1768" t="s">
        <v>1584</v>
      </c>
      <c r="E466" s="974" t="s">
        <v>56</v>
      </c>
      <c r="F466" s="1715"/>
      <c r="G466" s="1715">
        <v>705000</v>
      </c>
      <c r="H466" s="1715"/>
      <c r="I466" s="1715"/>
      <c r="J466" s="1729"/>
      <c r="K466" s="1742">
        <f>K465-G466</f>
        <v>21940986</v>
      </c>
      <c r="L466" s="433"/>
    </row>
    <row r="467" spans="1:13">
      <c r="A467" s="9516"/>
      <c r="B467" s="1714"/>
      <c r="C467" s="555" t="s">
        <v>1583</v>
      </c>
      <c r="D467" s="1769" t="s">
        <v>1384</v>
      </c>
      <c r="E467" s="1775"/>
      <c r="F467" s="1716"/>
      <c r="G467" s="1716"/>
      <c r="H467" s="1716"/>
      <c r="I467" s="1716"/>
      <c r="J467" s="1730"/>
      <c r="K467" s="1743"/>
      <c r="L467" s="433"/>
    </row>
    <row r="468" spans="1:13">
      <c r="A468" s="487"/>
      <c r="B468" s="561"/>
      <c r="C468" s="532"/>
      <c r="D468" s="576"/>
      <c r="E468" s="582"/>
      <c r="F468" s="577"/>
      <c r="G468" s="577"/>
      <c r="H468" s="600"/>
      <c r="I468" s="577"/>
      <c r="J468" s="604">
        <v>3600</v>
      </c>
      <c r="K468" s="1743">
        <f>K466+J468</f>
        <v>21944586</v>
      </c>
      <c r="L468" s="433"/>
    </row>
    <row r="469" spans="1:13">
      <c r="A469" s="9515"/>
      <c r="B469" s="1713"/>
      <c r="C469" s="517" t="s">
        <v>864</v>
      </c>
      <c r="D469" s="1768" t="s">
        <v>743</v>
      </c>
      <c r="E469" s="1766" t="s">
        <v>1177</v>
      </c>
      <c r="F469" s="1715"/>
      <c r="G469" s="1715">
        <v>102500</v>
      </c>
      <c r="H469" s="1715"/>
      <c r="I469" s="1715"/>
      <c r="J469" s="1729"/>
      <c r="K469" s="1742">
        <f>K468-G469</f>
        <v>21842086</v>
      </c>
      <c r="L469" s="433"/>
    </row>
    <row r="470" spans="1:13">
      <c r="A470" s="9516"/>
      <c r="B470" s="1714"/>
      <c r="C470" s="555" t="s">
        <v>1028</v>
      </c>
      <c r="D470" s="1769" t="s">
        <v>46</v>
      </c>
      <c r="E470" s="1767"/>
      <c r="F470" s="1716"/>
      <c r="G470" s="1716"/>
      <c r="H470" s="1716"/>
      <c r="I470" s="1716"/>
      <c r="J470" s="1730"/>
      <c r="K470" s="1743"/>
      <c r="L470" s="433"/>
    </row>
    <row r="471" spans="1:13">
      <c r="A471" s="487"/>
      <c r="B471" s="561"/>
      <c r="C471" s="532"/>
      <c r="D471" s="576"/>
      <c r="E471" s="582"/>
      <c r="F471" s="577"/>
      <c r="G471" s="577"/>
      <c r="H471" s="600"/>
      <c r="I471" s="577"/>
      <c r="J471" s="604">
        <v>1800</v>
      </c>
      <c r="K471" s="1743">
        <f>K469+J471</f>
        <v>21843886</v>
      </c>
      <c r="L471" s="433"/>
    </row>
    <row r="472" spans="1:13">
      <c r="A472" s="9515"/>
      <c r="B472" s="1713"/>
      <c r="C472" s="556" t="s">
        <v>952</v>
      </c>
      <c r="D472" s="1768" t="s">
        <v>1207</v>
      </c>
      <c r="E472" s="1766" t="s">
        <v>1234</v>
      </c>
      <c r="F472" s="1715"/>
      <c r="G472" s="1715">
        <v>52500</v>
      </c>
      <c r="H472" s="1715"/>
      <c r="I472" s="1715"/>
      <c r="J472" s="1729"/>
      <c r="K472" s="1742">
        <f>K471-G472</f>
        <v>21791386</v>
      </c>
      <c r="L472" s="433"/>
    </row>
    <row r="473" spans="1:13">
      <c r="A473" s="9516"/>
      <c r="B473" s="1714"/>
      <c r="C473" s="555" t="s">
        <v>1206</v>
      </c>
      <c r="D473" s="1769" t="s">
        <v>1176</v>
      </c>
      <c r="E473" s="1767"/>
      <c r="F473" s="1716"/>
      <c r="G473" s="1716"/>
      <c r="H473" s="1716"/>
      <c r="I473" s="1716"/>
      <c r="J473" s="1730"/>
      <c r="K473" s="1743"/>
      <c r="L473" s="433"/>
      <c r="M473" t="s">
        <v>356</v>
      </c>
    </row>
    <row r="474" spans="1:13">
      <c r="A474" s="487"/>
      <c r="B474" s="561"/>
      <c r="C474" s="532"/>
      <c r="D474" s="576"/>
      <c r="E474" s="582"/>
      <c r="F474" s="577"/>
      <c r="G474" s="577"/>
      <c r="H474" s="600"/>
      <c r="I474" s="577"/>
      <c r="J474" s="604">
        <v>1800</v>
      </c>
      <c r="K474" s="1794">
        <f>K472+J474</f>
        <v>21793186</v>
      </c>
      <c r="L474" s="433"/>
    </row>
    <row r="475" spans="1:13" ht="15.75">
      <c r="A475" s="9537" t="s">
        <v>1704</v>
      </c>
      <c r="B475" s="9538"/>
      <c r="C475" s="9538"/>
      <c r="D475" s="9538"/>
      <c r="E475" s="9539"/>
      <c r="F475" s="511">
        <f>SUM(F3:F470)</f>
        <v>40000000</v>
      </c>
      <c r="G475" s="511">
        <f>SUM(G3:G474)</f>
        <v>21925963</v>
      </c>
      <c r="H475" s="511">
        <f>SUM(H3:H474)</f>
        <v>13667850</v>
      </c>
      <c r="I475" s="511">
        <f>SUM(I3:I474)</f>
        <v>9600788</v>
      </c>
      <c r="J475" s="511">
        <f>SUM(J3:J474)</f>
        <v>247600</v>
      </c>
      <c r="K475" s="1647">
        <f>K3+F475-G475-H475-I475+J475</f>
        <v>21793186</v>
      </c>
    </row>
    <row r="476" spans="1:13" ht="15.75">
      <c r="A476" s="9531" t="s">
        <v>242</v>
      </c>
      <c r="B476" s="9532"/>
      <c r="C476" s="9532"/>
      <c r="D476" s="9532"/>
      <c r="E476" s="9533"/>
      <c r="F476" s="512">
        <f>'Juli''15'!F479</f>
        <v>578500000</v>
      </c>
      <c r="G476" s="512">
        <f>'Juli''15'!G479</f>
        <v>229960440</v>
      </c>
      <c r="H476" s="512">
        <f>'Juli''15'!H479</f>
        <v>131333783</v>
      </c>
      <c r="I476" s="512">
        <f>'Juli''15'!I479</f>
        <v>191423260</v>
      </c>
      <c r="J476" s="512">
        <f>'Juli''15'!J479</f>
        <v>2736050</v>
      </c>
      <c r="K476" s="1648">
        <f>'Juli''15'!K479</f>
        <v>318779781</v>
      </c>
    </row>
    <row r="477" spans="1:13" ht="15.75">
      <c r="A477" s="9534" t="s">
        <v>243</v>
      </c>
      <c r="B477" s="9535"/>
      <c r="C477" s="9535"/>
      <c r="D477" s="9535"/>
      <c r="E477" s="9536"/>
      <c r="F477" s="513">
        <f t="shared" ref="F477:K477" si="0">F475+F476</f>
        <v>618500000</v>
      </c>
      <c r="G477" s="513">
        <f t="shared" si="0"/>
        <v>251886403</v>
      </c>
      <c r="H477" s="513">
        <f t="shared" si="0"/>
        <v>145001633</v>
      </c>
      <c r="I477" s="513">
        <f t="shared" si="0"/>
        <v>201024048</v>
      </c>
      <c r="J477" s="513">
        <f t="shared" si="0"/>
        <v>2983650</v>
      </c>
      <c r="K477" s="1649">
        <f t="shared" si="0"/>
        <v>340572967</v>
      </c>
    </row>
  </sheetData>
  <mergeCells count="201">
    <mergeCell ref="A475:E475"/>
    <mergeCell ref="A476:E476"/>
    <mergeCell ref="A477:E477"/>
    <mergeCell ref="L460:L461"/>
    <mergeCell ref="A463:A464"/>
    <mergeCell ref="L463:L464"/>
    <mergeCell ref="A466:A467"/>
    <mergeCell ref="A469:A470"/>
    <mergeCell ref="A472:A473"/>
    <mergeCell ref="A445:A446"/>
    <mergeCell ref="A448:A449"/>
    <mergeCell ref="A451:A452"/>
    <mergeCell ref="A454:A455"/>
    <mergeCell ref="A457:A458"/>
    <mergeCell ref="A460:A461"/>
    <mergeCell ref="A427:A428"/>
    <mergeCell ref="A430:A431"/>
    <mergeCell ref="A433:A434"/>
    <mergeCell ref="A436:A437"/>
    <mergeCell ref="A439:A440"/>
    <mergeCell ref="A442:A443"/>
    <mergeCell ref="A409:A410"/>
    <mergeCell ref="A412:A413"/>
    <mergeCell ref="A415:A416"/>
    <mergeCell ref="A418:A419"/>
    <mergeCell ref="A421:A422"/>
    <mergeCell ref="A424:A425"/>
    <mergeCell ref="A394:A395"/>
    <mergeCell ref="A397:A398"/>
    <mergeCell ref="A400:A401"/>
    <mergeCell ref="L400:L401"/>
    <mergeCell ref="A403:A404"/>
    <mergeCell ref="A406:A407"/>
    <mergeCell ref="A376:A377"/>
    <mergeCell ref="A379:A380"/>
    <mergeCell ref="A382:A383"/>
    <mergeCell ref="A385:A386"/>
    <mergeCell ref="A388:A389"/>
    <mergeCell ref="A391:A392"/>
    <mergeCell ref="L391:L392"/>
    <mergeCell ref="L388:L389"/>
    <mergeCell ref="A364:A365"/>
    <mergeCell ref="A367:A368"/>
    <mergeCell ref="A370:A371"/>
    <mergeCell ref="L370:L371"/>
    <mergeCell ref="A373:A374"/>
    <mergeCell ref="L373:L374"/>
    <mergeCell ref="A346:A347"/>
    <mergeCell ref="A349:A350"/>
    <mergeCell ref="A352:A353"/>
    <mergeCell ref="A355:A356"/>
    <mergeCell ref="A358:A359"/>
    <mergeCell ref="A361:A362"/>
    <mergeCell ref="L289:L290"/>
    <mergeCell ref="L292:L293"/>
    <mergeCell ref="L307:L308"/>
    <mergeCell ref="L310:L311"/>
    <mergeCell ref="L325:L326"/>
    <mergeCell ref="L328:L329"/>
    <mergeCell ref="L259:L260"/>
    <mergeCell ref="L265:L266"/>
    <mergeCell ref="L268:L269"/>
    <mergeCell ref="L277:L278"/>
    <mergeCell ref="L283:L284"/>
    <mergeCell ref="L286:L287"/>
    <mergeCell ref="L208:L209"/>
    <mergeCell ref="L211:L212"/>
    <mergeCell ref="L220:L221"/>
    <mergeCell ref="L232:L233"/>
    <mergeCell ref="L238:L239"/>
    <mergeCell ref="L253:L254"/>
    <mergeCell ref="L136:L137"/>
    <mergeCell ref="L154:L155"/>
    <mergeCell ref="L157:L158"/>
    <mergeCell ref="L160:L161"/>
    <mergeCell ref="L166:L167"/>
    <mergeCell ref="L184:L185"/>
    <mergeCell ref="A82:A83"/>
    <mergeCell ref="A85:A86"/>
    <mergeCell ref="L115:L116"/>
    <mergeCell ref="L124:L125"/>
    <mergeCell ref="L127:L128"/>
    <mergeCell ref="L130:L131"/>
    <mergeCell ref="A70:A71"/>
    <mergeCell ref="L70:L71"/>
    <mergeCell ref="L73:L74"/>
    <mergeCell ref="A76:A77"/>
    <mergeCell ref="L76:L77"/>
    <mergeCell ref="A79:A80"/>
    <mergeCell ref="A61:A62"/>
    <mergeCell ref="L61:L62"/>
    <mergeCell ref="A64:A65"/>
    <mergeCell ref="L64:L65"/>
    <mergeCell ref="A67:A68"/>
    <mergeCell ref="L67:L68"/>
    <mergeCell ref="A52:A53"/>
    <mergeCell ref="L52:L53"/>
    <mergeCell ref="A55:A56"/>
    <mergeCell ref="L55:L56"/>
    <mergeCell ref="A58:A59"/>
    <mergeCell ref="L58:L59"/>
    <mergeCell ref="A43:A44"/>
    <mergeCell ref="L43:L44"/>
    <mergeCell ref="A46:A47"/>
    <mergeCell ref="L46:L47"/>
    <mergeCell ref="A49:A50"/>
    <mergeCell ref="L49:L50"/>
    <mergeCell ref="A34:A35"/>
    <mergeCell ref="L34:L35"/>
    <mergeCell ref="A37:A38"/>
    <mergeCell ref="L37:L38"/>
    <mergeCell ref="A40:A41"/>
    <mergeCell ref="L40:L41"/>
    <mergeCell ref="E46:E47"/>
    <mergeCell ref="E49:E50"/>
    <mergeCell ref="L28:L29"/>
    <mergeCell ref="A31:A32"/>
    <mergeCell ref="B31:B32"/>
    <mergeCell ref="F31:F32"/>
    <mergeCell ref="G31:G32"/>
    <mergeCell ref="I31:I32"/>
    <mergeCell ref="K31:K32"/>
    <mergeCell ref="L31:L32"/>
    <mergeCell ref="A28:A29"/>
    <mergeCell ref="B28:B29"/>
    <mergeCell ref="F28:F29"/>
    <mergeCell ref="G28:G29"/>
    <mergeCell ref="I28:I29"/>
    <mergeCell ref="K28:K29"/>
    <mergeCell ref="L22:L23"/>
    <mergeCell ref="A25:A26"/>
    <mergeCell ref="B25:B26"/>
    <mergeCell ref="H25:H26"/>
    <mergeCell ref="I25:I26"/>
    <mergeCell ref="J25:J26"/>
    <mergeCell ref="K25:K26"/>
    <mergeCell ref="L25:L26"/>
    <mergeCell ref="A22:A23"/>
    <mergeCell ref="B22:B23"/>
    <mergeCell ref="F22:F23"/>
    <mergeCell ref="G22:G23"/>
    <mergeCell ref="H22:H23"/>
    <mergeCell ref="I22:I23"/>
    <mergeCell ref="J22:J23"/>
    <mergeCell ref="K22:K23"/>
    <mergeCell ref="K10:K11"/>
    <mergeCell ref="A16:A17"/>
    <mergeCell ref="B16:B17"/>
    <mergeCell ref="I16:I17"/>
    <mergeCell ref="K16:K17"/>
    <mergeCell ref="L16:L17"/>
    <mergeCell ref="A19:A20"/>
    <mergeCell ref="B19:B20"/>
    <mergeCell ref="H19:H20"/>
    <mergeCell ref="I19:I20"/>
    <mergeCell ref="J19:J20"/>
    <mergeCell ref="K19:K20"/>
    <mergeCell ref="L19:L20"/>
    <mergeCell ref="A7:A8"/>
    <mergeCell ref="B7:B8"/>
    <mergeCell ref="F7:F8"/>
    <mergeCell ref="G7:G8"/>
    <mergeCell ref="H7:H8"/>
    <mergeCell ref="I7:I8"/>
    <mergeCell ref="J7:J8"/>
    <mergeCell ref="L10:L11"/>
    <mergeCell ref="A13:A14"/>
    <mergeCell ref="B13:B14"/>
    <mergeCell ref="H13:H14"/>
    <mergeCell ref="I13:I14"/>
    <mergeCell ref="J13:J14"/>
    <mergeCell ref="K13:K14"/>
    <mergeCell ref="L13:L14"/>
    <mergeCell ref="K7:K8"/>
    <mergeCell ref="L7:L8"/>
    <mergeCell ref="A10:A11"/>
    <mergeCell ref="B10:B11"/>
    <mergeCell ref="F10:F11"/>
    <mergeCell ref="G10:G11"/>
    <mergeCell ref="H10:H11"/>
    <mergeCell ref="I10:I11"/>
    <mergeCell ref="J10:J11"/>
    <mergeCell ref="J1:J2"/>
    <mergeCell ref="K1:K2"/>
    <mergeCell ref="L1:L2"/>
    <mergeCell ref="A3:C3"/>
    <mergeCell ref="A4:A5"/>
    <mergeCell ref="B4:B5"/>
    <mergeCell ref="F4:F5"/>
    <mergeCell ref="G4:G5"/>
    <mergeCell ref="H4:H5"/>
    <mergeCell ref="I4:I5"/>
    <mergeCell ref="A1:A2"/>
    <mergeCell ref="B1:B2"/>
    <mergeCell ref="C1:C2"/>
    <mergeCell ref="D1:E1"/>
    <mergeCell ref="F1:F2"/>
    <mergeCell ref="G1:I1"/>
    <mergeCell ref="J4:J5"/>
    <mergeCell ref="K4:K5"/>
    <mergeCell ref="L4:L5"/>
  </mergeCells>
  <pageMargins left="7.874015748031496E-2" right="7.874015748031496E-2" top="0.74803149606299213" bottom="0.74803149606299213" header="0.31496062992125984" footer="0.31496062992125984"/>
  <pageSetup scale="40" orientation="portrait" horizontalDpi="4294967293" verticalDpi="72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504"/>
  <sheetViews>
    <sheetView topLeftCell="A486" zoomScale="75" zoomScaleNormal="75" workbookViewId="0">
      <selection activeCell="C497" sqref="C497"/>
    </sheetView>
  </sheetViews>
  <sheetFormatPr defaultRowHeight="15"/>
  <cols>
    <col min="1" max="1" width="5.85546875" customWidth="1"/>
    <col min="2" max="2" width="12.42578125" customWidth="1"/>
    <col min="3" max="3" width="51.42578125" customWidth="1"/>
    <col min="4" max="4" width="21.85546875" customWidth="1"/>
    <col min="5" max="5" width="15.28515625" customWidth="1"/>
    <col min="6" max="6" width="17.42578125" customWidth="1"/>
    <col min="7" max="7" width="18" customWidth="1"/>
    <col min="8" max="8" width="18.85546875" customWidth="1"/>
    <col min="9" max="9" width="17.42578125" customWidth="1"/>
    <col min="10" max="10" width="15.7109375" customWidth="1"/>
    <col min="11" max="11" width="18.42578125" customWidth="1"/>
    <col min="12" max="12" width="10.7109375" bestFit="1" customWidth="1"/>
  </cols>
  <sheetData>
    <row r="1" spans="1:18">
      <c r="A1" s="9506" t="s">
        <v>1</v>
      </c>
      <c r="B1" s="9504" t="s">
        <v>2</v>
      </c>
      <c r="C1" s="9506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  <c r="L1" s="9625" t="s">
        <v>702</v>
      </c>
      <c r="P1" t="s">
        <v>1784</v>
      </c>
      <c r="Q1" t="s">
        <v>1785</v>
      </c>
      <c r="R1" t="s">
        <v>1786</v>
      </c>
    </row>
    <row r="2" spans="1:18">
      <c r="A2" s="9507"/>
      <c r="B2" s="9505"/>
      <c r="C2" s="9507"/>
      <c r="D2" s="1821" t="s">
        <v>9</v>
      </c>
      <c r="E2" s="470" t="s">
        <v>10</v>
      </c>
      <c r="F2" s="9511"/>
      <c r="G2" s="1803" t="s">
        <v>11</v>
      </c>
      <c r="H2" s="1808" t="s">
        <v>537</v>
      </c>
      <c r="I2" s="1803" t="s">
        <v>13</v>
      </c>
      <c r="J2" s="9511"/>
      <c r="K2" s="9721"/>
      <c r="L2" s="9625"/>
    </row>
    <row r="3" spans="1:18">
      <c r="A3" s="9544" t="s">
        <v>75</v>
      </c>
      <c r="B3" s="9545"/>
      <c r="C3" s="9546"/>
      <c r="D3" s="501"/>
      <c r="E3" s="502"/>
      <c r="F3" s="503"/>
      <c r="G3" s="503"/>
      <c r="H3" s="504"/>
      <c r="I3" s="505"/>
      <c r="J3" s="505"/>
      <c r="K3" s="1877">
        <f>'Okt''15'!K475</f>
        <v>21793186</v>
      </c>
      <c r="L3" s="433"/>
    </row>
    <row r="4" spans="1:18">
      <c r="A4" s="9495"/>
      <c r="B4" s="9496" t="s">
        <v>1705</v>
      </c>
      <c r="C4" s="480" t="s">
        <v>821</v>
      </c>
      <c r="D4" s="1797" t="s">
        <v>574</v>
      </c>
      <c r="E4" s="1799" t="s">
        <v>79</v>
      </c>
      <c r="F4" s="9492"/>
      <c r="G4" s="9492"/>
      <c r="H4" s="9492"/>
      <c r="I4" s="9492">
        <v>474211</v>
      </c>
      <c r="J4" s="9492"/>
      <c r="K4" s="9719">
        <f>K3-I4</f>
        <v>21318975</v>
      </c>
      <c r="L4" s="9647"/>
    </row>
    <row r="5" spans="1:18">
      <c r="A5" s="9495"/>
      <c r="B5" s="9497"/>
      <c r="C5" s="477" t="s">
        <v>824</v>
      </c>
      <c r="D5" s="1798" t="s">
        <v>46</v>
      </c>
      <c r="E5" s="1800"/>
      <c r="F5" s="9493"/>
      <c r="G5" s="9493"/>
      <c r="H5" s="9493"/>
      <c r="I5" s="9493"/>
      <c r="J5" s="9493"/>
      <c r="K5" s="9719"/>
      <c r="L5" s="9648"/>
    </row>
    <row r="6" spans="1:18">
      <c r="A6" s="1798"/>
      <c r="B6" s="1800"/>
      <c r="C6" s="532"/>
      <c r="D6" s="576"/>
      <c r="E6" s="584"/>
      <c r="F6" s="575"/>
      <c r="G6" s="575"/>
      <c r="H6" s="575"/>
      <c r="I6" s="575"/>
      <c r="J6" s="575">
        <v>1800</v>
      </c>
      <c r="K6" s="1835">
        <f>K4+J6</f>
        <v>21320775</v>
      </c>
      <c r="L6" s="433"/>
    </row>
    <row r="7" spans="1:18">
      <c r="A7" s="9515"/>
      <c r="B7" s="9496"/>
      <c r="C7" s="665" t="s">
        <v>815</v>
      </c>
      <c r="D7" s="666" t="s">
        <v>574</v>
      </c>
      <c r="E7" s="1799" t="s">
        <v>79</v>
      </c>
      <c r="F7" s="9492"/>
      <c r="G7" s="9492"/>
      <c r="H7" s="9492"/>
      <c r="I7" s="9492">
        <v>160974</v>
      </c>
      <c r="J7" s="9492"/>
      <c r="K7" s="9719">
        <f>K6-I7</f>
        <v>21159801</v>
      </c>
      <c r="L7" s="9617"/>
    </row>
    <row r="8" spans="1:18">
      <c r="A8" s="9516"/>
      <c r="B8" s="9497"/>
      <c r="C8" s="538" t="s">
        <v>826</v>
      </c>
      <c r="D8" s="667" t="s">
        <v>46</v>
      </c>
      <c r="E8" s="1800"/>
      <c r="F8" s="9493"/>
      <c r="G8" s="9493"/>
      <c r="H8" s="9493"/>
      <c r="I8" s="9493"/>
      <c r="J8" s="9493"/>
      <c r="K8" s="9719"/>
      <c r="L8" s="9618"/>
    </row>
    <row r="9" spans="1:18">
      <c r="A9" s="1798"/>
      <c r="B9" s="1800"/>
      <c r="C9" s="530"/>
      <c r="D9" s="573"/>
      <c r="E9" s="574"/>
      <c r="F9" s="575"/>
      <c r="G9" s="575"/>
      <c r="H9" s="575"/>
      <c r="I9" s="575"/>
      <c r="J9" s="575">
        <v>1800</v>
      </c>
      <c r="K9" s="1835">
        <f>K7+J9</f>
        <v>21161601</v>
      </c>
      <c r="L9" s="433"/>
    </row>
    <row r="10" spans="1:18">
      <c r="A10" s="9498"/>
      <c r="B10" s="9496"/>
      <c r="C10" s="497" t="s">
        <v>815</v>
      </c>
      <c r="D10" s="1797" t="s">
        <v>157</v>
      </c>
      <c r="E10" s="1799" t="s">
        <v>156</v>
      </c>
      <c r="F10" s="9492"/>
      <c r="G10" s="9492">
        <v>918100</v>
      </c>
      <c r="H10" s="9492"/>
      <c r="I10" s="9494"/>
      <c r="J10" s="9494"/>
      <c r="K10" s="9680">
        <f>K9-G10</f>
        <v>20243501</v>
      </c>
      <c r="L10" s="9617"/>
    </row>
    <row r="11" spans="1:18">
      <c r="A11" s="9499"/>
      <c r="B11" s="9496"/>
      <c r="C11" s="497" t="s">
        <v>1022</v>
      </c>
      <c r="D11" s="1798" t="s">
        <v>38</v>
      </c>
      <c r="E11" s="1800"/>
      <c r="F11" s="9493"/>
      <c r="G11" s="9493"/>
      <c r="H11" s="9493"/>
      <c r="I11" s="9494"/>
      <c r="J11" s="9494"/>
      <c r="K11" s="9681"/>
      <c r="L11" s="9618"/>
    </row>
    <row r="12" spans="1:18">
      <c r="A12" s="1805"/>
      <c r="B12" s="1542"/>
      <c r="C12" s="532"/>
      <c r="D12" s="576"/>
      <c r="E12" s="574"/>
      <c r="F12" s="577"/>
      <c r="G12" s="577"/>
      <c r="H12" s="577"/>
      <c r="I12" s="577"/>
      <c r="J12" s="577">
        <v>1800</v>
      </c>
      <c r="K12" s="1838">
        <f>K10+J12</f>
        <v>20245301</v>
      </c>
      <c r="L12" s="433"/>
    </row>
    <row r="13" spans="1:18">
      <c r="A13" s="9498"/>
      <c r="B13" s="9496"/>
      <c r="C13" s="497" t="s">
        <v>821</v>
      </c>
      <c r="D13" s="1797" t="s">
        <v>558</v>
      </c>
      <c r="E13" s="1812" t="s">
        <v>251</v>
      </c>
      <c r="F13" s="1801"/>
      <c r="G13" s="1801">
        <v>434341</v>
      </c>
      <c r="H13" s="9492"/>
      <c r="I13" s="9492"/>
      <c r="J13" s="9492"/>
      <c r="K13" s="9680">
        <f>K12-G13</f>
        <v>19810960</v>
      </c>
      <c r="L13" s="9617"/>
    </row>
    <row r="14" spans="1:18">
      <c r="A14" s="9499"/>
      <c r="B14" s="9496"/>
      <c r="C14" s="497" t="s">
        <v>1018</v>
      </c>
      <c r="D14" s="1798" t="s">
        <v>250</v>
      </c>
      <c r="E14" s="1813"/>
      <c r="F14" s="1802"/>
      <c r="G14" s="1802"/>
      <c r="H14" s="9493"/>
      <c r="I14" s="9493"/>
      <c r="J14" s="9493"/>
      <c r="K14" s="9681"/>
      <c r="L14" s="9618"/>
    </row>
    <row r="15" spans="1:18">
      <c r="A15" s="1805"/>
      <c r="B15" s="50"/>
      <c r="C15" s="1795"/>
      <c r="D15" s="576"/>
      <c r="E15" s="584"/>
      <c r="F15" s="670"/>
      <c r="G15" s="670"/>
      <c r="H15" s="670"/>
      <c r="I15" s="670"/>
      <c r="J15" s="577">
        <v>1800</v>
      </c>
      <c r="K15" s="1838">
        <f>K13+J15</f>
        <v>19812760</v>
      </c>
      <c r="L15" s="433"/>
    </row>
    <row r="16" spans="1:18">
      <c r="A16" s="9498"/>
      <c r="B16" s="9497"/>
      <c r="C16" s="497" t="s">
        <v>815</v>
      </c>
      <c r="D16" s="485" t="s">
        <v>267</v>
      </c>
      <c r="E16" s="1799" t="s">
        <v>271</v>
      </c>
      <c r="F16" s="1801"/>
      <c r="G16" s="1801">
        <v>323815</v>
      </c>
      <c r="H16" s="537"/>
      <c r="I16" s="9492"/>
      <c r="J16" s="595"/>
      <c r="K16" s="9680">
        <f>K15-G16</f>
        <v>19488945</v>
      </c>
      <c r="L16" s="9617"/>
    </row>
    <row r="17" spans="1:12">
      <c r="A17" s="9499"/>
      <c r="B17" s="9497"/>
      <c r="C17" s="497" t="s">
        <v>1023</v>
      </c>
      <c r="D17" s="486" t="s">
        <v>304</v>
      </c>
      <c r="E17" s="1800"/>
      <c r="F17" s="1802"/>
      <c r="G17" s="1802"/>
      <c r="H17" s="515"/>
      <c r="I17" s="9493"/>
      <c r="J17" s="559"/>
      <c r="K17" s="9681"/>
      <c r="L17" s="9618"/>
    </row>
    <row r="18" spans="1:12">
      <c r="A18" s="1805"/>
      <c r="B18" s="1542"/>
      <c r="C18" s="532"/>
      <c r="D18" s="576"/>
      <c r="E18" s="582"/>
      <c r="F18" s="577"/>
      <c r="G18" s="577"/>
      <c r="H18" s="600"/>
      <c r="I18" s="577"/>
      <c r="J18" s="604">
        <v>1800</v>
      </c>
      <c r="K18" s="1838">
        <f>K16+J18</f>
        <v>19490745</v>
      </c>
      <c r="L18" s="433"/>
    </row>
    <row r="19" spans="1:12">
      <c r="A19" s="9498"/>
      <c r="B19" s="9658"/>
      <c r="C19" s="517" t="s">
        <v>815</v>
      </c>
      <c r="D19" s="1797" t="s">
        <v>160</v>
      </c>
      <c r="E19" s="1799" t="s">
        <v>162</v>
      </c>
      <c r="F19" s="1801"/>
      <c r="G19" s="1801">
        <v>548680</v>
      </c>
      <c r="H19" s="9542"/>
      <c r="I19" s="9492"/>
      <c r="J19" s="9492"/>
      <c r="K19" s="9680">
        <f>K18-G19</f>
        <v>18942065</v>
      </c>
      <c r="L19" s="9617"/>
    </row>
    <row r="20" spans="1:12">
      <c r="A20" s="9499"/>
      <c r="B20" s="9658"/>
      <c r="C20" s="563" t="s">
        <v>849</v>
      </c>
      <c r="D20" s="1798" t="s">
        <v>850</v>
      </c>
      <c r="E20" s="1800"/>
      <c r="F20" s="1802"/>
      <c r="G20" s="1802"/>
      <c r="H20" s="9543"/>
      <c r="I20" s="9493"/>
      <c r="J20" s="9493"/>
      <c r="K20" s="9681"/>
      <c r="L20" s="9618"/>
    </row>
    <row r="21" spans="1:12">
      <c r="A21" s="1804"/>
      <c r="B21" s="1805"/>
      <c r="C21" s="532"/>
      <c r="D21" s="576"/>
      <c r="E21" s="582"/>
      <c r="F21" s="586"/>
      <c r="G21" s="588"/>
      <c r="H21" s="586"/>
      <c r="I21" s="586"/>
      <c r="J21" s="586">
        <v>1800</v>
      </c>
      <c r="K21" s="1837">
        <f>K19+J21</f>
        <v>18943865</v>
      </c>
      <c r="L21" s="433"/>
    </row>
    <row r="22" spans="1:12">
      <c r="A22" s="9515"/>
      <c r="B22" s="9498"/>
      <c r="C22" s="517" t="s">
        <v>851</v>
      </c>
      <c r="D22" s="1797" t="s">
        <v>853</v>
      </c>
      <c r="E22" s="1799" t="s">
        <v>497</v>
      </c>
      <c r="F22" s="9492"/>
      <c r="G22" s="9492">
        <v>165678</v>
      </c>
      <c r="H22" s="9492"/>
      <c r="I22" s="9492"/>
      <c r="J22" s="9492"/>
      <c r="K22" s="9680">
        <f>K21-G22</f>
        <v>18778187</v>
      </c>
      <c r="L22" s="9617"/>
    </row>
    <row r="23" spans="1:12">
      <c r="A23" s="9516"/>
      <c r="B23" s="9499"/>
      <c r="C23" s="555" t="s">
        <v>852</v>
      </c>
      <c r="D23" s="1798" t="s">
        <v>919</v>
      </c>
      <c r="E23" s="1800"/>
      <c r="F23" s="9493"/>
      <c r="G23" s="9493"/>
      <c r="H23" s="9493"/>
      <c r="I23" s="9493"/>
      <c r="J23" s="9493"/>
      <c r="K23" s="9718"/>
      <c r="L23" s="9618"/>
    </row>
    <row r="24" spans="1:12">
      <c r="A24" s="514"/>
      <c r="B24" s="527"/>
      <c r="C24" s="528"/>
      <c r="D24" s="576"/>
      <c r="E24" s="574"/>
      <c r="F24" s="575"/>
      <c r="G24" s="575"/>
      <c r="H24" s="575"/>
      <c r="I24" s="575"/>
      <c r="J24" s="575">
        <v>1800</v>
      </c>
      <c r="K24" s="1293">
        <f>K22+J24</f>
        <v>18779987</v>
      </c>
      <c r="L24" s="433"/>
    </row>
    <row r="25" spans="1:12">
      <c r="A25" s="9515"/>
      <c r="B25" s="9498"/>
      <c r="C25" s="474" t="s">
        <v>815</v>
      </c>
      <c r="D25" s="1797" t="s">
        <v>568</v>
      </c>
      <c r="E25" s="1799" t="s">
        <v>715</v>
      </c>
      <c r="F25" s="1801"/>
      <c r="G25" s="1801">
        <v>78428</v>
      </c>
      <c r="H25" s="9492"/>
      <c r="I25" s="9492"/>
      <c r="J25" s="9492"/>
      <c r="K25" s="9680">
        <f>K24-G25</f>
        <v>18701559</v>
      </c>
      <c r="L25" s="9617"/>
    </row>
    <row r="26" spans="1:12">
      <c r="A26" s="9516"/>
      <c r="B26" s="9499"/>
      <c r="C26" s="477" t="s">
        <v>833</v>
      </c>
      <c r="D26" s="1798" t="s">
        <v>250</v>
      </c>
      <c r="E26" s="1800"/>
      <c r="F26" s="1802"/>
      <c r="G26" s="1802"/>
      <c r="H26" s="9493"/>
      <c r="I26" s="9493"/>
      <c r="J26" s="9493"/>
      <c r="K26" s="9681"/>
      <c r="L26" s="9618"/>
    </row>
    <row r="27" spans="1:12">
      <c r="A27" s="514"/>
      <c r="B27" s="514"/>
      <c r="C27" s="528"/>
      <c r="D27" s="576"/>
      <c r="E27" s="528"/>
      <c r="F27" s="528"/>
      <c r="G27" s="585"/>
      <c r="H27" s="528"/>
      <c r="I27" s="528"/>
      <c r="J27" s="585">
        <v>1800</v>
      </c>
      <c r="K27" s="1293">
        <f>K25+J27</f>
        <v>18703359</v>
      </c>
      <c r="L27" s="1804"/>
    </row>
    <row r="28" spans="1:12">
      <c r="A28" s="9515"/>
      <c r="B28" s="9498"/>
      <c r="C28" s="474" t="s">
        <v>815</v>
      </c>
      <c r="D28" s="1797" t="s">
        <v>568</v>
      </c>
      <c r="E28" s="1799" t="s">
        <v>715</v>
      </c>
      <c r="F28" s="9492"/>
      <c r="G28" s="9609">
        <v>51742</v>
      </c>
      <c r="H28" s="537"/>
      <c r="I28" s="9492"/>
      <c r="J28" s="464"/>
      <c r="K28" s="9680">
        <f>K27-G28</f>
        <v>18651617</v>
      </c>
      <c r="L28" s="9653"/>
    </row>
    <row r="29" spans="1:12">
      <c r="A29" s="9516"/>
      <c r="B29" s="9499"/>
      <c r="C29" s="477" t="s">
        <v>832</v>
      </c>
      <c r="D29" s="1798" t="s">
        <v>250</v>
      </c>
      <c r="E29" s="1800"/>
      <c r="F29" s="9493"/>
      <c r="G29" s="9610"/>
      <c r="H29" s="515"/>
      <c r="I29" s="9493"/>
      <c r="J29" s="559"/>
      <c r="K29" s="9718"/>
      <c r="L29" s="9654"/>
    </row>
    <row r="30" spans="1:12">
      <c r="A30" s="514"/>
      <c r="B30" s="527"/>
      <c r="C30" s="532"/>
      <c r="D30" s="576"/>
      <c r="E30" s="582"/>
      <c r="F30" s="577"/>
      <c r="G30" s="577"/>
      <c r="H30" s="600"/>
      <c r="I30" s="577"/>
      <c r="J30" s="604">
        <v>1800</v>
      </c>
      <c r="K30" s="1293">
        <f>K28+J30</f>
        <v>18653417</v>
      </c>
      <c r="L30" s="433"/>
    </row>
    <row r="31" spans="1:12">
      <c r="A31" s="9515"/>
      <c r="B31" s="9498"/>
      <c r="C31" s="474" t="s">
        <v>821</v>
      </c>
      <c r="D31" s="1797" t="s">
        <v>790</v>
      </c>
      <c r="E31" s="1799" t="s">
        <v>877</v>
      </c>
      <c r="F31" s="9492"/>
      <c r="G31" s="9609">
        <v>211303</v>
      </c>
      <c r="H31" s="537"/>
      <c r="I31" s="9492"/>
      <c r="J31" s="464"/>
      <c r="K31" s="9680">
        <f>K30-G31</f>
        <v>18442114</v>
      </c>
      <c r="L31" s="9617"/>
    </row>
    <row r="32" spans="1:12">
      <c r="A32" s="9516"/>
      <c r="B32" s="9499"/>
      <c r="C32" s="477" t="s">
        <v>827</v>
      </c>
      <c r="D32" s="1798" t="s">
        <v>304</v>
      </c>
      <c r="E32" s="1800"/>
      <c r="F32" s="9493"/>
      <c r="G32" s="9610"/>
      <c r="H32" s="515"/>
      <c r="I32" s="9493"/>
      <c r="J32" s="559"/>
      <c r="K32" s="9718"/>
      <c r="L32" s="9618"/>
    </row>
    <row r="33" spans="1:12">
      <c r="A33" s="514"/>
      <c r="B33" s="527"/>
      <c r="C33" s="532"/>
      <c r="D33" s="576"/>
      <c r="E33" s="582"/>
      <c r="F33" s="577"/>
      <c r="G33" s="577"/>
      <c r="H33" s="600"/>
      <c r="I33" s="577"/>
      <c r="J33" s="604">
        <v>1800</v>
      </c>
      <c r="K33" s="1293">
        <f>K31+J33</f>
        <v>18443914</v>
      </c>
      <c r="L33" s="433"/>
    </row>
    <row r="34" spans="1:12">
      <c r="A34" s="9515"/>
      <c r="B34" s="1799"/>
      <c r="C34" s="474" t="s">
        <v>815</v>
      </c>
      <c r="D34" s="1797" t="s">
        <v>790</v>
      </c>
      <c r="E34" s="974" t="s">
        <v>877</v>
      </c>
      <c r="F34" s="1801"/>
      <c r="G34" s="1809">
        <v>8029</v>
      </c>
      <c r="H34" s="537"/>
      <c r="I34" s="1801"/>
      <c r="J34" s="1797"/>
      <c r="K34" s="1834">
        <f>K33-G34</f>
        <v>18435885</v>
      </c>
      <c r="L34" s="9617"/>
    </row>
    <row r="35" spans="1:12">
      <c r="A35" s="9516"/>
      <c r="B35" s="1800"/>
      <c r="C35" s="477" t="s">
        <v>828</v>
      </c>
      <c r="D35" s="1798" t="s">
        <v>304</v>
      </c>
      <c r="E35" s="1813"/>
      <c r="F35" s="1802"/>
      <c r="G35" s="1810"/>
      <c r="H35" s="515"/>
      <c r="I35" s="1802"/>
      <c r="J35" s="1798"/>
      <c r="K35" s="1835"/>
      <c r="L35" s="9618"/>
    </row>
    <row r="36" spans="1:12">
      <c r="A36" s="514"/>
      <c r="B36" s="527"/>
      <c r="C36" s="532"/>
      <c r="D36" s="576"/>
      <c r="E36" s="582"/>
      <c r="F36" s="577"/>
      <c r="G36" s="577"/>
      <c r="H36" s="600"/>
      <c r="I36" s="577"/>
      <c r="J36" s="586">
        <v>1800</v>
      </c>
      <c r="K36" s="1293">
        <f>K34+J36</f>
        <v>18437685</v>
      </c>
      <c r="L36" s="433"/>
    </row>
    <row r="37" spans="1:12">
      <c r="A37" s="9515"/>
      <c r="B37" s="1799"/>
      <c r="C37" s="435" t="s">
        <v>815</v>
      </c>
      <c r="D37" s="1797" t="s">
        <v>399</v>
      </c>
      <c r="E37" s="1799" t="s">
        <v>401</v>
      </c>
      <c r="F37" s="1824"/>
      <c r="G37" s="1824">
        <v>167579</v>
      </c>
      <c r="H37" s="1824"/>
      <c r="I37" s="1815"/>
      <c r="J37" s="1801"/>
      <c r="K37" s="1834">
        <f>K36-G37</f>
        <v>18270106</v>
      </c>
      <c r="L37" s="9617"/>
    </row>
    <row r="38" spans="1:12">
      <c r="A38" s="9516"/>
      <c r="B38" s="1800"/>
      <c r="C38" s="509" t="s">
        <v>1051</v>
      </c>
      <c r="D38" s="1798" t="s">
        <v>400</v>
      </c>
      <c r="E38" s="1800"/>
      <c r="F38" s="1825"/>
      <c r="G38" s="1825"/>
      <c r="H38" s="1825"/>
      <c r="I38" s="1816"/>
      <c r="J38" s="1802"/>
      <c r="K38" s="1835"/>
      <c r="L38" s="9618"/>
    </row>
    <row r="39" spans="1:12">
      <c r="A39" s="535"/>
      <c r="B39" s="527"/>
      <c r="C39" s="532"/>
      <c r="D39" s="576"/>
      <c r="E39" s="582"/>
      <c r="F39" s="586"/>
      <c r="G39" s="585"/>
      <c r="H39" s="586"/>
      <c r="I39" s="586"/>
      <c r="J39" s="586">
        <v>1800</v>
      </c>
      <c r="K39" s="1293">
        <f>K37+J39</f>
        <v>18271906</v>
      </c>
      <c r="L39" s="433"/>
    </row>
    <row r="40" spans="1:12">
      <c r="A40" s="9635"/>
      <c r="B40" s="1799"/>
      <c r="C40" s="435" t="s">
        <v>815</v>
      </c>
      <c r="D40" s="1797" t="s">
        <v>399</v>
      </c>
      <c r="E40" s="1799" t="s">
        <v>401</v>
      </c>
      <c r="F40" s="1801"/>
      <c r="G40" s="1815">
        <v>656731</v>
      </c>
      <c r="H40" s="1801"/>
      <c r="I40" s="1801"/>
      <c r="J40" s="1815"/>
      <c r="K40" s="1834">
        <f>K39-G40</f>
        <v>17615175</v>
      </c>
      <c r="L40" s="9617"/>
    </row>
    <row r="41" spans="1:12">
      <c r="A41" s="9548"/>
      <c r="B41" s="1800"/>
      <c r="C41" s="509" t="s">
        <v>1163</v>
      </c>
      <c r="D41" s="1798" t="s">
        <v>400</v>
      </c>
      <c r="E41" s="1800"/>
      <c r="F41" s="1802"/>
      <c r="G41" s="1816"/>
      <c r="H41" s="1802"/>
      <c r="I41" s="1802"/>
      <c r="J41" s="1816"/>
      <c r="K41" s="1835"/>
      <c r="L41" s="9618"/>
    </row>
    <row r="42" spans="1:12">
      <c r="A42" s="514"/>
      <c r="B42" s="527"/>
      <c r="C42" s="531"/>
      <c r="D42" s="576"/>
      <c r="E42" s="584"/>
      <c r="F42" s="586"/>
      <c r="G42" s="585"/>
      <c r="H42" s="586"/>
      <c r="I42" s="586"/>
      <c r="J42" s="604">
        <v>1800</v>
      </c>
      <c r="K42" s="1293">
        <f>K40+J42</f>
        <v>17616975</v>
      </c>
      <c r="L42" s="433"/>
    </row>
    <row r="43" spans="1:12">
      <c r="A43" s="9628"/>
      <c r="B43" s="1799"/>
      <c r="C43" s="474" t="s">
        <v>821</v>
      </c>
      <c r="D43" s="1797" t="s">
        <v>302</v>
      </c>
      <c r="E43" s="974" t="s">
        <v>878</v>
      </c>
      <c r="F43" s="1801"/>
      <c r="G43" s="1801">
        <v>133845</v>
      </c>
      <c r="H43" s="1801"/>
      <c r="I43" s="1801"/>
      <c r="J43" s="1801"/>
      <c r="K43" s="1834">
        <f>K42-G43</f>
        <v>17483130</v>
      </c>
      <c r="L43" s="9617"/>
    </row>
    <row r="44" spans="1:12">
      <c r="A44" s="9516"/>
      <c r="B44" s="1800"/>
      <c r="C44" s="477" t="s">
        <v>1024</v>
      </c>
      <c r="D44" s="1798" t="s">
        <v>918</v>
      </c>
      <c r="E44" s="1813"/>
      <c r="F44" s="1802"/>
      <c r="G44" s="1802"/>
      <c r="H44" s="1802"/>
      <c r="I44" s="1802"/>
      <c r="J44" s="1802"/>
      <c r="K44" s="1835"/>
      <c r="L44" s="9618"/>
    </row>
    <row r="45" spans="1:12">
      <c r="A45" s="514"/>
      <c r="B45" s="527"/>
      <c r="C45" s="528"/>
      <c r="D45" s="576"/>
      <c r="E45" s="574"/>
      <c r="F45" s="577"/>
      <c r="G45" s="577"/>
      <c r="H45" s="600"/>
      <c r="I45" s="577"/>
      <c r="J45" s="604">
        <v>1800</v>
      </c>
      <c r="K45" s="1293">
        <f>K43+J45</f>
        <v>17484930</v>
      </c>
      <c r="L45" s="433"/>
    </row>
    <row r="46" spans="1:12">
      <c r="A46" s="9515"/>
      <c r="B46" s="1820"/>
      <c r="C46" s="474" t="s">
        <v>815</v>
      </c>
      <c r="D46" s="1817" t="s">
        <v>302</v>
      </c>
      <c r="E46" s="974" t="s">
        <v>878</v>
      </c>
      <c r="F46" s="1801"/>
      <c r="G46" s="1815">
        <v>25118</v>
      </c>
      <c r="H46" s="1806"/>
      <c r="I46" s="1801"/>
      <c r="J46" s="1815"/>
      <c r="K46" s="1838">
        <f>K45-G46</f>
        <v>17459812</v>
      </c>
      <c r="L46" s="9617"/>
    </row>
    <row r="47" spans="1:12">
      <c r="A47" s="9516"/>
      <c r="B47" s="1800"/>
      <c r="C47" s="477" t="s">
        <v>831</v>
      </c>
      <c r="D47" s="1828" t="s">
        <v>918</v>
      </c>
      <c r="E47" s="1813"/>
      <c r="F47" s="1802"/>
      <c r="G47" s="1816"/>
      <c r="H47" s="1807"/>
      <c r="I47" s="1802"/>
      <c r="J47" s="1816"/>
      <c r="K47" s="1835"/>
      <c r="L47" s="9618"/>
    </row>
    <row r="48" spans="1:12">
      <c r="A48" s="1804"/>
      <c r="B48" s="527"/>
      <c r="C48" s="528"/>
      <c r="D48" s="576"/>
      <c r="E48" s="574"/>
      <c r="F48" s="586"/>
      <c r="G48" s="588"/>
      <c r="H48" s="586"/>
      <c r="I48" s="586"/>
      <c r="J48" s="585">
        <v>1800</v>
      </c>
      <c r="K48" s="1293">
        <f>K46+J48</f>
        <v>17461612</v>
      </c>
      <c r="L48" s="433"/>
    </row>
    <row r="49" spans="1:12">
      <c r="A49" s="9515"/>
      <c r="B49" s="1820"/>
      <c r="C49" s="556" t="s">
        <v>815</v>
      </c>
      <c r="D49" s="1797" t="s">
        <v>1657</v>
      </c>
      <c r="E49" s="9498"/>
      <c r="F49" s="1801"/>
      <c r="G49" s="1801">
        <v>147873</v>
      </c>
      <c r="H49" s="1801"/>
      <c r="I49" s="1801"/>
      <c r="J49" s="595"/>
      <c r="K49" s="1834">
        <f>K48-G49</f>
        <v>17313739</v>
      </c>
      <c r="L49" s="9617"/>
    </row>
    <row r="50" spans="1:12">
      <c r="A50" s="9516"/>
      <c r="B50" s="1800"/>
      <c r="C50" s="555" t="s">
        <v>1656</v>
      </c>
      <c r="D50" s="1798" t="s">
        <v>956</v>
      </c>
      <c r="E50" s="9499"/>
      <c r="F50" s="1802"/>
      <c r="G50" s="1802"/>
      <c r="H50" s="1802"/>
      <c r="I50" s="1802"/>
      <c r="J50" s="559"/>
      <c r="K50" s="1835"/>
      <c r="L50" s="9618"/>
    </row>
    <row r="51" spans="1:12">
      <c r="A51" s="1804"/>
      <c r="B51" s="527"/>
      <c r="C51" s="532"/>
      <c r="D51" s="576"/>
      <c r="E51" s="605"/>
      <c r="F51" s="577"/>
      <c r="G51" s="577"/>
      <c r="H51" s="1962"/>
      <c r="I51" s="577"/>
      <c r="J51" s="585">
        <v>1800</v>
      </c>
      <c r="K51" s="1293">
        <f>K49+J51</f>
        <v>17315539</v>
      </c>
      <c r="L51" s="433"/>
    </row>
    <row r="52" spans="1:12">
      <c r="A52" s="9515"/>
      <c r="B52" s="1799"/>
      <c r="C52" s="556" t="s">
        <v>815</v>
      </c>
      <c r="D52" s="1797" t="s">
        <v>1145</v>
      </c>
      <c r="E52" s="1799" t="s">
        <v>1230</v>
      </c>
      <c r="F52" s="1801"/>
      <c r="G52" s="1940">
        <v>618767</v>
      </c>
      <c r="H52" s="534"/>
      <c r="I52" s="1960"/>
      <c r="J52" s="559"/>
      <c r="K52" s="1834">
        <f>K51-G52</f>
        <v>16696772</v>
      </c>
      <c r="L52" s="9617"/>
    </row>
    <row r="53" spans="1:12">
      <c r="A53" s="9516"/>
      <c r="B53" s="1800"/>
      <c r="C53" s="555" t="s">
        <v>1146</v>
      </c>
      <c r="D53" s="1798" t="s">
        <v>729</v>
      </c>
      <c r="E53" s="1800"/>
      <c r="F53" s="1802"/>
      <c r="G53" s="1941"/>
      <c r="H53" s="515"/>
      <c r="I53" s="1961"/>
      <c r="J53" s="559"/>
      <c r="K53" s="1835"/>
      <c r="L53" s="9618"/>
    </row>
    <row r="54" spans="1:12">
      <c r="A54" s="1804"/>
      <c r="B54" s="527"/>
      <c r="C54" s="532"/>
      <c r="D54" s="576"/>
      <c r="E54" s="582"/>
      <c r="F54" s="577"/>
      <c r="G54" s="577"/>
      <c r="H54" s="1962"/>
      <c r="I54" s="577"/>
      <c r="J54" s="604">
        <v>1800</v>
      </c>
      <c r="K54" s="1293">
        <f>K52+J54</f>
        <v>16698572</v>
      </c>
      <c r="L54" s="433"/>
    </row>
    <row r="55" spans="1:12">
      <c r="A55" s="9515"/>
      <c r="B55" s="1799"/>
      <c r="C55" s="556" t="s">
        <v>821</v>
      </c>
      <c r="D55" s="1797" t="s">
        <v>1339</v>
      </c>
      <c r="E55" s="1136" t="s">
        <v>1347</v>
      </c>
      <c r="F55" s="1801"/>
      <c r="G55" s="1940">
        <v>320868</v>
      </c>
      <c r="H55" s="534"/>
      <c r="I55" s="1960"/>
      <c r="J55" s="559"/>
      <c r="K55" s="1834">
        <f>K54-G55</f>
        <v>16377704</v>
      </c>
      <c r="L55" s="9617"/>
    </row>
    <row r="56" spans="1:12">
      <c r="A56" s="9516"/>
      <c r="B56" s="1800"/>
      <c r="C56" s="555" t="s">
        <v>1338</v>
      </c>
      <c r="D56" s="1798" t="s">
        <v>304</v>
      </c>
      <c r="E56" s="1813"/>
      <c r="F56" s="1802"/>
      <c r="G56" s="1941"/>
      <c r="H56" s="515"/>
      <c r="I56" s="1961"/>
      <c r="J56" s="559"/>
      <c r="K56" s="1835"/>
      <c r="L56" s="9618"/>
    </row>
    <row r="57" spans="1:12">
      <c r="A57" s="1804"/>
      <c r="B57" s="527"/>
      <c r="C57" s="532"/>
      <c r="D57" s="583"/>
      <c r="E57" s="582"/>
      <c r="F57" s="577"/>
      <c r="G57" s="577"/>
      <c r="H57" s="1962"/>
      <c r="I57" s="577"/>
      <c r="J57" s="604">
        <v>1800</v>
      </c>
      <c r="K57" s="1293">
        <f>K55+J57</f>
        <v>16379504</v>
      </c>
      <c r="L57" s="433"/>
    </row>
    <row r="58" spans="1:12">
      <c r="A58" s="9515"/>
      <c r="B58" s="1799"/>
      <c r="C58" s="556" t="s">
        <v>815</v>
      </c>
      <c r="D58" s="1797" t="s">
        <v>1283</v>
      </c>
      <c r="E58" s="1799" t="s">
        <v>1346</v>
      </c>
      <c r="F58" s="1801"/>
      <c r="G58" s="1940">
        <v>416657</v>
      </c>
      <c r="H58" s="534"/>
      <c r="I58" s="1960"/>
      <c r="J58" s="559"/>
      <c r="K58" s="1834">
        <f>K57-G58</f>
        <v>15962847</v>
      </c>
      <c r="L58" s="9647"/>
    </row>
    <row r="59" spans="1:12">
      <c r="A59" s="9516"/>
      <c r="B59" s="1800"/>
      <c r="C59" s="555" t="s">
        <v>1282</v>
      </c>
      <c r="D59" s="1798" t="s">
        <v>250</v>
      </c>
      <c r="E59" s="1800"/>
      <c r="F59" s="1802"/>
      <c r="G59" s="1941"/>
      <c r="H59" s="515"/>
      <c r="I59" s="1961"/>
      <c r="J59" s="559"/>
      <c r="K59" s="1835"/>
      <c r="L59" s="9648"/>
    </row>
    <row r="60" spans="1:12">
      <c r="A60" s="1804"/>
      <c r="B60" s="527"/>
      <c r="C60" s="532"/>
      <c r="D60" s="576"/>
      <c r="E60" s="582"/>
      <c r="F60" s="577"/>
      <c r="G60" s="577"/>
      <c r="H60" s="1962"/>
      <c r="I60" s="577"/>
      <c r="J60" s="604">
        <v>1800</v>
      </c>
      <c r="K60" s="1293">
        <f>K58+J60</f>
        <v>15964647</v>
      </c>
      <c r="L60" s="433"/>
    </row>
    <row r="61" spans="1:12">
      <c r="A61" s="9515"/>
      <c r="B61" s="1799"/>
      <c r="C61" s="474" t="s">
        <v>815</v>
      </c>
      <c r="D61" s="1797" t="s">
        <v>1353</v>
      </c>
      <c r="E61" s="1136" t="s">
        <v>1484</v>
      </c>
      <c r="F61" s="1801"/>
      <c r="G61" s="1940">
        <v>227973</v>
      </c>
      <c r="H61" s="534"/>
      <c r="I61" s="1960"/>
      <c r="J61" s="1815"/>
      <c r="K61" s="1834">
        <f>K60-G61</f>
        <v>15736674</v>
      </c>
      <c r="L61" s="9647"/>
    </row>
    <row r="62" spans="1:12">
      <c r="A62" s="9516"/>
      <c r="B62" s="1800"/>
      <c r="C62" s="477" t="s">
        <v>1352</v>
      </c>
      <c r="D62" s="1798" t="s">
        <v>258</v>
      </c>
      <c r="E62" s="1813"/>
      <c r="F62" s="1802"/>
      <c r="G62" s="1941"/>
      <c r="H62" s="515"/>
      <c r="I62" s="1961"/>
      <c r="J62" s="1816"/>
      <c r="K62" s="1835"/>
      <c r="L62" s="9648"/>
    </row>
    <row r="63" spans="1:12">
      <c r="A63" s="514"/>
      <c r="B63" s="527"/>
      <c r="C63" s="532"/>
      <c r="D63" s="576"/>
      <c r="E63" s="582"/>
      <c r="F63" s="600"/>
      <c r="G63" s="600"/>
      <c r="H63" s="600"/>
      <c r="I63" s="600"/>
      <c r="J63" s="604">
        <v>1800</v>
      </c>
      <c r="K63" s="1293">
        <f>K61+J63</f>
        <v>15738474</v>
      </c>
      <c r="L63" s="433"/>
    </row>
    <row r="64" spans="1:12">
      <c r="A64" s="9515"/>
      <c r="B64" s="1799"/>
      <c r="C64" s="556" t="s">
        <v>821</v>
      </c>
      <c r="D64" s="1797" t="s">
        <v>1288</v>
      </c>
      <c r="E64" s="1799" t="s">
        <v>1301</v>
      </c>
      <c r="F64" s="1814"/>
      <c r="G64" s="1801">
        <v>210289</v>
      </c>
      <c r="H64" s="1801"/>
      <c r="I64" s="1801"/>
      <c r="J64" s="595"/>
      <c r="K64" s="1834">
        <f>K63-G64</f>
        <v>15528185</v>
      </c>
      <c r="L64" s="9617"/>
    </row>
    <row r="65" spans="1:12">
      <c r="A65" s="9516"/>
      <c r="B65" s="1800"/>
      <c r="C65" s="555" t="s">
        <v>1287</v>
      </c>
      <c r="D65" s="1798" t="s">
        <v>1299</v>
      </c>
      <c r="E65" s="1800"/>
      <c r="F65" s="1802"/>
      <c r="G65" s="1802"/>
      <c r="H65" s="1802"/>
      <c r="I65" s="1802"/>
      <c r="J65" s="559"/>
      <c r="K65" s="1835"/>
      <c r="L65" s="9618"/>
    </row>
    <row r="66" spans="1:12">
      <c r="A66" s="514"/>
      <c r="B66" s="527"/>
      <c r="C66" s="532"/>
      <c r="D66" s="576"/>
      <c r="E66" s="584"/>
      <c r="F66" s="577"/>
      <c r="G66" s="577"/>
      <c r="H66" s="600"/>
      <c r="I66" s="577"/>
      <c r="J66" s="604">
        <v>1800</v>
      </c>
      <c r="K66" s="1293">
        <f>K64+J66</f>
        <v>15529985</v>
      </c>
      <c r="L66" s="433"/>
    </row>
    <row r="67" spans="1:12">
      <c r="A67" s="9640"/>
      <c r="B67" s="1799"/>
      <c r="C67" s="556" t="s">
        <v>815</v>
      </c>
      <c r="D67" s="1797" t="s">
        <v>1415</v>
      </c>
      <c r="E67" s="1799" t="s">
        <v>1483</v>
      </c>
      <c r="F67" s="1801"/>
      <c r="G67" s="1801">
        <v>78428</v>
      </c>
      <c r="H67" s="1801"/>
      <c r="I67" s="1801"/>
      <c r="J67" s="1829"/>
      <c r="K67" s="1834">
        <f>K66-G67</f>
        <v>15451557</v>
      </c>
      <c r="L67" s="9617"/>
    </row>
    <row r="68" spans="1:12">
      <c r="A68" s="9665"/>
      <c r="B68" s="1800"/>
      <c r="C68" s="555" t="s">
        <v>1414</v>
      </c>
      <c r="D68" s="1798" t="s">
        <v>38</v>
      </c>
      <c r="E68" s="1800"/>
      <c r="F68" s="1802"/>
      <c r="G68" s="1802"/>
      <c r="H68" s="1802"/>
      <c r="I68" s="1802"/>
      <c r="J68" s="1830"/>
      <c r="K68" s="1835"/>
      <c r="L68" s="9618"/>
    </row>
    <row r="69" spans="1:12">
      <c r="A69" s="552"/>
      <c r="B69" s="527"/>
      <c r="C69" s="532"/>
      <c r="D69" s="576"/>
      <c r="E69" s="582"/>
      <c r="F69" s="577"/>
      <c r="G69" s="577"/>
      <c r="H69" s="600"/>
      <c r="I69" s="577"/>
      <c r="J69" s="604">
        <v>1800</v>
      </c>
      <c r="K69" s="1217">
        <f>K67+J69</f>
        <v>15453357</v>
      </c>
      <c r="L69" s="433"/>
    </row>
    <row r="70" spans="1:12">
      <c r="A70" s="9640"/>
      <c r="B70" s="1833"/>
      <c r="C70" s="474" t="s">
        <v>815</v>
      </c>
      <c r="D70" s="1797" t="s">
        <v>848</v>
      </c>
      <c r="E70" s="1799" t="s">
        <v>52</v>
      </c>
      <c r="F70" s="1831"/>
      <c r="G70" s="1831">
        <v>583723</v>
      </c>
      <c r="H70" s="1829"/>
      <c r="I70" s="1831"/>
      <c r="J70" s="595"/>
      <c r="K70" s="1834">
        <f>K69-G70</f>
        <v>14869634</v>
      </c>
      <c r="L70" s="9617"/>
    </row>
    <row r="71" spans="1:12">
      <c r="A71" s="9665"/>
      <c r="B71" s="1811"/>
      <c r="C71" s="477" t="s">
        <v>847</v>
      </c>
      <c r="D71" s="1798" t="s">
        <v>51</v>
      </c>
      <c r="E71" s="1800"/>
      <c r="F71" s="1832"/>
      <c r="G71" s="1832"/>
      <c r="H71" s="1830"/>
      <c r="I71" s="1832"/>
      <c r="J71" s="559"/>
      <c r="K71" s="1835"/>
      <c r="L71" s="9618"/>
    </row>
    <row r="72" spans="1:12">
      <c r="A72" s="514"/>
      <c r="B72" s="392"/>
      <c r="C72" s="532"/>
      <c r="D72" s="576"/>
      <c r="E72" s="582"/>
      <c r="F72" s="891"/>
      <c r="G72" s="891"/>
      <c r="H72" s="891"/>
      <c r="I72" s="891"/>
      <c r="J72" s="604">
        <v>1800</v>
      </c>
      <c r="K72" s="1217">
        <f>K70+J72</f>
        <v>14871434</v>
      </c>
      <c r="L72" s="433"/>
    </row>
    <row r="73" spans="1:12">
      <c r="A73" s="1797"/>
      <c r="B73" s="1799"/>
      <c r="C73" s="517" t="s">
        <v>821</v>
      </c>
      <c r="D73" s="1797" t="s">
        <v>1427</v>
      </c>
      <c r="E73" s="1799" t="s">
        <v>1544</v>
      </c>
      <c r="F73" s="1814"/>
      <c r="G73" s="1801">
        <v>213236</v>
      </c>
      <c r="H73" s="537"/>
      <c r="I73" s="1801"/>
      <c r="J73" s="923"/>
      <c r="K73" s="1834">
        <f>K72-G73</f>
        <v>14658198</v>
      </c>
      <c r="L73" s="9617"/>
    </row>
    <row r="74" spans="1:12">
      <c r="A74" s="1798"/>
      <c r="B74" s="1800"/>
      <c r="C74" s="555" t="s">
        <v>1426</v>
      </c>
      <c r="D74" s="1798" t="s">
        <v>729</v>
      </c>
      <c r="E74" s="1800"/>
      <c r="F74" s="1802"/>
      <c r="G74" s="1802"/>
      <c r="H74" s="515"/>
      <c r="I74" s="1802"/>
      <c r="J74" s="460"/>
      <c r="K74" s="1835"/>
      <c r="L74" s="9618"/>
    </row>
    <row r="75" spans="1:12">
      <c r="A75" s="1804"/>
      <c r="B75" s="533"/>
      <c r="C75" s="532"/>
      <c r="D75" s="528"/>
      <c r="E75" s="584"/>
      <c r="F75" s="577"/>
      <c r="G75" s="577"/>
      <c r="H75" s="600"/>
      <c r="I75" s="577"/>
      <c r="J75" s="604">
        <v>1800</v>
      </c>
      <c r="K75" s="1217">
        <f>K73+J75</f>
        <v>14659998</v>
      </c>
      <c r="L75" s="433"/>
    </row>
    <row r="76" spans="1:12">
      <c r="A76" s="9515"/>
      <c r="B76" s="1826"/>
      <c r="C76" s="556" t="s">
        <v>815</v>
      </c>
      <c r="D76" s="1797" t="s">
        <v>138</v>
      </c>
      <c r="E76" s="974" t="s">
        <v>140</v>
      </c>
      <c r="F76" s="1809"/>
      <c r="G76" s="1809">
        <v>263869</v>
      </c>
      <c r="H76" s="923"/>
      <c r="I76" s="1809"/>
      <c r="J76" s="537"/>
      <c r="K76" s="1834">
        <f>K75-G76</f>
        <v>14396129</v>
      </c>
      <c r="L76" s="9617"/>
    </row>
    <row r="77" spans="1:12">
      <c r="A77" s="9516"/>
      <c r="B77" s="1827"/>
      <c r="C77" s="555" t="s">
        <v>910</v>
      </c>
      <c r="D77" s="1798" t="s">
        <v>598</v>
      </c>
      <c r="E77" s="1813"/>
      <c r="F77" s="980"/>
      <c r="G77" s="1810"/>
      <c r="H77" s="460"/>
      <c r="I77" s="1810"/>
      <c r="J77" s="515"/>
      <c r="K77" s="1835"/>
      <c r="L77" s="9618"/>
    </row>
    <row r="78" spans="1:12">
      <c r="A78" s="1804"/>
      <c r="B78" s="1072"/>
      <c r="C78" s="532"/>
      <c r="D78" s="576"/>
      <c r="E78" s="582"/>
      <c r="F78" s="586"/>
      <c r="G78" s="600"/>
      <c r="H78" s="600"/>
      <c r="I78" s="600"/>
      <c r="J78" s="604">
        <v>1800</v>
      </c>
      <c r="K78" s="1837">
        <f>K76+J78</f>
        <v>14397929</v>
      </c>
      <c r="L78" s="433"/>
    </row>
    <row r="79" spans="1:12">
      <c r="A79" s="9515"/>
      <c r="B79" s="1799"/>
      <c r="C79" s="474" t="s">
        <v>815</v>
      </c>
      <c r="D79" s="1797" t="s">
        <v>46</v>
      </c>
      <c r="E79" s="1799"/>
      <c r="F79" s="1801"/>
      <c r="G79" s="1801"/>
      <c r="H79" s="537"/>
      <c r="I79" s="1801">
        <v>3967617</v>
      </c>
      <c r="J79" s="595"/>
      <c r="K79" s="1834">
        <f>K78-I79</f>
        <v>10430312</v>
      </c>
      <c r="L79" s="433"/>
    </row>
    <row r="80" spans="1:12">
      <c r="A80" s="9516"/>
      <c r="B80" s="1800"/>
      <c r="C80" s="477" t="s">
        <v>889</v>
      </c>
      <c r="D80" s="1798"/>
      <c r="E80" s="1800"/>
      <c r="F80" s="1802"/>
      <c r="G80" s="1802"/>
      <c r="H80" s="515"/>
      <c r="I80" s="1802"/>
      <c r="J80" s="559"/>
      <c r="K80" s="1835"/>
      <c r="L80" s="433"/>
    </row>
    <row r="81" spans="1:12">
      <c r="A81" s="1804"/>
      <c r="B81" s="533"/>
      <c r="C81" s="532"/>
      <c r="D81" s="576"/>
      <c r="E81" s="582"/>
      <c r="F81" s="600"/>
      <c r="G81" s="600"/>
      <c r="H81" s="600"/>
      <c r="I81" s="600"/>
      <c r="J81" s="604">
        <v>1800</v>
      </c>
      <c r="K81" s="1837">
        <f>K79+J81</f>
        <v>10432112</v>
      </c>
      <c r="L81" s="433"/>
    </row>
    <row r="82" spans="1:12">
      <c r="A82" s="9515"/>
      <c r="B82" s="1799"/>
      <c r="C82" s="474" t="s">
        <v>815</v>
      </c>
      <c r="D82" s="1797" t="s">
        <v>1150</v>
      </c>
      <c r="E82" s="1799"/>
      <c r="F82" s="1801"/>
      <c r="G82" s="1801"/>
      <c r="H82" s="1801"/>
      <c r="I82" s="1801">
        <v>132184</v>
      </c>
      <c r="J82" s="464"/>
      <c r="K82" s="1834">
        <f>K81-I82</f>
        <v>10299928</v>
      </c>
      <c r="L82" s="433"/>
    </row>
    <row r="83" spans="1:12">
      <c r="A83" s="9516"/>
      <c r="B83" s="1800"/>
      <c r="C83" s="477" t="s">
        <v>1151</v>
      </c>
      <c r="D83" s="1798"/>
      <c r="E83" s="1800"/>
      <c r="F83" s="1802"/>
      <c r="G83" s="1802"/>
      <c r="H83" s="1802"/>
      <c r="I83" s="1802"/>
      <c r="J83" s="559"/>
      <c r="K83" s="1835"/>
      <c r="L83" s="433"/>
    </row>
    <row r="84" spans="1:12">
      <c r="A84" s="1804"/>
      <c r="B84" s="1805"/>
      <c r="C84" s="532"/>
      <c r="D84" s="528"/>
      <c r="E84" s="584"/>
      <c r="F84" s="577"/>
      <c r="G84" s="577"/>
      <c r="H84" s="600"/>
      <c r="I84" s="577"/>
      <c r="J84" s="604">
        <v>1800</v>
      </c>
      <c r="K84" s="1837">
        <f>K82+J84</f>
        <v>10301728</v>
      </c>
      <c r="L84" s="433"/>
    </row>
    <row r="85" spans="1:12">
      <c r="A85" s="9515"/>
      <c r="B85" s="1799"/>
      <c r="C85" s="556" t="s">
        <v>815</v>
      </c>
      <c r="D85" s="1797" t="s">
        <v>906</v>
      </c>
      <c r="E85" s="1799"/>
      <c r="F85" s="1814"/>
      <c r="G85" s="1801"/>
      <c r="H85" s="1801"/>
      <c r="I85" s="1801">
        <v>205780</v>
      </c>
      <c r="J85" s="1815"/>
      <c r="K85" s="1834">
        <f>K84-I85</f>
        <v>10095948</v>
      </c>
      <c r="L85" s="433"/>
    </row>
    <row r="86" spans="1:12">
      <c r="A86" s="9516"/>
      <c r="B86" s="1800"/>
      <c r="C86" s="555" t="s">
        <v>1056</v>
      </c>
      <c r="D86" s="1798"/>
      <c r="E86" s="1800"/>
      <c r="F86" s="1802"/>
      <c r="G86" s="1802"/>
      <c r="H86" s="1802"/>
      <c r="I86" s="1802"/>
      <c r="J86" s="1816"/>
      <c r="K86" s="1835"/>
      <c r="L86" s="433"/>
    </row>
    <row r="87" spans="1:12">
      <c r="A87" s="1804"/>
      <c r="B87" s="1805"/>
      <c r="C87" s="532"/>
      <c r="D87" s="576"/>
      <c r="E87" s="605"/>
      <c r="F87" s="577"/>
      <c r="G87" s="577"/>
      <c r="H87" s="600"/>
      <c r="I87" s="577"/>
      <c r="J87" s="604">
        <v>1800</v>
      </c>
      <c r="K87" s="1835">
        <f>K85+J87</f>
        <v>10097748</v>
      </c>
      <c r="L87" s="433"/>
    </row>
    <row r="88" spans="1:12">
      <c r="A88" s="1797"/>
      <c r="B88" s="1799"/>
      <c r="C88" s="556" t="s">
        <v>815</v>
      </c>
      <c r="D88" s="1797" t="s">
        <v>113</v>
      </c>
      <c r="E88" s="1799" t="s">
        <v>114</v>
      </c>
      <c r="F88" s="1801"/>
      <c r="G88" s="1801"/>
      <c r="H88" s="1801"/>
      <c r="I88" s="1801">
        <v>131571</v>
      </c>
      <c r="J88" s="1801"/>
      <c r="K88" s="1834">
        <f>K87-I88</f>
        <v>9966177</v>
      </c>
      <c r="L88" s="433"/>
    </row>
    <row r="89" spans="1:12">
      <c r="A89" s="1798"/>
      <c r="B89" s="1800"/>
      <c r="C89" s="555" t="s">
        <v>1449</v>
      </c>
      <c r="D89" s="1798" t="s">
        <v>46</v>
      </c>
      <c r="E89" s="1800"/>
      <c r="F89" s="1802"/>
      <c r="G89" s="1802"/>
      <c r="H89" s="1802"/>
      <c r="I89" s="1802"/>
      <c r="J89" s="1802"/>
      <c r="K89" s="1835"/>
      <c r="L89" s="433"/>
    </row>
    <row r="90" spans="1:12">
      <c r="A90" s="1804"/>
      <c r="B90" s="1805"/>
      <c r="C90" s="532"/>
      <c r="D90" s="576"/>
      <c r="E90" s="582"/>
      <c r="F90" s="577"/>
      <c r="G90" s="577"/>
      <c r="H90" s="600"/>
      <c r="I90" s="577"/>
      <c r="J90" s="604">
        <v>1800</v>
      </c>
      <c r="K90" s="1835">
        <f>K88+J90</f>
        <v>9967977</v>
      </c>
      <c r="L90" s="433"/>
    </row>
    <row r="91" spans="1:12">
      <c r="A91" s="787"/>
      <c r="B91" s="1799"/>
      <c r="C91" s="457" t="s">
        <v>997</v>
      </c>
      <c r="D91" s="1822" t="s">
        <v>1580</v>
      </c>
      <c r="E91" s="459" t="s">
        <v>1600</v>
      </c>
      <c r="F91" s="1801"/>
      <c r="G91" s="1815">
        <v>202500</v>
      </c>
      <c r="H91" s="1806"/>
      <c r="I91" s="1801"/>
      <c r="J91" s="534"/>
      <c r="K91" s="1834">
        <f>K90-G91</f>
        <v>9765477</v>
      </c>
      <c r="L91" s="433"/>
    </row>
    <row r="92" spans="1:12">
      <c r="A92" s="788"/>
      <c r="B92" s="1800"/>
      <c r="C92" s="461" t="s">
        <v>1579</v>
      </c>
      <c r="D92" s="1823" t="s">
        <v>38</v>
      </c>
      <c r="E92" s="1818"/>
      <c r="F92" s="1802"/>
      <c r="G92" s="1816"/>
      <c r="H92" s="1807"/>
      <c r="I92" s="1802"/>
      <c r="J92" s="537"/>
      <c r="K92" s="1835"/>
      <c r="L92" s="433"/>
    </row>
    <row r="93" spans="1:12">
      <c r="A93" s="514"/>
      <c r="B93" s="1805"/>
      <c r="C93" s="891"/>
      <c r="D93" s="891"/>
      <c r="E93" s="891"/>
      <c r="F93" s="586"/>
      <c r="G93" s="588"/>
      <c r="H93" s="586"/>
      <c r="I93" s="586"/>
      <c r="J93" s="585">
        <v>1800</v>
      </c>
      <c r="K93" s="1835">
        <f>K91+J93</f>
        <v>9767277</v>
      </c>
      <c r="L93" s="433"/>
    </row>
    <row r="94" spans="1:12">
      <c r="A94" s="557"/>
      <c r="B94" s="1799"/>
      <c r="C94" s="491" t="s">
        <v>997</v>
      </c>
      <c r="D94" s="1797" t="s">
        <v>1334</v>
      </c>
      <c r="E94" s="1799" t="s">
        <v>1348</v>
      </c>
      <c r="F94" s="534"/>
      <c r="G94" s="1801">
        <v>202500</v>
      </c>
      <c r="H94" s="534"/>
      <c r="I94" s="1801"/>
      <c r="J94" s="537"/>
      <c r="K94" s="1834">
        <f>K93-G94</f>
        <v>9564777</v>
      </c>
      <c r="L94" s="433"/>
    </row>
    <row r="95" spans="1:12">
      <c r="A95" s="554"/>
      <c r="B95" s="1800"/>
      <c r="C95" s="487" t="s">
        <v>1333</v>
      </c>
      <c r="D95" s="1798" t="s">
        <v>918</v>
      </c>
      <c r="E95" s="1800"/>
      <c r="F95" s="537"/>
      <c r="G95" s="1802"/>
      <c r="H95" s="537"/>
      <c r="I95" s="1802"/>
      <c r="J95" s="537"/>
      <c r="K95" s="1835"/>
      <c r="L95" s="433"/>
    </row>
    <row r="96" spans="1:12">
      <c r="A96" s="514"/>
      <c r="B96" s="1805"/>
      <c r="C96" s="532"/>
      <c r="D96" s="576"/>
      <c r="E96" s="582"/>
      <c r="F96" s="586"/>
      <c r="G96" s="586"/>
      <c r="H96" s="586"/>
      <c r="I96" s="586"/>
      <c r="J96" s="585">
        <v>1800</v>
      </c>
      <c r="K96" s="1835">
        <f>K94+J96</f>
        <v>9566577</v>
      </c>
      <c r="L96" s="433"/>
    </row>
    <row r="97" spans="1:12">
      <c r="A97" s="491"/>
      <c r="B97" s="1799"/>
      <c r="C97" s="491" t="s">
        <v>864</v>
      </c>
      <c r="D97" s="1797" t="s">
        <v>1334</v>
      </c>
      <c r="E97" s="1799" t="s">
        <v>1348</v>
      </c>
      <c r="F97" s="537"/>
      <c r="G97" s="1801">
        <v>102500</v>
      </c>
      <c r="H97" s="537"/>
      <c r="I97" s="1801"/>
      <c r="J97" s="537"/>
      <c r="K97" s="1834">
        <f>K96-G97</f>
        <v>9464077</v>
      </c>
      <c r="L97" s="433"/>
    </row>
    <row r="98" spans="1:12">
      <c r="A98" s="487"/>
      <c r="B98" s="1800"/>
      <c r="C98" s="487" t="s">
        <v>1333</v>
      </c>
      <c r="D98" s="1798" t="s">
        <v>918</v>
      </c>
      <c r="E98" s="1800"/>
      <c r="F98" s="537"/>
      <c r="G98" s="1802"/>
      <c r="H98" s="537"/>
      <c r="I98" s="1802"/>
      <c r="J98" s="537"/>
      <c r="K98" s="1835"/>
      <c r="L98" s="433"/>
    </row>
    <row r="99" spans="1:12">
      <c r="A99" s="514"/>
      <c r="B99" s="1805"/>
      <c r="C99" s="529"/>
      <c r="D99" s="601"/>
      <c r="E99" s="584"/>
      <c r="F99" s="586"/>
      <c r="G99" s="586"/>
      <c r="H99" s="586"/>
      <c r="I99" s="586"/>
      <c r="J99" s="585">
        <v>1800</v>
      </c>
      <c r="K99" s="1835">
        <f>K97+J99</f>
        <v>9465877</v>
      </c>
      <c r="L99" s="433"/>
    </row>
    <row r="100" spans="1:12">
      <c r="A100" s="491"/>
      <c r="B100" s="1799"/>
      <c r="C100" s="474" t="s">
        <v>836</v>
      </c>
      <c r="D100" s="1797" t="s">
        <v>838</v>
      </c>
      <c r="E100" s="1799" t="s">
        <v>877</v>
      </c>
      <c r="F100" s="537"/>
      <c r="G100" s="1801">
        <v>27500</v>
      </c>
      <c r="H100" s="537"/>
      <c r="I100" s="1801"/>
      <c r="J100" s="537"/>
      <c r="K100" s="1834">
        <f>K99-G100</f>
        <v>9438377</v>
      </c>
      <c r="L100" s="433"/>
    </row>
    <row r="101" spans="1:12">
      <c r="A101" s="487"/>
      <c r="B101" s="1800"/>
      <c r="C101" s="477" t="s">
        <v>837</v>
      </c>
      <c r="D101" s="1798" t="s">
        <v>304</v>
      </c>
      <c r="E101" s="1800"/>
      <c r="F101" s="537"/>
      <c r="G101" s="1802"/>
      <c r="H101" s="537"/>
      <c r="I101" s="1802"/>
      <c r="J101" s="537"/>
      <c r="K101" s="1835"/>
      <c r="L101" s="433"/>
    </row>
    <row r="102" spans="1:12">
      <c r="A102" s="514"/>
      <c r="B102" s="1805"/>
      <c r="C102" s="529"/>
      <c r="D102" s="602"/>
      <c r="E102" s="599"/>
      <c r="F102" s="586"/>
      <c r="G102" s="586"/>
      <c r="H102" s="586"/>
      <c r="I102" s="586"/>
      <c r="J102" s="585">
        <v>750</v>
      </c>
      <c r="K102" s="1835">
        <f>K100+J102</f>
        <v>9439127</v>
      </c>
      <c r="L102" s="433"/>
    </row>
    <row r="103" spans="1:12">
      <c r="A103" s="491"/>
      <c r="B103" s="1799"/>
      <c r="C103" s="499" t="s">
        <v>781</v>
      </c>
      <c r="D103" s="1797" t="s">
        <v>574</v>
      </c>
      <c r="E103" s="1799" t="s">
        <v>79</v>
      </c>
      <c r="F103" s="537"/>
      <c r="G103" s="1801"/>
      <c r="H103" s="537"/>
      <c r="I103" s="1801">
        <v>10140</v>
      </c>
      <c r="J103" s="537"/>
      <c r="K103" s="1834">
        <f>K102-I103</f>
        <v>9428987</v>
      </c>
      <c r="L103" s="433"/>
    </row>
    <row r="104" spans="1:12">
      <c r="A104" s="487"/>
      <c r="B104" s="1800"/>
      <c r="C104" s="477" t="s">
        <v>994</v>
      </c>
      <c r="D104" s="1798" t="s">
        <v>46</v>
      </c>
      <c r="E104" s="1800"/>
      <c r="F104" s="537"/>
      <c r="G104" s="1802"/>
      <c r="H104" s="537"/>
      <c r="I104" s="1802"/>
      <c r="J104" s="537"/>
      <c r="K104" s="1835"/>
      <c r="L104" s="433"/>
    </row>
    <row r="105" spans="1:12">
      <c r="A105" s="514"/>
      <c r="B105" s="1805"/>
      <c r="C105" s="532"/>
      <c r="D105" s="576"/>
      <c r="E105" s="582"/>
      <c r="F105" s="586"/>
      <c r="G105" s="586"/>
      <c r="H105" s="586"/>
      <c r="I105" s="586"/>
      <c r="J105" s="585">
        <v>1500</v>
      </c>
      <c r="K105" s="1835">
        <f>K103+J105</f>
        <v>9430487</v>
      </c>
      <c r="L105" s="433"/>
    </row>
    <row r="106" spans="1:12">
      <c r="A106" s="491"/>
      <c r="B106" s="1799"/>
      <c r="C106" s="491" t="s">
        <v>781</v>
      </c>
      <c r="D106" s="1797" t="s">
        <v>632</v>
      </c>
      <c r="E106" s="9498" t="s">
        <v>74</v>
      </c>
      <c r="F106" s="537"/>
      <c r="G106" s="1801">
        <v>123140</v>
      </c>
      <c r="H106" s="537"/>
      <c r="I106" s="1801"/>
      <c r="J106" s="537"/>
      <c r="K106" s="1834">
        <f>K105-G106</f>
        <v>9307347</v>
      </c>
      <c r="L106" s="433"/>
    </row>
    <row r="107" spans="1:12">
      <c r="A107" s="487"/>
      <c r="B107" s="1800"/>
      <c r="C107" s="487" t="s">
        <v>1005</v>
      </c>
      <c r="D107" s="1798" t="s">
        <v>73</v>
      </c>
      <c r="E107" s="9499"/>
      <c r="F107" s="537"/>
      <c r="G107" s="1802"/>
      <c r="H107" s="537"/>
      <c r="I107" s="1802"/>
      <c r="J107" s="537"/>
      <c r="K107" s="1835"/>
      <c r="L107" s="433"/>
    </row>
    <row r="108" spans="1:12">
      <c r="A108" s="514"/>
      <c r="B108" s="1805"/>
      <c r="C108" s="532"/>
      <c r="D108" s="576"/>
      <c r="E108" s="582"/>
      <c r="F108" s="586"/>
      <c r="G108" s="586"/>
      <c r="H108" s="586"/>
      <c r="I108" s="586"/>
      <c r="J108" s="585">
        <v>1500</v>
      </c>
      <c r="K108" s="1835">
        <f>K106+J108</f>
        <v>9308847</v>
      </c>
      <c r="L108" s="433"/>
    </row>
    <row r="109" spans="1:12">
      <c r="A109" s="491"/>
      <c r="B109" s="1799"/>
      <c r="C109" s="525" t="s">
        <v>778</v>
      </c>
      <c r="D109" s="1797" t="s">
        <v>632</v>
      </c>
      <c r="E109" s="9498" t="s">
        <v>74</v>
      </c>
      <c r="F109" s="1801"/>
      <c r="G109" s="1801">
        <v>102140</v>
      </c>
      <c r="H109" s="537"/>
      <c r="I109" s="1801"/>
      <c r="J109" s="534"/>
      <c r="K109" s="1834">
        <f>K108-G109</f>
        <v>9206707</v>
      </c>
      <c r="L109" s="433"/>
    </row>
    <row r="110" spans="1:12">
      <c r="A110" s="487"/>
      <c r="B110" s="1800"/>
      <c r="C110" s="539" t="s">
        <v>1004</v>
      </c>
      <c r="D110" s="1798" t="s">
        <v>73</v>
      </c>
      <c r="E110" s="9499"/>
      <c r="F110" s="1802"/>
      <c r="G110" s="1802"/>
      <c r="H110" s="537"/>
      <c r="I110" s="1802"/>
      <c r="J110" s="515"/>
      <c r="K110" s="1835"/>
      <c r="L110" s="433"/>
    </row>
    <row r="111" spans="1:12">
      <c r="A111" s="554"/>
      <c r="B111" s="1805"/>
      <c r="C111" s="532"/>
      <c r="D111" s="576"/>
      <c r="E111" s="582"/>
      <c r="F111" s="586"/>
      <c r="G111" s="586"/>
      <c r="H111" s="586"/>
      <c r="I111" s="586"/>
      <c r="J111" s="604">
        <v>1500</v>
      </c>
      <c r="K111" s="1835">
        <f>K109+J111</f>
        <v>9208207</v>
      </c>
      <c r="L111" s="433"/>
    </row>
    <row r="112" spans="1:12">
      <c r="A112" s="491"/>
      <c r="B112" s="1799"/>
      <c r="C112" s="474" t="s">
        <v>778</v>
      </c>
      <c r="D112" s="518" t="s">
        <v>399</v>
      </c>
      <c r="E112" s="1799" t="s">
        <v>401</v>
      </c>
      <c r="F112" s="1801"/>
      <c r="G112" s="1801">
        <v>35140</v>
      </c>
      <c r="H112" s="534"/>
      <c r="I112" s="1801"/>
      <c r="J112" s="595"/>
      <c r="K112" s="1834">
        <f>K111-G112</f>
        <v>9173067</v>
      </c>
      <c r="L112" s="433"/>
    </row>
    <row r="113" spans="1:12">
      <c r="A113" s="487"/>
      <c r="B113" s="1800"/>
      <c r="C113" s="477" t="s">
        <v>862</v>
      </c>
      <c r="D113" s="519" t="s">
        <v>855</v>
      </c>
      <c r="E113" s="1800"/>
      <c r="F113" s="1802"/>
      <c r="G113" s="1802"/>
      <c r="H113" s="515"/>
      <c r="I113" s="1802"/>
      <c r="J113" s="559"/>
      <c r="K113" s="1835"/>
      <c r="L113" s="433"/>
    </row>
    <row r="114" spans="1:12">
      <c r="A114" s="554"/>
      <c r="B114" s="1805"/>
      <c r="C114" s="532"/>
      <c r="D114" s="576"/>
      <c r="E114" s="584"/>
      <c r="F114" s="600"/>
      <c r="G114" s="600"/>
      <c r="H114" s="600"/>
      <c r="I114" s="600"/>
      <c r="J114" s="604">
        <v>1500</v>
      </c>
      <c r="K114" s="1835">
        <f>K112+J114</f>
        <v>9174567</v>
      </c>
      <c r="L114" s="433"/>
    </row>
    <row r="115" spans="1:12">
      <c r="A115" s="491"/>
      <c r="B115" s="1799"/>
      <c r="C115" s="491" t="s">
        <v>778</v>
      </c>
      <c r="D115" s="1797" t="s">
        <v>157</v>
      </c>
      <c r="E115" s="1799" t="s">
        <v>156</v>
      </c>
      <c r="F115" s="1814"/>
      <c r="G115" s="1801">
        <v>31140</v>
      </c>
      <c r="H115" s="1801"/>
      <c r="I115" s="1801"/>
      <c r="J115" s="595"/>
      <c r="K115" s="1834">
        <f>K114-G115</f>
        <v>9143427</v>
      </c>
      <c r="L115" s="9617"/>
    </row>
    <row r="116" spans="1:12">
      <c r="A116" s="487"/>
      <c r="B116" s="1800"/>
      <c r="C116" s="487" t="s">
        <v>1340</v>
      </c>
      <c r="D116" s="1798" t="s">
        <v>1383</v>
      </c>
      <c r="E116" s="1800"/>
      <c r="F116" s="1802"/>
      <c r="G116" s="1802"/>
      <c r="H116" s="1802"/>
      <c r="I116" s="1802"/>
      <c r="J116" s="559"/>
      <c r="K116" s="1835"/>
      <c r="L116" s="9618"/>
    </row>
    <row r="117" spans="1:12">
      <c r="A117" s="554"/>
      <c r="B117" s="1805"/>
      <c r="C117" s="532"/>
      <c r="D117" s="576"/>
      <c r="E117" s="584"/>
      <c r="F117" s="577"/>
      <c r="G117" s="577"/>
      <c r="H117" s="600"/>
      <c r="I117" s="577"/>
      <c r="J117" s="604">
        <v>1500</v>
      </c>
      <c r="K117" s="1835">
        <f>K115+J117</f>
        <v>9144927</v>
      </c>
      <c r="L117" s="433"/>
    </row>
    <row r="118" spans="1:12">
      <c r="A118" s="491"/>
      <c r="B118" s="1799"/>
      <c r="C118" s="517" t="s">
        <v>781</v>
      </c>
      <c r="D118" s="1797" t="s">
        <v>614</v>
      </c>
      <c r="E118" s="1799" t="s">
        <v>414</v>
      </c>
      <c r="F118" s="1801"/>
      <c r="G118" s="1801">
        <v>116140</v>
      </c>
      <c r="H118" s="1801"/>
      <c r="I118" s="1801"/>
      <c r="J118" s="534"/>
      <c r="K118" s="1834">
        <f>K117-G118</f>
        <v>9028787</v>
      </c>
      <c r="L118" s="433"/>
    </row>
    <row r="119" spans="1:12">
      <c r="A119" s="487"/>
      <c r="B119" s="1800"/>
      <c r="C119" s="555" t="s">
        <v>1031</v>
      </c>
      <c r="D119" s="1798" t="s">
        <v>698</v>
      </c>
      <c r="E119" s="1800"/>
      <c r="F119" s="1802"/>
      <c r="G119" s="1802"/>
      <c r="H119" s="1802"/>
      <c r="I119" s="1802"/>
      <c r="J119" s="515"/>
      <c r="K119" s="1835"/>
      <c r="L119" s="433"/>
    </row>
    <row r="120" spans="1:12">
      <c r="A120" s="554"/>
      <c r="B120" s="1805"/>
      <c r="C120" s="532"/>
      <c r="D120" s="576"/>
      <c r="E120" s="584"/>
      <c r="F120" s="577"/>
      <c r="G120" s="577"/>
      <c r="H120" s="600"/>
      <c r="I120" s="577"/>
      <c r="J120" s="604">
        <v>1500</v>
      </c>
      <c r="K120" s="1835">
        <f>K118+J120</f>
        <v>9030287</v>
      </c>
      <c r="L120" s="433"/>
    </row>
    <row r="121" spans="1:12">
      <c r="A121" s="491"/>
      <c r="B121" s="1799"/>
      <c r="C121" s="474" t="s">
        <v>781</v>
      </c>
      <c r="D121" s="518" t="s">
        <v>568</v>
      </c>
      <c r="E121" s="1799" t="s">
        <v>715</v>
      </c>
      <c r="F121" s="1801"/>
      <c r="G121" s="1801">
        <v>10140</v>
      </c>
      <c r="H121" s="534"/>
      <c r="I121" s="1801"/>
      <c r="J121" s="537"/>
      <c r="K121" s="1834">
        <f>K120-G121</f>
        <v>9020147</v>
      </c>
      <c r="L121" s="433"/>
    </row>
    <row r="122" spans="1:12">
      <c r="A122" s="487"/>
      <c r="B122" s="1800"/>
      <c r="C122" s="477" t="s">
        <v>793</v>
      </c>
      <c r="D122" s="519" t="s">
        <v>250</v>
      </c>
      <c r="E122" s="1800"/>
      <c r="F122" s="1802"/>
      <c r="G122" s="1802"/>
      <c r="H122" s="515"/>
      <c r="I122" s="1802"/>
      <c r="J122" s="515"/>
      <c r="K122" s="1835"/>
      <c r="L122" s="433"/>
    </row>
    <row r="123" spans="1:12">
      <c r="A123" s="554"/>
      <c r="B123" s="1805"/>
      <c r="C123" s="532"/>
      <c r="D123" s="528"/>
      <c r="E123" s="584"/>
      <c r="F123" s="600"/>
      <c r="G123" s="600"/>
      <c r="H123" s="600"/>
      <c r="I123" s="600"/>
      <c r="J123" s="604">
        <v>1500</v>
      </c>
      <c r="K123" s="1837">
        <f>K121+J123</f>
        <v>9021647</v>
      </c>
      <c r="L123" s="433"/>
    </row>
    <row r="124" spans="1:12">
      <c r="A124" s="491"/>
      <c r="B124" s="1799"/>
      <c r="C124" s="474" t="s">
        <v>778</v>
      </c>
      <c r="D124" s="1797" t="s">
        <v>795</v>
      </c>
      <c r="E124" s="1799" t="s">
        <v>454</v>
      </c>
      <c r="F124" s="1801"/>
      <c r="G124" s="1801">
        <v>84640</v>
      </c>
      <c r="H124" s="537"/>
      <c r="I124" s="1801"/>
      <c r="J124" s="537"/>
      <c r="K124" s="1834">
        <f>K123-G124</f>
        <v>8937007</v>
      </c>
      <c r="L124" s="9617"/>
    </row>
    <row r="125" spans="1:12">
      <c r="A125" s="487"/>
      <c r="B125" s="1800"/>
      <c r="C125" s="477" t="s">
        <v>794</v>
      </c>
      <c r="D125" s="1798" t="s">
        <v>875</v>
      </c>
      <c r="E125" s="1800"/>
      <c r="F125" s="1802"/>
      <c r="G125" s="1802"/>
      <c r="H125" s="515"/>
      <c r="I125" s="1802"/>
      <c r="J125" s="515"/>
      <c r="K125" s="1835"/>
      <c r="L125" s="9618"/>
    </row>
    <row r="126" spans="1:12">
      <c r="A126" s="554"/>
      <c r="B126" s="1805"/>
      <c r="C126" s="529"/>
      <c r="D126" s="583"/>
      <c r="E126" s="599"/>
      <c r="F126" s="600"/>
      <c r="G126" s="600"/>
      <c r="H126" s="600"/>
      <c r="I126" s="600"/>
      <c r="J126" s="604">
        <v>1500</v>
      </c>
      <c r="K126" s="1835">
        <f>K124+J126</f>
        <v>8938507</v>
      </c>
      <c r="L126" s="433"/>
    </row>
    <row r="127" spans="1:12">
      <c r="A127" s="491"/>
      <c r="B127" s="1799"/>
      <c r="C127" s="525" t="s">
        <v>781</v>
      </c>
      <c r="D127" s="1819" t="s">
        <v>790</v>
      </c>
      <c r="E127" s="1799" t="s">
        <v>877</v>
      </c>
      <c r="F127" s="1801"/>
      <c r="G127" s="1801">
        <v>24790</v>
      </c>
      <c r="H127" s="537"/>
      <c r="I127" s="1801"/>
      <c r="J127" s="595"/>
      <c r="K127" s="1834">
        <f>K126-G127</f>
        <v>8913717</v>
      </c>
      <c r="L127" s="9617"/>
    </row>
    <row r="128" spans="1:12">
      <c r="A128" s="487"/>
      <c r="B128" s="1800"/>
      <c r="C128" s="539" t="s">
        <v>789</v>
      </c>
      <c r="D128" s="540" t="s">
        <v>304</v>
      </c>
      <c r="E128" s="1800"/>
      <c r="F128" s="1802"/>
      <c r="G128" s="1802"/>
      <c r="H128" s="515"/>
      <c r="I128" s="1802"/>
      <c r="J128" s="559"/>
      <c r="K128" s="1835"/>
      <c r="L128" s="9618"/>
    </row>
    <row r="129" spans="1:12">
      <c r="A129" s="554"/>
      <c r="B129" s="1805"/>
      <c r="C129" s="532"/>
      <c r="D129" s="576"/>
      <c r="E129" s="599"/>
      <c r="F129" s="575"/>
      <c r="G129" s="575"/>
      <c r="H129" s="586"/>
      <c r="I129" s="575"/>
      <c r="J129" s="604">
        <v>1500</v>
      </c>
      <c r="K129" s="1835">
        <f>K127+J129</f>
        <v>8915217</v>
      </c>
      <c r="L129" s="433"/>
    </row>
    <row r="130" spans="1:12">
      <c r="A130" s="491"/>
      <c r="B130" s="1799"/>
      <c r="C130" s="474" t="s">
        <v>781</v>
      </c>
      <c r="D130" s="1797" t="s">
        <v>1285</v>
      </c>
      <c r="E130" s="1799" t="s">
        <v>1320</v>
      </c>
      <c r="F130" s="1801"/>
      <c r="G130" s="1801">
        <v>20140</v>
      </c>
      <c r="H130" s="534"/>
      <c r="I130" s="1801"/>
      <c r="J130" s="1815"/>
      <c r="K130" s="1834">
        <f>K129-G130</f>
        <v>8895077</v>
      </c>
      <c r="L130" s="9647"/>
    </row>
    <row r="131" spans="1:12">
      <c r="A131" s="487"/>
      <c r="B131" s="1800"/>
      <c r="C131" s="477" t="s">
        <v>1092</v>
      </c>
      <c r="D131" s="1798" t="s">
        <v>38</v>
      </c>
      <c r="E131" s="1800"/>
      <c r="F131" s="1802"/>
      <c r="G131" s="1802"/>
      <c r="H131" s="515"/>
      <c r="I131" s="1802"/>
      <c r="J131" s="1816"/>
      <c r="K131" s="1835"/>
      <c r="L131" s="9648"/>
    </row>
    <row r="132" spans="1:12">
      <c r="A132" s="554"/>
      <c r="B132" s="1805"/>
      <c r="C132" s="1436"/>
      <c r="D132" s="1436"/>
      <c r="E132" s="1436"/>
      <c r="F132" s="577"/>
      <c r="G132" s="577"/>
      <c r="H132" s="600"/>
      <c r="I132" s="577"/>
      <c r="J132" s="604">
        <v>1500</v>
      </c>
      <c r="K132" s="1835">
        <f>K130+J132</f>
        <v>8896577</v>
      </c>
      <c r="L132" s="433"/>
    </row>
    <row r="133" spans="1:12">
      <c r="A133" s="491"/>
      <c r="B133" s="1799"/>
      <c r="C133" s="556" t="s">
        <v>781</v>
      </c>
      <c r="D133" s="1797" t="s">
        <v>1353</v>
      </c>
      <c r="E133" s="1136" t="s">
        <v>1484</v>
      </c>
      <c r="F133" s="1801"/>
      <c r="G133" s="1801">
        <v>39440</v>
      </c>
      <c r="H133" s="1801"/>
      <c r="I133" s="1801"/>
      <c r="J133" s="1815"/>
      <c r="K133" s="1834">
        <f>K132-G133</f>
        <v>8857137</v>
      </c>
      <c r="L133" s="433"/>
    </row>
    <row r="134" spans="1:12">
      <c r="A134" s="487"/>
      <c r="B134" s="1800"/>
      <c r="C134" s="555" t="s">
        <v>1354</v>
      </c>
      <c r="D134" s="1798" t="s">
        <v>258</v>
      </c>
      <c r="E134" s="1813"/>
      <c r="F134" s="1802"/>
      <c r="G134" s="1802"/>
      <c r="H134" s="1802"/>
      <c r="I134" s="1802"/>
      <c r="J134" s="1816"/>
      <c r="K134" s="1835"/>
      <c r="L134" s="433"/>
    </row>
    <row r="135" spans="1:12">
      <c r="A135" s="554"/>
      <c r="B135" s="1805"/>
      <c r="C135" s="532"/>
      <c r="D135" s="576"/>
      <c r="E135" s="582"/>
      <c r="F135" s="575"/>
      <c r="G135" s="575"/>
      <c r="H135" s="586"/>
      <c r="I135" s="575"/>
      <c r="J135" s="604">
        <v>1500</v>
      </c>
      <c r="K135" s="1835">
        <f>K133+J135</f>
        <v>8858637</v>
      </c>
      <c r="L135" s="768"/>
    </row>
    <row r="136" spans="1:12">
      <c r="A136" s="491"/>
      <c r="B136" s="1799"/>
      <c r="C136" s="556" t="s">
        <v>781</v>
      </c>
      <c r="D136" s="1797" t="s">
        <v>1344</v>
      </c>
      <c r="E136" s="1136" t="s">
        <v>1349</v>
      </c>
      <c r="F136" s="1801"/>
      <c r="G136" s="1809">
        <v>112640</v>
      </c>
      <c r="H136" s="1801"/>
      <c r="I136" s="1801"/>
      <c r="J136" s="1815"/>
      <c r="K136" s="1834">
        <f>K135-G136</f>
        <v>8745997</v>
      </c>
      <c r="L136" s="9647"/>
    </row>
    <row r="137" spans="1:12">
      <c r="A137" s="487"/>
      <c r="B137" s="1800"/>
      <c r="C137" s="555" t="s">
        <v>1343</v>
      </c>
      <c r="D137" s="1798" t="s">
        <v>1543</v>
      </c>
      <c r="E137" s="1813"/>
      <c r="F137" s="1802"/>
      <c r="G137" s="1810"/>
      <c r="H137" s="1802"/>
      <c r="I137" s="1802"/>
      <c r="J137" s="1816"/>
      <c r="K137" s="1835"/>
      <c r="L137" s="9648"/>
    </row>
    <row r="138" spans="1:12">
      <c r="A138" s="487"/>
      <c r="B138" s="1805"/>
      <c r="C138" s="532"/>
      <c r="D138" s="576"/>
      <c r="E138" s="582"/>
      <c r="F138" s="577"/>
      <c r="G138" s="577"/>
      <c r="H138" s="600"/>
      <c r="I138" s="577"/>
      <c r="J138" s="604">
        <v>1500</v>
      </c>
      <c r="K138" s="1835">
        <f>K136+J138</f>
        <v>8747497</v>
      </c>
      <c r="L138" s="433"/>
    </row>
    <row r="139" spans="1:12">
      <c r="A139" s="491"/>
      <c r="B139" s="1799"/>
      <c r="C139" s="517" t="s">
        <v>781</v>
      </c>
      <c r="D139" s="1797" t="s">
        <v>1560</v>
      </c>
      <c r="E139" s="1799" t="s">
        <v>1603</v>
      </c>
      <c r="F139" s="1801"/>
      <c r="G139" s="1801">
        <v>39140</v>
      </c>
      <c r="H139" s="1801"/>
      <c r="I139" s="1801"/>
      <c r="J139" s="1815"/>
      <c r="K139" s="1834">
        <f>K138-G139</f>
        <v>8708357</v>
      </c>
      <c r="L139" s="433"/>
    </row>
    <row r="140" spans="1:12">
      <c r="A140" s="487"/>
      <c r="B140" s="1800"/>
      <c r="C140" s="477" t="s">
        <v>1559</v>
      </c>
      <c r="D140" s="1798" t="s">
        <v>38</v>
      </c>
      <c r="E140" s="1800"/>
      <c r="F140" s="1802"/>
      <c r="G140" s="1802"/>
      <c r="H140" s="1802"/>
      <c r="I140" s="1802"/>
      <c r="J140" s="1816"/>
      <c r="K140" s="1835"/>
      <c r="L140" s="433"/>
    </row>
    <row r="141" spans="1:12">
      <c r="A141" s="487"/>
      <c r="B141" s="1805"/>
      <c r="C141" s="532"/>
      <c r="D141" s="583"/>
      <c r="E141" s="582"/>
      <c r="F141" s="575"/>
      <c r="G141" s="575"/>
      <c r="H141" s="586"/>
      <c r="I141" s="575"/>
      <c r="J141" s="585">
        <v>1500</v>
      </c>
      <c r="K141" s="1835">
        <f>K139+J141</f>
        <v>8709857</v>
      </c>
      <c r="L141" s="433"/>
    </row>
    <row r="142" spans="1:12">
      <c r="A142" s="498"/>
      <c r="B142" s="1812"/>
      <c r="C142" s="457" t="s">
        <v>781</v>
      </c>
      <c r="D142" s="1822" t="s">
        <v>1246</v>
      </c>
      <c r="E142" s="459" t="s">
        <v>1248</v>
      </c>
      <c r="F142" s="1801"/>
      <c r="G142" s="1801">
        <v>96140</v>
      </c>
      <c r="H142" s="1801"/>
      <c r="I142" s="1801"/>
      <c r="J142" s="464"/>
      <c r="K142" s="1834">
        <f>K141-G142</f>
        <v>8613717</v>
      </c>
      <c r="L142" s="433"/>
    </row>
    <row r="143" spans="1:12">
      <c r="A143" s="487"/>
      <c r="B143" s="1813"/>
      <c r="C143" s="461" t="s">
        <v>1487</v>
      </c>
      <c r="D143" s="1823" t="s">
        <v>1247</v>
      </c>
      <c r="E143" s="1818"/>
      <c r="F143" s="1802"/>
      <c r="G143" s="1802"/>
      <c r="H143" s="1802"/>
      <c r="I143" s="1802"/>
      <c r="J143" s="559"/>
      <c r="K143" s="1835"/>
      <c r="L143" s="433"/>
    </row>
    <row r="144" spans="1:12">
      <c r="A144" s="487"/>
      <c r="B144" s="561"/>
      <c r="C144" s="532"/>
      <c r="D144" s="583"/>
      <c r="E144" s="582"/>
      <c r="F144" s="577"/>
      <c r="G144" s="577"/>
      <c r="H144" s="600"/>
      <c r="I144" s="577"/>
      <c r="J144" s="585">
        <v>1500</v>
      </c>
      <c r="K144" s="1874">
        <f>K142+J144</f>
        <v>8615217</v>
      </c>
      <c r="L144" s="433"/>
    </row>
    <row r="145" spans="1:12">
      <c r="A145" s="498"/>
      <c r="B145" s="1812"/>
      <c r="C145" s="556" t="s">
        <v>781</v>
      </c>
      <c r="D145" s="1819" t="s">
        <v>278</v>
      </c>
      <c r="E145" s="974" t="s">
        <v>279</v>
      </c>
      <c r="F145" s="1814"/>
      <c r="G145" s="1801">
        <v>31640</v>
      </c>
      <c r="H145" s="1801"/>
      <c r="I145" s="1801"/>
      <c r="J145" s="464"/>
      <c r="K145" s="1834">
        <f>K144-G145</f>
        <v>8583577</v>
      </c>
      <c r="L145" s="433"/>
    </row>
    <row r="146" spans="1:12">
      <c r="A146" s="487"/>
      <c r="B146" s="1813"/>
      <c r="C146" s="555" t="s">
        <v>1530</v>
      </c>
      <c r="D146" s="1798" t="s">
        <v>38</v>
      </c>
      <c r="E146" s="1800"/>
      <c r="F146" s="1802"/>
      <c r="G146" s="1802"/>
      <c r="H146" s="1802"/>
      <c r="I146" s="1802"/>
      <c r="J146" s="559"/>
      <c r="K146" s="1835"/>
      <c r="L146" s="433"/>
    </row>
    <row r="147" spans="1:12">
      <c r="A147" s="487"/>
      <c r="B147" s="561"/>
      <c r="C147" s="1436"/>
      <c r="D147" s="1436"/>
      <c r="E147" s="1436"/>
      <c r="F147" s="577"/>
      <c r="G147" s="577"/>
      <c r="H147" s="600"/>
      <c r="I147" s="577"/>
      <c r="J147" s="585">
        <v>1500</v>
      </c>
      <c r="K147" s="1835">
        <f>K145+J147</f>
        <v>8585077</v>
      </c>
      <c r="L147" s="433"/>
    </row>
    <row r="148" spans="1:12">
      <c r="A148" s="491"/>
      <c r="B148" s="1812"/>
      <c r="C148" s="517" t="s">
        <v>781</v>
      </c>
      <c r="D148" s="1797" t="s">
        <v>848</v>
      </c>
      <c r="E148" s="1799" t="s">
        <v>52</v>
      </c>
      <c r="F148" s="1814"/>
      <c r="G148" s="1801">
        <v>52890</v>
      </c>
      <c r="H148" s="1801"/>
      <c r="I148" s="1801"/>
      <c r="J148" s="464"/>
      <c r="K148" s="1834">
        <f>K147-G148</f>
        <v>8532187</v>
      </c>
      <c r="L148" s="433"/>
    </row>
    <row r="149" spans="1:12">
      <c r="A149" s="487"/>
      <c r="B149" s="1813"/>
      <c r="C149" s="477" t="s">
        <v>1289</v>
      </c>
      <c r="D149" s="1798" t="s">
        <v>1302</v>
      </c>
      <c r="E149" s="1800"/>
      <c r="F149" s="1802"/>
      <c r="G149" s="1802"/>
      <c r="H149" s="1802"/>
      <c r="I149" s="1802"/>
      <c r="J149" s="559"/>
      <c r="K149" s="1835"/>
      <c r="L149" s="433"/>
    </row>
    <row r="150" spans="1:12">
      <c r="A150" s="487"/>
      <c r="B150" s="561"/>
      <c r="C150" s="1436"/>
      <c r="D150" s="1436"/>
      <c r="E150" s="1436"/>
      <c r="F150" s="577"/>
      <c r="G150" s="577"/>
      <c r="H150" s="600"/>
      <c r="I150" s="577"/>
      <c r="J150" s="585">
        <v>1500</v>
      </c>
      <c r="K150" s="1835">
        <f>K148+J150</f>
        <v>8533687</v>
      </c>
      <c r="L150" s="433"/>
    </row>
    <row r="151" spans="1:12">
      <c r="A151" s="498"/>
      <c r="B151" s="1812"/>
      <c r="C151" s="556" t="s">
        <v>781</v>
      </c>
      <c r="D151" s="1797" t="s">
        <v>46</v>
      </c>
      <c r="E151" s="1799" t="s">
        <v>52</v>
      </c>
      <c r="F151" s="1814"/>
      <c r="G151" s="1801"/>
      <c r="H151" s="1801"/>
      <c r="I151" s="1801">
        <v>180140</v>
      </c>
      <c r="J151" s="464"/>
      <c r="K151" s="1834">
        <f>K150-I151</f>
        <v>8353547</v>
      </c>
      <c r="L151" s="433"/>
    </row>
    <row r="152" spans="1:12">
      <c r="A152" s="487"/>
      <c r="B152" s="1813"/>
      <c r="C152" s="555" t="s">
        <v>894</v>
      </c>
      <c r="D152" s="1798"/>
      <c r="E152" s="1800"/>
      <c r="F152" s="1802"/>
      <c r="G152" s="1802"/>
      <c r="H152" s="1802"/>
      <c r="I152" s="1802"/>
      <c r="J152" s="559"/>
      <c r="K152" s="1835"/>
      <c r="L152" s="433"/>
    </row>
    <row r="153" spans="1:12">
      <c r="A153" s="487"/>
      <c r="B153" s="561"/>
      <c r="C153" s="532"/>
      <c r="D153" s="576"/>
      <c r="E153" s="582"/>
      <c r="F153" s="577"/>
      <c r="G153" s="577"/>
      <c r="H153" s="600"/>
      <c r="I153" s="577"/>
      <c r="J153" s="585">
        <v>1500</v>
      </c>
      <c r="K153" s="1835">
        <f>K151+J153</f>
        <v>8355047</v>
      </c>
      <c r="L153" s="433"/>
    </row>
    <row r="154" spans="1:12">
      <c r="A154" s="491"/>
      <c r="B154" s="1812"/>
      <c r="C154" s="556" t="s">
        <v>781</v>
      </c>
      <c r="D154" s="1797" t="s">
        <v>906</v>
      </c>
      <c r="E154" s="1799"/>
      <c r="F154" s="1801"/>
      <c r="G154" s="1801"/>
      <c r="H154" s="1801"/>
      <c r="I154" s="1801">
        <v>128140</v>
      </c>
      <c r="J154" s="595"/>
      <c r="K154" s="1834">
        <f>K153-I154</f>
        <v>8226907</v>
      </c>
      <c r="L154" s="9647"/>
    </row>
    <row r="155" spans="1:12">
      <c r="A155" s="487"/>
      <c r="B155" s="1813"/>
      <c r="C155" s="555" t="s">
        <v>1058</v>
      </c>
      <c r="D155" s="1798"/>
      <c r="E155" s="1800"/>
      <c r="F155" s="1802"/>
      <c r="G155" s="1802"/>
      <c r="H155" s="1802"/>
      <c r="I155" s="1802"/>
      <c r="J155" s="559"/>
      <c r="K155" s="1835"/>
      <c r="L155" s="9648"/>
    </row>
    <row r="156" spans="1:12">
      <c r="A156" s="487"/>
      <c r="B156" s="561"/>
      <c r="C156" s="532"/>
      <c r="D156" s="576"/>
      <c r="E156" s="582"/>
      <c r="F156" s="577"/>
      <c r="G156" s="577"/>
      <c r="H156" s="600"/>
      <c r="I156" s="577"/>
      <c r="J156" s="585">
        <v>1500</v>
      </c>
      <c r="K156" s="1835">
        <f>K154+J156</f>
        <v>8228407</v>
      </c>
      <c r="L156" s="433"/>
    </row>
    <row r="157" spans="1:12">
      <c r="A157" s="498"/>
      <c r="B157" s="1812"/>
      <c r="C157" s="491" t="s">
        <v>781</v>
      </c>
      <c r="D157" s="485" t="s">
        <v>267</v>
      </c>
      <c r="E157" s="1799" t="s">
        <v>271</v>
      </c>
      <c r="F157" s="1814"/>
      <c r="G157" s="1801">
        <v>39240</v>
      </c>
      <c r="H157" s="1801"/>
      <c r="I157" s="1801"/>
      <c r="J157" s="595"/>
      <c r="K157" s="1834">
        <f>K156-G157</f>
        <v>8189167</v>
      </c>
      <c r="L157" s="9617"/>
    </row>
    <row r="158" spans="1:12">
      <c r="A158" s="487"/>
      <c r="B158" s="1813"/>
      <c r="C158" s="487" t="s">
        <v>791</v>
      </c>
      <c r="D158" s="486" t="s">
        <v>304</v>
      </c>
      <c r="E158" s="1800"/>
      <c r="F158" s="1802"/>
      <c r="G158" s="1802"/>
      <c r="H158" s="1802"/>
      <c r="I158" s="1802"/>
      <c r="J158" s="559"/>
      <c r="K158" s="1835"/>
      <c r="L158" s="9618"/>
    </row>
    <row r="159" spans="1:12">
      <c r="A159" s="487"/>
      <c r="B159" s="561"/>
      <c r="C159" s="532"/>
      <c r="D159" s="576"/>
      <c r="E159" s="582"/>
      <c r="F159" s="575"/>
      <c r="G159" s="577"/>
      <c r="H159" s="600"/>
      <c r="I159" s="577"/>
      <c r="J159" s="585">
        <v>1500</v>
      </c>
      <c r="K159" s="1835">
        <f>K157+J159</f>
        <v>8190667</v>
      </c>
      <c r="L159" s="433"/>
    </row>
    <row r="160" spans="1:12">
      <c r="A160" s="498"/>
      <c r="B160" s="1812"/>
      <c r="C160" s="474" t="s">
        <v>796</v>
      </c>
      <c r="D160" s="518" t="s">
        <v>1283</v>
      </c>
      <c r="E160" s="1799" t="s">
        <v>1346</v>
      </c>
      <c r="F160" s="1814"/>
      <c r="G160" s="1801">
        <v>68800</v>
      </c>
      <c r="H160" s="1801"/>
      <c r="I160" s="1801"/>
      <c r="J160" s="595"/>
      <c r="K160" s="1834">
        <f>K159-G160</f>
        <v>8121867</v>
      </c>
      <c r="L160" s="9617"/>
    </row>
    <row r="161" spans="1:12">
      <c r="A161" s="487"/>
      <c r="B161" s="1813"/>
      <c r="C161" s="477" t="s">
        <v>1341</v>
      </c>
      <c r="D161" s="519" t="s">
        <v>250</v>
      </c>
      <c r="E161" s="1800"/>
      <c r="F161" s="1802"/>
      <c r="G161" s="1802"/>
      <c r="H161" s="1802"/>
      <c r="I161" s="1802"/>
      <c r="J161" s="559"/>
      <c r="K161" s="1835"/>
      <c r="L161" s="9618"/>
    </row>
    <row r="162" spans="1:12">
      <c r="A162" s="487"/>
      <c r="B162" s="561"/>
      <c r="C162" s="532"/>
      <c r="D162" s="576"/>
      <c r="E162" s="582"/>
      <c r="F162" s="577"/>
      <c r="G162" s="577"/>
      <c r="H162" s="600"/>
      <c r="I162" s="577"/>
      <c r="J162" s="585">
        <v>750</v>
      </c>
      <c r="K162" s="1835">
        <f>K160+J162</f>
        <v>8122617</v>
      </c>
      <c r="L162" s="433"/>
    </row>
    <row r="163" spans="1:12">
      <c r="A163" s="491"/>
      <c r="B163" s="1812"/>
      <c r="C163" s="497" t="s">
        <v>799</v>
      </c>
      <c r="D163" s="1797" t="s">
        <v>558</v>
      </c>
      <c r="E163" s="1812" t="s">
        <v>251</v>
      </c>
      <c r="F163" s="1814"/>
      <c r="G163" s="1801">
        <v>96300</v>
      </c>
      <c r="H163" s="1801"/>
      <c r="I163" s="1801"/>
      <c r="J163" s="464"/>
      <c r="K163" s="1834">
        <f>K162-G163</f>
        <v>8026317</v>
      </c>
      <c r="L163" s="433"/>
    </row>
    <row r="164" spans="1:12">
      <c r="A164" s="487"/>
      <c r="B164" s="1813"/>
      <c r="C164" s="497" t="s">
        <v>800</v>
      </c>
      <c r="D164" s="1798" t="s">
        <v>250</v>
      </c>
      <c r="E164" s="1813"/>
      <c r="F164" s="1802"/>
      <c r="G164" s="1802"/>
      <c r="H164" s="1802"/>
      <c r="I164" s="1802"/>
      <c r="J164" s="559"/>
      <c r="K164" s="1835"/>
      <c r="L164" s="433"/>
    </row>
    <row r="165" spans="1:12">
      <c r="A165" s="487"/>
      <c r="B165" s="561"/>
      <c r="C165" s="532"/>
      <c r="D165" s="576"/>
      <c r="E165" s="582"/>
      <c r="F165" s="575"/>
      <c r="G165" s="600"/>
      <c r="H165" s="600"/>
      <c r="I165" s="577"/>
      <c r="J165" s="585">
        <v>750</v>
      </c>
      <c r="K165" s="1835">
        <f>K163+J165</f>
        <v>8027067</v>
      </c>
      <c r="L165" s="433"/>
    </row>
    <row r="166" spans="1:12">
      <c r="A166" s="498"/>
      <c r="B166" s="1812"/>
      <c r="C166" s="556" t="s">
        <v>796</v>
      </c>
      <c r="D166" s="1797" t="s">
        <v>1532</v>
      </c>
      <c r="E166" s="974" t="s">
        <v>1233</v>
      </c>
      <c r="F166" s="1814"/>
      <c r="G166" s="1801">
        <v>143900</v>
      </c>
      <c r="H166" s="1801"/>
      <c r="I166" s="1801"/>
      <c r="J166" s="595"/>
      <c r="K166" s="1834">
        <f>K165-G166</f>
        <v>7883167</v>
      </c>
      <c r="L166" s="9647"/>
    </row>
    <row r="167" spans="1:12">
      <c r="A167" s="487"/>
      <c r="B167" s="1813"/>
      <c r="C167" s="555" t="s">
        <v>1563</v>
      </c>
      <c r="D167" s="1798" t="s">
        <v>1811</v>
      </c>
      <c r="E167" s="1800"/>
      <c r="F167" s="1802"/>
      <c r="G167" s="1802"/>
      <c r="H167" s="1802"/>
      <c r="I167" s="1802"/>
      <c r="J167" s="559"/>
      <c r="K167" s="1835"/>
      <c r="L167" s="9648"/>
    </row>
    <row r="168" spans="1:12">
      <c r="A168" s="487"/>
      <c r="B168" s="561"/>
      <c r="C168" s="532"/>
      <c r="D168" s="576"/>
      <c r="E168" s="582"/>
      <c r="F168" s="575"/>
      <c r="G168" s="600"/>
      <c r="H168" s="600"/>
      <c r="I168" s="577"/>
      <c r="J168" s="585">
        <v>750</v>
      </c>
      <c r="K168" s="1835">
        <f>K166+J168</f>
        <v>7883917</v>
      </c>
      <c r="L168" s="433"/>
    </row>
    <row r="169" spans="1:12">
      <c r="A169" s="491"/>
      <c r="B169" s="1812"/>
      <c r="C169" s="517" t="s">
        <v>796</v>
      </c>
      <c r="D169" s="1797" t="s">
        <v>1750</v>
      </c>
      <c r="E169" s="1799" t="s">
        <v>406</v>
      </c>
      <c r="F169" s="1814"/>
      <c r="G169" s="1801">
        <v>185000</v>
      </c>
      <c r="H169" s="1801"/>
      <c r="I169" s="1801"/>
      <c r="J169" s="595"/>
      <c r="K169" s="1834">
        <f>K168-G169</f>
        <v>7698917</v>
      </c>
      <c r="L169" s="433"/>
    </row>
    <row r="170" spans="1:12">
      <c r="A170" s="487"/>
      <c r="B170" s="1813"/>
      <c r="C170" s="555" t="s">
        <v>1034</v>
      </c>
      <c r="D170" s="1798" t="s">
        <v>698</v>
      </c>
      <c r="E170" s="1800"/>
      <c r="F170" s="1802"/>
      <c r="G170" s="1802"/>
      <c r="H170" s="1802"/>
      <c r="I170" s="1802"/>
      <c r="J170" s="559"/>
      <c r="K170" s="1835"/>
      <c r="L170" s="433"/>
    </row>
    <row r="171" spans="1:12">
      <c r="A171" s="487"/>
      <c r="B171" s="561"/>
      <c r="C171" s="532"/>
      <c r="D171" s="576"/>
      <c r="E171" s="582"/>
      <c r="F171" s="575"/>
      <c r="G171" s="575"/>
      <c r="H171" s="600"/>
      <c r="I171" s="577"/>
      <c r="J171" s="585">
        <v>750</v>
      </c>
      <c r="K171" s="1835">
        <f>K169+J171</f>
        <v>7699667</v>
      </c>
      <c r="L171" s="433"/>
    </row>
    <row r="172" spans="1:12">
      <c r="A172" s="498"/>
      <c r="B172" s="1812"/>
      <c r="C172" s="517" t="s">
        <v>796</v>
      </c>
      <c r="D172" s="1797" t="s">
        <v>302</v>
      </c>
      <c r="E172" s="1799" t="s">
        <v>878</v>
      </c>
      <c r="F172" s="1814"/>
      <c r="G172" s="1801">
        <v>163800</v>
      </c>
      <c r="H172" s="534"/>
      <c r="I172" s="1801"/>
      <c r="J172" s="595"/>
      <c r="K172" s="1834">
        <f>K171-G172</f>
        <v>7535867</v>
      </c>
      <c r="L172" s="433"/>
    </row>
    <row r="173" spans="1:12">
      <c r="A173" s="487"/>
      <c r="B173" s="1813"/>
      <c r="C173" s="555" t="s">
        <v>1038</v>
      </c>
      <c r="D173" s="1798" t="s">
        <v>918</v>
      </c>
      <c r="E173" s="1800"/>
      <c r="F173" s="1802"/>
      <c r="G173" s="1802"/>
      <c r="H173" s="515"/>
      <c r="I173" s="1802"/>
      <c r="J173" s="559"/>
      <c r="K173" s="1835"/>
      <c r="L173" s="433"/>
    </row>
    <row r="174" spans="1:12">
      <c r="A174" s="487"/>
      <c r="B174" s="561"/>
      <c r="C174" s="532"/>
      <c r="D174" s="576"/>
      <c r="E174" s="582"/>
      <c r="F174" s="577"/>
      <c r="G174" s="577"/>
      <c r="H174" s="600"/>
      <c r="I174" s="577"/>
      <c r="J174" s="585">
        <v>750</v>
      </c>
      <c r="K174" s="1835">
        <f>K172+J174</f>
        <v>7536617</v>
      </c>
      <c r="L174" s="433"/>
    </row>
    <row r="175" spans="1:12">
      <c r="A175" s="498"/>
      <c r="B175" s="1812"/>
      <c r="C175" s="556" t="s">
        <v>796</v>
      </c>
      <c r="D175" s="1797" t="s">
        <v>1657</v>
      </c>
      <c r="E175" s="1799"/>
      <c r="F175" s="1801"/>
      <c r="G175" s="1801">
        <v>141300</v>
      </c>
      <c r="H175" s="537"/>
      <c r="I175" s="1801"/>
      <c r="J175" s="595"/>
      <c r="K175" s="1834">
        <f>K174-G175</f>
        <v>7395317</v>
      </c>
      <c r="L175" s="433"/>
    </row>
    <row r="176" spans="1:12">
      <c r="A176" s="487"/>
      <c r="B176" s="1813"/>
      <c r="C176" s="555" t="s">
        <v>1658</v>
      </c>
      <c r="D176" s="1798" t="s">
        <v>956</v>
      </c>
      <c r="E176" s="1800"/>
      <c r="F176" s="1802"/>
      <c r="G176" s="1802"/>
      <c r="H176" s="515"/>
      <c r="I176" s="1802"/>
      <c r="J176" s="559"/>
      <c r="K176" s="1835"/>
      <c r="L176" s="433"/>
    </row>
    <row r="177" spans="1:12">
      <c r="A177" s="487"/>
      <c r="B177" s="561"/>
      <c r="C177" s="532"/>
      <c r="D177" s="576"/>
      <c r="E177" s="582"/>
      <c r="F177" s="577"/>
      <c r="G177" s="577"/>
      <c r="H177" s="600"/>
      <c r="I177" s="577"/>
      <c r="J177" s="585">
        <v>750</v>
      </c>
      <c r="K177" s="1835">
        <f>K175+J177</f>
        <v>7396067</v>
      </c>
      <c r="L177" s="433"/>
    </row>
    <row r="178" spans="1:12">
      <c r="A178" s="491"/>
      <c r="B178" s="1812"/>
      <c r="C178" s="517" t="s">
        <v>796</v>
      </c>
      <c r="D178" s="1797" t="s">
        <v>302</v>
      </c>
      <c r="E178" s="974" t="s">
        <v>878</v>
      </c>
      <c r="F178" s="1814"/>
      <c r="G178" s="1801">
        <v>41300</v>
      </c>
      <c r="H178" s="1801"/>
      <c r="I178" s="1801"/>
      <c r="J178" s="595"/>
      <c r="K178" s="1834">
        <f>K177-G178</f>
        <v>7354767</v>
      </c>
      <c r="L178" s="433"/>
    </row>
    <row r="179" spans="1:12">
      <c r="A179" s="487"/>
      <c r="B179" s="1813"/>
      <c r="C179" s="555" t="s">
        <v>1521</v>
      </c>
      <c r="D179" s="1798" t="s">
        <v>918</v>
      </c>
      <c r="E179" s="1813"/>
      <c r="F179" s="1802"/>
      <c r="G179" s="1802"/>
      <c r="H179" s="1802"/>
      <c r="I179" s="1802"/>
      <c r="J179" s="559"/>
      <c r="K179" s="1835"/>
      <c r="L179" s="433"/>
    </row>
    <row r="180" spans="1:12">
      <c r="A180" s="487"/>
      <c r="B180" s="561"/>
      <c r="C180" s="532"/>
      <c r="D180" s="576"/>
      <c r="E180" s="582"/>
      <c r="F180" s="575"/>
      <c r="G180" s="575"/>
      <c r="H180" s="600"/>
      <c r="I180" s="577"/>
      <c r="J180" s="585">
        <v>750</v>
      </c>
      <c r="K180" s="1835">
        <f>K178+J180</f>
        <v>7355517</v>
      </c>
      <c r="L180" s="433"/>
    </row>
    <row r="181" spans="1:12">
      <c r="A181" s="491"/>
      <c r="B181" s="1812"/>
      <c r="C181" s="556" t="s">
        <v>796</v>
      </c>
      <c r="D181" s="1797" t="s">
        <v>1334</v>
      </c>
      <c r="E181" s="1136" t="s">
        <v>1348</v>
      </c>
      <c r="F181" s="1814"/>
      <c r="G181" s="1801">
        <v>111300</v>
      </c>
      <c r="H181" s="534"/>
      <c r="I181" s="1801"/>
      <c r="J181" s="464"/>
      <c r="K181" s="1834">
        <f>K180-G181</f>
        <v>7244217</v>
      </c>
      <c r="L181" s="716"/>
    </row>
    <row r="182" spans="1:12">
      <c r="A182" s="487"/>
      <c r="B182" s="1813"/>
      <c r="C182" s="555" t="s">
        <v>1342</v>
      </c>
      <c r="D182" s="1798" t="s">
        <v>918</v>
      </c>
      <c r="E182" s="1813"/>
      <c r="F182" s="1802"/>
      <c r="G182" s="1802"/>
      <c r="H182" s="515"/>
      <c r="I182" s="1802"/>
      <c r="J182" s="559"/>
      <c r="K182" s="1835"/>
      <c r="L182" s="717"/>
    </row>
    <row r="183" spans="1:12">
      <c r="A183" s="487"/>
      <c r="B183" s="561"/>
      <c r="C183" s="532"/>
      <c r="D183" s="576"/>
      <c r="E183" s="582"/>
      <c r="F183" s="577"/>
      <c r="G183" s="577"/>
      <c r="H183" s="600"/>
      <c r="I183" s="577"/>
      <c r="J183" s="585">
        <v>750</v>
      </c>
      <c r="K183" s="1835">
        <f>K181+J183</f>
        <v>7244967</v>
      </c>
      <c r="L183" s="433"/>
    </row>
    <row r="184" spans="1:12">
      <c r="A184" s="498"/>
      <c r="B184" s="1812"/>
      <c r="C184" s="517" t="s">
        <v>796</v>
      </c>
      <c r="D184" s="1797" t="s">
        <v>1036</v>
      </c>
      <c r="E184" s="1799" t="s">
        <v>499</v>
      </c>
      <c r="F184" s="1814"/>
      <c r="G184" s="1801">
        <v>126300</v>
      </c>
      <c r="H184" s="534"/>
      <c r="I184" s="1801"/>
      <c r="J184" s="595"/>
      <c r="K184" s="1834">
        <f>K183-G184</f>
        <v>7118667</v>
      </c>
      <c r="L184" s="9647"/>
    </row>
    <row r="185" spans="1:12">
      <c r="A185" s="487"/>
      <c r="B185" s="1813"/>
      <c r="C185" s="555" t="s">
        <v>1035</v>
      </c>
      <c r="D185" s="1798" t="s">
        <v>200</v>
      </c>
      <c r="E185" s="1800"/>
      <c r="F185" s="1802"/>
      <c r="G185" s="1802"/>
      <c r="H185" s="515"/>
      <c r="I185" s="1802"/>
      <c r="J185" s="559"/>
      <c r="K185" s="1835"/>
      <c r="L185" s="9648"/>
    </row>
    <row r="186" spans="1:12">
      <c r="A186" s="487"/>
      <c r="B186" s="561"/>
      <c r="C186" s="532"/>
      <c r="D186" s="576"/>
      <c r="E186" s="582"/>
      <c r="F186" s="577"/>
      <c r="G186" s="577"/>
      <c r="H186" s="600"/>
      <c r="I186" s="577"/>
      <c r="J186" s="585">
        <v>750</v>
      </c>
      <c r="K186" s="1835">
        <f>K184+J186</f>
        <v>7119417</v>
      </c>
      <c r="L186" s="433"/>
    </row>
    <row r="187" spans="1:12">
      <c r="A187" s="498"/>
      <c r="B187" s="1812"/>
      <c r="C187" s="435" t="s">
        <v>796</v>
      </c>
      <c r="D187" s="1797" t="s">
        <v>1427</v>
      </c>
      <c r="E187" s="1136" t="s">
        <v>1544</v>
      </c>
      <c r="F187" s="1801"/>
      <c r="G187" s="1801">
        <v>105900</v>
      </c>
      <c r="H187" s="1801"/>
      <c r="I187" s="1801"/>
      <c r="J187" s="595"/>
      <c r="K187" s="1834">
        <f>K186-G187</f>
        <v>7013517</v>
      </c>
      <c r="L187" s="433"/>
    </row>
    <row r="188" spans="1:12">
      <c r="A188" s="487"/>
      <c r="B188" s="1813"/>
      <c r="C188" s="509" t="s">
        <v>1522</v>
      </c>
      <c r="D188" s="1798" t="s">
        <v>729</v>
      </c>
      <c r="E188" s="1813"/>
      <c r="F188" s="1802"/>
      <c r="G188" s="1802"/>
      <c r="H188" s="1802"/>
      <c r="I188" s="1802"/>
      <c r="J188" s="559"/>
      <c r="K188" s="1835"/>
      <c r="L188" s="433"/>
    </row>
    <row r="189" spans="1:12">
      <c r="A189" s="487"/>
      <c r="B189" s="561"/>
      <c r="C189" s="532"/>
      <c r="D189" s="576"/>
      <c r="E189" s="582"/>
      <c r="F189" s="577"/>
      <c r="G189" s="577"/>
      <c r="H189" s="600"/>
      <c r="I189" s="577"/>
      <c r="J189" s="604">
        <v>750</v>
      </c>
      <c r="K189" s="1835">
        <f>K187+J189</f>
        <v>7014267</v>
      </c>
      <c r="L189" s="433"/>
    </row>
    <row r="190" spans="1:12">
      <c r="A190" s="498"/>
      <c r="B190" s="1812"/>
      <c r="C190" s="517" t="s">
        <v>796</v>
      </c>
      <c r="D190" s="1797" t="s">
        <v>167</v>
      </c>
      <c r="E190" s="1799" t="s">
        <v>56</v>
      </c>
      <c r="F190" s="1801"/>
      <c r="G190" s="1801">
        <v>294700</v>
      </c>
      <c r="H190" s="534"/>
      <c r="I190" s="1801"/>
      <c r="J190" s="595"/>
      <c r="K190" s="1834">
        <f>K189-G190</f>
        <v>6719567</v>
      </c>
      <c r="L190" s="433"/>
    </row>
    <row r="191" spans="1:12">
      <c r="A191" s="487"/>
      <c r="B191" s="1813"/>
      <c r="C191" s="555" t="s">
        <v>1033</v>
      </c>
      <c r="D191" s="1798" t="s">
        <v>1384</v>
      </c>
      <c r="E191" s="1800"/>
      <c r="F191" s="1802"/>
      <c r="G191" s="1802"/>
      <c r="H191" s="515"/>
      <c r="I191" s="1802"/>
      <c r="J191" s="559"/>
      <c r="K191" s="1835"/>
      <c r="L191" s="433"/>
    </row>
    <row r="192" spans="1:12">
      <c r="A192" s="487"/>
      <c r="B192" s="561"/>
      <c r="C192" s="532"/>
      <c r="D192" s="576"/>
      <c r="E192" s="582"/>
      <c r="F192" s="577"/>
      <c r="G192" s="577"/>
      <c r="H192" s="600"/>
      <c r="I192" s="577"/>
      <c r="J192" s="604">
        <v>750</v>
      </c>
      <c r="K192" s="1835">
        <f>K190+J192</f>
        <v>6720317</v>
      </c>
      <c r="L192" s="433"/>
    </row>
    <row r="193" spans="1:12">
      <c r="A193" s="498"/>
      <c r="B193" s="1812"/>
      <c r="C193" s="556" t="s">
        <v>796</v>
      </c>
      <c r="D193" s="1797" t="s">
        <v>1150</v>
      </c>
      <c r="E193" s="1799"/>
      <c r="F193" s="1814"/>
      <c r="G193" s="1801"/>
      <c r="H193" s="1801"/>
      <c r="I193" s="1801">
        <v>372100</v>
      </c>
      <c r="J193" s="595"/>
      <c r="K193" s="1834">
        <f>K192-I193</f>
        <v>6348217</v>
      </c>
      <c r="L193" s="433"/>
    </row>
    <row r="194" spans="1:12">
      <c r="A194" s="487"/>
      <c r="B194" s="1813"/>
      <c r="C194" s="555" t="s">
        <v>1152</v>
      </c>
      <c r="D194" s="1798"/>
      <c r="E194" s="1800"/>
      <c r="F194" s="1802"/>
      <c r="G194" s="1802"/>
      <c r="H194" s="1802"/>
      <c r="I194" s="1802"/>
      <c r="J194" s="559"/>
      <c r="K194" s="1835"/>
      <c r="L194" s="433"/>
    </row>
    <row r="195" spans="1:12">
      <c r="A195" s="487"/>
      <c r="B195" s="561"/>
      <c r="C195" s="532"/>
      <c r="D195" s="576"/>
      <c r="E195" s="582"/>
      <c r="F195" s="575"/>
      <c r="G195" s="575"/>
      <c r="H195" s="600"/>
      <c r="I195" s="577"/>
      <c r="J195" s="604">
        <v>750</v>
      </c>
      <c r="K195" s="1835">
        <f>K193+J195</f>
        <v>6348967</v>
      </c>
      <c r="L195" s="433"/>
    </row>
    <row r="196" spans="1:12">
      <c r="A196" s="498"/>
      <c r="B196" s="1812"/>
      <c r="C196" s="517" t="s">
        <v>591</v>
      </c>
      <c r="D196" s="1797"/>
      <c r="E196" s="1799"/>
      <c r="F196" s="1801">
        <v>20000000</v>
      </c>
      <c r="G196" s="1801"/>
      <c r="H196" s="537"/>
      <c r="I196" s="1801"/>
      <c r="J196" s="559"/>
      <c r="K196" s="1876">
        <f>K195+F196</f>
        <v>26348967</v>
      </c>
      <c r="L196" s="433"/>
    </row>
    <row r="197" spans="1:12">
      <c r="A197" s="487"/>
      <c r="B197" s="1813"/>
      <c r="C197" s="555"/>
      <c r="D197" s="1798"/>
      <c r="E197" s="1800"/>
      <c r="F197" s="1802"/>
      <c r="G197" s="1802"/>
      <c r="H197" s="515"/>
      <c r="I197" s="1802"/>
      <c r="J197" s="559"/>
      <c r="K197" s="1835"/>
      <c r="L197" s="433"/>
    </row>
    <row r="198" spans="1:12">
      <c r="A198" s="487"/>
      <c r="B198" s="561"/>
      <c r="C198" s="532"/>
      <c r="D198" s="576"/>
      <c r="E198" s="582"/>
      <c r="F198" s="577"/>
      <c r="G198" s="577"/>
      <c r="H198" s="600"/>
      <c r="I198" s="577"/>
      <c r="J198" s="604"/>
      <c r="K198" s="1835"/>
      <c r="L198" s="433"/>
    </row>
    <row r="199" spans="1:12">
      <c r="A199" s="498"/>
      <c r="B199" s="1852" t="s">
        <v>1706</v>
      </c>
      <c r="C199" s="517" t="s">
        <v>815</v>
      </c>
      <c r="D199" s="1839" t="s">
        <v>1708</v>
      </c>
      <c r="E199" s="1841"/>
      <c r="F199" s="1843"/>
      <c r="G199" s="1843">
        <v>195552</v>
      </c>
      <c r="H199" s="537"/>
      <c r="I199" s="1843"/>
      <c r="J199" s="559"/>
      <c r="K199" s="1873">
        <f>K196-G199</f>
        <v>26153415</v>
      </c>
      <c r="L199" s="433"/>
    </row>
    <row r="200" spans="1:12">
      <c r="A200" s="487"/>
      <c r="B200" s="1853"/>
      <c r="C200" s="555" t="s">
        <v>1707</v>
      </c>
      <c r="D200" s="1840"/>
      <c r="E200" s="1842"/>
      <c r="F200" s="1844"/>
      <c r="G200" s="1844"/>
      <c r="H200" s="515"/>
      <c r="I200" s="1844"/>
      <c r="J200" s="559"/>
      <c r="K200" s="1874"/>
      <c r="L200" s="433"/>
    </row>
    <row r="201" spans="1:12">
      <c r="A201" s="487"/>
      <c r="B201" s="561"/>
      <c r="C201" s="532"/>
      <c r="D201" s="576"/>
      <c r="E201" s="582"/>
      <c r="F201" s="577"/>
      <c r="G201" s="577"/>
      <c r="H201" s="600"/>
      <c r="I201" s="577"/>
      <c r="J201" s="604">
        <v>1800</v>
      </c>
      <c r="K201" s="1874">
        <f>K199+J201</f>
        <v>26155215</v>
      </c>
      <c r="L201" s="433"/>
    </row>
    <row r="202" spans="1:12">
      <c r="A202" s="498"/>
      <c r="B202" s="1852"/>
      <c r="C202" s="545" t="s">
        <v>1109</v>
      </c>
      <c r="D202" s="1859" t="s">
        <v>1502</v>
      </c>
      <c r="E202" s="974" t="s">
        <v>1503</v>
      </c>
      <c r="F202" s="1843"/>
      <c r="G202" s="1843">
        <v>502500</v>
      </c>
      <c r="H202" s="534"/>
      <c r="I202" s="1843"/>
      <c r="J202" s="559"/>
      <c r="K202" s="1873">
        <f>K201-G202</f>
        <v>25652715</v>
      </c>
      <c r="L202" s="433"/>
    </row>
    <row r="203" spans="1:12">
      <c r="A203" s="487"/>
      <c r="B203" s="1853"/>
      <c r="C203" s="538" t="s">
        <v>1501</v>
      </c>
      <c r="D203" s="1840" t="s">
        <v>38</v>
      </c>
      <c r="E203" s="1842"/>
      <c r="F203" s="1844"/>
      <c r="G203" s="1844"/>
      <c r="H203" s="515"/>
      <c r="I203" s="1844"/>
      <c r="J203" s="559"/>
      <c r="K203" s="1874"/>
      <c r="L203" s="433"/>
    </row>
    <row r="204" spans="1:12">
      <c r="A204" s="487"/>
      <c r="B204" s="561"/>
      <c r="C204" s="532"/>
      <c r="D204" s="576"/>
      <c r="E204" s="582"/>
      <c r="F204" s="577"/>
      <c r="G204" s="577"/>
      <c r="H204" s="600"/>
      <c r="I204" s="577"/>
      <c r="J204" s="604">
        <v>1800</v>
      </c>
      <c r="K204" s="1877">
        <f>K202+J204</f>
        <v>25654515</v>
      </c>
      <c r="L204" s="433"/>
    </row>
    <row r="205" spans="1:12">
      <c r="A205" s="498"/>
      <c r="B205" s="1852" t="s">
        <v>1709</v>
      </c>
      <c r="C205" s="545" t="s">
        <v>812</v>
      </c>
      <c r="D205" s="518" t="s">
        <v>1335</v>
      </c>
      <c r="E205" s="1841"/>
      <c r="F205" s="1843"/>
      <c r="G205" s="1843"/>
      <c r="H205" s="537"/>
      <c r="I205" s="1843">
        <v>249267</v>
      </c>
      <c r="J205" s="559"/>
      <c r="K205" s="1873">
        <f>K204-I205</f>
        <v>25405248</v>
      </c>
      <c r="L205" s="433"/>
    </row>
    <row r="206" spans="1:12">
      <c r="A206" s="487"/>
      <c r="B206" s="1853"/>
      <c r="C206" s="553" t="s">
        <v>813</v>
      </c>
      <c r="D206" s="519" t="s">
        <v>814</v>
      </c>
      <c r="E206" s="1842"/>
      <c r="F206" s="1844"/>
      <c r="G206" s="1844"/>
      <c r="H206" s="515"/>
      <c r="I206" s="1844"/>
      <c r="J206" s="559"/>
      <c r="K206" s="1874"/>
      <c r="L206" s="433"/>
    </row>
    <row r="207" spans="1:12">
      <c r="A207" s="487"/>
      <c r="B207" s="561"/>
      <c r="C207" s="532"/>
      <c r="D207" s="576"/>
      <c r="E207" s="582"/>
      <c r="F207" s="577"/>
      <c r="G207" s="577"/>
      <c r="H207" s="600"/>
      <c r="I207" s="577"/>
      <c r="J207" s="604">
        <v>1800</v>
      </c>
      <c r="K207" s="1874">
        <f>K205+J207</f>
        <v>25407048</v>
      </c>
      <c r="L207" s="433"/>
    </row>
    <row r="208" spans="1:12">
      <c r="A208" s="498"/>
      <c r="B208" s="1852"/>
      <c r="C208" s="562" t="s">
        <v>815</v>
      </c>
      <c r="D208" s="1839" t="s">
        <v>1335</v>
      </c>
      <c r="E208" s="1841"/>
      <c r="F208" s="1843"/>
      <c r="G208" s="1843"/>
      <c r="H208" s="537"/>
      <c r="I208" s="1843">
        <v>78111</v>
      </c>
      <c r="J208" s="559"/>
      <c r="K208" s="1873">
        <f>K207-I208</f>
        <v>25328937</v>
      </c>
      <c r="L208" s="433"/>
    </row>
    <row r="209" spans="1:12">
      <c r="A209" s="487"/>
      <c r="B209" s="1853"/>
      <c r="C209" s="553" t="s">
        <v>1026</v>
      </c>
      <c r="D209" s="1840" t="s">
        <v>814</v>
      </c>
      <c r="E209" s="1842"/>
      <c r="F209" s="1844"/>
      <c r="G209" s="1844"/>
      <c r="H209" s="515"/>
      <c r="I209" s="1844"/>
      <c r="J209" s="559"/>
      <c r="K209" s="1874"/>
      <c r="L209" s="433"/>
    </row>
    <row r="210" spans="1:12">
      <c r="A210" s="487"/>
      <c r="B210" s="561"/>
      <c r="C210" s="532"/>
      <c r="D210" s="576"/>
      <c r="E210" s="582"/>
      <c r="F210" s="577"/>
      <c r="G210" s="577"/>
      <c r="H210" s="600"/>
      <c r="I210" s="577"/>
      <c r="J210" s="604">
        <v>1800</v>
      </c>
      <c r="K210" s="1874">
        <f>K208+J210</f>
        <v>25330737</v>
      </c>
      <c r="L210" s="433"/>
    </row>
    <row r="211" spans="1:12">
      <c r="A211" s="498"/>
      <c r="B211" s="1852"/>
      <c r="C211" s="556" t="s">
        <v>997</v>
      </c>
      <c r="D211" s="1839" t="s">
        <v>1591</v>
      </c>
      <c r="E211" s="1841" t="s">
        <v>1601</v>
      </c>
      <c r="F211" s="1843"/>
      <c r="G211" s="1843">
        <v>202500</v>
      </c>
      <c r="H211" s="1843"/>
      <c r="I211" s="1843"/>
      <c r="J211" s="559"/>
      <c r="K211" s="1873">
        <f>K210-G211</f>
        <v>25128237</v>
      </c>
      <c r="L211" s="1850"/>
    </row>
    <row r="212" spans="1:12">
      <c r="A212" s="487"/>
      <c r="B212" s="1853"/>
      <c r="C212" s="555" t="s">
        <v>1590</v>
      </c>
      <c r="D212" s="1840" t="s">
        <v>956</v>
      </c>
      <c r="E212" s="533"/>
      <c r="F212" s="1844"/>
      <c r="G212" s="1844"/>
      <c r="H212" s="1844"/>
      <c r="I212" s="1844"/>
      <c r="J212" s="559"/>
      <c r="K212" s="1874"/>
      <c r="L212" s="1851"/>
    </row>
    <row r="213" spans="1:12">
      <c r="A213" s="487"/>
      <c r="B213" s="561"/>
      <c r="C213" s="532"/>
      <c r="D213" s="576"/>
      <c r="E213" s="582"/>
      <c r="F213" s="577"/>
      <c r="G213" s="577"/>
      <c r="H213" s="600"/>
      <c r="I213" s="577"/>
      <c r="J213" s="585">
        <v>1800</v>
      </c>
      <c r="K213" s="1874">
        <f>K211+J213</f>
        <v>25130037</v>
      </c>
      <c r="L213" s="433"/>
    </row>
    <row r="214" spans="1:12">
      <c r="A214" s="498"/>
      <c r="B214" s="1852"/>
      <c r="C214" s="556" t="s">
        <v>1710</v>
      </c>
      <c r="D214" s="1839" t="s">
        <v>1712</v>
      </c>
      <c r="E214" s="1136"/>
      <c r="F214" s="1843"/>
      <c r="G214" s="1843"/>
      <c r="H214" s="537">
        <v>864640</v>
      </c>
      <c r="I214" s="1843"/>
      <c r="J214" s="559"/>
      <c r="K214" s="1873">
        <f>K213-H214</f>
        <v>24265397</v>
      </c>
      <c r="L214" s="1872">
        <v>42321</v>
      </c>
    </row>
    <row r="215" spans="1:12">
      <c r="A215" s="487"/>
      <c r="B215" s="1853"/>
      <c r="C215" s="555" t="s">
        <v>1711</v>
      </c>
      <c r="D215" s="1840"/>
      <c r="E215" s="1853"/>
      <c r="F215" s="1844"/>
      <c r="G215" s="1844"/>
      <c r="H215" s="515"/>
      <c r="I215" s="1844"/>
      <c r="J215" s="559"/>
      <c r="K215" s="1874"/>
      <c r="L215" s="1851"/>
    </row>
    <row r="216" spans="1:12">
      <c r="A216" s="487"/>
      <c r="B216" s="561"/>
      <c r="C216" s="532"/>
      <c r="D216" s="576"/>
      <c r="E216" s="582"/>
      <c r="F216" s="577"/>
      <c r="G216" s="577"/>
      <c r="H216" s="600"/>
      <c r="I216" s="577"/>
      <c r="J216" s="585">
        <v>1500</v>
      </c>
      <c r="K216" s="1874">
        <f>K214+J216</f>
        <v>24266897</v>
      </c>
      <c r="L216" s="433"/>
    </row>
    <row r="217" spans="1:12">
      <c r="A217" s="498"/>
      <c r="B217" s="1857"/>
      <c r="C217" s="556" t="s">
        <v>781</v>
      </c>
      <c r="D217" s="1839" t="s">
        <v>1517</v>
      </c>
      <c r="E217" s="1136"/>
      <c r="F217" s="1843"/>
      <c r="G217" s="1843"/>
      <c r="H217" s="537">
        <v>446640</v>
      </c>
      <c r="I217" s="1843"/>
      <c r="J217" s="559"/>
      <c r="K217" s="1873">
        <f>K216-H217</f>
        <v>23820257</v>
      </c>
      <c r="L217" s="1872">
        <v>42321</v>
      </c>
    </row>
    <row r="218" spans="1:12">
      <c r="A218" s="487"/>
      <c r="B218" s="1858"/>
      <c r="C218" s="555" t="s">
        <v>1516</v>
      </c>
      <c r="D218" s="1840"/>
      <c r="E218" s="1853"/>
      <c r="F218" s="1844"/>
      <c r="G218" s="1844"/>
      <c r="H218" s="515"/>
      <c r="I218" s="1844"/>
      <c r="J218" s="559"/>
      <c r="K218" s="1874"/>
      <c r="L218" s="1851"/>
    </row>
    <row r="219" spans="1:12">
      <c r="A219" s="487"/>
      <c r="B219" s="561"/>
      <c r="C219" s="532"/>
      <c r="D219" s="576"/>
      <c r="E219" s="582"/>
      <c r="F219" s="577"/>
      <c r="G219" s="577"/>
      <c r="H219" s="600"/>
      <c r="I219" s="577"/>
      <c r="J219" s="604">
        <v>1500</v>
      </c>
      <c r="K219" s="1874">
        <f>K217+J219</f>
        <v>23821757</v>
      </c>
      <c r="L219" s="433"/>
    </row>
    <row r="220" spans="1:12">
      <c r="A220" s="498"/>
      <c r="B220" s="1852"/>
      <c r="C220" s="556" t="s">
        <v>781</v>
      </c>
      <c r="D220" s="1839" t="s">
        <v>729</v>
      </c>
      <c r="E220" s="1841"/>
      <c r="F220" s="1843"/>
      <c r="G220" s="1843"/>
      <c r="H220" s="537">
        <v>494140</v>
      </c>
      <c r="I220" s="1843"/>
      <c r="J220" s="559"/>
      <c r="K220" s="1873">
        <f>K219-H220</f>
        <v>23327617</v>
      </c>
      <c r="L220" s="1872">
        <v>42326</v>
      </c>
    </row>
    <row r="221" spans="1:12">
      <c r="A221" s="487"/>
      <c r="B221" s="1853"/>
      <c r="C221" s="555" t="s">
        <v>1432</v>
      </c>
      <c r="D221" s="1840"/>
      <c r="E221" s="1842"/>
      <c r="F221" s="1844"/>
      <c r="G221" s="1844"/>
      <c r="H221" s="515"/>
      <c r="I221" s="1844"/>
      <c r="J221" s="559"/>
      <c r="K221" s="1874"/>
      <c r="L221" s="1851"/>
    </row>
    <row r="222" spans="1:12">
      <c r="A222" s="487"/>
      <c r="B222" s="561"/>
      <c r="C222" s="532"/>
      <c r="D222" s="576"/>
      <c r="E222" s="582"/>
      <c r="F222" s="577"/>
      <c r="G222" s="577"/>
      <c r="H222" s="600"/>
      <c r="I222" s="577"/>
      <c r="J222" s="604">
        <v>1500</v>
      </c>
      <c r="K222" s="1874">
        <f>K220+J222</f>
        <v>23329117</v>
      </c>
      <c r="L222" s="433"/>
    </row>
    <row r="223" spans="1:12">
      <c r="A223" s="498"/>
      <c r="B223" s="1841"/>
      <c r="C223" s="480" t="s">
        <v>778</v>
      </c>
      <c r="D223" s="1839" t="s">
        <v>956</v>
      </c>
      <c r="E223" s="459"/>
      <c r="F223" s="1848"/>
      <c r="G223" s="1848"/>
      <c r="H223" s="1848">
        <v>10867900</v>
      </c>
      <c r="I223" s="1848"/>
      <c r="J223" s="571"/>
      <c r="K223" s="1873">
        <f>K222-H223</f>
        <v>12461217</v>
      </c>
      <c r="L223" s="1875">
        <v>42321</v>
      </c>
    </row>
    <row r="224" spans="1:12">
      <c r="A224" s="487"/>
      <c r="B224" s="1842"/>
      <c r="C224" s="477" t="s">
        <v>779</v>
      </c>
      <c r="D224" s="1840"/>
      <c r="E224" s="1858"/>
      <c r="F224" s="1849"/>
      <c r="G224" s="1849"/>
      <c r="H224" s="1849"/>
      <c r="I224" s="1849"/>
      <c r="J224" s="571"/>
      <c r="K224" s="1874"/>
      <c r="L224" s="1863"/>
    </row>
    <row r="225" spans="1:12">
      <c r="A225" s="487"/>
      <c r="B225" s="561"/>
      <c r="C225" s="532"/>
      <c r="D225" s="576"/>
      <c r="E225" s="582"/>
      <c r="F225" s="577"/>
      <c r="G225" s="577"/>
      <c r="H225" s="600"/>
      <c r="I225" s="577"/>
      <c r="J225" s="604">
        <v>1500</v>
      </c>
      <c r="K225" s="1874">
        <f>K223+J225</f>
        <v>12462717</v>
      </c>
      <c r="L225" s="433"/>
    </row>
    <row r="226" spans="1:12">
      <c r="A226" s="498"/>
      <c r="B226" s="1852"/>
      <c r="C226" s="517" t="s">
        <v>781</v>
      </c>
      <c r="D226" s="1859"/>
      <c r="E226" s="974"/>
      <c r="F226" s="1843"/>
      <c r="G226" s="1843"/>
      <c r="H226" s="537"/>
      <c r="I226" s="1843">
        <v>130640</v>
      </c>
      <c r="J226" s="559"/>
      <c r="K226" s="1873">
        <f>K225-I226</f>
        <v>12332077</v>
      </c>
      <c r="L226" s="433"/>
    </row>
    <row r="227" spans="1:12">
      <c r="A227" s="487"/>
      <c r="B227" s="1853"/>
      <c r="C227" s="555" t="s">
        <v>1381</v>
      </c>
      <c r="D227" s="1840"/>
      <c r="E227" s="1842"/>
      <c r="F227" s="1844"/>
      <c r="G227" s="1844"/>
      <c r="H227" s="515"/>
      <c r="I227" s="1844"/>
      <c r="J227" s="559"/>
      <c r="K227" s="1874"/>
      <c r="L227" s="433"/>
    </row>
    <row r="228" spans="1:12">
      <c r="A228" s="487"/>
      <c r="B228" s="561"/>
      <c r="C228" s="532"/>
      <c r="D228" s="528"/>
      <c r="E228" s="584"/>
      <c r="F228" s="577"/>
      <c r="G228" s="577"/>
      <c r="H228" s="600"/>
      <c r="I228" s="577"/>
      <c r="J228" s="604">
        <v>1500</v>
      </c>
      <c r="K228" s="1874">
        <f>K226+J228</f>
        <v>12333577</v>
      </c>
      <c r="L228" s="433"/>
    </row>
    <row r="229" spans="1:12">
      <c r="A229" s="498"/>
      <c r="B229" s="1841"/>
      <c r="C229" s="556" t="s">
        <v>781</v>
      </c>
      <c r="D229" s="1839" t="s">
        <v>1255</v>
      </c>
      <c r="E229" s="1841" t="s">
        <v>1256</v>
      </c>
      <c r="F229" s="1843"/>
      <c r="G229" s="1843"/>
      <c r="H229" s="537"/>
      <c r="I229" s="1843">
        <v>63340</v>
      </c>
      <c r="J229" s="559"/>
      <c r="K229" s="1873">
        <f>K228-I229</f>
        <v>12270237</v>
      </c>
      <c r="L229" s="433"/>
    </row>
    <row r="230" spans="1:12">
      <c r="A230" s="487"/>
      <c r="B230" s="1842"/>
      <c r="C230" s="555" t="s">
        <v>1161</v>
      </c>
      <c r="D230" s="1840" t="s">
        <v>746</v>
      </c>
      <c r="E230" s="1842"/>
      <c r="F230" s="1844"/>
      <c r="G230" s="1844"/>
      <c r="H230" s="515"/>
      <c r="I230" s="1844"/>
      <c r="J230" s="559"/>
      <c r="K230" s="1874"/>
      <c r="L230" s="433"/>
    </row>
    <row r="231" spans="1:12">
      <c r="A231" s="487"/>
      <c r="B231" s="561"/>
      <c r="C231" s="532"/>
      <c r="D231" s="576"/>
      <c r="E231" s="582"/>
      <c r="F231" s="577"/>
      <c r="G231" s="577"/>
      <c r="H231" s="600"/>
      <c r="I231" s="577"/>
      <c r="J231" s="604">
        <v>1500</v>
      </c>
      <c r="K231" s="1877">
        <f>K229+J231</f>
        <v>12271737</v>
      </c>
      <c r="L231" s="433"/>
    </row>
    <row r="232" spans="1:12">
      <c r="A232" s="498"/>
      <c r="B232" s="1841" t="s">
        <v>1713</v>
      </c>
      <c r="C232" s="517" t="s">
        <v>815</v>
      </c>
      <c r="D232" s="1839"/>
      <c r="E232" s="1841"/>
      <c r="F232" s="1843"/>
      <c r="G232" s="1843"/>
      <c r="H232" s="537"/>
      <c r="I232" s="1843">
        <v>121948</v>
      </c>
      <c r="J232" s="559"/>
      <c r="K232" s="1873">
        <f>K231-I232</f>
        <v>12149789</v>
      </c>
      <c r="L232" s="433"/>
    </row>
    <row r="233" spans="1:12">
      <c r="A233" s="487"/>
      <c r="B233" s="1842"/>
      <c r="C233" s="555" t="s">
        <v>860</v>
      </c>
      <c r="D233" s="1840"/>
      <c r="E233" s="1842"/>
      <c r="F233" s="1844"/>
      <c r="G233" s="1844"/>
      <c r="H233" s="515"/>
      <c r="I233" s="1844"/>
      <c r="J233" s="559"/>
      <c r="K233" s="1874"/>
      <c r="L233" s="433"/>
    </row>
    <row r="234" spans="1:12">
      <c r="A234" s="487"/>
      <c r="B234" s="561"/>
      <c r="C234" s="532"/>
      <c r="D234" s="576"/>
      <c r="E234" s="582"/>
      <c r="F234" s="577"/>
      <c r="G234" s="577"/>
      <c r="H234" s="600"/>
      <c r="I234" s="577"/>
      <c r="J234" s="604">
        <v>1800</v>
      </c>
      <c r="K234" s="1874">
        <f>K232+J234</f>
        <v>12151589</v>
      </c>
      <c r="L234" s="433"/>
    </row>
    <row r="235" spans="1:12">
      <c r="A235" s="498"/>
      <c r="B235" s="1857"/>
      <c r="C235" s="497" t="s">
        <v>1710</v>
      </c>
      <c r="D235" s="1839"/>
      <c r="E235" s="1852"/>
      <c r="F235" s="1843"/>
      <c r="G235" s="1843"/>
      <c r="H235" s="537"/>
      <c r="I235" s="1843">
        <v>18390</v>
      </c>
      <c r="J235" s="559"/>
      <c r="K235" s="1873">
        <f>K234-I235</f>
        <v>12133199</v>
      </c>
      <c r="L235" s="1850"/>
    </row>
    <row r="236" spans="1:12">
      <c r="A236" s="487"/>
      <c r="B236" s="1858"/>
      <c r="C236" s="497" t="s">
        <v>1714</v>
      </c>
      <c r="D236" s="1840"/>
      <c r="E236" s="1853"/>
      <c r="F236" s="1844"/>
      <c r="G236" s="1844"/>
      <c r="H236" s="515"/>
      <c r="I236" s="1844"/>
      <c r="J236" s="559"/>
      <c r="K236" s="1874"/>
      <c r="L236" s="1851"/>
    </row>
    <row r="237" spans="1:12">
      <c r="A237" s="487"/>
      <c r="B237" s="561"/>
      <c r="C237" s="532"/>
      <c r="D237" s="576"/>
      <c r="E237" s="582"/>
      <c r="F237" s="577"/>
      <c r="G237" s="577"/>
      <c r="H237" s="600"/>
      <c r="I237" s="577"/>
      <c r="J237" s="604">
        <v>1500</v>
      </c>
      <c r="K237" s="1874">
        <f>K235+J237</f>
        <v>12134699</v>
      </c>
      <c r="L237" s="433"/>
    </row>
    <row r="238" spans="1:12">
      <c r="A238" s="498"/>
      <c r="B238" s="1857"/>
      <c r="C238" s="517" t="s">
        <v>1716</v>
      </c>
      <c r="D238" s="1839" t="s">
        <v>1717</v>
      </c>
      <c r="E238" s="1841"/>
      <c r="F238" s="1848"/>
      <c r="G238" s="1848">
        <v>209100</v>
      </c>
      <c r="H238" s="1848"/>
      <c r="I238" s="1848"/>
      <c r="J238" s="559"/>
      <c r="K238" s="1873">
        <f>K237-G238</f>
        <v>11925599</v>
      </c>
      <c r="L238" s="433"/>
    </row>
    <row r="239" spans="1:12">
      <c r="A239" s="487"/>
      <c r="B239" s="1858"/>
      <c r="C239" s="555" t="s">
        <v>1715</v>
      </c>
      <c r="D239" s="1840" t="s">
        <v>956</v>
      </c>
      <c r="E239" s="1842"/>
      <c r="F239" s="1849"/>
      <c r="G239" s="1849"/>
      <c r="H239" s="1849"/>
      <c r="I239" s="1849"/>
      <c r="J239" s="559"/>
      <c r="K239" s="1874"/>
      <c r="L239" s="433"/>
    </row>
    <row r="240" spans="1:12">
      <c r="A240" s="487"/>
      <c r="B240" s="561"/>
      <c r="C240" s="532"/>
      <c r="D240" s="576"/>
      <c r="E240" s="582"/>
      <c r="F240" s="577"/>
      <c r="G240" s="577"/>
      <c r="H240" s="600"/>
      <c r="I240" s="577"/>
      <c r="J240" s="604">
        <v>750</v>
      </c>
      <c r="K240" s="1874">
        <f>K238+J240</f>
        <v>11926349</v>
      </c>
      <c r="L240" s="433"/>
    </row>
    <row r="241" spans="1:12">
      <c r="A241" s="498"/>
      <c r="B241" s="1841"/>
      <c r="C241" s="556" t="s">
        <v>869</v>
      </c>
      <c r="D241" s="1839" t="s">
        <v>160</v>
      </c>
      <c r="E241" s="1841" t="s">
        <v>162</v>
      </c>
      <c r="F241" s="1843"/>
      <c r="G241" s="1843">
        <v>163199</v>
      </c>
      <c r="H241" s="1843"/>
      <c r="I241" s="1843"/>
      <c r="J241" s="559"/>
      <c r="K241" s="1873">
        <f>K240-G241</f>
        <v>11763150</v>
      </c>
      <c r="L241" s="1850"/>
    </row>
    <row r="242" spans="1:12">
      <c r="A242" s="487"/>
      <c r="B242" s="1842"/>
      <c r="C242" s="555" t="s">
        <v>1045</v>
      </c>
      <c r="D242" s="1840" t="s">
        <v>850</v>
      </c>
      <c r="E242" s="1842"/>
      <c r="F242" s="1844"/>
      <c r="G242" s="1844"/>
      <c r="H242" s="1844"/>
      <c r="I242" s="1844"/>
      <c r="J242" s="559"/>
      <c r="K242" s="1874"/>
      <c r="L242" s="1851"/>
    </row>
    <row r="243" spans="1:12">
      <c r="A243" s="487"/>
      <c r="B243" s="561"/>
      <c r="C243" s="532"/>
      <c r="D243" s="576"/>
      <c r="E243" s="582"/>
      <c r="F243" s="577"/>
      <c r="G243" s="577"/>
      <c r="H243" s="600"/>
      <c r="I243" s="577"/>
      <c r="J243" s="604">
        <v>1650</v>
      </c>
      <c r="K243" s="1874">
        <f>K241+J243</f>
        <v>11764800</v>
      </c>
      <c r="L243" s="433"/>
    </row>
    <row r="244" spans="1:12">
      <c r="A244" s="498"/>
      <c r="B244" s="1841"/>
      <c r="C244" s="556" t="s">
        <v>869</v>
      </c>
      <c r="D244" s="1839" t="s">
        <v>838</v>
      </c>
      <c r="E244" s="1841" t="s">
        <v>877</v>
      </c>
      <c r="F244" s="1843"/>
      <c r="G244" s="1843">
        <v>25000</v>
      </c>
      <c r="H244" s="1843"/>
      <c r="I244" s="1843"/>
      <c r="J244" s="559"/>
      <c r="K244" s="1873">
        <f>K243-G244</f>
        <v>11739800</v>
      </c>
      <c r="L244" s="433"/>
    </row>
    <row r="245" spans="1:12">
      <c r="A245" s="487"/>
      <c r="B245" s="1842"/>
      <c r="C245" s="555" t="s">
        <v>1046</v>
      </c>
      <c r="D245" s="1840" t="s">
        <v>304</v>
      </c>
      <c r="E245" s="1842"/>
      <c r="F245" s="1844"/>
      <c r="G245" s="1844"/>
      <c r="H245" s="1844"/>
      <c r="I245" s="1844"/>
      <c r="J245" s="559"/>
      <c r="K245" s="1874"/>
      <c r="L245" s="433"/>
    </row>
    <row r="246" spans="1:12">
      <c r="A246" s="487"/>
      <c r="B246" s="561"/>
      <c r="C246" s="532"/>
      <c r="D246" s="576"/>
      <c r="E246" s="582"/>
      <c r="F246" s="577"/>
      <c r="G246" s="577"/>
      <c r="H246" s="600"/>
      <c r="I246" s="577"/>
      <c r="J246" s="604">
        <v>1650</v>
      </c>
      <c r="K246" s="1874">
        <f>K244+J246</f>
        <v>11741450</v>
      </c>
      <c r="L246" s="433"/>
    </row>
    <row r="247" spans="1:12">
      <c r="A247" s="498"/>
      <c r="B247" s="1841"/>
      <c r="C247" s="556" t="s">
        <v>869</v>
      </c>
      <c r="D247" s="1839" t="s">
        <v>302</v>
      </c>
      <c r="E247" s="974" t="s">
        <v>878</v>
      </c>
      <c r="F247" s="1843"/>
      <c r="G247" s="1843">
        <v>55800</v>
      </c>
      <c r="H247" s="537"/>
      <c r="I247" s="1843"/>
      <c r="J247" s="559"/>
      <c r="K247" s="1873">
        <f>K246-G247</f>
        <v>11685650</v>
      </c>
      <c r="L247" s="433"/>
    </row>
    <row r="248" spans="1:12">
      <c r="A248" s="487"/>
      <c r="B248" s="1842"/>
      <c r="C248" s="555" t="s">
        <v>1050</v>
      </c>
      <c r="D248" s="1840" t="s">
        <v>918</v>
      </c>
      <c r="E248" s="1853"/>
      <c r="F248" s="1844"/>
      <c r="G248" s="1844"/>
      <c r="H248" s="515"/>
      <c r="I248" s="1844"/>
      <c r="J248" s="559"/>
      <c r="K248" s="1874"/>
      <c r="L248" s="433"/>
    </row>
    <row r="249" spans="1:12">
      <c r="A249" s="487"/>
      <c r="B249" s="561"/>
      <c r="C249" s="532"/>
      <c r="D249" s="576"/>
      <c r="E249" s="582"/>
      <c r="F249" s="577"/>
      <c r="G249" s="577"/>
      <c r="H249" s="600"/>
      <c r="I249" s="577"/>
      <c r="J249" s="585">
        <v>1650</v>
      </c>
      <c r="K249" s="1874">
        <f>K247+J249</f>
        <v>11687300</v>
      </c>
      <c r="L249" s="433"/>
    </row>
    <row r="250" spans="1:12">
      <c r="A250" s="498"/>
      <c r="B250" s="1841"/>
      <c r="C250" s="556" t="s">
        <v>869</v>
      </c>
      <c r="D250" s="1839" t="s">
        <v>1339</v>
      </c>
      <c r="E250" s="1136" t="s">
        <v>1347</v>
      </c>
      <c r="F250" s="1843"/>
      <c r="G250" s="1843">
        <v>168550</v>
      </c>
      <c r="H250" s="537"/>
      <c r="I250" s="1843"/>
      <c r="J250" s="595"/>
      <c r="K250" s="1873">
        <f>K249-G250</f>
        <v>11518750</v>
      </c>
      <c r="L250" s="433"/>
    </row>
    <row r="251" spans="1:12">
      <c r="A251" s="487"/>
      <c r="B251" s="1842"/>
      <c r="C251" s="555" t="s">
        <v>1433</v>
      </c>
      <c r="D251" s="1840" t="s">
        <v>304</v>
      </c>
      <c r="E251" s="1853"/>
      <c r="F251" s="1844"/>
      <c r="G251" s="1844"/>
      <c r="H251" s="515"/>
      <c r="I251" s="1844"/>
      <c r="J251" s="559"/>
      <c r="K251" s="1874"/>
      <c r="L251" s="433"/>
    </row>
    <row r="252" spans="1:12">
      <c r="A252" s="487"/>
      <c r="B252" s="561"/>
      <c r="C252" s="532"/>
      <c r="D252" s="576"/>
      <c r="E252" s="582"/>
      <c r="F252" s="577"/>
      <c r="G252" s="577"/>
      <c r="H252" s="600"/>
      <c r="I252" s="577"/>
      <c r="J252" s="585">
        <v>1650</v>
      </c>
      <c r="K252" s="1874">
        <f>K250+J252</f>
        <v>11520400</v>
      </c>
      <c r="L252" s="433"/>
    </row>
    <row r="253" spans="1:12">
      <c r="A253" s="498"/>
      <c r="B253" s="1841"/>
      <c r="C253" s="556" t="s">
        <v>869</v>
      </c>
      <c r="D253" s="1839" t="s">
        <v>46</v>
      </c>
      <c r="E253" s="1841"/>
      <c r="F253" s="1843"/>
      <c r="G253" s="1843"/>
      <c r="H253" s="537"/>
      <c r="I253" s="1843">
        <v>202010</v>
      </c>
      <c r="J253" s="559"/>
      <c r="K253" s="1873">
        <f>K252-I253</f>
        <v>11318390</v>
      </c>
      <c r="L253" s="433"/>
    </row>
    <row r="254" spans="1:12">
      <c r="A254" s="487"/>
      <c r="B254" s="1842"/>
      <c r="C254" s="555" t="s">
        <v>1043</v>
      </c>
      <c r="D254" s="1840"/>
      <c r="E254" s="1842"/>
      <c r="F254" s="1844"/>
      <c r="G254" s="1844"/>
      <c r="H254" s="515"/>
      <c r="I254" s="1844"/>
      <c r="J254" s="559"/>
      <c r="K254" s="1874"/>
      <c r="L254" s="433"/>
    </row>
    <row r="255" spans="1:12">
      <c r="A255" s="487"/>
      <c r="B255" s="561"/>
      <c r="C255" s="532"/>
      <c r="D255" s="576"/>
      <c r="E255" s="582"/>
      <c r="F255" s="577"/>
      <c r="G255" s="577"/>
      <c r="H255" s="600"/>
      <c r="I255" s="577"/>
      <c r="J255" s="585">
        <v>1650</v>
      </c>
      <c r="K255" s="1874">
        <f>K253+J255</f>
        <v>11320040</v>
      </c>
      <c r="L255" s="433"/>
    </row>
    <row r="256" spans="1:12">
      <c r="A256" s="498"/>
      <c r="B256" s="1841"/>
      <c r="C256" s="556" t="s">
        <v>869</v>
      </c>
      <c r="D256" s="1839" t="s">
        <v>46</v>
      </c>
      <c r="E256" s="974"/>
      <c r="F256" s="1843"/>
      <c r="G256" s="1843"/>
      <c r="H256" s="1843"/>
      <c r="I256" s="1843">
        <v>38860</v>
      </c>
      <c r="J256" s="559"/>
      <c r="K256" s="1873">
        <f>K255-I256</f>
        <v>11281180</v>
      </c>
      <c r="L256" s="1862"/>
    </row>
    <row r="257" spans="1:12">
      <c r="A257" s="487"/>
      <c r="B257" s="1842"/>
      <c r="C257" s="555" t="s">
        <v>1042</v>
      </c>
      <c r="D257" s="1840"/>
      <c r="E257" s="1842"/>
      <c r="F257" s="1844"/>
      <c r="G257" s="1844"/>
      <c r="H257" s="1844"/>
      <c r="I257" s="1844"/>
      <c r="J257" s="559"/>
      <c r="K257" s="1874"/>
      <c r="L257" s="1863"/>
    </row>
    <row r="258" spans="1:12">
      <c r="A258" s="487"/>
      <c r="B258" s="561"/>
      <c r="C258" s="532"/>
      <c r="D258" s="576"/>
      <c r="E258" s="582"/>
      <c r="F258" s="577"/>
      <c r="G258" s="577"/>
      <c r="H258" s="600"/>
      <c r="I258" s="577"/>
      <c r="J258" s="604">
        <v>1650</v>
      </c>
      <c r="K258" s="1874">
        <f>K256+J258</f>
        <v>11282830</v>
      </c>
      <c r="L258" s="433"/>
    </row>
    <row r="259" spans="1:12">
      <c r="A259" s="498"/>
      <c r="B259" s="1841"/>
      <c r="C259" s="556" t="s">
        <v>869</v>
      </c>
      <c r="D259" s="1839" t="s">
        <v>46</v>
      </c>
      <c r="E259" s="974"/>
      <c r="F259" s="1866"/>
      <c r="G259" s="1866"/>
      <c r="H259" s="537"/>
      <c r="I259" s="1843">
        <v>1011583</v>
      </c>
      <c r="J259" s="559"/>
      <c r="K259" s="1873">
        <f>K258-I259</f>
        <v>10271247</v>
      </c>
      <c r="L259" s="433"/>
    </row>
    <row r="260" spans="1:12">
      <c r="A260" s="487"/>
      <c r="B260" s="1842"/>
      <c r="C260" s="555" t="s">
        <v>1041</v>
      </c>
      <c r="D260" s="1840"/>
      <c r="E260" s="1853"/>
      <c r="F260" s="1867"/>
      <c r="G260" s="1867"/>
      <c r="H260" s="515"/>
      <c r="I260" s="1844"/>
      <c r="J260" s="559"/>
      <c r="K260" s="1874"/>
      <c r="L260" s="433"/>
    </row>
    <row r="261" spans="1:12">
      <c r="A261" s="487"/>
      <c r="B261" s="561"/>
      <c r="C261" s="532"/>
      <c r="D261" s="576"/>
      <c r="E261" s="582"/>
      <c r="F261" s="577"/>
      <c r="G261" s="577"/>
      <c r="H261" s="600"/>
      <c r="I261" s="577"/>
      <c r="J261" s="604">
        <v>1650</v>
      </c>
      <c r="K261" s="1874">
        <f>K259+J261</f>
        <v>10272897</v>
      </c>
      <c r="L261" s="433"/>
    </row>
    <row r="262" spans="1:12">
      <c r="A262" s="498"/>
      <c r="B262" s="1841"/>
      <c r="C262" s="556" t="s">
        <v>869</v>
      </c>
      <c r="D262" s="1839" t="s">
        <v>46</v>
      </c>
      <c r="E262" s="1136"/>
      <c r="F262" s="1843"/>
      <c r="G262" s="1843"/>
      <c r="H262" s="537"/>
      <c r="I262" s="1843">
        <v>360860</v>
      </c>
      <c r="J262" s="559"/>
      <c r="K262" s="1873">
        <f>K261-I262</f>
        <v>9912037</v>
      </c>
      <c r="L262" s="1850"/>
    </row>
    <row r="263" spans="1:12">
      <c r="A263" s="487"/>
      <c r="B263" s="1842"/>
      <c r="C263" s="555" t="s">
        <v>1044</v>
      </c>
      <c r="D263" s="1840"/>
      <c r="E263" s="1853"/>
      <c r="F263" s="1844"/>
      <c r="G263" s="1844"/>
      <c r="H263" s="515"/>
      <c r="I263" s="1844"/>
      <c r="J263" s="559"/>
      <c r="K263" s="1874"/>
      <c r="L263" s="1851"/>
    </row>
    <row r="264" spans="1:12">
      <c r="A264" s="487"/>
      <c r="B264" s="561"/>
      <c r="C264" s="532"/>
      <c r="D264" s="583"/>
      <c r="E264" s="582"/>
      <c r="F264" s="577"/>
      <c r="G264" s="577"/>
      <c r="H264" s="600"/>
      <c r="I264" s="577"/>
      <c r="J264" s="604">
        <v>1650</v>
      </c>
      <c r="K264" s="1874">
        <f>K262+J264</f>
        <v>9913687</v>
      </c>
      <c r="L264" s="433"/>
    </row>
    <row r="265" spans="1:12">
      <c r="A265" s="498"/>
      <c r="B265" s="1841"/>
      <c r="C265" s="556" t="s">
        <v>869</v>
      </c>
      <c r="D265" s="1839" t="s">
        <v>906</v>
      </c>
      <c r="E265" s="1136"/>
      <c r="F265" s="1843"/>
      <c r="G265" s="1843"/>
      <c r="H265" s="537"/>
      <c r="I265" s="1843">
        <v>176360</v>
      </c>
      <c r="J265" s="571"/>
      <c r="K265" s="1873">
        <f>K264-I265</f>
        <v>9737327</v>
      </c>
      <c r="L265" s="433"/>
    </row>
    <row r="266" spans="1:12">
      <c r="A266" s="487"/>
      <c r="B266" s="1842"/>
      <c r="C266" s="555" t="s">
        <v>1662</v>
      </c>
      <c r="D266" s="1840"/>
      <c r="E266" s="1853"/>
      <c r="F266" s="1844"/>
      <c r="G266" s="1844"/>
      <c r="H266" s="515"/>
      <c r="I266" s="1844"/>
      <c r="J266" s="571"/>
      <c r="K266" s="1874"/>
      <c r="L266" s="433"/>
    </row>
    <row r="267" spans="1:12">
      <c r="A267" s="487"/>
      <c r="B267" s="561"/>
      <c r="C267" s="531"/>
      <c r="D267" s="576"/>
      <c r="E267" s="605"/>
      <c r="F267" s="577"/>
      <c r="G267" s="577"/>
      <c r="H267" s="600"/>
      <c r="I267" s="577"/>
      <c r="J267" s="604">
        <v>1650</v>
      </c>
      <c r="K267" s="1874">
        <f>K265+J267</f>
        <v>9738977</v>
      </c>
      <c r="L267" s="433"/>
    </row>
    <row r="268" spans="1:12">
      <c r="A268" s="498"/>
      <c r="B268" s="1841"/>
      <c r="C268" s="556" t="s">
        <v>869</v>
      </c>
      <c r="D268" s="1839" t="s">
        <v>906</v>
      </c>
      <c r="E268" s="1841"/>
      <c r="F268" s="1843"/>
      <c r="G268" s="1843"/>
      <c r="H268" s="537"/>
      <c r="I268" s="1843">
        <v>38860</v>
      </c>
      <c r="J268" s="1843"/>
      <c r="K268" s="1873">
        <f>K267-I268</f>
        <v>9700117</v>
      </c>
      <c r="L268" s="1850"/>
    </row>
    <row r="269" spans="1:12">
      <c r="A269" s="487"/>
      <c r="B269" s="1842"/>
      <c r="C269" s="555" t="s">
        <v>1663</v>
      </c>
      <c r="D269" s="1840"/>
      <c r="E269" s="1842"/>
      <c r="F269" s="1844"/>
      <c r="G269" s="1844"/>
      <c r="H269" s="515"/>
      <c r="I269" s="1844"/>
      <c r="J269" s="1844"/>
      <c r="K269" s="1874"/>
      <c r="L269" s="1851"/>
    </row>
    <row r="270" spans="1:12">
      <c r="A270" s="487"/>
      <c r="B270" s="1847"/>
      <c r="C270" s="532"/>
      <c r="D270" s="576"/>
      <c r="E270" s="582"/>
      <c r="F270" s="577"/>
      <c r="G270" s="577"/>
      <c r="H270" s="600"/>
      <c r="I270" s="577"/>
      <c r="J270" s="586">
        <v>1650</v>
      </c>
      <c r="K270" s="1877">
        <f>K268+J270</f>
        <v>9701767</v>
      </c>
      <c r="L270" s="433"/>
    </row>
    <row r="271" spans="1:12">
      <c r="A271" s="498"/>
      <c r="B271" s="1841" t="s">
        <v>1718</v>
      </c>
      <c r="C271" s="556" t="s">
        <v>815</v>
      </c>
      <c r="D271" s="1839" t="s">
        <v>1720</v>
      </c>
      <c r="E271" s="1841" t="s">
        <v>1739</v>
      </c>
      <c r="F271" s="1848"/>
      <c r="G271" s="1848"/>
      <c r="H271" s="923"/>
      <c r="I271" s="1848">
        <v>103237</v>
      </c>
      <c r="J271" s="559"/>
      <c r="K271" s="1873">
        <f>K270-I271</f>
        <v>9598530</v>
      </c>
      <c r="L271" s="1850"/>
    </row>
    <row r="272" spans="1:12">
      <c r="A272" s="487"/>
      <c r="B272" s="1842"/>
      <c r="C272" s="555" t="s">
        <v>1719</v>
      </c>
      <c r="D272" s="1840" t="s">
        <v>1176</v>
      </c>
      <c r="E272" s="1842"/>
      <c r="F272" s="1849"/>
      <c r="G272" s="1849"/>
      <c r="H272" s="460"/>
      <c r="I272" s="1849"/>
      <c r="J272" s="559"/>
      <c r="K272" s="1874"/>
      <c r="L272" s="1851"/>
    </row>
    <row r="273" spans="1:12">
      <c r="A273" s="487"/>
      <c r="B273" s="1847"/>
      <c r="C273" s="532"/>
      <c r="D273" s="576"/>
      <c r="E273" s="582"/>
      <c r="F273" s="577"/>
      <c r="G273" s="577"/>
      <c r="H273" s="600"/>
      <c r="I273" s="577"/>
      <c r="J273" s="604">
        <v>1800</v>
      </c>
      <c r="K273" s="1874">
        <f>K271+J273</f>
        <v>9600330</v>
      </c>
      <c r="L273" s="433"/>
    </row>
    <row r="274" spans="1:12">
      <c r="A274" s="498"/>
      <c r="B274" s="1841"/>
      <c r="C274" s="556" t="s">
        <v>815</v>
      </c>
      <c r="D274" s="1839" t="s">
        <v>1720</v>
      </c>
      <c r="E274" s="974" t="s">
        <v>1739</v>
      </c>
      <c r="F274" s="1843"/>
      <c r="G274" s="1860"/>
      <c r="H274" s="1843"/>
      <c r="I274" s="1843">
        <v>30866</v>
      </c>
      <c r="J274" s="571"/>
      <c r="K274" s="1873">
        <f>K273-I274</f>
        <v>9569464</v>
      </c>
      <c r="L274" s="433"/>
    </row>
    <row r="275" spans="1:12">
      <c r="A275" s="487"/>
      <c r="B275" s="1842"/>
      <c r="C275" s="555" t="s">
        <v>1721</v>
      </c>
      <c r="D275" s="1840" t="s">
        <v>1176</v>
      </c>
      <c r="E275" s="1853"/>
      <c r="F275" s="1844"/>
      <c r="G275" s="1861"/>
      <c r="H275" s="1844"/>
      <c r="I275" s="1844"/>
      <c r="J275" s="571"/>
      <c r="K275" s="1874"/>
      <c r="L275" s="433"/>
    </row>
    <row r="276" spans="1:12">
      <c r="A276" s="487"/>
      <c r="B276" s="561"/>
      <c r="C276" s="532"/>
      <c r="D276" s="576"/>
      <c r="E276" s="605"/>
      <c r="F276" s="586"/>
      <c r="G276" s="585"/>
      <c r="H276" s="587"/>
      <c r="I276" s="586"/>
      <c r="J276" s="604">
        <v>1800</v>
      </c>
      <c r="K276" s="1874">
        <f>K274+J276</f>
        <v>9571264</v>
      </c>
      <c r="L276" s="433"/>
    </row>
    <row r="277" spans="1:12">
      <c r="A277" s="498"/>
      <c r="B277" s="1841"/>
      <c r="C277" s="457" t="s">
        <v>781</v>
      </c>
      <c r="D277" s="1839"/>
      <c r="E277" s="1136"/>
      <c r="F277" s="1843"/>
      <c r="G277" s="1843"/>
      <c r="H277" s="537">
        <v>24140</v>
      </c>
      <c r="I277" s="1843"/>
      <c r="J277" s="559"/>
      <c r="K277" s="1873">
        <f>K276-H277</f>
        <v>9547124</v>
      </c>
      <c r="L277" s="433"/>
    </row>
    <row r="278" spans="1:12">
      <c r="A278" s="487"/>
      <c r="B278" s="1842"/>
      <c r="C278" s="461" t="s">
        <v>1691</v>
      </c>
      <c r="D278" s="1840"/>
      <c r="E278" s="1853"/>
      <c r="F278" s="1844"/>
      <c r="G278" s="1844"/>
      <c r="H278" s="515"/>
      <c r="I278" s="1844"/>
      <c r="J278" s="559"/>
      <c r="K278" s="1874"/>
      <c r="L278" s="433"/>
    </row>
    <row r="279" spans="1:12">
      <c r="A279" s="487"/>
      <c r="B279" s="561"/>
      <c r="C279" s="532"/>
      <c r="D279" s="576"/>
      <c r="E279" s="582"/>
      <c r="F279" s="577"/>
      <c r="G279" s="577"/>
      <c r="H279" s="600"/>
      <c r="I279" s="577"/>
      <c r="J279" s="604">
        <v>1500</v>
      </c>
      <c r="K279" s="1874">
        <f>K277+J279</f>
        <v>9548624</v>
      </c>
      <c r="L279" s="433"/>
    </row>
    <row r="280" spans="1:12">
      <c r="A280" s="498"/>
      <c r="B280" s="1841"/>
      <c r="C280" s="556" t="s">
        <v>1710</v>
      </c>
      <c r="D280" s="1839"/>
      <c r="E280" s="1136"/>
      <c r="F280" s="1848"/>
      <c r="G280" s="1848"/>
      <c r="H280" s="943">
        <v>31340</v>
      </c>
      <c r="I280" s="1848"/>
      <c r="J280" s="559"/>
      <c r="K280" s="1873">
        <f>K279-H280</f>
        <v>9517284</v>
      </c>
      <c r="L280" s="1850"/>
    </row>
    <row r="281" spans="1:12">
      <c r="A281" s="487"/>
      <c r="B281" s="1842"/>
      <c r="C281" s="555" t="s">
        <v>1722</v>
      </c>
      <c r="D281" s="1840"/>
      <c r="E281" s="1853"/>
      <c r="F281" s="1849"/>
      <c r="G281" s="1849"/>
      <c r="H281" s="460"/>
      <c r="I281" s="1849"/>
      <c r="J281" s="559"/>
      <c r="K281" s="1874"/>
      <c r="L281" s="1851"/>
    </row>
    <row r="282" spans="1:12">
      <c r="A282" s="487"/>
      <c r="B282" s="561"/>
      <c r="C282" s="532"/>
      <c r="D282" s="576"/>
      <c r="E282" s="582"/>
      <c r="F282" s="577"/>
      <c r="G282" s="577"/>
      <c r="H282" s="600"/>
      <c r="I282" s="577"/>
      <c r="J282" s="604">
        <v>1500</v>
      </c>
      <c r="K282" s="1874">
        <f>K280+J282</f>
        <v>9518784</v>
      </c>
      <c r="L282" s="433"/>
    </row>
    <row r="283" spans="1:12">
      <c r="A283" s="498"/>
      <c r="B283" s="1841"/>
      <c r="C283" s="556" t="s">
        <v>869</v>
      </c>
      <c r="D283" s="1839" t="s">
        <v>1720</v>
      </c>
      <c r="E283" s="1796" t="s">
        <v>1739</v>
      </c>
      <c r="F283" s="457"/>
      <c r="G283" s="1870"/>
      <c r="H283" s="1855"/>
      <c r="I283" s="1843">
        <v>73510</v>
      </c>
      <c r="J283" s="559"/>
      <c r="K283" s="1873">
        <f>K282-I283</f>
        <v>9445274</v>
      </c>
      <c r="L283" s="433"/>
    </row>
    <row r="284" spans="1:12">
      <c r="A284" s="487"/>
      <c r="B284" s="1842"/>
      <c r="C284" s="553" t="s">
        <v>1723</v>
      </c>
      <c r="D284" s="1840" t="s">
        <v>1479</v>
      </c>
      <c r="E284" s="1853"/>
      <c r="F284" s="461"/>
      <c r="G284" s="1871"/>
      <c r="H284" s="1856"/>
      <c r="I284" s="1844"/>
      <c r="J284" s="559"/>
      <c r="K284" s="1874"/>
      <c r="L284" s="433"/>
    </row>
    <row r="285" spans="1:12">
      <c r="A285" s="487"/>
      <c r="B285" s="561"/>
      <c r="C285" s="546"/>
      <c r="D285" s="576"/>
      <c r="E285" s="584"/>
      <c r="F285" s="577"/>
      <c r="G285" s="577"/>
      <c r="H285" s="600"/>
      <c r="I285" s="577"/>
      <c r="J285" s="604">
        <v>1650</v>
      </c>
      <c r="K285" s="1874">
        <f>K283+J285</f>
        <v>9446924</v>
      </c>
      <c r="L285" s="433"/>
    </row>
    <row r="286" spans="1:12">
      <c r="A286" s="498"/>
      <c r="B286" s="1841"/>
      <c r="C286" s="556" t="s">
        <v>864</v>
      </c>
      <c r="D286" s="1839" t="s">
        <v>983</v>
      </c>
      <c r="E286" s="1845" t="s">
        <v>262</v>
      </c>
      <c r="F286" s="1843"/>
      <c r="G286" s="1848">
        <v>102500</v>
      </c>
      <c r="H286" s="1843"/>
      <c r="I286" s="1843"/>
      <c r="J286" s="1855"/>
      <c r="K286" s="1873">
        <f>K285-G286</f>
        <v>9344424</v>
      </c>
      <c r="L286" s="1850"/>
    </row>
    <row r="287" spans="1:12">
      <c r="A287" s="487"/>
      <c r="B287" s="1842"/>
      <c r="C287" s="555" t="s">
        <v>1581</v>
      </c>
      <c r="D287" s="1840" t="s">
        <v>38</v>
      </c>
      <c r="E287" s="1846"/>
      <c r="F287" s="1844"/>
      <c r="G287" s="1849"/>
      <c r="H287" s="1844"/>
      <c r="I287" s="1844"/>
      <c r="J287" s="1856"/>
      <c r="K287" s="1874"/>
      <c r="L287" s="1851"/>
    </row>
    <row r="288" spans="1:12">
      <c r="A288" s="487"/>
      <c r="B288" s="561"/>
      <c r="C288" s="532"/>
      <c r="D288" s="576"/>
      <c r="E288" s="582"/>
      <c r="F288" s="577"/>
      <c r="G288" s="577"/>
      <c r="H288" s="600"/>
      <c r="I288" s="577"/>
      <c r="J288" s="604">
        <v>1800</v>
      </c>
      <c r="K288" s="1877">
        <f>K286+J288</f>
        <v>9346224</v>
      </c>
      <c r="L288" s="433"/>
    </row>
    <row r="289" spans="1:12">
      <c r="A289" s="498"/>
      <c r="B289" s="1841" t="s">
        <v>1724</v>
      </c>
      <c r="C289" s="556" t="s">
        <v>796</v>
      </c>
      <c r="D289" s="1839" t="s">
        <v>1371</v>
      </c>
      <c r="E289" s="1868" t="s">
        <v>1372</v>
      </c>
      <c r="F289" s="1848"/>
      <c r="G289" s="1848"/>
      <c r="H289" s="1843"/>
      <c r="I289" s="1843">
        <v>125700</v>
      </c>
      <c r="J289" s="559"/>
      <c r="K289" s="1873">
        <f>K288-I289</f>
        <v>9220524</v>
      </c>
      <c r="L289" s="1850"/>
    </row>
    <row r="290" spans="1:12">
      <c r="A290" s="487"/>
      <c r="B290" s="1842"/>
      <c r="C290" s="477" t="s">
        <v>1077</v>
      </c>
      <c r="D290" s="1840" t="s">
        <v>956</v>
      </c>
      <c r="E290" s="1869"/>
      <c r="F290" s="1849"/>
      <c r="G290" s="1849"/>
      <c r="H290" s="1844"/>
      <c r="I290" s="1844"/>
      <c r="J290" s="559"/>
      <c r="K290" s="1874"/>
      <c r="L290" s="1851"/>
    </row>
    <row r="291" spans="1:12">
      <c r="A291" s="487"/>
      <c r="B291" s="561"/>
      <c r="C291" s="532"/>
      <c r="D291" s="576"/>
      <c r="E291" s="582"/>
      <c r="F291" s="577"/>
      <c r="G291" s="577"/>
      <c r="H291" s="600"/>
      <c r="I291" s="577"/>
      <c r="J291" s="604">
        <v>1500</v>
      </c>
      <c r="K291" s="1874">
        <f>K289+J291</f>
        <v>9222024</v>
      </c>
      <c r="L291" s="433"/>
    </row>
    <row r="292" spans="1:12">
      <c r="A292" s="498"/>
      <c r="B292" s="1841"/>
      <c r="C292" s="556" t="s">
        <v>997</v>
      </c>
      <c r="D292" s="485" t="s">
        <v>1221</v>
      </c>
      <c r="E292" s="1841" t="s">
        <v>1236</v>
      </c>
      <c r="F292" s="1843"/>
      <c r="G292" s="1843">
        <v>202500</v>
      </c>
      <c r="H292" s="534"/>
      <c r="I292" s="1843"/>
      <c r="J292" s="559"/>
      <c r="K292" s="1873">
        <f>K291-G292</f>
        <v>9019524</v>
      </c>
      <c r="L292" s="1850"/>
    </row>
    <row r="293" spans="1:12">
      <c r="A293" s="487"/>
      <c r="B293" s="1842"/>
      <c r="C293" s="555" t="s">
        <v>1220</v>
      </c>
      <c r="D293" s="486" t="s">
        <v>1222</v>
      </c>
      <c r="E293" s="1842"/>
      <c r="F293" s="1844"/>
      <c r="G293" s="1844"/>
      <c r="H293" s="515"/>
      <c r="I293" s="1844"/>
      <c r="J293" s="559"/>
      <c r="K293" s="1874"/>
      <c r="L293" s="1851"/>
    </row>
    <row r="294" spans="1:12">
      <c r="A294" s="487"/>
      <c r="B294" s="561"/>
      <c r="C294" s="532"/>
      <c r="D294" s="576"/>
      <c r="E294" s="582"/>
      <c r="F294" s="577"/>
      <c r="G294" s="577"/>
      <c r="H294" s="600"/>
      <c r="I294" s="577"/>
      <c r="J294" s="604">
        <v>1800</v>
      </c>
      <c r="K294" s="1874">
        <f>K292+J294</f>
        <v>9021324</v>
      </c>
      <c r="L294" s="433"/>
    </row>
    <row r="295" spans="1:12">
      <c r="A295" s="498"/>
      <c r="B295" s="1852"/>
      <c r="C295" s="556" t="s">
        <v>997</v>
      </c>
      <c r="D295" s="1839" t="s">
        <v>1112</v>
      </c>
      <c r="E295" s="974" t="s">
        <v>1114</v>
      </c>
      <c r="F295" s="1843"/>
      <c r="G295" s="1843">
        <v>202500</v>
      </c>
      <c r="H295" s="1843"/>
      <c r="I295" s="1843"/>
      <c r="J295" s="559"/>
      <c r="K295" s="1873">
        <f>K294-G295</f>
        <v>8818824</v>
      </c>
      <c r="L295" s="1850"/>
    </row>
    <row r="296" spans="1:12">
      <c r="A296" s="487"/>
      <c r="B296" s="1853"/>
      <c r="C296" s="555" t="s">
        <v>1111</v>
      </c>
      <c r="D296" s="1840" t="s">
        <v>1113</v>
      </c>
      <c r="E296" s="1853"/>
      <c r="F296" s="1844"/>
      <c r="G296" s="1844"/>
      <c r="H296" s="1844"/>
      <c r="I296" s="1844"/>
      <c r="J296" s="559"/>
      <c r="K296" s="1874"/>
      <c r="L296" s="1851"/>
    </row>
    <row r="297" spans="1:12">
      <c r="A297" s="487"/>
      <c r="B297" s="561"/>
      <c r="C297" s="532"/>
      <c r="D297" s="583"/>
      <c r="E297" s="584"/>
      <c r="F297" s="577"/>
      <c r="G297" s="577"/>
      <c r="H297" s="600"/>
      <c r="I297" s="577"/>
      <c r="J297" s="604">
        <v>1800</v>
      </c>
      <c r="K297" s="1874">
        <f>K295+J297</f>
        <v>8820624</v>
      </c>
      <c r="L297" s="433"/>
    </row>
    <row r="298" spans="1:12">
      <c r="A298" s="498"/>
      <c r="B298" s="1852"/>
      <c r="C298" s="556" t="s">
        <v>1110</v>
      </c>
      <c r="D298" s="1839" t="s">
        <v>278</v>
      </c>
      <c r="E298" s="974" t="s">
        <v>279</v>
      </c>
      <c r="F298" s="1848"/>
      <c r="G298" s="1848">
        <v>405000</v>
      </c>
      <c r="H298" s="537"/>
      <c r="I298" s="1843"/>
      <c r="J298" s="559"/>
      <c r="K298" s="1873">
        <f>K297-G298</f>
        <v>8415624</v>
      </c>
      <c r="L298" s="433"/>
    </row>
    <row r="299" spans="1:12">
      <c r="A299" s="487"/>
      <c r="B299" s="1853"/>
      <c r="C299" s="555" t="s">
        <v>1527</v>
      </c>
      <c r="D299" s="1840" t="s">
        <v>38</v>
      </c>
      <c r="E299" s="1853"/>
      <c r="F299" s="1849"/>
      <c r="G299" s="1849"/>
      <c r="H299" s="515"/>
      <c r="I299" s="1844"/>
      <c r="J299" s="559"/>
      <c r="K299" s="1874"/>
      <c r="L299" s="433"/>
    </row>
    <row r="300" spans="1:12">
      <c r="A300" s="487"/>
      <c r="B300" s="561"/>
      <c r="C300" s="531"/>
      <c r="D300" s="576"/>
      <c r="E300" s="582"/>
      <c r="F300" s="577"/>
      <c r="G300" s="577"/>
      <c r="H300" s="600"/>
      <c r="I300" s="577"/>
      <c r="J300" s="604">
        <v>3600</v>
      </c>
      <c r="K300" s="1877">
        <f>K298+J300</f>
        <v>8419224</v>
      </c>
      <c r="L300" s="433"/>
    </row>
    <row r="301" spans="1:12">
      <c r="A301" s="491"/>
      <c r="B301" s="1852" t="s">
        <v>1725</v>
      </c>
      <c r="C301" s="556" t="s">
        <v>1109</v>
      </c>
      <c r="D301" s="1839" t="s">
        <v>1312</v>
      </c>
      <c r="E301" s="1841" t="s">
        <v>1326</v>
      </c>
      <c r="F301" s="1843"/>
      <c r="G301" s="1843">
        <v>502500</v>
      </c>
      <c r="H301" s="943"/>
      <c r="I301" s="1848"/>
      <c r="J301" s="559"/>
      <c r="K301" s="1873">
        <f>K300-G301</f>
        <v>7916724</v>
      </c>
      <c r="L301" s="433"/>
    </row>
    <row r="302" spans="1:12">
      <c r="A302" s="487"/>
      <c r="B302" s="1853"/>
      <c r="C302" s="555" t="s">
        <v>1311</v>
      </c>
      <c r="D302" s="1840" t="s">
        <v>1313</v>
      </c>
      <c r="E302" s="1842"/>
      <c r="F302" s="1844"/>
      <c r="G302" s="1844"/>
      <c r="H302" s="460"/>
      <c r="I302" s="1849"/>
      <c r="J302" s="559"/>
      <c r="K302" s="1874"/>
      <c r="L302" s="433"/>
    </row>
    <row r="303" spans="1:12">
      <c r="A303" s="487"/>
      <c r="B303" s="561"/>
      <c r="C303" s="532"/>
      <c r="D303" s="576"/>
      <c r="E303" s="584"/>
      <c r="F303" s="577"/>
      <c r="G303" s="577"/>
      <c r="H303" s="600"/>
      <c r="I303" s="577"/>
      <c r="J303" s="604">
        <v>1800</v>
      </c>
      <c r="K303" s="1874">
        <f>K301+J303</f>
        <v>7918524</v>
      </c>
      <c r="L303" s="433"/>
    </row>
    <row r="304" spans="1:12">
      <c r="A304" s="498"/>
      <c r="B304" s="1852"/>
      <c r="C304" s="545" t="s">
        <v>1109</v>
      </c>
      <c r="D304" s="1839" t="s">
        <v>1471</v>
      </c>
      <c r="E304" s="1841" t="s">
        <v>1469</v>
      </c>
      <c r="F304" s="1848"/>
      <c r="G304" s="1848">
        <v>502500</v>
      </c>
      <c r="H304" s="943"/>
      <c r="I304" s="1848"/>
      <c r="J304" s="559"/>
      <c r="K304" s="1873">
        <f>K303-G304</f>
        <v>7416024</v>
      </c>
      <c r="L304" s="433"/>
    </row>
    <row r="305" spans="1:12">
      <c r="A305" s="487"/>
      <c r="B305" s="1853"/>
      <c r="C305" s="538" t="s">
        <v>1468</v>
      </c>
      <c r="D305" s="1840" t="s">
        <v>1325</v>
      </c>
      <c r="E305" s="1842"/>
      <c r="F305" s="1849"/>
      <c r="G305" s="1849"/>
      <c r="H305" s="460"/>
      <c r="I305" s="1849"/>
      <c r="J305" s="559"/>
      <c r="K305" s="1874"/>
      <c r="L305" s="433"/>
    </row>
    <row r="306" spans="1:12">
      <c r="A306" s="487"/>
      <c r="B306" s="561"/>
      <c r="C306" s="532"/>
      <c r="D306" s="583"/>
      <c r="E306" s="582"/>
      <c r="F306" s="577"/>
      <c r="G306" s="577"/>
      <c r="H306" s="600"/>
      <c r="I306" s="577"/>
      <c r="J306" s="604">
        <v>1800</v>
      </c>
      <c r="K306" s="1877">
        <f>K304+J306</f>
        <v>7417824</v>
      </c>
      <c r="L306" s="433"/>
    </row>
    <row r="307" spans="1:12">
      <c r="A307" s="498"/>
      <c r="B307" s="1852" t="s">
        <v>1726</v>
      </c>
      <c r="C307" s="556" t="s">
        <v>815</v>
      </c>
      <c r="D307" s="1839" t="s">
        <v>1441</v>
      </c>
      <c r="E307" s="1868" t="s">
        <v>1442</v>
      </c>
      <c r="F307" s="1854"/>
      <c r="G307" s="1843"/>
      <c r="H307" s="537"/>
      <c r="I307" s="1843">
        <v>107514</v>
      </c>
      <c r="J307" s="559"/>
      <c r="K307" s="1873">
        <f>K306-I307</f>
        <v>7310310</v>
      </c>
      <c r="L307" s="433"/>
    </row>
    <row r="308" spans="1:12">
      <c r="A308" s="487"/>
      <c r="B308" s="1853"/>
      <c r="C308" s="555" t="s">
        <v>1440</v>
      </c>
      <c r="D308" s="1840" t="s">
        <v>1479</v>
      </c>
      <c r="E308" s="1869"/>
      <c r="F308" s="1844"/>
      <c r="G308" s="1844"/>
      <c r="H308" s="515"/>
      <c r="I308" s="1844"/>
      <c r="J308" s="559"/>
      <c r="K308" s="1874"/>
      <c r="L308" s="433"/>
    </row>
    <row r="309" spans="1:12">
      <c r="A309" s="487"/>
      <c r="B309" s="561"/>
      <c r="C309" s="532"/>
      <c r="D309" s="576"/>
      <c r="E309" s="582"/>
      <c r="F309" s="577"/>
      <c r="G309" s="577"/>
      <c r="H309" s="600"/>
      <c r="I309" s="577"/>
      <c r="J309" s="604">
        <v>1800</v>
      </c>
      <c r="K309" s="1874">
        <f>K307+J309</f>
        <v>7312110</v>
      </c>
      <c r="L309" s="433"/>
    </row>
    <row r="310" spans="1:12">
      <c r="A310" s="498"/>
      <c r="B310" s="1852"/>
      <c r="C310" s="474" t="s">
        <v>815</v>
      </c>
      <c r="D310" s="1839" t="s">
        <v>1441</v>
      </c>
      <c r="E310" s="974" t="s">
        <v>1442</v>
      </c>
      <c r="F310" s="1843"/>
      <c r="G310" s="1843"/>
      <c r="H310" s="534"/>
      <c r="I310" s="1843">
        <v>66150</v>
      </c>
      <c r="J310" s="559"/>
      <c r="K310" s="1873">
        <f>K309-I310</f>
        <v>7245960</v>
      </c>
      <c r="L310" s="1850"/>
    </row>
    <row r="311" spans="1:12">
      <c r="A311" s="487"/>
      <c r="B311" s="1853"/>
      <c r="C311" s="461" t="s">
        <v>1443</v>
      </c>
      <c r="D311" s="1840" t="s">
        <v>1479</v>
      </c>
      <c r="E311" s="1853"/>
      <c r="F311" s="1844"/>
      <c r="G311" s="1844"/>
      <c r="H311" s="515"/>
      <c r="I311" s="1844"/>
      <c r="J311" s="559"/>
      <c r="K311" s="1874"/>
      <c r="L311" s="1851"/>
    </row>
    <row r="312" spans="1:12">
      <c r="A312" s="487"/>
      <c r="B312" s="561"/>
      <c r="C312" s="532"/>
      <c r="D312" s="576"/>
      <c r="E312" s="582"/>
      <c r="F312" s="577"/>
      <c r="G312" s="577"/>
      <c r="H312" s="600"/>
      <c r="I312" s="577"/>
      <c r="J312" s="585">
        <v>1800</v>
      </c>
      <c r="K312" s="1874">
        <f>K310+J312</f>
        <v>7247760</v>
      </c>
      <c r="L312" s="433"/>
    </row>
    <row r="313" spans="1:12">
      <c r="A313" s="498"/>
      <c r="B313" s="1852"/>
      <c r="C313" s="517" t="s">
        <v>997</v>
      </c>
      <c r="D313" s="1839" t="s">
        <v>37</v>
      </c>
      <c r="E313" s="1868" t="s">
        <v>717</v>
      </c>
      <c r="F313" s="1843"/>
      <c r="G313" s="1843">
        <v>202500</v>
      </c>
      <c r="H313" s="1843"/>
      <c r="I313" s="1843"/>
      <c r="J313" s="464"/>
      <c r="K313" s="1873">
        <f>K312-G313</f>
        <v>7045260</v>
      </c>
      <c r="L313" s="1862"/>
    </row>
    <row r="314" spans="1:12">
      <c r="A314" s="487"/>
      <c r="B314" s="1853"/>
      <c r="C314" s="477" t="s">
        <v>1179</v>
      </c>
      <c r="D314" s="1840" t="s">
        <v>250</v>
      </c>
      <c r="E314" s="1869"/>
      <c r="F314" s="1844"/>
      <c r="G314" s="1844"/>
      <c r="H314" s="1844"/>
      <c r="I314" s="1844"/>
      <c r="J314" s="559"/>
      <c r="K314" s="1874"/>
      <c r="L314" s="1863"/>
    </row>
    <row r="315" spans="1:12">
      <c r="A315" s="487"/>
      <c r="B315" s="561"/>
      <c r="C315" s="532"/>
      <c r="D315" s="576"/>
      <c r="E315" s="582"/>
      <c r="F315" s="577"/>
      <c r="G315" s="577"/>
      <c r="H315" s="600"/>
      <c r="I315" s="577"/>
      <c r="J315" s="585">
        <v>1800</v>
      </c>
      <c r="K315" s="1217">
        <f>K313+J315</f>
        <v>7047060</v>
      </c>
      <c r="L315" s="433"/>
    </row>
    <row r="316" spans="1:12">
      <c r="A316" s="498"/>
      <c r="B316" s="1852"/>
      <c r="C316" s="474" t="s">
        <v>781</v>
      </c>
      <c r="D316" s="1839" t="s">
        <v>1441</v>
      </c>
      <c r="E316" s="1841" t="s">
        <v>1442</v>
      </c>
      <c r="F316" s="1843"/>
      <c r="G316" s="1843"/>
      <c r="H316" s="537"/>
      <c r="I316" s="1710">
        <v>25940</v>
      </c>
      <c r="J316" s="559"/>
      <c r="K316" s="1873">
        <f>K315-I316</f>
        <v>7021120</v>
      </c>
      <c r="L316" s="433"/>
    </row>
    <row r="317" spans="1:12">
      <c r="A317" s="487"/>
      <c r="B317" s="1853"/>
      <c r="C317" s="477" t="s">
        <v>1444</v>
      </c>
      <c r="D317" s="1840" t="s">
        <v>1479</v>
      </c>
      <c r="E317" s="1842"/>
      <c r="F317" s="1844"/>
      <c r="G317" s="1844"/>
      <c r="H317" s="515"/>
      <c r="J317" s="559"/>
      <c r="K317" s="1874"/>
      <c r="L317" s="433"/>
    </row>
    <row r="318" spans="1:12">
      <c r="A318" s="487"/>
      <c r="B318" s="561"/>
      <c r="C318" s="532"/>
      <c r="D318" s="576"/>
      <c r="E318" s="582"/>
      <c r="F318" s="577"/>
      <c r="G318" s="577"/>
      <c r="H318" s="600"/>
      <c r="I318" s="575"/>
      <c r="J318" s="604">
        <v>1500</v>
      </c>
      <c r="K318" s="1874">
        <f>K316+J318</f>
        <v>7022620</v>
      </c>
      <c r="L318" s="433"/>
    </row>
    <row r="319" spans="1:12">
      <c r="A319" s="498"/>
      <c r="B319" s="1841"/>
      <c r="C319" s="457" t="s">
        <v>781</v>
      </c>
      <c r="D319" s="1839" t="s">
        <v>1441</v>
      </c>
      <c r="E319" s="1868" t="s">
        <v>1442</v>
      </c>
      <c r="F319" s="1866"/>
      <c r="G319" s="1866"/>
      <c r="H319" s="1866"/>
      <c r="I319" s="1843">
        <v>190390</v>
      </c>
      <c r="J319" s="559"/>
      <c r="K319" s="1873">
        <f>K318-I319</f>
        <v>6832230</v>
      </c>
      <c r="L319" s="433"/>
    </row>
    <row r="320" spans="1:12">
      <c r="A320" s="487"/>
      <c r="B320" s="1842"/>
      <c r="C320" s="461" t="s">
        <v>1445</v>
      </c>
      <c r="D320" s="1840" t="s">
        <v>1479</v>
      </c>
      <c r="E320" s="1869"/>
      <c r="F320" s="1867"/>
      <c r="G320" s="1867"/>
      <c r="H320" s="1867"/>
      <c r="I320" s="1844"/>
      <c r="J320" s="559"/>
      <c r="K320" s="1874"/>
      <c r="L320" s="433"/>
    </row>
    <row r="321" spans="1:12">
      <c r="A321" s="487"/>
      <c r="B321" s="533"/>
      <c r="C321" s="532"/>
      <c r="D321" s="576"/>
      <c r="E321" s="582"/>
      <c r="F321" s="577"/>
      <c r="G321" s="600"/>
      <c r="H321" s="600"/>
      <c r="I321" s="600"/>
      <c r="J321" s="604">
        <v>1500</v>
      </c>
      <c r="K321" s="1874">
        <f>K319+J321</f>
        <v>6833730</v>
      </c>
      <c r="L321" s="433"/>
    </row>
    <row r="322" spans="1:12">
      <c r="A322" s="498"/>
      <c r="B322" s="1841"/>
      <c r="C322" s="474" t="s">
        <v>781</v>
      </c>
      <c r="D322" s="2335" t="s">
        <v>45</v>
      </c>
      <c r="E322" s="9498" t="s">
        <v>47</v>
      </c>
      <c r="F322" s="1843"/>
      <c r="G322" s="1843"/>
      <c r="H322" s="534">
        <v>49390</v>
      </c>
      <c r="I322" s="1843"/>
      <c r="J322" s="559"/>
      <c r="K322" s="1873">
        <f>K321-H322</f>
        <v>6784340</v>
      </c>
      <c r="L322" s="433"/>
    </row>
    <row r="323" spans="1:12">
      <c r="A323" s="487"/>
      <c r="B323" s="1842"/>
      <c r="C323" s="477" t="s">
        <v>1567</v>
      </c>
      <c r="D323" s="2336" t="s">
        <v>1176</v>
      </c>
      <c r="E323" s="9499"/>
      <c r="F323" s="1844"/>
      <c r="G323" s="1844"/>
      <c r="H323" s="515"/>
      <c r="I323" s="1844"/>
      <c r="J323" s="559"/>
      <c r="K323" s="1874"/>
      <c r="L323" s="433"/>
    </row>
    <row r="324" spans="1:12">
      <c r="A324" s="487"/>
      <c r="B324" s="533"/>
      <c r="C324" s="532"/>
      <c r="D324" s="576"/>
      <c r="E324" s="582"/>
      <c r="F324" s="577"/>
      <c r="G324" s="600"/>
      <c r="H324" s="600"/>
      <c r="I324" s="600"/>
      <c r="J324" s="604">
        <v>1500</v>
      </c>
      <c r="K324" s="1877">
        <f>K322+J324</f>
        <v>6785840</v>
      </c>
      <c r="L324" s="433"/>
    </row>
    <row r="325" spans="1:12">
      <c r="A325" s="491" t="s">
        <v>356</v>
      </c>
      <c r="B325" s="1852" t="s">
        <v>1727</v>
      </c>
      <c r="C325" s="556" t="s">
        <v>815</v>
      </c>
      <c r="D325" s="485"/>
      <c r="E325" s="1841"/>
      <c r="F325" s="1843"/>
      <c r="G325" s="1843"/>
      <c r="H325" s="1843"/>
      <c r="I325" s="1843">
        <v>453953</v>
      </c>
      <c r="J325" s="559"/>
      <c r="K325" s="1873">
        <f>K324-I325</f>
        <v>6331887</v>
      </c>
      <c r="L325" s="433"/>
    </row>
    <row r="326" spans="1:12">
      <c r="A326" s="487"/>
      <c r="B326" s="1853"/>
      <c r="C326" s="555" t="s">
        <v>1728</v>
      </c>
      <c r="D326" s="486"/>
      <c r="E326" s="1842"/>
      <c r="F326" s="1844"/>
      <c r="G326" s="1844"/>
      <c r="H326" s="1844"/>
      <c r="I326" s="1844"/>
      <c r="J326" s="559"/>
      <c r="K326" s="1874"/>
      <c r="L326" s="433"/>
    </row>
    <row r="327" spans="1:12">
      <c r="A327" s="487"/>
      <c r="B327" s="561"/>
      <c r="C327" s="532"/>
      <c r="D327" s="576"/>
      <c r="E327" s="582"/>
      <c r="F327" s="577"/>
      <c r="G327" s="577"/>
      <c r="H327" s="600"/>
      <c r="I327" s="577"/>
      <c r="J327" s="604">
        <v>1800</v>
      </c>
      <c r="K327" s="1874">
        <f>K325+J327</f>
        <v>6333687</v>
      </c>
      <c r="L327" s="433"/>
    </row>
    <row r="328" spans="1:12">
      <c r="A328" s="498"/>
      <c r="B328" s="1852"/>
      <c r="C328" s="457" t="s">
        <v>781</v>
      </c>
      <c r="D328" s="1864" t="s">
        <v>1167</v>
      </c>
      <c r="E328" s="1868" t="s">
        <v>195</v>
      </c>
      <c r="F328" s="1848"/>
      <c r="G328" s="1848"/>
      <c r="H328" s="943"/>
      <c r="I328" s="1848">
        <v>116140</v>
      </c>
      <c r="J328" s="559"/>
      <c r="K328" s="1873">
        <f>K327-I328</f>
        <v>6217547</v>
      </c>
      <c r="L328" s="1850"/>
    </row>
    <row r="329" spans="1:12">
      <c r="A329" s="487"/>
      <c r="B329" s="1853"/>
      <c r="C329" s="461" t="s">
        <v>1237</v>
      </c>
      <c r="D329" s="1865" t="s">
        <v>38</v>
      </c>
      <c r="E329" s="1869"/>
      <c r="F329" s="1849"/>
      <c r="G329" s="1849"/>
      <c r="H329" s="460"/>
      <c r="I329" s="1849"/>
      <c r="J329" s="559"/>
      <c r="K329" s="1874"/>
      <c r="L329" s="1851"/>
    </row>
    <row r="330" spans="1:12">
      <c r="A330" s="487"/>
      <c r="B330" s="561"/>
      <c r="C330" s="465"/>
      <c r="D330" s="602"/>
      <c r="E330" s="605"/>
      <c r="F330" s="577"/>
      <c r="G330" s="577"/>
      <c r="H330" s="600"/>
      <c r="I330" s="577"/>
      <c r="J330" s="604">
        <v>1500</v>
      </c>
      <c r="K330" s="1874">
        <f>K328+J330</f>
        <v>6219047</v>
      </c>
      <c r="L330" s="433"/>
    </row>
    <row r="331" spans="1:12">
      <c r="A331" s="498"/>
      <c r="B331" s="1852"/>
      <c r="C331" s="474" t="s">
        <v>781</v>
      </c>
      <c r="D331" s="1864" t="s">
        <v>1167</v>
      </c>
      <c r="E331" s="1841" t="s">
        <v>195</v>
      </c>
      <c r="F331" s="1843"/>
      <c r="G331" s="1843"/>
      <c r="H331" s="1843"/>
      <c r="I331" s="1843">
        <v>114140</v>
      </c>
      <c r="J331" s="559"/>
      <c r="K331" s="1873">
        <f>K330-I331</f>
        <v>6104907</v>
      </c>
      <c r="L331" s="1850"/>
    </row>
    <row r="332" spans="1:12">
      <c r="A332" s="487"/>
      <c r="B332" s="1853"/>
      <c r="C332" s="477" t="s">
        <v>1238</v>
      </c>
      <c r="D332" s="1865" t="s">
        <v>38</v>
      </c>
      <c r="E332" s="1842"/>
      <c r="F332" s="1844"/>
      <c r="G332" s="1844"/>
      <c r="H332" s="1844"/>
      <c r="I332" s="1844"/>
      <c r="J332" s="559"/>
      <c r="K332" s="1874"/>
      <c r="L332" s="1851"/>
    </row>
    <row r="333" spans="1:12">
      <c r="A333" s="487"/>
      <c r="B333" s="561"/>
      <c r="C333" s="532"/>
      <c r="D333" s="576"/>
      <c r="E333" s="582"/>
      <c r="F333" s="577"/>
      <c r="G333" s="577"/>
      <c r="H333" s="600"/>
      <c r="I333" s="577"/>
      <c r="J333" s="604">
        <v>1500</v>
      </c>
      <c r="K333" s="1874">
        <f>K331+J333</f>
        <v>6106407</v>
      </c>
      <c r="L333" s="433"/>
    </row>
    <row r="334" spans="1:12">
      <c r="A334" s="498"/>
      <c r="B334" s="1852"/>
      <c r="C334" s="474" t="s">
        <v>781</v>
      </c>
      <c r="D334" s="1864" t="s">
        <v>1167</v>
      </c>
      <c r="E334" s="1841" t="s">
        <v>195</v>
      </c>
      <c r="F334" s="1843"/>
      <c r="G334" s="1843"/>
      <c r="H334" s="537"/>
      <c r="I334" s="1843">
        <v>144640</v>
      </c>
      <c r="J334" s="559"/>
      <c r="K334" s="1873">
        <f>K333-I334</f>
        <v>5961767</v>
      </c>
      <c r="L334" s="433"/>
    </row>
    <row r="335" spans="1:12">
      <c r="A335" s="487"/>
      <c r="B335" s="1853"/>
      <c r="C335" s="477" t="s">
        <v>1239</v>
      </c>
      <c r="D335" s="1865" t="s">
        <v>38</v>
      </c>
      <c r="E335" s="1842"/>
      <c r="F335" s="1844"/>
      <c r="G335" s="1844"/>
      <c r="H335" s="515"/>
      <c r="I335" s="1844"/>
      <c r="J335" s="559"/>
      <c r="K335" s="1874"/>
      <c r="L335" s="433"/>
    </row>
    <row r="336" spans="1:12">
      <c r="A336" s="487"/>
      <c r="B336" s="561"/>
      <c r="C336" s="532"/>
      <c r="D336" s="576"/>
      <c r="E336" s="582"/>
      <c r="F336" s="577"/>
      <c r="G336" s="577"/>
      <c r="H336" s="600"/>
      <c r="I336" s="577"/>
      <c r="J336" s="604">
        <v>1500</v>
      </c>
      <c r="K336" s="1217">
        <f>K334+J336</f>
        <v>5963267</v>
      </c>
      <c r="L336" s="433"/>
    </row>
    <row r="337" spans="1:12">
      <c r="A337" s="498"/>
      <c r="B337" s="1852"/>
      <c r="C337" s="474" t="s">
        <v>781</v>
      </c>
      <c r="D337" s="1839"/>
      <c r="E337" s="974"/>
      <c r="F337" s="1843"/>
      <c r="G337" s="1843"/>
      <c r="H337" s="537"/>
      <c r="I337" s="1843">
        <v>68780</v>
      </c>
      <c r="J337" s="464"/>
      <c r="K337" s="1873">
        <f>K336-I337</f>
        <v>5894487</v>
      </c>
      <c r="L337" s="433"/>
    </row>
    <row r="338" spans="1:12">
      <c r="A338" s="487"/>
      <c r="B338" s="1853"/>
      <c r="C338" s="555" t="s">
        <v>1729</v>
      </c>
      <c r="D338" s="1840"/>
      <c r="E338" s="1853"/>
      <c r="F338" s="1844"/>
      <c r="G338" s="1844"/>
      <c r="H338" s="515"/>
      <c r="I338" s="1844"/>
      <c r="J338" s="559"/>
      <c r="K338" s="1874"/>
      <c r="L338" s="433"/>
    </row>
    <row r="339" spans="1:12">
      <c r="A339" s="487"/>
      <c r="B339" s="561"/>
      <c r="C339" s="529"/>
      <c r="D339" s="602"/>
      <c r="E339" s="605"/>
      <c r="F339" s="577"/>
      <c r="G339" s="577"/>
      <c r="H339" s="600"/>
      <c r="I339" s="577"/>
      <c r="J339" s="585">
        <v>1500</v>
      </c>
      <c r="K339" s="1874">
        <f>K337+J339</f>
        <v>5895987</v>
      </c>
      <c r="L339" s="433"/>
    </row>
    <row r="340" spans="1:12">
      <c r="A340" s="491"/>
      <c r="B340" s="1852"/>
      <c r="C340" s="545" t="s">
        <v>796</v>
      </c>
      <c r="D340" s="1839"/>
      <c r="E340" s="974"/>
      <c r="F340" s="1843"/>
      <c r="G340" s="1843"/>
      <c r="H340" s="1843"/>
      <c r="I340" s="1843">
        <v>172300</v>
      </c>
      <c r="J340" s="559"/>
      <c r="K340" s="1873">
        <f>K339-I340</f>
        <v>5723687</v>
      </c>
      <c r="L340" s="433"/>
    </row>
    <row r="341" spans="1:12">
      <c r="A341" s="487"/>
      <c r="B341" s="1853"/>
      <c r="C341" s="555" t="s">
        <v>1730</v>
      </c>
      <c r="D341" s="1840"/>
      <c r="E341" s="1853"/>
      <c r="F341" s="1844"/>
      <c r="G341" s="1844"/>
      <c r="H341" s="1844"/>
      <c r="I341" s="1844"/>
      <c r="J341" s="559"/>
      <c r="K341" s="1874"/>
      <c r="L341" s="433"/>
    </row>
    <row r="342" spans="1:12">
      <c r="A342" s="487"/>
      <c r="B342" s="561"/>
      <c r="C342" s="532"/>
      <c r="D342" s="576"/>
      <c r="E342" s="582"/>
      <c r="F342" s="577"/>
      <c r="G342" s="577"/>
      <c r="H342" s="600"/>
      <c r="I342" s="577"/>
      <c r="J342" s="604">
        <v>750</v>
      </c>
      <c r="K342" s="1877">
        <f>K340+J342</f>
        <v>5724437</v>
      </c>
      <c r="L342" s="433"/>
    </row>
    <row r="343" spans="1:12">
      <c r="A343" s="498"/>
      <c r="B343" s="1841" t="s">
        <v>1731</v>
      </c>
      <c r="C343" s="556" t="s">
        <v>815</v>
      </c>
      <c r="D343" s="1839" t="s">
        <v>955</v>
      </c>
      <c r="E343" s="1841" t="s">
        <v>1232</v>
      </c>
      <c r="F343" s="1843"/>
      <c r="G343" s="1843"/>
      <c r="H343" s="1843"/>
      <c r="I343" s="1843">
        <v>435815</v>
      </c>
      <c r="J343" s="559"/>
      <c r="K343" s="1873">
        <f>K342-I343</f>
        <v>5288622</v>
      </c>
      <c r="L343" s="433"/>
    </row>
    <row r="344" spans="1:12">
      <c r="A344" s="487"/>
      <c r="B344" s="1842"/>
      <c r="C344" s="555" t="s">
        <v>1186</v>
      </c>
      <c r="D344" s="1840" t="s">
        <v>956</v>
      </c>
      <c r="E344" s="1842"/>
      <c r="F344" s="1844"/>
      <c r="G344" s="1844"/>
      <c r="H344" s="1844"/>
      <c r="I344" s="1844"/>
      <c r="J344" s="559"/>
      <c r="K344" s="1874"/>
      <c r="L344" s="433"/>
    </row>
    <row r="345" spans="1:12">
      <c r="A345" s="487"/>
      <c r="B345" s="533"/>
      <c r="C345" s="465"/>
      <c r="D345" s="602"/>
      <c r="E345" s="605"/>
      <c r="F345" s="577"/>
      <c r="G345" s="600"/>
      <c r="H345" s="600"/>
      <c r="I345" s="600"/>
      <c r="J345" s="585">
        <v>1800</v>
      </c>
      <c r="K345" s="1874">
        <f>K343+J345</f>
        <v>5290422</v>
      </c>
      <c r="L345" s="433"/>
    </row>
    <row r="346" spans="1:12">
      <c r="A346" s="9515"/>
      <c r="B346" s="1852"/>
      <c r="C346" s="457" t="s">
        <v>997</v>
      </c>
      <c r="D346" s="1864" t="s">
        <v>1580</v>
      </c>
      <c r="E346" s="459" t="s">
        <v>1600</v>
      </c>
      <c r="F346" s="1843"/>
      <c r="G346" s="1843">
        <v>202500</v>
      </c>
      <c r="H346" s="1843"/>
      <c r="I346" s="1843"/>
      <c r="J346" s="559"/>
      <c r="K346" s="1873">
        <f>K345-G346</f>
        <v>5087922</v>
      </c>
      <c r="L346" s="433"/>
    </row>
    <row r="347" spans="1:12">
      <c r="A347" s="9516"/>
      <c r="B347" s="1853"/>
      <c r="C347" s="461" t="s">
        <v>1579</v>
      </c>
      <c r="D347" s="1865" t="s">
        <v>38</v>
      </c>
      <c r="E347" s="1858"/>
      <c r="F347" s="1844"/>
      <c r="G347" s="1844"/>
      <c r="H347" s="1844"/>
      <c r="I347" s="1844"/>
      <c r="J347" s="559"/>
      <c r="K347" s="1874"/>
      <c r="L347" s="433"/>
    </row>
    <row r="348" spans="1:12">
      <c r="A348" s="487"/>
      <c r="B348" s="561"/>
      <c r="C348" s="532"/>
      <c r="D348" s="576"/>
      <c r="E348" s="582"/>
      <c r="F348" s="577"/>
      <c r="G348" s="577"/>
      <c r="H348" s="600"/>
      <c r="I348" s="577"/>
      <c r="J348" s="604">
        <v>1800</v>
      </c>
      <c r="K348" s="1874">
        <f>K346+J348</f>
        <v>5089722</v>
      </c>
      <c r="L348" s="433"/>
    </row>
    <row r="349" spans="1:12">
      <c r="A349" s="9515"/>
      <c r="B349" s="1852"/>
      <c r="C349" s="474" t="s">
        <v>1699</v>
      </c>
      <c r="D349" s="1839" t="s">
        <v>224</v>
      </c>
      <c r="E349" s="974" t="s">
        <v>176</v>
      </c>
      <c r="F349" s="1843"/>
      <c r="G349" s="1843">
        <v>202500</v>
      </c>
      <c r="H349" s="537"/>
      <c r="I349" s="1843"/>
      <c r="J349" s="559"/>
      <c r="K349" s="1873">
        <f>K348-G349</f>
        <v>4887222</v>
      </c>
      <c r="L349" s="433"/>
    </row>
    <row r="350" spans="1:12">
      <c r="A350" s="9516"/>
      <c r="B350" s="1853"/>
      <c r="C350" s="555" t="s">
        <v>757</v>
      </c>
      <c r="D350" s="1840" t="s">
        <v>758</v>
      </c>
      <c r="E350" s="1853"/>
      <c r="F350" s="1844"/>
      <c r="G350" s="1844"/>
      <c r="H350" s="515"/>
      <c r="I350" s="1844"/>
      <c r="J350" s="559"/>
      <c r="K350" s="1874"/>
      <c r="L350" s="433"/>
    </row>
    <row r="351" spans="1:12">
      <c r="A351" s="487"/>
      <c r="B351" s="561"/>
      <c r="C351" s="532"/>
      <c r="D351" s="576"/>
      <c r="E351" s="582"/>
      <c r="F351" s="577"/>
      <c r="G351" s="577"/>
      <c r="H351" s="600"/>
      <c r="I351" s="577"/>
      <c r="J351" s="604">
        <v>1800</v>
      </c>
      <c r="K351" s="1217">
        <f>K349+J351</f>
        <v>4889022</v>
      </c>
      <c r="L351" s="433"/>
    </row>
    <row r="352" spans="1:12">
      <c r="A352" s="9515"/>
      <c r="B352" s="1852"/>
      <c r="C352" s="556" t="s">
        <v>864</v>
      </c>
      <c r="D352" s="1839" t="s">
        <v>983</v>
      </c>
      <c r="E352" s="1845" t="s">
        <v>262</v>
      </c>
      <c r="F352" s="1843"/>
      <c r="G352" s="1843">
        <v>102500</v>
      </c>
      <c r="H352" s="537"/>
      <c r="I352" s="1843"/>
      <c r="J352" s="464"/>
      <c r="K352" s="1873">
        <f>K351-G352</f>
        <v>4786522</v>
      </c>
      <c r="L352" s="433"/>
    </row>
    <row r="353" spans="1:12">
      <c r="A353" s="9516"/>
      <c r="B353" s="1853"/>
      <c r="C353" s="555" t="s">
        <v>1581</v>
      </c>
      <c r="D353" s="1840" t="s">
        <v>956</v>
      </c>
      <c r="E353" s="1846"/>
      <c r="F353" s="1844"/>
      <c r="G353" s="1844"/>
      <c r="H353" s="515"/>
      <c r="I353" s="1844"/>
      <c r="J353" s="559"/>
      <c r="K353" s="1874"/>
      <c r="L353" s="433"/>
    </row>
    <row r="354" spans="1:12">
      <c r="A354" s="487"/>
      <c r="B354" s="561"/>
      <c r="C354" s="532"/>
      <c r="D354" s="576"/>
      <c r="E354" s="582"/>
      <c r="F354" s="577"/>
      <c r="G354" s="577"/>
      <c r="H354" s="600"/>
      <c r="I354" s="577"/>
      <c r="J354" s="585">
        <v>1800</v>
      </c>
      <c r="K354" s="1874">
        <f>K352+J354</f>
        <v>4788322</v>
      </c>
      <c r="L354" s="433"/>
    </row>
    <row r="355" spans="1:12">
      <c r="A355" s="9515"/>
      <c r="B355" s="1852"/>
      <c r="C355" s="474" t="s">
        <v>781</v>
      </c>
      <c r="D355" s="1839"/>
      <c r="E355" s="1868"/>
      <c r="F355" s="1843"/>
      <c r="G355" s="1843"/>
      <c r="H355" s="537"/>
      <c r="I355" s="1843">
        <v>35790</v>
      </c>
      <c r="J355" s="559"/>
      <c r="K355" s="1873">
        <f>K354-I355</f>
        <v>4752532</v>
      </c>
      <c r="L355" s="433"/>
    </row>
    <row r="356" spans="1:12">
      <c r="A356" s="9516"/>
      <c r="B356" s="1853"/>
      <c r="C356" s="477" t="s">
        <v>1431</v>
      </c>
      <c r="D356" s="1840"/>
      <c r="E356" s="1869"/>
      <c r="F356" s="1844"/>
      <c r="G356" s="1844"/>
      <c r="H356" s="515"/>
      <c r="I356" s="1844"/>
      <c r="J356" s="559"/>
      <c r="K356" s="1874"/>
      <c r="L356" s="433"/>
    </row>
    <row r="357" spans="1:12">
      <c r="A357" s="487"/>
      <c r="B357" s="561"/>
      <c r="C357" s="532"/>
      <c r="D357" s="576"/>
      <c r="E357" s="582"/>
      <c r="F357" s="577"/>
      <c r="G357" s="577"/>
      <c r="H357" s="600"/>
      <c r="I357" s="577"/>
      <c r="J357" s="604">
        <v>1500</v>
      </c>
      <c r="K357" s="1874">
        <f>K355+J357</f>
        <v>4754032</v>
      </c>
      <c r="L357" s="433"/>
    </row>
    <row r="358" spans="1:12">
      <c r="A358" s="9515"/>
      <c r="B358" s="1841"/>
      <c r="C358" s="556" t="s">
        <v>796</v>
      </c>
      <c r="D358" s="1839" t="s">
        <v>955</v>
      </c>
      <c r="E358" s="1841" t="s">
        <v>1232</v>
      </c>
      <c r="F358" s="1843"/>
      <c r="G358" s="1843"/>
      <c r="H358" s="1843"/>
      <c r="I358" s="1843">
        <v>85300</v>
      </c>
      <c r="J358" s="1855"/>
      <c r="K358" s="1873">
        <f>K357-I358</f>
        <v>4668732</v>
      </c>
      <c r="L358" s="433"/>
    </row>
    <row r="359" spans="1:12">
      <c r="A359" s="9516"/>
      <c r="B359" s="1842"/>
      <c r="C359" s="477" t="s">
        <v>1187</v>
      </c>
      <c r="D359" s="1840" t="s">
        <v>956</v>
      </c>
      <c r="E359" s="1842"/>
      <c r="F359" s="1844"/>
      <c r="G359" s="1844"/>
      <c r="H359" s="1844"/>
      <c r="I359" s="1844"/>
      <c r="J359" s="1856"/>
      <c r="K359" s="1874"/>
      <c r="L359" s="433"/>
    </row>
    <row r="360" spans="1:12">
      <c r="A360" s="487"/>
      <c r="B360" s="533"/>
      <c r="C360" s="532"/>
      <c r="D360" s="576"/>
      <c r="E360" s="582"/>
      <c r="F360" s="577"/>
      <c r="G360" s="577"/>
      <c r="H360" s="600"/>
      <c r="I360" s="577"/>
      <c r="J360" s="604">
        <v>750</v>
      </c>
      <c r="K360" s="1877">
        <f>K358+J360</f>
        <v>4669482</v>
      </c>
      <c r="L360" s="433"/>
    </row>
    <row r="361" spans="1:12">
      <c r="A361" s="9515"/>
      <c r="B361" s="1852" t="s">
        <v>1732</v>
      </c>
      <c r="C361" s="556" t="s">
        <v>815</v>
      </c>
      <c r="D361" s="1839" t="s">
        <v>941</v>
      </c>
      <c r="E361" s="974" t="s">
        <v>276</v>
      </c>
      <c r="F361" s="1843"/>
      <c r="G361" s="1843">
        <v>411424</v>
      </c>
      <c r="H361" s="534"/>
      <c r="I361" s="1843"/>
      <c r="J361" s="1855"/>
      <c r="K361" s="1873">
        <f>K360-G361</f>
        <v>4258058</v>
      </c>
      <c r="L361" s="433"/>
    </row>
    <row r="362" spans="1:12">
      <c r="A362" s="9516"/>
      <c r="B362" s="1853"/>
      <c r="C362" s="555" t="s">
        <v>1361</v>
      </c>
      <c r="D362" s="1840" t="s">
        <v>250</v>
      </c>
      <c r="E362" s="1853"/>
      <c r="F362" s="1844"/>
      <c r="G362" s="1844"/>
      <c r="H362" s="515"/>
      <c r="I362" s="1844"/>
      <c r="J362" s="1856"/>
      <c r="K362" s="1874"/>
      <c r="L362" s="433"/>
    </row>
    <row r="363" spans="1:12">
      <c r="A363" s="487"/>
      <c r="B363" s="1853"/>
      <c r="C363" s="529"/>
      <c r="D363" s="602"/>
      <c r="E363" s="605"/>
      <c r="F363" s="577"/>
      <c r="G363" s="600"/>
      <c r="H363" s="600"/>
      <c r="I363" s="600"/>
      <c r="J363" s="585">
        <v>1800</v>
      </c>
      <c r="K363" s="1874">
        <f>K361+J363</f>
        <v>4259858</v>
      </c>
      <c r="L363" s="433"/>
    </row>
    <row r="364" spans="1:12">
      <c r="A364" s="9515"/>
      <c r="B364" s="1841"/>
      <c r="C364" s="545" t="s">
        <v>781</v>
      </c>
      <c r="D364" s="1839" t="s">
        <v>941</v>
      </c>
      <c r="E364" s="974" t="s">
        <v>276</v>
      </c>
      <c r="F364" s="1843"/>
      <c r="G364" s="1843">
        <v>44140</v>
      </c>
      <c r="H364" s="537"/>
      <c r="I364" s="1843"/>
      <c r="J364" s="1855"/>
      <c r="K364" s="1873">
        <f>K363-G364</f>
        <v>4215718</v>
      </c>
      <c r="L364" s="433"/>
    </row>
    <row r="365" spans="1:12">
      <c r="A365" s="9516"/>
      <c r="B365" s="1842"/>
      <c r="C365" s="555" t="s">
        <v>1265</v>
      </c>
      <c r="D365" s="1840" t="s">
        <v>956</v>
      </c>
      <c r="E365" s="1853"/>
      <c r="F365" s="1844"/>
      <c r="G365" s="1844"/>
      <c r="H365" s="515"/>
      <c r="I365" s="1844"/>
      <c r="J365" s="1856"/>
      <c r="K365" s="1874"/>
      <c r="L365" s="433"/>
    </row>
    <row r="366" spans="1:12">
      <c r="A366" s="487"/>
      <c r="B366" s="1853"/>
      <c r="C366" s="532"/>
      <c r="D366" s="576"/>
      <c r="E366" s="582"/>
      <c r="F366" s="577"/>
      <c r="G366" s="577"/>
      <c r="H366" s="600"/>
      <c r="I366" s="577"/>
      <c r="J366" s="585">
        <v>1500</v>
      </c>
      <c r="K366" s="1874">
        <f>K364+J366</f>
        <v>4217218</v>
      </c>
      <c r="L366" s="433"/>
    </row>
    <row r="367" spans="1:12">
      <c r="A367" s="9515"/>
      <c r="B367" s="1841"/>
      <c r="C367" s="474" t="s">
        <v>815</v>
      </c>
      <c r="D367" s="1839" t="s">
        <v>1456</v>
      </c>
      <c r="E367" s="1845" t="s">
        <v>1485</v>
      </c>
      <c r="F367" s="1843"/>
      <c r="G367" s="1843">
        <v>199973</v>
      </c>
      <c r="H367" s="1843"/>
      <c r="I367" s="1843"/>
      <c r="J367" s="1855"/>
      <c r="K367" s="1873">
        <f>K366-G367</f>
        <v>4017245</v>
      </c>
      <c r="L367" s="433"/>
    </row>
    <row r="368" spans="1:12">
      <c r="A368" s="9516"/>
      <c r="B368" s="1842"/>
      <c r="C368" s="477" t="s">
        <v>1512</v>
      </c>
      <c r="D368" s="1840" t="s">
        <v>956</v>
      </c>
      <c r="E368" s="1846"/>
      <c r="F368" s="1844"/>
      <c r="G368" s="1844"/>
      <c r="H368" s="1844"/>
      <c r="I368" s="1844"/>
      <c r="J368" s="1856"/>
      <c r="K368" s="1874"/>
      <c r="L368" s="433"/>
    </row>
    <row r="369" spans="1:12">
      <c r="A369" s="487"/>
      <c r="B369" s="561"/>
      <c r="C369" s="532"/>
      <c r="D369" s="576"/>
      <c r="E369" s="582"/>
      <c r="F369" s="577"/>
      <c r="G369" s="577"/>
      <c r="H369" s="600"/>
      <c r="I369" s="577"/>
      <c r="J369" s="585">
        <v>1800</v>
      </c>
      <c r="K369" s="1874">
        <f>K367+J369</f>
        <v>4019045</v>
      </c>
      <c r="L369" s="433"/>
    </row>
    <row r="370" spans="1:12">
      <c r="A370" s="9515"/>
      <c r="B370" s="1841"/>
      <c r="C370" s="556" t="s">
        <v>1109</v>
      </c>
      <c r="D370" s="485" t="s">
        <v>1221</v>
      </c>
      <c r="E370" s="1841" t="s">
        <v>1236</v>
      </c>
      <c r="F370" s="1843"/>
      <c r="G370" s="1843">
        <v>502500</v>
      </c>
      <c r="H370" s="1866"/>
      <c r="I370" s="1843"/>
      <c r="J370" s="1855"/>
      <c r="K370" s="1873">
        <f>K369-G370</f>
        <v>3516545</v>
      </c>
      <c r="L370" s="433"/>
    </row>
    <row r="371" spans="1:12">
      <c r="A371" s="9516"/>
      <c r="B371" s="1842"/>
      <c r="C371" s="555" t="s">
        <v>1220</v>
      </c>
      <c r="D371" s="486" t="s">
        <v>1222</v>
      </c>
      <c r="E371" s="1842"/>
      <c r="F371" s="1844"/>
      <c r="G371" s="1844"/>
      <c r="H371" s="1867"/>
      <c r="I371" s="1844"/>
      <c r="J371" s="1856"/>
      <c r="K371" s="1874"/>
      <c r="L371" s="433"/>
    </row>
    <row r="372" spans="1:12">
      <c r="A372" s="487"/>
      <c r="B372" s="1853"/>
      <c r="C372" s="529"/>
      <c r="D372" s="602"/>
      <c r="E372" s="605"/>
      <c r="F372" s="577"/>
      <c r="G372" s="577"/>
      <c r="H372" s="600"/>
      <c r="I372" s="577"/>
      <c r="J372" s="604">
        <v>1800</v>
      </c>
      <c r="K372" s="1874">
        <f>K370+J372</f>
        <v>3518345</v>
      </c>
      <c r="L372" s="433"/>
    </row>
    <row r="373" spans="1:12">
      <c r="A373" s="9515"/>
      <c r="B373" s="1841"/>
      <c r="C373" s="457" t="s">
        <v>781</v>
      </c>
      <c r="D373" s="1864" t="s">
        <v>1734</v>
      </c>
      <c r="E373" s="459"/>
      <c r="F373" s="1843"/>
      <c r="G373" s="1843">
        <v>33340</v>
      </c>
      <c r="H373" s="1843"/>
      <c r="I373" s="1843"/>
      <c r="J373" s="1855"/>
      <c r="K373" s="1873">
        <f>K372-G373</f>
        <v>3485005</v>
      </c>
      <c r="L373" s="1850"/>
    </row>
    <row r="374" spans="1:12">
      <c r="A374" s="9516"/>
      <c r="B374" s="1842"/>
      <c r="C374" s="461" t="s">
        <v>1733</v>
      </c>
      <c r="D374" s="1865"/>
      <c r="E374" s="1858"/>
      <c r="F374" s="1844"/>
      <c r="G374" s="1844"/>
      <c r="H374" s="1844"/>
      <c r="I374" s="1844"/>
      <c r="J374" s="1856"/>
      <c r="K374" s="1874"/>
      <c r="L374" s="1851"/>
    </row>
    <row r="375" spans="1:12">
      <c r="A375" s="487"/>
      <c r="B375" s="561"/>
      <c r="C375" s="529"/>
      <c r="D375" s="602"/>
      <c r="E375" s="605"/>
      <c r="F375" s="577"/>
      <c r="G375" s="577"/>
      <c r="H375" s="600"/>
      <c r="I375" s="577"/>
      <c r="J375" s="604">
        <v>1500</v>
      </c>
      <c r="K375" s="1874">
        <f>K373+J375</f>
        <v>3486505</v>
      </c>
      <c r="L375" s="433"/>
    </row>
    <row r="376" spans="1:12">
      <c r="A376" s="9515"/>
      <c r="B376" s="1841"/>
      <c r="C376" s="474" t="s">
        <v>781</v>
      </c>
      <c r="D376" s="1839" t="s">
        <v>933</v>
      </c>
      <c r="E376" s="1841" t="s">
        <v>110</v>
      </c>
      <c r="F376" s="1843"/>
      <c r="G376" s="1843">
        <v>48740</v>
      </c>
      <c r="H376" s="1843"/>
      <c r="I376" s="1843"/>
      <c r="J376" s="1855"/>
      <c r="K376" s="1873">
        <f>K375-G376</f>
        <v>3437765</v>
      </c>
      <c r="L376" s="1850"/>
    </row>
    <row r="377" spans="1:12">
      <c r="A377" s="9516"/>
      <c r="B377" s="1842"/>
      <c r="C377" s="461" t="s">
        <v>1241</v>
      </c>
      <c r="D377" s="1840" t="s">
        <v>598</v>
      </c>
      <c r="E377" s="1842"/>
      <c r="F377" s="1844"/>
      <c r="G377" s="1844"/>
      <c r="H377" s="1844"/>
      <c r="I377" s="1844"/>
      <c r="J377" s="1856"/>
      <c r="K377" s="1874"/>
      <c r="L377" s="1851"/>
    </row>
    <row r="378" spans="1:12">
      <c r="A378" s="487"/>
      <c r="B378" s="1853"/>
      <c r="C378" s="532"/>
      <c r="D378" s="576"/>
      <c r="E378" s="582"/>
      <c r="F378" s="577"/>
      <c r="G378" s="577"/>
      <c r="H378" s="600"/>
      <c r="I378" s="577"/>
      <c r="J378" s="585">
        <v>1500</v>
      </c>
      <c r="K378" s="1874">
        <f>K376+J378</f>
        <v>3439265</v>
      </c>
      <c r="L378" s="433"/>
    </row>
    <row r="379" spans="1:12">
      <c r="A379" s="9515"/>
      <c r="B379" s="1841"/>
      <c r="C379" s="474" t="s">
        <v>781</v>
      </c>
      <c r="D379" s="1864" t="s">
        <v>312</v>
      </c>
      <c r="E379" s="1841" t="s">
        <v>310</v>
      </c>
      <c r="F379" s="1843"/>
      <c r="G379" s="1843">
        <v>10140</v>
      </c>
      <c r="H379" s="1843"/>
      <c r="I379" s="1843"/>
      <c r="J379" s="1855"/>
      <c r="K379" s="1873">
        <f>K378-G379</f>
        <v>3429125</v>
      </c>
      <c r="L379" s="433"/>
    </row>
    <row r="380" spans="1:12">
      <c r="A380" s="9516"/>
      <c r="B380" s="1842"/>
      <c r="C380" s="538" t="s">
        <v>1242</v>
      </c>
      <c r="D380" s="1865" t="s">
        <v>38</v>
      </c>
      <c r="E380" s="1858"/>
      <c r="F380" s="1844"/>
      <c r="G380" s="1844"/>
      <c r="H380" s="1844"/>
      <c r="I380" s="1844"/>
      <c r="J380" s="1856"/>
      <c r="K380" s="1874"/>
      <c r="L380" s="433"/>
    </row>
    <row r="381" spans="1:12">
      <c r="A381" s="487"/>
      <c r="B381" s="561"/>
      <c r="C381" s="532"/>
      <c r="D381" s="576"/>
      <c r="E381" s="582"/>
      <c r="F381" s="577"/>
      <c r="G381" s="577"/>
      <c r="H381" s="600"/>
      <c r="I381" s="577"/>
      <c r="J381" s="604">
        <v>1500</v>
      </c>
      <c r="K381" s="1874">
        <f>K379+J381</f>
        <v>3430625</v>
      </c>
      <c r="L381" s="433"/>
    </row>
    <row r="382" spans="1:12">
      <c r="A382" s="9515"/>
      <c r="B382" s="1841"/>
      <c r="C382" s="474" t="s">
        <v>781</v>
      </c>
      <c r="D382" s="1839" t="s">
        <v>199</v>
      </c>
      <c r="E382" s="1841" t="s">
        <v>201</v>
      </c>
      <c r="F382" s="1843"/>
      <c r="G382" s="1843">
        <v>55140</v>
      </c>
      <c r="H382" s="1843"/>
      <c r="I382" s="1843"/>
      <c r="J382" s="1855"/>
      <c r="K382" s="1873">
        <f>K381-G382</f>
        <v>3375485</v>
      </c>
      <c r="L382" s="433"/>
    </row>
    <row r="383" spans="1:12">
      <c r="A383" s="9516"/>
      <c r="B383" s="1842"/>
      <c r="C383" s="477" t="s">
        <v>1243</v>
      </c>
      <c r="D383" s="1840" t="s">
        <v>200</v>
      </c>
      <c r="E383" s="1842"/>
      <c r="F383" s="1844"/>
      <c r="G383" s="1844"/>
      <c r="H383" s="1844"/>
      <c r="I383" s="1844"/>
      <c r="J383" s="1856"/>
      <c r="K383" s="1874"/>
      <c r="L383" s="433"/>
    </row>
    <row r="384" spans="1:12">
      <c r="A384" s="487"/>
      <c r="B384" s="1853"/>
      <c r="C384" s="532"/>
      <c r="D384" s="576"/>
      <c r="E384" s="582"/>
      <c r="F384" s="577"/>
      <c r="G384" s="577"/>
      <c r="H384" s="600"/>
      <c r="I384" s="577"/>
      <c r="J384" s="604">
        <v>1500</v>
      </c>
      <c r="K384" s="1874">
        <f>K382+J384</f>
        <v>3376985</v>
      </c>
      <c r="L384" s="433"/>
    </row>
    <row r="385" spans="1:12">
      <c r="A385" s="9515"/>
      <c r="B385" s="1841"/>
      <c r="C385" s="457" t="s">
        <v>781</v>
      </c>
      <c r="D385" s="1864" t="s">
        <v>943</v>
      </c>
      <c r="E385" s="459" t="s">
        <v>1231</v>
      </c>
      <c r="F385" s="1843"/>
      <c r="G385" s="1843">
        <v>161140</v>
      </c>
      <c r="H385" s="1843"/>
      <c r="I385" s="1843"/>
      <c r="J385" s="1855"/>
      <c r="K385" s="1873">
        <f>K384-G385</f>
        <v>3215845</v>
      </c>
      <c r="L385" s="433"/>
    </row>
    <row r="386" spans="1:12">
      <c r="A386" s="9516"/>
      <c r="B386" s="1842"/>
      <c r="C386" s="461" t="s">
        <v>1181</v>
      </c>
      <c r="D386" s="1865" t="s">
        <v>598</v>
      </c>
      <c r="E386" s="1858"/>
      <c r="F386" s="1844"/>
      <c r="G386" s="1844"/>
      <c r="H386" s="1844"/>
      <c r="I386" s="1844"/>
      <c r="J386" s="1856"/>
      <c r="K386" s="1874"/>
      <c r="L386" s="433"/>
    </row>
    <row r="387" spans="1:12">
      <c r="A387" s="487"/>
      <c r="B387" s="561"/>
      <c r="C387" s="532"/>
      <c r="D387" s="576"/>
      <c r="E387" s="582"/>
      <c r="F387" s="577"/>
      <c r="G387" s="577"/>
      <c r="H387" s="600"/>
      <c r="I387" s="577"/>
      <c r="J387" s="604">
        <v>1500</v>
      </c>
      <c r="K387" s="1874">
        <f>K385+J387</f>
        <v>3217345</v>
      </c>
      <c r="L387" s="433"/>
    </row>
    <row r="388" spans="1:12">
      <c r="A388" s="9515"/>
      <c r="B388" s="1841"/>
      <c r="C388" s="556" t="s">
        <v>781</v>
      </c>
      <c r="D388" s="1839" t="s">
        <v>939</v>
      </c>
      <c r="E388" s="459" t="s">
        <v>1244</v>
      </c>
      <c r="F388" s="1843"/>
      <c r="G388" s="1843">
        <v>77640</v>
      </c>
      <c r="H388" s="1843"/>
      <c r="I388" s="1843"/>
      <c r="J388" s="1855"/>
      <c r="K388" s="1873">
        <f>K387-G388</f>
        <v>3139705</v>
      </c>
      <c r="L388" s="433"/>
    </row>
    <row r="389" spans="1:12">
      <c r="A389" s="9516"/>
      <c r="B389" s="1842"/>
      <c r="C389" s="555" t="s">
        <v>938</v>
      </c>
      <c r="D389" s="1840" t="s">
        <v>598</v>
      </c>
      <c r="E389" s="1858"/>
      <c r="F389" s="1844"/>
      <c r="G389" s="1844"/>
      <c r="H389" s="1844"/>
      <c r="I389" s="1844"/>
      <c r="J389" s="1856"/>
      <c r="K389" s="1874"/>
      <c r="L389" s="433"/>
    </row>
    <row r="390" spans="1:12">
      <c r="A390" s="487"/>
      <c r="B390" s="1853"/>
      <c r="C390" s="529"/>
      <c r="D390" s="602"/>
      <c r="E390" s="605"/>
      <c r="F390" s="577"/>
      <c r="G390" s="577"/>
      <c r="H390" s="600"/>
      <c r="I390" s="577"/>
      <c r="J390" s="585">
        <v>1500</v>
      </c>
      <c r="K390" s="1874">
        <f>K388+J390</f>
        <v>3141205</v>
      </c>
      <c r="L390" s="433"/>
    </row>
    <row r="391" spans="1:12">
      <c r="A391" s="9515"/>
      <c r="B391" s="1841"/>
      <c r="C391" s="457" t="s">
        <v>781</v>
      </c>
      <c r="D391" s="1864" t="s">
        <v>1246</v>
      </c>
      <c r="E391" s="459" t="s">
        <v>1248</v>
      </c>
      <c r="F391" s="1843"/>
      <c r="G391" s="1843">
        <v>43940</v>
      </c>
      <c r="H391" s="1843"/>
      <c r="I391" s="1843"/>
      <c r="J391" s="1855"/>
      <c r="K391" s="1873">
        <f>K390-G391</f>
        <v>3097265</v>
      </c>
      <c r="L391" s="433"/>
    </row>
    <row r="392" spans="1:12">
      <c r="A392" s="9516"/>
      <c r="B392" s="1842"/>
      <c r="C392" s="461" t="s">
        <v>1245</v>
      </c>
      <c r="D392" s="1865" t="s">
        <v>1247</v>
      </c>
      <c r="E392" s="1858"/>
      <c r="F392" s="1844"/>
      <c r="G392" s="1844"/>
      <c r="H392" s="1844"/>
      <c r="I392" s="1844"/>
      <c r="J392" s="1856"/>
      <c r="K392" s="1874"/>
      <c r="L392" s="433"/>
    </row>
    <row r="393" spans="1:12">
      <c r="A393" s="487"/>
      <c r="B393" s="561"/>
      <c r="C393" s="529"/>
      <c r="D393" s="602"/>
      <c r="E393" s="605"/>
      <c r="F393" s="577"/>
      <c r="G393" s="577"/>
      <c r="H393" s="600"/>
      <c r="I393" s="577"/>
      <c r="J393" s="585">
        <v>1500</v>
      </c>
      <c r="K393" s="1874">
        <f>K391+J393</f>
        <v>3098765</v>
      </c>
      <c r="L393" s="433"/>
    </row>
    <row r="394" spans="1:12">
      <c r="A394" s="9515"/>
      <c r="B394" s="1841"/>
      <c r="C394" s="556" t="s">
        <v>781</v>
      </c>
      <c r="D394" s="1859" t="s">
        <v>1496</v>
      </c>
      <c r="E394" s="974" t="s">
        <v>1497</v>
      </c>
      <c r="F394" s="1843"/>
      <c r="G394" s="1843">
        <v>10140</v>
      </c>
      <c r="H394" s="1843"/>
      <c r="I394" s="1843"/>
      <c r="J394" s="1855"/>
      <c r="K394" s="1873">
        <f>K393-G394</f>
        <v>3088625</v>
      </c>
      <c r="L394" s="433"/>
    </row>
    <row r="395" spans="1:12">
      <c r="A395" s="9516"/>
      <c r="B395" s="1842"/>
      <c r="C395" s="555" t="s">
        <v>1493</v>
      </c>
      <c r="D395" s="1840" t="s">
        <v>38</v>
      </c>
      <c r="E395" s="1842"/>
      <c r="F395" s="1844"/>
      <c r="G395" s="1844"/>
      <c r="H395" s="1844"/>
      <c r="I395" s="1844"/>
      <c r="J395" s="1856"/>
      <c r="K395" s="1874"/>
      <c r="L395" s="433"/>
    </row>
    <row r="396" spans="1:12">
      <c r="A396" s="487"/>
      <c r="B396" s="1853"/>
      <c r="C396" s="529"/>
      <c r="D396" s="602"/>
      <c r="E396" s="605"/>
      <c r="F396" s="577"/>
      <c r="G396" s="577"/>
      <c r="H396" s="600"/>
      <c r="I396" s="577"/>
      <c r="J396" s="585">
        <v>1500</v>
      </c>
      <c r="K396" s="1874">
        <f>K394+J396</f>
        <v>3090125</v>
      </c>
      <c r="L396" s="433"/>
    </row>
    <row r="397" spans="1:12">
      <c r="A397" s="9515"/>
      <c r="B397" s="1841"/>
      <c r="C397" s="556" t="s">
        <v>781</v>
      </c>
      <c r="D397" s="1859" t="s">
        <v>1496</v>
      </c>
      <c r="E397" s="974" t="s">
        <v>1497</v>
      </c>
      <c r="F397" s="1843"/>
      <c r="G397" s="1843">
        <v>10140</v>
      </c>
      <c r="H397" s="1843"/>
      <c r="I397" s="1843"/>
      <c r="J397" s="1855"/>
      <c r="K397" s="1873">
        <f>K396-G397</f>
        <v>3079985</v>
      </c>
      <c r="L397" s="433"/>
    </row>
    <row r="398" spans="1:12">
      <c r="A398" s="9516"/>
      <c r="B398" s="1842"/>
      <c r="C398" s="555" t="s">
        <v>1494</v>
      </c>
      <c r="D398" s="1840" t="s">
        <v>38</v>
      </c>
      <c r="E398" s="1842"/>
      <c r="F398" s="1844"/>
      <c r="G398" s="1844"/>
      <c r="H398" s="1844"/>
      <c r="I398" s="1844"/>
      <c r="J398" s="1856"/>
      <c r="K398" s="1874"/>
      <c r="L398" s="433"/>
    </row>
    <row r="399" spans="1:12">
      <c r="A399" s="487"/>
      <c r="B399" s="561"/>
      <c r="C399" s="532"/>
      <c r="D399" s="576"/>
      <c r="E399" s="582"/>
      <c r="F399" s="577"/>
      <c r="G399" s="577"/>
      <c r="H399" s="600"/>
      <c r="I399" s="577"/>
      <c r="J399" s="585">
        <v>1500</v>
      </c>
      <c r="K399" s="1874">
        <f>K397+J399</f>
        <v>3081485</v>
      </c>
      <c r="L399" s="433"/>
    </row>
    <row r="400" spans="1:12">
      <c r="A400" s="9515"/>
      <c r="B400" s="1841"/>
      <c r="C400" s="556" t="s">
        <v>781</v>
      </c>
      <c r="D400" s="1859" t="s">
        <v>1496</v>
      </c>
      <c r="E400" s="974" t="s">
        <v>1497</v>
      </c>
      <c r="F400" s="1843"/>
      <c r="G400" s="1843">
        <v>27840</v>
      </c>
      <c r="H400" s="1843"/>
      <c r="I400" s="1843"/>
      <c r="J400" s="1855"/>
      <c r="K400" s="1873">
        <f>K399-G400</f>
        <v>3053645</v>
      </c>
      <c r="L400" s="433"/>
    </row>
    <row r="401" spans="1:12">
      <c r="A401" s="9516"/>
      <c r="B401" s="1842"/>
      <c r="C401" s="555" t="s">
        <v>1495</v>
      </c>
      <c r="D401" s="1840" t="s">
        <v>38</v>
      </c>
      <c r="E401" s="1842"/>
      <c r="F401" s="1844"/>
      <c r="G401" s="1844"/>
      <c r="H401" s="1844"/>
      <c r="I401" s="1844"/>
      <c r="J401" s="1856"/>
      <c r="K401" s="1874"/>
      <c r="L401" s="433"/>
    </row>
    <row r="402" spans="1:12">
      <c r="A402" s="487"/>
      <c r="B402" s="1853"/>
      <c r="C402" s="529"/>
      <c r="D402" s="602"/>
      <c r="E402" s="605"/>
      <c r="F402" s="577"/>
      <c r="G402" s="577"/>
      <c r="H402" s="600"/>
      <c r="I402" s="577"/>
      <c r="J402" s="585">
        <v>1500</v>
      </c>
      <c r="K402" s="1874">
        <f>K400+J402</f>
        <v>3055145</v>
      </c>
      <c r="L402" s="433"/>
    </row>
    <row r="403" spans="1:12">
      <c r="A403" s="9515"/>
      <c r="B403" s="1841"/>
      <c r="C403" s="556" t="s">
        <v>781</v>
      </c>
      <c r="D403" s="1839" t="s">
        <v>1321</v>
      </c>
      <c r="E403" s="1110" t="s">
        <v>1322</v>
      </c>
      <c r="F403" s="1843"/>
      <c r="G403" s="1843">
        <v>29740</v>
      </c>
      <c r="H403" s="1843"/>
      <c r="I403" s="1843"/>
      <c r="J403" s="1855"/>
      <c r="K403" s="1873">
        <f>K402-G403</f>
        <v>3025405</v>
      </c>
      <c r="L403" s="1850"/>
    </row>
    <row r="404" spans="1:12">
      <c r="A404" s="9516"/>
      <c r="B404" s="1842"/>
      <c r="C404" s="555" t="s">
        <v>1306</v>
      </c>
      <c r="D404" s="1840" t="s">
        <v>1176</v>
      </c>
      <c r="E404" s="1842"/>
      <c r="F404" s="1844"/>
      <c r="G404" s="1844"/>
      <c r="H404" s="1844"/>
      <c r="I404" s="1844"/>
      <c r="J404" s="1856"/>
      <c r="K404" s="1874"/>
      <c r="L404" s="1851"/>
    </row>
    <row r="405" spans="1:12">
      <c r="A405" s="487"/>
      <c r="B405" s="561"/>
      <c r="C405" s="529"/>
      <c r="D405" s="602"/>
      <c r="E405" s="605"/>
      <c r="F405" s="577"/>
      <c r="G405" s="577"/>
      <c r="H405" s="600"/>
      <c r="I405" s="577"/>
      <c r="J405" s="585">
        <v>1500</v>
      </c>
      <c r="K405" s="1867">
        <f>K403+J405</f>
        <v>3026905</v>
      </c>
      <c r="L405" s="433"/>
    </row>
    <row r="406" spans="1:12">
      <c r="A406" s="9515"/>
      <c r="B406" s="1841"/>
      <c r="C406" s="556" t="s">
        <v>781</v>
      </c>
      <c r="D406" s="1839" t="s">
        <v>743</v>
      </c>
      <c r="E406" s="1841" t="s">
        <v>1177</v>
      </c>
      <c r="F406" s="1843"/>
      <c r="G406" s="1843">
        <v>15390</v>
      </c>
      <c r="H406" s="1843"/>
      <c r="I406" s="1843"/>
      <c r="J406" s="1855"/>
      <c r="K406" s="1873">
        <f>K405-G406</f>
        <v>3011515</v>
      </c>
      <c r="L406" s="433"/>
    </row>
    <row r="407" spans="1:12">
      <c r="A407" s="9516"/>
      <c r="B407" s="1842"/>
      <c r="C407" s="555" t="s">
        <v>1175</v>
      </c>
      <c r="D407" s="1840" t="s">
        <v>1176</v>
      </c>
      <c r="E407" s="1842"/>
      <c r="F407" s="1844"/>
      <c r="G407" s="1844"/>
      <c r="H407" s="1844"/>
      <c r="I407" s="1844"/>
      <c r="J407" s="1856"/>
      <c r="K407" s="1874"/>
      <c r="L407" s="433"/>
    </row>
    <row r="408" spans="1:12">
      <c r="A408" s="487"/>
      <c r="B408" s="1853"/>
      <c r="C408" s="529"/>
      <c r="D408" s="602"/>
      <c r="E408" s="605"/>
      <c r="F408" s="577"/>
      <c r="G408" s="577"/>
      <c r="H408" s="600"/>
      <c r="I408" s="577"/>
      <c r="J408" s="585">
        <v>1500</v>
      </c>
      <c r="K408" s="1874">
        <f>K406+J408</f>
        <v>3013015</v>
      </c>
      <c r="L408" s="433"/>
    </row>
    <row r="409" spans="1:12">
      <c r="A409" s="9515"/>
      <c r="B409" s="1841"/>
      <c r="C409" s="556" t="s">
        <v>781</v>
      </c>
      <c r="D409" s="1864" t="s">
        <v>312</v>
      </c>
      <c r="E409" s="1841" t="s">
        <v>310</v>
      </c>
      <c r="F409" s="1843"/>
      <c r="G409" s="1843">
        <v>70390</v>
      </c>
      <c r="H409" s="1843"/>
      <c r="I409" s="1843"/>
      <c r="J409" s="1855"/>
      <c r="K409" s="1873">
        <f>K408-G409</f>
        <v>2942625</v>
      </c>
      <c r="L409" s="433"/>
    </row>
    <row r="410" spans="1:12">
      <c r="A410" s="9516"/>
      <c r="B410" s="1842"/>
      <c r="C410" s="555" t="s">
        <v>1535</v>
      </c>
      <c r="D410" s="1865" t="s">
        <v>38</v>
      </c>
      <c r="E410" s="1858"/>
      <c r="F410" s="1844"/>
      <c r="G410" s="1844"/>
      <c r="H410" s="1844"/>
      <c r="I410" s="1844"/>
      <c r="J410" s="1856"/>
      <c r="K410" s="1874"/>
      <c r="L410" s="433"/>
    </row>
    <row r="411" spans="1:12">
      <c r="A411" s="487"/>
      <c r="B411" s="561"/>
      <c r="C411" s="529"/>
      <c r="D411" s="602"/>
      <c r="E411" s="605"/>
      <c r="F411" s="577"/>
      <c r="G411" s="577"/>
      <c r="H411" s="600"/>
      <c r="I411" s="577"/>
      <c r="J411" s="585">
        <v>1500</v>
      </c>
      <c r="K411" s="1874">
        <f>K409+J411</f>
        <v>2944125</v>
      </c>
      <c r="L411" s="433"/>
    </row>
    <row r="412" spans="1:12">
      <c r="A412" s="9515"/>
      <c r="B412" s="1841"/>
      <c r="C412" s="457" t="s">
        <v>781</v>
      </c>
      <c r="D412" s="1839" t="s">
        <v>1363</v>
      </c>
      <c r="E412" s="1841"/>
      <c r="F412" s="1843"/>
      <c r="G412" s="1843"/>
      <c r="H412" s="1843">
        <v>693640</v>
      </c>
      <c r="I412" s="1843"/>
      <c r="J412" s="1855"/>
      <c r="K412" s="1873">
        <f>K411-H412</f>
        <v>2250485</v>
      </c>
    </row>
    <row r="413" spans="1:12">
      <c r="A413" s="9516"/>
      <c r="B413" s="1842"/>
      <c r="C413" s="461" t="s">
        <v>1362</v>
      </c>
      <c r="D413" s="1840"/>
      <c r="E413" s="533"/>
      <c r="F413" s="1844"/>
      <c r="G413" s="1844"/>
      <c r="H413" s="1844"/>
      <c r="I413" s="1844"/>
      <c r="J413" s="1856"/>
      <c r="K413" s="1874"/>
    </row>
    <row r="414" spans="1:12">
      <c r="A414" s="487"/>
      <c r="B414" s="1853"/>
      <c r="C414" s="532"/>
      <c r="D414" s="576"/>
      <c r="E414" s="582"/>
      <c r="F414" s="577"/>
      <c r="G414" s="577"/>
      <c r="H414" s="600"/>
      <c r="I414" s="577"/>
      <c r="J414" s="585">
        <v>1500</v>
      </c>
      <c r="K414" s="1874">
        <f>K412+J414</f>
        <v>2251985</v>
      </c>
      <c r="L414" s="433"/>
    </row>
    <row r="415" spans="1:12">
      <c r="A415" s="9515"/>
      <c r="B415" s="1841"/>
      <c r="C415" s="556" t="s">
        <v>781</v>
      </c>
      <c r="D415" s="1839" t="s">
        <v>1184</v>
      </c>
      <c r="E415" s="1841"/>
      <c r="F415" s="1843"/>
      <c r="G415" s="1843"/>
      <c r="H415" s="1843">
        <v>294640</v>
      </c>
      <c r="I415" s="1843"/>
      <c r="J415" s="1855"/>
      <c r="K415" s="1873">
        <f>K414-H415</f>
        <v>1957345</v>
      </c>
      <c r="L415" s="433"/>
    </row>
    <row r="416" spans="1:12">
      <c r="A416" s="9516"/>
      <c r="B416" s="1842"/>
      <c r="C416" s="555" t="s">
        <v>1182</v>
      </c>
      <c r="D416" s="1840"/>
      <c r="E416" s="1842"/>
      <c r="F416" s="1844"/>
      <c r="G416" s="1844"/>
      <c r="H416" s="1844"/>
      <c r="I416" s="1844"/>
      <c r="J416" s="1856"/>
      <c r="K416" s="1874"/>
      <c r="L416" s="433"/>
    </row>
    <row r="417" spans="1:12">
      <c r="A417" s="487"/>
      <c r="B417" s="561"/>
      <c r="C417" s="532"/>
      <c r="D417" s="576"/>
      <c r="E417" s="582"/>
      <c r="F417" s="577"/>
      <c r="G417" s="577"/>
      <c r="H417" s="600"/>
      <c r="I417" s="577"/>
      <c r="J417" s="585">
        <v>1500</v>
      </c>
      <c r="K417" s="1874">
        <f>K415+J417</f>
        <v>1958845</v>
      </c>
      <c r="L417" s="433"/>
    </row>
    <row r="418" spans="1:12">
      <c r="A418" s="9515"/>
      <c r="B418" s="1841"/>
      <c r="C418" s="545" t="s">
        <v>781</v>
      </c>
      <c r="D418" s="1839" t="s">
        <v>113</v>
      </c>
      <c r="E418" s="1841" t="s">
        <v>114</v>
      </c>
      <c r="F418" s="1843"/>
      <c r="G418" s="1843"/>
      <c r="H418" s="1843"/>
      <c r="I418" s="1843">
        <v>98140</v>
      </c>
      <c r="J418" s="1855"/>
      <c r="K418" s="1873">
        <f>K417-I418</f>
        <v>1860705</v>
      </c>
      <c r="L418" s="433"/>
    </row>
    <row r="419" spans="1:12">
      <c r="A419" s="9516"/>
      <c r="B419" s="1842"/>
      <c r="C419" s="538" t="s">
        <v>1420</v>
      </c>
      <c r="D419" s="1840" t="s">
        <v>46</v>
      </c>
      <c r="E419" s="1842"/>
      <c r="F419" s="1844"/>
      <c r="G419" s="1844"/>
      <c r="H419" s="1844"/>
      <c r="I419" s="1844"/>
      <c r="J419" s="1856"/>
      <c r="K419" s="1874"/>
      <c r="L419" s="433"/>
    </row>
    <row r="420" spans="1:12">
      <c r="A420" s="487"/>
      <c r="B420" s="1853"/>
      <c r="C420" s="529"/>
      <c r="D420" s="602"/>
      <c r="E420" s="605"/>
      <c r="F420" s="577"/>
      <c r="G420" s="577"/>
      <c r="H420" s="600"/>
      <c r="I420" s="577"/>
      <c r="J420" s="585">
        <v>1500</v>
      </c>
      <c r="K420" s="1874">
        <f>K418+J420</f>
        <v>1862205</v>
      </c>
      <c r="L420" s="433"/>
    </row>
    <row r="421" spans="1:12">
      <c r="A421" s="9515"/>
      <c r="B421" s="1841"/>
      <c r="C421" s="545" t="s">
        <v>796</v>
      </c>
      <c r="D421" s="1859" t="s">
        <v>1456</v>
      </c>
      <c r="E421" s="974" t="s">
        <v>1485</v>
      </c>
      <c r="F421" s="1843"/>
      <c r="G421" s="1843">
        <v>96300</v>
      </c>
      <c r="H421" s="1843"/>
      <c r="I421" s="1843"/>
      <c r="J421" s="1873"/>
      <c r="K421" s="870">
        <f>K420-G421</f>
        <v>1765905</v>
      </c>
      <c r="L421" s="433"/>
    </row>
    <row r="422" spans="1:12">
      <c r="A422" s="9516"/>
      <c r="B422" s="1842"/>
      <c r="C422" s="538" t="s">
        <v>1455</v>
      </c>
      <c r="D422" s="1840" t="s">
        <v>956</v>
      </c>
      <c r="E422" s="1842"/>
      <c r="F422" s="1844"/>
      <c r="G422" s="1844"/>
      <c r="H422" s="1844"/>
      <c r="I422" s="1844"/>
      <c r="J422" s="1874"/>
      <c r="K422" s="433"/>
      <c r="L422" s="433"/>
    </row>
    <row r="423" spans="1:12">
      <c r="A423" s="487"/>
      <c r="B423" s="561"/>
      <c r="C423" s="532"/>
      <c r="D423" s="576"/>
      <c r="E423" s="582"/>
      <c r="F423" s="577"/>
      <c r="G423" s="577"/>
      <c r="H423" s="600"/>
      <c r="I423" s="577"/>
      <c r="J423" s="585">
        <v>750</v>
      </c>
      <c r="K423" s="1874">
        <f>K421+J423</f>
        <v>1766655</v>
      </c>
      <c r="L423" s="433"/>
    </row>
    <row r="424" spans="1:12">
      <c r="A424" s="9515"/>
      <c r="B424" s="1841"/>
      <c r="C424" s="556" t="s">
        <v>796</v>
      </c>
      <c r="D424" s="1839"/>
      <c r="E424" s="1841"/>
      <c r="F424" s="1843"/>
      <c r="G424" s="1843"/>
      <c r="H424" s="1843"/>
      <c r="I424" s="1843">
        <v>41300</v>
      </c>
      <c r="J424" s="1855"/>
      <c r="K424" s="1873">
        <f>K423-I424</f>
        <v>1725355</v>
      </c>
      <c r="L424" s="433"/>
    </row>
    <row r="425" spans="1:12">
      <c r="A425" s="9516"/>
      <c r="B425" s="1842"/>
      <c r="C425" s="555" t="s">
        <v>1062</v>
      </c>
      <c r="D425" s="1840"/>
      <c r="E425" s="1842"/>
      <c r="F425" s="1844"/>
      <c r="G425" s="1844"/>
      <c r="H425" s="1844"/>
      <c r="I425" s="1844"/>
      <c r="J425" s="1856"/>
      <c r="K425" s="1874"/>
      <c r="L425" s="433"/>
    </row>
    <row r="426" spans="1:12">
      <c r="A426" s="487"/>
      <c r="B426" s="1853"/>
      <c r="C426" s="532"/>
      <c r="D426" s="576"/>
      <c r="E426" s="582"/>
      <c r="F426" s="577"/>
      <c r="G426" s="577"/>
      <c r="H426" s="600"/>
      <c r="I426" s="577"/>
      <c r="J426" s="585">
        <v>750</v>
      </c>
      <c r="K426" s="1877">
        <f>K424+J426</f>
        <v>1726105</v>
      </c>
      <c r="L426" s="433"/>
    </row>
    <row r="427" spans="1:12">
      <c r="A427" s="9515"/>
      <c r="B427" s="1841" t="s">
        <v>1735</v>
      </c>
      <c r="C427" s="474" t="s">
        <v>815</v>
      </c>
      <c r="D427" s="1839" t="s">
        <v>1586</v>
      </c>
      <c r="E427" s="1841" t="s">
        <v>1637</v>
      </c>
      <c r="F427" s="1843"/>
      <c r="G427" s="1843">
        <v>92394</v>
      </c>
      <c r="H427" s="1843"/>
      <c r="I427" s="1843"/>
      <c r="J427" s="1855"/>
      <c r="K427" s="1873">
        <f>K426-G427</f>
        <v>1633711</v>
      </c>
      <c r="L427" s="433"/>
    </row>
    <row r="428" spans="1:12">
      <c r="A428" s="9516"/>
      <c r="B428" s="1842"/>
      <c r="C428" s="477" t="s">
        <v>1585</v>
      </c>
      <c r="D428" s="1840" t="s">
        <v>729</v>
      </c>
      <c r="E428" s="1842"/>
      <c r="F428" s="1844"/>
      <c r="G428" s="1844"/>
      <c r="H428" s="1844"/>
      <c r="I428" s="1844"/>
      <c r="J428" s="1856"/>
      <c r="K428" s="1874"/>
      <c r="L428" s="433"/>
    </row>
    <row r="429" spans="1:12">
      <c r="A429" s="487"/>
      <c r="B429" s="1853"/>
      <c r="C429" s="529"/>
      <c r="D429" s="602"/>
      <c r="E429" s="605"/>
      <c r="F429" s="577"/>
      <c r="G429" s="577"/>
      <c r="H429" s="600"/>
      <c r="I429" s="577"/>
      <c r="J429" s="585">
        <v>1800</v>
      </c>
      <c r="K429" s="1874">
        <f>K427+J429</f>
        <v>1635511</v>
      </c>
      <c r="L429" s="433"/>
    </row>
    <row r="430" spans="1:12">
      <c r="A430" s="9515"/>
      <c r="B430" s="1841"/>
      <c r="C430" s="556" t="s">
        <v>796</v>
      </c>
      <c r="D430" s="1839" t="s">
        <v>1586</v>
      </c>
      <c r="E430" s="1841" t="s">
        <v>1637</v>
      </c>
      <c r="F430" s="1843"/>
      <c r="G430" s="1843">
        <v>42300</v>
      </c>
      <c r="H430" s="1843"/>
      <c r="I430" s="1843"/>
      <c r="J430" s="1855"/>
      <c r="K430" s="1873">
        <f>K429-G430</f>
        <v>1593211</v>
      </c>
      <c r="L430" s="433"/>
    </row>
    <row r="431" spans="1:12">
      <c r="A431" s="9516"/>
      <c r="B431" s="1842"/>
      <c r="C431" s="555" t="s">
        <v>1587</v>
      </c>
      <c r="D431" s="1840" t="s">
        <v>729</v>
      </c>
      <c r="E431" s="1842"/>
      <c r="F431" s="1844"/>
      <c r="G431" s="1844"/>
      <c r="H431" s="1844"/>
      <c r="I431" s="1844"/>
      <c r="J431" s="1856"/>
      <c r="K431" s="1874"/>
      <c r="L431" s="433"/>
    </row>
    <row r="432" spans="1:12">
      <c r="A432" s="487"/>
      <c r="B432" s="561"/>
      <c r="C432" s="529"/>
      <c r="D432" s="602"/>
      <c r="E432" s="605"/>
      <c r="F432" s="577"/>
      <c r="G432" s="577"/>
      <c r="H432" s="600"/>
      <c r="I432" s="577"/>
      <c r="J432" s="604">
        <v>750</v>
      </c>
      <c r="K432" s="1874">
        <f>K430+J432</f>
        <v>1593961</v>
      </c>
      <c r="L432" s="433"/>
    </row>
    <row r="433" spans="1:12">
      <c r="A433" s="9515"/>
      <c r="B433" s="1841"/>
      <c r="C433" s="556" t="s">
        <v>591</v>
      </c>
      <c r="D433" s="1839"/>
      <c r="E433" s="1845"/>
      <c r="F433" s="1843">
        <v>20000000</v>
      </c>
      <c r="G433" s="1843"/>
      <c r="H433" s="1843"/>
      <c r="I433" s="1843"/>
      <c r="J433" s="1855"/>
      <c r="K433" s="1876">
        <f>K432+F433</f>
        <v>21593961</v>
      </c>
      <c r="L433" s="433"/>
    </row>
    <row r="434" spans="1:12">
      <c r="A434" s="9516"/>
      <c r="B434" s="1842"/>
      <c r="C434" s="555"/>
      <c r="D434" s="1840"/>
      <c r="E434" s="1846"/>
      <c r="F434" s="1844"/>
      <c r="G434" s="1844"/>
      <c r="H434" s="1844"/>
      <c r="I434" s="1844"/>
      <c r="J434" s="1856"/>
      <c r="K434" s="1874"/>
      <c r="L434" s="433"/>
    </row>
    <row r="435" spans="1:12">
      <c r="A435" s="487"/>
      <c r="B435" s="1853"/>
      <c r="C435" s="529"/>
      <c r="D435" s="602"/>
      <c r="E435" s="605"/>
      <c r="F435" s="577"/>
      <c r="G435" s="577"/>
      <c r="H435" s="600"/>
      <c r="I435" s="577"/>
      <c r="J435" s="604"/>
      <c r="K435" s="1874"/>
      <c r="L435" s="433"/>
    </row>
    <row r="436" spans="1:12">
      <c r="A436" s="9515"/>
      <c r="B436" s="1841" t="s">
        <v>1736</v>
      </c>
      <c r="C436" s="556" t="s">
        <v>864</v>
      </c>
      <c r="D436" s="1839" t="s">
        <v>983</v>
      </c>
      <c r="E436" s="1845" t="s">
        <v>262</v>
      </c>
      <c r="F436" s="1843"/>
      <c r="G436" s="1843">
        <v>102500</v>
      </c>
      <c r="H436" s="1843"/>
      <c r="I436" s="1843"/>
      <c r="J436" s="1855"/>
      <c r="K436" s="1873">
        <f>K433-G436</f>
        <v>21491461</v>
      </c>
      <c r="L436" s="433"/>
    </row>
    <row r="437" spans="1:12">
      <c r="A437" s="9516"/>
      <c r="B437" s="1842"/>
      <c r="C437" s="555" t="s">
        <v>1581</v>
      </c>
      <c r="D437" s="1840" t="s">
        <v>956</v>
      </c>
      <c r="E437" s="1846"/>
      <c r="F437" s="1844"/>
      <c r="G437" s="1844"/>
      <c r="H437" s="1844"/>
      <c r="I437" s="1844"/>
      <c r="J437" s="1856"/>
      <c r="K437" s="1874"/>
      <c r="L437" s="433"/>
    </row>
    <row r="438" spans="1:12">
      <c r="A438" s="487"/>
      <c r="B438" s="1853"/>
      <c r="C438" s="529"/>
      <c r="D438" s="602"/>
      <c r="E438" s="605"/>
      <c r="F438" s="577"/>
      <c r="G438" s="577"/>
      <c r="H438" s="600"/>
      <c r="I438" s="577"/>
      <c r="J438" s="604">
        <v>1800</v>
      </c>
      <c r="K438" s="1877">
        <f>K436+J438</f>
        <v>21493261</v>
      </c>
      <c r="L438" s="433"/>
    </row>
    <row r="439" spans="1:12">
      <c r="A439" s="9515"/>
      <c r="B439" s="1841" t="s">
        <v>1737</v>
      </c>
      <c r="C439" s="556" t="s">
        <v>869</v>
      </c>
      <c r="D439" s="1839"/>
      <c r="E439" s="974"/>
      <c r="F439" s="1843"/>
      <c r="G439" s="1843"/>
      <c r="H439" s="1843"/>
      <c r="I439" s="1843">
        <v>494796</v>
      </c>
      <c r="J439" s="1855"/>
      <c r="K439" s="1873">
        <f>K438-I439</f>
        <v>20998465</v>
      </c>
      <c r="L439" s="433"/>
    </row>
    <row r="440" spans="1:12">
      <c r="A440" s="9516"/>
      <c r="B440" s="1842"/>
      <c r="C440" s="555" t="s">
        <v>1738</v>
      </c>
      <c r="D440" s="1840"/>
      <c r="E440" s="1853"/>
      <c r="F440" s="1844"/>
      <c r="G440" s="1844"/>
      <c r="H440" s="1844"/>
      <c r="I440" s="1844"/>
      <c r="J440" s="1856"/>
      <c r="K440" s="1874"/>
      <c r="L440" s="433"/>
    </row>
    <row r="441" spans="1:12">
      <c r="A441" s="487"/>
      <c r="B441" s="561"/>
      <c r="C441" s="532"/>
      <c r="D441" s="576"/>
      <c r="E441" s="582"/>
      <c r="F441" s="577"/>
      <c r="G441" s="577"/>
      <c r="H441" s="600"/>
      <c r="I441" s="577"/>
      <c r="J441" s="604">
        <v>1650</v>
      </c>
      <c r="K441" s="1874">
        <f>K439+J441</f>
        <v>21000115</v>
      </c>
      <c r="L441" s="433"/>
    </row>
    <row r="442" spans="1:12">
      <c r="A442" s="9515"/>
      <c r="B442" s="1841"/>
      <c r="C442" s="474" t="s">
        <v>1109</v>
      </c>
      <c r="D442" s="1839" t="s">
        <v>1312</v>
      </c>
      <c r="E442" s="1841" t="s">
        <v>1326</v>
      </c>
      <c r="F442" s="1843"/>
      <c r="G442" s="1843">
        <v>502500</v>
      </c>
      <c r="H442" s="534"/>
      <c r="I442" s="1843"/>
      <c r="J442" s="559"/>
      <c r="K442" s="1873">
        <f>K441-G442</f>
        <v>20497615</v>
      </c>
      <c r="L442" s="433"/>
    </row>
    <row r="443" spans="1:12">
      <c r="A443" s="9516"/>
      <c r="B443" s="1842"/>
      <c r="C443" s="477" t="s">
        <v>1311</v>
      </c>
      <c r="D443" s="1840" t="s">
        <v>1313</v>
      </c>
      <c r="E443" s="1842"/>
      <c r="F443" s="1844"/>
      <c r="G443" s="1844"/>
      <c r="H443" s="515"/>
      <c r="I443" s="1844"/>
      <c r="J443" s="559"/>
      <c r="K443" s="1874"/>
      <c r="L443" s="433"/>
    </row>
    <row r="444" spans="1:12">
      <c r="A444" s="487"/>
      <c r="B444" s="561"/>
      <c r="C444" s="532"/>
      <c r="D444" s="576"/>
      <c r="E444" s="582"/>
      <c r="F444" s="577"/>
      <c r="G444" s="600"/>
      <c r="H444" s="600"/>
      <c r="I444" s="600"/>
      <c r="J444" s="604">
        <v>1800</v>
      </c>
      <c r="K444" s="1877">
        <f>K442+J444</f>
        <v>20499415</v>
      </c>
      <c r="L444" s="433"/>
    </row>
    <row r="445" spans="1:12">
      <c r="A445" s="9515"/>
      <c r="B445" s="1841" t="s">
        <v>1740</v>
      </c>
      <c r="C445" s="457" t="s">
        <v>997</v>
      </c>
      <c r="D445" s="1864" t="s">
        <v>1580</v>
      </c>
      <c r="E445" s="459" t="s">
        <v>1600</v>
      </c>
      <c r="F445" s="1843"/>
      <c r="G445" s="1843">
        <v>202500</v>
      </c>
      <c r="H445" s="1843"/>
      <c r="I445" s="1843"/>
      <c r="J445" s="1855"/>
      <c r="K445" s="1873">
        <f>K444-G445</f>
        <v>20296915</v>
      </c>
      <c r="L445" s="433"/>
    </row>
    <row r="446" spans="1:12">
      <c r="A446" s="9516"/>
      <c r="B446" s="1842"/>
      <c r="C446" s="461" t="s">
        <v>1579</v>
      </c>
      <c r="D446" s="1865" t="s">
        <v>38</v>
      </c>
      <c r="E446" s="1858"/>
      <c r="F446" s="1844"/>
      <c r="G446" s="1844"/>
      <c r="H446" s="1844"/>
      <c r="I446" s="1844"/>
      <c r="J446" s="1856"/>
      <c r="K446" s="1874"/>
      <c r="L446" s="433"/>
    </row>
    <row r="447" spans="1:12">
      <c r="A447" s="487"/>
      <c r="B447" s="561"/>
      <c r="C447" s="532"/>
      <c r="D447" s="576"/>
      <c r="E447" s="582"/>
      <c r="F447" s="577"/>
      <c r="G447" s="577"/>
      <c r="H447" s="600"/>
      <c r="I447" s="577"/>
      <c r="J447" s="604">
        <v>1800</v>
      </c>
      <c r="K447" s="1877">
        <f>K445+J447</f>
        <v>20298715</v>
      </c>
      <c r="L447" s="433"/>
    </row>
    <row r="448" spans="1:12">
      <c r="A448" s="9515"/>
      <c r="B448" s="1799" t="s">
        <v>1742</v>
      </c>
      <c r="C448" s="556" t="s">
        <v>1109</v>
      </c>
      <c r="D448" s="1882" t="s">
        <v>1049</v>
      </c>
      <c r="E448" s="1880" t="s">
        <v>126</v>
      </c>
      <c r="F448" s="1878"/>
      <c r="G448" s="1878">
        <v>502500</v>
      </c>
      <c r="H448" s="1801"/>
      <c r="I448" s="1801"/>
      <c r="J448" s="1815"/>
      <c r="K448" s="1834">
        <f>K447-G448</f>
        <v>19796215</v>
      </c>
      <c r="L448" s="433"/>
    </row>
    <row r="449" spans="1:12">
      <c r="A449" s="9516"/>
      <c r="B449" s="1800"/>
      <c r="C449" s="555" t="s">
        <v>1048</v>
      </c>
      <c r="D449" s="1883" t="s">
        <v>956</v>
      </c>
      <c r="E449" s="1881"/>
      <c r="F449" s="1879"/>
      <c r="G449" s="1879"/>
      <c r="H449" s="1802"/>
      <c r="I449" s="1802"/>
      <c r="J449" s="1816"/>
      <c r="K449" s="1835"/>
      <c r="L449" s="433"/>
    </row>
    <row r="450" spans="1:12">
      <c r="A450" s="487"/>
      <c r="B450" s="561"/>
      <c r="C450" s="532"/>
      <c r="D450" s="576"/>
      <c r="E450" s="582"/>
      <c r="F450" s="577"/>
      <c r="G450" s="577"/>
      <c r="H450" s="600"/>
      <c r="I450" s="577"/>
      <c r="J450" s="604">
        <v>1800</v>
      </c>
      <c r="K450" s="1835">
        <f>K448+J450</f>
        <v>19798015</v>
      </c>
      <c r="L450" s="433"/>
    </row>
    <row r="451" spans="1:12">
      <c r="A451" s="9515"/>
      <c r="B451" s="1799"/>
      <c r="C451" s="556" t="s">
        <v>1369</v>
      </c>
      <c r="D451" s="1882" t="s">
        <v>964</v>
      </c>
      <c r="E451" s="1880" t="s">
        <v>1233</v>
      </c>
      <c r="F451" s="1878"/>
      <c r="G451" s="1878">
        <v>705000</v>
      </c>
      <c r="H451" s="1801"/>
      <c r="I451" s="1801"/>
      <c r="J451" s="1815"/>
      <c r="K451" s="1834">
        <f>K450-G451</f>
        <v>19093015</v>
      </c>
      <c r="L451" s="433"/>
    </row>
    <row r="452" spans="1:12">
      <c r="A452" s="9516"/>
      <c r="B452" s="1800"/>
      <c r="C452" s="555" t="s">
        <v>1172</v>
      </c>
      <c r="D452" s="1883" t="s">
        <v>965</v>
      </c>
      <c r="E452" s="1881"/>
      <c r="F452" s="1879"/>
      <c r="G452" s="1879"/>
      <c r="H452" s="1802"/>
      <c r="I452" s="1802"/>
      <c r="J452" s="1816"/>
      <c r="K452" s="1835"/>
      <c r="L452" s="433"/>
    </row>
    <row r="453" spans="1:12">
      <c r="A453" s="487"/>
      <c r="B453" s="561"/>
      <c r="C453" s="532"/>
      <c r="D453" s="576"/>
      <c r="E453" s="582"/>
      <c r="F453" s="577"/>
      <c r="G453" s="577"/>
      <c r="H453" s="600"/>
      <c r="I453" s="577"/>
      <c r="J453" s="604">
        <v>3600</v>
      </c>
      <c r="K453" s="1835">
        <f>K451+J453</f>
        <v>19096615</v>
      </c>
      <c r="L453" s="433"/>
    </row>
    <row r="454" spans="1:12">
      <c r="A454" s="9515"/>
      <c r="B454" s="1799"/>
      <c r="C454" s="545" t="s">
        <v>864</v>
      </c>
      <c r="D454" s="1882"/>
      <c r="E454" s="974"/>
      <c r="F454" s="1878"/>
      <c r="G454" s="1878"/>
      <c r="H454" s="1878"/>
      <c r="I454" s="1878">
        <v>102500</v>
      </c>
      <c r="J454" s="1815"/>
      <c r="K454" s="1834">
        <f>K453-I454</f>
        <v>18994115</v>
      </c>
      <c r="L454" s="433"/>
    </row>
    <row r="455" spans="1:12">
      <c r="A455" s="9516"/>
      <c r="B455" s="1800"/>
      <c r="C455" s="538" t="s">
        <v>1264</v>
      </c>
      <c r="D455" s="1883"/>
      <c r="E455" s="1884"/>
      <c r="F455" s="1879"/>
      <c r="G455" s="1879"/>
      <c r="H455" s="1879"/>
      <c r="I455" s="1879"/>
      <c r="J455" s="1816"/>
      <c r="K455" s="1835"/>
      <c r="L455" s="433"/>
    </row>
    <row r="456" spans="1:12">
      <c r="A456" s="487"/>
      <c r="B456" s="1813"/>
      <c r="C456" s="529"/>
      <c r="D456" s="602"/>
      <c r="E456" s="605"/>
      <c r="F456" s="577"/>
      <c r="G456" s="577"/>
      <c r="H456" s="600"/>
      <c r="I456" s="577"/>
      <c r="J456" s="604">
        <v>1800</v>
      </c>
      <c r="K456" s="1835">
        <f>K454+J456</f>
        <v>18995915</v>
      </c>
      <c r="L456" s="433"/>
    </row>
    <row r="457" spans="1:12">
      <c r="A457" s="9515"/>
      <c r="B457" s="1799"/>
      <c r="C457" s="491" t="s">
        <v>1110</v>
      </c>
      <c r="D457" s="1882" t="s">
        <v>1334</v>
      </c>
      <c r="E457" s="1880" t="s">
        <v>1348</v>
      </c>
      <c r="F457" s="1878"/>
      <c r="G457" s="1878">
        <v>405000</v>
      </c>
      <c r="H457" s="1801"/>
      <c r="I457" s="1801"/>
      <c r="J457" s="1815"/>
      <c r="K457" s="1834">
        <f>K456-G457</f>
        <v>18590915</v>
      </c>
      <c r="L457" s="9617"/>
    </row>
    <row r="458" spans="1:12">
      <c r="A458" s="9516"/>
      <c r="B458" s="1800"/>
      <c r="C458" s="487" t="s">
        <v>1333</v>
      </c>
      <c r="D458" s="1883" t="s">
        <v>918</v>
      </c>
      <c r="E458" s="1881"/>
      <c r="F458" s="1879"/>
      <c r="G458" s="1879"/>
      <c r="H458" s="1802"/>
      <c r="I458" s="1802"/>
      <c r="J458" s="1816"/>
      <c r="K458" s="1835"/>
      <c r="L458" s="9618"/>
    </row>
    <row r="459" spans="1:12">
      <c r="A459" s="487"/>
      <c r="B459" s="561"/>
      <c r="C459" s="532"/>
      <c r="D459" s="576"/>
      <c r="E459" s="582"/>
      <c r="F459" s="577"/>
      <c r="G459" s="577"/>
      <c r="H459" s="600"/>
      <c r="I459" s="577"/>
      <c r="J459" s="604">
        <v>3600</v>
      </c>
      <c r="K459" s="1835">
        <f>K457+J459</f>
        <v>18594515</v>
      </c>
      <c r="L459" s="433"/>
    </row>
    <row r="460" spans="1:12">
      <c r="A460" s="9515"/>
      <c r="B460" s="1799"/>
      <c r="C460" s="556" t="s">
        <v>1109</v>
      </c>
      <c r="D460" s="1882" t="s">
        <v>278</v>
      </c>
      <c r="E460" s="974" t="s">
        <v>279</v>
      </c>
      <c r="F460" s="1878"/>
      <c r="G460" s="1878">
        <v>502500</v>
      </c>
      <c r="H460" s="1801"/>
      <c r="I460" s="1801"/>
      <c r="J460" s="1815"/>
      <c r="K460" s="1834">
        <f>K459-G460</f>
        <v>18092015</v>
      </c>
      <c r="L460" s="9617"/>
    </row>
    <row r="461" spans="1:12">
      <c r="A461" s="9516"/>
      <c r="B461" s="1800"/>
      <c r="C461" s="555" t="s">
        <v>1527</v>
      </c>
      <c r="D461" s="1883" t="s">
        <v>38</v>
      </c>
      <c r="E461" s="1884"/>
      <c r="F461" s="1879"/>
      <c r="G461" s="1879"/>
      <c r="H461" s="1802"/>
      <c r="I461" s="1802"/>
      <c r="J461" s="1816"/>
      <c r="K461" s="1835"/>
      <c r="L461" s="9618"/>
    </row>
    <row r="462" spans="1:12">
      <c r="A462" s="487"/>
      <c r="B462" s="1813"/>
      <c r="C462" s="529"/>
      <c r="D462" s="602"/>
      <c r="E462" s="605"/>
      <c r="F462" s="577"/>
      <c r="G462" s="577"/>
      <c r="H462" s="600"/>
      <c r="I462" s="577"/>
      <c r="J462" s="604">
        <v>1800</v>
      </c>
      <c r="K462" s="1836">
        <f>K460+J462</f>
        <v>18093815</v>
      </c>
      <c r="L462" s="433"/>
    </row>
    <row r="463" spans="1:12">
      <c r="A463" s="9515"/>
      <c r="B463" s="1799" t="s">
        <v>1743</v>
      </c>
      <c r="C463" s="517" t="s">
        <v>1109</v>
      </c>
      <c r="D463" s="1882" t="s">
        <v>37</v>
      </c>
      <c r="E463" s="1885" t="s">
        <v>717</v>
      </c>
      <c r="F463" s="1801"/>
      <c r="G463" s="1801">
        <v>502500</v>
      </c>
      <c r="H463" s="1801"/>
      <c r="I463" s="1801"/>
      <c r="J463" s="1815"/>
      <c r="K463" s="1834">
        <f>K462-G463</f>
        <v>17591315</v>
      </c>
      <c r="L463" s="433"/>
    </row>
    <row r="464" spans="1:12">
      <c r="A464" s="9516"/>
      <c r="B464" s="1800"/>
      <c r="C464" s="477" t="s">
        <v>1179</v>
      </c>
      <c r="D464" s="1883" t="s">
        <v>250</v>
      </c>
      <c r="E464" s="1886"/>
      <c r="F464" s="1802"/>
      <c r="G464" s="1802"/>
      <c r="H464" s="1802"/>
      <c r="I464" s="1802"/>
      <c r="J464" s="1816"/>
      <c r="K464" s="1835"/>
      <c r="L464" s="433"/>
    </row>
    <row r="465" spans="1:12">
      <c r="A465" s="487"/>
      <c r="B465" s="561"/>
      <c r="C465" s="532"/>
      <c r="D465" s="576"/>
      <c r="E465" s="582"/>
      <c r="F465" s="577"/>
      <c r="G465" s="577"/>
      <c r="H465" s="600"/>
      <c r="I465" s="577"/>
      <c r="J465" s="604">
        <v>1800</v>
      </c>
      <c r="K465" s="1835">
        <f>K463+J465</f>
        <v>17593115</v>
      </c>
      <c r="L465" s="433"/>
    </row>
    <row r="466" spans="1:12">
      <c r="A466" s="9515"/>
      <c r="B466" s="1799"/>
      <c r="C466" s="545" t="s">
        <v>1369</v>
      </c>
      <c r="D466" s="1882" t="s">
        <v>1584</v>
      </c>
      <c r="E466" s="974" t="s">
        <v>56</v>
      </c>
      <c r="F466" s="1801"/>
      <c r="G466" s="1801">
        <v>705000</v>
      </c>
      <c r="H466" s="1801"/>
      <c r="I466" s="1801"/>
      <c r="J466" s="1815"/>
      <c r="K466" s="1834">
        <f>K465-G466</f>
        <v>16888115</v>
      </c>
      <c r="L466" s="433"/>
    </row>
    <row r="467" spans="1:12">
      <c r="A467" s="9516"/>
      <c r="B467" s="1800"/>
      <c r="C467" s="555" t="s">
        <v>1583</v>
      </c>
      <c r="D467" s="1883" t="s">
        <v>1384</v>
      </c>
      <c r="E467" s="1884"/>
      <c r="F467" s="1802"/>
      <c r="G467" s="1802"/>
      <c r="H467" s="1802"/>
      <c r="I467" s="1802"/>
      <c r="J467" s="1816"/>
      <c r="K467" s="1835"/>
      <c r="L467" s="433"/>
    </row>
    <row r="468" spans="1:12">
      <c r="A468" s="487"/>
      <c r="B468" s="561"/>
      <c r="C468" s="532"/>
      <c r="D468" s="576"/>
      <c r="E468" s="582"/>
      <c r="F468" s="577"/>
      <c r="G468" s="577"/>
      <c r="H468" s="600"/>
      <c r="I468" s="577"/>
      <c r="J468" s="604">
        <v>3600</v>
      </c>
      <c r="K468" s="1835">
        <f>K466+J468</f>
        <v>16891715</v>
      </c>
      <c r="L468" s="433"/>
    </row>
    <row r="469" spans="1:12">
      <c r="A469" s="9515"/>
      <c r="B469" s="1799"/>
      <c r="C469" s="457" t="s">
        <v>952</v>
      </c>
      <c r="D469" s="1882" t="s">
        <v>785</v>
      </c>
      <c r="E469" s="1880" t="s">
        <v>47</v>
      </c>
      <c r="F469" s="1801"/>
      <c r="G469" s="1801">
        <v>52500</v>
      </c>
      <c r="H469" s="1801"/>
      <c r="I469" s="1801"/>
      <c r="J469" s="1815"/>
      <c r="K469" s="1834">
        <f>K468-G469</f>
        <v>16839215</v>
      </c>
      <c r="L469" s="433"/>
    </row>
    <row r="470" spans="1:12">
      <c r="A470" s="9516"/>
      <c r="B470" s="1800"/>
      <c r="C470" s="461" t="s">
        <v>1012</v>
      </c>
      <c r="D470" s="1883" t="s">
        <v>46</v>
      </c>
      <c r="E470" s="1881"/>
      <c r="F470" s="1802"/>
      <c r="G470" s="1802"/>
      <c r="H470" s="1802"/>
      <c r="I470" s="1802"/>
      <c r="J470" s="1816"/>
      <c r="K470" s="1835"/>
      <c r="L470" s="433"/>
    </row>
    <row r="471" spans="1:12">
      <c r="A471" s="487"/>
      <c r="B471" s="561"/>
      <c r="C471" s="532"/>
      <c r="D471" s="576"/>
      <c r="E471" s="582"/>
      <c r="F471" s="577"/>
      <c r="G471" s="577"/>
      <c r="H471" s="600"/>
      <c r="I471" s="577"/>
      <c r="J471" s="604">
        <v>1800</v>
      </c>
      <c r="K471" s="1836">
        <f>K469+J471</f>
        <v>16841015</v>
      </c>
      <c r="L471" s="433"/>
    </row>
    <row r="472" spans="1:12">
      <c r="A472" s="9515"/>
      <c r="B472" s="1841" t="s">
        <v>1744</v>
      </c>
      <c r="C472" s="556" t="s">
        <v>781</v>
      </c>
      <c r="D472" s="485" t="s">
        <v>1859</v>
      </c>
      <c r="E472" s="1889"/>
      <c r="F472" s="9492"/>
      <c r="G472" s="9492"/>
      <c r="H472" s="9492"/>
      <c r="I472" s="9492">
        <v>114140</v>
      </c>
      <c r="J472" s="1855"/>
      <c r="K472" s="1873">
        <f>K471-I472</f>
        <v>16726875</v>
      </c>
      <c r="L472" s="433"/>
    </row>
    <row r="473" spans="1:12">
      <c r="A473" s="9516"/>
      <c r="B473" s="1842"/>
      <c r="C473" s="555" t="s">
        <v>1208</v>
      </c>
      <c r="D473" s="486" t="s">
        <v>814</v>
      </c>
      <c r="E473" s="1890"/>
      <c r="F473" s="9493"/>
      <c r="G473" s="9493"/>
      <c r="H473" s="9493"/>
      <c r="I473" s="9493"/>
      <c r="J473" s="1856"/>
      <c r="K473" s="1874"/>
      <c r="L473" s="433"/>
    </row>
    <row r="474" spans="1:12">
      <c r="A474" s="487"/>
      <c r="B474" s="561"/>
      <c r="C474" s="532"/>
      <c r="D474" s="576"/>
      <c r="E474" s="582"/>
      <c r="F474" s="577"/>
      <c r="G474" s="577"/>
      <c r="H474" s="600"/>
      <c r="I474" s="577"/>
      <c r="J474" s="604">
        <v>1500</v>
      </c>
      <c r="K474" s="1874">
        <f>K472+J474</f>
        <v>16728375</v>
      </c>
      <c r="L474" s="433"/>
    </row>
    <row r="475" spans="1:12">
      <c r="A475" s="9515"/>
      <c r="B475" s="1841"/>
      <c r="C475" s="556" t="s">
        <v>997</v>
      </c>
      <c r="D475" s="485" t="s">
        <v>1221</v>
      </c>
      <c r="E475" s="1889" t="s">
        <v>1236</v>
      </c>
      <c r="F475" s="1887"/>
      <c r="G475" s="1887">
        <v>202500</v>
      </c>
      <c r="H475" s="1843"/>
      <c r="I475" s="1843"/>
      <c r="J475" s="1855"/>
      <c r="K475" s="1873">
        <f>K474-G475</f>
        <v>16525875</v>
      </c>
      <c r="L475" s="433"/>
    </row>
    <row r="476" spans="1:12">
      <c r="A476" s="9516"/>
      <c r="B476" s="1842"/>
      <c r="C476" s="555" t="s">
        <v>1220</v>
      </c>
      <c r="D476" s="486" t="s">
        <v>1222</v>
      </c>
      <c r="E476" s="1890"/>
      <c r="F476" s="1888"/>
      <c r="G476" s="1888"/>
      <c r="H476" s="1844"/>
      <c r="I476" s="1844"/>
      <c r="J476" s="1856"/>
      <c r="K476" s="1874"/>
      <c r="L476" s="433"/>
    </row>
    <row r="477" spans="1:12">
      <c r="A477" s="487"/>
      <c r="B477" s="561"/>
      <c r="C477" s="532"/>
      <c r="D477" s="576"/>
      <c r="E477" s="582"/>
      <c r="F477" s="577"/>
      <c r="G477" s="577"/>
      <c r="H477" s="600"/>
      <c r="I477" s="577"/>
      <c r="J477" s="604">
        <v>1800</v>
      </c>
      <c r="K477" s="1896">
        <f>K475+J477</f>
        <v>16527675</v>
      </c>
      <c r="L477" s="433"/>
    </row>
    <row r="478" spans="1:12">
      <c r="A478" s="9515"/>
      <c r="B478" s="1841"/>
      <c r="C478" s="556" t="s">
        <v>1109</v>
      </c>
      <c r="D478" s="1891" t="s">
        <v>1112</v>
      </c>
      <c r="E478" s="974" t="s">
        <v>1114</v>
      </c>
      <c r="F478" s="1887"/>
      <c r="G478" s="1887">
        <v>502500</v>
      </c>
      <c r="H478" s="1843"/>
      <c r="I478" s="1843"/>
      <c r="J478" s="1855"/>
      <c r="K478" s="1873">
        <f>K477-G478</f>
        <v>16025175</v>
      </c>
      <c r="L478" s="433"/>
    </row>
    <row r="479" spans="1:12">
      <c r="A479" s="9516"/>
      <c r="B479" s="1842"/>
      <c r="C479" s="555" t="s">
        <v>1111</v>
      </c>
      <c r="D479" s="1892" t="s">
        <v>1113</v>
      </c>
      <c r="E479" s="1895"/>
      <c r="F479" s="1888"/>
      <c r="G479" s="1888"/>
      <c r="H479" s="1844"/>
      <c r="I479" s="1844"/>
      <c r="J479" s="1856"/>
      <c r="K479" s="1874"/>
      <c r="L479" s="433"/>
    </row>
    <row r="480" spans="1:12">
      <c r="A480" s="487"/>
      <c r="B480" s="1853"/>
      <c r="C480" s="529"/>
      <c r="D480" s="602"/>
      <c r="E480" s="605"/>
      <c r="F480" s="577"/>
      <c r="G480" s="577"/>
      <c r="H480" s="600"/>
      <c r="I480" s="577"/>
      <c r="J480" s="604">
        <v>1800</v>
      </c>
      <c r="K480" s="1874">
        <f>K478+J480</f>
        <v>16026975</v>
      </c>
      <c r="L480" s="433"/>
    </row>
    <row r="481" spans="1:12">
      <c r="A481" s="9515"/>
      <c r="B481" s="1841"/>
      <c r="C481" s="556" t="s">
        <v>864</v>
      </c>
      <c r="D481" s="1891" t="s">
        <v>983</v>
      </c>
      <c r="E481" s="1893" t="s">
        <v>262</v>
      </c>
      <c r="F481" s="1887"/>
      <c r="G481" s="1887">
        <v>102500</v>
      </c>
      <c r="H481" s="1843"/>
      <c r="I481" s="1843"/>
      <c r="J481" s="1855"/>
      <c r="K481" s="1873">
        <f>K480-G481</f>
        <v>15924475</v>
      </c>
      <c r="L481" s="9617"/>
    </row>
    <row r="482" spans="1:12">
      <c r="A482" s="9516"/>
      <c r="B482" s="1842"/>
      <c r="C482" s="555" t="s">
        <v>1581</v>
      </c>
      <c r="D482" s="1892" t="s">
        <v>956</v>
      </c>
      <c r="E482" s="1894"/>
      <c r="F482" s="1888"/>
      <c r="G482" s="1888"/>
      <c r="H482" s="1844"/>
      <c r="I482" s="1844"/>
      <c r="J482" s="1856"/>
      <c r="K482" s="1874"/>
      <c r="L482" s="9618"/>
    </row>
    <row r="483" spans="1:12">
      <c r="A483" s="487"/>
      <c r="B483" s="561"/>
      <c r="C483" s="532"/>
      <c r="D483" s="576"/>
      <c r="E483" s="582"/>
      <c r="F483" s="577"/>
      <c r="G483" s="577"/>
      <c r="H483" s="600"/>
      <c r="I483" s="577"/>
      <c r="J483" s="604">
        <v>1800</v>
      </c>
      <c r="K483" s="1874">
        <f>K481+J483</f>
        <v>15926275</v>
      </c>
      <c r="L483" s="433"/>
    </row>
    <row r="484" spans="1:12">
      <c r="A484" s="9515"/>
      <c r="B484" s="1841"/>
      <c r="C484" s="556" t="s">
        <v>997</v>
      </c>
      <c r="D484" s="1891" t="s">
        <v>1312</v>
      </c>
      <c r="E484" s="1889" t="s">
        <v>1326</v>
      </c>
      <c r="F484" s="1887"/>
      <c r="G484" s="1887">
        <v>202500</v>
      </c>
      <c r="H484" s="1843"/>
      <c r="I484" s="1843"/>
      <c r="J484" s="1855"/>
      <c r="K484" s="1873">
        <f>K483-G484</f>
        <v>15723775</v>
      </c>
      <c r="L484" s="9617"/>
    </row>
    <row r="485" spans="1:12">
      <c r="A485" s="9516"/>
      <c r="B485" s="1842"/>
      <c r="C485" s="555" t="s">
        <v>1311</v>
      </c>
      <c r="D485" s="1892" t="s">
        <v>1313</v>
      </c>
      <c r="E485" s="1890"/>
      <c r="F485" s="1888"/>
      <c r="G485" s="1888"/>
      <c r="H485" s="1844"/>
      <c r="I485" s="1844"/>
      <c r="J485" s="1856"/>
      <c r="K485" s="1874"/>
      <c r="L485" s="9618"/>
    </row>
    <row r="486" spans="1:12">
      <c r="A486" s="487"/>
      <c r="B486" s="1853"/>
      <c r="C486" s="529"/>
      <c r="D486" s="602"/>
      <c r="E486" s="605"/>
      <c r="F486" s="577"/>
      <c r="G486" s="577"/>
      <c r="H486" s="600"/>
      <c r="I486" s="577"/>
      <c r="J486" s="604">
        <v>1800</v>
      </c>
      <c r="K486" s="1877">
        <f>K484+J486</f>
        <v>15725575</v>
      </c>
      <c r="L486" s="433"/>
    </row>
    <row r="487" spans="1:12">
      <c r="A487" s="9515"/>
      <c r="B487" s="1841" t="s">
        <v>1747</v>
      </c>
      <c r="C487" s="517" t="s">
        <v>997</v>
      </c>
      <c r="D487" s="1897" t="s">
        <v>743</v>
      </c>
      <c r="E487" s="1899" t="s">
        <v>1177</v>
      </c>
      <c r="F487" s="9492"/>
      <c r="G487" s="9609">
        <v>202500</v>
      </c>
      <c r="H487" s="1843"/>
      <c r="I487" s="1843"/>
      <c r="J487" s="1855"/>
      <c r="K487" s="1873">
        <f>K486-G487</f>
        <v>15523075</v>
      </c>
      <c r="L487" s="433"/>
    </row>
    <row r="488" spans="1:12">
      <c r="A488" s="9516"/>
      <c r="B488" s="1842"/>
      <c r="C488" s="555" t="s">
        <v>1028</v>
      </c>
      <c r="D488" s="1898" t="s">
        <v>46</v>
      </c>
      <c r="E488" s="1900"/>
      <c r="F488" s="9493"/>
      <c r="G488" s="9610"/>
      <c r="H488" s="1844"/>
      <c r="I488" s="1844"/>
      <c r="J488" s="1856"/>
      <c r="K488" s="1874"/>
      <c r="L488" s="433"/>
    </row>
    <row r="489" spans="1:12">
      <c r="A489" s="487"/>
      <c r="B489" s="561"/>
      <c r="C489" s="532"/>
      <c r="D489" s="576"/>
      <c r="E489" s="582"/>
      <c r="F489" s="577"/>
      <c r="G489" s="577"/>
      <c r="H489" s="600"/>
      <c r="I489" s="577"/>
      <c r="J489" s="604">
        <v>1800</v>
      </c>
      <c r="K489" s="1874">
        <f>K487+J489</f>
        <v>15524875</v>
      </c>
      <c r="L489" s="433"/>
    </row>
    <row r="490" spans="1:12">
      <c r="A490" s="9515"/>
      <c r="B490" s="1841"/>
      <c r="C490" s="474" t="s">
        <v>1699</v>
      </c>
      <c r="D490" s="1897" t="s">
        <v>224</v>
      </c>
      <c r="E490" s="974" t="s">
        <v>176</v>
      </c>
      <c r="F490" s="1901"/>
      <c r="G490" s="1901">
        <v>202500</v>
      </c>
      <c r="H490" s="1843"/>
      <c r="I490" s="1843"/>
      <c r="J490" s="1855"/>
      <c r="K490" s="1873">
        <f>K489-G490</f>
        <v>15322375</v>
      </c>
      <c r="L490" s="433"/>
    </row>
    <row r="491" spans="1:12">
      <c r="A491" s="9516"/>
      <c r="B491" s="1842"/>
      <c r="C491" s="555" t="s">
        <v>757</v>
      </c>
      <c r="D491" s="1898" t="s">
        <v>758</v>
      </c>
      <c r="E491" s="1916"/>
      <c r="F491" s="1902"/>
      <c r="G491" s="1902"/>
      <c r="H491" s="1844"/>
      <c r="I491" s="1844"/>
      <c r="J491" s="1856"/>
      <c r="K491" s="1874"/>
      <c r="L491" s="433"/>
    </row>
    <row r="492" spans="1:12">
      <c r="A492" s="487"/>
      <c r="B492" s="561"/>
      <c r="C492" s="532"/>
      <c r="D492" s="576"/>
      <c r="E492" s="582"/>
      <c r="F492" s="577"/>
      <c r="G492" s="577"/>
      <c r="H492" s="600"/>
      <c r="I492" s="577"/>
      <c r="J492" s="604">
        <v>1800</v>
      </c>
      <c r="K492" s="1874">
        <f>K490+J492</f>
        <v>15324175</v>
      </c>
      <c r="L492" s="433"/>
    </row>
    <row r="493" spans="1:12">
      <c r="A493" s="9515"/>
      <c r="B493" s="1841"/>
      <c r="C493" s="517" t="s">
        <v>781</v>
      </c>
      <c r="D493" s="1922"/>
      <c r="E493" s="974"/>
      <c r="F493" s="1901"/>
      <c r="G493" s="1901"/>
      <c r="H493" s="537"/>
      <c r="I493" s="1901">
        <v>67140</v>
      </c>
      <c r="J493" s="1855"/>
      <c r="K493" s="1873">
        <f>K492-I493</f>
        <v>15257035</v>
      </c>
      <c r="L493" s="433"/>
    </row>
    <row r="494" spans="1:12">
      <c r="A494" s="9516"/>
      <c r="B494" s="1842"/>
      <c r="C494" s="555" t="s">
        <v>1748</v>
      </c>
      <c r="D494" s="1898"/>
      <c r="E494" s="1900"/>
      <c r="F494" s="1902"/>
      <c r="G494" s="1902"/>
      <c r="H494" s="515"/>
      <c r="I494" s="1902"/>
      <c r="J494" s="1856"/>
      <c r="K494" s="1874"/>
      <c r="L494" s="433"/>
    </row>
    <row r="495" spans="1:12">
      <c r="A495" s="487"/>
      <c r="B495" s="561"/>
      <c r="C495" s="532"/>
      <c r="D495" s="576"/>
      <c r="E495" s="582"/>
      <c r="F495" s="577"/>
      <c r="G495" s="577"/>
      <c r="H495" s="600"/>
      <c r="I495" s="577"/>
      <c r="J495" s="604">
        <v>1500</v>
      </c>
      <c r="K495" s="1877">
        <f>K493+J495</f>
        <v>15258535</v>
      </c>
      <c r="L495" s="433"/>
    </row>
    <row r="496" spans="1:12">
      <c r="A496" s="9515"/>
      <c r="B496" s="1841"/>
      <c r="C496" s="517" t="s">
        <v>781</v>
      </c>
      <c r="D496" s="1922"/>
      <c r="E496" s="974"/>
      <c r="F496" s="1901"/>
      <c r="G496" s="1901"/>
      <c r="H496" s="537"/>
      <c r="I496" s="1901">
        <v>42140</v>
      </c>
      <c r="J496" s="1855"/>
      <c r="K496" s="1873">
        <f>K495-I496</f>
        <v>15216395</v>
      </c>
      <c r="L496" s="433"/>
    </row>
    <row r="497" spans="1:12">
      <c r="A497" s="9516"/>
      <c r="B497" s="1842"/>
      <c r="C497" s="555" t="s">
        <v>1749</v>
      </c>
      <c r="D497" s="1898"/>
      <c r="E497" s="1900"/>
      <c r="F497" s="1902"/>
      <c r="G497" s="1902"/>
      <c r="H497" s="515"/>
      <c r="I497" s="1902"/>
      <c r="J497" s="1856"/>
      <c r="K497" s="1874"/>
      <c r="L497" s="433"/>
    </row>
    <row r="498" spans="1:12">
      <c r="A498" s="487"/>
      <c r="B498" s="561"/>
      <c r="C498" s="532"/>
      <c r="D498" s="576"/>
      <c r="E498" s="582"/>
      <c r="F498" s="577"/>
      <c r="G498" s="577"/>
      <c r="H498" s="600"/>
      <c r="I498" s="577"/>
      <c r="J498" s="604">
        <v>1500</v>
      </c>
      <c r="K498" s="1874">
        <f>K496+J498</f>
        <v>15217895</v>
      </c>
      <c r="L498" s="433"/>
    </row>
    <row r="499" spans="1:12">
      <c r="A499" s="9515"/>
      <c r="B499" s="1841"/>
      <c r="C499" s="545" t="s">
        <v>1109</v>
      </c>
      <c r="D499" s="1897" t="s">
        <v>1471</v>
      </c>
      <c r="E499" s="1899" t="s">
        <v>1469</v>
      </c>
      <c r="F499" s="1901"/>
      <c r="G499" s="1901">
        <v>502500</v>
      </c>
      <c r="H499" s="1843"/>
      <c r="I499" s="1843"/>
      <c r="J499" s="1855"/>
      <c r="K499" s="1873">
        <f>K498-G499</f>
        <v>14715395</v>
      </c>
      <c r="L499" s="433"/>
    </row>
    <row r="500" spans="1:12">
      <c r="A500" s="9516"/>
      <c r="B500" s="1842"/>
      <c r="C500" s="538" t="s">
        <v>1468</v>
      </c>
      <c r="D500" s="1898" t="s">
        <v>1325</v>
      </c>
      <c r="E500" s="1900"/>
      <c r="F500" s="1902"/>
      <c r="G500" s="1902"/>
      <c r="H500" s="1844"/>
      <c r="I500" s="1844"/>
      <c r="J500" s="1856"/>
      <c r="K500" s="1874"/>
      <c r="L500" s="433"/>
    </row>
    <row r="501" spans="1:12">
      <c r="A501" s="487"/>
      <c r="B501" s="561"/>
      <c r="C501" s="532"/>
      <c r="D501" s="576"/>
      <c r="E501" s="582"/>
      <c r="F501" s="577"/>
      <c r="G501" s="577"/>
      <c r="H501" s="600"/>
      <c r="I501" s="577"/>
      <c r="J501" s="604">
        <v>1800</v>
      </c>
      <c r="K501" s="1874">
        <f>K499+J501</f>
        <v>14717195</v>
      </c>
      <c r="L501" s="433"/>
    </row>
    <row r="502" spans="1:12" ht="15.75">
      <c r="A502" s="9537" t="s">
        <v>1741</v>
      </c>
      <c r="B502" s="9538"/>
      <c r="C502" s="9538"/>
      <c r="D502" s="9538"/>
      <c r="E502" s="9539"/>
      <c r="F502" s="511">
        <f>SUM(F4:F500)</f>
        <v>40000000</v>
      </c>
      <c r="G502" s="511">
        <f>SUM(G4:G500)</f>
        <v>22009664</v>
      </c>
      <c r="H502" s="511">
        <f>SUM(H4:H500)</f>
        <v>13766470</v>
      </c>
      <c r="I502" s="511">
        <f>SUM(I4:I500)</f>
        <v>11563407</v>
      </c>
      <c r="J502" s="511">
        <f>SUM(J4:J501)</f>
        <v>263550</v>
      </c>
      <c r="K502" s="1647">
        <f>K3+F502-G502-H502-I502+J502</f>
        <v>14717195</v>
      </c>
    </row>
    <row r="503" spans="1:12" ht="15.75">
      <c r="A503" s="9531" t="s">
        <v>242</v>
      </c>
      <c r="B503" s="9532"/>
      <c r="C503" s="9532"/>
      <c r="D503" s="9532"/>
      <c r="E503" s="9533"/>
      <c r="F503" s="512">
        <f>'Juli''15'!F479</f>
        <v>578500000</v>
      </c>
      <c r="G503" s="512">
        <f>'Juli''15'!G479</f>
        <v>229960440</v>
      </c>
      <c r="H503" s="512">
        <f>'Juli''15'!H479</f>
        <v>131333783</v>
      </c>
      <c r="I503" s="512">
        <f>'Juli''15'!I479</f>
        <v>191423260</v>
      </c>
      <c r="J503" s="512">
        <f>'Juli''15'!J479</f>
        <v>2736050</v>
      </c>
      <c r="K503" s="1648">
        <f>'Juli''15'!K479</f>
        <v>318779781</v>
      </c>
    </row>
    <row r="504" spans="1:12" ht="15.75">
      <c r="A504" s="9534" t="s">
        <v>243</v>
      </c>
      <c r="B504" s="9535"/>
      <c r="C504" s="9535"/>
      <c r="D504" s="9535"/>
      <c r="E504" s="9536"/>
      <c r="F504" s="513">
        <f t="shared" ref="F504:K504" si="0">F502+F503</f>
        <v>618500000</v>
      </c>
      <c r="G504" s="513">
        <f t="shared" si="0"/>
        <v>251970104</v>
      </c>
      <c r="H504" s="513">
        <f t="shared" si="0"/>
        <v>145100253</v>
      </c>
      <c r="I504" s="513">
        <f t="shared" si="0"/>
        <v>202986667</v>
      </c>
      <c r="J504" s="513">
        <f t="shared" si="0"/>
        <v>2999600</v>
      </c>
      <c r="K504" s="1649">
        <f t="shared" si="0"/>
        <v>333496976</v>
      </c>
    </row>
  </sheetData>
  <mergeCells count="197">
    <mergeCell ref="A496:A497"/>
    <mergeCell ref="A499:A500"/>
    <mergeCell ref="A487:A488"/>
    <mergeCell ref="A490:A491"/>
    <mergeCell ref="A493:A494"/>
    <mergeCell ref="A475:A476"/>
    <mergeCell ref="A478:A479"/>
    <mergeCell ref="A481:A482"/>
    <mergeCell ref="L481:L482"/>
    <mergeCell ref="A484:A485"/>
    <mergeCell ref="L484:L485"/>
    <mergeCell ref="F487:F488"/>
    <mergeCell ref="G487:G488"/>
    <mergeCell ref="A502:E502"/>
    <mergeCell ref="A503:E503"/>
    <mergeCell ref="A504:E504"/>
    <mergeCell ref="E106:E107"/>
    <mergeCell ref="E109:E110"/>
    <mergeCell ref="L457:L458"/>
    <mergeCell ref="A463:A464"/>
    <mergeCell ref="L460:L461"/>
    <mergeCell ref="A466:A467"/>
    <mergeCell ref="A469:A470"/>
    <mergeCell ref="A472:A473"/>
    <mergeCell ref="A445:A446"/>
    <mergeCell ref="A448:A449"/>
    <mergeCell ref="A451:A452"/>
    <mergeCell ref="A454:A455"/>
    <mergeCell ref="A457:A458"/>
    <mergeCell ref="A460:A461"/>
    <mergeCell ref="A427:A428"/>
    <mergeCell ref="A430:A431"/>
    <mergeCell ref="A433:A434"/>
    <mergeCell ref="A436:A437"/>
    <mergeCell ref="A439:A440"/>
    <mergeCell ref="A442:A443"/>
    <mergeCell ref="A409:A410"/>
    <mergeCell ref="A412:A413"/>
    <mergeCell ref="A415:A416"/>
    <mergeCell ref="A418:A419"/>
    <mergeCell ref="A421:A422"/>
    <mergeCell ref="A424:A425"/>
    <mergeCell ref="A394:A395"/>
    <mergeCell ref="A397:A398"/>
    <mergeCell ref="A400:A401"/>
    <mergeCell ref="A403:A404"/>
    <mergeCell ref="A406:A407"/>
    <mergeCell ref="A376:A377"/>
    <mergeCell ref="A379:A380"/>
    <mergeCell ref="A382:A383"/>
    <mergeCell ref="A385:A386"/>
    <mergeCell ref="A388:A389"/>
    <mergeCell ref="A391:A392"/>
    <mergeCell ref="A364:A365"/>
    <mergeCell ref="A367:A368"/>
    <mergeCell ref="A370:A371"/>
    <mergeCell ref="A373:A374"/>
    <mergeCell ref="A346:A347"/>
    <mergeCell ref="A349:A350"/>
    <mergeCell ref="A352:A353"/>
    <mergeCell ref="A355:A356"/>
    <mergeCell ref="A358:A359"/>
    <mergeCell ref="A361:A362"/>
    <mergeCell ref="L136:L137"/>
    <mergeCell ref="L154:L155"/>
    <mergeCell ref="L157:L158"/>
    <mergeCell ref="L160:L161"/>
    <mergeCell ref="L166:L167"/>
    <mergeCell ref="L184:L185"/>
    <mergeCell ref="E322:E323"/>
    <mergeCell ref="A82:A83"/>
    <mergeCell ref="A85:A86"/>
    <mergeCell ref="L115:L116"/>
    <mergeCell ref="L124:L125"/>
    <mergeCell ref="L127:L128"/>
    <mergeCell ref="L130:L131"/>
    <mergeCell ref="A70:A71"/>
    <mergeCell ref="L70:L71"/>
    <mergeCell ref="L73:L74"/>
    <mergeCell ref="A76:A77"/>
    <mergeCell ref="L76:L77"/>
    <mergeCell ref="A79:A80"/>
    <mergeCell ref="A61:A62"/>
    <mergeCell ref="L61:L62"/>
    <mergeCell ref="A64:A65"/>
    <mergeCell ref="L64:L65"/>
    <mergeCell ref="A67:A68"/>
    <mergeCell ref="L67:L68"/>
    <mergeCell ref="A52:A53"/>
    <mergeCell ref="L52:L53"/>
    <mergeCell ref="A55:A56"/>
    <mergeCell ref="L55:L56"/>
    <mergeCell ref="A58:A59"/>
    <mergeCell ref="L58:L59"/>
    <mergeCell ref="A43:A44"/>
    <mergeCell ref="L43:L44"/>
    <mergeCell ref="A46:A47"/>
    <mergeCell ref="L46:L47"/>
    <mergeCell ref="A49:A50"/>
    <mergeCell ref="E49:E50"/>
    <mergeCell ref="L49:L50"/>
    <mergeCell ref="A34:A35"/>
    <mergeCell ref="L34:L35"/>
    <mergeCell ref="A37:A38"/>
    <mergeCell ref="L37:L38"/>
    <mergeCell ref="A40:A41"/>
    <mergeCell ref="L40:L41"/>
    <mergeCell ref="L28:L29"/>
    <mergeCell ref="A31:A32"/>
    <mergeCell ref="B31:B32"/>
    <mergeCell ref="F31:F32"/>
    <mergeCell ref="G31:G32"/>
    <mergeCell ref="I31:I32"/>
    <mergeCell ref="K31:K32"/>
    <mergeCell ref="L31:L32"/>
    <mergeCell ref="A28:A29"/>
    <mergeCell ref="B28:B29"/>
    <mergeCell ref="F28:F29"/>
    <mergeCell ref="G28:G29"/>
    <mergeCell ref="I28:I29"/>
    <mergeCell ref="K28:K29"/>
    <mergeCell ref="L22:L23"/>
    <mergeCell ref="A25:A26"/>
    <mergeCell ref="B25:B26"/>
    <mergeCell ref="H25:H26"/>
    <mergeCell ref="I25:I26"/>
    <mergeCell ref="J25:J26"/>
    <mergeCell ref="K25:K26"/>
    <mergeCell ref="L25:L26"/>
    <mergeCell ref="K19:K20"/>
    <mergeCell ref="L19:L20"/>
    <mergeCell ref="A22:A23"/>
    <mergeCell ref="B22:B23"/>
    <mergeCell ref="F22:F23"/>
    <mergeCell ref="G22:G23"/>
    <mergeCell ref="H22:H23"/>
    <mergeCell ref="I22:I23"/>
    <mergeCell ref="J22:J23"/>
    <mergeCell ref="K22:K23"/>
    <mergeCell ref="A16:A17"/>
    <mergeCell ref="B16:B17"/>
    <mergeCell ref="I16:I17"/>
    <mergeCell ref="K16:K17"/>
    <mergeCell ref="L16:L17"/>
    <mergeCell ref="A19:A20"/>
    <mergeCell ref="B19:B20"/>
    <mergeCell ref="H19:H20"/>
    <mergeCell ref="I19:I20"/>
    <mergeCell ref="J19:J20"/>
    <mergeCell ref="B7:B8"/>
    <mergeCell ref="F7:F8"/>
    <mergeCell ref="G7:G8"/>
    <mergeCell ref="H7:H8"/>
    <mergeCell ref="I7:I8"/>
    <mergeCell ref="J7:J8"/>
    <mergeCell ref="L10:L11"/>
    <mergeCell ref="A13:A14"/>
    <mergeCell ref="B13:B14"/>
    <mergeCell ref="H13:H14"/>
    <mergeCell ref="I13:I14"/>
    <mergeCell ref="J13:J14"/>
    <mergeCell ref="K13:K14"/>
    <mergeCell ref="L13:L14"/>
    <mergeCell ref="K7:K8"/>
    <mergeCell ref="L7:L8"/>
    <mergeCell ref="A10:A11"/>
    <mergeCell ref="B10:B11"/>
    <mergeCell ref="F10:F11"/>
    <mergeCell ref="G10:G11"/>
    <mergeCell ref="H10:H11"/>
    <mergeCell ref="I10:I11"/>
    <mergeCell ref="J10:J11"/>
    <mergeCell ref="K10:K11"/>
    <mergeCell ref="F472:F473"/>
    <mergeCell ref="G472:G473"/>
    <mergeCell ref="H472:H473"/>
    <mergeCell ref="I472:I473"/>
    <mergeCell ref="J1:J2"/>
    <mergeCell ref="K1:K2"/>
    <mergeCell ref="L1:L2"/>
    <mergeCell ref="A3:C3"/>
    <mergeCell ref="A4:A5"/>
    <mergeCell ref="B4:B5"/>
    <mergeCell ref="F4:F5"/>
    <mergeCell ref="G4:G5"/>
    <mergeCell ref="H4:H5"/>
    <mergeCell ref="I4:I5"/>
    <mergeCell ref="A1:A2"/>
    <mergeCell ref="B1:B2"/>
    <mergeCell ref="C1:C2"/>
    <mergeCell ref="D1:E1"/>
    <mergeCell ref="F1:F2"/>
    <mergeCell ref="G1:I1"/>
    <mergeCell ref="J4:J5"/>
    <mergeCell ref="K4:K5"/>
    <mergeCell ref="L4:L5"/>
    <mergeCell ref="A7:A8"/>
  </mergeCells>
  <pageMargins left="0.70866141732283461" right="0.70866141732283461" top="0.74803149606299213" bottom="0.74803149606299213" header="0.31496062992125984" footer="0.31496062992125984"/>
  <pageSetup scale="32" fitToHeight="0" orientation="portrait" horizontalDpi="4294967293" verticalDpi="72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L516"/>
  <sheetViews>
    <sheetView topLeftCell="B265" workbookViewId="0">
      <selection activeCell="C277" sqref="C277:J279"/>
    </sheetView>
  </sheetViews>
  <sheetFormatPr defaultRowHeight="15"/>
  <cols>
    <col min="1" max="1" width="3.28515625" customWidth="1"/>
    <col min="2" max="2" width="12.140625" customWidth="1"/>
    <col min="3" max="3" width="45.28515625" customWidth="1"/>
    <col min="4" max="4" width="18.7109375" customWidth="1"/>
    <col min="5" max="5" width="8.42578125" customWidth="1"/>
    <col min="6" max="6" width="17.7109375" customWidth="1"/>
    <col min="7" max="7" width="16.140625" customWidth="1"/>
    <col min="8" max="8" width="17.5703125" customWidth="1"/>
    <col min="9" max="9" width="17" customWidth="1"/>
    <col min="10" max="10" width="15.42578125" customWidth="1"/>
    <col min="11" max="11" width="19.42578125" customWidth="1"/>
  </cols>
  <sheetData>
    <row r="1" spans="1:12">
      <c r="A1" s="9506" t="s">
        <v>1</v>
      </c>
      <c r="B1" s="9504" t="s">
        <v>2</v>
      </c>
      <c r="C1" s="9506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  <c r="L1" s="9625" t="s">
        <v>702</v>
      </c>
    </row>
    <row r="2" spans="1:12">
      <c r="A2" s="9507"/>
      <c r="B2" s="9505"/>
      <c r="C2" s="9507"/>
      <c r="D2" s="1924" t="s">
        <v>9</v>
      </c>
      <c r="E2" s="470" t="s">
        <v>10</v>
      </c>
      <c r="F2" s="9511"/>
      <c r="G2" s="1905" t="s">
        <v>11</v>
      </c>
      <c r="H2" s="1910" t="s">
        <v>537</v>
      </c>
      <c r="I2" s="1905" t="s">
        <v>13</v>
      </c>
      <c r="J2" s="9511"/>
      <c r="K2" s="9721"/>
      <c r="L2" s="9625"/>
    </row>
    <row r="3" spans="1:12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1937">
        <f>'Nov''15'!K502</f>
        <v>14717195</v>
      </c>
      <c r="L3" s="433"/>
    </row>
    <row r="4" spans="1:12">
      <c r="A4" s="9495"/>
      <c r="B4" s="9496" t="s">
        <v>1753</v>
      </c>
      <c r="C4" s="491" t="s">
        <v>781</v>
      </c>
      <c r="D4" s="1943" t="s">
        <v>632</v>
      </c>
      <c r="E4" s="9498" t="s">
        <v>74</v>
      </c>
      <c r="F4" s="537"/>
      <c r="G4" s="1940">
        <v>90140</v>
      </c>
      <c r="H4" s="9492"/>
      <c r="I4" s="9492"/>
      <c r="J4" s="9492"/>
      <c r="K4" s="9719">
        <f>K3-G4</f>
        <v>14627055</v>
      </c>
      <c r="L4" s="9647"/>
    </row>
    <row r="5" spans="1:12">
      <c r="A5" s="9495"/>
      <c r="B5" s="9497"/>
      <c r="C5" s="487" t="s">
        <v>1005</v>
      </c>
      <c r="D5" s="1944" t="s">
        <v>73</v>
      </c>
      <c r="E5" s="9499"/>
      <c r="F5" s="537"/>
      <c r="G5" s="1941"/>
      <c r="H5" s="9493"/>
      <c r="I5" s="9493"/>
      <c r="J5" s="9493"/>
      <c r="K5" s="9719"/>
      <c r="L5" s="9648"/>
    </row>
    <row r="6" spans="1:12">
      <c r="A6" s="1898"/>
      <c r="B6" s="1900"/>
      <c r="C6" s="532"/>
      <c r="D6" s="576"/>
      <c r="E6" s="582"/>
      <c r="F6" s="586"/>
      <c r="G6" s="586"/>
      <c r="H6" s="575"/>
      <c r="I6" s="575"/>
      <c r="J6" s="575">
        <v>1500</v>
      </c>
      <c r="K6" s="1935">
        <f>K4+J6</f>
        <v>14628555</v>
      </c>
      <c r="L6" s="433"/>
    </row>
    <row r="7" spans="1:12">
      <c r="A7" s="9515"/>
      <c r="B7" s="9496"/>
      <c r="C7" s="525" t="s">
        <v>778</v>
      </c>
      <c r="D7" s="1943" t="s">
        <v>632</v>
      </c>
      <c r="E7" s="9498" t="s">
        <v>74</v>
      </c>
      <c r="F7" s="1940"/>
      <c r="G7" s="1940">
        <v>95140</v>
      </c>
      <c r="H7" s="9492"/>
      <c r="I7" s="9492"/>
      <c r="J7" s="9492"/>
      <c r="K7" s="9719">
        <f>K6-G7</f>
        <v>14533415</v>
      </c>
      <c r="L7" s="9617"/>
    </row>
    <row r="8" spans="1:12">
      <c r="A8" s="9516"/>
      <c r="B8" s="9497"/>
      <c r="C8" s="539" t="s">
        <v>1004</v>
      </c>
      <c r="D8" s="1944" t="s">
        <v>73</v>
      </c>
      <c r="E8" s="9499"/>
      <c r="F8" s="1941"/>
      <c r="G8" s="1941"/>
      <c r="H8" s="9493"/>
      <c r="I8" s="9493"/>
      <c r="J8" s="9493"/>
      <c r="K8" s="9719"/>
      <c r="L8" s="9618"/>
    </row>
    <row r="9" spans="1:12">
      <c r="A9" s="1898"/>
      <c r="B9" s="1900"/>
      <c r="C9" s="530"/>
      <c r="D9" s="573"/>
      <c r="E9" s="574"/>
      <c r="F9" s="575"/>
      <c r="G9" s="575"/>
      <c r="H9" s="575"/>
      <c r="I9" s="575"/>
      <c r="J9" s="575">
        <v>1500</v>
      </c>
      <c r="K9" s="1935">
        <f>K7+J9</f>
        <v>14534915</v>
      </c>
      <c r="L9" s="433"/>
    </row>
    <row r="10" spans="1:12">
      <c r="A10" s="9498"/>
      <c r="B10" s="9496"/>
      <c r="C10" s="525" t="s">
        <v>821</v>
      </c>
      <c r="D10" s="1943" t="s">
        <v>632</v>
      </c>
      <c r="E10" s="9498" t="s">
        <v>74</v>
      </c>
      <c r="F10" s="1940"/>
      <c r="G10" s="1940">
        <v>1586399</v>
      </c>
      <c r="H10" s="9492"/>
      <c r="I10" s="9494"/>
      <c r="J10" s="9494"/>
      <c r="K10" s="9680">
        <f>K9-G10</f>
        <v>12948516</v>
      </c>
      <c r="L10" s="9617"/>
    </row>
    <row r="11" spans="1:12">
      <c r="A11" s="9499"/>
      <c r="B11" s="9496"/>
      <c r="C11" s="539" t="s">
        <v>1751</v>
      </c>
      <c r="D11" s="1944" t="s">
        <v>73</v>
      </c>
      <c r="E11" s="9499"/>
      <c r="F11" s="1941"/>
      <c r="G11" s="1941"/>
      <c r="H11" s="9493"/>
      <c r="I11" s="9494"/>
      <c r="J11" s="9494"/>
      <c r="K11" s="9681"/>
      <c r="L11" s="9618"/>
    </row>
    <row r="12" spans="1:12">
      <c r="A12" s="1907"/>
      <c r="B12" s="1542"/>
      <c r="C12" s="532"/>
      <c r="D12" s="576"/>
      <c r="E12" s="574"/>
      <c r="F12" s="577"/>
      <c r="G12" s="577"/>
      <c r="H12" s="577"/>
      <c r="I12" s="577"/>
      <c r="J12" s="577">
        <v>1800</v>
      </c>
      <c r="K12" s="1939">
        <f>K10+J12</f>
        <v>12950316</v>
      </c>
      <c r="L12" s="433"/>
    </row>
    <row r="13" spans="1:12">
      <c r="A13" s="9498"/>
      <c r="B13" s="9496"/>
      <c r="C13" s="525" t="s">
        <v>821</v>
      </c>
      <c r="D13" s="1943" t="s">
        <v>632</v>
      </c>
      <c r="E13" s="9498" t="s">
        <v>74</v>
      </c>
      <c r="F13" s="1940"/>
      <c r="G13" s="1940">
        <v>1232104</v>
      </c>
      <c r="H13" s="9492"/>
      <c r="I13" s="9492"/>
      <c r="J13" s="9492"/>
      <c r="K13" s="9680">
        <f>K12-G13</f>
        <v>11718212</v>
      </c>
      <c r="L13" s="9617"/>
    </row>
    <row r="14" spans="1:12">
      <c r="A14" s="9499"/>
      <c r="B14" s="9496"/>
      <c r="C14" s="539" t="s">
        <v>1752</v>
      </c>
      <c r="D14" s="1944" t="s">
        <v>73</v>
      </c>
      <c r="E14" s="9499"/>
      <c r="F14" s="1941"/>
      <c r="G14" s="1941"/>
      <c r="H14" s="9493"/>
      <c r="I14" s="9493"/>
      <c r="J14" s="9493"/>
      <c r="K14" s="9681"/>
      <c r="L14" s="9618"/>
    </row>
    <row r="15" spans="1:12">
      <c r="A15" s="1907"/>
      <c r="B15" s="50"/>
      <c r="C15" s="1795"/>
      <c r="D15" s="576"/>
      <c r="E15" s="584"/>
      <c r="F15" s="670"/>
      <c r="G15" s="670"/>
      <c r="H15" s="670"/>
      <c r="I15" s="670"/>
      <c r="J15" s="577">
        <v>1800</v>
      </c>
      <c r="K15" s="1939">
        <f>K13+J15</f>
        <v>11720012</v>
      </c>
      <c r="L15" s="433"/>
    </row>
    <row r="16" spans="1:12">
      <c r="A16" s="9498"/>
      <c r="B16" s="9497"/>
      <c r="C16" s="545" t="s">
        <v>1109</v>
      </c>
      <c r="D16" s="1945" t="s">
        <v>1745</v>
      </c>
      <c r="E16" s="974" t="s">
        <v>1746</v>
      </c>
      <c r="F16" s="1940"/>
      <c r="G16" s="1940">
        <v>502500</v>
      </c>
      <c r="H16" s="537"/>
      <c r="I16" s="9492"/>
      <c r="J16" s="595"/>
      <c r="K16" s="9680">
        <f>K15-G16</f>
        <v>11217512</v>
      </c>
      <c r="L16" s="9617"/>
    </row>
    <row r="17" spans="1:12">
      <c r="A17" s="9499"/>
      <c r="B17" s="9497"/>
      <c r="C17" s="538" t="s">
        <v>1501</v>
      </c>
      <c r="D17" s="1944" t="s">
        <v>38</v>
      </c>
      <c r="E17" s="1942"/>
      <c r="F17" s="1941"/>
      <c r="G17" s="1941"/>
      <c r="H17" s="515"/>
      <c r="I17" s="9493"/>
      <c r="J17" s="559"/>
      <c r="K17" s="9681"/>
      <c r="L17" s="9618"/>
    </row>
    <row r="18" spans="1:12">
      <c r="A18" s="1907"/>
      <c r="B18" s="1542"/>
      <c r="C18" s="532"/>
      <c r="D18" s="576"/>
      <c r="E18" s="582"/>
      <c r="F18" s="577"/>
      <c r="G18" s="577"/>
      <c r="H18" s="600"/>
      <c r="I18" s="577"/>
      <c r="J18" s="604">
        <v>1800</v>
      </c>
      <c r="K18" s="1939">
        <f>K16+J18</f>
        <v>11219312</v>
      </c>
      <c r="L18" s="433"/>
    </row>
    <row r="19" spans="1:12">
      <c r="A19" s="9498"/>
      <c r="B19" s="9658"/>
      <c r="C19" s="556" t="s">
        <v>952</v>
      </c>
      <c r="D19" s="1946" t="s">
        <v>1207</v>
      </c>
      <c r="E19" s="1948" t="s">
        <v>1234</v>
      </c>
      <c r="F19" s="1950"/>
      <c r="G19" s="1950">
        <v>52500</v>
      </c>
      <c r="H19" s="9542"/>
      <c r="I19" s="9492"/>
      <c r="J19" s="9492"/>
      <c r="K19" s="9680">
        <f>K18-G19</f>
        <v>11166812</v>
      </c>
      <c r="L19" s="9617"/>
    </row>
    <row r="20" spans="1:12">
      <c r="A20" s="9499"/>
      <c r="B20" s="9658"/>
      <c r="C20" s="555" t="s">
        <v>1206</v>
      </c>
      <c r="D20" s="1947" t="s">
        <v>1176</v>
      </c>
      <c r="E20" s="1949"/>
      <c r="F20" s="1951"/>
      <c r="G20" s="1951"/>
      <c r="H20" s="9543"/>
      <c r="I20" s="9493"/>
      <c r="J20" s="9493"/>
      <c r="K20" s="9681"/>
      <c r="L20" s="9618"/>
    </row>
    <row r="21" spans="1:12">
      <c r="A21" s="1906"/>
      <c r="B21" s="1907"/>
      <c r="C21" s="532"/>
      <c r="D21" s="576"/>
      <c r="E21" s="582"/>
      <c r="F21" s="586"/>
      <c r="G21" s="588"/>
      <c r="H21" s="586"/>
      <c r="I21" s="586"/>
      <c r="J21" s="586">
        <v>1800</v>
      </c>
      <c r="K21" s="1938">
        <f>K19+J21</f>
        <v>11168612</v>
      </c>
      <c r="L21" s="433"/>
    </row>
    <row r="22" spans="1:12">
      <c r="A22" s="9515"/>
      <c r="B22" s="9498" t="s">
        <v>1754</v>
      </c>
      <c r="C22" s="480" t="s">
        <v>821</v>
      </c>
      <c r="D22" s="1946" t="s">
        <v>574</v>
      </c>
      <c r="E22" s="1948" t="s">
        <v>79</v>
      </c>
      <c r="F22" s="9492"/>
      <c r="G22" s="9492"/>
      <c r="H22" s="9492"/>
      <c r="I22" s="9492">
        <v>482972</v>
      </c>
      <c r="J22" s="9492"/>
      <c r="K22" s="9680">
        <f>K21-I22</f>
        <v>10685640</v>
      </c>
      <c r="L22" s="9617"/>
    </row>
    <row r="23" spans="1:12">
      <c r="A23" s="9516"/>
      <c r="B23" s="9499"/>
      <c r="C23" s="477" t="s">
        <v>824</v>
      </c>
      <c r="D23" s="1947" t="s">
        <v>46</v>
      </c>
      <c r="E23" s="1949"/>
      <c r="F23" s="9493"/>
      <c r="G23" s="9493"/>
      <c r="H23" s="9493"/>
      <c r="I23" s="9493"/>
      <c r="J23" s="9493"/>
      <c r="K23" s="9718"/>
      <c r="L23" s="9618"/>
    </row>
    <row r="24" spans="1:12">
      <c r="A24" s="514"/>
      <c r="B24" s="527"/>
      <c r="C24" s="532"/>
      <c r="D24" s="576"/>
      <c r="E24" s="584"/>
      <c r="F24" s="575"/>
      <c r="G24" s="575"/>
      <c r="H24" s="575"/>
      <c r="I24" s="575"/>
      <c r="J24" s="575">
        <v>1800</v>
      </c>
      <c r="K24" s="1293">
        <f>K22+J24</f>
        <v>10687440</v>
      </c>
      <c r="L24" s="433"/>
    </row>
    <row r="25" spans="1:12">
      <c r="A25" s="9515"/>
      <c r="B25" s="9498"/>
      <c r="C25" s="665" t="s">
        <v>815</v>
      </c>
      <c r="D25" s="666" t="s">
        <v>574</v>
      </c>
      <c r="E25" s="1948" t="s">
        <v>79</v>
      </c>
      <c r="F25" s="9492"/>
      <c r="G25" s="9492"/>
      <c r="H25" s="9492"/>
      <c r="I25" s="9492">
        <v>168993</v>
      </c>
      <c r="J25" s="9492"/>
      <c r="K25" s="9680">
        <f>K24-I25</f>
        <v>10518447</v>
      </c>
      <c r="L25" s="9617"/>
    </row>
    <row r="26" spans="1:12">
      <c r="A26" s="9516"/>
      <c r="B26" s="9499"/>
      <c r="C26" s="538" t="s">
        <v>826</v>
      </c>
      <c r="D26" s="667" t="s">
        <v>46</v>
      </c>
      <c r="E26" s="1949"/>
      <c r="F26" s="9493"/>
      <c r="G26" s="9493"/>
      <c r="H26" s="9493"/>
      <c r="I26" s="9493"/>
      <c r="J26" s="9493"/>
      <c r="K26" s="9681"/>
      <c r="L26" s="9618"/>
    </row>
    <row r="27" spans="1:12">
      <c r="A27" s="514"/>
      <c r="B27" s="514"/>
      <c r="C27" s="528"/>
      <c r="D27" s="576"/>
      <c r="E27" s="528"/>
      <c r="F27" s="528"/>
      <c r="G27" s="585"/>
      <c r="H27" s="528"/>
      <c r="I27" s="528"/>
      <c r="J27" s="585">
        <v>1800</v>
      </c>
      <c r="K27" s="1293">
        <f>K25+J27</f>
        <v>10520247</v>
      </c>
      <c r="L27" s="1906"/>
    </row>
    <row r="28" spans="1:12">
      <c r="A28" s="9515"/>
      <c r="B28" s="9498"/>
      <c r="C28" s="474" t="s">
        <v>815</v>
      </c>
      <c r="D28" s="1946" t="s">
        <v>579</v>
      </c>
      <c r="E28" s="1948" t="s">
        <v>83</v>
      </c>
      <c r="F28" s="1954"/>
      <c r="G28" s="1950"/>
      <c r="H28" s="537"/>
      <c r="I28" s="1950">
        <v>207342</v>
      </c>
      <c r="J28" s="464"/>
      <c r="K28" s="9680">
        <f>K27-I28</f>
        <v>10312905</v>
      </c>
      <c r="L28" s="9653"/>
    </row>
    <row r="29" spans="1:12">
      <c r="A29" s="9516"/>
      <c r="B29" s="9499"/>
      <c r="C29" s="522" t="s">
        <v>995</v>
      </c>
      <c r="D29" s="1947" t="s">
        <v>46</v>
      </c>
      <c r="E29" s="1949"/>
      <c r="F29" s="1951"/>
      <c r="G29" s="1951"/>
      <c r="H29" s="515"/>
      <c r="I29" s="1951"/>
      <c r="J29" s="559"/>
      <c r="K29" s="9718"/>
      <c r="L29" s="9654"/>
    </row>
    <row r="30" spans="1:12">
      <c r="A30" s="514"/>
      <c r="B30" s="527"/>
      <c r="C30" s="532"/>
      <c r="D30" s="576"/>
      <c r="E30" s="582"/>
      <c r="F30" s="577"/>
      <c r="G30" s="577"/>
      <c r="H30" s="600"/>
      <c r="I30" s="577"/>
      <c r="J30" s="604">
        <v>1800</v>
      </c>
      <c r="K30" s="1293">
        <f>K28+J30</f>
        <v>10314705</v>
      </c>
      <c r="L30" s="433"/>
    </row>
    <row r="31" spans="1:12">
      <c r="A31" s="9515"/>
      <c r="B31" s="9498"/>
      <c r="C31" s="556" t="s">
        <v>815</v>
      </c>
      <c r="D31" s="1946" t="s">
        <v>113</v>
      </c>
      <c r="E31" s="1948" t="s">
        <v>114</v>
      </c>
      <c r="F31" s="1950"/>
      <c r="G31" s="1950"/>
      <c r="H31" s="1950"/>
      <c r="I31" s="1950">
        <v>139055</v>
      </c>
      <c r="J31" s="464"/>
      <c r="K31" s="9680">
        <f>K30-I31</f>
        <v>10175650</v>
      </c>
      <c r="L31" s="9617"/>
    </row>
    <row r="32" spans="1:12">
      <c r="A32" s="9516"/>
      <c r="B32" s="9499"/>
      <c r="C32" s="555" t="s">
        <v>1449</v>
      </c>
      <c r="D32" s="1947" t="s">
        <v>46</v>
      </c>
      <c r="E32" s="1949"/>
      <c r="F32" s="1951"/>
      <c r="G32" s="1951"/>
      <c r="H32" s="1951"/>
      <c r="I32" s="1951"/>
      <c r="J32" s="559"/>
      <c r="K32" s="9718"/>
      <c r="L32" s="9618"/>
    </row>
    <row r="33" spans="1:12">
      <c r="A33" s="514"/>
      <c r="B33" s="527"/>
      <c r="C33" s="532"/>
      <c r="D33" s="576"/>
      <c r="E33" s="582"/>
      <c r="F33" s="577"/>
      <c r="G33" s="577"/>
      <c r="H33" s="600"/>
      <c r="I33" s="577"/>
      <c r="J33" s="604">
        <v>1800</v>
      </c>
      <c r="K33" s="1293">
        <f>K31+J33</f>
        <v>10177450</v>
      </c>
      <c r="L33" s="433"/>
    </row>
    <row r="34" spans="1:12">
      <c r="A34" s="9515"/>
      <c r="B34" s="1899"/>
      <c r="C34" s="499" t="s">
        <v>781</v>
      </c>
      <c r="D34" s="1946" t="s">
        <v>574</v>
      </c>
      <c r="E34" s="1948" t="s">
        <v>79</v>
      </c>
      <c r="F34" s="537"/>
      <c r="G34" s="1950"/>
      <c r="H34" s="537"/>
      <c r="I34" s="1950">
        <v>10140</v>
      </c>
      <c r="J34" s="1897"/>
      <c r="K34" s="1934">
        <f>K33-I34</f>
        <v>10167310</v>
      </c>
      <c r="L34" s="9617"/>
    </row>
    <row r="35" spans="1:12">
      <c r="A35" s="9516"/>
      <c r="B35" s="1900"/>
      <c r="C35" s="477" t="s">
        <v>994</v>
      </c>
      <c r="D35" s="1947" t="s">
        <v>46</v>
      </c>
      <c r="E35" s="1949"/>
      <c r="F35" s="537"/>
      <c r="G35" s="1954"/>
      <c r="H35" s="537"/>
      <c r="I35" s="1951"/>
      <c r="J35" s="1898"/>
      <c r="K35" s="1935"/>
      <c r="L35" s="9618"/>
    </row>
    <row r="36" spans="1:12">
      <c r="A36" s="491"/>
      <c r="B36" s="1005"/>
      <c r="C36" s="1989"/>
      <c r="D36" s="1981"/>
      <c r="E36" s="1982"/>
      <c r="F36" s="1983"/>
      <c r="G36" s="1983"/>
      <c r="H36" s="1984"/>
      <c r="I36" s="1985"/>
      <c r="J36" s="1984">
        <v>1500</v>
      </c>
      <c r="K36" s="1986">
        <f>K34+J36</f>
        <v>10168810</v>
      </c>
      <c r="L36" s="433"/>
    </row>
    <row r="37" spans="1:12">
      <c r="A37" s="550"/>
      <c r="B37" s="1005"/>
      <c r="C37" s="474" t="s">
        <v>781</v>
      </c>
      <c r="D37" s="2335" t="s">
        <v>45</v>
      </c>
      <c r="E37" s="9498" t="s">
        <v>47</v>
      </c>
      <c r="F37" s="1950"/>
      <c r="G37" s="1950"/>
      <c r="H37" s="534">
        <v>52890</v>
      </c>
      <c r="I37" s="1952"/>
      <c r="J37" s="923"/>
      <c r="K37" s="1986">
        <f>K36-H37</f>
        <v>10115920</v>
      </c>
      <c r="L37" s="9722"/>
    </row>
    <row r="38" spans="1:12">
      <c r="A38" s="551"/>
      <c r="B38" s="533"/>
      <c r="C38" s="477" t="s">
        <v>1567</v>
      </c>
      <c r="D38" s="2336" t="s">
        <v>1176</v>
      </c>
      <c r="E38" s="9499"/>
      <c r="F38" s="1951"/>
      <c r="G38" s="1951"/>
      <c r="H38" s="515"/>
      <c r="I38" s="1953"/>
      <c r="J38" s="460"/>
      <c r="K38" s="1217"/>
      <c r="L38" s="9723"/>
    </row>
    <row r="39" spans="1:12">
      <c r="A39" s="498"/>
      <c r="B39" s="1988"/>
      <c r="C39" s="1980"/>
      <c r="D39" s="573"/>
      <c r="E39" s="574"/>
      <c r="F39" s="1985"/>
      <c r="G39" s="1985"/>
      <c r="H39" s="1962"/>
      <c r="I39" s="1985"/>
      <c r="J39" s="1962">
        <v>1500</v>
      </c>
      <c r="K39" s="1987">
        <f>K37+J39</f>
        <v>10117420</v>
      </c>
      <c r="L39" s="433"/>
    </row>
    <row r="40" spans="1:12">
      <c r="A40" s="9515"/>
      <c r="B40" s="1899"/>
      <c r="C40" s="499" t="s">
        <v>781</v>
      </c>
      <c r="D40" s="1897"/>
      <c r="E40" s="1899"/>
      <c r="F40" s="1929"/>
      <c r="G40" s="1929"/>
      <c r="H40" s="1929"/>
      <c r="I40" s="1918">
        <v>50640</v>
      </c>
      <c r="J40" s="1901"/>
      <c r="K40" s="1934">
        <f>K39-I40</f>
        <v>10066780</v>
      </c>
      <c r="L40" s="9617"/>
    </row>
    <row r="41" spans="1:12">
      <c r="A41" s="9516"/>
      <c r="B41" s="1900"/>
      <c r="C41" s="477" t="s">
        <v>1755</v>
      </c>
      <c r="D41" s="1898"/>
      <c r="E41" s="1900"/>
      <c r="F41" s="1930"/>
      <c r="G41" s="1930"/>
      <c r="H41" s="1930"/>
      <c r="I41" s="1919"/>
      <c r="J41" s="1902"/>
      <c r="K41" s="1935"/>
      <c r="L41" s="9618"/>
    </row>
    <row r="42" spans="1:12">
      <c r="A42" s="535"/>
      <c r="B42" s="527"/>
      <c r="C42" s="532"/>
      <c r="D42" s="576"/>
      <c r="E42" s="582"/>
      <c r="F42" s="586"/>
      <c r="G42" s="585"/>
      <c r="H42" s="586"/>
      <c r="I42" s="586"/>
      <c r="J42" s="586">
        <v>1500</v>
      </c>
      <c r="K42" s="1293">
        <f>K40+J42</f>
        <v>10068280</v>
      </c>
      <c r="L42" s="433"/>
    </row>
    <row r="43" spans="1:12">
      <c r="A43" s="9635"/>
      <c r="B43" s="1899"/>
      <c r="C43" s="556" t="s">
        <v>997</v>
      </c>
      <c r="D43" s="1946" t="s">
        <v>1591</v>
      </c>
      <c r="E43" s="1948" t="s">
        <v>1601</v>
      </c>
      <c r="F43" s="1950"/>
      <c r="G43" s="1950">
        <v>202500</v>
      </c>
      <c r="H43" s="1901"/>
      <c r="I43" s="1901"/>
      <c r="J43" s="1918"/>
      <c r="K43" s="1934">
        <f>K42-G43</f>
        <v>9865780</v>
      </c>
      <c r="L43" s="9617"/>
    </row>
    <row r="44" spans="1:12">
      <c r="A44" s="9548"/>
      <c r="B44" s="1900"/>
      <c r="C44" s="555" t="s">
        <v>1590</v>
      </c>
      <c r="D44" s="1947" t="s">
        <v>956</v>
      </c>
      <c r="E44" s="533"/>
      <c r="F44" s="1951"/>
      <c r="G44" s="1951"/>
      <c r="H44" s="1902"/>
      <c r="I44" s="1902"/>
      <c r="J44" s="1919"/>
      <c r="K44" s="1935"/>
      <c r="L44" s="9618"/>
    </row>
    <row r="45" spans="1:12">
      <c r="A45" s="514"/>
      <c r="B45" s="527"/>
      <c r="C45" s="531"/>
      <c r="D45" s="576"/>
      <c r="E45" s="584"/>
      <c r="F45" s="586"/>
      <c r="G45" s="585"/>
      <c r="H45" s="586"/>
      <c r="I45" s="586"/>
      <c r="J45" s="604">
        <v>1800</v>
      </c>
      <c r="K45" s="1293">
        <f>K43+J45</f>
        <v>9867580</v>
      </c>
      <c r="L45" s="433"/>
    </row>
    <row r="46" spans="1:12">
      <c r="A46" s="9628"/>
      <c r="B46" s="1899"/>
      <c r="C46" s="556" t="s">
        <v>997</v>
      </c>
      <c r="D46" s="485" t="s">
        <v>1221</v>
      </c>
      <c r="E46" s="1948" t="s">
        <v>1236</v>
      </c>
      <c r="F46" s="1950"/>
      <c r="G46" s="1950">
        <v>202500</v>
      </c>
      <c r="H46" s="1901"/>
      <c r="I46" s="1901"/>
      <c r="J46" s="1901"/>
      <c r="K46" s="1934">
        <f>K45-G46</f>
        <v>9665080</v>
      </c>
      <c r="L46" s="9617"/>
    </row>
    <row r="47" spans="1:12">
      <c r="A47" s="9516"/>
      <c r="B47" s="1900"/>
      <c r="C47" s="555" t="s">
        <v>1220</v>
      </c>
      <c r="D47" s="486" t="s">
        <v>1222</v>
      </c>
      <c r="E47" s="1949"/>
      <c r="F47" s="1951"/>
      <c r="G47" s="1951"/>
      <c r="H47" s="1902"/>
      <c r="I47" s="1902"/>
      <c r="J47" s="1902"/>
      <c r="K47" s="1935"/>
      <c r="L47" s="9618"/>
    </row>
    <row r="48" spans="1:12">
      <c r="A48" s="514"/>
      <c r="B48" s="527"/>
      <c r="C48" s="528"/>
      <c r="D48" s="576"/>
      <c r="E48" s="574"/>
      <c r="F48" s="577"/>
      <c r="G48" s="577"/>
      <c r="H48" s="600"/>
      <c r="I48" s="577"/>
      <c r="J48" s="604">
        <v>1800</v>
      </c>
      <c r="K48" s="1293">
        <f>K46+J48</f>
        <v>9666880</v>
      </c>
      <c r="L48" s="433"/>
    </row>
    <row r="49" spans="1:12">
      <c r="A49" s="9515"/>
      <c r="B49" s="1923"/>
      <c r="C49" s="517" t="s">
        <v>1109</v>
      </c>
      <c r="D49" s="1946" t="s">
        <v>1832</v>
      </c>
      <c r="E49" s="1957" t="s">
        <v>717</v>
      </c>
      <c r="F49" s="1950"/>
      <c r="G49" s="1950">
        <v>502500</v>
      </c>
      <c r="H49" s="1908"/>
      <c r="I49" s="1901"/>
      <c r="J49" s="1918"/>
      <c r="K49" s="1939">
        <f>K48-G49</f>
        <v>9164380</v>
      </c>
      <c r="L49" s="9617"/>
    </row>
    <row r="50" spans="1:12">
      <c r="A50" s="9516"/>
      <c r="B50" s="1900"/>
      <c r="C50" s="477" t="s">
        <v>1179</v>
      </c>
      <c r="D50" s="1947" t="s">
        <v>250</v>
      </c>
      <c r="E50" s="1958"/>
      <c r="F50" s="1951"/>
      <c r="G50" s="1951"/>
      <c r="H50" s="1909"/>
      <c r="I50" s="1902"/>
      <c r="J50" s="1919"/>
      <c r="K50" s="1935"/>
      <c r="L50" s="9618"/>
    </row>
    <row r="51" spans="1:12">
      <c r="A51" s="1906"/>
      <c r="B51" s="527"/>
      <c r="C51" s="528"/>
      <c r="D51" s="576"/>
      <c r="E51" s="574"/>
      <c r="F51" s="586"/>
      <c r="G51" s="588"/>
      <c r="H51" s="586"/>
      <c r="I51" s="586"/>
      <c r="J51" s="585">
        <v>1800</v>
      </c>
      <c r="K51" s="1293">
        <f>K49+J51</f>
        <v>9166180</v>
      </c>
      <c r="L51" s="433"/>
    </row>
    <row r="52" spans="1:12">
      <c r="A52" s="9515"/>
      <c r="B52" s="1923"/>
      <c r="C52" s="474" t="s">
        <v>815</v>
      </c>
      <c r="D52" s="1946" t="s">
        <v>46</v>
      </c>
      <c r="E52" s="1948"/>
      <c r="F52" s="1950"/>
      <c r="G52" s="1950"/>
      <c r="H52" s="537"/>
      <c r="I52" s="1950">
        <v>3730916</v>
      </c>
      <c r="J52" s="595"/>
      <c r="K52" s="1934">
        <f>K51-I52</f>
        <v>5435264</v>
      </c>
      <c r="L52" s="9617"/>
    </row>
    <row r="53" spans="1:12">
      <c r="A53" s="9516"/>
      <c r="B53" s="1900"/>
      <c r="C53" s="477" t="s">
        <v>889</v>
      </c>
      <c r="D53" s="1947"/>
      <c r="E53" s="1949"/>
      <c r="F53" s="1951"/>
      <c r="G53" s="1951"/>
      <c r="H53" s="515"/>
      <c r="I53" s="1951"/>
      <c r="J53" s="559"/>
      <c r="K53" s="1935"/>
      <c r="L53" s="9618"/>
    </row>
    <row r="54" spans="1:12">
      <c r="A54" s="1906"/>
      <c r="B54" s="527"/>
      <c r="C54" s="532"/>
      <c r="D54" s="576"/>
      <c r="E54" s="582"/>
      <c r="F54" s="600"/>
      <c r="G54" s="600"/>
      <c r="H54" s="600"/>
      <c r="I54" s="600"/>
      <c r="J54" s="604">
        <v>1800</v>
      </c>
      <c r="K54" s="1293">
        <f>K52+J54</f>
        <v>5437064</v>
      </c>
      <c r="L54" s="433"/>
    </row>
    <row r="55" spans="1:12">
      <c r="A55" s="9515"/>
      <c r="B55" s="1899"/>
      <c r="C55" s="474" t="s">
        <v>815</v>
      </c>
      <c r="D55" s="1946" t="s">
        <v>1150</v>
      </c>
      <c r="E55" s="1948"/>
      <c r="F55" s="1950"/>
      <c r="G55" s="1950"/>
      <c r="H55" s="1950"/>
      <c r="I55" s="1950">
        <v>132184</v>
      </c>
      <c r="J55" s="464"/>
      <c r="K55" s="1934">
        <f>K54-I55</f>
        <v>5304880</v>
      </c>
      <c r="L55" s="9617"/>
    </row>
    <row r="56" spans="1:12">
      <c r="A56" s="9516"/>
      <c r="B56" s="1900"/>
      <c r="C56" s="477" t="s">
        <v>1151</v>
      </c>
      <c r="D56" s="1947"/>
      <c r="E56" s="1949"/>
      <c r="F56" s="1951"/>
      <c r="G56" s="1951"/>
      <c r="H56" s="1951"/>
      <c r="I56" s="1951"/>
      <c r="J56" s="559"/>
      <c r="K56" s="1935"/>
      <c r="L56" s="9618"/>
    </row>
    <row r="57" spans="1:12">
      <c r="A57" s="1906"/>
      <c r="B57" s="527"/>
      <c r="C57" s="532"/>
      <c r="D57" s="528"/>
      <c r="E57" s="584"/>
      <c r="F57" s="577"/>
      <c r="G57" s="577"/>
      <c r="H57" s="600"/>
      <c r="I57" s="577"/>
      <c r="J57" s="604">
        <v>1800</v>
      </c>
      <c r="K57" s="1293">
        <f>K55+J57</f>
        <v>5306680</v>
      </c>
      <c r="L57" s="433"/>
    </row>
    <row r="58" spans="1:12">
      <c r="A58" s="9515"/>
      <c r="B58" s="1899"/>
      <c r="C58" s="556" t="s">
        <v>815</v>
      </c>
      <c r="D58" s="1946" t="s">
        <v>906</v>
      </c>
      <c r="E58" s="1948"/>
      <c r="F58" s="1954"/>
      <c r="G58" s="1950"/>
      <c r="H58" s="1950"/>
      <c r="I58" s="1950">
        <v>205780</v>
      </c>
      <c r="J58" s="1955"/>
      <c r="K58" s="1934">
        <f>K57-I58</f>
        <v>5100900</v>
      </c>
      <c r="L58" s="9647"/>
    </row>
    <row r="59" spans="1:12">
      <c r="A59" s="9516"/>
      <c r="B59" s="1900"/>
      <c r="C59" s="555" t="s">
        <v>1056</v>
      </c>
      <c r="D59" s="1947"/>
      <c r="E59" s="1949"/>
      <c r="F59" s="1951"/>
      <c r="G59" s="1951"/>
      <c r="H59" s="1951"/>
      <c r="I59" s="1951"/>
      <c r="J59" s="1956"/>
      <c r="K59" s="1935"/>
      <c r="L59" s="9648"/>
    </row>
    <row r="60" spans="1:12">
      <c r="A60" s="1906"/>
      <c r="B60" s="527"/>
      <c r="C60" s="532"/>
      <c r="D60" s="576"/>
      <c r="E60" s="605"/>
      <c r="F60" s="577"/>
      <c r="G60" s="577"/>
      <c r="H60" s="586"/>
      <c r="I60" s="577"/>
      <c r="J60" s="1979">
        <v>1800</v>
      </c>
      <c r="K60" s="1293">
        <f>K58+J60</f>
        <v>5102700</v>
      </c>
      <c r="L60" s="433"/>
    </row>
    <row r="61" spans="1:12">
      <c r="A61" s="9515"/>
      <c r="B61" s="1899" t="s">
        <v>1756</v>
      </c>
      <c r="C61" s="545" t="s">
        <v>812</v>
      </c>
      <c r="D61" s="518" t="s">
        <v>1335</v>
      </c>
      <c r="E61" s="1965"/>
      <c r="F61" s="1963"/>
      <c r="G61" s="1963"/>
      <c r="H61" s="537"/>
      <c r="I61" s="1975">
        <v>278550</v>
      </c>
      <c r="J61" s="464"/>
      <c r="K61" s="1977">
        <f>K60-I61</f>
        <v>4824150</v>
      </c>
      <c r="L61" s="9647"/>
    </row>
    <row r="62" spans="1:12">
      <c r="A62" s="9516"/>
      <c r="B62" s="1900"/>
      <c r="C62" s="553" t="s">
        <v>813</v>
      </c>
      <c r="D62" s="519" t="s">
        <v>814</v>
      </c>
      <c r="E62" s="1966"/>
      <c r="F62" s="1964"/>
      <c r="G62" s="1964"/>
      <c r="H62" s="515"/>
      <c r="I62" s="1976"/>
      <c r="J62" s="559"/>
      <c r="K62" s="1978"/>
      <c r="L62" s="9648"/>
    </row>
    <row r="63" spans="1:12">
      <c r="A63" s="1906"/>
      <c r="B63" s="527"/>
      <c r="C63" s="532"/>
      <c r="D63" s="576"/>
      <c r="E63" s="582"/>
      <c r="F63" s="577"/>
      <c r="G63" s="577"/>
      <c r="H63" s="600"/>
      <c r="I63" s="577"/>
      <c r="J63" s="1979">
        <v>1800</v>
      </c>
      <c r="K63" s="1293">
        <f>K61+J63</f>
        <v>4825950</v>
      </c>
      <c r="L63" s="433"/>
    </row>
    <row r="64" spans="1:12">
      <c r="A64" s="9515"/>
      <c r="B64" s="1899"/>
      <c r="C64" s="562" t="s">
        <v>815</v>
      </c>
      <c r="D64" s="1967" t="s">
        <v>1335</v>
      </c>
      <c r="E64" s="1965"/>
      <c r="F64" s="1963"/>
      <c r="G64" s="1963"/>
      <c r="H64" s="537"/>
      <c r="I64" s="1975">
        <v>95753</v>
      </c>
      <c r="J64" s="464"/>
      <c r="K64" s="1977">
        <f>K63-I64</f>
        <v>4730197</v>
      </c>
      <c r="L64" s="9617"/>
    </row>
    <row r="65" spans="1:12">
      <c r="A65" s="9516"/>
      <c r="B65" s="1900"/>
      <c r="C65" s="553" t="s">
        <v>1026</v>
      </c>
      <c r="D65" s="1968" t="s">
        <v>814</v>
      </c>
      <c r="E65" s="1966"/>
      <c r="F65" s="1964"/>
      <c r="G65" s="1964"/>
      <c r="H65" s="515"/>
      <c r="I65" s="1976"/>
      <c r="J65" s="559"/>
      <c r="K65" s="1978"/>
      <c r="L65" s="9618"/>
    </row>
    <row r="66" spans="1:12">
      <c r="A66" s="514"/>
      <c r="B66" s="527"/>
      <c r="C66" s="532"/>
      <c r="D66" s="576"/>
      <c r="E66" s="582"/>
      <c r="F66" s="577"/>
      <c r="G66" s="577"/>
      <c r="H66" s="600"/>
      <c r="I66" s="577"/>
      <c r="J66" s="1979">
        <v>1800</v>
      </c>
      <c r="K66" s="1293">
        <f>K64+J66</f>
        <v>4731997</v>
      </c>
      <c r="L66" s="433"/>
    </row>
    <row r="67" spans="1:12">
      <c r="A67" s="9515"/>
      <c r="B67" s="1899"/>
      <c r="C67" s="556" t="s">
        <v>815</v>
      </c>
      <c r="D67" s="1967" t="s">
        <v>1720</v>
      </c>
      <c r="E67" s="1965" t="s">
        <v>1739</v>
      </c>
      <c r="F67" s="1969"/>
      <c r="G67" s="1969"/>
      <c r="H67" s="923"/>
      <c r="I67" s="1997">
        <v>115533</v>
      </c>
      <c r="J67" s="464"/>
      <c r="K67" s="1977">
        <f>K66-I67</f>
        <v>4616464</v>
      </c>
      <c r="L67" s="9617"/>
    </row>
    <row r="68" spans="1:12">
      <c r="A68" s="9516"/>
      <c r="B68" s="1900"/>
      <c r="C68" s="555" t="s">
        <v>1719</v>
      </c>
      <c r="D68" s="1968" t="s">
        <v>1176</v>
      </c>
      <c r="E68" s="1966"/>
      <c r="F68" s="1970"/>
      <c r="G68" s="1970"/>
      <c r="H68" s="460"/>
      <c r="I68" s="1998"/>
      <c r="J68" s="559"/>
      <c r="K68" s="1978"/>
      <c r="L68" s="9618"/>
    </row>
    <row r="69" spans="1:12">
      <c r="A69" s="514"/>
      <c r="B69" s="527"/>
      <c r="C69" s="532"/>
      <c r="D69" s="576"/>
      <c r="E69" s="582"/>
      <c r="F69" s="577"/>
      <c r="G69" s="577"/>
      <c r="H69" s="600"/>
      <c r="I69" s="577"/>
      <c r="J69" s="1979">
        <v>1800</v>
      </c>
      <c r="K69" s="1293">
        <f>K67+J69</f>
        <v>4618264</v>
      </c>
      <c r="L69" s="433"/>
    </row>
    <row r="70" spans="1:12">
      <c r="A70" s="9640"/>
      <c r="B70" s="1899"/>
      <c r="C70" s="556" t="s">
        <v>815</v>
      </c>
      <c r="D70" s="1967" t="s">
        <v>1720</v>
      </c>
      <c r="E70" s="974" t="s">
        <v>1739</v>
      </c>
      <c r="F70" s="1963"/>
      <c r="G70" s="1973"/>
      <c r="H70" s="1963"/>
      <c r="I70" s="1975">
        <v>35678</v>
      </c>
      <c r="J70" s="1996"/>
      <c r="K70" s="1977">
        <f>K69-I70</f>
        <v>4582586</v>
      </c>
      <c r="L70" s="9617"/>
    </row>
    <row r="71" spans="1:12">
      <c r="A71" s="9665"/>
      <c r="B71" s="1900"/>
      <c r="C71" s="555" t="s">
        <v>1721</v>
      </c>
      <c r="D71" s="1968" t="s">
        <v>1176</v>
      </c>
      <c r="E71" s="1972"/>
      <c r="F71" s="1964"/>
      <c r="G71" s="1974"/>
      <c r="H71" s="1964"/>
      <c r="I71" s="1976"/>
      <c r="J71" s="571"/>
      <c r="K71" s="1978"/>
      <c r="L71" s="9618"/>
    </row>
    <row r="72" spans="1:12">
      <c r="A72" s="552"/>
      <c r="B72" s="527"/>
      <c r="C72" s="532"/>
      <c r="D72" s="576"/>
      <c r="E72" s="605"/>
      <c r="F72" s="586"/>
      <c r="G72" s="585"/>
      <c r="H72" s="587"/>
      <c r="I72" s="586"/>
      <c r="J72" s="1979">
        <v>1800</v>
      </c>
      <c r="K72" s="1217">
        <f>K70+J72</f>
        <v>4584386</v>
      </c>
      <c r="L72" s="433"/>
    </row>
    <row r="73" spans="1:12">
      <c r="A73" s="9640"/>
      <c r="B73" s="1933"/>
      <c r="C73" s="517" t="s">
        <v>815</v>
      </c>
      <c r="D73" s="1967"/>
      <c r="E73" s="1965"/>
      <c r="F73" s="1963"/>
      <c r="G73" s="1963"/>
      <c r="H73" s="537"/>
      <c r="I73" s="1975">
        <v>127294</v>
      </c>
      <c r="J73" s="464"/>
      <c r="K73" s="1977">
        <f>K72-I73</f>
        <v>4457092</v>
      </c>
      <c r="L73" s="9617"/>
    </row>
    <row r="74" spans="1:12">
      <c r="A74" s="9665"/>
      <c r="B74" s="1914"/>
      <c r="C74" s="555" t="s">
        <v>860</v>
      </c>
      <c r="D74" s="1968"/>
      <c r="E74" s="1966"/>
      <c r="F74" s="1964"/>
      <c r="G74" s="1964"/>
      <c r="H74" s="515"/>
      <c r="I74" s="1976"/>
      <c r="J74" s="559"/>
      <c r="K74" s="1978"/>
      <c r="L74" s="9618"/>
    </row>
    <row r="75" spans="1:12">
      <c r="A75" s="514"/>
      <c r="B75" s="392"/>
      <c r="C75" s="532"/>
      <c r="D75" s="576"/>
      <c r="E75" s="582"/>
      <c r="F75" s="577"/>
      <c r="G75" s="577"/>
      <c r="H75" s="600"/>
      <c r="I75" s="577"/>
      <c r="J75" s="1979">
        <v>1800</v>
      </c>
      <c r="K75" s="1217">
        <f>K73+J75</f>
        <v>4458892</v>
      </c>
      <c r="L75" s="433"/>
    </row>
    <row r="76" spans="1:12">
      <c r="A76" s="1897"/>
      <c r="B76" s="1899"/>
      <c r="C76" s="497" t="s">
        <v>1710</v>
      </c>
      <c r="D76" s="1967"/>
      <c r="E76" s="1971"/>
      <c r="F76" s="1963"/>
      <c r="G76" s="1963"/>
      <c r="H76" s="537"/>
      <c r="I76" s="1975">
        <v>15390</v>
      </c>
      <c r="J76" s="464"/>
      <c r="K76" s="1977">
        <f>K75-I76</f>
        <v>4443502</v>
      </c>
      <c r="L76" s="9617"/>
    </row>
    <row r="77" spans="1:12">
      <c r="A77" s="1898"/>
      <c r="B77" s="1900"/>
      <c r="C77" s="497" t="s">
        <v>1714</v>
      </c>
      <c r="D77" s="1968"/>
      <c r="E77" s="1972"/>
      <c r="F77" s="1964"/>
      <c r="G77" s="1964"/>
      <c r="H77" s="515"/>
      <c r="I77" s="1976"/>
      <c r="J77" s="559"/>
      <c r="K77" s="1978"/>
      <c r="L77" s="9618"/>
    </row>
    <row r="78" spans="1:12">
      <c r="A78" s="1906"/>
      <c r="B78" s="533"/>
      <c r="C78" s="532"/>
      <c r="D78" s="576"/>
      <c r="E78" s="582"/>
      <c r="F78" s="577"/>
      <c r="G78" s="577"/>
      <c r="H78" s="600"/>
      <c r="I78" s="577"/>
      <c r="J78" s="1979">
        <v>1500</v>
      </c>
      <c r="K78" s="1217">
        <f>K76+J78</f>
        <v>4445002</v>
      </c>
      <c r="L78" s="433"/>
    </row>
    <row r="79" spans="1:12">
      <c r="A79" s="9515"/>
      <c r="B79" s="1931"/>
      <c r="C79" s="556" t="s">
        <v>1109</v>
      </c>
      <c r="D79" s="1967" t="s">
        <v>1312</v>
      </c>
      <c r="E79" s="1965" t="s">
        <v>1326</v>
      </c>
      <c r="F79" s="1963"/>
      <c r="G79" s="1963">
        <v>502500</v>
      </c>
      <c r="H79" s="943"/>
      <c r="I79" s="1997"/>
      <c r="J79" s="464"/>
      <c r="K79" s="1977">
        <f>K78-G79</f>
        <v>3942502</v>
      </c>
      <c r="L79" s="433"/>
    </row>
    <row r="80" spans="1:12">
      <c r="A80" s="9516"/>
      <c r="B80" s="1932"/>
      <c r="C80" s="555" t="s">
        <v>1311</v>
      </c>
      <c r="D80" s="1968" t="s">
        <v>1313</v>
      </c>
      <c r="E80" s="1966"/>
      <c r="F80" s="1964"/>
      <c r="G80" s="1964"/>
      <c r="H80" s="460"/>
      <c r="I80" s="1998"/>
      <c r="J80" s="559"/>
      <c r="K80" s="1978"/>
      <c r="L80" s="433"/>
    </row>
    <row r="81" spans="1:12">
      <c r="A81" s="1906"/>
      <c r="B81" s="1072"/>
      <c r="C81" s="532"/>
      <c r="D81" s="576"/>
      <c r="E81" s="584"/>
      <c r="F81" s="577"/>
      <c r="G81" s="577"/>
      <c r="H81" s="600"/>
      <c r="I81" s="577"/>
      <c r="J81" s="604">
        <v>1800</v>
      </c>
      <c r="K81" s="1938">
        <f>K79+J81</f>
        <v>3944302</v>
      </c>
      <c r="L81" s="433"/>
    </row>
    <row r="82" spans="1:12">
      <c r="A82" s="9515"/>
      <c r="B82" s="1899" t="s">
        <v>1757</v>
      </c>
      <c r="C82" s="474" t="s">
        <v>815</v>
      </c>
      <c r="D82" s="1990" t="s">
        <v>848</v>
      </c>
      <c r="E82" s="1992" t="s">
        <v>52</v>
      </c>
      <c r="F82" s="1994"/>
      <c r="G82" s="1994">
        <v>691775</v>
      </c>
      <c r="H82" s="537"/>
      <c r="I82" s="1901"/>
      <c r="J82" s="595"/>
      <c r="K82" s="1934">
        <f>K81-G82</f>
        <v>3252527</v>
      </c>
      <c r="L82" s="433"/>
    </row>
    <row r="83" spans="1:12">
      <c r="A83" s="9516"/>
      <c r="B83" s="1900"/>
      <c r="C83" s="477" t="s">
        <v>847</v>
      </c>
      <c r="D83" s="1991" t="s">
        <v>51</v>
      </c>
      <c r="E83" s="1993"/>
      <c r="F83" s="1995"/>
      <c r="G83" s="1995"/>
      <c r="H83" s="515"/>
      <c r="I83" s="1902"/>
      <c r="J83" s="559"/>
      <c r="K83" s="1935"/>
      <c r="L83" s="433"/>
    </row>
    <row r="84" spans="1:12">
      <c r="A84" s="1906"/>
      <c r="B84" s="533"/>
      <c r="C84" s="532"/>
      <c r="D84" s="576"/>
      <c r="E84" s="582"/>
      <c r="F84" s="600"/>
      <c r="G84" s="600"/>
      <c r="H84" s="600"/>
      <c r="I84" s="600"/>
      <c r="J84" s="604">
        <v>1800</v>
      </c>
      <c r="K84" s="1938">
        <f>K82+J84</f>
        <v>3254327</v>
      </c>
      <c r="L84" s="433"/>
    </row>
    <row r="85" spans="1:12">
      <c r="A85" s="9515"/>
      <c r="B85" s="1899" t="s">
        <v>1758</v>
      </c>
      <c r="C85" s="474" t="s">
        <v>815</v>
      </c>
      <c r="D85" s="2003" t="s">
        <v>568</v>
      </c>
      <c r="E85" s="2001" t="s">
        <v>715</v>
      </c>
      <c r="F85" s="1999"/>
      <c r="G85" s="1999">
        <v>104711</v>
      </c>
      <c r="H85" s="1901"/>
      <c r="I85" s="1901"/>
      <c r="J85" s="464"/>
      <c r="K85" s="1934">
        <f>K84-G85</f>
        <v>3149616</v>
      </c>
      <c r="L85" s="433"/>
    </row>
    <row r="86" spans="1:12">
      <c r="A86" s="9516"/>
      <c r="B86" s="1900"/>
      <c r="C86" s="477" t="s">
        <v>833</v>
      </c>
      <c r="D86" s="2004" t="s">
        <v>250</v>
      </c>
      <c r="E86" s="2002"/>
      <c r="F86" s="2000"/>
      <c r="G86" s="2000"/>
      <c r="H86" s="1902"/>
      <c r="I86" s="1902"/>
      <c r="J86" s="559"/>
      <c r="K86" s="1935"/>
      <c r="L86" s="433"/>
    </row>
    <row r="87" spans="1:12">
      <c r="A87" s="1906"/>
      <c r="B87" s="1907"/>
      <c r="C87" s="528"/>
      <c r="D87" s="576"/>
      <c r="E87" s="528"/>
      <c r="F87" s="528"/>
      <c r="G87" s="585"/>
      <c r="H87" s="600"/>
      <c r="I87" s="577"/>
      <c r="J87" s="604">
        <v>1800</v>
      </c>
      <c r="K87" s="1938">
        <f>K85+J87</f>
        <v>3151416</v>
      </c>
      <c r="L87" s="433"/>
    </row>
    <row r="88" spans="1:12">
      <c r="A88" s="9515"/>
      <c r="B88" s="1899"/>
      <c r="C88" s="474" t="s">
        <v>815</v>
      </c>
      <c r="D88" s="2003" t="s">
        <v>568</v>
      </c>
      <c r="E88" s="2001" t="s">
        <v>715</v>
      </c>
      <c r="F88" s="9492"/>
      <c r="G88" s="9609">
        <v>46951</v>
      </c>
      <c r="H88" s="1901"/>
      <c r="I88" s="1901"/>
      <c r="J88" s="1918"/>
      <c r="K88" s="1934">
        <f>K87-G88</f>
        <v>3104465</v>
      </c>
      <c r="L88" s="433"/>
    </row>
    <row r="89" spans="1:12">
      <c r="A89" s="9516"/>
      <c r="B89" s="1900"/>
      <c r="C89" s="477" t="s">
        <v>832</v>
      </c>
      <c r="D89" s="2004" t="s">
        <v>250</v>
      </c>
      <c r="E89" s="2002"/>
      <c r="F89" s="9493"/>
      <c r="G89" s="9610"/>
      <c r="H89" s="1902"/>
      <c r="I89" s="1902"/>
      <c r="J89" s="1919"/>
      <c r="K89" s="1935"/>
      <c r="L89" s="433"/>
    </row>
    <row r="90" spans="1:12">
      <c r="A90" s="1906"/>
      <c r="B90" s="1907"/>
      <c r="C90" s="532"/>
      <c r="D90" s="576"/>
      <c r="E90" s="605"/>
      <c r="F90" s="577"/>
      <c r="G90" s="577"/>
      <c r="H90" s="600"/>
      <c r="I90" s="577"/>
      <c r="J90" s="604">
        <v>1800</v>
      </c>
      <c r="K90" s="1935">
        <f>K88+J90</f>
        <v>3106265</v>
      </c>
      <c r="L90" s="433"/>
    </row>
    <row r="91" spans="1:12">
      <c r="A91" s="1897"/>
      <c r="B91" s="1899"/>
      <c r="C91" s="474" t="s">
        <v>781</v>
      </c>
      <c r="D91" s="518" t="s">
        <v>568</v>
      </c>
      <c r="E91" s="2001" t="s">
        <v>715</v>
      </c>
      <c r="F91" s="1999"/>
      <c r="G91" s="1999">
        <v>46840</v>
      </c>
      <c r="H91" s="1901"/>
      <c r="I91" s="1901"/>
      <c r="J91" s="1901"/>
      <c r="K91" s="1934">
        <f>K90-G91</f>
        <v>3059425</v>
      </c>
      <c r="L91" s="433"/>
    </row>
    <row r="92" spans="1:12">
      <c r="A92" s="1898"/>
      <c r="B92" s="1900"/>
      <c r="C92" s="477" t="s">
        <v>793</v>
      </c>
      <c r="D92" s="519" t="s">
        <v>250</v>
      </c>
      <c r="E92" s="2002"/>
      <c r="F92" s="2000"/>
      <c r="G92" s="2000"/>
      <c r="H92" s="1902"/>
      <c r="I92" s="1902"/>
      <c r="J92" s="1902"/>
      <c r="K92" s="1935"/>
      <c r="L92" s="433"/>
    </row>
    <row r="93" spans="1:12">
      <c r="A93" s="1906"/>
      <c r="B93" s="1907"/>
      <c r="C93" s="532"/>
      <c r="D93" s="576"/>
      <c r="E93" s="582"/>
      <c r="F93" s="577"/>
      <c r="G93" s="577"/>
      <c r="H93" s="600"/>
      <c r="I93" s="577"/>
      <c r="J93" s="604">
        <v>1500</v>
      </c>
      <c r="K93" s="1935">
        <f>K91+J93</f>
        <v>3060925</v>
      </c>
      <c r="L93" s="433"/>
    </row>
    <row r="94" spans="1:12">
      <c r="A94" s="787"/>
      <c r="B94" s="1899"/>
      <c r="C94" s="491" t="s">
        <v>781</v>
      </c>
      <c r="D94" s="485" t="s">
        <v>267</v>
      </c>
      <c r="E94" s="2001" t="s">
        <v>271</v>
      </c>
      <c r="F94" s="2012"/>
      <c r="G94" s="1999">
        <v>27840</v>
      </c>
      <c r="H94" s="1908"/>
      <c r="I94" s="1901"/>
      <c r="J94" s="534"/>
      <c r="K94" s="1934">
        <f>K93-G94</f>
        <v>3033085</v>
      </c>
      <c r="L94" s="433"/>
    </row>
    <row r="95" spans="1:12">
      <c r="A95" s="788"/>
      <c r="B95" s="1900"/>
      <c r="C95" s="487" t="s">
        <v>791</v>
      </c>
      <c r="D95" s="486" t="s">
        <v>304</v>
      </c>
      <c r="E95" s="2002"/>
      <c r="F95" s="2000"/>
      <c r="G95" s="2000"/>
      <c r="H95" s="1909"/>
      <c r="I95" s="1902"/>
      <c r="J95" s="537"/>
      <c r="K95" s="1935"/>
      <c r="L95" s="433"/>
    </row>
    <row r="96" spans="1:12">
      <c r="A96" s="514"/>
      <c r="B96" s="1907"/>
      <c r="C96" s="891"/>
      <c r="D96" s="891"/>
      <c r="E96" s="891"/>
      <c r="F96" s="586"/>
      <c r="G96" s="588"/>
      <c r="H96" s="586"/>
      <c r="I96" s="586"/>
      <c r="J96" s="585">
        <v>1500</v>
      </c>
      <c r="K96" s="1935">
        <f>K94+J96</f>
        <v>3034585</v>
      </c>
      <c r="L96" s="433"/>
    </row>
    <row r="97" spans="1:12">
      <c r="A97" s="557"/>
      <c r="B97" s="1899"/>
      <c r="C97" s="497" t="s">
        <v>815</v>
      </c>
      <c r="D97" s="485" t="s">
        <v>267</v>
      </c>
      <c r="E97" s="2001" t="s">
        <v>271</v>
      </c>
      <c r="F97" s="1999"/>
      <c r="G97" s="1999">
        <v>317974</v>
      </c>
      <c r="H97" s="534"/>
      <c r="I97" s="1901"/>
      <c r="J97" s="537"/>
      <c r="K97" s="1934">
        <f>K96-G97</f>
        <v>2716611</v>
      </c>
      <c r="L97" s="433"/>
    </row>
    <row r="98" spans="1:12">
      <c r="A98" s="554"/>
      <c r="B98" s="1900"/>
      <c r="C98" s="497" t="s">
        <v>1023</v>
      </c>
      <c r="D98" s="486" t="s">
        <v>304</v>
      </c>
      <c r="E98" s="2002"/>
      <c r="F98" s="2000"/>
      <c r="G98" s="2000"/>
      <c r="H98" s="537"/>
      <c r="I98" s="1902"/>
      <c r="J98" s="537"/>
      <c r="K98" s="1935"/>
      <c r="L98" s="433"/>
    </row>
    <row r="99" spans="1:12">
      <c r="A99" s="514"/>
      <c r="B99" s="1907"/>
      <c r="C99" s="532"/>
      <c r="D99" s="576"/>
      <c r="E99" s="582"/>
      <c r="F99" s="586"/>
      <c r="G99" s="586"/>
      <c r="H99" s="586"/>
      <c r="I99" s="586"/>
      <c r="J99" s="585">
        <v>1800</v>
      </c>
      <c r="K99" s="1935">
        <f>K97+J99</f>
        <v>2718411</v>
      </c>
      <c r="L99" s="433"/>
    </row>
    <row r="100" spans="1:12">
      <c r="A100" s="491"/>
      <c r="B100" s="1899"/>
      <c r="C100" s="491" t="s">
        <v>778</v>
      </c>
      <c r="D100" s="2003" t="s">
        <v>157</v>
      </c>
      <c r="E100" s="2001" t="s">
        <v>156</v>
      </c>
      <c r="F100" s="2012"/>
      <c r="G100" s="1999">
        <v>193140</v>
      </c>
      <c r="H100" s="537"/>
      <c r="I100" s="1901"/>
      <c r="J100" s="537"/>
      <c r="K100" s="1934">
        <f>K99-G100</f>
        <v>2525271</v>
      </c>
      <c r="L100" s="433"/>
    </row>
    <row r="101" spans="1:12">
      <c r="A101" s="487"/>
      <c r="B101" s="1900"/>
      <c r="C101" s="487" t="s">
        <v>1340</v>
      </c>
      <c r="D101" s="2004" t="s">
        <v>1383</v>
      </c>
      <c r="E101" s="2002"/>
      <c r="F101" s="2000"/>
      <c r="G101" s="2000"/>
      <c r="H101" s="537"/>
      <c r="I101" s="1902"/>
      <c r="J101" s="537"/>
      <c r="K101" s="1935"/>
      <c r="L101" s="433"/>
    </row>
    <row r="102" spans="1:12">
      <c r="A102" s="514"/>
      <c r="B102" s="1907"/>
      <c r="C102" s="529"/>
      <c r="D102" s="601"/>
      <c r="E102" s="584"/>
      <c r="F102" s="586"/>
      <c r="G102" s="586"/>
      <c r="H102" s="586"/>
      <c r="I102" s="586"/>
      <c r="J102" s="585">
        <v>1500</v>
      </c>
      <c r="K102" s="1935">
        <f>K100+J102</f>
        <v>2526771</v>
      </c>
      <c r="L102" s="433"/>
    </row>
    <row r="103" spans="1:12">
      <c r="A103" s="491"/>
      <c r="B103" s="1899"/>
      <c r="C103" s="497" t="s">
        <v>815</v>
      </c>
      <c r="D103" s="2003" t="s">
        <v>157</v>
      </c>
      <c r="E103" s="2001" t="s">
        <v>156</v>
      </c>
      <c r="F103" s="9492"/>
      <c r="G103" s="9492">
        <v>807128</v>
      </c>
      <c r="H103" s="537"/>
      <c r="I103" s="1901"/>
      <c r="J103" s="537"/>
      <c r="K103" s="1934">
        <f>K102-G103</f>
        <v>1719643</v>
      </c>
      <c r="L103" s="433"/>
    </row>
    <row r="104" spans="1:12">
      <c r="A104" s="487"/>
      <c r="B104" s="1900"/>
      <c r="C104" s="497" t="s">
        <v>1022</v>
      </c>
      <c r="D104" s="2004" t="s">
        <v>38</v>
      </c>
      <c r="E104" s="2002"/>
      <c r="F104" s="9493"/>
      <c r="G104" s="9493"/>
      <c r="H104" s="537"/>
      <c r="I104" s="1902"/>
      <c r="J104" s="537"/>
      <c r="K104" s="1935"/>
      <c r="L104" s="433"/>
    </row>
    <row r="105" spans="1:12">
      <c r="A105" s="514"/>
      <c r="B105" s="1907"/>
      <c r="C105" s="529"/>
      <c r="D105" s="602"/>
      <c r="E105" s="599"/>
      <c r="F105" s="586"/>
      <c r="G105" s="586"/>
      <c r="H105" s="586"/>
      <c r="I105" s="586"/>
      <c r="J105" s="585">
        <v>1800</v>
      </c>
      <c r="K105" s="1935">
        <f>K103+J105</f>
        <v>1721443</v>
      </c>
      <c r="L105" s="433"/>
    </row>
    <row r="106" spans="1:12">
      <c r="A106" s="491"/>
      <c r="B106" s="1899"/>
      <c r="C106" s="497" t="s">
        <v>821</v>
      </c>
      <c r="D106" s="2003" t="s">
        <v>558</v>
      </c>
      <c r="E106" s="2009" t="s">
        <v>251</v>
      </c>
      <c r="F106" s="1999"/>
      <c r="G106" s="1999">
        <v>664235</v>
      </c>
      <c r="H106" s="537"/>
      <c r="I106" s="1901"/>
      <c r="J106" s="537"/>
      <c r="K106" s="1934">
        <f>K105-G106</f>
        <v>1057208</v>
      </c>
      <c r="L106" s="433"/>
    </row>
    <row r="107" spans="1:12">
      <c r="A107" s="487"/>
      <c r="B107" s="1900"/>
      <c r="C107" s="497" t="s">
        <v>1018</v>
      </c>
      <c r="D107" s="2004" t="s">
        <v>250</v>
      </c>
      <c r="E107" s="2010"/>
      <c r="F107" s="2000"/>
      <c r="G107" s="2000"/>
      <c r="H107" s="537"/>
      <c r="I107" s="1902"/>
      <c r="J107" s="537"/>
      <c r="K107" s="1935"/>
      <c r="L107" s="433"/>
    </row>
    <row r="108" spans="1:12">
      <c r="A108" s="514"/>
      <c r="B108" s="1907"/>
      <c r="C108" s="532"/>
      <c r="D108" s="576"/>
      <c r="E108" s="582"/>
      <c r="F108" s="586"/>
      <c r="G108" s="586"/>
      <c r="H108" s="586"/>
      <c r="I108" s="586"/>
      <c r="J108" s="585">
        <v>1800</v>
      </c>
      <c r="K108" s="1935">
        <f>K106+J108</f>
        <v>1059008</v>
      </c>
      <c r="L108" s="433"/>
    </row>
    <row r="109" spans="1:12">
      <c r="A109" s="491"/>
      <c r="B109" s="1899"/>
      <c r="C109" s="497" t="s">
        <v>799</v>
      </c>
      <c r="D109" s="2003" t="s">
        <v>558</v>
      </c>
      <c r="E109" s="2009" t="s">
        <v>251</v>
      </c>
      <c r="F109" s="2012"/>
      <c r="G109" s="1999">
        <v>96300</v>
      </c>
      <c r="H109" s="537"/>
      <c r="I109" s="1901"/>
      <c r="J109" s="537"/>
      <c r="K109" s="1934">
        <f>K108-G109</f>
        <v>962708</v>
      </c>
      <c r="L109" s="433"/>
    </row>
    <row r="110" spans="1:12">
      <c r="A110" s="487"/>
      <c r="B110" s="1900"/>
      <c r="C110" s="497" t="s">
        <v>800</v>
      </c>
      <c r="D110" s="2004" t="s">
        <v>250</v>
      </c>
      <c r="E110" s="2010"/>
      <c r="F110" s="2000"/>
      <c r="G110" s="2000"/>
      <c r="H110" s="537"/>
      <c r="I110" s="1902"/>
      <c r="J110" s="537"/>
      <c r="K110" s="1935"/>
      <c r="L110" s="433"/>
    </row>
    <row r="111" spans="1:12">
      <c r="A111" s="514"/>
      <c r="B111" s="1907"/>
      <c r="C111" s="532"/>
      <c r="D111" s="576"/>
      <c r="E111" s="582"/>
      <c r="F111" s="586"/>
      <c r="G111" s="586"/>
      <c r="H111" s="586"/>
      <c r="I111" s="586"/>
      <c r="J111" s="585">
        <v>750</v>
      </c>
      <c r="K111" s="1935">
        <f>K109+J111</f>
        <v>963458</v>
      </c>
      <c r="L111" s="433"/>
    </row>
    <row r="112" spans="1:12">
      <c r="A112" s="491"/>
      <c r="B112" s="1899"/>
      <c r="C112" s="556" t="s">
        <v>821</v>
      </c>
      <c r="D112" s="2003" t="s">
        <v>1288</v>
      </c>
      <c r="E112" s="2001" t="s">
        <v>1301</v>
      </c>
      <c r="F112" s="2012"/>
      <c r="G112" s="1999">
        <v>385709</v>
      </c>
      <c r="H112" s="537"/>
      <c r="I112" s="1901"/>
      <c r="J112" s="534"/>
      <c r="K112" s="1934">
        <f>K111-G112</f>
        <v>577749</v>
      </c>
      <c r="L112" s="433"/>
    </row>
    <row r="113" spans="1:12">
      <c r="A113" s="487"/>
      <c r="B113" s="1900"/>
      <c r="C113" s="555" t="s">
        <v>1287</v>
      </c>
      <c r="D113" s="2004" t="s">
        <v>1299</v>
      </c>
      <c r="E113" s="2002"/>
      <c r="F113" s="2000"/>
      <c r="G113" s="2000"/>
      <c r="H113" s="537"/>
      <c r="I113" s="1902"/>
      <c r="J113" s="515"/>
      <c r="K113" s="1935"/>
      <c r="L113" s="433"/>
    </row>
    <row r="114" spans="1:12">
      <c r="A114" s="554"/>
      <c r="B114" s="1907"/>
      <c r="C114" s="532"/>
      <c r="D114" s="576"/>
      <c r="E114" s="582"/>
      <c r="F114" s="586"/>
      <c r="G114" s="586"/>
      <c r="H114" s="586"/>
      <c r="I114" s="586"/>
      <c r="J114" s="604">
        <v>1800</v>
      </c>
      <c r="K114" s="1935">
        <f>K112+J114</f>
        <v>579549</v>
      </c>
      <c r="L114" s="433"/>
    </row>
    <row r="115" spans="1:12">
      <c r="A115" s="491"/>
      <c r="B115" s="1899"/>
      <c r="C115" s="556" t="s">
        <v>864</v>
      </c>
      <c r="D115" s="2003" t="s">
        <v>983</v>
      </c>
      <c r="E115" s="2005" t="s">
        <v>262</v>
      </c>
      <c r="F115" s="1999"/>
      <c r="G115" s="2007">
        <v>102500</v>
      </c>
      <c r="H115" s="534"/>
      <c r="I115" s="1901"/>
      <c r="J115" s="595"/>
      <c r="K115" s="1934">
        <f>K114-G115</f>
        <v>477049</v>
      </c>
      <c r="L115" s="9617"/>
    </row>
    <row r="116" spans="1:12">
      <c r="A116" s="487"/>
      <c r="B116" s="1900"/>
      <c r="C116" s="555" t="s">
        <v>1581</v>
      </c>
      <c r="D116" s="2004" t="s">
        <v>38</v>
      </c>
      <c r="E116" s="2006"/>
      <c r="F116" s="2000"/>
      <c r="G116" s="2008"/>
      <c r="H116" s="515"/>
      <c r="I116" s="1902"/>
      <c r="J116" s="559"/>
      <c r="K116" s="1935"/>
      <c r="L116" s="9618"/>
    </row>
    <row r="117" spans="1:12">
      <c r="A117" s="554"/>
      <c r="B117" s="1907"/>
      <c r="C117" s="532"/>
      <c r="D117" s="576"/>
      <c r="E117" s="584"/>
      <c r="F117" s="600"/>
      <c r="G117" s="600"/>
      <c r="H117" s="600"/>
      <c r="I117" s="600"/>
      <c r="J117" s="604">
        <v>1800</v>
      </c>
      <c r="K117" s="1935">
        <f>K115+J117</f>
        <v>478849</v>
      </c>
      <c r="L117" s="433"/>
    </row>
    <row r="118" spans="1:12">
      <c r="A118" s="491"/>
      <c r="B118" s="1899"/>
      <c r="C118" s="457" t="s">
        <v>997</v>
      </c>
      <c r="D118" s="2013" t="s">
        <v>1580</v>
      </c>
      <c r="E118" s="459" t="s">
        <v>1600</v>
      </c>
      <c r="F118" s="1999"/>
      <c r="G118" s="1999">
        <v>202500</v>
      </c>
      <c r="H118" s="1901"/>
      <c r="I118" s="1901"/>
      <c r="J118" s="595"/>
      <c r="K118" s="1934">
        <f>K117-G118</f>
        <v>276349</v>
      </c>
      <c r="L118" s="433"/>
    </row>
    <row r="119" spans="1:12">
      <c r="A119" s="487"/>
      <c r="B119" s="1900"/>
      <c r="C119" s="461" t="s">
        <v>1579</v>
      </c>
      <c r="D119" s="2014" t="s">
        <v>38</v>
      </c>
      <c r="E119" s="2011"/>
      <c r="F119" s="2000"/>
      <c r="G119" s="2000"/>
      <c r="H119" s="1902"/>
      <c r="I119" s="1902"/>
      <c r="J119" s="559"/>
      <c r="K119" s="1935"/>
      <c r="L119" s="433"/>
    </row>
    <row r="120" spans="1:12">
      <c r="A120" s="554"/>
      <c r="B120" s="1907"/>
      <c r="C120" s="532"/>
      <c r="D120" s="576"/>
      <c r="E120" s="584"/>
      <c r="F120" s="577"/>
      <c r="G120" s="577"/>
      <c r="H120" s="600"/>
      <c r="I120" s="577"/>
      <c r="J120" s="604">
        <v>1800</v>
      </c>
      <c r="K120" s="1935">
        <f>K118+J120</f>
        <v>278149</v>
      </c>
      <c r="L120" s="433"/>
    </row>
    <row r="121" spans="1:12">
      <c r="A121" s="491"/>
      <c r="B121" s="1899"/>
      <c r="C121" s="517" t="s">
        <v>1710</v>
      </c>
      <c r="D121" s="1897" t="s">
        <v>1720</v>
      </c>
      <c r="E121" s="1899" t="s">
        <v>1739</v>
      </c>
      <c r="F121" s="1901"/>
      <c r="G121" s="1901"/>
      <c r="H121" s="1901"/>
      <c r="I121" s="1901">
        <v>15140</v>
      </c>
      <c r="J121" s="534"/>
      <c r="K121" s="1934">
        <f>K120-I121</f>
        <v>263009</v>
      </c>
      <c r="L121" s="433"/>
    </row>
    <row r="122" spans="1:12">
      <c r="A122" s="487"/>
      <c r="B122" s="1900"/>
      <c r="C122" s="555" t="s">
        <v>1821</v>
      </c>
      <c r="D122" s="1898" t="s">
        <v>1479</v>
      </c>
      <c r="E122" s="1900"/>
      <c r="F122" s="1902"/>
      <c r="G122" s="1902"/>
      <c r="H122" s="1902"/>
      <c r="I122" s="1902"/>
      <c r="J122" s="515"/>
      <c r="K122" s="1935"/>
      <c r="L122" s="433"/>
    </row>
    <row r="123" spans="1:12">
      <c r="A123" s="554"/>
      <c r="B123" s="1907"/>
      <c r="C123" s="532"/>
      <c r="D123" s="576"/>
      <c r="E123" s="584"/>
      <c r="F123" s="577"/>
      <c r="G123" s="577"/>
      <c r="H123" s="600"/>
      <c r="I123" s="577"/>
      <c r="J123" s="604">
        <v>1500</v>
      </c>
      <c r="K123" s="1935">
        <f>K121+J123</f>
        <v>264509</v>
      </c>
      <c r="L123" s="433"/>
    </row>
    <row r="124" spans="1:12">
      <c r="A124" s="491"/>
      <c r="B124" s="1899"/>
      <c r="C124" s="517" t="s">
        <v>1710</v>
      </c>
      <c r="D124" s="2003" t="s">
        <v>1720</v>
      </c>
      <c r="E124" s="2001" t="s">
        <v>1739</v>
      </c>
      <c r="F124" s="1999"/>
      <c r="G124" s="1999"/>
      <c r="H124" s="1999"/>
      <c r="I124" s="1999">
        <v>57890</v>
      </c>
      <c r="J124" s="537"/>
      <c r="K124" s="1934">
        <f>K123-I124</f>
        <v>206619</v>
      </c>
      <c r="L124" s="9617"/>
    </row>
    <row r="125" spans="1:12">
      <c r="A125" s="487"/>
      <c r="B125" s="1900"/>
      <c r="C125" s="555" t="s">
        <v>1822</v>
      </c>
      <c r="D125" s="2004" t="s">
        <v>1479</v>
      </c>
      <c r="E125" s="2002"/>
      <c r="F125" s="2000"/>
      <c r="G125" s="2000"/>
      <c r="H125" s="2000"/>
      <c r="I125" s="2000"/>
      <c r="J125" s="515"/>
      <c r="K125" s="1935"/>
      <c r="L125" s="9618"/>
    </row>
    <row r="126" spans="1:12">
      <c r="A126" s="554"/>
      <c r="B126" s="1907"/>
      <c r="C126" s="532"/>
      <c r="D126" s="528"/>
      <c r="E126" s="584"/>
      <c r="F126" s="600"/>
      <c r="G126" s="600"/>
      <c r="H126" s="600"/>
      <c r="I126" s="600"/>
      <c r="J126" s="604">
        <v>1500</v>
      </c>
      <c r="K126" s="1938">
        <f>K124+J126</f>
        <v>208119</v>
      </c>
      <c r="L126" s="433"/>
    </row>
    <row r="127" spans="1:12">
      <c r="A127" s="491"/>
      <c r="B127" s="1899"/>
      <c r="C127" s="517" t="s">
        <v>1710</v>
      </c>
      <c r="D127" s="1897"/>
      <c r="E127" s="1899"/>
      <c r="F127" s="1901"/>
      <c r="G127" s="1901"/>
      <c r="H127" s="537"/>
      <c r="I127" s="1901">
        <v>67340</v>
      </c>
      <c r="J127" s="537"/>
      <c r="K127" s="1934">
        <f>K126-I127</f>
        <v>140779</v>
      </c>
      <c r="L127" s="9617"/>
    </row>
    <row r="128" spans="1:12">
      <c r="A128" s="487"/>
      <c r="B128" s="1900"/>
      <c r="C128" s="555" t="s">
        <v>1759</v>
      </c>
      <c r="D128" s="1898"/>
      <c r="E128" s="1900"/>
      <c r="F128" s="1902"/>
      <c r="G128" s="1902"/>
      <c r="H128" s="515"/>
      <c r="I128" s="1902"/>
      <c r="J128" s="515"/>
      <c r="K128" s="1935"/>
      <c r="L128" s="9618"/>
    </row>
    <row r="129" spans="1:12">
      <c r="A129" s="554"/>
      <c r="B129" s="1907"/>
      <c r="C129" s="529"/>
      <c r="D129" s="583"/>
      <c r="E129" s="599"/>
      <c r="F129" s="600"/>
      <c r="G129" s="600"/>
      <c r="H129" s="600"/>
      <c r="I129" s="600"/>
      <c r="J129" s="604">
        <v>1500</v>
      </c>
      <c r="K129" s="1935">
        <f>K127+J129</f>
        <v>142279</v>
      </c>
      <c r="L129" s="433"/>
    </row>
    <row r="130" spans="1:12">
      <c r="A130" s="491"/>
      <c r="B130" s="1899"/>
      <c r="C130" s="517" t="s">
        <v>1710</v>
      </c>
      <c r="D130" s="1922"/>
      <c r="E130" s="1899"/>
      <c r="F130" s="1901"/>
      <c r="G130" s="1901"/>
      <c r="H130" s="537"/>
      <c r="I130" s="1901">
        <v>92140</v>
      </c>
      <c r="J130" s="595"/>
      <c r="K130" s="1934">
        <f>K129-I130</f>
        <v>50139</v>
      </c>
      <c r="L130" s="9647"/>
    </row>
    <row r="131" spans="1:12">
      <c r="A131" s="487"/>
      <c r="B131" s="1900"/>
      <c r="C131" s="555" t="s">
        <v>1760</v>
      </c>
      <c r="D131" s="540"/>
      <c r="E131" s="1900"/>
      <c r="F131" s="1902"/>
      <c r="G131" s="1902"/>
      <c r="H131" s="515"/>
      <c r="I131" s="1902"/>
      <c r="J131" s="559"/>
      <c r="K131" s="1935"/>
      <c r="L131" s="9648"/>
    </row>
    <row r="132" spans="1:12">
      <c r="A132" s="554"/>
      <c r="B132" s="1907"/>
      <c r="C132" s="532"/>
      <c r="D132" s="576"/>
      <c r="E132" s="599"/>
      <c r="F132" s="575"/>
      <c r="G132" s="575"/>
      <c r="H132" s="586"/>
      <c r="I132" s="575"/>
      <c r="J132" s="604">
        <v>1500</v>
      </c>
      <c r="K132" s="1935">
        <f>K130+J132</f>
        <v>51639</v>
      </c>
      <c r="L132" s="433"/>
    </row>
    <row r="133" spans="1:12">
      <c r="A133" s="491"/>
      <c r="B133" s="1899"/>
      <c r="C133" s="556" t="s">
        <v>591</v>
      </c>
      <c r="D133" s="2003"/>
      <c r="E133" s="2005"/>
      <c r="F133" s="1999">
        <v>20000000</v>
      </c>
      <c r="G133" s="1901"/>
      <c r="H133" s="534"/>
      <c r="I133" s="1901"/>
      <c r="J133" s="1918"/>
      <c r="K133" s="1934">
        <f>K132+F133</f>
        <v>20051639</v>
      </c>
      <c r="L133" s="433"/>
    </row>
    <row r="134" spans="1:12">
      <c r="A134" s="487"/>
      <c r="B134" s="1900"/>
      <c r="C134" s="555"/>
      <c r="D134" s="2004"/>
      <c r="E134" s="2006"/>
      <c r="F134" s="2000"/>
      <c r="G134" s="1902"/>
      <c r="H134" s="515"/>
      <c r="I134" s="1902"/>
      <c r="J134" s="1919"/>
      <c r="K134" s="1935"/>
      <c r="L134" s="433"/>
    </row>
    <row r="135" spans="1:12">
      <c r="A135" s="554"/>
      <c r="B135" s="1907"/>
      <c r="C135" s="1436"/>
      <c r="D135" s="1436"/>
      <c r="E135" s="1436"/>
      <c r="F135" s="577"/>
      <c r="G135" s="577"/>
      <c r="H135" s="600"/>
      <c r="I135" s="577"/>
      <c r="J135" s="604"/>
      <c r="K135" s="1935"/>
      <c r="L135" s="768"/>
    </row>
    <row r="136" spans="1:12">
      <c r="A136" s="491"/>
      <c r="B136" s="1899" t="s">
        <v>1761</v>
      </c>
      <c r="C136" s="556" t="s">
        <v>997</v>
      </c>
      <c r="D136" s="2015" t="s">
        <v>1591</v>
      </c>
      <c r="E136" s="2017" t="s">
        <v>1601</v>
      </c>
      <c r="F136" s="2019"/>
      <c r="G136" s="2019">
        <v>202500</v>
      </c>
      <c r="H136" s="1901"/>
      <c r="I136" s="1901"/>
      <c r="J136" s="1918"/>
      <c r="K136" s="1934">
        <f>K133-G136</f>
        <v>19849139</v>
      </c>
      <c r="L136" s="9647"/>
    </row>
    <row r="137" spans="1:12">
      <c r="A137" s="487"/>
      <c r="B137" s="1900"/>
      <c r="C137" s="555" t="s">
        <v>1590</v>
      </c>
      <c r="D137" s="2016" t="s">
        <v>956</v>
      </c>
      <c r="E137" s="533"/>
      <c r="F137" s="2020"/>
      <c r="G137" s="2020"/>
      <c r="H137" s="1902"/>
      <c r="I137" s="1902"/>
      <c r="J137" s="1919"/>
      <c r="K137" s="1935"/>
      <c r="L137" s="9648"/>
    </row>
    <row r="138" spans="1:12">
      <c r="A138" s="554"/>
      <c r="B138" s="1907"/>
      <c r="C138" s="532"/>
      <c r="D138" s="576"/>
      <c r="E138" s="582"/>
      <c r="F138" s="575"/>
      <c r="G138" s="575"/>
      <c r="H138" s="586"/>
      <c r="I138" s="575"/>
      <c r="J138" s="604">
        <v>1800</v>
      </c>
      <c r="K138" s="1935">
        <f>K136+J138</f>
        <v>19850939</v>
      </c>
      <c r="L138" s="433"/>
    </row>
    <row r="139" spans="1:12">
      <c r="A139" s="491"/>
      <c r="B139" s="1899"/>
      <c r="C139" s="556" t="s">
        <v>1710</v>
      </c>
      <c r="D139" s="1897"/>
      <c r="E139" s="1136"/>
      <c r="F139" s="1901"/>
      <c r="G139" s="1911"/>
      <c r="H139" s="1901"/>
      <c r="I139" s="1901">
        <v>30390</v>
      </c>
      <c r="J139" s="1918"/>
      <c r="K139" s="1934">
        <f>K138-I139</f>
        <v>19820549</v>
      </c>
      <c r="L139" s="433"/>
    </row>
    <row r="140" spans="1:12">
      <c r="A140" s="487"/>
      <c r="B140" s="1900"/>
      <c r="C140" s="555" t="s">
        <v>1762</v>
      </c>
      <c r="D140" s="1898"/>
      <c r="E140" s="1916"/>
      <c r="F140" s="1902"/>
      <c r="G140" s="1912"/>
      <c r="H140" s="1902"/>
      <c r="I140" s="1902"/>
      <c r="J140" s="1919"/>
      <c r="K140" s="1935"/>
      <c r="L140" s="433"/>
    </row>
    <row r="141" spans="1:12">
      <c r="A141" s="487"/>
      <c r="B141" s="1907"/>
      <c r="C141" s="532"/>
      <c r="D141" s="576"/>
      <c r="E141" s="582"/>
      <c r="F141" s="577"/>
      <c r="G141" s="577"/>
      <c r="H141" s="600"/>
      <c r="I141" s="577"/>
      <c r="J141" s="604">
        <v>1500</v>
      </c>
      <c r="K141" s="1935">
        <f>K139+J141</f>
        <v>19822049</v>
      </c>
      <c r="L141" s="433"/>
    </row>
    <row r="142" spans="1:12">
      <c r="A142" s="491"/>
      <c r="B142" s="1899"/>
      <c r="C142" s="556" t="s">
        <v>1710</v>
      </c>
      <c r="D142" s="2028" t="s">
        <v>91</v>
      </c>
      <c r="E142" s="2017" t="s">
        <v>92</v>
      </c>
      <c r="F142" s="1901"/>
      <c r="G142" s="1901"/>
      <c r="H142" s="1901"/>
      <c r="I142" s="1901">
        <v>160390</v>
      </c>
      <c r="J142" s="1918"/>
      <c r="K142" s="1934">
        <f>K141-I142</f>
        <v>19661659</v>
      </c>
      <c r="L142" s="433"/>
    </row>
    <row r="143" spans="1:12">
      <c r="A143" s="487"/>
      <c r="B143" s="1900"/>
      <c r="C143" s="555" t="s">
        <v>1764</v>
      </c>
      <c r="D143" s="2016" t="s">
        <v>1176</v>
      </c>
      <c r="E143" s="2018"/>
      <c r="F143" s="1902"/>
      <c r="G143" s="1902"/>
      <c r="H143" s="1902"/>
      <c r="I143" s="1902"/>
      <c r="J143" s="1919"/>
      <c r="K143" s="1935"/>
      <c r="L143" s="433"/>
    </row>
    <row r="144" spans="1:12">
      <c r="A144" s="487"/>
      <c r="B144" s="1907"/>
      <c r="C144" s="532"/>
      <c r="D144" s="583"/>
      <c r="E144" s="582"/>
      <c r="F144" s="575"/>
      <c r="G144" s="575"/>
      <c r="H144" s="586"/>
      <c r="I144" s="575"/>
      <c r="J144" s="585">
        <v>1500</v>
      </c>
      <c r="K144" s="1935">
        <f>K142+J144</f>
        <v>19663159</v>
      </c>
      <c r="L144" s="433"/>
    </row>
    <row r="145" spans="1:12">
      <c r="A145" s="498"/>
      <c r="B145" s="1915"/>
      <c r="C145" s="556" t="s">
        <v>815</v>
      </c>
      <c r="D145" s="2028" t="s">
        <v>91</v>
      </c>
      <c r="E145" s="2017" t="s">
        <v>92</v>
      </c>
      <c r="F145" s="1901"/>
      <c r="G145" s="1901"/>
      <c r="H145" s="1901"/>
      <c r="I145" s="1901">
        <v>100029</v>
      </c>
      <c r="J145" s="464"/>
      <c r="K145" s="1934">
        <f>K144-I145</f>
        <v>19563130</v>
      </c>
      <c r="L145" s="433"/>
    </row>
    <row r="146" spans="1:12">
      <c r="A146" s="487"/>
      <c r="B146" s="1916"/>
      <c r="C146" s="555" t="s">
        <v>1763</v>
      </c>
      <c r="D146" s="2016" t="s">
        <v>1176</v>
      </c>
      <c r="E146" s="2018"/>
      <c r="F146" s="1902"/>
      <c r="G146" s="1902"/>
      <c r="H146" s="1902"/>
      <c r="I146" s="1902"/>
      <c r="J146" s="559"/>
      <c r="K146" s="1935"/>
      <c r="L146" s="433"/>
    </row>
    <row r="147" spans="1:12">
      <c r="A147" s="487"/>
      <c r="B147" s="561"/>
      <c r="C147" s="532"/>
      <c r="D147" s="583"/>
      <c r="E147" s="582"/>
      <c r="F147" s="577"/>
      <c r="G147" s="577"/>
      <c r="H147" s="600"/>
      <c r="I147" s="577"/>
      <c r="J147" s="585">
        <v>1800</v>
      </c>
      <c r="K147" s="1935">
        <f>K145+J147</f>
        <v>19564930</v>
      </c>
      <c r="L147" s="433"/>
    </row>
    <row r="148" spans="1:12">
      <c r="A148" s="498"/>
      <c r="B148" s="1915"/>
      <c r="C148" s="556" t="s">
        <v>1710</v>
      </c>
      <c r="D148" s="1922" t="s">
        <v>1766</v>
      </c>
      <c r="E148" s="974"/>
      <c r="F148" s="1917"/>
      <c r="G148" s="1901"/>
      <c r="H148" s="1901">
        <v>826640</v>
      </c>
      <c r="I148" s="1901"/>
      <c r="J148" s="464"/>
      <c r="K148" s="1934">
        <f>K147-H148</f>
        <v>18738290</v>
      </c>
      <c r="L148" s="433"/>
    </row>
    <row r="149" spans="1:12">
      <c r="A149" s="487"/>
      <c r="B149" s="1916"/>
      <c r="C149" s="555" t="s">
        <v>1765</v>
      </c>
      <c r="D149" s="1898"/>
      <c r="E149" s="1900"/>
      <c r="F149" s="1902"/>
      <c r="G149" s="1902"/>
      <c r="H149" s="1902"/>
      <c r="I149" s="1902"/>
      <c r="J149" s="559"/>
      <c r="K149" s="1935"/>
      <c r="L149" s="433"/>
    </row>
    <row r="150" spans="1:12">
      <c r="A150" s="487"/>
      <c r="B150" s="561"/>
      <c r="C150" s="1436"/>
      <c r="D150" s="1436"/>
      <c r="E150" s="1436"/>
      <c r="F150" s="577"/>
      <c r="G150" s="577"/>
      <c r="H150" s="600"/>
      <c r="I150" s="577"/>
      <c r="J150" s="585">
        <v>1500</v>
      </c>
      <c r="K150" s="1935">
        <f>K148+J150</f>
        <v>18739790</v>
      </c>
      <c r="L150" s="433"/>
    </row>
    <row r="151" spans="1:12">
      <c r="A151" s="491"/>
      <c r="B151" s="1915"/>
      <c r="C151" s="556" t="s">
        <v>1710</v>
      </c>
      <c r="D151" s="1897" t="s">
        <v>1768</v>
      </c>
      <c r="E151" s="1899"/>
      <c r="F151" s="1917"/>
      <c r="G151" s="1901"/>
      <c r="H151" s="1901">
        <v>503640</v>
      </c>
      <c r="I151" s="1901"/>
      <c r="J151" s="464"/>
      <c r="K151" s="1934">
        <f>K150-H151</f>
        <v>18236150</v>
      </c>
      <c r="L151" s="433"/>
    </row>
    <row r="152" spans="1:12">
      <c r="A152" s="487"/>
      <c r="B152" s="1916"/>
      <c r="C152" s="555" t="s">
        <v>1767</v>
      </c>
      <c r="D152" s="1898"/>
      <c r="E152" s="1900"/>
      <c r="F152" s="1902"/>
      <c r="G152" s="1902"/>
      <c r="H152" s="1902"/>
      <c r="I152" s="1902"/>
      <c r="J152" s="559"/>
      <c r="K152" s="1935"/>
      <c r="L152" s="433"/>
    </row>
    <row r="153" spans="1:12">
      <c r="A153" s="487"/>
      <c r="B153" s="561"/>
      <c r="C153" s="1436"/>
      <c r="D153" s="1436"/>
      <c r="E153" s="1436"/>
      <c r="F153" s="577"/>
      <c r="G153" s="577"/>
      <c r="H153" s="600"/>
      <c r="I153" s="577"/>
      <c r="J153" s="585">
        <v>1500</v>
      </c>
      <c r="K153" s="1935">
        <f>K151+J153</f>
        <v>18237650</v>
      </c>
      <c r="L153" s="433"/>
    </row>
    <row r="154" spans="1:12">
      <c r="A154" s="498"/>
      <c r="B154" s="1915"/>
      <c r="C154" s="556" t="s">
        <v>1710</v>
      </c>
      <c r="D154" s="1897" t="s">
        <v>1770</v>
      </c>
      <c r="E154" s="1899"/>
      <c r="F154" s="1917"/>
      <c r="G154" s="1901"/>
      <c r="H154" s="1901">
        <v>408640</v>
      </c>
      <c r="I154" s="1901"/>
      <c r="J154" s="464"/>
      <c r="K154" s="1934">
        <f>K153-H154</f>
        <v>17829010</v>
      </c>
      <c r="L154" s="9647"/>
    </row>
    <row r="155" spans="1:12">
      <c r="A155" s="487"/>
      <c r="B155" s="1916"/>
      <c r="C155" s="555" t="s">
        <v>1769</v>
      </c>
      <c r="D155" s="1898"/>
      <c r="E155" s="1900"/>
      <c r="F155" s="1902"/>
      <c r="G155" s="1902"/>
      <c r="H155" s="1902"/>
      <c r="I155" s="1902"/>
      <c r="J155" s="559"/>
      <c r="K155" s="1935"/>
      <c r="L155" s="9648"/>
    </row>
    <row r="156" spans="1:12">
      <c r="A156" s="487"/>
      <c r="B156" s="561"/>
      <c r="C156" s="532"/>
      <c r="D156" s="576"/>
      <c r="E156" s="582"/>
      <c r="F156" s="577"/>
      <c r="G156" s="577"/>
      <c r="H156" s="600"/>
      <c r="I156" s="577"/>
      <c r="J156" s="585">
        <v>1500</v>
      </c>
      <c r="K156" s="1935">
        <f>K154+J156</f>
        <v>17830510</v>
      </c>
      <c r="L156" s="433"/>
    </row>
    <row r="157" spans="1:12">
      <c r="A157" s="491"/>
      <c r="B157" s="1915"/>
      <c r="C157" s="556" t="s">
        <v>1710</v>
      </c>
      <c r="D157" s="1897" t="s">
        <v>956</v>
      </c>
      <c r="E157" s="1899"/>
      <c r="F157" s="1901"/>
      <c r="G157" s="1901"/>
      <c r="H157" s="1901">
        <v>12492400</v>
      </c>
      <c r="I157" s="1901"/>
      <c r="J157" s="595"/>
      <c r="K157" s="1934">
        <f>K156-H157</f>
        <v>5338110</v>
      </c>
      <c r="L157" s="9617"/>
    </row>
    <row r="158" spans="1:12">
      <c r="A158" s="487"/>
      <c r="B158" s="1916"/>
      <c r="C158" s="555" t="s">
        <v>1771</v>
      </c>
      <c r="D158" s="1898"/>
      <c r="E158" s="1900"/>
      <c r="F158" s="1902"/>
      <c r="G158" s="1902"/>
      <c r="H158" s="1902"/>
      <c r="I158" s="1902"/>
      <c r="J158" s="559"/>
      <c r="K158" s="1935"/>
      <c r="L158" s="9618"/>
    </row>
    <row r="159" spans="1:12">
      <c r="A159" s="487"/>
      <c r="B159" s="561"/>
      <c r="C159" s="532"/>
      <c r="D159" s="576"/>
      <c r="E159" s="582"/>
      <c r="F159" s="577"/>
      <c r="G159" s="577"/>
      <c r="H159" s="600"/>
      <c r="I159" s="577"/>
      <c r="J159" s="585">
        <v>1500</v>
      </c>
      <c r="K159" s="1935">
        <f>K157+J159</f>
        <v>5339610</v>
      </c>
      <c r="L159" s="433"/>
    </row>
    <row r="160" spans="1:12">
      <c r="A160" s="498"/>
      <c r="B160" s="1915"/>
      <c r="C160" s="556" t="s">
        <v>1710</v>
      </c>
      <c r="D160" s="485" t="s">
        <v>46</v>
      </c>
      <c r="E160" s="1899"/>
      <c r="F160" s="1917"/>
      <c r="G160" s="1901"/>
      <c r="H160" s="1901"/>
      <c r="I160" s="1901">
        <v>174140</v>
      </c>
      <c r="J160" s="595"/>
      <c r="K160" s="1934">
        <f>K159-I160</f>
        <v>5165470</v>
      </c>
      <c r="L160" s="9617"/>
    </row>
    <row r="161" spans="1:12">
      <c r="A161" s="487"/>
      <c r="B161" s="1916"/>
      <c r="C161" s="555" t="s">
        <v>1772</v>
      </c>
      <c r="D161" s="486"/>
      <c r="E161" s="1900"/>
      <c r="F161" s="1902"/>
      <c r="G161" s="1902"/>
      <c r="H161" s="1902"/>
      <c r="I161" s="1902"/>
      <c r="J161" s="559"/>
      <c r="K161" s="1935"/>
      <c r="L161" s="9618"/>
    </row>
    <row r="162" spans="1:12">
      <c r="A162" s="487"/>
      <c r="B162" s="561"/>
      <c r="C162" s="532"/>
      <c r="D162" s="576"/>
      <c r="E162" s="582"/>
      <c r="F162" s="575"/>
      <c r="G162" s="577"/>
      <c r="H162" s="600"/>
      <c r="I162" s="577"/>
      <c r="J162" s="585">
        <v>1500</v>
      </c>
      <c r="K162" s="1935">
        <f>K160+J162</f>
        <v>5166970</v>
      </c>
      <c r="L162" s="433"/>
    </row>
    <row r="163" spans="1:12">
      <c r="A163" s="498"/>
      <c r="B163" s="1915"/>
      <c r="C163" s="556" t="s">
        <v>1710</v>
      </c>
      <c r="D163" s="485" t="s">
        <v>46</v>
      </c>
      <c r="E163" s="1899"/>
      <c r="F163" s="1917"/>
      <c r="G163" s="1901"/>
      <c r="H163" s="1901"/>
      <c r="I163" s="1901">
        <v>128140</v>
      </c>
      <c r="J163" s="595"/>
      <c r="K163" s="1934">
        <f>K162-I163</f>
        <v>5038830</v>
      </c>
      <c r="L163" s="433"/>
    </row>
    <row r="164" spans="1:12">
      <c r="A164" s="487"/>
      <c r="B164" s="1916"/>
      <c r="C164" s="555" t="s">
        <v>1773</v>
      </c>
      <c r="D164" s="519"/>
      <c r="E164" s="1900"/>
      <c r="F164" s="1902"/>
      <c r="G164" s="1902"/>
      <c r="H164" s="1902"/>
      <c r="I164" s="1902"/>
      <c r="J164" s="559"/>
      <c r="K164" s="1935"/>
      <c r="L164" s="433"/>
    </row>
    <row r="165" spans="1:12">
      <c r="A165" s="487"/>
      <c r="B165" s="561"/>
      <c r="C165" s="532"/>
      <c r="D165" s="576"/>
      <c r="E165" s="582"/>
      <c r="F165" s="577"/>
      <c r="G165" s="577"/>
      <c r="H165" s="600"/>
      <c r="I165" s="577"/>
      <c r="J165" s="585">
        <v>1500</v>
      </c>
      <c r="K165" s="1935">
        <f>K163+J165</f>
        <v>5040330</v>
      </c>
      <c r="L165" s="433"/>
    </row>
    <row r="166" spans="1:12">
      <c r="A166" s="491"/>
      <c r="B166" s="1915"/>
      <c r="C166" s="474" t="s">
        <v>1716</v>
      </c>
      <c r="D166" s="485" t="s">
        <v>46</v>
      </c>
      <c r="E166" s="1915"/>
      <c r="F166" s="1917"/>
      <c r="G166" s="1901"/>
      <c r="H166" s="1901"/>
      <c r="I166" s="1901">
        <v>214300</v>
      </c>
      <c r="J166" s="464"/>
      <c r="K166" s="1934">
        <f>K165-I166</f>
        <v>4826030</v>
      </c>
      <c r="L166" s="9647"/>
    </row>
    <row r="167" spans="1:12">
      <c r="A167" s="487"/>
      <c r="B167" s="1916"/>
      <c r="C167" s="477" t="s">
        <v>1774</v>
      </c>
      <c r="D167" s="519"/>
      <c r="E167" s="1916"/>
      <c r="F167" s="1902"/>
      <c r="G167" s="1902"/>
      <c r="H167" s="1902"/>
      <c r="I167" s="1902"/>
      <c r="J167" s="559"/>
      <c r="K167" s="1935"/>
      <c r="L167" s="9648"/>
    </row>
    <row r="168" spans="1:12">
      <c r="A168" s="487"/>
      <c r="B168" s="561"/>
      <c r="C168" s="532"/>
      <c r="D168" s="576"/>
      <c r="E168" s="582"/>
      <c r="F168" s="575"/>
      <c r="G168" s="600"/>
      <c r="H168" s="600"/>
      <c r="I168" s="577"/>
      <c r="J168" s="585">
        <v>750</v>
      </c>
      <c r="K168" s="1935">
        <f>K166+J168</f>
        <v>4826780</v>
      </c>
      <c r="L168" s="433"/>
    </row>
    <row r="169" spans="1:12">
      <c r="A169" s="498"/>
      <c r="B169" s="1915"/>
      <c r="C169" s="556" t="s">
        <v>869</v>
      </c>
      <c r="D169" s="485" t="s">
        <v>46</v>
      </c>
      <c r="E169" s="974"/>
      <c r="F169" s="1917"/>
      <c r="G169" s="1901"/>
      <c r="H169" s="1901"/>
      <c r="I169" s="1901">
        <v>163219</v>
      </c>
      <c r="J169" s="595"/>
      <c r="K169" s="1934">
        <f>K168-I169</f>
        <v>4663561</v>
      </c>
      <c r="L169" s="433"/>
    </row>
    <row r="170" spans="1:12">
      <c r="A170" s="487"/>
      <c r="B170" s="1916"/>
      <c r="C170" s="555" t="s">
        <v>1775</v>
      </c>
      <c r="D170" s="519"/>
      <c r="E170" s="1900"/>
      <c r="F170" s="1902"/>
      <c r="G170" s="1902"/>
      <c r="H170" s="1902"/>
      <c r="I170" s="1902"/>
      <c r="J170" s="559"/>
      <c r="K170" s="1935"/>
      <c r="L170" s="433"/>
    </row>
    <row r="171" spans="1:12">
      <c r="A171" s="487"/>
      <c r="B171" s="561"/>
      <c r="C171" s="532"/>
      <c r="D171" s="576"/>
      <c r="E171" s="582"/>
      <c r="F171" s="575"/>
      <c r="G171" s="600"/>
      <c r="H171" s="600"/>
      <c r="I171" s="577"/>
      <c r="J171" s="585">
        <v>1650</v>
      </c>
      <c r="K171" s="1935">
        <f>K169+J171</f>
        <v>4665211</v>
      </c>
      <c r="L171" s="433"/>
    </row>
    <row r="172" spans="1:12">
      <c r="A172" s="491"/>
      <c r="B172" s="1915"/>
      <c r="C172" s="556" t="s">
        <v>869</v>
      </c>
      <c r="D172" s="485" t="s">
        <v>46</v>
      </c>
      <c r="E172" s="1899"/>
      <c r="F172" s="1917"/>
      <c r="G172" s="1901"/>
      <c r="H172" s="1901"/>
      <c r="I172" s="1901">
        <v>38860</v>
      </c>
      <c r="J172" s="595"/>
      <c r="K172" s="1934">
        <f>K171-I172</f>
        <v>4626351</v>
      </c>
      <c r="L172" s="433"/>
    </row>
    <row r="173" spans="1:12">
      <c r="A173" s="487"/>
      <c r="B173" s="1916"/>
      <c r="C173" s="555" t="s">
        <v>1776</v>
      </c>
      <c r="D173" s="519"/>
      <c r="E173" s="1900"/>
      <c r="F173" s="1902"/>
      <c r="G173" s="1902"/>
      <c r="H173" s="1902"/>
      <c r="I173" s="1902"/>
      <c r="J173" s="559"/>
      <c r="K173" s="1935"/>
      <c r="L173" s="433"/>
    </row>
    <row r="174" spans="1:12">
      <c r="A174" s="487"/>
      <c r="B174" s="561"/>
      <c r="C174" s="532"/>
      <c r="D174" s="576"/>
      <c r="E174" s="582"/>
      <c r="F174" s="575"/>
      <c r="G174" s="575"/>
      <c r="H174" s="600"/>
      <c r="I174" s="577"/>
      <c r="J174" s="585">
        <v>1650</v>
      </c>
      <c r="K174" s="1935">
        <f>K172+J174</f>
        <v>4628001</v>
      </c>
      <c r="L174" s="433"/>
    </row>
    <row r="175" spans="1:12">
      <c r="A175" s="498"/>
      <c r="B175" s="1915"/>
      <c r="C175" s="556" t="s">
        <v>869</v>
      </c>
      <c r="D175" s="485" t="s">
        <v>46</v>
      </c>
      <c r="E175" s="1899"/>
      <c r="F175" s="1917"/>
      <c r="G175" s="1901"/>
      <c r="H175" s="534"/>
      <c r="I175" s="1901">
        <v>825561</v>
      </c>
      <c r="J175" s="595"/>
      <c r="K175" s="1934">
        <f>K174-I175</f>
        <v>3802440</v>
      </c>
      <c r="L175" s="433"/>
    </row>
    <row r="176" spans="1:12">
      <c r="A176" s="487"/>
      <c r="B176" s="1916"/>
      <c r="C176" s="555" t="s">
        <v>1777</v>
      </c>
      <c r="D176" s="519"/>
      <c r="E176" s="1900"/>
      <c r="F176" s="1902"/>
      <c r="G176" s="1902"/>
      <c r="H176" s="515"/>
      <c r="I176" s="1902"/>
      <c r="J176" s="559"/>
      <c r="K176" s="1935"/>
      <c r="L176" s="433"/>
    </row>
    <row r="177" spans="1:12">
      <c r="A177" s="487"/>
      <c r="B177" s="561"/>
      <c r="C177" s="532"/>
      <c r="D177" s="576"/>
      <c r="E177" s="582"/>
      <c r="F177" s="577"/>
      <c r="G177" s="577"/>
      <c r="H177" s="600"/>
      <c r="I177" s="577"/>
      <c r="J177" s="585">
        <v>1650</v>
      </c>
      <c r="K177" s="1935">
        <f>K175+J177</f>
        <v>3804090</v>
      </c>
      <c r="L177" s="433"/>
    </row>
    <row r="178" spans="1:12">
      <c r="A178" s="498"/>
      <c r="B178" s="1915"/>
      <c r="C178" s="556" t="s">
        <v>869</v>
      </c>
      <c r="D178" s="485" t="s">
        <v>46</v>
      </c>
      <c r="E178" s="1899"/>
      <c r="F178" s="1901"/>
      <c r="G178" s="1901"/>
      <c r="H178" s="537"/>
      <c r="I178" s="1901">
        <v>360860</v>
      </c>
      <c r="J178" s="595"/>
      <c r="K178" s="1934">
        <f>K177-I178</f>
        <v>3443230</v>
      </c>
      <c r="L178" s="433"/>
    </row>
    <row r="179" spans="1:12">
      <c r="A179" s="487"/>
      <c r="B179" s="1916"/>
      <c r="C179" s="555" t="s">
        <v>1778</v>
      </c>
      <c r="D179" s="519"/>
      <c r="E179" s="1900"/>
      <c r="F179" s="1902"/>
      <c r="G179" s="1902"/>
      <c r="H179" s="515"/>
      <c r="I179" s="1902"/>
      <c r="J179" s="559"/>
      <c r="K179" s="1935"/>
      <c r="L179" s="433"/>
    </row>
    <row r="180" spans="1:12">
      <c r="A180" s="487"/>
      <c r="B180" s="561"/>
      <c r="C180" s="532"/>
      <c r="D180" s="576"/>
      <c r="E180" s="582"/>
      <c r="F180" s="577"/>
      <c r="G180" s="577"/>
      <c r="H180" s="600"/>
      <c r="I180" s="577"/>
      <c r="J180" s="585">
        <v>1650</v>
      </c>
      <c r="K180" s="1935">
        <f>K178+J180</f>
        <v>3444880</v>
      </c>
      <c r="L180" s="433"/>
    </row>
    <row r="181" spans="1:12">
      <c r="A181" s="491"/>
      <c r="B181" s="1915"/>
      <c r="C181" s="556" t="s">
        <v>869</v>
      </c>
      <c r="D181" s="485" t="s">
        <v>46</v>
      </c>
      <c r="E181" s="974"/>
      <c r="F181" s="1917"/>
      <c r="G181" s="1901"/>
      <c r="H181" s="1901"/>
      <c r="I181" s="1901">
        <v>176360</v>
      </c>
      <c r="J181" s="595"/>
      <c r="K181" s="1934">
        <f>K180-I181</f>
        <v>3268520</v>
      </c>
      <c r="L181" s="716"/>
    </row>
    <row r="182" spans="1:12">
      <c r="A182" s="487"/>
      <c r="B182" s="1916"/>
      <c r="C182" s="555" t="s">
        <v>1779</v>
      </c>
      <c r="D182" s="1898"/>
      <c r="E182" s="1916"/>
      <c r="F182" s="1902"/>
      <c r="G182" s="1902"/>
      <c r="H182" s="1902"/>
      <c r="I182" s="1902"/>
      <c r="J182" s="559"/>
      <c r="K182" s="1935"/>
      <c r="L182" s="717"/>
    </row>
    <row r="183" spans="1:12">
      <c r="A183" s="487"/>
      <c r="B183" s="561"/>
      <c r="C183" s="532"/>
      <c r="D183" s="576"/>
      <c r="E183" s="582"/>
      <c r="F183" s="575"/>
      <c r="G183" s="575"/>
      <c r="H183" s="600"/>
      <c r="I183" s="577"/>
      <c r="J183" s="585">
        <v>1650</v>
      </c>
      <c r="K183" s="1935">
        <f>K181+J183</f>
        <v>3270170</v>
      </c>
      <c r="L183" s="433"/>
    </row>
    <row r="184" spans="1:12">
      <c r="A184" s="491"/>
      <c r="B184" s="1915"/>
      <c r="C184" s="556" t="s">
        <v>869</v>
      </c>
      <c r="D184" s="485" t="s">
        <v>46</v>
      </c>
      <c r="E184" s="1136"/>
      <c r="F184" s="1917"/>
      <c r="G184" s="1901"/>
      <c r="H184" s="534"/>
      <c r="I184" s="1901">
        <v>38860</v>
      </c>
      <c r="J184" s="464"/>
      <c r="K184" s="1934">
        <f>K183-I184</f>
        <v>3231310</v>
      </c>
      <c r="L184" s="9647"/>
    </row>
    <row r="185" spans="1:12">
      <c r="A185" s="487"/>
      <c r="B185" s="1916"/>
      <c r="C185" s="555" t="s">
        <v>1780</v>
      </c>
      <c r="D185" s="1898"/>
      <c r="E185" s="1916"/>
      <c r="F185" s="1902"/>
      <c r="G185" s="1902"/>
      <c r="H185" s="515"/>
      <c r="I185" s="1902"/>
      <c r="J185" s="559"/>
      <c r="K185" s="1935"/>
      <c r="L185" s="9648"/>
    </row>
    <row r="186" spans="1:12">
      <c r="A186" s="487"/>
      <c r="B186" s="561"/>
      <c r="C186" s="532"/>
      <c r="D186" s="576"/>
      <c r="E186" s="582"/>
      <c r="F186" s="577"/>
      <c r="G186" s="577"/>
      <c r="H186" s="600"/>
      <c r="I186" s="577"/>
      <c r="J186" s="585">
        <v>1650</v>
      </c>
      <c r="K186" s="1935">
        <f>K184+J186</f>
        <v>3232960</v>
      </c>
      <c r="L186" s="433"/>
    </row>
    <row r="187" spans="1:12">
      <c r="A187" s="498"/>
      <c r="B187" s="1915"/>
      <c r="C187" s="556" t="s">
        <v>869</v>
      </c>
      <c r="D187" s="2015" t="s">
        <v>160</v>
      </c>
      <c r="E187" s="2017" t="s">
        <v>162</v>
      </c>
      <c r="F187" s="2019"/>
      <c r="G187" s="2019">
        <v>265710</v>
      </c>
      <c r="H187" s="534"/>
      <c r="I187" s="1901"/>
      <c r="J187" s="595"/>
      <c r="K187" s="1934">
        <f>K186-G187</f>
        <v>2967250</v>
      </c>
      <c r="L187" s="433"/>
    </row>
    <row r="188" spans="1:12">
      <c r="A188" s="487"/>
      <c r="B188" s="1916"/>
      <c r="C188" s="555" t="s">
        <v>1781</v>
      </c>
      <c r="D188" s="2016" t="s">
        <v>850</v>
      </c>
      <c r="E188" s="2018"/>
      <c r="F188" s="2020"/>
      <c r="G188" s="2020"/>
      <c r="H188" s="515"/>
      <c r="I188" s="1902"/>
      <c r="J188" s="559"/>
      <c r="K188" s="1935"/>
      <c r="L188" s="433"/>
    </row>
    <row r="189" spans="1:12">
      <c r="A189" s="487"/>
      <c r="B189" s="561"/>
      <c r="C189" s="532"/>
      <c r="D189" s="576"/>
      <c r="E189" s="582"/>
      <c r="F189" s="577"/>
      <c r="G189" s="577"/>
      <c r="H189" s="600"/>
      <c r="I189" s="577"/>
      <c r="J189" s="585">
        <v>1650</v>
      </c>
      <c r="K189" s="1935">
        <f>K187+J189</f>
        <v>2968900</v>
      </c>
      <c r="L189" s="433"/>
    </row>
    <row r="190" spans="1:12">
      <c r="A190" s="498"/>
      <c r="B190" s="1915"/>
      <c r="C190" s="556" t="s">
        <v>869</v>
      </c>
      <c r="D190" s="2015" t="s">
        <v>838</v>
      </c>
      <c r="E190" s="2017" t="s">
        <v>877</v>
      </c>
      <c r="F190" s="2019"/>
      <c r="G190" s="2019">
        <v>25000</v>
      </c>
      <c r="H190" s="1901"/>
      <c r="I190" s="1901"/>
      <c r="J190" s="595"/>
      <c r="K190" s="1934">
        <f>K189-G190</f>
        <v>2943900</v>
      </c>
      <c r="L190" s="433"/>
    </row>
    <row r="191" spans="1:12">
      <c r="A191" s="487"/>
      <c r="B191" s="1916"/>
      <c r="C191" s="555" t="s">
        <v>1782</v>
      </c>
      <c r="D191" s="2016" t="s">
        <v>304</v>
      </c>
      <c r="E191" s="2018"/>
      <c r="F191" s="2020"/>
      <c r="G191" s="2020"/>
      <c r="H191" s="1902"/>
      <c r="I191" s="1902"/>
      <c r="J191" s="559"/>
      <c r="K191" s="1935"/>
      <c r="L191" s="433"/>
    </row>
    <row r="192" spans="1:12">
      <c r="A192" s="487"/>
      <c r="B192" s="561"/>
      <c r="C192" s="532"/>
      <c r="D192" s="576"/>
      <c r="E192" s="582"/>
      <c r="F192" s="577"/>
      <c r="G192" s="577"/>
      <c r="H192" s="600"/>
      <c r="I192" s="577"/>
      <c r="J192" s="604">
        <v>1650</v>
      </c>
      <c r="K192" s="1935">
        <f>K190+J192</f>
        <v>2945550</v>
      </c>
      <c r="L192" s="433"/>
    </row>
    <row r="193" spans="1:12">
      <c r="A193" s="498"/>
      <c r="B193" s="1915"/>
      <c r="C193" s="556" t="s">
        <v>869</v>
      </c>
      <c r="D193" s="2015" t="s">
        <v>302</v>
      </c>
      <c r="E193" s="974" t="s">
        <v>878</v>
      </c>
      <c r="F193" s="2019"/>
      <c r="G193" s="2019">
        <v>56389</v>
      </c>
      <c r="H193" s="534"/>
      <c r="I193" s="1901"/>
      <c r="J193" s="595"/>
      <c r="K193" s="1934">
        <f>K192-G193</f>
        <v>2889161</v>
      </c>
      <c r="L193" s="433"/>
    </row>
    <row r="194" spans="1:12">
      <c r="A194" s="487"/>
      <c r="B194" s="1916"/>
      <c r="C194" s="555" t="s">
        <v>1783</v>
      </c>
      <c r="D194" s="2016" t="s">
        <v>918</v>
      </c>
      <c r="E194" s="2023"/>
      <c r="F194" s="2020"/>
      <c r="G194" s="2020"/>
      <c r="H194" s="515"/>
      <c r="I194" s="1902"/>
      <c r="J194" s="559"/>
      <c r="K194" s="1935"/>
      <c r="L194" s="433"/>
    </row>
    <row r="195" spans="1:12">
      <c r="A195" s="487"/>
      <c r="B195" s="561"/>
      <c r="C195" s="532"/>
      <c r="D195" s="576"/>
      <c r="E195" s="582"/>
      <c r="F195" s="577"/>
      <c r="G195" s="577"/>
      <c r="H195" s="600"/>
      <c r="I195" s="577"/>
      <c r="J195" s="604">
        <v>1650</v>
      </c>
      <c r="K195" s="1935">
        <f>K193+J195</f>
        <v>2890811</v>
      </c>
      <c r="L195" s="433"/>
    </row>
    <row r="196" spans="1:12">
      <c r="A196" s="498"/>
      <c r="B196" s="1915"/>
      <c r="C196" s="517" t="s">
        <v>815</v>
      </c>
      <c r="D196" s="2015" t="s">
        <v>160</v>
      </c>
      <c r="E196" s="2017" t="s">
        <v>162</v>
      </c>
      <c r="F196" s="2019"/>
      <c r="G196" s="2019">
        <v>164578</v>
      </c>
      <c r="H196" s="1901"/>
      <c r="I196" s="1901"/>
      <c r="J196" s="595"/>
      <c r="K196" s="1934">
        <f>K195-G196</f>
        <v>2726233</v>
      </c>
      <c r="L196" s="433"/>
    </row>
    <row r="197" spans="1:12">
      <c r="A197" s="487"/>
      <c r="B197" s="1916"/>
      <c r="C197" s="563" t="s">
        <v>849</v>
      </c>
      <c r="D197" s="2016" t="s">
        <v>850</v>
      </c>
      <c r="E197" s="2018"/>
      <c r="F197" s="2020"/>
      <c r="G197" s="2020"/>
      <c r="H197" s="1902"/>
      <c r="I197" s="1902"/>
      <c r="J197" s="559"/>
      <c r="K197" s="1935"/>
      <c r="L197" s="433"/>
    </row>
    <row r="198" spans="1:12">
      <c r="A198" s="487"/>
      <c r="B198" s="561"/>
      <c r="C198" s="532"/>
      <c r="D198" s="576"/>
      <c r="E198" s="582"/>
      <c r="F198" s="575"/>
      <c r="G198" s="575"/>
      <c r="H198" s="600"/>
      <c r="I198" s="577"/>
      <c r="J198" s="585">
        <v>1800</v>
      </c>
      <c r="K198" s="1935">
        <f>K196+J198</f>
        <v>2728033</v>
      </c>
      <c r="L198" s="433"/>
    </row>
    <row r="199" spans="1:12">
      <c r="A199" s="498"/>
      <c r="B199" s="1915"/>
      <c r="C199" s="517" t="s">
        <v>851</v>
      </c>
      <c r="D199" s="2015" t="s">
        <v>853</v>
      </c>
      <c r="E199" s="2017" t="s">
        <v>497</v>
      </c>
      <c r="F199" s="9492"/>
      <c r="G199" s="9492">
        <v>162981</v>
      </c>
      <c r="H199" s="537"/>
      <c r="I199" s="1975"/>
      <c r="J199" s="595"/>
      <c r="K199" s="2032">
        <f>K198-G199</f>
        <v>2565052</v>
      </c>
      <c r="L199" s="433"/>
    </row>
    <row r="200" spans="1:12">
      <c r="A200" s="487"/>
      <c r="B200" s="1916"/>
      <c r="C200" s="555" t="s">
        <v>852</v>
      </c>
      <c r="D200" s="2016" t="s">
        <v>919</v>
      </c>
      <c r="E200" s="2018"/>
      <c r="F200" s="9493"/>
      <c r="G200" s="9493"/>
      <c r="H200" s="515"/>
      <c r="I200" s="1976"/>
      <c r="J200" s="595"/>
      <c r="K200" s="1978"/>
      <c r="L200" s="433"/>
    </row>
    <row r="201" spans="1:12">
      <c r="A201" s="487"/>
      <c r="B201" s="561"/>
      <c r="C201" s="532"/>
      <c r="D201" s="576"/>
      <c r="E201" s="582"/>
      <c r="F201" s="577"/>
      <c r="G201" s="577"/>
      <c r="H201" s="600"/>
      <c r="I201" s="2034"/>
      <c r="J201" s="585">
        <v>1800</v>
      </c>
      <c r="K201" s="1978">
        <f>K199+J201</f>
        <v>2566852</v>
      </c>
      <c r="L201" s="433"/>
    </row>
    <row r="202" spans="1:12">
      <c r="A202" s="498"/>
      <c r="B202" s="1915"/>
      <c r="C202" s="474" t="s">
        <v>821</v>
      </c>
      <c r="D202" s="2015" t="s">
        <v>790</v>
      </c>
      <c r="E202" s="2017" t="s">
        <v>877</v>
      </c>
      <c r="F202" s="9492"/>
      <c r="G202" s="9609">
        <v>230285</v>
      </c>
      <c r="H202" s="537"/>
      <c r="I202" s="1975"/>
      <c r="J202" s="595"/>
      <c r="K202" s="1977">
        <f>K201-G202</f>
        <v>2336567</v>
      </c>
      <c r="L202" s="433"/>
    </row>
    <row r="203" spans="1:12">
      <c r="A203" s="487"/>
      <c r="B203" s="1916"/>
      <c r="C203" s="477" t="s">
        <v>827</v>
      </c>
      <c r="D203" s="2016" t="s">
        <v>304</v>
      </c>
      <c r="E203" s="2018"/>
      <c r="F203" s="9493"/>
      <c r="G203" s="9610"/>
      <c r="H203" s="515"/>
      <c r="I203" s="1976"/>
      <c r="J203" s="595"/>
      <c r="K203" s="1978"/>
      <c r="L203" s="433"/>
    </row>
    <row r="204" spans="1:12">
      <c r="A204" s="487"/>
      <c r="B204" s="561"/>
      <c r="C204" s="532"/>
      <c r="D204" s="576"/>
      <c r="E204" s="582"/>
      <c r="F204" s="577"/>
      <c r="G204" s="577"/>
      <c r="H204" s="600"/>
      <c r="I204" s="2034"/>
      <c r="J204" s="585">
        <v>1800</v>
      </c>
      <c r="K204" s="1978">
        <f>K202+J204</f>
        <v>2338367</v>
      </c>
      <c r="L204" s="433"/>
    </row>
    <row r="205" spans="1:12">
      <c r="A205" s="498"/>
      <c r="B205" s="1915"/>
      <c r="C205" s="474" t="s">
        <v>815</v>
      </c>
      <c r="D205" s="2015" t="s">
        <v>790</v>
      </c>
      <c r="E205" s="974" t="s">
        <v>877</v>
      </c>
      <c r="F205" s="2019"/>
      <c r="G205" s="2021">
        <v>8029</v>
      </c>
      <c r="H205" s="534"/>
      <c r="I205" s="1975"/>
      <c r="J205" s="595"/>
      <c r="K205" s="1977">
        <f>K204-G205</f>
        <v>2330338</v>
      </c>
      <c r="L205" s="433"/>
    </row>
    <row r="206" spans="1:12">
      <c r="A206" s="487"/>
      <c r="B206" s="1916"/>
      <c r="C206" s="477" t="s">
        <v>828</v>
      </c>
      <c r="D206" s="2016" t="s">
        <v>304</v>
      </c>
      <c r="E206" s="2023"/>
      <c r="F206" s="2020"/>
      <c r="G206" s="2022"/>
      <c r="H206" s="515"/>
      <c r="I206" s="1976"/>
      <c r="J206" s="595"/>
      <c r="K206" s="1978"/>
      <c r="L206" s="433"/>
    </row>
    <row r="207" spans="1:12">
      <c r="A207" s="487"/>
      <c r="B207" s="561"/>
      <c r="C207" s="532"/>
      <c r="D207" s="576"/>
      <c r="E207" s="582"/>
      <c r="F207" s="577"/>
      <c r="G207" s="577"/>
      <c r="H207" s="600"/>
      <c r="I207" s="2034"/>
      <c r="J207" s="585">
        <v>1800</v>
      </c>
      <c r="K207" s="2035">
        <f>K205+J207</f>
        <v>2332138</v>
      </c>
      <c r="L207" s="433"/>
    </row>
    <row r="208" spans="1:12">
      <c r="A208" s="498"/>
      <c r="B208" s="1915"/>
      <c r="C208" s="435" t="s">
        <v>815</v>
      </c>
      <c r="D208" s="2015" t="s">
        <v>399</v>
      </c>
      <c r="E208" s="2017" t="s">
        <v>401</v>
      </c>
      <c r="F208" s="2029"/>
      <c r="G208" s="2029">
        <v>209221</v>
      </c>
      <c r="H208" s="537"/>
      <c r="I208" s="2019"/>
      <c r="J208" s="595"/>
      <c r="K208" s="1977">
        <f>K207-G208</f>
        <v>2122917</v>
      </c>
      <c r="L208" s="433"/>
    </row>
    <row r="209" spans="1:12">
      <c r="A209" s="487"/>
      <c r="B209" s="1916"/>
      <c r="C209" s="509" t="s">
        <v>1051</v>
      </c>
      <c r="D209" s="2016" t="s">
        <v>400</v>
      </c>
      <c r="E209" s="2018"/>
      <c r="F209" s="2030"/>
      <c r="G209" s="2030"/>
      <c r="H209" s="515"/>
      <c r="I209" s="2020"/>
      <c r="J209" s="595"/>
      <c r="K209" s="1978"/>
      <c r="L209" s="433"/>
    </row>
    <row r="210" spans="1:12">
      <c r="A210" s="487"/>
      <c r="B210" s="561"/>
      <c r="C210" s="532"/>
      <c r="D210" s="576"/>
      <c r="E210" s="582"/>
      <c r="F210" s="577"/>
      <c r="G210" s="577"/>
      <c r="H210" s="600"/>
      <c r="I210" s="2034"/>
      <c r="J210" s="585">
        <v>1800</v>
      </c>
      <c r="K210" s="1978">
        <f>K208+J210</f>
        <v>2124717</v>
      </c>
      <c r="L210" s="433"/>
    </row>
    <row r="211" spans="1:12">
      <c r="A211" s="498"/>
      <c r="B211" s="1915"/>
      <c r="C211" s="435" t="s">
        <v>815</v>
      </c>
      <c r="D211" s="2015" t="s">
        <v>399</v>
      </c>
      <c r="E211" s="2017" t="s">
        <v>401</v>
      </c>
      <c r="F211" s="2019"/>
      <c r="G211" s="2025">
        <v>744341</v>
      </c>
      <c r="H211" s="537"/>
      <c r="I211" s="1975"/>
      <c r="J211" s="595"/>
      <c r="K211" s="1977">
        <f>K210-G211</f>
        <v>1380376</v>
      </c>
      <c r="L211" s="1913"/>
    </row>
    <row r="212" spans="1:12">
      <c r="A212" s="487"/>
      <c r="B212" s="1916"/>
      <c r="C212" s="509" t="s">
        <v>1163</v>
      </c>
      <c r="D212" s="2016" t="s">
        <v>400</v>
      </c>
      <c r="E212" s="2018"/>
      <c r="F212" s="2020"/>
      <c r="G212" s="2026"/>
      <c r="H212" s="515"/>
      <c r="I212" s="1976"/>
      <c r="J212" s="595"/>
      <c r="K212" s="1978"/>
      <c r="L212" s="1914"/>
    </row>
    <row r="213" spans="1:12">
      <c r="A213" s="487"/>
      <c r="B213" s="561"/>
      <c r="C213" s="532"/>
      <c r="D213" s="576"/>
      <c r="E213" s="582"/>
      <c r="F213" s="577"/>
      <c r="G213" s="577"/>
      <c r="H213" s="600"/>
      <c r="I213" s="2034"/>
      <c r="J213" s="585">
        <v>1800</v>
      </c>
      <c r="K213" s="1978">
        <f>K211+J213</f>
        <v>1382176</v>
      </c>
      <c r="L213" s="433"/>
    </row>
    <row r="214" spans="1:12">
      <c r="A214" s="498"/>
      <c r="B214" s="1915"/>
      <c r="C214" s="474" t="s">
        <v>821</v>
      </c>
      <c r="D214" s="2015" t="s">
        <v>302</v>
      </c>
      <c r="E214" s="974" t="s">
        <v>878</v>
      </c>
      <c r="F214" s="2019"/>
      <c r="G214" s="2019">
        <v>130608</v>
      </c>
      <c r="H214" s="1901"/>
      <c r="I214" s="1975"/>
      <c r="J214" s="595"/>
      <c r="K214" s="1977">
        <f>K213-G214</f>
        <v>1251568</v>
      </c>
      <c r="L214" s="1933">
        <v>42321</v>
      </c>
    </row>
    <row r="215" spans="1:12">
      <c r="A215" s="487"/>
      <c r="B215" s="1916"/>
      <c r="C215" s="477" t="s">
        <v>1024</v>
      </c>
      <c r="D215" s="2016" t="s">
        <v>918</v>
      </c>
      <c r="E215" s="2023"/>
      <c r="F215" s="2020"/>
      <c r="G215" s="2020"/>
      <c r="H215" s="1902"/>
      <c r="I215" s="1976"/>
      <c r="J215" s="595"/>
      <c r="K215" s="1978"/>
      <c r="L215" s="1914"/>
    </row>
    <row r="216" spans="1:12">
      <c r="A216" s="487"/>
      <c r="B216" s="561"/>
      <c r="C216" s="528"/>
      <c r="D216" s="576"/>
      <c r="E216" s="574"/>
      <c r="F216" s="577"/>
      <c r="G216" s="577"/>
      <c r="H216" s="600"/>
      <c r="I216" s="2034"/>
      <c r="J216" s="585">
        <v>1800</v>
      </c>
      <c r="K216" s="1978">
        <f>K214+J216</f>
        <v>1253368</v>
      </c>
      <c r="L216" s="433"/>
    </row>
    <row r="217" spans="1:12">
      <c r="A217" s="498"/>
      <c r="B217" s="1915"/>
      <c r="C217" s="474" t="s">
        <v>815</v>
      </c>
      <c r="D217" s="2027" t="s">
        <v>302</v>
      </c>
      <c r="E217" s="974" t="s">
        <v>878</v>
      </c>
      <c r="F217" s="2019"/>
      <c r="G217" s="2025">
        <v>25118</v>
      </c>
      <c r="H217" s="537"/>
      <c r="I217" s="1975"/>
      <c r="J217" s="595"/>
      <c r="K217" s="1977">
        <f>K216-G217</f>
        <v>1228250</v>
      </c>
      <c r="L217" s="1933">
        <v>42321</v>
      </c>
    </row>
    <row r="218" spans="1:12">
      <c r="A218" s="487"/>
      <c r="B218" s="1916"/>
      <c r="C218" s="477" t="s">
        <v>831</v>
      </c>
      <c r="D218" s="2031" t="s">
        <v>918</v>
      </c>
      <c r="E218" s="2023"/>
      <c r="F218" s="2020"/>
      <c r="G218" s="2026"/>
      <c r="H218" s="515"/>
      <c r="I218" s="1976"/>
      <c r="J218" s="595"/>
      <c r="K218" s="1978"/>
      <c r="L218" s="1914"/>
    </row>
    <row r="219" spans="1:12">
      <c r="A219" s="487"/>
      <c r="B219" s="561"/>
      <c r="C219" s="532"/>
      <c r="D219" s="576"/>
      <c r="E219" s="582"/>
      <c r="F219" s="577"/>
      <c r="G219" s="577"/>
      <c r="H219" s="600"/>
      <c r="I219" s="2034"/>
      <c r="J219" s="585">
        <v>1800</v>
      </c>
      <c r="K219" s="1978">
        <f>K217+J219</f>
        <v>1230050</v>
      </c>
      <c r="L219" s="433"/>
    </row>
    <row r="220" spans="1:12">
      <c r="A220" s="498"/>
      <c r="B220" s="1920"/>
      <c r="C220" s="556" t="s">
        <v>997</v>
      </c>
      <c r="D220" s="2015" t="s">
        <v>1112</v>
      </c>
      <c r="E220" s="974" t="s">
        <v>1114</v>
      </c>
      <c r="F220" s="2019"/>
      <c r="G220" s="2019">
        <v>202500</v>
      </c>
      <c r="H220" s="537"/>
      <c r="I220" s="1975"/>
      <c r="J220" s="595"/>
      <c r="K220" s="1977">
        <f>K219-G220</f>
        <v>1027550</v>
      </c>
      <c r="L220" s="1933">
        <v>42326</v>
      </c>
    </row>
    <row r="221" spans="1:12">
      <c r="A221" s="487"/>
      <c r="B221" s="1921"/>
      <c r="C221" s="555" t="s">
        <v>1111</v>
      </c>
      <c r="D221" s="2016" t="s">
        <v>1113</v>
      </c>
      <c r="E221" s="2023"/>
      <c r="F221" s="2020"/>
      <c r="G221" s="2020"/>
      <c r="H221" s="515"/>
      <c r="I221" s="1976"/>
      <c r="J221" s="595"/>
      <c r="K221" s="1978"/>
      <c r="L221" s="1914"/>
    </row>
    <row r="222" spans="1:12">
      <c r="A222" s="487"/>
      <c r="B222" s="561"/>
      <c r="C222" s="532"/>
      <c r="D222" s="576"/>
      <c r="E222" s="582"/>
      <c r="F222" s="577"/>
      <c r="G222" s="577"/>
      <c r="H222" s="600"/>
      <c r="I222" s="2034"/>
      <c r="J222" s="585">
        <v>1800</v>
      </c>
      <c r="K222" s="1978">
        <f>K220+J222</f>
        <v>1029350</v>
      </c>
      <c r="L222" s="433"/>
    </row>
    <row r="223" spans="1:12">
      <c r="A223" s="498"/>
      <c r="B223" s="1915"/>
      <c r="C223" s="525" t="s">
        <v>781</v>
      </c>
      <c r="D223" s="2028" t="s">
        <v>790</v>
      </c>
      <c r="E223" s="2017" t="s">
        <v>877</v>
      </c>
      <c r="F223" s="2019"/>
      <c r="G223" s="2019">
        <v>26990</v>
      </c>
      <c r="H223" s="537"/>
      <c r="I223" s="1975"/>
      <c r="J223" s="595"/>
      <c r="K223" s="1977">
        <f>K222-G223</f>
        <v>1002360</v>
      </c>
      <c r="L223" s="1936">
        <v>42321</v>
      </c>
    </row>
    <row r="224" spans="1:12">
      <c r="A224" s="487"/>
      <c r="B224" s="1916"/>
      <c r="C224" s="539" t="s">
        <v>789</v>
      </c>
      <c r="D224" s="540" t="s">
        <v>304</v>
      </c>
      <c r="E224" s="2018"/>
      <c r="F224" s="2020"/>
      <c r="G224" s="2020"/>
      <c r="H224" s="515"/>
      <c r="I224" s="1976"/>
      <c r="J224" s="595"/>
      <c r="K224" s="1978"/>
      <c r="L224" s="1926"/>
    </row>
    <row r="225" spans="1:12">
      <c r="A225" s="487"/>
      <c r="B225" s="561"/>
      <c r="C225" s="532"/>
      <c r="D225" s="576"/>
      <c r="E225" s="582"/>
      <c r="F225" s="577"/>
      <c r="G225" s="577"/>
      <c r="H225" s="600"/>
      <c r="I225" s="2034"/>
      <c r="J225" s="585">
        <v>1500</v>
      </c>
      <c r="K225" s="1978">
        <f>K223+J225</f>
        <v>1003860</v>
      </c>
      <c r="L225" s="433"/>
    </row>
    <row r="226" spans="1:12">
      <c r="A226" s="498"/>
      <c r="B226" s="1899"/>
      <c r="C226" s="474" t="s">
        <v>778</v>
      </c>
      <c r="D226" s="518" t="s">
        <v>399</v>
      </c>
      <c r="E226" s="2017" t="s">
        <v>401</v>
      </c>
      <c r="F226" s="2019"/>
      <c r="G226" s="2019">
        <v>35140</v>
      </c>
      <c r="H226" s="1911"/>
      <c r="I226" s="1997"/>
      <c r="J226" s="2036"/>
      <c r="K226" s="1977">
        <f>K225-G226</f>
        <v>968720</v>
      </c>
      <c r="L226" s="433"/>
    </row>
    <row r="227" spans="1:12">
      <c r="A227" s="487"/>
      <c r="B227" s="1900"/>
      <c r="C227" s="477" t="s">
        <v>862</v>
      </c>
      <c r="D227" s="519" t="s">
        <v>855</v>
      </c>
      <c r="E227" s="2018"/>
      <c r="F227" s="2020"/>
      <c r="G227" s="2020"/>
      <c r="H227" s="1912"/>
      <c r="I227" s="1998"/>
      <c r="J227" s="2036"/>
      <c r="K227" s="1978"/>
      <c r="L227" s="433"/>
    </row>
    <row r="228" spans="1:12">
      <c r="A228" s="487"/>
      <c r="B228" s="561"/>
      <c r="C228" s="532"/>
      <c r="D228" s="576"/>
      <c r="E228" s="582"/>
      <c r="F228" s="577"/>
      <c r="G228" s="577"/>
      <c r="H228" s="600"/>
      <c r="I228" s="2034"/>
      <c r="J228" s="585">
        <v>1500</v>
      </c>
      <c r="K228" s="1978">
        <f>K226+J228</f>
        <v>970220</v>
      </c>
      <c r="L228" s="433"/>
    </row>
    <row r="229" spans="1:12">
      <c r="A229" s="498"/>
      <c r="B229" s="1915"/>
      <c r="C229" s="517" t="s">
        <v>796</v>
      </c>
      <c r="D229" s="2015" t="s">
        <v>302</v>
      </c>
      <c r="E229" s="2017" t="s">
        <v>878</v>
      </c>
      <c r="F229" s="2024"/>
      <c r="G229" s="2019">
        <v>141300</v>
      </c>
      <c r="H229" s="537"/>
      <c r="I229" s="1975"/>
      <c r="J229" s="595"/>
      <c r="K229" s="1977">
        <f>K228-G229</f>
        <v>828920</v>
      </c>
      <c r="L229" s="433"/>
    </row>
    <row r="230" spans="1:12">
      <c r="A230" s="487"/>
      <c r="B230" s="1916"/>
      <c r="C230" s="555" t="s">
        <v>1038</v>
      </c>
      <c r="D230" s="2016" t="s">
        <v>918</v>
      </c>
      <c r="E230" s="2018"/>
      <c r="F230" s="2020"/>
      <c r="G230" s="2020"/>
      <c r="H230" s="515"/>
      <c r="I230" s="1976"/>
      <c r="J230" s="595"/>
      <c r="K230" s="1978"/>
      <c r="L230" s="433"/>
    </row>
    <row r="231" spans="1:12">
      <c r="A231" s="487"/>
      <c r="B231" s="561"/>
      <c r="C231" s="532"/>
      <c r="D231" s="528"/>
      <c r="E231" s="584"/>
      <c r="F231" s="577"/>
      <c r="G231" s="577"/>
      <c r="H231" s="600"/>
      <c r="I231" s="2034"/>
      <c r="J231" s="585">
        <v>750</v>
      </c>
      <c r="K231" s="1978">
        <f>K229+J231</f>
        <v>829670</v>
      </c>
      <c r="L231" s="433"/>
    </row>
    <row r="232" spans="1:12">
      <c r="A232" s="498"/>
      <c r="B232" s="1899"/>
      <c r="C232" s="517" t="s">
        <v>796</v>
      </c>
      <c r="D232" s="2015" t="s">
        <v>302</v>
      </c>
      <c r="E232" s="974" t="s">
        <v>878</v>
      </c>
      <c r="F232" s="2024"/>
      <c r="G232" s="2019">
        <v>41300</v>
      </c>
      <c r="H232" s="537"/>
      <c r="I232" s="1975"/>
      <c r="J232" s="595"/>
      <c r="K232" s="1977">
        <f>K231-G232</f>
        <v>788370</v>
      </c>
      <c r="L232" s="433"/>
    </row>
    <row r="233" spans="1:12">
      <c r="A233" s="487"/>
      <c r="B233" s="1900"/>
      <c r="C233" s="555" t="s">
        <v>1521</v>
      </c>
      <c r="D233" s="2016" t="s">
        <v>918</v>
      </c>
      <c r="E233" s="2023"/>
      <c r="F233" s="2020"/>
      <c r="G233" s="2020"/>
      <c r="H233" s="515"/>
      <c r="I233" s="1976"/>
      <c r="J233" s="595"/>
      <c r="K233" s="1978"/>
      <c r="L233" s="433"/>
    </row>
    <row r="234" spans="1:12">
      <c r="A234" s="487"/>
      <c r="B234" s="561"/>
      <c r="C234" s="532"/>
      <c r="D234" s="576"/>
      <c r="E234" s="582"/>
      <c r="F234" s="577"/>
      <c r="G234" s="577"/>
      <c r="H234" s="600"/>
      <c r="I234" s="2034"/>
      <c r="J234" s="585">
        <v>750</v>
      </c>
      <c r="K234" s="2035">
        <f>K232+J234</f>
        <v>789120</v>
      </c>
      <c r="L234" s="433"/>
    </row>
    <row r="235" spans="1:12">
      <c r="A235" s="498"/>
      <c r="B235" s="1899"/>
      <c r="C235" s="517" t="s">
        <v>1716</v>
      </c>
      <c r="D235" s="2015" t="s">
        <v>1717</v>
      </c>
      <c r="E235" s="2017" t="s">
        <v>1423</v>
      </c>
      <c r="F235" s="2021"/>
      <c r="G235" s="2021">
        <v>255600</v>
      </c>
      <c r="H235" s="537"/>
      <c r="I235" s="1975"/>
      <c r="J235" s="595"/>
      <c r="K235" s="1977">
        <f>K234-G235</f>
        <v>533520</v>
      </c>
      <c r="L235" s="1913"/>
    </row>
    <row r="236" spans="1:12">
      <c r="A236" s="487"/>
      <c r="B236" s="1900"/>
      <c r="C236" s="555" t="s">
        <v>1715</v>
      </c>
      <c r="D236" s="2016" t="s">
        <v>956</v>
      </c>
      <c r="E236" s="2018"/>
      <c r="F236" s="2022"/>
      <c r="G236" s="2022"/>
      <c r="H236" s="515"/>
      <c r="I236" s="1976"/>
      <c r="J236" s="595"/>
      <c r="K236" s="1978"/>
      <c r="L236" s="1914"/>
    </row>
    <row r="237" spans="1:12">
      <c r="A237" s="487"/>
      <c r="B237" s="561"/>
      <c r="C237" s="532"/>
      <c r="D237" s="576"/>
      <c r="E237" s="582"/>
      <c r="F237" s="577"/>
      <c r="G237" s="577"/>
      <c r="H237" s="600"/>
      <c r="I237" s="2034"/>
      <c r="J237" s="585">
        <v>750</v>
      </c>
      <c r="K237" s="1978">
        <f>K235+J237</f>
        <v>534270</v>
      </c>
      <c r="L237" s="433"/>
    </row>
    <row r="238" spans="1:12">
      <c r="A238" s="498"/>
      <c r="B238" s="1920" t="s">
        <v>1787</v>
      </c>
      <c r="C238" s="556" t="s">
        <v>591</v>
      </c>
      <c r="D238" s="2038"/>
      <c r="E238" s="2044"/>
      <c r="F238" s="2042">
        <v>20000000</v>
      </c>
      <c r="G238" s="1901"/>
      <c r="H238" s="537"/>
      <c r="I238" s="1975"/>
      <c r="J238" s="595"/>
      <c r="K238" s="1977">
        <f>K237+F238</f>
        <v>20534270</v>
      </c>
      <c r="L238" s="433"/>
    </row>
    <row r="239" spans="1:12">
      <c r="A239" s="487"/>
      <c r="B239" s="1921"/>
      <c r="C239" s="555"/>
      <c r="D239" s="2039"/>
      <c r="E239" s="2045"/>
      <c r="F239" s="2043"/>
      <c r="G239" s="1902"/>
      <c r="H239" s="515"/>
      <c r="I239" s="1976"/>
      <c r="J239" s="595"/>
      <c r="K239" s="1978"/>
      <c r="L239" s="433"/>
    </row>
    <row r="240" spans="1:12">
      <c r="A240" s="487"/>
      <c r="B240" s="561"/>
      <c r="C240" s="532"/>
      <c r="D240" s="576"/>
      <c r="E240" s="582"/>
      <c r="F240" s="577"/>
      <c r="G240" s="577"/>
      <c r="H240" s="600"/>
      <c r="I240" s="2034"/>
      <c r="J240" s="585"/>
      <c r="K240" s="1978"/>
      <c r="L240" s="433"/>
    </row>
    <row r="241" spans="1:12">
      <c r="A241" s="498"/>
      <c r="B241" s="1920"/>
      <c r="C241" s="497" t="s">
        <v>815</v>
      </c>
      <c r="D241" s="1897" t="s">
        <v>200</v>
      </c>
      <c r="E241" s="1899"/>
      <c r="F241" s="1911"/>
      <c r="G241" s="1911"/>
      <c r="H241" s="1911">
        <v>1070717</v>
      </c>
      <c r="I241" s="1997"/>
      <c r="J241" s="595"/>
      <c r="K241" s="1977">
        <f>K238-H241</f>
        <v>19463553</v>
      </c>
      <c r="L241" s="1913"/>
    </row>
    <row r="242" spans="1:12">
      <c r="A242" s="487"/>
      <c r="B242" s="1921"/>
      <c r="C242" s="497" t="s">
        <v>1788</v>
      </c>
      <c r="D242" s="1898"/>
      <c r="E242" s="1900"/>
      <c r="F242" s="1912"/>
      <c r="G242" s="1912"/>
      <c r="H242" s="1912"/>
      <c r="I242" s="1998"/>
      <c r="J242" s="595"/>
      <c r="K242" s="1978"/>
      <c r="L242" s="1914"/>
    </row>
    <row r="243" spans="1:12">
      <c r="A243" s="487"/>
      <c r="B243" s="561"/>
      <c r="C243" s="532"/>
      <c r="D243" s="576"/>
      <c r="E243" s="582"/>
      <c r="F243" s="577"/>
      <c r="G243" s="577"/>
      <c r="H243" s="600"/>
      <c r="I243" s="2034"/>
      <c r="J243" s="585">
        <v>1800</v>
      </c>
      <c r="K243" s="1978">
        <f>K241+J243</f>
        <v>19465353</v>
      </c>
      <c r="L243" s="433"/>
    </row>
    <row r="244" spans="1:12">
      <c r="A244" s="498"/>
      <c r="B244" s="1899"/>
      <c r="C244" s="497" t="s">
        <v>815</v>
      </c>
      <c r="D244" s="2038" t="s">
        <v>200</v>
      </c>
      <c r="E244" s="1899"/>
      <c r="F244" s="1901"/>
      <c r="G244" s="1901"/>
      <c r="H244" s="1901">
        <v>232756</v>
      </c>
      <c r="I244" s="1975"/>
      <c r="J244" s="595"/>
      <c r="K244" s="1977">
        <f>K243-H244</f>
        <v>19232597</v>
      </c>
      <c r="L244" s="433"/>
    </row>
    <row r="245" spans="1:12">
      <c r="A245" s="487"/>
      <c r="B245" s="1900"/>
      <c r="C245" s="497" t="s">
        <v>1789</v>
      </c>
      <c r="D245" s="2039"/>
      <c r="E245" s="1900"/>
      <c r="F245" s="1902"/>
      <c r="G245" s="1902"/>
      <c r="H245" s="1902"/>
      <c r="I245" s="1976"/>
      <c r="J245" s="595"/>
      <c r="K245" s="1978"/>
      <c r="L245" s="433"/>
    </row>
    <row r="246" spans="1:12">
      <c r="A246" s="487"/>
      <c r="B246" s="561"/>
      <c r="C246" s="532"/>
      <c r="D246" s="576"/>
      <c r="E246" s="582"/>
      <c r="F246" s="577"/>
      <c r="G246" s="577"/>
      <c r="H246" s="600"/>
      <c r="I246" s="2034"/>
      <c r="J246" s="585">
        <v>1800</v>
      </c>
      <c r="K246" s="1978">
        <f>K244+J246</f>
        <v>19234397</v>
      </c>
      <c r="L246" s="433"/>
    </row>
    <row r="247" spans="1:12">
      <c r="A247" s="498"/>
      <c r="B247" s="1899"/>
      <c r="C247" s="497" t="s">
        <v>815</v>
      </c>
      <c r="D247" s="2038" t="s">
        <v>200</v>
      </c>
      <c r="E247" s="1899"/>
      <c r="F247" s="1901"/>
      <c r="G247" s="1901"/>
      <c r="H247" s="1901">
        <v>295045</v>
      </c>
      <c r="I247" s="1975"/>
      <c r="J247" s="595"/>
      <c r="K247" s="1977">
        <f>K246-H247</f>
        <v>18939352</v>
      </c>
      <c r="L247" s="433"/>
    </row>
    <row r="248" spans="1:12">
      <c r="A248" s="487"/>
      <c r="B248" s="1900"/>
      <c r="C248" s="497" t="s">
        <v>1790</v>
      </c>
      <c r="D248" s="2039"/>
      <c r="E248" s="1900"/>
      <c r="F248" s="1902"/>
      <c r="G248" s="1902"/>
      <c r="H248" s="1902"/>
      <c r="I248" s="1976"/>
      <c r="J248" s="595"/>
      <c r="K248" s="1978"/>
      <c r="L248" s="433"/>
    </row>
    <row r="249" spans="1:12">
      <c r="A249" s="487"/>
      <c r="B249" s="561"/>
      <c r="C249" s="532"/>
      <c r="D249" s="576"/>
      <c r="E249" s="582"/>
      <c r="F249" s="577"/>
      <c r="G249" s="577"/>
      <c r="H249" s="600"/>
      <c r="I249" s="2034"/>
      <c r="J249" s="585">
        <v>1800</v>
      </c>
      <c r="K249" s="1978">
        <f>K247+J249</f>
        <v>18941152</v>
      </c>
      <c r="L249" s="433"/>
    </row>
    <row r="250" spans="1:12">
      <c r="A250" s="498"/>
      <c r="B250" s="1899"/>
      <c r="C250" s="497" t="s">
        <v>815</v>
      </c>
      <c r="D250" s="2038" t="s">
        <v>200</v>
      </c>
      <c r="E250" s="974"/>
      <c r="F250" s="1901"/>
      <c r="G250" s="1901"/>
      <c r="H250" s="537">
        <v>55244</v>
      </c>
      <c r="I250" s="1975"/>
      <c r="J250" s="595"/>
      <c r="K250" s="1977">
        <f>K249-H250</f>
        <v>18885908</v>
      </c>
      <c r="L250" s="433"/>
    </row>
    <row r="251" spans="1:12">
      <c r="A251" s="487"/>
      <c r="B251" s="1900"/>
      <c r="C251" s="497" t="s">
        <v>1791</v>
      </c>
      <c r="D251" s="2039"/>
      <c r="E251" s="1916"/>
      <c r="F251" s="1902"/>
      <c r="G251" s="1902"/>
      <c r="H251" s="515"/>
      <c r="I251" s="1976"/>
      <c r="J251" s="595"/>
      <c r="K251" s="1978"/>
      <c r="L251" s="433"/>
    </row>
    <row r="252" spans="1:12">
      <c r="A252" s="487"/>
      <c r="B252" s="561"/>
      <c r="C252" s="532"/>
      <c r="D252" s="576"/>
      <c r="E252" s="582"/>
      <c r="F252" s="577"/>
      <c r="G252" s="577"/>
      <c r="H252" s="600"/>
      <c r="I252" s="2034"/>
      <c r="J252" s="585">
        <v>1800</v>
      </c>
      <c r="K252" s="1978">
        <f>K250+J252</f>
        <v>18887708</v>
      </c>
      <c r="L252" s="433"/>
    </row>
    <row r="253" spans="1:12">
      <c r="A253" s="498"/>
      <c r="B253" s="1899"/>
      <c r="C253" s="556" t="s">
        <v>815</v>
      </c>
      <c r="D253" s="2038" t="s">
        <v>1657</v>
      </c>
      <c r="E253" s="9498"/>
      <c r="F253" s="2042"/>
      <c r="G253" s="2042">
        <v>150032</v>
      </c>
      <c r="H253" s="2042"/>
      <c r="I253" s="2042"/>
      <c r="J253" s="595"/>
      <c r="K253" s="1977">
        <f>K252-G253</f>
        <v>18737676</v>
      </c>
      <c r="L253" s="433"/>
    </row>
    <row r="254" spans="1:12">
      <c r="A254" s="487"/>
      <c r="B254" s="1900"/>
      <c r="C254" s="555" t="s">
        <v>1656</v>
      </c>
      <c r="D254" s="2039" t="s">
        <v>956</v>
      </c>
      <c r="E254" s="9499"/>
      <c r="F254" s="2043"/>
      <c r="G254" s="2043"/>
      <c r="H254" s="2043"/>
      <c r="I254" s="2043"/>
      <c r="J254" s="559"/>
      <c r="K254" s="1978"/>
      <c r="L254" s="433"/>
    </row>
    <row r="255" spans="1:12">
      <c r="A255" s="487"/>
      <c r="B255" s="561"/>
      <c r="C255" s="532"/>
      <c r="D255" s="576"/>
      <c r="E255" s="605"/>
      <c r="F255" s="577"/>
      <c r="G255" s="577"/>
      <c r="H255" s="586"/>
      <c r="I255" s="577"/>
      <c r="J255" s="585">
        <v>1800</v>
      </c>
      <c r="K255" s="1978">
        <f>K253+J255</f>
        <v>18739476</v>
      </c>
      <c r="L255" s="433"/>
    </row>
    <row r="256" spans="1:12">
      <c r="A256" s="498"/>
      <c r="B256" s="1899"/>
      <c r="C256" s="556" t="s">
        <v>815</v>
      </c>
      <c r="D256" s="2038" t="s">
        <v>1145</v>
      </c>
      <c r="E256" s="2040" t="s">
        <v>1230</v>
      </c>
      <c r="F256" s="2042"/>
      <c r="G256" s="2042">
        <v>741421</v>
      </c>
      <c r="H256" s="534"/>
      <c r="I256" s="2042"/>
      <c r="J256" s="2033"/>
      <c r="K256" s="1977">
        <f>K255-G256</f>
        <v>17998055</v>
      </c>
      <c r="L256" s="1925"/>
    </row>
    <row r="257" spans="1:12">
      <c r="A257" s="487"/>
      <c r="B257" s="1900"/>
      <c r="C257" s="555" t="s">
        <v>1146</v>
      </c>
      <c r="D257" s="2039" t="s">
        <v>729</v>
      </c>
      <c r="E257" s="2041"/>
      <c r="F257" s="2043"/>
      <c r="G257" s="2043"/>
      <c r="H257" s="515"/>
      <c r="I257" s="2043"/>
      <c r="J257" s="2033"/>
      <c r="K257" s="1978"/>
      <c r="L257" s="1926"/>
    </row>
    <row r="258" spans="1:12">
      <c r="A258" s="487"/>
      <c r="B258" s="561"/>
      <c r="C258" s="532"/>
      <c r="D258" s="576"/>
      <c r="E258" s="582"/>
      <c r="F258" s="577"/>
      <c r="G258" s="577"/>
      <c r="H258" s="1962"/>
      <c r="I258" s="577"/>
      <c r="J258" s="2037">
        <v>1800</v>
      </c>
      <c r="K258" s="1978">
        <f>K256+J258</f>
        <v>17999855</v>
      </c>
      <c r="L258" s="433"/>
    </row>
    <row r="259" spans="1:12">
      <c r="A259" s="498"/>
      <c r="B259" s="1899"/>
      <c r="C259" s="556" t="s">
        <v>821</v>
      </c>
      <c r="D259" s="2038" t="s">
        <v>1339</v>
      </c>
      <c r="E259" s="1136" t="s">
        <v>1347</v>
      </c>
      <c r="F259" s="2042"/>
      <c r="G259" s="2042">
        <v>387183</v>
      </c>
      <c r="H259" s="534"/>
      <c r="I259" s="2042"/>
      <c r="J259" s="2070"/>
      <c r="K259" s="1977">
        <f>K258-G259</f>
        <v>17612672</v>
      </c>
      <c r="L259" s="433"/>
    </row>
    <row r="260" spans="1:12">
      <c r="A260" s="487"/>
      <c r="B260" s="1900"/>
      <c r="C260" s="555" t="s">
        <v>1338</v>
      </c>
      <c r="D260" s="2039" t="s">
        <v>304</v>
      </c>
      <c r="E260" s="2048"/>
      <c r="F260" s="2043"/>
      <c r="G260" s="2043"/>
      <c r="H260" s="515"/>
      <c r="I260" s="2043"/>
      <c r="J260" s="2070"/>
      <c r="K260" s="1978"/>
      <c r="L260" s="433"/>
    </row>
    <row r="261" spans="1:12">
      <c r="A261" s="487"/>
      <c r="B261" s="561"/>
      <c r="C261" s="532"/>
      <c r="D261" s="576"/>
      <c r="E261" s="582"/>
      <c r="F261" s="577"/>
      <c r="G261" s="577"/>
      <c r="H261" s="600"/>
      <c r="I261" s="577"/>
      <c r="J261" s="585">
        <v>1800</v>
      </c>
      <c r="K261" s="1978">
        <f>K259+J261</f>
        <v>17614472</v>
      </c>
      <c r="L261" s="433"/>
    </row>
    <row r="262" spans="1:12">
      <c r="A262" s="498"/>
      <c r="B262" s="1899"/>
      <c r="C262" s="556" t="s">
        <v>815</v>
      </c>
      <c r="D262" s="2038" t="s">
        <v>1283</v>
      </c>
      <c r="E262" s="2040" t="s">
        <v>1346</v>
      </c>
      <c r="F262" s="2042"/>
      <c r="G262" s="2042">
        <v>490341</v>
      </c>
      <c r="H262" s="534"/>
      <c r="I262" s="1960"/>
      <c r="J262" s="559"/>
      <c r="K262" s="1977">
        <f>K261-G262</f>
        <v>17124131</v>
      </c>
      <c r="L262" s="1913"/>
    </row>
    <row r="263" spans="1:12">
      <c r="A263" s="487"/>
      <c r="B263" s="1900"/>
      <c r="C263" s="555" t="s">
        <v>1282</v>
      </c>
      <c r="D263" s="2039" t="s">
        <v>250</v>
      </c>
      <c r="E263" s="2041"/>
      <c r="F263" s="2043"/>
      <c r="G263" s="2043"/>
      <c r="H263" s="515"/>
      <c r="I263" s="1961"/>
      <c r="J263" s="559"/>
      <c r="K263" s="1978"/>
      <c r="L263" s="1914"/>
    </row>
    <row r="264" spans="1:12">
      <c r="A264" s="487"/>
      <c r="B264" s="561"/>
      <c r="C264" s="532"/>
      <c r="D264" s="576"/>
      <c r="E264" s="582"/>
      <c r="F264" s="577"/>
      <c r="G264" s="577"/>
      <c r="H264" s="1962"/>
      <c r="I264" s="577"/>
      <c r="J264" s="604">
        <v>1800</v>
      </c>
      <c r="K264" s="1978">
        <f>K262+J264</f>
        <v>17125931</v>
      </c>
      <c r="L264" s="433"/>
    </row>
    <row r="265" spans="1:12">
      <c r="A265" s="498"/>
      <c r="B265" s="1899"/>
      <c r="C265" s="474" t="s">
        <v>815</v>
      </c>
      <c r="D265" s="2038" t="s">
        <v>1353</v>
      </c>
      <c r="E265" s="1136" t="s">
        <v>1484</v>
      </c>
      <c r="F265" s="2042"/>
      <c r="G265" s="2042">
        <v>185236</v>
      </c>
      <c r="H265" s="534"/>
      <c r="I265" s="1960"/>
      <c r="J265" s="2050"/>
      <c r="K265" s="1977">
        <f>K264-G265</f>
        <v>16940695</v>
      </c>
      <c r="L265" s="433"/>
    </row>
    <row r="266" spans="1:12">
      <c r="A266" s="487"/>
      <c r="B266" s="1900"/>
      <c r="C266" s="477" t="s">
        <v>1352</v>
      </c>
      <c r="D266" s="2039" t="s">
        <v>258</v>
      </c>
      <c r="E266" s="2048"/>
      <c r="F266" s="2043"/>
      <c r="G266" s="2043"/>
      <c r="H266" s="515"/>
      <c r="I266" s="1961"/>
      <c r="J266" s="2051"/>
      <c r="K266" s="1978"/>
      <c r="L266" s="433"/>
    </row>
    <row r="267" spans="1:12">
      <c r="A267" s="487"/>
      <c r="B267" s="561"/>
      <c r="C267" s="532"/>
      <c r="D267" s="576"/>
      <c r="E267" s="582"/>
      <c r="F267" s="600"/>
      <c r="G267" s="600"/>
      <c r="H267" s="600"/>
      <c r="I267" s="600"/>
      <c r="J267" s="604">
        <v>1800</v>
      </c>
      <c r="K267" s="1978">
        <f>K265+J267</f>
        <v>16942495</v>
      </c>
      <c r="L267" s="433"/>
    </row>
    <row r="268" spans="1:12">
      <c r="A268" s="498"/>
      <c r="B268" s="1899"/>
      <c r="C268" s="517" t="s">
        <v>821</v>
      </c>
      <c r="D268" s="2038" t="s">
        <v>1427</v>
      </c>
      <c r="E268" s="2040" t="s">
        <v>1544</v>
      </c>
      <c r="F268" s="2049"/>
      <c r="G268" s="2042">
        <v>79131</v>
      </c>
      <c r="H268" s="537"/>
      <c r="I268" s="2042"/>
      <c r="J268" s="923"/>
      <c r="K268" s="1977">
        <f>K267-G268</f>
        <v>16863364</v>
      </c>
      <c r="L268" s="1913"/>
    </row>
    <row r="269" spans="1:12">
      <c r="A269" s="487"/>
      <c r="B269" s="1900"/>
      <c r="C269" s="555" t="s">
        <v>1426</v>
      </c>
      <c r="D269" s="2039" t="s">
        <v>729</v>
      </c>
      <c r="E269" s="2041"/>
      <c r="F269" s="2043"/>
      <c r="G269" s="2043"/>
      <c r="H269" s="515"/>
      <c r="I269" s="2043"/>
      <c r="J269" s="460"/>
      <c r="K269" s="1978"/>
      <c r="L269" s="1914"/>
    </row>
    <row r="270" spans="1:12">
      <c r="A270" s="487"/>
      <c r="B270" s="561"/>
      <c r="C270" s="532"/>
      <c r="D270" s="528"/>
      <c r="E270" s="584"/>
      <c r="F270" s="577"/>
      <c r="G270" s="577"/>
      <c r="H270" s="600"/>
      <c r="I270" s="577"/>
      <c r="J270" s="604">
        <v>1800</v>
      </c>
      <c r="K270" s="1978">
        <f>K268+J270</f>
        <v>16865164</v>
      </c>
      <c r="L270" s="433"/>
    </row>
    <row r="271" spans="1:12">
      <c r="A271" s="498"/>
      <c r="B271" s="1899"/>
      <c r="C271" s="556" t="s">
        <v>815</v>
      </c>
      <c r="D271" s="2038" t="s">
        <v>138</v>
      </c>
      <c r="E271" s="974" t="s">
        <v>140</v>
      </c>
      <c r="F271" s="2046"/>
      <c r="G271" s="2046">
        <v>280010</v>
      </c>
      <c r="H271" s="923"/>
      <c r="I271" s="2046"/>
      <c r="J271" s="537"/>
      <c r="K271" s="1977">
        <f>K270-G271</f>
        <v>16585154</v>
      </c>
      <c r="L271" s="1913"/>
    </row>
    <row r="272" spans="1:12">
      <c r="A272" s="487"/>
      <c r="B272" s="1900"/>
      <c r="C272" s="555" t="s">
        <v>910</v>
      </c>
      <c r="D272" s="2039" t="s">
        <v>598</v>
      </c>
      <c r="E272" s="2048"/>
      <c r="F272" s="980"/>
      <c r="G272" s="2047"/>
      <c r="H272" s="460"/>
      <c r="I272" s="2047"/>
      <c r="J272" s="515"/>
      <c r="K272" s="1978"/>
      <c r="L272" s="1914"/>
    </row>
    <row r="273" spans="1:12">
      <c r="A273" s="487"/>
      <c r="B273" s="1907"/>
      <c r="C273" s="532"/>
      <c r="D273" s="576"/>
      <c r="E273" s="582"/>
      <c r="F273" s="586"/>
      <c r="G273" s="600"/>
      <c r="H273" s="600"/>
      <c r="I273" s="600"/>
      <c r="J273" s="604">
        <v>1800</v>
      </c>
      <c r="K273" s="2035">
        <f>K271+J273</f>
        <v>16586954</v>
      </c>
      <c r="L273" s="433"/>
    </row>
    <row r="274" spans="1:12">
      <c r="A274" s="498"/>
      <c r="B274" s="1899"/>
      <c r="C274" s="556" t="s">
        <v>815</v>
      </c>
      <c r="D274" s="2038" t="s">
        <v>941</v>
      </c>
      <c r="E274" s="974" t="s">
        <v>276</v>
      </c>
      <c r="F274" s="2042"/>
      <c r="G274" s="2042">
        <v>373460</v>
      </c>
      <c r="H274" s="534"/>
      <c r="I274" s="2042"/>
      <c r="J274" s="2050"/>
      <c r="K274" s="1977">
        <f>K273-G274</f>
        <v>16213494</v>
      </c>
      <c r="L274" s="433"/>
    </row>
    <row r="275" spans="1:12">
      <c r="A275" s="487"/>
      <c r="B275" s="1900"/>
      <c r="C275" s="555" t="s">
        <v>1361</v>
      </c>
      <c r="D275" s="2039" t="s">
        <v>250</v>
      </c>
      <c r="E275" s="2048"/>
      <c r="F275" s="2043"/>
      <c r="G275" s="2043"/>
      <c r="H275" s="515"/>
      <c r="I275" s="2043"/>
      <c r="J275" s="2051"/>
      <c r="K275" s="1978"/>
      <c r="L275" s="433"/>
    </row>
    <row r="276" spans="1:12">
      <c r="A276" s="487"/>
      <c r="B276" s="1907"/>
      <c r="C276" s="529"/>
      <c r="D276" s="602"/>
      <c r="E276" s="605"/>
      <c r="F276" s="577"/>
      <c r="G276" s="600"/>
      <c r="H276" s="600"/>
      <c r="I276" s="600"/>
      <c r="J276" s="585">
        <v>1800</v>
      </c>
      <c r="K276" s="1978">
        <f>K274+J276</f>
        <v>16215294</v>
      </c>
      <c r="L276" s="433"/>
    </row>
    <row r="277" spans="1:12">
      <c r="A277" s="498"/>
      <c r="B277" s="1899"/>
      <c r="C277" s="474" t="s">
        <v>815</v>
      </c>
      <c r="D277" s="2038" t="s">
        <v>1456</v>
      </c>
      <c r="E277" s="2044" t="s">
        <v>1485</v>
      </c>
      <c r="F277" s="2042"/>
      <c r="G277" s="2042">
        <v>255973</v>
      </c>
      <c r="H277" s="2042"/>
      <c r="I277" s="2042"/>
      <c r="J277" s="2050"/>
      <c r="K277" s="1977">
        <f>K276-G277</f>
        <v>15959321</v>
      </c>
      <c r="L277" s="433"/>
    </row>
    <row r="278" spans="1:12">
      <c r="A278" s="487"/>
      <c r="B278" s="1900"/>
      <c r="C278" s="477" t="s">
        <v>1512</v>
      </c>
      <c r="D278" s="2039" t="s">
        <v>956</v>
      </c>
      <c r="E278" s="2045"/>
      <c r="F278" s="2043"/>
      <c r="G278" s="2043"/>
      <c r="H278" s="2043"/>
      <c r="I278" s="2043"/>
      <c r="J278" s="2051"/>
      <c r="K278" s="1978"/>
      <c r="L278" s="433"/>
    </row>
    <row r="279" spans="1:12">
      <c r="A279" s="487"/>
      <c r="B279" s="561"/>
      <c r="C279" s="532"/>
      <c r="D279" s="576"/>
      <c r="E279" s="582"/>
      <c r="F279" s="577"/>
      <c r="G279" s="577"/>
      <c r="H279" s="600"/>
      <c r="I279" s="577"/>
      <c r="J279" s="585">
        <v>1800</v>
      </c>
      <c r="K279" s="1978">
        <f>K277+J279</f>
        <v>15961121</v>
      </c>
      <c r="L279" s="433"/>
    </row>
    <row r="280" spans="1:12">
      <c r="A280" s="498"/>
      <c r="B280" s="1899"/>
      <c r="C280" s="474" t="s">
        <v>815</v>
      </c>
      <c r="D280" s="2038" t="s">
        <v>1586</v>
      </c>
      <c r="E280" s="2040" t="s">
        <v>1637</v>
      </c>
      <c r="F280" s="2042"/>
      <c r="G280" s="2042">
        <v>99763</v>
      </c>
      <c r="H280" s="2042"/>
      <c r="I280" s="2042"/>
      <c r="J280" s="2050"/>
      <c r="K280" s="1977">
        <f>K279-G280</f>
        <v>15861358</v>
      </c>
      <c r="L280" s="1913"/>
    </row>
    <row r="281" spans="1:12">
      <c r="A281" s="487"/>
      <c r="B281" s="1900"/>
      <c r="C281" s="477" t="s">
        <v>1585</v>
      </c>
      <c r="D281" s="2039" t="s">
        <v>729</v>
      </c>
      <c r="E281" s="2041"/>
      <c r="F281" s="2043"/>
      <c r="G281" s="2043"/>
      <c r="H281" s="2043"/>
      <c r="I281" s="2043"/>
      <c r="J281" s="2051"/>
      <c r="K281" s="1978"/>
      <c r="L281" s="1914"/>
    </row>
    <row r="282" spans="1:12">
      <c r="A282" s="487"/>
      <c r="B282" s="561"/>
      <c r="C282" s="529"/>
      <c r="D282" s="602"/>
      <c r="E282" s="605"/>
      <c r="F282" s="577"/>
      <c r="G282" s="577"/>
      <c r="H282" s="600"/>
      <c r="I282" s="577"/>
      <c r="J282" s="585">
        <v>1800</v>
      </c>
      <c r="K282" s="1978">
        <f>K280+J282</f>
        <v>15863158</v>
      </c>
      <c r="L282" s="433"/>
    </row>
    <row r="283" spans="1:12">
      <c r="A283" s="498"/>
      <c r="B283" s="1899"/>
      <c r="C283" s="556" t="s">
        <v>997</v>
      </c>
      <c r="D283" s="2038" t="s">
        <v>278</v>
      </c>
      <c r="E283" s="974" t="s">
        <v>279</v>
      </c>
      <c r="F283" s="2042"/>
      <c r="G283" s="2042">
        <v>202500</v>
      </c>
      <c r="H283" s="2042"/>
      <c r="I283" s="2042"/>
      <c r="J283" s="2050"/>
      <c r="K283" s="1977">
        <f>K282-G283</f>
        <v>15660658</v>
      </c>
      <c r="L283" s="433"/>
    </row>
    <row r="284" spans="1:12">
      <c r="A284" s="487"/>
      <c r="B284" s="1900"/>
      <c r="C284" s="555" t="s">
        <v>1527</v>
      </c>
      <c r="D284" s="2039" t="s">
        <v>38</v>
      </c>
      <c r="E284" s="2048"/>
      <c r="F284" s="2043"/>
      <c r="G284" s="2043"/>
      <c r="H284" s="2043"/>
      <c r="I284" s="2043"/>
      <c r="J284" s="2051"/>
      <c r="K284" s="1978"/>
      <c r="L284" s="433"/>
    </row>
    <row r="285" spans="1:12">
      <c r="A285" s="487"/>
      <c r="B285" s="561"/>
      <c r="C285" s="529"/>
      <c r="D285" s="602"/>
      <c r="E285" s="605"/>
      <c r="F285" s="577"/>
      <c r="G285" s="577"/>
      <c r="H285" s="600"/>
      <c r="I285" s="577"/>
      <c r="J285" s="1979">
        <v>1800</v>
      </c>
      <c r="K285" s="1978">
        <f>K283+J285</f>
        <v>15662458</v>
      </c>
      <c r="L285" s="433"/>
    </row>
    <row r="286" spans="1:12">
      <c r="A286" s="498"/>
      <c r="B286" s="1899"/>
      <c r="C286" s="457" t="s">
        <v>781</v>
      </c>
      <c r="D286" s="2056" t="s">
        <v>200</v>
      </c>
      <c r="E286" s="1136"/>
      <c r="F286" s="2052"/>
      <c r="G286" s="2052"/>
      <c r="H286" s="537">
        <v>24140</v>
      </c>
      <c r="I286" s="2052"/>
      <c r="J286" s="595"/>
      <c r="K286" s="1977">
        <f>K285-H286</f>
        <v>15638318</v>
      </c>
      <c r="L286" s="1913"/>
    </row>
    <row r="287" spans="1:12">
      <c r="A287" s="487"/>
      <c r="B287" s="1900"/>
      <c r="C287" s="461" t="s">
        <v>1691</v>
      </c>
      <c r="D287" s="2057"/>
      <c r="E287" s="2060"/>
      <c r="F287" s="2053"/>
      <c r="G287" s="2053"/>
      <c r="H287" s="515"/>
      <c r="I287" s="2053"/>
      <c r="J287" s="595"/>
      <c r="K287" s="1978"/>
      <c r="L287" s="1914"/>
    </row>
    <row r="288" spans="1:12">
      <c r="A288" s="487"/>
      <c r="B288" s="561"/>
      <c r="C288" s="532"/>
      <c r="D288" s="576"/>
      <c r="E288" s="582"/>
      <c r="F288" s="577"/>
      <c r="G288" s="577"/>
      <c r="H288" s="600"/>
      <c r="I288" s="577"/>
      <c r="J288" s="604">
        <v>1500</v>
      </c>
      <c r="K288" s="1978">
        <f>K286+J288</f>
        <v>15639818</v>
      </c>
      <c r="L288" s="433"/>
    </row>
    <row r="289" spans="1:12">
      <c r="A289" s="498"/>
      <c r="B289" s="1899"/>
      <c r="C289" s="457" t="s">
        <v>781</v>
      </c>
      <c r="D289" s="2056" t="s">
        <v>200</v>
      </c>
      <c r="E289" s="1136"/>
      <c r="F289" s="2052"/>
      <c r="G289" s="2052"/>
      <c r="H289" s="537">
        <v>31340</v>
      </c>
      <c r="I289" s="2052"/>
      <c r="J289" s="595"/>
      <c r="K289" s="1977">
        <f>K288-H289</f>
        <v>15608478</v>
      </c>
      <c r="L289" s="1913"/>
    </row>
    <row r="290" spans="1:12">
      <c r="A290" s="487"/>
      <c r="B290" s="1900"/>
      <c r="C290" s="461" t="s">
        <v>1792</v>
      </c>
      <c r="D290" s="2057"/>
      <c r="E290" s="2060"/>
      <c r="F290" s="2053"/>
      <c r="G290" s="2053"/>
      <c r="H290" s="515"/>
      <c r="I290" s="2053"/>
      <c r="J290" s="595"/>
      <c r="K290" s="1978"/>
      <c r="L290" s="1914"/>
    </row>
    <row r="291" spans="1:12">
      <c r="A291" s="487"/>
      <c r="B291" s="561"/>
      <c r="C291" s="532"/>
      <c r="D291" s="576"/>
      <c r="E291" s="582"/>
      <c r="F291" s="577"/>
      <c r="G291" s="577"/>
      <c r="H291" s="600"/>
      <c r="I291" s="577"/>
      <c r="J291" s="604">
        <v>1500</v>
      </c>
      <c r="K291" s="2035">
        <f>K289+J291</f>
        <v>15609978</v>
      </c>
      <c r="L291" s="433"/>
    </row>
    <row r="292" spans="1:12">
      <c r="A292" s="498"/>
      <c r="B292" s="1899"/>
      <c r="C292" s="457" t="s">
        <v>781</v>
      </c>
      <c r="D292" s="2056" t="s">
        <v>200</v>
      </c>
      <c r="E292" s="1136"/>
      <c r="F292" s="2052"/>
      <c r="G292" s="2052"/>
      <c r="H292" s="537">
        <v>88140</v>
      </c>
      <c r="I292" s="2052"/>
      <c r="J292" s="595"/>
      <c r="K292" s="1977">
        <f>K291-H292</f>
        <v>15521838</v>
      </c>
      <c r="L292" s="1913"/>
    </row>
    <row r="293" spans="1:12">
      <c r="A293" s="487"/>
      <c r="B293" s="1900"/>
      <c r="C293" s="461" t="s">
        <v>1793</v>
      </c>
      <c r="D293" s="2057"/>
      <c r="E293" s="2060"/>
      <c r="F293" s="2053"/>
      <c r="G293" s="2053"/>
      <c r="H293" s="515"/>
      <c r="I293" s="2053"/>
      <c r="J293" s="595"/>
      <c r="K293" s="1978"/>
      <c r="L293" s="1914"/>
    </row>
    <row r="294" spans="1:12">
      <c r="A294" s="487"/>
      <c r="B294" s="561"/>
      <c r="C294" s="532"/>
      <c r="D294" s="576"/>
      <c r="E294" s="582"/>
      <c r="F294" s="577"/>
      <c r="G294" s="577"/>
      <c r="H294" s="600"/>
      <c r="I294" s="577"/>
      <c r="J294" s="604">
        <v>1500</v>
      </c>
      <c r="K294" s="1978">
        <f>K292+J294</f>
        <v>15523338</v>
      </c>
      <c r="L294" s="433"/>
    </row>
    <row r="295" spans="1:12">
      <c r="A295" s="498"/>
      <c r="B295" s="1899"/>
      <c r="C295" s="517" t="s">
        <v>781</v>
      </c>
      <c r="D295" s="2056" t="s">
        <v>614</v>
      </c>
      <c r="E295" s="2054" t="s">
        <v>414</v>
      </c>
      <c r="F295" s="2052"/>
      <c r="G295" s="2052">
        <v>131140</v>
      </c>
      <c r="H295" s="2052"/>
      <c r="I295" s="2052"/>
      <c r="J295" s="534"/>
      <c r="K295" s="1977">
        <f>K294-G295</f>
        <v>15392198</v>
      </c>
      <c r="L295" s="1913"/>
    </row>
    <row r="296" spans="1:12">
      <c r="A296" s="487"/>
      <c r="B296" s="1900"/>
      <c r="C296" s="555" t="s">
        <v>1031</v>
      </c>
      <c r="D296" s="2057" t="s">
        <v>698</v>
      </c>
      <c r="E296" s="2055"/>
      <c r="F296" s="2053"/>
      <c r="G296" s="2053"/>
      <c r="H296" s="2053"/>
      <c r="I296" s="2053"/>
      <c r="J296" s="515"/>
      <c r="K296" s="1978"/>
      <c r="L296" s="1914"/>
    </row>
    <row r="297" spans="1:12">
      <c r="A297" s="487"/>
      <c r="B297" s="561"/>
      <c r="C297" s="532"/>
      <c r="D297" s="576"/>
      <c r="E297" s="584"/>
      <c r="F297" s="577"/>
      <c r="G297" s="577"/>
      <c r="H297" s="600"/>
      <c r="I297" s="577"/>
      <c r="J297" s="604">
        <v>1500</v>
      </c>
      <c r="K297" s="1978">
        <f>K295+J297</f>
        <v>15393698</v>
      </c>
      <c r="L297" s="433"/>
    </row>
    <row r="298" spans="1:12">
      <c r="A298" s="498"/>
      <c r="B298" s="1915"/>
      <c r="C298" s="474" t="s">
        <v>778</v>
      </c>
      <c r="D298" s="2056" t="s">
        <v>795</v>
      </c>
      <c r="E298" s="2054" t="s">
        <v>454</v>
      </c>
      <c r="F298" s="2052"/>
      <c r="G298" s="2052">
        <v>95640</v>
      </c>
      <c r="H298" s="537"/>
      <c r="I298" s="2052"/>
      <c r="J298" s="537"/>
      <c r="K298" s="1977">
        <f>K297-G298</f>
        <v>15298058</v>
      </c>
      <c r="L298" s="433"/>
    </row>
    <row r="299" spans="1:12">
      <c r="A299" s="487"/>
      <c r="B299" s="1916"/>
      <c r="C299" s="477" t="s">
        <v>794</v>
      </c>
      <c r="D299" s="2057" t="s">
        <v>875</v>
      </c>
      <c r="E299" s="2055"/>
      <c r="F299" s="2053"/>
      <c r="G299" s="2053"/>
      <c r="H299" s="515"/>
      <c r="I299" s="2053"/>
      <c r="J299" s="515"/>
      <c r="K299" s="1978"/>
      <c r="L299" s="433"/>
    </row>
    <row r="300" spans="1:12">
      <c r="A300" s="487"/>
      <c r="B300" s="561"/>
      <c r="C300" s="529"/>
      <c r="D300" s="583"/>
      <c r="E300" s="599"/>
      <c r="F300" s="600"/>
      <c r="G300" s="600"/>
      <c r="H300" s="600"/>
      <c r="I300" s="600"/>
      <c r="J300" s="585">
        <v>1500</v>
      </c>
      <c r="K300" s="1978">
        <f>K298+J300</f>
        <v>15299558</v>
      </c>
      <c r="L300" s="433"/>
    </row>
    <row r="301" spans="1:12">
      <c r="A301" s="498"/>
      <c r="B301" s="1915"/>
      <c r="C301" s="474" t="s">
        <v>781</v>
      </c>
      <c r="D301" s="2056" t="s">
        <v>1285</v>
      </c>
      <c r="E301" s="2054" t="s">
        <v>1320</v>
      </c>
      <c r="F301" s="2052"/>
      <c r="G301" s="2052">
        <v>20140</v>
      </c>
      <c r="H301" s="534"/>
      <c r="I301" s="2052"/>
      <c r="J301" s="2064"/>
      <c r="K301" s="1977">
        <f>K300-G301</f>
        <v>15279418</v>
      </c>
      <c r="L301" s="433"/>
    </row>
    <row r="302" spans="1:12">
      <c r="A302" s="487"/>
      <c r="B302" s="1916"/>
      <c r="C302" s="477" t="s">
        <v>1092</v>
      </c>
      <c r="D302" s="2057" t="s">
        <v>38</v>
      </c>
      <c r="E302" s="2055"/>
      <c r="F302" s="2053"/>
      <c r="G302" s="2053"/>
      <c r="H302" s="515"/>
      <c r="I302" s="2053"/>
      <c r="J302" s="2065"/>
      <c r="K302" s="1978"/>
      <c r="L302" s="433"/>
    </row>
    <row r="303" spans="1:12">
      <c r="A303" s="487"/>
      <c r="B303" s="561"/>
      <c r="C303" s="1436"/>
      <c r="D303" s="1436"/>
      <c r="E303" s="1436"/>
      <c r="F303" s="577"/>
      <c r="G303" s="577"/>
      <c r="H303" s="600"/>
      <c r="I303" s="577"/>
      <c r="J303" s="604">
        <v>1500</v>
      </c>
      <c r="K303" s="2035">
        <f>K301+J303</f>
        <v>15280918</v>
      </c>
      <c r="L303" s="433"/>
    </row>
    <row r="304" spans="1:12">
      <c r="A304" s="491"/>
      <c r="B304" s="1915"/>
      <c r="C304" s="556" t="s">
        <v>781</v>
      </c>
      <c r="D304" s="2056" t="s">
        <v>1353</v>
      </c>
      <c r="E304" s="1136" t="s">
        <v>1484</v>
      </c>
      <c r="F304" s="2052"/>
      <c r="G304" s="2052">
        <v>24040</v>
      </c>
      <c r="H304" s="2052"/>
      <c r="I304" s="2052"/>
      <c r="J304" s="2064"/>
      <c r="K304" s="1977">
        <f>K303-G304</f>
        <v>15256878</v>
      </c>
      <c r="L304" s="433"/>
    </row>
    <row r="305" spans="1:12">
      <c r="A305" s="487"/>
      <c r="B305" s="1916"/>
      <c r="C305" s="555" t="s">
        <v>1354</v>
      </c>
      <c r="D305" s="2057" t="s">
        <v>258</v>
      </c>
      <c r="E305" s="2060"/>
      <c r="F305" s="2053"/>
      <c r="G305" s="2053"/>
      <c r="H305" s="2053"/>
      <c r="I305" s="2053"/>
      <c r="J305" s="2065"/>
      <c r="K305" s="1978"/>
      <c r="L305" s="433"/>
    </row>
    <row r="306" spans="1:12">
      <c r="A306" s="487"/>
      <c r="B306" s="561"/>
      <c r="C306" s="532"/>
      <c r="D306" s="576"/>
      <c r="E306" s="582"/>
      <c r="F306" s="575"/>
      <c r="G306" s="575"/>
      <c r="H306" s="586"/>
      <c r="I306" s="575"/>
      <c r="J306" s="604">
        <v>1500</v>
      </c>
      <c r="K306" s="1978">
        <f>K304+J306</f>
        <v>15258378</v>
      </c>
      <c r="L306" s="433"/>
    </row>
    <row r="307" spans="1:12">
      <c r="A307" s="498"/>
      <c r="B307" s="1915"/>
      <c r="C307" s="556" t="s">
        <v>781</v>
      </c>
      <c r="D307" s="2056" t="s">
        <v>1344</v>
      </c>
      <c r="E307" s="1136" t="s">
        <v>1349</v>
      </c>
      <c r="F307" s="2052"/>
      <c r="G307" s="2058">
        <v>102140</v>
      </c>
      <c r="H307" s="2052"/>
      <c r="I307" s="2052"/>
      <c r="J307" s="2064"/>
      <c r="K307" s="1977">
        <f>K306-G307</f>
        <v>15156238</v>
      </c>
      <c r="L307" s="433"/>
    </row>
    <row r="308" spans="1:12">
      <c r="A308" s="487"/>
      <c r="B308" s="1916"/>
      <c r="C308" s="555" t="s">
        <v>1343</v>
      </c>
      <c r="D308" s="2057" t="s">
        <v>1543</v>
      </c>
      <c r="E308" s="2060"/>
      <c r="F308" s="2053"/>
      <c r="G308" s="2059"/>
      <c r="H308" s="2053"/>
      <c r="I308" s="2053"/>
      <c r="J308" s="2065"/>
      <c r="K308" s="1978"/>
      <c r="L308" s="433"/>
    </row>
    <row r="309" spans="1:12">
      <c r="A309" s="487"/>
      <c r="B309" s="561"/>
      <c r="C309" s="532"/>
      <c r="D309" s="576"/>
      <c r="E309" s="582"/>
      <c r="F309" s="577"/>
      <c r="G309" s="577"/>
      <c r="H309" s="600"/>
      <c r="I309" s="577"/>
      <c r="J309" s="604">
        <v>1500</v>
      </c>
      <c r="K309" s="2035">
        <f>K307+J309</f>
        <v>15157738</v>
      </c>
      <c r="L309" s="433"/>
    </row>
    <row r="310" spans="1:12">
      <c r="A310" s="498"/>
      <c r="B310" s="1915"/>
      <c r="C310" s="517" t="s">
        <v>781</v>
      </c>
      <c r="D310" s="2056" t="s">
        <v>1560</v>
      </c>
      <c r="E310" s="2054" t="s">
        <v>1603</v>
      </c>
      <c r="F310" s="2052"/>
      <c r="G310" s="2052">
        <v>39140</v>
      </c>
      <c r="H310" s="2052"/>
      <c r="I310" s="2052"/>
      <c r="J310" s="2064"/>
      <c r="K310" s="1977">
        <f>K309-G310</f>
        <v>15118598</v>
      </c>
      <c r="L310" s="1913"/>
    </row>
    <row r="311" spans="1:12">
      <c r="A311" s="487"/>
      <c r="B311" s="1916"/>
      <c r="C311" s="477" t="s">
        <v>1559</v>
      </c>
      <c r="D311" s="2057" t="s">
        <v>38</v>
      </c>
      <c r="E311" s="2055"/>
      <c r="F311" s="2053"/>
      <c r="G311" s="2053"/>
      <c r="H311" s="2053"/>
      <c r="I311" s="2053"/>
      <c r="J311" s="2065"/>
      <c r="K311" s="1978"/>
      <c r="L311" s="1914"/>
    </row>
    <row r="312" spans="1:12">
      <c r="A312" s="487"/>
      <c r="B312" s="561"/>
      <c r="C312" s="532"/>
      <c r="D312" s="583"/>
      <c r="E312" s="582"/>
      <c r="F312" s="575"/>
      <c r="G312" s="575"/>
      <c r="H312" s="586"/>
      <c r="I312" s="575"/>
      <c r="J312" s="585">
        <v>1500</v>
      </c>
      <c r="K312" s="1978">
        <f>K310+J312</f>
        <v>15120098</v>
      </c>
      <c r="L312" s="433"/>
    </row>
    <row r="313" spans="1:12">
      <c r="A313" s="498"/>
      <c r="B313" s="1915"/>
      <c r="C313" s="457" t="s">
        <v>781</v>
      </c>
      <c r="D313" s="2066" t="s">
        <v>1246</v>
      </c>
      <c r="E313" s="459" t="s">
        <v>1248</v>
      </c>
      <c r="F313" s="2052"/>
      <c r="G313" s="2052">
        <v>104140</v>
      </c>
      <c r="H313" s="2052"/>
      <c r="I313" s="2052"/>
      <c r="J313" s="464"/>
      <c r="K313" s="1977">
        <f>K312-G313</f>
        <v>15015958</v>
      </c>
      <c r="L313" s="1925"/>
    </row>
    <row r="314" spans="1:12">
      <c r="A314" s="487"/>
      <c r="B314" s="1916"/>
      <c r="C314" s="461" t="s">
        <v>1487</v>
      </c>
      <c r="D314" s="2067" t="s">
        <v>1247</v>
      </c>
      <c r="E314" s="2061"/>
      <c r="F314" s="2053"/>
      <c r="G314" s="2053"/>
      <c r="H314" s="2053"/>
      <c r="I314" s="2053"/>
      <c r="J314" s="559"/>
      <c r="K314" s="1978"/>
      <c r="L314" s="1926"/>
    </row>
    <row r="315" spans="1:12">
      <c r="A315" s="487"/>
      <c r="B315" s="561"/>
      <c r="C315" s="532"/>
      <c r="D315" s="583"/>
      <c r="E315" s="582"/>
      <c r="F315" s="577"/>
      <c r="G315" s="577"/>
      <c r="H315" s="600"/>
      <c r="I315" s="577"/>
      <c r="J315" s="585">
        <v>1500</v>
      </c>
      <c r="K315" s="1978">
        <f>K313+J315</f>
        <v>15017458</v>
      </c>
      <c r="L315" s="433"/>
    </row>
    <row r="316" spans="1:12">
      <c r="A316" s="498"/>
      <c r="B316" s="1915"/>
      <c r="C316" s="556" t="s">
        <v>781</v>
      </c>
      <c r="D316" s="2062" t="s">
        <v>278</v>
      </c>
      <c r="E316" s="974" t="s">
        <v>279</v>
      </c>
      <c r="F316" s="2063"/>
      <c r="G316" s="2052">
        <v>25940</v>
      </c>
      <c r="H316" s="2052"/>
      <c r="I316" s="2052"/>
      <c r="J316" s="464"/>
      <c r="K316" s="1977">
        <f>K315-G316</f>
        <v>14991518</v>
      </c>
      <c r="L316" s="433"/>
    </row>
    <row r="317" spans="1:12">
      <c r="A317" s="487"/>
      <c r="B317" s="1916"/>
      <c r="C317" s="555" t="s">
        <v>1530</v>
      </c>
      <c r="D317" s="2057" t="s">
        <v>38</v>
      </c>
      <c r="E317" s="2055"/>
      <c r="F317" s="2053"/>
      <c r="G317" s="2053"/>
      <c r="H317" s="2053"/>
      <c r="I317" s="2053"/>
      <c r="J317" s="559"/>
      <c r="K317" s="1978"/>
      <c r="L317" s="433"/>
    </row>
    <row r="318" spans="1:12">
      <c r="A318" s="487"/>
      <c r="B318" s="561"/>
      <c r="C318" s="1436"/>
      <c r="D318" s="1436"/>
      <c r="E318" s="1436"/>
      <c r="F318" s="577"/>
      <c r="G318" s="577"/>
      <c r="H318" s="600"/>
      <c r="I318" s="577"/>
      <c r="J318" s="585">
        <v>1500</v>
      </c>
      <c r="K318" s="2080">
        <f>K316+J318</f>
        <v>14993018</v>
      </c>
      <c r="L318" s="433"/>
    </row>
    <row r="319" spans="1:12">
      <c r="A319" s="498"/>
      <c r="B319" s="1915"/>
      <c r="C319" s="556" t="s">
        <v>796</v>
      </c>
      <c r="D319" s="2062"/>
      <c r="E319" s="974"/>
      <c r="F319" s="2063"/>
      <c r="G319" s="2052"/>
      <c r="H319" s="2052"/>
      <c r="I319" s="2052">
        <v>42300</v>
      </c>
      <c r="J319" s="464"/>
      <c r="K319" s="1977">
        <f>K318-I319</f>
        <v>14950718</v>
      </c>
      <c r="L319" s="433"/>
    </row>
    <row r="320" spans="1:12">
      <c r="A320" s="487"/>
      <c r="B320" s="1916"/>
      <c r="C320" s="555" t="s">
        <v>1794</v>
      </c>
      <c r="D320" s="2057"/>
      <c r="E320" s="2055"/>
      <c r="F320" s="2053"/>
      <c r="G320" s="2053"/>
      <c r="H320" s="2053"/>
      <c r="I320" s="2053"/>
      <c r="J320" s="559"/>
      <c r="K320" s="1978"/>
      <c r="L320" s="433"/>
    </row>
    <row r="321" spans="1:12">
      <c r="A321" s="487"/>
      <c r="B321" s="561"/>
      <c r="C321" s="1436"/>
      <c r="D321" s="1436"/>
      <c r="E321" s="1436"/>
      <c r="F321" s="577"/>
      <c r="G321" s="577"/>
      <c r="H321" s="600"/>
      <c r="I321" s="577"/>
      <c r="J321" s="585">
        <v>750</v>
      </c>
      <c r="K321" s="1978">
        <f>K319+J321</f>
        <v>14951468</v>
      </c>
      <c r="L321" s="433"/>
    </row>
    <row r="322" spans="1:12">
      <c r="A322" s="498"/>
      <c r="B322" s="1899"/>
      <c r="C322" s="474" t="s">
        <v>796</v>
      </c>
      <c r="D322" s="518" t="s">
        <v>1283</v>
      </c>
      <c r="E322" s="2054" t="s">
        <v>1346</v>
      </c>
      <c r="F322" s="2063"/>
      <c r="G322" s="2052">
        <v>41300</v>
      </c>
      <c r="H322" s="2052"/>
      <c r="I322" s="2052"/>
      <c r="J322" s="595"/>
      <c r="K322" s="1977">
        <f>K321-G322</f>
        <v>14910168</v>
      </c>
      <c r="L322" s="433"/>
    </row>
    <row r="323" spans="1:12">
      <c r="A323" s="487"/>
      <c r="B323" s="1900"/>
      <c r="C323" s="477" t="s">
        <v>1341</v>
      </c>
      <c r="D323" s="519" t="s">
        <v>250</v>
      </c>
      <c r="E323" s="2055"/>
      <c r="F323" s="2053"/>
      <c r="G323" s="2053"/>
      <c r="H323" s="2053"/>
      <c r="I323" s="2053"/>
      <c r="J323" s="559"/>
      <c r="K323" s="1978"/>
      <c r="L323" s="433"/>
    </row>
    <row r="324" spans="1:12">
      <c r="A324" s="487"/>
      <c r="B324" s="533"/>
      <c r="C324" s="532"/>
      <c r="D324" s="576"/>
      <c r="E324" s="582"/>
      <c r="F324" s="577"/>
      <c r="G324" s="577"/>
      <c r="H324" s="600"/>
      <c r="I324" s="577"/>
      <c r="J324" s="585">
        <v>750</v>
      </c>
      <c r="K324" s="1978">
        <f>K322+J324</f>
        <v>14910918</v>
      </c>
      <c r="L324" s="433"/>
    </row>
    <row r="325" spans="1:12">
      <c r="A325" s="498"/>
      <c r="B325" s="1899"/>
      <c r="C325" s="517" t="s">
        <v>796</v>
      </c>
      <c r="D325" s="2056" t="s">
        <v>1750</v>
      </c>
      <c r="E325" s="2054" t="s">
        <v>406</v>
      </c>
      <c r="F325" s="2063"/>
      <c r="G325" s="2052">
        <v>176300</v>
      </c>
      <c r="H325" s="2052"/>
      <c r="I325" s="2052"/>
      <c r="J325" s="595"/>
      <c r="K325" s="1977">
        <f>K324-G325</f>
        <v>14734618</v>
      </c>
      <c r="L325" s="433"/>
    </row>
    <row r="326" spans="1:12">
      <c r="A326" s="487"/>
      <c r="B326" s="1900"/>
      <c r="C326" s="555" t="s">
        <v>1034</v>
      </c>
      <c r="D326" s="2057" t="s">
        <v>698</v>
      </c>
      <c r="E326" s="2055"/>
      <c r="F326" s="2053"/>
      <c r="G326" s="2053"/>
      <c r="H326" s="2053"/>
      <c r="I326" s="2053"/>
      <c r="J326" s="559"/>
      <c r="K326" s="1978"/>
      <c r="L326" s="433"/>
    </row>
    <row r="327" spans="1:12">
      <c r="A327" s="487"/>
      <c r="B327" s="533"/>
      <c r="C327" s="532"/>
      <c r="D327" s="576"/>
      <c r="E327" s="582"/>
      <c r="F327" s="575"/>
      <c r="G327" s="575"/>
      <c r="H327" s="600"/>
      <c r="I327" s="577"/>
      <c r="J327" s="585">
        <v>750</v>
      </c>
      <c r="K327" s="2035">
        <f>K325+J327</f>
        <v>14735368</v>
      </c>
      <c r="L327" s="433"/>
    </row>
    <row r="328" spans="1:12">
      <c r="A328" s="491" t="s">
        <v>356</v>
      </c>
      <c r="B328" s="1915"/>
      <c r="C328" s="556" t="s">
        <v>796</v>
      </c>
      <c r="D328" s="2056" t="s">
        <v>1657</v>
      </c>
      <c r="E328" s="2054"/>
      <c r="F328" s="2052"/>
      <c r="G328" s="2052">
        <v>126300</v>
      </c>
      <c r="H328" s="537"/>
      <c r="I328" s="2052"/>
      <c r="J328" s="595"/>
      <c r="K328" s="1977">
        <f>K327-G328</f>
        <v>14609068</v>
      </c>
      <c r="L328" s="1913"/>
    </row>
    <row r="329" spans="1:12">
      <c r="A329" s="487"/>
      <c r="B329" s="1916"/>
      <c r="C329" s="555" t="s">
        <v>1658</v>
      </c>
      <c r="D329" s="2057" t="s">
        <v>956</v>
      </c>
      <c r="E329" s="2055"/>
      <c r="F329" s="2053"/>
      <c r="G329" s="2053"/>
      <c r="H329" s="515"/>
      <c r="I329" s="2053"/>
      <c r="J329" s="559"/>
      <c r="K329" s="1978"/>
      <c r="L329" s="1914"/>
    </row>
    <row r="330" spans="1:12">
      <c r="A330" s="487"/>
      <c r="B330" s="561"/>
      <c r="C330" s="532"/>
      <c r="D330" s="576"/>
      <c r="E330" s="582"/>
      <c r="F330" s="577"/>
      <c r="G330" s="577"/>
      <c r="H330" s="600"/>
      <c r="I330" s="577"/>
      <c r="J330" s="585">
        <v>750</v>
      </c>
      <c r="K330" s="1978">
        <f>K328+J330</f>
        <v>14609818</v>
      </c>
      <c r="L330" s="433"/>
    </row>
    <row r="331" spans="1:12">
      <c r="A331" s="498"/>
      <c r="B331" s="1915"/>
      <c r="C331" s="556" t="s">
        <v>796</v>
      </c>
      <c r="D331" s="2056" t="s">
        <v>1532</v>
      </c>
      <c r="E331" s="974" t="s">
        <v>1233</v>
      </c>
      <c r="F331" s="2063"/>
      <c r="G331" s="2052">
        <v>128700</v>
      </c>
      <c r="H331" s="2052"/>
      <c r="I331" s="2052"/>
      <c r="J331" s="595"/>
      <c r="K331" s="1977">
        <f>K330-G331</f>
        <v>14481118</v>
      </c>
      <c r="L331" s="1913"/>
    </row>
    <row r="332" spans="1:12">
      <c r="A332" s="487"/>
      <c r="B332" s="1916"/>
      <c r="C332" s="555" t="s">
        <v>1563</v>
      </c>
      <c r="D332" s="2057" t="s">
        <v>1409</v>
      </c>
      <c r="E332" s="2055"/>
      <c r="F332" s="2053"/>
      <c r="G332" s="2053"/>
      <c r="H332" s="2053"/>
      <c r="I332" s="2053"/>
      <c r="J332" s="559"/>
      <c r="K332" s="1978"/>
      <c r="L332" s="1914"/>
    </row>
    <row r="333" spans="1:12">
      <c r="A333" s="487"/>
      <c r="B333" s="561"/>
      <c r="C333" s="532"/>
      <c r="D333" s="576"/>
      <c r="E333" s="582"/>
      <c r="F333" s="575"/>
      <c r="G333" s="600"/>
      <c r="H333" s="600"/>
      <c r="I333" s="577"/>
      <c r="J333" s="585">
        <v>750</v>
      </c>
      <c r="K333" s="1978">
        <f>K331+J333</f>
        <v>14481868</v>
      </c>
      <c r="L333" s="433"/>
    </row>
    <row r="334" spans="1:12">
      <c r="A334" s="498"/>
      <c r="B334" s="1915"/>
      <c r="C334" s="556" t="s">
        <v>796</v>
      </c>
      <c r="D334" s="2056" t="s">
        <v>1334</v>
      </c>
      <c r="E334" s="1136" t="s">
        <v>1348</v>
      </c>
      <c r="F334" s="2063"/>
      <c r="G334" s="2052">
        <v>85300</v>
      </c>
      <c r="H334" s="534"/>
      <c r="I334" s="2052"/>
      <c r="J334" s="464"/>
      <c r="K334" s="1977">
        <f>K333-G334</f>
        <v>14396568</v>
      </c>
      <c r="L334" s="433"/>
    </row>
    <row r="335" spans="1:12">
      <c r="A335" s="487"/>
      <c r="B335" s="1916"/>
      <c r="C335" s="555" t="s">
        <v>1342</v>
      </c>
      <c r="D335" s="2057" t="s">
        <v>918</v>
      </c>
      <c r="E335" s="2060"/>
      <c r="F335" s="2053"/>
      <c r="G335" s="2053"/>
      <c r="H335" s="515"/>
      <c r="I335" s="2053"/>
      <c r="J335" s="559"/>
      <c r="K335" s="1978"/>
      <c r="L335" s="433"/>
    </row>
    <row r="336" spans="1:12">
      <c r="A336" s="487"/>
      <c r="B336" s="561"/>
      <c r="C336" s="532"/>
      <c r="D336" s="576"/>
      <c r="E336" s="582"/>
      <c r="F336" s="577"/>
      <c r="G336" s="577"/>
      <c r="H336" s="600"/>
      <c r="I336" s="577"/>
      <c r="J336" s="585">
        <v>750</v>
      </c>
      <c r="K336" s="1978">
        <f>K334+J336</f>
        <v>14397318</v>
      </c>
      <c r="L336" s="433"/>
    </row>
    <row r="337" spans="1:12">
      <c r="A337" s="498"/>
      <c r="B337" s="1915"/>
      <c r="C337" s="435" t="s">
        <v>796</v>
      </c>
      <c r="D337" s="2056" t="s">
        <v>1427</v>
      </c>
      <c r="E337" s="1136" t="s">
        <v>1544</v>
      </c>
      <c r="F337" s="2052"/>
      <c r="G337" s="2052">
        <v>81500</v>
      </c>
      <c r="H337" s="2052"/>
      <c r="I337" s="2052"/>
      <c r="J337" s="595"/>
      <c r="K337" s="1977">
        <f>K336-G337</f>
        <v>14315818</v>
      </c>
      <c r="L337" s="433"/>
    </row>
    <row r="338" spans="1:12">
      <c r="A338" s="487"/>
      <c r="B338" s="1916"/>
      <c r="C338" s="509" t="s">
        <v>1522</v>
      </c>
      <c r="D338" s="2057" t="s">
        <v>729</v>
      </c>
      <c r="E338" s="2060"/>
      <c r="F338" s="2053"/>
      <c r="G338" s="2053"/>
      <c r="H338" s="2053"/>
      <c r="I338" s="2053"/>
      <c r="J338" s="559"/>
      <c r="K338" s="1978"/>
      <c r="L338" s="433"/>
    </row>
    <row r="339" spans="1:12">
      <c r="A339" s="487"/>
      <c r="B339" s="561"/>
      <c r="C339" s="532"/>
      <c r="D339" s="576"/>
      <c r="E339" s="582"/>
      <c r="F339" s="577"/>
      <c r="G339" s="577"/>
      <c r="H339" s="600"/>
      <c r="I339" s="577"/>
      <c r="J339" s="604">
        <v>750</v>
      </c>
      <c r="K339" s="2080">
        <f>K337+J339</f>
        <v>14316568</v>
      </c>
      <c r="L339" s="433"/>
    </row>
    <row r="340" spans="1:12">
      <c r="A340" s="498"/>
      <c r="B340" s="1915"/>
      <c r="C340" s="517" t="s">
        <v>796</v>
      </c>
      <c r="D340" s="2056" t="s">
        <v>167</v>
      </c>
      <c r="E340" s="2054" t="s">
        <v>56</v>
      </c>
      <c r="F340" s="2052"/>
      <c r="G340" s="2052">
        <v>248700</v>
      </c>
      <c r="H340" s="534"/>
      <c r="I340" s="2052"/>
      <c r="J340" s="595"/>
      <c r="K340" s="1977">
        <f>K339-G340</f>
        <v>14067868</v>
      </c>
      <c r="L340" s="433"/>
    </row>
    <row r="341" spans="1:12">
      <c r="A341" s="487"/>
      <c r="B341" s="1916"/>
      <c r="C341" s="555" t="s">
        <v>1033</v>
      </c>
      <c r="D341" s="2057" t="s">
        <v>1384</v>
      </c>
      <c r="E341" s="2055"/>
      <c r="F341" s="2053"/>
      <c r="G341" s="2053"/>
      <c r="H341" s="515"/>
      <c r="I341" s="2053"/>
      <c r="J341" s="559"/>
      <c r="K341" s="1978"/>
      <c r="L341" s="433"/>
    </row>
    <row r="342" spans="1:12">
      <c r="A342" s="487"/>
      <c r="B342" s="561"/>
      <c r="C342" s="532"/>
      <c r="D342" s="576"/>
      <c r="E342" s="582"/>
      <c r="F342" s="577"/>
      <c r="G342" s="577"/>
      <c r="H342" s="600"/>
      <c r="I342" s="577"/>
      <c r="J342" s="604">
        <v>750</v>
      </c>
      <c r="K342" s="1978">
        <f>K340+J342</f>
        <v>14068618</v>
      </c>
      <c r="L342" s="433"/>
    </row>
    <row r="343" spans="1:12">
      <c r="A343" s="491"/>
      <c r="B343" s="1915"/>
      <c r="C343" s="545" t="s">
        <v>796</v>
      </c>
      <c r="D343" s="2062" t="s">
        <v>1456</v>
      </c>
      <c r="E343" s="974" t="s">
        <v>1485</v>
      </c>
      <c r="F343" s="2052"/>
      <c r="G343" s="2052">
        <v>96300</v>
      </c>
      <c r="H343" s="2052"/>
      <c r="I343" s="2052"/>
      <c r="J343" s="2068"/>
      <c r="K343" s="1977">
        <f>K342-G343</f>
        <v>13972318</v>
      </c>
      <c r="L343" s="433"/>
    </row>
    <row r="344" spans="1:12">
      <c r="A344" s="487"/>
      <c r="B344" s="1916"/>
      <c r="C344" s="538" t="s">
        <v>1455</v>
      </c>
      <c r="D344" s="2057" t="s">
        <v>956</v>
      </c>
      <c r="E344" s="2055"/>
      <c r="F344" s="2053"/>
      <c r="G344" s="2053"/>
      <c r="H344" s="2053"/>
      <c r="I344" s="2053"/>
      <c r="J344" s="2069"/>
      <c r="K344" s="1978"/>
      <c r="L344" s="433"/>
    </row>
    <row r="345" spans="1:12">
      <c r="A345" s="487"/>
      <c r="B345" s="561"/>
      <c r="C345" s="532"/>
      <c r="D345" s="576"/>
      <c r="E345" s="582"/>
      <c r="F345" s="577"/>
      <c r="G345" s="577"/>
      <c r="H345" s="600"/>
      <c r="I345" s="577"/>
      <c r="J345" s="585">
        <v>750</v>
      </c>
      <c r="K345" s="2035">
        <f>K343+J345</f>
        <v>13973068</v>
      </c>
      <c r="L345" s="433"/>
    </row>
    <row r="346" spans="1:12">
      <c r="A346" s="498"/>
      <c r="B346" s="1899"/>
      <c r="C346" s="556" t="s">
        <v>796</v>
      </c>
      <c r="D346" s="2056" t="s">
        <v>1586</v>
      </c>
      <c r="E346" s="2054" t="s">
        <v>1637</v>
      </c>
      <c r="F346" s="2052"/>
      <c r="G346" s="2052">
        <v>42300</v>
      </c>
      <c r="H346" s="2052"/>
      <c r="I346" s="2052"/>
      <c r="J346" s="2064"/>
      <c r="K346" s="1977">
        <f>K345-G346</f>
        <v>13930768</v>
      </c>
      <c r="L346" s="433"/>
    </row>
    <row r="347" spans="1:12">
      <c r="A347" s="487"/>
      <c r="B347" s="1900"/>
      <c r="C347" s="555" t="s">
        <v>1587</v>
      </c>
      <c r="D347" s="2057" t="s">
        <v>729</v>
      </c>
      <c r="E347" s="2055"/>
      <c r="F347" s="2053"/>
      <c r="G347" s="2053"/>
      <c r="H347" s="2053"/>
      <c r="I347" s="2053"/>
      <c r="J347" s="2065"/>
      <c r="K347" s="1978"/>
      <c r="L347" s="433"/>
    </row>
    <row r="348" spans="1:12">
      <c r="A348" s="487"/>
      <c r="B348" s="533"/>
      <c r="C348" s="529"/>
      <c r="D348" s="602"/>
      <c r="E348" s="605"/>
      <c r="F348" s="577"/>
      <c r="G348" s="577"/>
      <c r="H348" s="600"/>
      <c r="I348" s="577"/>
      <c r="J348" s="604">
        <v>750</v>
      </c>
      <c r="K348" s="1978">
        <f>K346+J348</f>
        <v>13931518</v>
      </c>
      <c r="L348" s="433"/>
    </row>
    <row r="349" spans="1:12">
      <c r="A349" s="9515"/>
      <c r="B349" s="1915"/>
      <c r="C349" s="556" t="s">
        <v>869</v>
      </c>
      <c r="D349" s="1927"/>
      <c r="E349" s="459"/>
      <c r="F349" s="1901"/>
      <c r="G349" s="1901"/>
      <c r="H349" s="1901">
        <v>38860</v>
      </c>
      <c r="I349" s="2052"/>
      <c r="J349" s="595"/>
      <c r="K349" s="1977">
        <f>K348-H349</f>
        <v>13892658</v>
      </c>
      <c r="L349" s="433"/>
    </row>
    <row r="350" spans="1:12">
      <c r="A350" s="9516"/>
      <c r="B350" s="1916"/>
      <c r="C350" s="555" t="s">
        <v>1795</v>
      </c>
      <c r="D350" s="1928"/>
      <c r="E350" s="1921"/>
      <c r="F350" s="1902"/>
      <c r="G350" s="1902"/>
      <c r="H350" s="1902"/>
      <c r="I350" s="2053"/>
      <c r="J350" s="595"/>
      <c r="K350" s="1978"/>
      <c r="L350" s="433"/>
    </row>
    <row r="351" spans="1:12">
      <c r="A351" s="487"/>
      <c r="B351" s="561"/>
      <c r="C351" s="532"/>
      <c r="D351" s="576"/>
      <c r="E351" s="582"/>
      <c r="F351" s="577"/>
      <c r="G351" s="577"/>
      <c r="H351" s="600"/>
      <c r="I351" s="577"/>
      <c r="J351" s="1979">
        <v>1650</v>
      </c>
      <c r="K351" s="1978">
        <f>K349+J351</f>
        <v>13894308</v>
      </c>
      <c r="L351" s="433"/>
    </row>
    <row r="352" spans="1:12">
      <c r="A352" s="9515"/>
      <c r="B352" s="1915"/>
      <c r="C352" s="556" t="s">
        <v>869</v>
      </c>
      <c r="D352" s="2056" t="s">
        <v>1339</v>
      </c>
      <c r="E352" s="1136" t="s">
        <v>1347</v>
      </c>
      <c r="F352" s="2052"/>
      <c r="G352" s="2052">
        <v>169799</v>
      </c>
      <c r="H352" s="537"/>
      <c r="I352" s="2052"/>
      <c r="J352" s="595"/>
      <c r="K352" s="1977">
        <f>K351-G352</f>
        <v>13724509</v>
      </c>
      <c r="L352" s="433"/>
    </row>
    <row r="353" spans="1:12">
      <c r="A353" s="9516"/>
      <c r="B353" s="1916"/>
      <c r="C353" s="555" t="s">
        <v>1433</v>
      </c>
      <c r="D353" s="2057" t="s">
        <v>304</v>
      </c>
      <c r="E353" s="2060"/>
      <c r="F353" s="2053"/>
      <c r="G353" s="2053"/>
      <c r="H353" s="515"/>
      <c r="I353" s="2053"/>
      <c r="J353" s="559"/>
      <c r="K353" s="1978"/>
      <c r="L353" s="433"/>
    </row>
    <row r="354" spans="1:12">
      <c r="A354" s="487"/>
      <c r="B354" s="561"/>
      <c r="C354" s="532"/>
      <c r="D354" s="576"/>
      <c r="E354" s="582"/>
      <c r="F354" s="577"/>
      <c r="G354" s="577"/>
      <c r="H354" s="600"/>
      <c r="I354" s="577"/>
      <c r="J354" s="585">
        <v>1650</v>
      </c>
      <c r="K354" s="2080">
        <f>K352+J354</f>
        <v>13726159</v>
      </c>
      <c r="L354" s="433"/>
    </row>
    <row r="355" spans="1:12">
      <c r="A355" s="9515"/>
      <c r="B355" s="1915" t="s">
        <v>1796</v>
      </c>
      <c r="C355" s="556" t="s">
        <v>1109</v>
      </c>
      <c r="D355" s="2056" t="s">
        <v>1312</v>
      </c>
      <c r="E355" s="2054" t="s">
        <v>1326</v>
      </c>
      <c r="F355" s="2052"/>
      <c r="G355" s="2052">
        <v>502500</v>
      </c>
      <c r="H355" s="943"/>
      <c r="I355" s="2126"/>
      <c r="J355" s="595"/>
      <c r="K355" s="1977">
        <f>K354-G355</f>
        <v>13223659</v>
      </c>
      <c r="L355" s="433"/>
    </row>
    <row r="356" spans="1:12">
      <c r="A356" s="9516"/>
      <c r="B356" s="1916"/>
      <c r="C356" s="555" t="s">
        <v>1311</v>
      </c>
      <c r="D356" s="2057" t="s">
        <v>1313</v>
      </c>
      <c r="E356" s="2055"/>
      <c r="F356" s="2053"/>
      <c r="G356" s="2053"/>
      <c r="H356" s="460"/>
      <c r="I356" s="2127"/>
      <c r="J356" s="595"/>
      <c r="K356" s="1978"/>
      <c r="L356" s="433"/>
    </row>
    <row r="357" spans="1:12">
      <c r="A357" s="487"/>
      <c r="B357" s="561"/>
      <c r="C357" s="532"/>
      <c r="D357" s="576"/>
      <c r="E357" s="584"/>
      <c r="F357" s="577"/>
      <c r="G357" s="577"/>
      <c r="H357" s="600"/>
      <c r="I357" s="577"/>
      <c r="J357" s="585">
        <v>1800</v>
      </c>
      <c r="K357" s="1978">
        <f>K355+J357</f>
        <v>13225459</v>
      </c>
      <c r="L357" s="433"/>
    </row>
    <row r="358" spans="1:12">
      <c r="A358" s="9515"/>
      <c r="B358" s="1915"/>
      <c r="C358" s="556" t="s">
        <v>997</v>
      </c>
      <c r="D358" s="485" t="s">
        <v>1221</v>
      </c>
      <c r="E358" s="2054" t="s">
        <v>1236</v>
      </c>
      <c r="F358" s="2052"/>
      <c r="G358" s="2052">
        <v>202500</v>
      </c>
      <c r="H358" s="2052"/>
      <c r="I358" s="2052"/>
      <c r="J358" s="2064"/>
      <c r="K358" s="1977">
        <f>K357-G358</f>
        <v>13022959</v>
      </c>
      <c r="L358" s="433"/>
    </row>
    <row r="359" spans="1:12">
      <c r="A359" s="9516"/>
      <c r="B359" s="1916"/>
      <c r="C359" s="555" t="s">
        <v>1220</v>
      </c>
      <c r="D359" s="486" t="s">
        <v>1222</v>
      </c>
      <c r="E359" s="2055"/>
      <c r="F359" s="2053"/>
      <c r="G359" s="2053"/>
      <c r="H359" s="2053"/>
      <c r="I359" s="2053"/>
      <c r="J359" s="2065"/>
      <c r="K359" s="1978"/>
      <c r="L359" s="433"/>
    </row>
    <row r="360" spans="1:12">
      <c r="A360" s="487"/>
      <c r="B360" s="561"/>
      <c r="C360" s="532"/>
      <c r="D360" s="576"/>
      <c r="E360" s="582"/>
      <c r="F360" s="577"/>
      <c r="G360" s="577"/>
      <c r="H360" s="600"/>
      <c r="I360" s="577"/>
      <c r="J360" s="604">
        <v>1800</v>
      </c>
      <c r="K360" s="1978">
        <f>K358+J360</f>
        <v>13024759</v>
      </c>
      <c r="L360" s="433"/>
    </row>
    <row r="361" spans="1:12">
      <c r="A361" s="9515"/>
      <c r="B361" s="1899"/>
      <c r="C361" s="457" t="s">
        <v>781</v>
      </c>
      <c r="D361" s="2066"/>
      <c r="E361" s="459"/>
      <c r="F361" s="2052"/>
      <c r="G361" s="2052"/>
      <c r="H361" s="2052"/>
      <c r="I361" s="2052">
        <v>116140</v>
      </c>
      <c r="J361" s="464"/>
      <c r="K361" s="1977">
        <f>K360-I361</f>
        <v>12908619</v>
      </c>
      <c r="L361" s="433"/>
    </row>
    <row r="362" spans="1:12">
      <c r="A362" s="9516"/>
      <c r="B362" s="1900"/>
      <c r="C362" s="461" t="s">
        <v>1797</v>
      </c>
      <c r="D362" s="2067"/>
      <c r="E362" s="2061"/>
      <c r="F362" s="2053"/>
      <c r="G362" s="2053"/>
      <c r="H362" s="2053"/>
      <c r="I362" s="2053"/>
      <c r="J362" s="559"/>
      <c r="K362" s="1978"/>
      <c r="L362" s="433"/>
    </row>
    <row r="363" spans="1:12">
      <c r="A363" s="487"/>
      <c r="B363" s="533"/>
      <c r="C363" s="532"/>
      <c r="D363" s="583"/>
      <c r="E363" s="582"/>
      <c r="F363" s="577"/>
      <c r="G363" s="577"/>
      <c r="H363" s="600"/>
      <c r="I363" s="577"/>
      <c r="J363" s="2037">
        <v>1500</v>
      </c>
      <c r="K363" s="2035">
        <f>K361+J363</f>
        <v>12910119</v>
      </c>
      <c r="L363" s="433"/>
    </row>
    <row r="364" spans="1:12">
      <c r="A364" s="9515"/>
      <c r="B364" s="1915" t="s">
        <v>1798</v>
      </c>
      <c r="C364" s="474" t="s">
        <v>1699</v>
      </c>
      <c r="D364" s="2071" t="s">
        <v>224</v>
      </c>
      <c r="E364" s="974" t="s">
        <v>176</v>
      </c>
      <c r="F364" s="2073"/>
      <c r="G364" s="2073">
        <v>202500</v>
      </c>
      <c r="H364" s="537"/>
      <c r="I364" s="2073"/>
      <c r="J364" s="595"/>
      <c r="K364" s="1977">
        <f>K363-G364</f>
        <v>12707619</v>
      </c>
      <c r="L364" s="433"/>
    </row>
    <row r="365" spans="1:12">
      <c r="A365" s="9516"/>
      <c r="B365" s="1916"/>
      <c r="C365" s="555" t="s">
        <v>757</v>
      </c>
      <c r="D365" s="2072" t="s">
        <v>758</v>
      </c>
      <c r="E365" s="2075"/>
      <c r="F365" s="2074"/>
      <c r="G365" s="2074"/>
      <c r="H365" s="515"/>
      <c r="I365" s="2074"/>
      <c r="J365" s="595"/>
      <c r="K365" s="1978"/>
      <c r="L365" s="433"/>
    </row>
    <row r="366" spans="1:12">
      <c r="A366" s="487"/>
      <c r="B366" s="1916"/>
      <c r="C366" s="532"/>
      <c r="D366" s="576"/>
      <c r="E366" s="582"/>
      <c r="F366" s="577"/>
      <c r="G366" s="577"/>
      <c r="H366" s="600"/>
      <c r="I366" s="577"/>
      <c r="J366" s="1979">
        <v>1800</v>
      </c>
      <c r="K366" s="1978">
        <f>K364+J366</f>
        <v>12709419</v>
      </c>
      <c r="L366" s="433"/>
    </row>
    <row r="367" spans="1:12">
      <c r="A367" s="9515"/>
      <c r="B367" s="1899"/>
      <c r="C367" s="556" t="s">
        <v>869</v>
      </c>
      <c r="D367" s="2071" t="s">
        <v>1720</v>
      </c>
      <c r="E367" s="1796" t="s">
        <v>1739</v>
      </c>
      <c r="F367" s="457"/>
      <c r="G367" s="2078"/>
      <c r="H367" s="2076"/>
      <c r="I367" s="2073">
        <v>60310</v>
      </c>
      <c r="J367" s="595"/>
      <c r="K367" s="1977">
        <f>K366-I367</f>
        <v>12649109</v>
      </c>
      <c r="L367" s="433"/>
    </row>
    <row r="368" spans="1:12">
      <c r="A368" s="9516"/>
      <c r="B368" s="1900"/>
      <c r="C368" s="553" t="s">
        <v>1723</v>
      </c>
      <c r="D368" s="2072" t="s">
        <v>1479</v>
      </c>
      <c r="E368" s="2075"/>
      <c r="F368" s="461"/>
      <c r="G368" s="2079"/>
      <c r="H368" s="2077"/>
      <c r="I368" s="2074"/>
      <c r="J368" s="595"/>
      <c r="K368" s="1978"/>
      <c r="L368" s="433"/>
    </row>
    <row r="369" spans="1:12">
      <c r="A369" s="487"/>
      <c r="B369" s="1916"/>
      <c r="C369" s="546"/>
      <c r="D369" s="576"/>
      <c r="E369" s="584"/>
      <c r="F369" s="577"/>
      <c r="G369" s="577"/>
      <c r="H369" s="600"/>
      <c r="I369" s="577"/>
      <c r="J369" s="604">
        <v>1650</v>
      </c>
      <c r="K369" s="1978">
        <f>K367+J369</f>
        <v>12650759</v>
      </c>
      <c r="L369" s="433"/>
    </row>
    <row r="370" spans="1:12">
      <c r="A370" s="9515"/>
      <c r="B370" s="1899"/>
      <c r="C370" s="556" t="s">
        <v>821</v>
      </c>
      <c r="D370" s="1897" t="s">
        <v>627</v>
      </c>
      <c r="E370" s="1903" t="s">
        <v>92</v>
      </c>
      <c r="F370" s="1901"/>
      <c r="G370" s="1901">
        <v>70961</v>
      </c>
      <c r="H370" s="1901"/>
      <c r="I370" s="2052"/>
      <c r="J370" s="2064"/>
      <c r="K370" s="1977">
        <f>K369-G370</f>
        <v>12579798</v>
      </c>
      <c r="L370" s="433"/>
    </row>
    <row r="371" spans="1:12">
      <c r="A371" s="9516"/>
      <c r="B371" s="1900"/>
      <c r="C371" s="555" t="s">
        <v>1799</v>
      </c>
      <c r="D371" s="1898" t="s">
        <v>1479</v>
      </c>
      <c r="E371" s="1904"/>
      <c r="F371" s="1902"/>
      <c r="G371" s="1902"/>
      <c r="H371" s="1902"/>
      <c r="I371" s="2053"/>
      <c r="J371" s="2065"/>
      <c r="K371" s="1978"/>
      <c r="L371" s="433"/>
    </row>
    <row r="372" spans="1:12">
      <c r="A372" s="487"/>
      <c r="B372" s="561"/>
      <c r="C372" s="532"/>
      <c r="D372" s="576"/>
      <c r="E372" s="582"/>
      <c r="F372" s="577"/>
      <c r="G372" s="577"/>
      <c r="H372" s="600"/>
      <c r="I372" s="577"/>
      <c r="J372" s="585">
        <v>1800</v>
      </c>
      <c r="K372" s="1978">
        <f>K370+J372</f>
        <v>12581598</v>
      </c>
      <c r="L372" s="433"/>
    </row>
    <row r="373" spans="1:12">
      <c r="A373" s="9515"/>
      <c r="B373" s="1899"/>
      <c r="C373" s="457" t="s">
        <v>781</v>
      </c>
      <c r="D373" s="2088" t="s">
        <v>627</v>
      </c>
      <c r="E373" s="2090" t="s">
        <v>92</v>
      </c>
      <c r="F373" s="1901"/>
      <c r="G373" s="1901">
        <v>20940</v>
      </c>
      <c r="H373" s="1929"/>
      <c r="I373" s="2052"/>
      <c r="J373" s="2064"/>
      <c r="K373" s="1977">
        <f>K372-G373</f>
        <v>12560658</v>
      </c>
      <c r="L373" s="1913"/>
    </row>
    <row r="374" spans="1:12">
      <c r="A374" s="9516"/>
      <c r="B374" s="1900"/>
      <c r="C374" s="461" t="s">
        <v>1800</v>
      </c>
      <c r="D374" s="2089" t="s">
        <v>1479</v>
      </c>
      <c r="E374" s="2091"/>
      <c r="F374" s="1902"/>
      <c r="G374" s="1902"/>
      <c r="H374" s="1930"/>
      <c r="I374" s="2053"/>
      <c r="J374" s="2065"/>
      <c r="K374" s="1978"/>
      <c r="L374" s="1914"/>
    </row>
    <row r="375" spans="1:12">
      <c r="A375" s="487"/>
      <c r="B375" s="1916"/>
      <c r="C375" s="529"/>
      <c r="D375" s="602"/>
      <c r="E375" s="605"/>
      <c r="F375" s="577"/>
      <c r="G375" s="577"/>
      <c r="H375" s="600"/>
      <c r="I375" s="577"/>
      <c r="J375" s="604">
        <v>1500</v>
      </c>
      <c r="K375" s="1978">
        <f>K373+J375</f>
        <v>12562158</v>
      </c>
      <c r="L375" s="433"/>
    </row>
    <row r="376" spans="1:12">
      <c r="A376" s="9515"/>
      <c r="B376" s="1899" t="s">
        <v>1801</v>
      </c>
      <c r="C376" s="517" t="s">
        <v>796</v>
      </c>
      <c r="D376" s="2088" t="s">
        <v>1036</v>
      </c>
      <c r="E376" s="2086" t="s">
        <v>499</v>
      </c>
      <c r="F376" s="2092"/>
      <c r="G376" s="2084">
        <v>133800</v>
      </c>
      <c r="H376" s="534"/>
      <c r="I376" s="2084"/>
      <c r="J376" s="595"/>
      <c r="K376" s="1977">
        <f>K375-G376</f>
        <v>12428358</v>
      </c>
      <c r="L376" s="1913"/>
    </row>
    <row r="377" spans="1:12">
      <c r="A377" s="9516"/>
      <c r="B377" s="1900"/>
      <c r="C377" s="555" t="s">
        <v>1035</v>
      </c>
      <c r="D377" s="2089" t="s">
        <v>200</v>
      </c>
      <c r="E377" s="2087"/>
      <c r="F377" s="2085"/>
      <c r="G377" s="2085"/>
      <c r="H377" s="515"/>
      <c r="I377" s="2085"/>
      <c r="J377" s="559"/>
      <c r="K377" s="1978"/>
      <c r="L377" s="1914"/>
    </row>
    <row r="378" spans="1:12">
      <c r="A378" s="487"/>
      <c r="B378" s="561"/>
      <c r="C378" s="532"/>
      <c r="D378" s="576"/>
      <c r="E378" s="582"/>
      <c r="F378" s="577"/>
      <c r="G378" s="577"/>
      <c r="H378" s="600"/>
      <c r="I378" s="577"/>
      <c r="J378" s="585">
        <v>750</v>
      </c>
      <c r="K378" s="1978">
        <f>K376+J378</f>
        <v>12429108</v>
      </c>
      <c r="L378" s="433"/>
    </row>
    <row r="379" spans="1:12">
      <c r="A379" s="9515"/>
      <c r="B379" s="1899"/>
      <c r="C379" s="556" t="s">
        <v>1109</v>
      </c>
      <c r="D379" s="485" t="s">
        <v>1221</v>
      </c>
      <c r="E379" s="2086" t="s">
        <v>1236</v>
      </c>
      <c r="F379" s="2084"/>
      <c r="G379" s="2084">
        <v>502500</v>
      </c>
      <c r="H379" s="2095"/>
      <c r="I379" s="2084"/>
      <c r="J379" s="2093"/>
      <c r="K379" s="1977">
        <f>K378-G379</f>
        <v>11926608</v>
      </c>
      <c r="L379" s="433"/>
    </row>
    <row r="380" spans="1:12">
      <c r="A380" s="9516"/>
      <c r="B380" s="1900"/>
      <c r="C380" s="555" t="s">
        <v>1220</v>
      </c>
      <c r="D380" s="486" t="s">
        <v>1222</v>
      </c>
      <c r="E380" s="2087"/>
      <c r="F380" s="2085"/>
      <c r="G380" s="2085"/>
      <c r="H380" s="2096"/>
      <c r="I380" s="2085"/>
      <c r="J380" s="2094"/>
      <c r="K380" s="1978"/>
      <c r="L380" s="433"/>
    </row>
    <row r="381" spans="1:12">
      <c r="A381" s="487"/>
      <c r="B381" s="1916"/>
      <c r="C381" s="529"/>
      <c r="D381" s="602"/>
      <c r="E381" s="605"/>
      <c r="F381" s="577"/>
      <c r="G381" s="577"/>
      <c r="H381" s="600"/>
      <c r="I381" s="577"/>
      <c r="J381" s="604">
        <v>1800</v>
      </c>
      <c r="K381" s="1978">
        <f>K379+J381</f>
        <v>11928408</v>
      </c>
      <c r="L381" s="433"/>
    </row>
    <row r="382" spans="1:12">
      <c r="A382" s="9515"/>
      <c r="B382" s="1899"/>
      <c r="C382" s="457" t="s">
        <v>781</v>
      </c>
      <c r="D382" s="2097"/>
      <c r="E382" s="2099"/>
      <c r="F382" s="2101"/>
      <c r="G382" s="2101"/>
      <c r="H382" s="537"/>
      <c r="I382" s="2101">
        <v>88140</v>
      </c>
      <c r="J382" s="464"/>
      <c r="K382" s="1977">
        <f>K381-I382</f>
        <v>11840268</v>
      </c>
      <c r="L382" s="433"/>
    </row>
    <row r="383" spans="1:12">
      <c r="A383" s="9516"/>
      <c r="B383" s="1900"/>
      <c r="C383" s="461" t="s">
        <v>1061</v>
      </c>
      <c r="D383" s="2098"/>
      <c r="E383" s="2100"/>
      <c r="F383" s="2102"/>
      <c r="G383" s="2102"/>
      <c r="H383" s="515"/>
      <c r="I383" s="2102"/>
      <c r="J383" s="559"/>
      <c r="K383" s="1978"/>
      <c r="L383" s="433"/>
    </row>
    <row r="384" spans="1:12">
      <c r="A384" s="487"/>
      <c r="B384" s="561"/>
      <c r="C384" s="532"/>
      <c r="D384" s="576"/>
      <c r="E384" s="582"/>
      <c r="F384" s="577"/>
      <c r="G384" s="577"/>
      <c r="H384" s="600"/>
      <c r="I384" s="577"/>
      <c r="J384" s="2037">
        <v>1500</v>
      </c>
      <c r="K384" s="1978">
        <f>K382+J384</f>
        <v>11841768</v>
      </c>
      <c r="L384" s="433"/>
    </row>
    <row r="385" spans="1:12">
      <c r="A385" s="9515"/>
      <c r="B385" s="1899"/>
      <c r="C385" s="474" t="s">
        <v>781</v>
      </c>
      <c r="D385" s="2105" t="s">
        <v>1167</v>
      </c>
      <c r="E385" s="2099" t="s">
        <v>195</v>
      </c>
      <c r="F385" s="2101"/>
      <c r="G385" s="2101"/>
      <c r="H385" s="2101"/>
      <c r="I385" s="2120">
        <v>108640</v>
      </c>
      <c r="J385" s="464"/>
      <c r="K385" s="1977">
        <f>K384-I385</f>
        <v>11733128</v>
      </c>
      <c r="L385" s="433"/>
    </row>
    <row r="386" spans="1:12">
      <c r="A386" s="9516"/>
      <c r="B386" s="1900"/>
      <c r="C386" s="477" t="s">
        <v>1238</v>
      </c>
      <c r="D386" s="2106" t="s">
        <v>38</v>
      </c>
      <c r="E386" s="2100"/>
      <c r="F386" s="2102"/>
      <c r="G386" s="2102"/>
      <c r="H386" s="2102"/>
      <c r="I386" s="2121"/>
      <c r="J386" s="559"/>
      <c r="K386" s="1978"/>
      <c r="L386" s="433"/>
    </row>
    <row r="387" spans="1:12">
      <c r="A387" s="487"/>
      <c r="B387" s="1916"/>
      <c r="C387" s="532"/>
      <c r="D387" s="576"/>
      <c r="E387" s="582"/>
      <c r="F387" s="577"/>
      <c r="G387" s="577"/>
      <c r="H387" s="600"/>
      <c r="I387" s="577"/>
      <c r="J387" s="1979">
        <v>1500</v>
      </c>
      <c r="K387" s="1978">
        <f>K385+J387</f>
        <v>11734628</v>
      </c>
      <c r="L387" s="433"/>
    </row>
    <row r="388" spans="1:12">
      <c r="A388" s="9515"/>
      <c r="B388" s="1899"/>
      <c r="C388" s="474" t="s">
        <v>781</v>
      </c>
      <c r="D388" s="2105" t="s">
        <v>1167</v>
      </c>
      <c r="E388" s="2099" t="s">
        <v>195</v>
      </c>
      <c r="F388" s="2101"/>
      <c r="G388" s="2101"/>
      <c r="H388" s="537"/>
      <c r="I388" s="2120">
        <v>64640</v>
      </c>
      <c r="J388" s="595"/>
      <c r="K388" s="1977">
        <f>K387-I388</f>
        <v>11669988</v>
      </c>
      <c r="L388" s="433"/>
    </row>
    <row r="389" spans="1:12">
      <c r="A389" s="9516"/>
      <c r="B389" s="1900"/>
      <c r="C389" s="477" t="s">
        <v>1239</v>
      </c>
      <c r="D389" s="2106" t="s">
        <v>38</v>
      </c>
      <c r="E389" s="2100"/>
      <c r="F389" s="2102"/>
      <c r="G389" s="2102"/>
      <c r="H389" s="515"/>
      <c r="I389" s="2121"/>
      <c r="J389" s="595"/>
      <c r="K389" s="1978"/>
      <c r="L389" s="433"/>
    </row>
    <row r="390" spans="1:12">
      <c r="A390" s="487"/>
      <c r="B390" s="561"/>
      <c r="C390" s="532"/>
      <c r="D390" s="576"/>
      <c r="E390" s="582"/>
      <c r="F390" s="577"/>
      <c r="G390" s="577"/>
      <c r="H390" s="600"/>
      <c r="I390" s="577"/>
      <c r="J390" s="604">
        <v>1500</v>
      </c>
      <c r="K390" s="1978">
        <f>K388+J390</f>
        <v>11671488</v>
      </c>
      <c r="L390" s="433"/>
    </row>
    <row r="391" spans="1:12">
      <c r="A391" s="9515"/>
      <c r="B391" s="1899"/>
      <c r="C391" s="474" t="s">
        <v>796</v>
      </c>
      <c r="D391" s="2105" t="s">
        <v>1167</v>
      </c>
      <c r="E391" s="2099" t="s">
        <v>195</v>
      </c>
      <c r="F391" s="2101"/>
      <c r="G391" s="2101"/>
      <c r="H391" s="2101"/>
      <c r="I391" s="2101">
        <v>172300</v>
      </c>
      <c r="J391" s="2064"/>
      <c r="K391" s="1977">
        <f>K390-I391</f>
        <v>11499188</v>
      </c>
      <c r="L391" s="433"/>
    </row>
    <row r="392" spans="1:12">
      <c r="A392" s="9516"/>
      <c r="B392" s="1900"/>
      <c r="C392" s="477" t="s">
        <v>1802</v>
      </c>
      <c r="D392" s="2106" t="s">
        <v>38</v>
      </c>
      <c r="E392" s="2100"/>
      <c r="F392" s="2102"/>
      <c r="G392" s="2102"/>
      <c r="H392" s="2102"/>
      <c r="I392" s="2102"/>
      <c r="J392" s="2065"/>
      <c r="K392" s="1978"/>
      <c r="L392" s="433"/>
    </row>
    <row r="393" spans="1:12">
      <c r="A393" s="487"/>
      <c r="B393" s="1916"/>
      <c r="C393" s="532"/>
      <c r="D393" s="576"/>
      <c r="E393" s="582"/>
      <c r="F393" s="577"/>
      <c r="G393" s="577"/>
      <c r="H393" s="600"/>
      <c r="I393" s="577"/>
      <c r="J393" s="585">
        <v>750</v>
      </c>
      <c r="K393" s="1978">
        <f>K391+J393</f>
        <v>11499938</v>
      </c>
      <c r="L393" s="433"/>
    </row>
    <row r="394" spans="1:12">
      <c r="A394" s="9515"/>
      <c r="B394" s="1899"/>
      <c r="C394" s="556" t="s">
        <v>796</v>
      </c>
      <c r="D394" s="2097"/>
      <c r="E394" s="2099"/>
      <c r="F394" s="2101"/>
      <c r="G394" s="2101"/>
      <c r="H394" s="2101"/>
      <c r="I394" s="2101">
        <v>41300</v>
      </c>
      <c r="J394" s="2103"/>
      <c r="K394" s="1977">
        <f>K393-I394</f>
        <v>11458638</v>
      </c>
      <c r="L394" s="433"/>
    </row>
    <row r="395" spans="1:12">
      <c r="A395" s="9516"/>
      <c r="B395" s="1900"/>
      <c r="C395" s="555" t="s">
        <v>1062</v>
      </c>
      <c r="D395" s="2098"/>
      <c r="E395" s="2100"/>
      <c r="F395" s="2102"/>
      <c r="G395" s="2102"/>
      <c r="H395" s="2102"/>
      <c r="I395" s="2102"/>
      <c r="J395" s="2104"/>
      <c r="K395" s="1978"/>
      <c r="L395" s="433"/>
    </row>
    <row r="396" spans="1:12">
      <c r="A396" s="487"/>
      <c r="B396" s="561"/>
      <c r="C396" s="532"/>
      <c r="D396" s="576"/>
      <c r="E396" s="582"/>
      <c r="F396" s="577"/>
      <c r="G396" s="577"/>
      <c r="H396" s="600"/>
      <c r="I396" s="577"/>
      <c r="J396" s="585">
        <v>750</v>
      </c>
      <c r="K396" s="1978">
        <f>K394+J396</f>
        <v>11459388</v>
      </c>
      <c r="L396" s="433"/>
    </row>
    <row r="397" spans="1:12">
      <c r="A397" s="9515"/>
      <c r="B397" s="1899" t="s">
        <v>1803</v>
      </c>
      <c r="C397" s="435" t="s">
        <v>997</v>
      </c>
      <c r="D397" s="2111" t="s">
        <v>1221</v>
      </c>
      <c r="E397" s="2109" t="s">
        <v>1236</v>
      </c>
      <c r="F397" s="2107"/>
      <c r="G397" s="2107">
        <v>202500</v>
      </c>
      <c r="H397" s="1901"/>
      <c r="I397" s="2052"/>
      <c r="J397" s="2064"/>
      <c r="K397" s="1977">
        <f>K396-G397</f>
        <v>11256888</v>
      </c>
      <c r="L397" s="433"/>
    </row>
    <row r="398" spans="1:12">
      <c r="A398" s="9516"/>
      <c r="B398" s="1900"/>
      <c r="C398" s="509" t="s">
        <v>1261</v>
      </c>
      <c r="D398" s="2112" t="s">
        <v>1222</v>
      </c>
      <c r="E398" s="2110"/>
      <c r="F398" s="2108"/>
      <c r="G398" s="2108"/>
      <c r="H398" s="1902"/>
      <c r="I398" s="2053"/>
      <c r="J398" s="2065"/>
      <c r="K398" s="1978"/>
      <c r="L398" s="433"/>
    </row>
    <row r="399" spans="1:12">
      <c r="A399" s="487"/>
      <c r="B399" s="1916"/>
      <c r="C399" s="532"/>
      <c r="D399" s="576"/>
      <c r="E399" s="582"/>
      <c r="F399" s="577"/>
      <c r="G399" s="577"/>
      <c r="H399" s="600"/>
      <c r="I399" s="575"/>
      <c r="J399" s="585">
        <v>1800</v>
      </c>
      <c r="K399" s="1978">
        <f>K397+J399</f>
        <v>11258688</v>
      </c>
      <c r="L399" s="433"/>
    </row>
    <row r="400" spans="1:12">
      <c r="A400" s="9515"/>
      <c r="B400" s="1899"/>
      <c r="C400" s="556" t="s">
        <v>997</v>
      </c>
      <c r="D400" s="2111" t="s">
        <v>1591</v>
      </c>
      <c r="E400" s="2109" t="s">
        <v>1601</v>
      </c>
      <c r="F400" s="2107"/>
      <c r="G400" s="2107">
        <v>202500</v>
      </c>
      <c r="H400" s="2107"/>
      <c r="I400" s="2120"/>
      <c r="J400" s="595"/>
      <c r="K400" s="1977">
        <f>K399-G400</f>
        <v>11056188</v>
      </c>
      <c r="L400" s="433"/>
    </row>
    <row r="401" spans="1:12">
      <c r="A401" s="9516"/>
      <c r="B401" s="1900"/>
      <c r="C401" s="555" t="s">
        <v>1590</v>
      </c>
      <c r="D401" s="2112" t="s">
        <v>956</v>
      </c>
      <c r="E401" s="533"/>
      <c r="F401" s="2108"/>
      <c r="G401" s="2108"/>
      <c r="H401" s="2108"/>
      <c r="I401" s="2121"/>
      <c r="J401" s="595"/>
      <c r="K401" s="1978"/>
      <c r="L401" s="433"/>
    </row>
    <row r="402" spans="1:12">
      <c r="A402" s="487"/>
      <c r="B402" s="561"/>
      <c r="C402" s="532"/>
      <c r="D402" s="576"/>
      <c r="E402" s="582"/>
      <c r="F402" s="577"/>
      <c r="G402" s="577"/>
      <c r="H402" s="600"/>
      <c r="I402" s="577"/>
      <c r="J402" s="585">
        <v>1800</v>
      </c>
      <c r="K402" s="1978">
        <f>K400+J402</f>
        <v>11057988</v>
      </c>
      <c r="L402" s="433"/>
    </row>
    <row r="403" spans="1:12">
      <c r="A403" s="9515"/>
      <c r="B403" s="1899"/>
      <c r="C403" s="545" t="s">
        <v>781</v>
      </c>
      <c r="D403" s="2111" t="s">
        <v>941</v>
      </c>
      <c r="E403" s="974" t="s">
        <v>276</v>
      </c>
      <c r="F403" s="2107"/>
      <c r="G403" s="2107">
        <v>54140</v>
      </c>
      <c r="H403" s="537"/>
      <c r="I403" s="2107"/>
      <c r="J403" s="2116"/>
      <c r="K403" s="1977">
        <f>K402-G403</f>
        <v>11003848</v>
      </c>
      <c r="L403" s="1913"/>
    </row>
    <row r="404" spans="1:12">
      <c r="A404" s="9516"/>
      <c r="B404" s="1900"/>
      <c r="C404" s="555" t="s">
        <v>1265</v>
      </c>
      <c r="D404" s="2112" t="s">
        <v>956</v>
      </c>
      <c r="E404" s="2113"/>
      <c r="F404" s="2108"/>
      <c r="G404" s="2108"/>
      <c r="H404" s="515"/>
      <c r="I404" s="2108"/>
      <c r="J404" s="2117"/>
      <c r="K404" s="1978"/>
      <c r="L404" s="1914"/>
    </row>
    <row r="405" spans="1:12">
      <c r="A405" s="487"/>
      <c r="B405" s="1916"/>
      <c r="C405" s="532"/>
      <c r="D405" s="576"/>
      <c r="E405" s="582"/>
      <c r="F405" s="577"/>
      <c r="G405" s="577"/>
      <c r="H405" s="600"/>
      <c r="I405" s="577"/>
      <c r="J405" s="585">
        <v>1500</v>
      </c>
      <c r="K405" s="1978">
        <f>K403+J405</f>
        <v>11005348</v>
      </c>
      <c r="L405" s="433"/>
    </row>
    <row r="406" spans="1:12">
      <c r="A406" s="9515"/>
      <c r="B406" s="1899"/>
      <c r="C406" s="457" t="s">
        <v>781</v>
      </c>
      <c r="D406" s="2118" t="s">
        <v>1734</v>
      </c>
      <c r="E406" s="459" t="s">
        <v>1805</v>
      </c>
      <c r="F406" s="2107"/>
      <c r="G406" s="2107">
        <v>48740</v>
      </c>
      <c r="H406" s="2107"/>
      <c r="I406" s="2107"/>
      <c r="J406" s="2116"/>
      <c r="K406" s="1977">
        <f>K405-G406</f>
        <v>10956608</v>
      </c>
      <c r="L406" s="433"/>
    </row>
    <row r="407" spans="1:12">
      <c r="A407" s="9516"/>
      <c r="B407" s="1900"/>
      <c r="C407" s="461" t="s">
        <v>1733</v>
      </c>
      <c r="D407" s="2119" t="s">
        <v>1804</v>
      </c>
      <c r="E407" s="2114"/>
      <c r="F407" s="2108"/>
      <c r="G407" s="2108"/>
      <c r="H407" s="2108"/>
      <c r="I407" s="2108"/>
      <c r="J407" s="2117"/>
      <c r="K407" s="1978"/>
      <c r="L407" s="433"/>
    </row>
    <row r="408" spans="1:12">
      <c r="A408" s="487"/>
      <c r="B408" s="561"/>
      <c r="C408" s="529"/>
      <c r="D408" s="602"/>
      <c r="E408" s="605"/>
      <c r="F408" s="577"/>
      <c r="G408" s="577"/>
      <c r="H408" s="600"/>
      <c r="I408" s="577"/>
      <c r="J408" s="604">
        <v>1500</v>
      </c>
      <c r="K408" s="2081">
        <f>K406+J408</f>
        <v>10958108</v>
      </c>
      <c r="L408" s="433"/>
    </row>
    <row r="409" spans="1:12">
      <c r="A409" s="9515"/>
      <c r="B409" s="1899"/>
      <c r="C409" s="474" t="s">
        <v>781</v>
      </c>
      <c r="D409" s="2111" t="s">
        <v>933</v>
      </c>
      <c r="E409" s="2109" t="s">
        <v>110</v>
      </c>
      <c r="F409" s="2107"/>
      <c r="G409" s="2107">
        <v>81140</v>
      </c>
      <c r="H409" s="2107"/>
      <c r="I409" s="2107"/>
      <c r="J409" s="2116"/>
      <c r="K409" s="1977">
        <f>K408-G409</f>
        <v>10876968</v>
      </c>
      <c r="L409" s="433"/>
    </row>
    <row r="410" spans="1:12">
      <c r="A410" s="9516"/>
      <c r="B410" s="1900"/>
      <c r="C410" s="461" t="s">
        <v>1241</v>
      </c>
      <c r="D410" s="2112" t="s">
        <v>598</v>
      </c>
      <c r="E410" s="2110"/>
      <c r="F410" s="2108"/>
      <c r="G410" s="2108"/>
      <c r="H410" s="2108"/>
      <c r="I410" s="2108"/>
      <c r="J410" s="2117"/>
      <c r="K410" s="1978"/>
      <c r="L410" s="433"/>
    </row>
    <row r="411" spans="1:12">
      <c r="A411" s="487"/>
      <c r="B411" s="1916"/>
      <c r="C411" s="532"/>
      <c r="D411" s="576"/>
      <c r="E411" s="582"/>
      <c r="F411" s="577"/>
      <c r="G411" s="577"/>
      <c r="H411" s="600"/>
      <c r="I411" s="577"/>
      <c r="J411" s="585">
        <v>1500</v>
      </c>
      <c r="K411" s="1978">
        <f>K409+J411</f>
        <v>10878468</v>
      </c>
      <c r="L411" s="433"/>
    </row>
    <row r="412" spans="1:12">
      <c r="A412" s="9515"/>
      <c r="B412" s="1899"/>
      <c r="C412" s="474" t="s">
        <v>781</v>
      </c>
      <c r="D412" s="2118" t="s">
        <v>312</v>
      </c>
      <c r="E412" s="2109" t="s">
        <v>310</v>
      </c>
      <c r="F412" s="2107"/>
      <c r="G412" s="2107">
        <v>10140</v>
      </c>
      <c r="H412" s="2107"/>
      <c r="I412" s="2107"/>
      <c r="J412" s="2116"/>
      <c r="K412" s="1977">
        <f>K411-G412</f>
        <v>10868328</v>
      </c>
    </row>
    <row r="413" spans="1:12">
      <c r="A413" s="9516"/>
      <c r="B413" s="1900"/>
      <c r="C413" s="538" t="s">
        <v>1242</v>
      </c>
      <c r="D413" s="2119" t="s">
        <v>38</v>
      </c>
      <c r="E413" s="2114"/>
      <c r="F413" s="2108"/>
      <c r="G413" s="2108"/>
      <c r="H413" s="2108"/>
      <c r="I413" s="2108"/>
      <c r="J413" s="2117"/>
      <c r="K413" s="1978"/>
    </row>
    <row r="414" spans="1:12">
      <c r="A414" s="487"/>
      <c r="B414" s="561"/>
      <c r="C414" s="532"/>
      <c r="D414" s="576"/>
      <c r="E414" s="582"/>
      <c r="F414" s="577"/>
      <c r="G414" s="577"/>
      <c r="H414" s="600"/>
      <c r="I414" s="577"/>
      <c r="J414" s="604">
        <v>1500</v>
      </c>
      <c r="K414" s="1978">
        <f>K412+J414</f>
        <v>10869828</v>
      </c>
      <c r="L414" s="433"/>
    </row>
    <row r="415" spans="1:12">
      <c r="A415" s="9515"/>
      <c r="B415" s="1899"/>
      <c r="C415" s="474" t="s">
        <v>781</v>
      </c>
      <c r="D415" s="2111" t="s">
        <v>199</v>
      </c>
      <c r="E415" s="2109" t="s">
        <v>201</v>
      </c>
      <c r="F415" s="2107"/>
      <c r="G415" s="2107">
        <v>72640</v>
      </c>
      <c r="H415" s="2107"/>
      <c r="I415" s="2107"/>
      <c r="J415" s="2116"/>
      <c r="K415" s="1977">
        <f>K414-G415</f>
        <v>10797188</v>
      </c>
      <c r="L415" s="433"/>
    </row>
    <row r="416" spans="1:12">
      <c r="A416" s="9516"/>
      <c r="B416" s="1900"/>
      <c r="C416" s="477" t="s">
        <v>1243</v>
      </c>
      <c r="D416" s="2112" t="s">
        <v>200</v>
      </c>
      <c r="E416" s="2110"/>
      <c r="F416" s="2108"/>
      <c r="G416" s="2108"/>
      <c r="H416" s="2108"/>
      <c r="I416" s="2108"/>
      <c r="J416" s="2117"/>
      <c r="K416" s="1978"/>
      <c r="L416" s="433"/>
    </row>
    <row r="417" spans="1:12">
      <c r="A417" s="487"/>
      <c r="B417" s="1916"/>
      <c r="C417" s="532"/>
      <c r="D417" s="576"/>
      <c r="E417" s="582"/>
      <c r="F417" s="577"/>
      <c r="G417" s="577"/>
      <c r="H417" s="600"/>
      <c r="I417" s="577"/>
      <c r="J417" s="604">
        <v>1500</v>
      </c>
      <c r="K417" s="1978">
        <f>K415+J417</f>
        <v>10798688</v>
      </c>
      <c r="L417" s="433"/>
    </row>
    <row r="418" spans="1:12">
      <c r="A418" s="9515"/>
      <c r="B418" s="1899"/>
      <c r="C418" s="457" t="s">
        <v>781</v>
      </c>
      <c r="D418" s="2118" t="s">
        <v>943</v>
      </c>
      <c r="E418" s="459" t="s">
        <v>1231</v>
      </c>
      <c r="F418" s="2107"/>
      <c r="G418" s="2107">
        <v>210640</v>
      </c>
      <c r="H418" s="2107"/>
      <c r="I418" s="2107"/>
      <c r="J418" s="2116"/>
      <c r="K418" s="1977">
        <f>K417-G418</f>
        <v>10588048</v>
      </c>
      <c r="L418" s="433"/>
    </row>
    <row r="419" spans="1:12">
      <c r="A419" s="9516"/>
      <c r="B419" s="1900"/>
      <c r="C419" s="461" t="s">
        <v>1181</v>
      </c>
      <c r="D419" s="2119" t="s">
        <v>598</v>
      </c>
      <c r="E419" s="2114"/>
      <c r="F419" s="2108"/>
      <c r="G419" s="2108"/>
      <c r="H419" s="2108"/>
      <c r="I419" s="2108"/>
      <c r="J419" s="2117"/>
      <c r="K419" s="1978"/>
      <c r="L419" s="433"/>
    </row>
    <row r="420" spans="1:12">
      <c r="A420" s="487"/>
      <c r="B420" s="561"/>
      <c r="C420" s="532"/>
      <c r="D420" s="576"/>
      <c r="E420" s="582"/>
      <c r="F420" s="577"/>
      <c r="G420" s="577"/>
      <c r="H420" s="600"/>
      <c r="I420" s="577"/>
      <c r="J420" s="604">
        <v>1500</v>
      </c>
      <c r="K420" s="1978">
        <f>K418+J420</f>
        <v>10589548</v>
      </c>
      <c r="L420" s="433"/>
    </row>
    <row r="421" spans="1:12">
      <c r="A421" s="9515"/>
      <c r="B421" s="1899"/>
      <c r="C421" s="556" t="s">
        <v>781</v>
      </c>
      <c r="D421" s="2111" t="s">
        <v>939</v>
      </c>
      <c r="E421" s="459" t="s">
        <v>1244</v>
      </c>
      <c r="F421" s="2107"/>
      <c r="G421" s="2107">
        <v>62640</v>
      </c>
      <c r="H421" s="2107"/>
      <c r="I421" s="2107"/>
      <c r="J421" s="2116"/>
      <c r="K421" s="1977">
        <f>K420-G421</f>
        <v>10526908</v>
      </c>
      <c r="L421" s="433"/>
    </row>
    <row r="422" spans="1:12">
      <c r="A422" s="9516"/>
      <c r="B422" s="1900"/>
      <c r="C422" s="555" t="s">
        <v>938</v>
      </c>
      <c r="D422" s="2112" t="s">
        <v>598</v>
      </c>
      <c r="E422" s="2114"/>
      <c r="F422" s="2108"/>
      <c r="G422" s="2108"/>
      <c r="H422" s="2108"/>
      <c r="I422" s="2108"/>
      <c r="J422" s="2117"/>
      <c r="K422" s="1978"/>
      <c r="L422" s="433"/>
    </row>
    <row r="423" spans="1:12">
      <c r="A423" s="487"/>
      <c r="B423" s="1916"/>
      <c r="C423" s="529"/>
      <c r="D423" s="602"/>
      <c r="E423" s="605"/>
      <c r="F423" s="577"/>
      <c r="G423" s="577"/>
      <c r="H423" s="600"/>
      <c r="I423" s="577"/>
      <c r="J423" s="585">
        <v>1500</v>
      </c>
      <c r="K423" s="1978">
        <f>K421+J423</f>
        <v>10528408</v>
      </c>
      <c r="L423" s="433"/>
    </row>
    <row r="424" spans="1:12">
      <c r="A424" s="9515"/>
      <c r="B424" s="1899"/>
      <c r="C424" s="457" t="s">
        <v>781</v>
      </c>
      <c r="D424" s="2118" t="s">
        <v>1246</v>
      </c>
      <c r="E424" s="459" t="s">
        <v>1248</v>
      </c>
      <c r="F424" s="2107"/>
      <c r="G424" s="2107">
        <v>60140</v>
      </c>
      <c r="H424" s="2107"/>
      <c r="I424" s="2107"/>
      <c r="J424" s="2116"/>
      <c r="K424" s="2082">
        <f>K423-G424</f>
        <v>10468268</v>
      </c>
      <c r="L424" s="433"/>
    </row>
    <row r="425" spans="1:12">
      <c r="A425" s="9516"/>
      <c r="B425" s="1900"/>
      <c r="C425" s="461" t="s">
        <v>1245</v>
      </c>
      <c r="D425" s="2119" t="s">
        <v>1247</v>
      </c>
      <c r="E425" s="2114"/>
      <c r="F425" s="2108"/>
      <c r="G425" s="2108"/>
      <c r="H425" s="2108"/>
      <c r="I425" s="2108"/>
      <c r="J425" s="2117"/>
      <c r="K425" s="2083"/>
      <c r="L425" s="433"/>
    </row>
    <row r="426" spans="1:12">
      <c r="A426" s="487"/>
      <c r="B426" s="561"/>
      <c r="C426" s="529"/>
      <c r="D426" s="602"/>
      <c r="E426" s="605"/>
      <c r="F426" s="577"/>
      <c r="G426" s="577"/>
      <c r="H426" s="600"/>
      <c r="I426" s="577"/>
      <c r="J426" s="585">
        <v>1500</v>
      </c>
      <c r="K426" s="1978">
        <f>K424+J426</f>
        <v>10469768</v>
      </c>
      <c r="L426" s="433"/>
    </row>
    <row r="427" spans="1:12">
      <c r="A427" s="9515"/>
      <c r="B427" s="1899"/>
      <c r="C427" s="556" t="s">
        <v>781</v>
      </c>
      <c r="D427" s="2115" t="s">
        <v>1496</v>
      </c>
      <c r="E427" s="974" t="s">
        <v>1497</v>
      </c>
      <c r="F427" s="2107"/>
      <c r="G427" s="2107">
        <v>16140</v>
      </c>
      <c r="H427" s="2107"/>
      <c r="I427" s="2107"/>
      <c r="J427" s="2116"/>
      <c r="K427" s="1977">
        <f>K426-G427</f>
        <v>10453628</v>
      </c>
      <c r="L427" s="433"/>
    </row>
    <row r="428" spans="1:12">
      <c r="A428" s="9516"/>
      <c r="B428" s="1900"/>
      <c r="C428" s="555" t="s">
        <v>1493</v>
      </c>
      <c r="D428" s="2112" t="s">
        <v>38</v>
      </c>
      <c r="E428" s="2110"/>
      <c r="F428" s="2108"/>
      <c r="G428" s="2108"/>
      <c r="H428" s="2108"/>
      <c r="I428" s="2108"/>
      <c r="J428" s="2117"/>
      <c r="K428" s="1978"/>
      <c r="L428" s="433"/>
    </row>
    <row r="429" spans="1:12">
      <c r="A429" s="487"/>
      <c r="B429" s="1916"/>
      <c r="C429" s="529"/>
      <c r="D429" s="602"/>
      <c r="E429" s="605"/>
      <c r="F429" s="577"/>
      <c r="G429" s="577"/>
      <c r="H429" s="600"/>
      <c r="I429" s="577"/>
      <c r="J429" s="585">
        <v>1500</v>
      </c>
      <c r="K429" s="2035">
        <f>K427+J429</f>
        <v>10455128</v>
      </c>
      <c r="L429" s="433"/>
    </row>
    <row r="430" spans="1:12">
      <c r="A430" s="9515"/>
      <c r="B430" s="1899"/>
      <c r="C430" s="556" t="s">
        <v>781</v>
      </c>
      <c r="D430" s="2115" t="s">
        <v>1496</v>
      </c>
      <c r="E430" s="974" t="s">
        <v>1497</v>
      </c>
      <c r="F430" s="2107"/>
      <c r="G430" s="2107">
        <v>16140</v>
      </c>
      <c r="H430" s="2107"/>
      <c r="I430" s="2107"/>
      <c r="J430" s="2116"/>
      <c r="K430" s="1977">
        <f>K429-G430</f>
        <v>10438988</v>
      </c>
      <c r="L430" s="433"/>
    </row>
    <row r="431" spans="1:12">
      <c r="A431" s="9516"/>
      <c r="B431" s="1900"/>
      <c r="C431" s="555" t="s">
        <v>1494</v>
      </c>
      <c r="D431" s="2112" t="s">
        <v>38</v>
      </c>
      <c r="E431" s="2110"/>
      <c r="F431" s="2108"/>
      <c r="G431" s="2108"/>
      <c r="H431" s="2108"/>
      <c r="I431" s="2108"/>
      <c r="J431" s="2117"/>
      <c r="K431" s="1978"/>
      <c r="L431" s="433"/>
    </row>
    <row r="432" spans="1:12">
      <c r="A432" s="487"/>
      <c r="B432" s="1916"/>
      <c r="C432" s="532"/>
      <c r="D432" s="576"/>
      <c r="E432" s="582"/>
      <c r="F432" s="577"/>
      <c r="G432" s="577"/>
      <c r="H432" s="600"/>
      <c r="I432" s="577"/>
      <c r="J432" s="585">
        <v>1500</v>
      </c>
      <c r="K432" s="1978">
        <f>K430+J432</f>
        <v>10440488</v>
      </c>
      <c r="L432" s="433"/>
    </row>
    <row r="433" spans="1:12">
      <c r="A433" s="9515"/>
      <c r="B433" s="1899"/>
      <c r="C433" s="556" t="s">
        <v>781</v>
      </c>
      <c r="D433" s="2115" t="s">
        <v>1496</v>
      </c>
      <c r="E433" s="974" t="s">
        <v>1497</v>
      </c>
      <c r="F433" s="2107"/>
      <c r="G433" s="2107">
        <v>37340</v>
      </c>
      <c r="H433" s="2107"/>
      <c r="I433" s="2107"/>
      <c r="J433" s="2116"/>
      <c r="K433" s="1977">
        <f>K432-G433</f>
        <v>10403148</v>
      </c>
      <c r="L433" s="433"/>
    </row>
    <row r="434" spans="1:12">
      <c r="A434" s="9516"/>
      <c r="B434" s="1900"/>
      <c r="C434" s="555" t="s">
        <v>1495</v>
      </c>
      <c r="D434" s="2112" t="s">
        <v>38</v>
      </c>
      <c r="E434" s="2110"/>
      <c r="F434" s="2108"/>
      <c r="G434" s="2108"/>
      <c r="H434" s="2108"/>
      <c r="I434" s="2108"/>
      <c r="J434" s="2117"/>
      <c r="K434" s="1978"/>
      <c r="L434" s="433"/>
    </row>
    <row r="435" spans="1:12">
      <c r="A435" s="487"/>
      <c r="B435" s="561"/>
      <c r="C435" s="529"/>
      <c r="D435" s="602"/>
      <c r="E435" s="605"/>
      <c r="F435" s="577"/>
      <c r="G435" s="577"/>
      <c r="H435" s="600"/>
      <c r="I435" s="577"/>
      <c r="J435" s="585">
        <v>1500</v>
      </c>
      <c r="K435" s="1978">
        <f>K433+J435</f>
        <v>10404648</v>
      </c>
      <c r="L435" s="433"/>
    </row>
    <row r="436" spans="1:12">
      <c r="A436" s="9515"/>
      <c r="B436" s="1899"/>
      <c r="C436" s="556" t="s">
        <v>781</v>
      </c>
      <c r="D436" s="2111" t="s">
        <v>1321</v>
      </c>
      <c r="E436" s="1110" t="s">
        <v>1322</v>
      </c>
      <c r="F436" s="2107"/>
      <c r="G436" s="2107">
        <v>39240</v>
      </c>
      <c r="H436" s="2107"/>
      <c r="I436" s="2107"/>
      <c r="J436" s="2116"/>
      <c r="K436" s="2032">
        <f>K435-G436</f>
        <v>10365408</v>
      </c>
      <c r="L436" s="433"/>
    </row>
    <row r="437" spans="1:12">
      <c r="A437" s="9516"/>
      <c r="B437" s="1900"/>
      <c r="C437" s="555" t="s">
        <v>1306</v>
      </c>
      <c r="D437" s="2112" t="s">
        <v>1176</v>
      </c>
      <c r="E437" s="2110"/>
      <c r="F437" s="2108"/>
      <c r="G437" s="2108"/>
      <c r="H437" s="2108"/>
      <c r="I437" s="2108"/>
      <c r="J437" s="2117"/>
      <c r="K437" s="1978"/>
      <c r="L437" s="433"/>
    </row>
    <row r="438" spans="1:12">
      <c r="A438" s="487"/>
      <c r="B438" s="1916"/>
      <c r="C438" s="529"/>
      <c r="D438" s="602"/>
      <c r="E438" s="605"/>
      <c r="F438" s="577"/>
      <c r="G438" s="577"/>
      <c r="H438" s="600"/>
      <c r="I438" s="577"/>
      <c r="J438" s="585">
        <v>1500</v>
      </c>
      <c r="K438" s="1978">
        <f>K436+J438</f>
        <v>10366908</v>
      </c>
      <c r="L438" s="433"/>
    </row>
    <row r="439" spans="1:12">
      <c r="A439" s="9515"/>
      <c r="B439" s="1899"/>
      <c r="C439" s="556" t="s">
        <v>781</v>
      </c>
      <c r="D439" s="2111" t="s">
        <v>743</v>
      </c>
      <c r="E439" s="2109" t="s">
        <v>1177</v>
      </c>
      <c r="F439" s="2107"/>
      <c r="G439" s="2107">
        <v>15390</v>
      </c>
      <c r="H439" s="2107"/>
      <c r="I439" s="2107"/>
      <c r="J439" s="2116"/>
      <c r="K439" s="1977">
        <f>K438-G439</f>
        <v>10351518</v>
      </c>
      <c r="L439" s="433"/>
    </row>
    <row r="440" spans="1:12">
      <c r="A440" s="9516"/>
      <c r="B440" s="1900"/>
      <c r="C440" s="555" t="s">
        <v>1175</v>
      </c>
      <c r="D440" s="2112" t="s">
        <v>1176</v>
      </c>
      <c r="E440" s="2110"/>
      <c r="F440" s="2108"/>
      <c r="G440" s="2108"/>
      <c r="H440" s="2108"/>
      <c r="I440" s="2108"/>
      <c r="J440" s="2117"/>
      <c r="K440" s="1978"/>
      <c r="L440" s="433"/>
    </row>
    <row r="441" spans="1:12">
      <c r="A441" s="487"/>
      <c r="B441" s="1916"/>
      <c r="C441" s="529"/>
      <c r="D441" s="602"/>
      <c r="E441" s="605"/>
      <c r="F441" s="577"/>
      <c r="G441" s="577"/>
      <c r="H441" s="600"/>
      <c r="I441" s="577"/>
      <c r="J441" s="585">
        <v>1500</v>
      </c>
      <c r="K441" s="2035">
        <f>K439+J441</f>
        <v>10353018</v>
      </c>
      <c r="L441" s="433"/>
    </row>
    <row r="442" spans="1:12">
      <c r="A442" s="9515"/>
      <c r="B442" s="1899"/>
      <c r="C442" s="556" t="s">
        <v>781</v>
      </c>
      <c r="D442" s="2118" t="s">
        <v>312</v>
      </c>
      <c r="E442" s="2109" t="s">
        <v>310</v>
      </c>
      <c r="F442" s="2107"/>
      <c r="G442" s="2107">
        <v>25890</v>
      </c>
      <c r="H442" s="2107"/>
      <c r="I442" s="2107"/>
      <c r="J442" s="2116"/>
      <c r="K442" s="1934">
        <f>K441-G442</f>
        <v>10327128</v>
      </c>
      <c r="L442" s="433"/>
    </row>
    <row r="443" spans="1:12">
      <c r="A443" s="9516"/>
      <c r="B443" s="1900"/>
      <c r="C443" s="555" t="s">
        <v>1535</v>
      </c>
      <c r="D443" s="2119" t="s">
        <v>38</v>
      </c>
      <c r="E443" s="2114"/>
      <c r="F443" s="2108"/>
      <c r="G443" s="2108"/>
      <c r="H443" s="2108"/>
      <c r="I443" s="2108"/>
      <c r="J443" s="2117"/>
      <c r="K443" s="1935"/>
      <c r="L443" s="433"/>
    </row>
    <row r="444" spans="1:12">
      <c r="A444" s="487"/>
      <c r="B444" s="561"/>
      <c r="C444" s="529"/>
      <c r="D444" s="602"/>
      <c r="E444" s="605"/>
      <c r="F444" s="577"/>
      <c r="G444" s="577"/>
      <c r="H444" s="600"/>
      <c r="I444" s="577"/>
      <c r="J444" s="585">
        <v>1500</v>
      </c>
      <c r="K444" s="1935">
        <f>K442+J444</f>
        <v>10328628</v>
      </c>
      <c r="L444" s="433"/>
    </row>
    <row r="445" spans="1:12">
      <c r="A445" s="9515"/>
      <c r="B445" s="1899"/>
      <c r="C445" s="457" t="s">
        <v>781</v>
      </c>
      <c r="D445" s="2111" t="s">
        <v>1363</v>
      </c>
      <c r="E445" s="2109"/>
      <c r="F445" s="2107"/>
      <c r="G445" s="2107"/>
      <c r="H445" s="2107">
        <v>950140</v>
      </c>
      <c r="I445" s="2107"/>
      <c r="J445" s="2116"/>
      <c r="K445" s="1934">
        <f>K444-H445</f>
        <v>9378488</v>
      </c>
      <c r="L445" s="433"/>
    </row>
    <row r="446" spans="1:12">
      <c r="A446" s="9516"/>
      <c r="B446" s="1900"/>
      <c r="C446" s="461" t="s">
        <v>1362</v>
      </c>
      <c r="D446" s="2112"/>
      <c r="E446" s="533"/>
      <c r="F446" s="2108"/>
      <c r="G446" s="2108"/>
      <c r="H446" s="2108"/>
      <c r="I446" s="2108"/>
      <c r="J446" s="2117"/>
      <c r="K446" s="1935"/>
      <c r="L446" s="433"/>
    </row>
    <row r="447" spans="1:12">
      <c r="A447" s="487"/>
      <c r="B447" s="561"/>
      <c r="C447" s="532"/>
      <c r="D447" s="576"/>
      <c r="E447" s="582"/>
      <c r="F447" s="577"/>
      <c r="G447" s="577"/>
      <c r="H447" s="600"/>
      <c r="I447" s="577"/>
      <c r="J447" s="585">
        <v>1500</v>
      </c>
      <c r="K447" s="1937">
        <f>K445+J447</f>
        <v>9379988</v>
      </c>
      <c r="L447" s="433"/>
    </row>
    <row r="448" spans="1:12">
      <c r="A448" s="9515"/>
      <c r="B448" s="1899"/>
      <c r="C448" s="556" t="s">
        <v>781</v>
      </c>
      <c r="D448" s="2111" t="s">
        <v>1184</v>
      </c>
      <c r="E448" s="2109"/>
      <c r="F448" s="2107"/>
      <c r="G448" s="2107"/>
      <c r="H448" s="2107">
        <v>342140</v>
      </c>
      <c r="I448" s="2107"/>
      <c r="J448" s="2116"/>
      <c r="K448" s="1934">
        <f>K447-H448</f>
        <v>9037848</v>
      </c>
      <c r="L448" s="433"/>
    </row>
    <row r="449" spans="1:12">
      <c r="A449" s="9516"/>
      <c r="B449" s="1900"/>
      <c r="C449" s="555" t="s">
        <v>1182</v>
      </c>
      <c r="D449" s="2112"/>
      <c r="E449" s="2110"/>
      <c r="F449" s="2108"/>
      <c r="G449" s="2108"/>
      <c r="H449" s="2108"/>
      <c r="I449" s="2108"/>
      <c r="J449" s="2117"/>
      <c r="K449" s="1935"/>
      <c r="L449" s="433"/>
    </row>
    <row r="450" spans="1:12">
      <c r="A450" s="487"/>
      <c r="B450" s="561"/>
      <c r="C450" s="532"/>
      <c r="D450" s="576"/>
      <c r="E450" s="582"/>
      <c r="F450" s="577"/>
      <c r="G450" s="577"/>
      <c r="H450" s="600"/>
      <c r="I450" s="577"/>
      <c r="J450" s="585">
        <v>1500</v>
      </c>
      <c r="K450" s="1937">
        <f>K448+J450</f>
        <v>9039348</v>
      </c>
      <c r="L450" s="433"/>
    </row>
    <row r="451" spans="1:12">
      <c r="A451" s="9515"/>
      <c r="B451" s="1899"/>
      <c r="C451" s="545" t="s">
        <v>781</v>
      </c>
      <c r="D451" s="2111" t="s">
        <v>113</v>
      </c>
      <c r="E451" s="2109" t="s">
        <v>114</v>
      </c>
      <c r="F451" s="2107"/>
      <c r="G451" s="2107"/>
      <c r="H451" s="2107"/>
      <c r="I451" s="2107">
        <v>113340</v>
      </c>
      <c r="J451" s="2116"/>
      <c r="K451" s="1934">
        <f>K450-I451</f>
        <v>8926008</v>
      </c>
      <c r="L451" s="433"/>
    </row>
    <row r="452" spans="1:12">
      <c r="A452" s="9516"/>
      <c r="B452" s="1900"/>
      <c r="C452" s="538" t="s">
        <v>1420</v>
      </c>
      <c r="D452" s="2112" t="s">
        <v>46</v>
      </c>
      <c r="E452" s="2110"/>
      <c r="F452" s="2108"/>
      <c r="G452" s="2108"/>
      <c r="H452" s="2108"/>
      <c r="I452" s="2108"/>
      <c r="J452" s="2117"/>
      <c r="K452" s="1935"/>
      <c r="L452" s="433"/>
    </row>
    <row r="453" spans="1:12">
      <c r="A453" s="487"/>
      <c r="B453" s="561"/>
      <c r="C453" s="529"/>
      <c r="D453" s="602"/>
      <c r="E453" s="605"/>
      <c r="F453" s="577"/>
      <c r="G453" s="577"/>
      <c r="H453" s="600"/>
      <c r="I453" s="577"/>
      <c r="J453" s="585">
        <v>1500</v>
      </c>
      <c r="K453" s="1935">
        <f>K451+J453</f>
        <v>8927508</v>
      </c>
      <c r="L453" s="433"/>
    </row>
    <row r="454" spans="1:12">
      <c r="A454" s="9515"/>
      <c r="B454" s="1899" t="s">
        <v>1806</v>
      </c>
      <c r="C454" s="556" t="s">
        <v>815</v>
      </c>
      <c r="D454" s="2111" t="s">
        <v>955</v>
      </c>
      <c r="E454" s="2109" t="s">
        <v>1232</v>
      </c>
      <c r="F454" s="2107"/>
      <c r="G454" s="2107"/>
      <c r="H454" s="2107"/>
      <c r="I454" s="2120">
        <v>522762</v>
      </c>
      <c r="J454" s="595"/>
      <c r="K454" s="1977">
        <f>K453-I454</f>
        <v>8404746</v>
      </c>
      <c r="L454" s="433"/>
    </row>
    <row r="455" spans="1:12">
      <c r="A455" s="9516"/>
      <c r="B455" s="1900"/>
      <c r="C455" s="555" t="s">
        <v>1186</v>
      </c>
      <c r="D455" s="2112" t="s">
        <v>956</v>
      </c>
      <c r="E455" s="2110"/>
      <c r="F455" s="2108"/>
      <c r="G455" s="2108"/>
      <c r="H455" s="2108"/>
      <c r="I455" s="2121"/>
      <c r="J455" s="595"/>
      <c r="K455" s="1978"/>
      <c r="L455" s="433"/>
    </row>
    <row r="456" spans="1:12">
      <c r="A456" s="487"/>
      <c r="B456" s="561"/>
      <c r="C456" s="465"/>
      <c r="D456" s="602"/>
      <c r="E456" s="605"/>
      <c r="F456" s="577"/>
      <c r="G456" s="600"/>
      <c r="H456" s="600"/>
      <c r="I456" s="600"/>
      <c r="J456" s="585">
        <v>1800</v>
      </c>
      <c r="K456" s="1935">
        <f>K454+J456</f>
        <v>8406546</v>
      </c>
      <c r="L456" s="433"/>
    </row>
    <row r="457" spans="1:12">
      <c r="A457" s="9515"/>
      <c r="B457" s="1899"/>
      <c r="C457" s="556" t="s">
        <v>796</v>
      </c>
      <c r="D457" s="2111" t="s">
        <v>955</v>
      </c>
      <c r="E457" s="2109" t="s">
        <v>1232</v>
      </c>
      <c r="F457" s="2107"/>
      <c r="G457" s="2107"/>
      <c r="H457" s="2107"/>
      <c r="I457" s="2107">
        <v>133800</v>
      </c>
      <c r="J457" s="2116"/>
      <c r="K457" s="1934">
        <f>K456-I457</f>
        <v>8272746</v>
      </c>
      <c r="L457" s="9617"/>
    </row>
    <row r="458" spans="1:12">
      <c r="A458" s="9516"/>
      <c r="B458" s="1900"/>
      <c r="C458" s="477" t="s">
        <v>1187</v>
      </c>
      <c r="D458" s="2112" t="s">
        <v>956</v>
      </c>
      <c r="E458" s="2110"/>
      <c r="F458" s="2108"/>
      <c r="G458" s="2108"/>
      <c r="H458" s="2108"/>
      <c r="I458" s="2108"/>
      <c r="J458" s="2117"/>
      <c r="K458" s="1935"/>
      <c r="L458" s="9618"/>
    </row>
    <row r="459" spans="1:12">
      <c r="A459" s="487"/>
      <c r="B459" s="1916"/>
      <c r="C459" s="532"/>
      <c r="D459" s="576"/>
      <c r="E459" s="582"/>
      <c r="F459" s="577"/>
      <c r="G459" s="577"/>
      <c r="H459" s="600"/>
      <c r="I459" s="577"/>
      <c r="J459" s="604">
        <v>750</v>
      </c>
      <c r="K459" s="1935">
        <f>K457+J459</f>
        <v>8273496</v>
      </c>
      <c r="L459" s="433"/>
    </row>
    <row r="460" spans="1:12">
      <c r="A460" s="9515"/>
      <c r="B460" s="1899"/>
      <c r="C460" s="556" t="s">
        <v>781</v>
      </c>
      <c r="D460" s="1897"/>
      <c r="E460" s="1899"/>
      <c r="F460" s="1901"/>
      <c r="G460" s="1901"/>
      <c r="H460" s="1901"/>
      <c r="I460" s="1901">
        <v>32140</v>
      </c>
      <c r="J460" s="1918"/>
      <c r="K460" s="1934">
        <f>K459-I460</f>
        <v>8241356</v>
      </c>
      <c r="L460" s="9617"/>
    </row>
    <row r="461" spans="1:12">
      <c r="A461" s="9516"/>
      <c r="B461" s="1900"/>
      <c r="C461" s="555" t="s">
        <v>1807</v>
      </c>
      <c r="D461" s="1898"/>
      <c r="E461" s="1900"/>
      <c r="F461" s="1902"/>
      <c r="G461" s="1902"/>
      <c r="H461" s="1902"/>
      <c r="I461" s="1902"/>
      <c r="J461" s="1919"/>
      <c r="K461" s="1935"/>
      <c r="L461" s="9618"/>
    </row>
    <row r="462" spans="1:12">
      <c r="A462" s="487"/>
      <c r="B462" s="561"/>
      <c r="C462" s="532"/>
      <c r="D462" s="576"/>
      <c r="E462" s="582"/>
      <c r="F462" s="577"/>
      <c r="G462" s="577"/>
      <c r="H462" s="600"/>
      <c r="I462" s="577"/>
      <c r="J462" s="604">
        <v>1500</v>
      </c>
      <c r="K462" s="1935">
        <f>K460+J462</f>
        <v>8242856</v>
      </c>
      <c r="L462" s="433"/>
    </row>
    <row r="463" spans="1:12">
      <c r="A463" s="9515"/>
      <c r="B463" s="1899"/>
      <c r="C463" s="517" t="s">
        <v>1109</v>
      </c>
      <c r="D463" s="2122" t="s">
        <v>1831</v>
      </c>
      <c r="E463" s="2133" t="s">
        <v>717</v>
      </c>
      <c r="F463" s="2120"/>
      <c r="G463" s="2120">
        <v>502500</v>
      </c>
      <c r="H463" s="2120"/>
      <c r="I463" s="2120"/>
      <c r="J463" s="2129"/>
      <c r="K463" s="1934">
        <f>K462-G463</f>
        <v>7740356</v>
      </c>
      <c r="L463" s="433"/>
    </row>
    <row r="464" spans="1:12">
      <c r="A464" s="9516"/>
      <c r="B464" s="1900"/>
      <c r="C464" s="477" t="s">
        <v>1179</v>
      </c>
      <c r="D464" s="2123" t="s">
        <v>250</v>
      </c>
      <c r="E464" s="2134"/>
      <c r="F464" s="2121"/>
      <c r="G464" s="2121"/>
      <c r="H464" s="2121"/>
      <c r="I464" s="2121"/>
      <c r="J464" s="2130"/>
      <c r="K464" s="1935"/>
      <c r="L464" s="433"/>
    </row>
    <row r="465" spans="1:12">
      <c r="A465" s="487"/>
      <c r="B465" s="1916"/>
      <c r="C465" s="532"/>
      <c r="D465" s="576"/>
      <c r="E465" s="582"/>
      <c r="F465" s="577"/>
      <c r="G465" s="577"/>
      <c r="H465" s="600"/>
      <c r="I465" s="577"/>
      <c r="J465" s="604">
        <v>1800</v>
      </c>
      <c r="K465" s="1937">
        <f>K463+J465</f>
        <v>7742156</v>
      </c>
      <c r="L465" s="433"/>
    </row>
    <row r="466" spans="1:12">
      <c r="A466" s="9515"/>
      <c r="B466" s="1899"/>
      <c r="C466" s="457" t="s">
        <v>1109</v>
      </c>
      <c r="D466" s="2131" t="s">
        <v>1580</v>
      </c>
      <c r="E466" s="459" t="s">
        <v>1600</v>
      </c>
      <c r="F466" s="2120"/>
      <c r="G466" s="2129">
        <v>502500</v>
      </c>
      <c r="H466" s="2124"/>
      <c r="I466" s="2120"/>
      <c r="J466" s="534"/>
      <c r="K466" s="1934">
        <f>K465-G466</f>
        <v>7239656</v>
      </c>
      <c r="L466" s="433"/>
    </row>
    <row r="467" spans="1:12">
      <c r="A467" s="9516"/>
      <c r="B467" s="1900"/>
      <c r="C467" s="461" t="s">
        <v>1579</v>
      </c>
      <c r="D467" s="2132" t="s">
        <v>38</v>
      </c>
      <c r="E467" s="2128"/>
      <c r="F467" s="2121"/>
      <c r="G467" s="2130"/>
      <c r="H467" s="2125"/>
      <c r="I467" s="2121"/>
      <c r="J467" s="537"/>
      <c r="K467" s="1935"/>
      <c r="L467" s="433"/>
    </row>
    <row r="468" spans="1:12">
      <c r="A468" s="487"/>
      <c r="B468" s="561"/>
      <c r="C468" s="891"/>
      <c r="D468" s="891"/>
      <c r="E468" s="891"/>
      <c r="F468" s="586"/>
      <c r="G468" s="588"/>
      <c r="H468" s="586"/>
      <c r="I468" s="586"/>
      <c r="J468" s="585">
        <v>1800</v>
      </c>
      <c r="K468" s="1935">
        <f>K466+J468</f>
        <v>7241456</v>
      </c>
      <c r="L468" s="433"/>
    </row>
    <row r="469" spans="1:12">
      <c r="A469" s="9515"/>
      <c r="B469" s="1899" t="s">
        <v>1808</v>
      </c>
      <c r="C469" s="556" t="s">
        <v>864</v>
      </c>
      <c r="D469" s="2135" t="s">
        <v>983</v>
      </c>
      <c r="E469" s="2139" t="s">
        <v>262</v>
      </c>
      <c r="F469" s="2137"/>
      <c r="G469" s="2141">
        <v>102500</v>
      </c>
      <c r="H469" s="2137"/>
      <c r="I469" s="2137"/>
      <c r="J469" s="2143"/>
      <c r="K469" s="1934">
        <f>K468-G469</f>
        <v>7138956</v>
      </c>
      <c r="L469" s="433"/>
    </row>
    <row r="470" spans="1:12">
      <c r="A470" s="9516"/>
      <c r="B470" s="1900"/>
      <c r="C470" s="555" t="s">
        <v>1581</v>
      </c>
      <c r="D470" s="2136" t="s">
        <v>38</v>
      </c>
      <c r="E470" s="2140"/>
      <c r="F470" s="2138"/>
      <c r="G470" s="2142"/>
      <c r="H470" s="2138"/>
      <c r="I470" s="2138"/>
      <c r="J470" s="2144"/>
      <c r="K470" s="1935"/>
      <c r="L470" s="433"/>
    </row>
    <row r="471" spans="1:12">
      <c r="A471" s="487"/>
      <c r="B471" s="561"/>
      <c r="C471" s="532"/>
      <c r="D471" s="576"/>
      <c r="E471" s="582"/>
      <c r="F471" s="577"/>
      <c r="G471" s="577"/>
      <c r="H471" s="600"/>
      <c r="I471" s="577"/>
      <c r="J471" s="604">
        <v>1800</v>
      </c>
      <c r="K471" s="1935">
        <f>K469+J471</f>
        <v>7140756</v>
      </c>
      <c r="L471" s="433"/>
    </row>
    <row r="472" spans="1:12">
      <c r="A472" s="9515"/>
      <c r="B472" s="1899" t="s">
        <v>1809</v>
      </c>
      <c r="C472" s="556" t="s">
        <v>1109</v>
      </c>
      <c r="D472" s="485" t="s">
        <v>1221</v>
      </c>
      <c r="E472" s="2147" t="s">
        <v>1236</v>
      </c>
      <c r="F472" s="2145"/>
      <c r="G472" s="2145">
        <v>502500</v>
      </c>
      <c r="H472" s="2154"/>
      <c r="I472" s="2145"/>
      <c r="J472" s="2152"/>
      <c r="K472" s="1934">
        <f>K471-G472</f>
        <v>6638256</v>
      </c>
      <c r="L472" s="433"/>
    </row>
    <row r="473" spans="1:12">
      <c r="A473" s="9516"/>
      <c r="B473" s="1900"/>
      <c r="C473" s="555" t="s">
        <v>1220</v>
      </c>
      <c r="D473" s="486" t="s">
        <v>1222</v>
      </c>
      <c r="E473" s="2148"/>
      <c r="F473" s="2146"/>
      <c r="G473" s="2146"/>
      <c r="H473" s="2155"/>
      <c r="I473" s="2146"/>
      <c r="J473" s="2153"/>
      <c r="K473" s="1935"/>
      <c r="L473" s="433"/>
    </row>
    <row r="474" spans="1:12">
      <c r="A474" s="487"/>
      <c r="B474" s="561"/>
      <c r="C474" s="529"/>
      <c r="D474" s="602"/>
      <c r="E474" s="605"/>
      <c r="F474" s="577"/>
      <c r="G474" s="577"/>
      <c r="H474" s="600"/>
      <c r="I474" s="577"/>
      <c r="J474" s="604">
        <v>1800</v>
      </c>
      <c r="K474" s="1937">
        <f>K472+J474</f>
        <v>6640056</v>
      </c>
      <c r="L474" s="433"/>
    </row>
    <row r="475" spans="1:12">
      <c r="A475" s="9515"/>
      <c r="B475" s="1899"/>
      <c r="C475" s="556" t="s">
        <v>1109</v>
      </c>
      <c r="D475" s="2149" t="s">
        <v>1049</v>
      </c>
      <c r="E475" s="2147" t="s">
        <v>126</v>
      </c>
      <c r="F475" s="2145"/>
      <c r="G475" s="2145">
        <v>502500</v>
      </c>
      <c r="H475" s="2145"/>
      <c r="I475" s="2145"/>
      <c r="J475" s="2152"/>
      <c r="K475" s="1934">
        <f>K474-G475</f>
        <v>6137556</v>
      </c>
      <c r="L475" s="433"/>
    </row>
    <row r="476" spans="1:12">
      <c r="A476" s="9516"/>
      <c r="B476" s="1900"/>
      <c r="C476" s="555" t="s">
        <v>1048</v>
      </c>
      <c r="D476" s="2150" t="s">
        <v>956</v>
      </c>
      <c r="E476" s="2148"/>
      <c r="F476" s="2146"/>
      <c r="G476" s="2146"/>
      <c r="H476" s="2146"/>
      <c r="I476" s="2146"/>
      <c r="J476" s="2153"/>
      <c r="K476" s="1935"/>
      <c r="L476" s="433"/>
    </row>
    <row r="477" spans="1:12">
      <c r="A477" s="487"/>
      <c r="B477" s="561"/>
      <c r="C477" s="532"/>
      <c r="D477" s="576"/>
      <c r="E477" s="582"/>
      <c r="F477" s="577"/>
      <c r="G477" s="577"/>
      <c r="H477" s="600"/>
      <c r="I477" s="577"/>
      <c r="J477" s="604">
        <v>1800</v>
      </c>
      <c r="K477" s="1935">
        <f>K475+J477</f>
        <v>6139356</v>
      </c>
      <c r="L477" s="433"/>
    </row>
    <row r="478" spans="1:12">
      <c r="A478" s="9515"/>
      <c r="B478" s="1899" t="s">
        <v>1810</v>
      </c>
      <c r="C478" s="556" t="s">
        <v>1369</v>
      </c>
      <c r="D478" s="2149" t="s">
        <v>1532</v>
      </c>
      <c r="E478" s="2147" t="s">
        <v>1233</v>
      </c>
      <c r="F478" s="2145"/>
      <c r="G478" s="2145">
        <v>705000</v>
      </c>
      <c r="H478" s="2145"/>
      <c r="I478" s="2145"/>
      <c r="J478" s="2152"/>
      <c r="K478" s="1934">
        <f>K477-G478</f>
        <v>5434356</v>
      </c>
      <c r="L478" s="433"/>
    </row>
    <row r="479" spans="1:12">
      <c r="A479" s="9516"/>
      <c r="B479" s="1900"/>
      <c r="C479" s="555" t="s">
        <v>1172</v>
      </c>
      <c r="D479" s="2150" t="s">
        <v>965</v>
      </c>
      <c r="E479" s="2148"/>
      <c r="F479" s="2146"/>
      <c r="G479" s="2146"/>
      <c r="H479" s="2146"/>
      <c r="I479" s="2146"/>
      <c r="J479" s="2153"/>
      <c r="K479" s="1935"/>
      <c r="L479" s="433"/>
    </row>
    <row r="480" spans="1:12">
      <c r="A480" s="487"/>
      <c r="B480" s="561"/>
      <c r="C480" s="532"/>
      <c r="D480" s="576"/>
      <c r="E480" s="582"/>
      <c r="F480" s="577"/>
      <c r="G480" s="577"/>
      <c r="H480" s="600"/>
      <c r="I480" s="577"/>
      <c r="J480" s="604">
        <v>3600</v>
      </c>
      <c r="K480" s="1938">
        <f>K478+J480</f>
        <v>5437956</v>
      </c>
      <c r="L480" s="433"/>
    </row>
    <row r="481" spans="1:12">
      <c r="A481" s="9515"/>
      <c r="B481" s="1899"/>
      <c r="C481" s="556" t="s">
        <v>1109</v>
      </c>
      <c r="D481" s="2149" t="s">
        <v>1112</v>
      </c>
      <c r="E481" s="974" t="s">
        <v>1114</v>
      </c>
      <c r="F481" s="2145"/>
      <c r="G481" s="2145">
        <v>502500</v>
      </c>
      <c r="H481" s="537"/>
      <c r="I481" s="1975"/>
      <c r="J481" s="595"/>
      <c r="K481" s="1934">
        <f>K480-G481</f>
        <v>4935456</v>
      </c>
      <c r="L481" s="9617"/>
    </row>
    <row r="482" spans="1:12">
      <c r="A482" s="9516"/>
      <c r="B482" s="1900"/>
      <c r="C482" s="555" t="s">
        <v>1111</v>
      </c>
      <c r="D482" s="2150" t="s">
        <v>1113</v>
      </c>
      <c r="E482" s="2151"/>
      <c r="F482" s="2146"/>
      <c r="G482" s="2146"/>
      <c r="H482" s="515"/>
      <c r="I482" s="1976"/>
      <c r="J482" s="595"/>
      <c r="K482" s="1935"/>
      <c r="L482" s="9618"/>
    </row>
    <row r="483" spans="1:12">
      <c r="A483" s="498"/>
      <c r="B483" s="974"/>
      <c r="C483" s="1989"/>
      <c r="D483" s="1981"/>
      <c r="E483" s="1982"/>
      <c r="F483" s="1985"/>
      <c r="G483" s="1985"/>
      <c r="H483" s="1962"/>
      <c r="I483" s="2194"/>
      <c r="J483" s="2037">
        <v>1800</v>
      </c>
      <c r="K483" s="2181">
        <f>K481+J483</f>
        <v>4937256</v>
      </c>
      <c r="L483" s="433"/>
    </row>
    <row r="484" spans="1:12">
      <c r="A484" s="9515"/>
      <c r="B484" s="2158"/>
      <c r="C484" s="556" t="s">
        <v>591</v>
      </c>
      <c r="D484" s="2156"/>
      <c r="E484" s="2162"/>
      <c r="F484" s="2160">
        <v>20000000</v>
      </c>
      <c r="G484" s="2160"/>
      <c r="H484" s="2160"/>
      <c r="I484" s="2160"/>
      <c r="J484" s="2170"/>
      <c r="K484" s="2177">
        <f>K483+F484</f>
        <v>24937256</v>
      </c>
      <c r="L484" s="9617"/>
    </row>
    <row r="485" spans="1:12">
      <c r="A485" s="9516"/>
      <c r="B485" s="2159"/>
      <c r="C485" s="555"/>
      <c r="D485" s="2157"/>
      <c r="E485" s="2163"/>
      <c r="F485" s="2161"/>
      <c r="G485" s="2161"/>
      <c r="H485" s="2161"/>
      <c r="I485" s="2161"/>
      <c r="J485" s="2171"/>
      <c r="K485" s="2178"/>
      <c r="L485" s="9618"/>
    </row>
    <row r="486" spans="1:12">
      <c r="A486" s="487"/>
      <c r="B486" s="561"/>
      <c r="C486" s="532"/>
      <c r="D486" s="576"/>
      <c r="E486" s="582"/>
      <c r="F486" s="577"/>
      <c r="G486" s="577"/>
      <c r="H486" s="600"/>
      <c r="I486" s="577"/>
      <c r="J486" s="604"/>
      <c r="K486" s="2178"/>
      <c r="L486" s="433"/>
    </row>
    <row r="487" spans="1:12">
      <c r="A487" s="9515"/>
      <c r="B487" s="2158"/>
      <c r="C487" s="556" t="s">
        <v>1109</v>
      </c>
      <c r="D487" s="2156" t="s">
        <v>278</v>
      </c>
      <c r="E487" s="974" t="s">
        <v>279</v>
      </c>
      <c r="F487" s="2160"/>
      <c r="G487" s="2160">
        <v>502500</v>
      </c>
      <c r="H487" s="2160"/>
      <c r="I487" s="2160"/>
      <c r="J487" s="2170"/>
      <c r="K487" s="2177">
        <f>K484-G487</f>
        <v>24434756</v>
      </c>
      <c r="L487" s="433"/>
    </row>
    <row r="488" spans="1:12">
      <c r="A488" s="9516"/>
      <c r="B488" s="2159"/>
      <c r="C488" s="555" t="s">
        <v>1527</v>
      </c>
      <c r="D488" s="2157" t="s">
        <v>38</v>
      </c>
      <c r="E488" s="2169"/>
      <c r="F488" s="2161"/>
      <c r="G488" s="2161"/>
      <c r="H488" s="2161"/>
      <c r="I488" s="2161"/>
      <c r="J488" s="2171"/>
      <c r="K488" s="2178"/>
      <c r="L488" s="433"/>
    </row>
    <row r="489" spans="1:12">
      <c r="A489" s="487"/>
      <c r="B489" s="2169"/>
      <c r="C489" s="529"/>
      <c r="D489" s="602"/>
      <c r="E489" s="605"/>
      <c r="F489" s="577"/>
      <c r="G489" s="577"/>
      <c r="H489" s="600"/>
      <c r="I489" s="577"/>
      <c r="J489" s="604">
        <v>1800</v>
      </c>
      <c r="K489" s="2179">
        <f>K487+J489</f>
        <v>24436556</v>
      </c>
      <c r="L489" s="433"/>
    </row>
    <row r="490" spans="1:12">
      <c r="A490" s="9515"/>
      <c r="B490" s="2158" t="s">
        <v>1812</v>
      </c>
      <c r="C490" s="556" t="s">
        <v>997</v>
      </c>
      <c r="D490" s="2156" t="s">
        <v>1312</v>
      </c>
      <c r="E490" s="2158" t="s">
        <v>1326</v>
      </c>
      <c r="F490" s="2160"/>
      <c r="G490" s="2160">
        <v>202500</v>
      </c>
      <c r="H490" s="2160"/>
      <c r="I490" s="2160"/>
      <c r="J490" s="2170"/>
      <c r="K490" s="2177">
        <f>K489-G490</f>
        <v>24234056</v>
      </c>
      <c r="L490" s="433"/>
    </row>
    <row r="491" spans="1:12">
      <c r="A491" s="9516"/>
      <c r="B491" s="2159"/>
      <c r="C491" s="555" t="s">
        <v>1311</v>
      </c>
      <c r="D491" s="2157" t="s">
        <v>1313</v>
      </c>
      <c r="E491" s="2159"/>
      <c r="F491" s="2161"/>
      <c r="G491" s="2161"/>
      <c r="H491" s="2161"/>
      <c r="I491" s="2161"/>
      <c r="J491" s="2171"/>
      <c r="K491" s="2178"/>
      <c r="L491" s="433"/>
    </row>
    <row r="492" spans="1:12">
      <c r="A492" s="487"/>
      <c r="B492" s="561"/>
      <c r="C492" s="529"/>
      <c r="D492" s="602"/>
      <c r="E492" s="605"/>
      <c r="F492" s="577"/>
      <c r="G492" s="577"/>
      <c r="H492" s="600"/>
      <c r="I492" s="577"/>
      <c r="J492" s="604">
        <v>1800</v>
      </c>
      <c r="K492" s="2178">
        <f>K490+J492</f>
        <v>24235856</v>
      </c>
      <c r="L492" s="2167"/>
    </row>
    <row r="493" spans="1:12">
      <c r="A493" s="9515"/>
      <c r="B493" s="2158"/>
      <c r="C493" s="556" t="s">
        <v>781</v>
      </c>
      <c r="D493" s="2156"/>
      <c r="E493" s="974"/>
      <c r="F493" s="2160"/>
      <c r="G493" s="2160"/>
      <c r="H493" s="2160"/>
      <c r="I493" s="2160">
        <v>428180</v>
      </c>
      <c r="J493" s="2170"/>
      <c r="K493" s="2177">
        <f>K492-I493</f>
        <v>23807676</v>
      </c>
      <c r="L493" s="433"/>
    </row>
    <row r="494" spans="1:12">
      <c r="A494" s="9516"/>
      <c r="B494" s="2159"/>
      <c r="C494" s="555" t="s">
        <v>1813</v>
      </c>
      <c r="D494" s="2157"/>
      <c r="E494" s="2169"/>
      <c r="F494" s="2161"/>
      <c r="G494" s="2161"/>
      <c r="H494" s="2161"/>
      <c r="I494" s="2161"/>
      <c r="J494" s="2171"/>
      <c r="K494" s="2178"/>
      <c r="L494" s="433"/>
    </row>
    <row r="495" spans="1:12">
      <c r="A495" s="487"/>
      <c r="B495" s="561"/>
      <c r="C495" s="532"/>
      <c r="D495" s="576"/>
      <c r="E495" s="582"/>
      <c r="F495" s="577"/>
      <c r="G495" s="577"/>
      <c r="H495" s="600"/>
      <c r="I495" s="577"/>
      <c r="J495" s="604">
        <v>1500</v>
      </c>
      <c r="K495" s="2178">
        <f>K493+J495</f>
        <v>23809176</v>
      </c>
      <c r="L495" s="433"/>
    </row>
    <row r="496" spans="1:12">
      <c r="A496" s="9515"/>
      <c r="B496" s="2158" t="s">
        <v>1814</v>
      </c>
      <c r="C496" s="545" t="s">
        <v>1369</v>
      </c>
      <c r="D496" s="2156" t="s">
        <v>1584</v>
      </c>
      <c r="E496" s="974" t="s">
        <v>56</v>
      </c>
      <c r="F496" s="2160"/>
      <c r="G496" s="2160">
        <v>705000</v>
      </c>
      <c r="H496" s="2160"/>
      <c r="I496" s="2160"/>
      <c r="J496" s="2170"/>
      <c r="K496" s="2177">
        <f>K495-G496</f>
        <v>23104176</v>
      </c>
      <c r="L496" s="433"/>
    </row>
    <row r="497" spans="1:12">
      <c r="A497" s="9516"/>
      <c r="B497" s="2159"/>
      <c r="C497" s="555" t="s">
        <v>1583</v>
      </c>
      <c r="D497" s="2157" t="s">
        <v>1384</v>
      </c>
      <c r="E497" s="2169"/>
      <c r="F497" s="2161"/>
      <c r="G497" s="2161"/>
      <c r="H497" s="2161"/>
      <c r="I497" s="2161"/>
      <c r="J497" s="2171"/>
      <c r="K497" s="2178"/>
      <c r="L497" s="433"/>
    </row>
    <row r="498" spans="1:12">
      <c r="A498" s="487"/>
      <c r="B498" s="2168"/>
      <c r="C498" s="1989"/>
      <c r="D498" s="1981"/>
      <c r="E498" s="1982"/>
      <c r="F498" s="1985"/>
      <c r="G498" s="1985"/>
      <c r="H498" s="1962"/>
      <c r="I498" s="1985"/>
      <c r="J498" s="1979">
        <v>3600</v>
      </c>
      <c r="K498" s="1368">
        <f>K496+J498</f>
        <v>23107776</v>
      </c>
      <c r="L498" s="433"/>
    </row>
    <row r="499" spans="1:12">
      <c r="A499" s="498"/>
      <c r="B499" s="2158" t="s">
        <v>1815</v>
      </c>
      <c r="C499" s="556" t="s">
        <v>952</v>
      </c>
      <c r="D499" s="2186" t="s">
        <v>1207</v>
      </c>
      <c r="E499" s="2184" t="s">
        <v>1234</v>
      </c>
      <c r="F499" s="2182"/>
      <c r="G499" s="2182">
        <v>52500</v>
      </c>
      <c r="H499" s="2182"/>
      <c r="I499" s="2182"/>
      <c r="J499" s="2192"/>
      <c r="K499" s="1977">
        <f>K498-G499</f>
        <v>23055276</v>
      </c>
      <c r="L499" s="433"/>
    </row>
    <row r="500" spans="1:12">
      <c r="A500" s="498"/>
      <c r="B500" s="2159"/>
      <c r="C500" s="555" t="s">
        <v>1206</v>
      </c>
      <c r="D500" s="2187" t="s">
        <v>1176</v>
      </c>
      <c r="E500" s="2185"/>
      <c r="F500" s="2183"/>
      <c r="G500" s="2183"/>
      <c r="H500" s="2183"/>
      <c r="I500" s="2183"/>
      <c r="J500" s="2193"/>
      <c r="K500" s="1978"/>
      <c r="L500" s="433"/>
    </row>
    <row r="501" spans="1:12">
      <c r="A501" s="514"/>
      <c r="B501" s="2164"/>
      <c r="C501" s="532"/>
      <c r="D501" s="576"/>
      <c r="E501" s="582"/>
      <c r="F501" s="577"/>
      <c r="G501" s="577"/>
      <c r="H501" s="600"/>
      <c r="I501" s="577"/>
      <c r="J501" s="604">
        <v>1800</v>
      </c>
      <c r="K501" s="2180">
        <f>K499+J501</f>
        <v>23057076</v>
      </c>
      <c r="L501" s="433"/>
    </row>
    <row r="502" spans="1:12">
      <c r="A502" s="498"/>
      <c r="B502" s="2158"/>
      <c r="C502" s="556" t="s">
        <v>864</v>
      </c>
      <c r="D502" s="2186" t="s">
        <v>983</v>
      </c>
      <c r="E502" s="2188" t="s">
        <v>262</v>
      </c>
      <c r="F502" s="2182"/>
      <c r="G502" s="2190">
        <v>102500</v>
      </c>
      <c r="H502" s="2182"/>
      <c r="I502" s="2182"/>
      <c r="J502" s="2192"/>
      <c r="K502" s="1977">
        <f>K501-G502</f>
        <v>22954576</v>
      </c>
    </row>
    <row r="503" spans="1:12">
      <c r="A503" s="498"/>
      <c r="B503" s="2172"/>
      <c r="C503" s="555" t="s">
        <v>1581</v>
      </c>
      <c r="D503" s="2187" t="s">
        <v>38</v>
      </c>
      <c r="E503" s="2189"/>
      <c r="F503" s="2183"/>
      <c r="G503" s="2191"/>
      <c r="H503" s="2183"/>
      <c r="I503" s="2183"/>
      <c r="J503" s="2193"/>
      <c r="K503" s="1978"/>
    </row>
    <row r="504" spans="1:12">
      <c r="A504" s="514"/>
      <c r="B504" s="2164"/>
      <c r="C504" s="532"/>
      <c r="D504" s="576"/>
      <c r="E504" s="582"/>
      <c r="F504" s="577"/>
      <c r="G504" s="577"/>
      <c r="H504" s="600"/>
      <c r="I504" s="577"/>
      <c r="J504" s="604">
        <v>1800</v>
      </c>
      <c r="K504" s="2180">
        <f>K502+J504</f>
        <v>22956376</v>
      </c>
    </row>
    <row r="505" spans="1:12">
      <c r="A505" s="498"/>
      <c r="B505" s="2158"/>
      <c r="C505" s="545" t="s">
        <v>815</v>
      </c>
      <c r="D505" s="2173"/>
      <c r="E505" s="2175"/>
      <c r="F505" s="2165"/>
      <c r="G505" s="2165"/>
      <c r="H505" s="923"/>
      <c r="I505" s="2165">
        <v>344739</v>
      </c>
      <c r="J505" s="1996"/>
      <c r="K505" s="2195">
        <f>K504-I505</f>
        <v>22611637</v>
      </c>
    </row>
    <row r="506" spans="1:12">
      <c r="A506" s="498"/>
      <c r="B506" s="2159"/>
      <c r="C506" s="538" t="s">
        <v>1816</v>
      </c>
      <c r="D506" s="2174"/>
      <c r="E506" s="2176"/>
      <c r="F506" s="2166"/>
      <c r="G506" s="2166"/>
      <c r="H506" s="460"/>
      <c r="I506" s="2166"/>
      <c r="J506" s="571"/>
      <c r="K506" s="2195"/>
    </row>
    <row r="507" spans="1:12">
      <c r="A507" s="514"/>
      <c r="B507" s="561"/>
      <c r="C507" s="2198"/>
      <c r="D507" s="576"/>
      <c r="E507" s="582"/>
      <c r="F507" s="575"/>
      <c r="G507" s="2199"/>
      <c r="H507" s="586"/>
      <c r="I507" s="2196"/>
      <c r="J507" s="585">
        <v>1800</v>
      </c>
      <c r="K507" s="2180">
        <f>K505+J507</f>
        <v>22613437</v>
      </c>
    </row>
    <row r="508" spans="1:12">
      <c r="A508" s="491"/>
      <c r="B508" s="2158" t="s">
        <v>1817</v>
      </c>
      <c r="C508" s="545" t="s">
        <v>1710</v>
      </c>
      <c r="D508" s="2173" t="s">
        <v>1818</v>
      </c>
      <c r="E508" s="2175"/>
      <c r="F508" s="2165"/>
      <c r="G508" s="2165"/>
      <c r="H508" s="923"/>
      <c r="I508" s="2165">
        <v>43140</v>
      </c>
      <c r="J508" s="1996"/>
      <c r="K508" s="1977">
        <f>K507-I508</f>
        <v>22570297</v>
      </c>
    </row>
    <row r="509" spans="1:12">
      <c r="A509" s="487"/>
      <c r="B509" s="2159"/>
      <c r="C509" s="538" t="s">
        <v>1755</v>
      </c>
      <c r="D509" s="2174" t="s">
        <v>1819</v>
      </c>
      <c r="E509" s="2176"/>
      <c r="F509" s="2166"/>
      <c r="G509" s="2166"/>
      <c r="H509" s="460"/>
      <c r="I509" s="2166"/>
      <c r="J509" s="571"/>
      <c r="K509" s="1978"/>
    </row>
    <row r="510" spans="1:12">
      <c r="A510" s="514"/>
      <c r="B510" s="561"/>
      <c r="C510" s="2197"/>
      <c r="D510" s="576"/>
      <c r="E510" s="582"/>
      <c r="F510" s="575"/>
      <c r="G510" s="575"/>
      <c r="H510" s="586"/>
      <c r="I510" s="2196"/>
      <c r="J510" s="585">
        <v>1500</v>
      </c>
      <c r="K510" s="2180">
        <f>K508+J510</f>
        <v>22571797</v>
      </c>
    </row>
    <row r="511" spans="1:12">
      <c r="A511" s="491"/>
      <c r="B511" s="2158"/>
      <c r="C511" s="474" t="s">
        <v>1109</v>
      </c>
      <c r="D511" s="2201" t="s">
        <v>1312</v>
      </c>
      <c r="E511" s="2203" t="s">
        <v>1326</v>
      </c>
      <c r="F511" s="2205"/>
      <c r="G511" s="2205">
        <v>502500</v>
      </c>
      <c r="H511" s="534"/>
      <c r="I511" s="2205"/>
      <c r="J511" s="559"/>
      <c r="K511" s="2195">
        <f>K510-G511</f>
        <v>22069297</v>
      </c>
    </row>
    <row r="512" spans="1:12">
      <c r="A512" s="498"/>
      <c r="B512" s="2172"/>
      <c r="C512" s="477" t="s">
        <v>1311</v>
      </c>
      <c r="D512" s="2202" t="s">
        <v>1313</v>
      </c>
      <c r="E512" s="2204"/>
      <c r="F512" s="2206"/>
      <c r="G512" s="2206"/>
      <c r="H512" s="515"/>
      <c r="I512" s="2206"/>
      <c r="J512" s="559"/>
      <c r="K512" s="2195"/>
    </row>
    <row r="513" spans="1:11">
      <c r="A513" s="514"/>
      <c r="B513" s="2164"/>
      <c r="C513" s="532"/>
      <c r="D513" s="576"/>
      <c r="E513" s="582"/>
      <c r="F513" s="577"/>
      <c r="G513" s="600"/>
      <c r="H513" s="600"/>
      <c r="I513" s="600"/>
      <c r="J513" s="604">
        <v>1800</v>
      </c>
      <c r="K513" s="2180">
        <f>K511+J513</f>
        <v>22071097</v>
      </c>
    </row>
    <row r="514" spans="1:11" ht="15.75">
      <c r="A514" s="9537" t="s">
        <v>1820</v>
      </c>
      <c r="B514" s="9538"/>
      <c r="C514" s="9538"/>
      <c r="D514" s="9538"/>
      <c r="E514" s="9539"/>
      <c r="F514" s="511">
        <f>SUM(F3:F513)</f>
        <v>60000000</v>
      </c>
      <c r="G514" s="511">
        <f>SUM(G4:G513)</f>
        <v>24746406</v>
      </c>
      <c r="H514" s="511">
        <f>SUM(H4:H513)</f>
        <v>17412732</v>
      </c>
      <c r="I514" s="511">
        <f>SUM(I3:I513)</f>
        <v>10751710</v>
      </c>
      <c r="J514" s="511">
        <f>SUM(J3:J513)</f>
        <v>264750</v>
      </c>
      <c r="K514" s="1647">
        <f>K3+F514-G514-H514-I514+J514</f>
        <v>22071097</v>
      </c>
    </row>
    <row r="515" spans="1:11" ht="15.75">
      <c r="A515" s="9531" t="s">
        <v>242</v>
      </c>
      <c r="B515" s="9532"/>
      <c r="C515" s="9532"/>
      <c r="D515" s="9532"/>
      <c r="E515" s="9533"/>
      <c r="F515" s="512">
        <f>'Juli''15'!F479</f>
        <v>578500000</v>
      </c>
      <c r="G515" s="512">
        <f>'Juli''15'!G479</f>
        <v>229960440</v>
      </c>
      <c r="H515" s="512">
        <f>'Juli''15'!H479</f>
        <v>131333783</v>
      </c>
      <c r="I515" s="512">
        <f>'Juli''15'!I479</f>
        <v>191423260</v>
      </c>
      <c r="J515" s="512">
        <f>'Juli''15'!J479</f>
        <v>2736050</v>
      </c>
      <c r="K515" s="1648">
        <f>'Juli''15'!K479</f>
        <v>318779781</v>
      </c>
    </row>
    <row r="516" spans="1:11" ht="15.75">
      <c r="A516" s="9534" t="s">
        <v>243</v>
      </c>
      <c r="B516" s="9535"/>
      <c r="C516" s="9535"/>
      <c r="D516" s="9535"/>
      <c r="E516" s="9536"/>
      <c r="F516" s="513">
        <f t="shared" ref="F516:K516" si="0">F514+F515</f>
        <v>638500000</v>
      </c>
      <c r="G516" s="513">
        <f t="shared" si="0"/>
        <v>254706846</v>
      </c>
      <c r="H516" s="513">
        <f t="shared" si="0"/>
        <v>148746515</v>
      </c>
      <c r="I516" s="513">
        <f t="shared" si="0"/>
        <v>202174970</v>
      </c>
      <c r="J516" s="513">
        <f t="shared" si="0"/>
        <v>3000800</v>
      </c>
      <c r="K516" s="1649">
        <f t="shared" si="0"/>
        <v>340850878</v>
      </c>
    </row>
  </sheetData>
  <mergeCells count="189">
    <mergeCell ref="L484:L485"/>
    <mergeCell ref="A478:A479"/>
    <mergeCell ref="A481:A482"/>
    <mergeCell ref="L481:L482"/>
    <mergeCell ref="A466:A467"/>
    <mergeCell ref="A469:A470"/>
    <mergeCell ref="A472:A473"/>
    <mergeCell ref="A475:A476"/>
    <mergeCell ref="A516:E516"/>
    <mergeCell ref="A515:E515"/>
    <mergeCell ref="A514:E514"/>
    <mergeCell ref="A484:A485"/>
    <mergeCell ref="A487:A488"/>
    <mergeCell ref="A490:A491"/>
    <mergeCell ref="A493:A494"/>
    <mergeCell ref="A496:A497"/>
    <mergeCell ref="A451:A452"/>
    <mergeCell ref="A454:A455"/>
    <mergeCell ref="A457:A458"/>
    <mergeCell ref="A460:A461"/>
    <mergeCell ref="L457:L458"/>
    <mergeCell ref="A463:A464"/>
    <mergeCell ref="L460:L461"/>
    <mergeCell ref="A433:A434"/>
    <mergeCell ref="A436:A437"/>
    <mergeCell ref="A439:A440"/>
    <mergeCell ref="A442:A443"/>
    <mergeCell ref="A445:A446"/>
    <mergeCell ref="A448:A449"/>
    <mergeCell ref="A415:A416"/>
    <mergeCell ref="A418:A419"/>
    <mergeCell ref="A421:A422"/>
    <mergeCell ref="A424:A425"/>
    <mergeCell ref="A427:A428"/>
    <mergeCell ref="A430:A431"/>
    <mergeCell ref="A397:A398"/>
    <mergeCell ref="A400:A401"/>
    <mergeCell ref="A403:A404"/>
    <mergeCell ref="A406:A407"/>
    <mergeCell ref="A409:A410"/>
    <mergeCell ref="A412:A413"/>
    <mergeCell ref="A379:A380"/>
    <mergeCell ref="A382:A383"/>
    <mergeCell ref="A385:A386"/>
    <mergeCell ref="A388:A389"/>
    <mergeCell ref="A391:A392"/>
    <mergeCell ref="A394:A395"/>
    <mergeCell ref="A361:A362"/>
    <mergeCell ref="A364:A365"/>
    <mergeCell ref="A367:A368"/>
    <mergeCell ref="A370:A371"/>
    <mergeCell ref="A373:A374"/>
    <mergeCell ref="A376:A377"/>
    <mergeCell ref="L166:L167"/>
    <mergeCell ref="L184:L185"/>
    <mergeCell ref="A349:A350"/>
    <mergeCell ref="A352:A353"/>
    <mergeCell ref="A355:A356"/>
    <mergeCell ref="A358:A359"/>
    <mergeCell ref="L127:L128"/>
    <mergeCell ref="L130:L131"/>
    <mergeCell ref="L136:L137"/>
    <mergeCell ref="L154:L155"/>
    <mergeCell ref="L157:L158"/>
    <mergeCell ref="L160:L161"/>
    <mergeCell ref="F199:F200"/>
    <mergeCell ref="G199:G200"/>
    <mergeCell ref="F202:F203"/>
    <mergeCell ref="G202:G203"/>
    <mergeCell ref="E253:E254"/>
    <mergeCell ref="A85:A86"/>
    <mergeCell ref="A88:A89"/>
    <mergeCell ref="L115:L116"/>
    <mergeCell ref="L124:L125"/>
    <mergeCell ref="A73:A74"/>
    <mergeCell ref="L70:L71"/>
    <mergeCell ref="L73:L74"/>
    <mergeCell ref="A79:A80"/>
    <mergeCell ref="L76:L77"/>
    <mergeCell ref="A82:A83"/>
    <mergeCell ref="F88:F89"/>
    <mergeCell ref="G88:G89"/>
    <mergeCell ref="F103:F104"/>
    <mergeCell ref="G103:G104"/>
    <mergeCell ref="A64:A65"/>
    <mergeCell ref="L61:L62"/>
    <mergeCell ref="A67:A68"/>
    <mergeCell ref="L64:L65"/>
    <mergeCell ref="A70:A71"/>
    <mergeCell ref="L67:L68"/>
    <mergeCell ref="A55:A56"/>
    <mergeCell ref="L52:L53"/>
    <mergeCell ref="A58:A59"/>
    <mergeCell ref="L55:L56"/>
    <mergeCell ref="A61:A62"/>
    <mergeCell ref="L58:L59"/>
    <mergeCell ref="A46:A47"/>
    <mergeCell ref="L43:L44"/>
    <mergeCell ref="A49:A50"/>
    <mergeCell ref="L46:L47"/>
    <mergeCell ref="A52:A53"/>
    <mergeCell ref="L49:L50"/>
    <mergeCell ref="A34:A35"/>
    <mergeCell ref="L34:L35"/>
    <mergeCell ref="A40:A41"/>
    <mergeCell ref="L37:L38"/>
    <mergeCell ref="A43:A44"/>
    <mergeCell ref="L40:L41"/>
    <mergeCell ref="E37:E38"/>
    <mergeCell ref="A31:A32"/>
    <mergeCell ref="B31:B32"/>
    <mergeCell ref="K31:K32"/>
    <mergeCell ref="L31:L32"/>
    <mergeCell ref="A28:A29"/>
    <mergeCell ref="B28:B29"/>
    <mergeCell ref="K28:K29"/>
    <mergeCell ref="L22:L23"/>
    <mergeCell ref="A25:A26"/>
    <mergeCell ref="B25:B26"/>
    <mergeCell ref="H25:H26"/>
    <mergeCell ref="I25:I26"/>
    <mergeCell ref="J25:J26"/>
    <mergeCell ref="K25:K26"/>
    <mergeCell ref="L25:L26"/>
    <mergeCell ref="F25:F26"/>
    <mergeCell ref="G25:G26"/>
    <mergeCell ref="A22:A23"/>
    <mergeCell ref="B22:B23"/>
    <mergeCell ref="F22:F23"/>
    <mergeCell ref="G22:G23"/>
    <mergeCell ref="H22:H23"/>
    <mergeCell ref="I22:I23"/>
    <mergeCell ref="J22:J23"/>
    <mergeCell ref="K22:K23"/>
    <mergeCell ref="L28:L29"/>
    <mergeCell ref="A16:A17"/>
    <mergeCell ref="B16:B17"/>
    <mergeCell ref="I16:I17"/>
    <mergeCell ref="K16:K17"/>
    <mergeCell ref="L16:L17"/>
    <mergeCell ref="A19:A20"/>
    <mergeCell ref="B19:B20"/>
    <mergeCell ref="H19:H20"/>
    <mergeCell ref="I19:I20"/>
    <mergeCell ref="J19:J20"/>
    <mergeCell ref="K19:K20"/>
    <mergeCell ref="L19:L20"/>
    <mergeCell ref="A7:A8"/>
    <mergeCell ref="B7:B8"/>
    <mergeCell ref="H7:H8"/>
    <mergeCell ref="I7:I8"/>
    <mergeCell ref="J7:J8"/>
    <mergeCell ref="E7:E8"/>
    <mergeCell ref="L10:L11"/>
    <mergeCell ref="A13:A14"/>
    <mergeCell ref="B13:B14"/>
    <mergeCell ref="H13:H14"/>
    <mergeCell ref="I13:I14"/>
    <mergeCell ref="J13:J14"/>
    <mergeCell ref="K13:K14"/>
    <mergeCell ref="L13:L14"/>
    <mergeCell ref="K7:K8"/>
    <mergeCell ref="L7:L8"/>
    <mergeCell ref="A10:A11"/>
    <mergeCell ref="B10:B11"/>
    <mergeCell ref="H10:H11"/>
    <mergeCell ref="I10:I11"/>
    <mergeCell ref="J10:J11"/>
    <mergeCell ref="K10:K11"/>
    <mergeCell ref="E10:E11"/>
    <mergeCell ref="E13:E14"/>
    <mergeCell ref="J1:J2"/>
    <mergeCell ref="K1:K2"/>
    <mergeCell ref="L1:L2"/>
    <mergeCell ref="A3:C3"/>
    <mergeCell ref="A4:A5"/>
    <mergeCell ref="B4:B5"/>
    <mergeCell ref="H4:H5"/>
    <mergeCell ref="I4:I5"/>
    <mergeCell ref="A1:A2"/>
    <mergeCell ref="B1:B2"/>
    <mergeCell ref="C1:C2"/>
    <mergeCell ref="D1:E1"/>
    <mergeCell ref="F1:F2"/>
    <mergeCell ref="G1:I1"/>
    <mergeCell ref="E4:E5"/>
    <mergeCell ref="J4:J5"/>
    <mergeCell ref="K4:K5"/>
    <mergeCell ref="L4:L5"/>
  </mergeCells>
  <pageMargins left="0.70866141732283472" right="0.70866141732283472" top="0.74803149606299213" bottom="0.74803149606299213" header="0.31496062992125984" footer="0.31496062992125984"/>
  <pageSetup scale="45" orientation="portrait" horizontalDpi="4294967293" verticalDpi="72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K558"/>
  <sheetViews>
    <sheetView topLeftCell="B349" zoomScale="90" zoomScaleNormal="90" workbookViewId="0">
      <selection activeCell="E385" sqref="E385"/>
    </sheetView>
  </sheetViews>
  <sheetFormatPr defaultRowHeight="15"/>
  <cols>
    <col min="1" max="1" width="5.140625" customWidth="1"/>
    <col min="2" max="2" width="11.42578125" customWidth="1"/>
    <col min="3" max="3" width="46.7109375" customWidth="1"/>
    <col min="4" max="4" width="19.42578125" customWidth="1"/>
    <col min="6" max="6" width="16.42578125" customWidth="1"/>
    <col min="7" max="7" width="16.28515625" customWidth="1"/>
    <col min="8" max="8" width="17.85546875" customWidth="1"/>
    <col min="9" max="9" width="17.28515625" customWidth="1"/>
    <col min="10" max="10" width="14.140625" customWidth="1"/>
    <col min="11" max="11" width="17.140625" customWidth="1"/>
  </cols>
  <sheetData>
    <row r="1" spans="1:11">
      <c r="A1" s="9506" t="s">
        <v>1</v>
      </c>
      <c r="B1" s="9504" t="s">
        <v>2</v>
      </c>
      <c r="C1" s="9506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</row>
    <row r="2" spans="1:11">
      <c r="A2" s="9507"/>
      <c r="B2" s="9505"/>
      <c r="C2" s="9507"/>
      <c r="D2" s="2228" t="s">
        <v>9</v>
      </c>
      <c r="E2" s="470" t="s">
        <v>10</v>
      </c>
      <c r="F2" s="9511"/>
      <c r="G2" s="2209" t="s">
        <v>11</v>
      </c>
      <c r="H2" s="2214" t="s">
        <v>537</v>
      </c>
      <c r="I2" s="2209" t="s">
        <v>13</v>
      </c>
      <c r="J2" s="9511"/>
      <c r="K2" s="9721"/>
    </row>
    <row r="3" spans="1:11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4800">
        <f>'Des''15'!K514</f>
        <v>22071097</v>
      </c>
    </row>
    <row r="4" spans="1:11">
      <c r="A4" s="9495"/>
      <c r="B4" s="9497" t="s">
        <v>1823</v>
      </c>
      <c r="C4" s="521" t="s">
        <v>815</v>
      </c>
      <c r="D4" s="2250" t="s">
        <v>579</v>
      </c>
      <c r="E4" s="2248" t="s">
        <v>83</v>
      </c>
      <c r="F4" s="2258"/>
      <c r="G4" s="2246"/>
      <c r="H4" s="537"/>
      <c r="I4" s="2246">
        <v>185486</v>
      </c>
      <c r="J4" s="464"/>
      <c r="K4" s="9719">
        <f>K3-I4</f>
        <v>21885611</v>
      </c>
    </row>
    <row r="5" spans="1:11">
      <c r="A5" s="9495"/>
      <c r="B5" s="9497"/>
      <c r="C5" s="522" t="s">
        <v>995</v>
      </c>
      <c r="D5" s="2251" t="s">
        <v>46</v>
      </c>
      <c r="E5" s="2249"/>
      <c r="F5" s="2247"/>
      <c r="G5" s="2247"/>
      <c r="H5" s="515"/>
      <c r="I5" s="2247"/>
      <c r="J5" s="559"/>
      <c r="K5" s="9719"/>
    </row>
    <row r="6" spans="1:11">
      <c r="A6" s="2202"/>
      <c r="B6" s="2249"/>
      <c r="C6" s="1795"/>
      <c r="D6" s="576"/>
      <c r="E6" s="582"/>
      <c r="F6" s="577"/>
      <c r="G6" s="577"/>
      <c r="H6" s="600"/>
      <c r="I6" s="577"/>
      <c r="J6" s="604">
        <v>1800</v>
      </c>
      <c r="K6" s="4798">
        <f>K4+J6</f>
        <v>21887411</v>
      </c>
    </row>
    <row r="7" spans="1:11">
      <c r="A7" s="9515"/>
      <c r="B7" s="9497"/>
      <c r="C7" s="2280" t="s">
        <v>821</v>
      </c>
      <c r="D7" s="2250" t="s">
        <v>574</v>
      </c>
      <c r="E7" s="2248" t="s">
        <v>79</v>
      </c>
      <c r="F7" s="9492"/>
      <c r="G7" s="9492"/>
      <c r="H7" s="9492"/>
      <c r="I7" s="9492">
        <v>513157</v>
      </c>
      <c r="J7" s="9492"/>
      <c r="K7" s="9719">
        <f>K6-I7</f>
        <v>21374254</v>
      </c>
    </row>
    <row r="8" spans="1:11">
      <c r="A8" s="9516"/>
      <c r="B8" s="9497"/>
      <c r="C8" s="522" t="s">
        <v>824</v>
      </c>
      <c r="D8" s="2251" t="s">
        <v>46</v>
      </c>
      <c r="E8" s="2249"/>
      <c r="F8" s="9493"/>
      <c r="G8" s="9493"/>
      <c r="H8" s="9493"/>
      <c r="I8" s="9493"/>
      <c r="J8" s="9493"/>
      <c r="K8" s="9719"/>
    </row>
    <row r="9" spans="1:11">
      <c r="A9" s="2202"/>
      <c r="B9" s="2249"/>
      <c r="C9" s="1795"/>
      <c r="D9" s="576"/>
      <c r="E9" s="584"/>
      <c r="F9" s="575"/>
      <c r="G9" s="575"/>
      <c r="H9" s="575"/>
      <c r="I9" s="575"/>
      <c r="J9" s="575">
        <v>1800</v>
      </c>
      <c r="K9" s="4798">
        <f>K7+J9</f>
        <v>21376054</v>
      </c>
    </row>
    <row r="10" spans="1:11">
      <c r="A10" s="9498"/>
      <c r="B10" s="9497"/>
      <c r="C10" s="556" t="s">
        <v>815</v>
      </c>
      <c r="D10" s="2250" t="s">
        <v>1720</v>
      </c>
      <c r="E10" s="2248" t="s">
        <v>1739</v>
      </c>
      <c r="F10" s="2252"/>
      <c r="G10" s="2252"/>
      <c r="H10" s="923"/>
      <c r="I10" s="1997">
        <v>103772</v>
      </c>
      <c r="J10" s="464"/>
      <c r="K10" s="9680">
        <f>K9-I10</f>
        <v>21272282</v>
      </c>
    </row>
    <row r="11" spans="1:11">
      <c r="A11" s="9499"/>
      <c r="B11" s="9497"/>
      <c r="C11" s="555" t="s">
        <v>1719</v>
      </c>
      <c r="D11" s="2251" t="s">
        <v>1176</v>
      </c>
      <c r="E11" s="2249"/>
      <c r="F11" s="2253"/>
      <c r="G11" s="2253"/>
      <c r="H11" s="460"/>
      <c r="I11" s="1998"/>
      <c r="J11" s="559"/>
      <c r="K11" s="9681"/>
    </row>
    <row r="12" spans="1:11">
      <c r="A12" s="2211"/>
      <c r="B12" s="477"/>
      <c r="C12" s="1795"/>
      <c r="D12" s="576"/>
      <c r="E12" s="582"/>
      <c r="F12" s="577"/>
      <c r="G12" s="577"/>
      <c r="H12" s="600"/>
      <c r="I12" s="577"/>
      <c r="J12" s="1979">
        <v>1800</v>
      </c>
      <c r="K12" s="4802">
        <f>K10+J12</f>
        <v>21274082</v>
      </c>
    </row>
    <row r="13" spans="1:11">
      <c r="A13" s="9498"/>
      <c r="B13" s="9497"/>
      <c r="C13" s="556" t="s">
        <v>815</v>
      </c>
      <c r="D13" s="2250" t="s">
        <v>1720</v>
      </c>
      <c r="E13" s="974" t="s">
        <v>1739</v>
      </c>
      <c r="F13" s="2246"/>
      <c r="G13" s="2255"/>
      <c r="H13" s="2246"/>
      <c r="I13" s="1975">
        <v>29797</v>
      </c>
      <c r="J13" s="1996"/>
      <c r="K13" s="9680">
        <f>K12-I13</f>
        <v>21244285</v>
      </c>
    </row>
    <row r="14" spans="1:11">
      <c r="A14" s="9499"/>
      <c r="B14" s="9497"/>
      <c r="C14" s="555" t="s">
        <v>1721</v>
      </c>
      <c r="D14" s="2251" t="s">
        <v>1176</v>
      </c>
      <c r="E14" s="2254"/>
      <c r="F14" s="2247"/>
      <c r="G14" s="2256"/>
      <c r="H14" s="2247"/>
      <c r="I14" s="1976"/>
      <c r="J14" s="571"/>
      <c r="K14" s="9681"/>
    </row>
    <row r="15" spans="1:11">
      <c r="A15" s="2211"/>
      <c r="B15" s="50"/>
      <c r="C15" s="1795"/>
      <c r="D15" s="576"/>
      <c r="E15" s="605"/>
      <c r="F15" s="586"/>
      <c r="G15" s="585"/>
      <c r="H15" s="587"/>
      <c r="I15" s="586"/>
      <c r="J15" s="1979">
        <v>1800</v>
      </c>
      <c r="K15" s="4802">
        <f>K13+J15</f>
        <v>21246085</v>
      </c>
    </row>
    <row r="16" spans="1:11">
      <c r="A16" s="9498"/>
      <c r="B16" s="9497"/>
      <c r="C16" s="556" t="s">
        <v>815</v>
      </c>
      <c r="D16" s="2250" t="s">
        <v>113</v>
      </c>
      <c r="E16" s="2248" t="s">
        <v>114</v>
      </c>
      <c r="F16" s="2246"/>
      <c r="G16" s="2246"/>
      <c r="H16" s="2246"/>
      <c r="I16" s="2246">
        <v>149747</v>
      </c>
      <c r="J16" s="464"/>
      <c r="K16" s="9680">
        <f>K15-I16</f>
        <v>21096338</v>
      </c>
    </row>
    <row r="17" spans="1:11">
      <c r="A17" s="9499"/>
      <c r="B17" s="9497"/>
      <c r="C17" s="555" t="s">
        <v>1449</v>
      </c>
      <c r="D17" s="2251" t="s">
        <v>46</v>
      </c>
      <c r="E17" s="2249"/>
      <c r="F17" s="2247"/>
      <c r="G17" s="2247"/>
      <c r="H17" s="2247"/>
      <c r="I17" s="2247"/>
      <c r="J17" s="559"/>
      <c r="K17" s="9681"/>
    </row>
    <row r="18" spans="1:11">
      <c r="A18" s="2211"/>
      <c r="B18" s="477"/>
      <c r="C18" s="1795"/>
      <c r="D18" s="576"/>
      <c r="E18" s="582"/>
      <c r="F18" s="577"/>
      <c r="G18" s="577"/>
      <c r="H18" s="600"/>
      <c r="I18" s="577"/>
      <c r="J18" s="604">
        <v>1800</v>
      </c>
      <c r="K18" s="4802">
        <f>K16+J18</f>
        <v>21098138</v>
      </c>
    </row>
    <row r="19" spans="1:11">
      <c r="A19" s="9498"/>
      <c r="B19" s="9658"/>
      <c r="C19" s="525" t="s">
        <v>821</v>
      </c>
      <c r="D19" s="2250" t="s">
        <v>632</v>
      </c>
      <c r="E19" s="9498" t="s">
        <v>74</v>
      </c>
      <c r="F19" s="2246"/>
      <c r="G19" s="2246">
        <v>1341391</v>
      </c>
      <c r="H19" s="9492"/>
      <c r="I19" s="9494"/>
      <c r="J19" s="9494"/>
      <c r="K19" s="9680">
        <f>K18-G19</f>
        <v>19756747</v>
      </c>
    </row>
    <row r="20" spans="1:11">
      <c r="A20" s="9499"/>
      <c r="B20" s="9658"/>
      <c r="C20" s="539" t="s">
        <v>1751</v>
      </c>
      <c r="D20" s="2251" t="s">
        <v>73</v>
      </c>
      <c r="E20" s="9499"/>
      <c r="F20" s="2247"/>
      <c r="G20" s="2247"/>
      <c r="H20" s="9493"/>
      <c r="I20" s="9494"/>
      <c r="J20" s="9494"/>
      <c r="K20" s="9681"/>
    </row>
    <row r="21" spans="1:11">
      <c r="A21" s="2210"/>
      <c r="B21" s="2211"/>
      <c r="C21" s="532"/>
      <c r="D21" s="576"/>
      <c r="E21" s="574"/>
      <c r="F21" s="577"/>
      <c r="G21" s="577"/>
      <c r="H21" s="577"/>
      <c r="I21" s="577"/>
      <c r="J21" s="577">
        <v>1800</v>
      </c>
      <c r="K21" s="4801">
        <f>K19+J21</f>
        <v>19758547</v>
      </c>
    </row>
    <row r="22" spans="1:11">
      <c r="A22" s="9515"/>
      <c r="B22" s="9498"/>
      <c r="C22" s="525" t="s">
        <v>821</v>
      </c>
      <c r="D22" s="2250" t="s">
        <v>632</v>
      </c>
      <c r="E22" s="9498" t="s">
        <v>74</v>
      </c>
      <c r="F22" s="2246"/>
      <c r="G22" s="2246">
        <v>1392329</v>
      </c>
      <c r="H22" s="9492"/>
      <c r="I22" s="9492"/>
      <c r="J22" s="9492"/>
      <c r="K22" s="9680">
        <f>K21-G22</f>
        <v>18366218</v>
      </c>
    </row>
    <row r="23" spans="1:11">
      <c r="A23" s="9516"/>
      <c r="B23" s="9499"/>
      <c r="C23" s="539" t="s">
        <v>1752</v>
      </c>
      <c r="D23" s="2251" t="s">
        <v>73</v>
      </c>
      <c r="E23" s="9499"/>
      <c r="F23" s="2247"/>
      <c r="G23" s="2247"/>
      <c r="H23" s="9493"/>
      <c r="I23" s="9493"/>
      <c r="J23" s="9493"/>
      <c r="K23" s="9718"/>
    </row>
    <row r="24" spans="1:11">
      <c r="A24" s="514"/>
      <c r="B24" s="527"/>
      <c r="C24" s="1795"/>
      <c r="D24" s="576"/>
      <c r="E24" s="584"/>
      <c r="F24" s="670"/>
      <c r="G24" s="670"/>
      <c r="H24" s="670"/>
      <c r="I24" s="670"/>
      <c r="J24" s="577">
        <v>1800</v>
      </c>
      <c r="K24" s="1293">
        <f>K22+J24</f>
        <v>18368018</v>
      </c>
    </row>
    <row r="25" spans="1:11">
      <c r="A25" s="9515"/>
      <c r="B25" s="9498"/>
      <c r="C25" s="545" t="s">
        <v>812</v>
      </c>
      <c r="D25" s="518" t="s">
        <v>1335</v>
      </c>
      <c r="E25" s="2248"/>
      <c r="F25" s="2246"/>
      <c r="G25" s="2246"/>
      <c r="H25" s="537"/>
      <c r="I25" s="1975">
        <v>306209</v>
      </c>
      <c r="J25" s="464"/>
      <c r="K25" s="9680">
        <f>K24-I25</f>
        <v>18061809</v>
      </c>
    </row>
    <row r="26" spans="1:11">
      <c r="A26" s="9516"/>
      <c r="B26" s="9499"/>
      <c r="C26" s="553" t="s">
        <v>813</v>
      </c>
      <c r="D26" s="519" t="s">
        <v>814</v>
      </c>
      <c r="E26" s="2249"/>
      <c r="F26" s="2247"/>
      <c r="G26" s="2247"/>
      <c r="H26" s="515"/>
      <c r="I26" s="1976"/>
      <c r="J26" s="559"/>
      <c r="K26" s="9681"/>
    </row>
    <row r="27" spans="1:11">
      <c r="A27" s="514"/>
      <c r="B27" s="514"/>
      <c r="C27" s="532"/>
      <c r="D27" s="576"/>
      <c r="E27" s="582"/>
      <c r="F27" s="577"/>
      <c r="G27" s="577"/>
      <c r="H27" s="600"/>
      <c r="I27" s="577"/>
      <c r="J27" s="1979">
        <v>1800</v>
      </c>
      <c r="K27" s="1293">
        <f>K25+J27</f>
        <v>18063609</v>
      </c>
    </row>
    <row r="28" spans="1:11">
      <c r="A28" s="9515"/>
      <c r="B28" s="9498"/>
      <c r="C28" s="562" t="s">
        <v>815</v>
      </c>
      <c r="D28" s="2250" t="s">
        <v>1335</v>
      </c>
      <c r="E28" s="2248"/>
      <c r="F28" s="2246"/>
      <c r="G28" s="2246"/>
      <c r="H28" s="537"/>
      <c r="I28" s="1975">
        <v>95753</v>
      </c>
      <c r="J28" s="464"/>
      <c r="K28" s="9680">
        <f>K27-I28</f>
        <v>17967856</v>
      </c>
    </row>
    <row r="29" spans="1:11">
      <c r="A29" s="9516"/>
      <c r="B29" s="9499"/>
      <c r="C29" s="553" t="s">
        <v>1026</v>
      </c>
      <c r="D29" s="2251" t="s">
        <v>814</v>
      </c>
      <c r="E29" s="2249"/>
      <c r="F29" s="2247"/>
      <c r="G29" s="2247"/>
      <c r="H29" s="515"/>
      <c r="I29" s="1976"/>
      <c r="J29" s="559"/>
      <c r="K29" s="9718"/>
    </row>
    <row r="30" spans="1:11">
      <c r="A30" s="514"/>
      <c r="B30" s="527"/>
      <c r="C30" s="532"/>
      <c r="D30" s="576"/>
      <c r="E30" s="582"/>
      <c r="F30" s="577"/>
      <c r="G30" s="577"/>
      <c r="H30" s="600"/>
      <c r="I30" s="577"/>
      <c r="J30" s="1979">
        <v>1800</v>
      </c>
      <c r="K30" s="1293">
        <f>K28+J30</f>
        <v>17969656</v>
      </c>
    </row>
    <row r="31" spans="1:11">
      <c r="A31" s="9515"/>
      <c r="B31" s="9498"/>
      <c r="C31" s="491" t="s">
        <v>997</v>
      </c>
      <c r="D31" s="2250" t="s">
        <v>1334</v>
      </c>
      <c r="E31" s="2248" t="s">
        <v>1348</v>
      </c>
      <c r="F31" s="534"/>
      <c r="G31" s="2246">
        <v>202500</v>
      </c>
      <c r="H31" s="534"/>
      <c r="I31" s="2246"/>
      <c r="J31" s="537"/>
      <c r="K31" s="9680">
        <f>K30-G31</f>
        <v>17767156</v>
      </c>
    </row>
    <row r="32" spans="1:11">
      <c r="A32" s="9516"/>
      <c r="B32" s="9499"/>
      <c r="C32" s="487" t="s">
        <v>1333</v>
      </c>
      <c r="D32" s="2251" t="s">
        <v>918</v>
      </c>
      <c r="E32" s="2249"/>
      <c r="F32" s="537"/>
      <c r="G32" s="2247"/>
      <c r="H32" s="537"/>
      <c r="I32" s="2247"/>
      <c r="J32" s="537"/>
      <c r="K32" s="9718"/>
    </row>
    <row r="33" spans="1:11">
      <c r="A33" s="514"/>
      <c r="B33" s="527"/>
      <c r="C33" s="532"/>
      <c r="D33" s="576"/>
      <c r="E33" s="582"/>
      <c r="F33" s="586"/>
      <c r="G33" s="586"/>
      <c r="H33" s="586"/>
      <c r="I33" s="586"/>
      <c r="J33" s="585">
        <v>1800</v>
      </c>
      <c r="K33" s="1293">
        <f>K31+J33</f>
        <v>17768956</v>
      </c>
    </row>
    <row r="34" spans="1:11">
      <c r="A34" s="9515"/>
      <c r="B34" s="2203"/>
      <c r="C34" s="491" t="s">
        <v>864</v>
      </c>
      <c r="D34" s="2250" t="s">
        <v>1334</v>
      </c>
      <c r="E34" s="2248" t="s">
        <v>1348</v>
      </c>
      <c r="F34" s="537"/>
      <c r="G34" s="2246">
        <v>102500</v>
      </c>
      <c r="H34" s="537"/>
      <c r="I34" s="2246"/>
      <c r="J34" s="537"/>
      <c r="K34" s="4797">
        <f>K33-G34</f>
        <v>17666456</v>
      </c>
    </row>
    <row r="35" spans="1:11">
      <c r="A35" s="9516"/>
      <c r="B35" s="2204"/>
      <c r="C35" s="487" t="s">
        <v>1333</v>
      </c>
      <c r="D35" s="2251" t="s">
        <v>918</v>
      </c>
      <c r="E35" s="2249"/>
      <c r="F35" s="537"/>
      <c r="G35" s="2247"/>
      <c r="H35" s="537"/>
      <c r="I35" s="2247"/>
      <c r="J35" s="537"/>
      <c r="K35" s="4798"/>
    </row>
    <row r="36" spans="1:11">
      <c r="A36" s="491"/>
      <c r="B36" s="1005"/>
      <c r="C36" s="529"/>
      <c r="D36" s="601"/>
      <c r="E36" s="584"/>
      <c r="F36" s="586"/>
      <c r="G36" s="586"/>
      <c r="H36" s="586"/>
      <c r="I36" s="586"/>
      <c r="J36" s="585">
        <v>1800</v>
      </c>
      <c r="K36" s="1986">
        <f>K34+J36</f>
        <v>17668256</v>
      </c>
    </row>
    <row r="37" spans="1:11">
      <c r="A37" s="550"/>
      <c r="B37" s="1005"/>
      <c r="C37" s="545" t="s">
        <v>1109</v>
      </c>
      <c r="D37" s="2257" t="s">
        <v>1745</v>
      </c>
      <c r="E37" s="974" t="s">
        <v>1746</v>
      </c>
      <c r="F37" s="2246"/>
      <c r="G37" s="2246">
        <v>502500</v>
      </c>
      <c r="H37" s="537"/>
      <c r="I37" s="9492"/>
      <c r="J37" s="595"/>
      <c r="K37" s="1986">
        <f>K36-G37</f>
        <v>17165756</v>
      </c>
    </row>
    <row r="38" spans="1:11">
      <c r="A38" s="551"/>
      <c r="B38" s="533"/>
      <c r="C38" s="538" t="s">
        <v>1501</v>
      </c>
      <c r="D38" s="2251" t="s">
        <v>38</v>
      </c>
      <c r="E38" s="2249"/>
      <c r="F38" s="2247"/>
      <c r="G38" s="2247"/>
      <c r="H38" s="515"/>
      <c r="I38" s="9493"/>
      <c r="J38" s="559"/>
      <c r="K38" s="1217"/>
    </row>
    <row r="39" spans="1:11">
      <c r="A39" s="498"/>
      <c r="B39" s="1988"/>
      <c r="C39" s="532"/>
      <c r="D39" s="576"/>
      <c r="E39" s="582"/>
      <c r="F39" s="577"/>
      <c r="G39" s="577"/>
      <c r="H39" s="600"/>
      <c r="I39" s="577"/>
      <c r="J39" s="585">
        <v>1800</v>
      </c>
      <c r="K39" s="1987">
        <f>K37+J39</f>
        <v>17167556</v>
      </c>
    </row>
    <row r="40" spans="1:11">
      <c r="A40" s="9515"/>
      <c r="B40" s="2203"/>
      <c r="C40" s="545" t="s">
        <v>1109</v>
      </c>
      <c r="D40" s="2250" t="s">
        <v>1471</v>
      </c>
      <c r="E40" s="2248" t="s">
        <v>1469</v>
      </c>
      <c r="F40" s="2252"/>
      <c r="G40" s="2252">
        <v>502500</v>
      </c>
      <c r="H40" s="943"/>
      <c r="I40" s="2252"/>
      <c r="J40" s="595"/>
      <c r="K40" s="1977">
        <f>K39-G40</f>
        <v>16665056</v>
      </c>
    </row>
    <row r="41" spans="1:11">
      <c r="A41" s="9516"/>
      <c r="B41" s="2204"/>
      <c r="C41" s="538" t="s">
        <v>1468</v>
      </c>
      <c r="D41" s="2251" t="s">
        <v>1325</v>
      </c>
      <c r="E41" s="2249"/>
      <c r="F41" s="2253"/>
      <c r="G41" s="2253"/>
      <c r="H41" s="460"/>
      <c r="I41" s="2253"/>
      <c r="J41" s="595"/>
      <c r="K41" s="1978"/>
    </row>
    <row r="42" spans="1:11">
      <c r="A42" s="535"/>
      <c r="B42" s="527"/>
      <c r="C42" s="532"/>
      <c r="D42" s="583"/>
      <c r="E42" s="582"/>
      <c r="F42" s="577"/>
      <c r="G42" s="577"/>
      <c r="H42" s="600"/>
      <c r="I42" s="577"/>
      <c r="J42" s="585">
        <v>1800</v>
      </c>
      <c r="K42" s="1293">
        <f>K40+J42</f>
        <v>16666856</v>
      </c>
    </row>
    <row r="43" spans="1:11">
      <c r="A43" s="9635"/>
      <c r="B43" s="2203"/>
      <c r="C43" s="499" t="s">
        <v>781</v>
      </c>
      <c r="D43" s="2250" t="s">
        <v>574</v>
      </c>
      <c r="E43" s="2248" t="s">
        <v>79</v>
      </c>
      <c r="F43" s="537"/>
      <c r="G43" s="2246"/>
      <c r="H43" s="537"/>
      <c r="I43" s="2246">
        <v>10140</v>
      </c>
      <c r="J43" s="2250"/>
      <c r="K43" s="4797">
        <f>K42-I43</f>
        <v>16656716</v>
      </c>
    </row>
    <row r="44" spans="1:11">
      <c r="A44" s="9548"/>
      <c r="B44" s="2204"/>
      <c r="C44" s="477" t="s">
        <v>994</v>
      </c>
      <c r="D44" s="2251" t="s">
        <v>46</v>
      </c>
      <c r="E44" s="2249"/>
      <c r="F44" s="537"/>
      <c r="G44" s="2258"/>
      <c r="H44" s="537"/>
      <c r="I44" s="2247"/>
      <c r="J44" s="2251"/>
      <c r="K44" s="4798"/>
    </row>
    <row r="45" spans="1:11">
      <c r="A45" s="514"/>
      <c r="B45" s="527"/>
      <c r="C45" s="1989"/>
      <c r="D45" s="1981"/>
      <c r="E45" s="1982"/>
      <c r="F45" s="1983"/>
      <c r="G45" s="1983"/>
      <c r="H45" s="1984"/>
      <c r="I45" s="1985"/>
      <c r="J45" s="1984">
        <v>1500</v>
      </c>
      <c r="K45" s="1293">
        <f>K43+J45</f>
        <v>16658216</v>
      </c>
    </row>
    <row r="46" spans="1:11">
      <c r="A46" s="9628"/>
      <c r="B46" s="2203"/>
      <c r="C46" s="517" t="s">
        <v>1710</v>
      </c>
      <c r="D46" s="2250" t="s">
        <v>1720</v>
      </c>
      <c r="E46" s="2248" t="s">
        <v>1739</v>
      </c>
      <c r="F46" s="2246"/>
      <c r="G46" s="2246"/>
      <c r="H46" s="2246"/>
      <c r="I46" s="2246">
        <v>15140</v>
      </c>
      <c r="J46" s="534"/>
      <c r="K46" s="4797">
        <f>K45-I46</f>
        <v>16643076</v>
      </c>
    </row>
    <row r="47" spans="1:11">
      <c r="A47" s="9516"/>
      <c r="B47" s="2204"/>
      <c r="C47" s="555" t="s">
        <v>1821</v>
      </c>
      <c r="D47" s="2251" t="s">
        <v>1479</v>
      </c>
      <c r="E47" s="2249"/>
      <c r="F47" s="2247"/>
      <c r="G47" s="2247"/>
      <c r="H47" s="2247"/>
      <c r="I47" s="2247"/>
      <c r="J47" s="515"/>
      <c r="K47" s="4798"/>
    </row>
    <row r="48" spans="1:11">
      <c r="A48" s="514"/>
      <c r="B48" s="527"/>
      <c r="C48" s="532"/>
      <c r="D48" s="576"/>
      <c r="E48" s="584"/>
      <c r="F48" s="577"/>
      <c r="G48" s="577"/>
      <c r="H48" s="600"/>
      <c r="I48" s="577"/>
      <c r="J48" s="604">
        <v>1500</v>
      </c>
      <c r="K48" s="1293">
        <f>K46+J48</f>
        <v>16644576</v>
      </c>
    </row>
    <row r="49" spans="1:11">
      <c r="A49" s="9515"/>
      <c r="B49" s="2227"/>
      <c r="C49" s="517" t="s">
        <v>1710</v>
      </c>
      <c r="D49" s="2250" t="s">
        <v>1720</v>
      </c>
      <c r="E49" s="2248" t="s">
        <v>1739</v>
      </c>
      <c r="F49" s="2246"/>
      <c r="G49" s="2246"/>
      <c r="H49" s="2246"/>
      <c r="I49" s="2246">
        <v>50390</v>
      </c>
      <c r="J49" s="537"/>
      <c r="K49" s="4802">
        <f>K48-I49</f>
        <v>16594186</v>
      </c>
    </row>
    <row r="50" spans="1:11">
      <c r="A50" s="9516"/>
      <c r="B50" s="2204"/>
      <c r="C50" s="555" t="s">
        <v>1822</v>
      </c>
      <c r="D50" s="2251" t="s">
        <v>1479</v>
      </c>
      <c r="E50" s="2249"/>
      <c r="F50" s="2247"/>
      <c r="G50" s="2247"/>
      <c r="H50" s="2247"/>
      <c r="I50" s="2247"/>
      <c r="J50" s="515"/>
      <c r="K50" s="4798"/>
    </row>
    <row r="51" spans="1:11">
      <c r="A51" s="2210"/>
      <c r="B51" s="527"/>
      <c r="C51" s="532"/>
      <c r="D51" s="528"/>
      <c r="E51" s="584"/>
      <c r="F51" s="600"/>
      <c r="G51" s="600"/>
      <c r="H51" s="600"/>
      <c r="I51" s="600"/>
      <c r="J51" s="604">
        <v>1500</v>
      </c>
      <c r="K51" s="1293">
        <f>K49+J51</f>
        <v>16595686</v>
      </c>
    </row>
    <row r="52" spans="1:11">
      <c r="A52" s="9515"/>
      <c r="B52" s="2227"/>
      <c r="C52" s="491" t="s">
        <v>781</v>
      </c>
      <c r="D52" s="2250" t="s">
        <v>632</v>
      </c>
      <c r="E52" s="9498" t="s">
        <v>74</v>
      </c>
      <c r="F52" s="537"/>
      <c r="G52" s="2246">
        <v>101140</v>
      </c>
      <c r="H52" s="9492"/>
      <c r="I52" s="9492"/>
      <c r="J52" s="9492"/>
      <c r="K52" s="4797">
        <f>K51-G52</f>
        <v>16494546</v>
      </c>
    </row>
    <row r="53" spans="1:11">
      <c r="A53" s="9516"/>
      <c r="B53" s="2204"/>
      <c r="C53" s="487" t="s">
        <v>1005</v>
      </c>
      <c r="D53" s="2251" t="s">
        <v>73</v>
      </c>
      <c r="E53" s="9499"/>
      <c r="F53" s="537"/>
      <c r="G53" s="2247"/>
      <c r="H53" s="9493"/>
      <c r="I53" s="9493"/>
      <c r="J53" s="9493"/>
      <c r="K53" s="4798"/>
    </row>
    <row r="54" spans="1:11">
      <c r="A54" s="2210"/>
      <c r="B54" s="527"/>
      <c r="C54" s="532"/>
      <c r="D54" s="576"/>
      <c r="E54" s="582"/>
      <c r="F54" s="586"/>
      <c r="G54" s="586"/>
      <c r="H54" s="575"/>
      <c r="I54" s="575"/>
      <c r="J54" s="575">
        <v>1500</v>
      </c>
      <c r="K54" s="1293">
        <f>K52+J54</f>
        <v>16496046</v>
      </c>
    </row>
    <row r="55" spans="1:11">
      <c r="A55" s="9515"/>
      <c r="B55" s="2203"/>
      <c r="C55" s="525" t="s">
        <v>778</v>
      </c>
      <c r="D55" s="2250" t="s">
        <v>632</v>
      </c>
      <c r="E55" s="9498" t="s">
        <v>74</v>
      </c>
      <c r="F55" s="2246"/>
      <c r="G55" s="2246">
        <v>95140</v>
      </c>
      <c r="H55" s="9492"/>
      <c r="I55" s="9492"/>
      <c r="J55" s="9492"/>
      <c r="K55" s="4797">
        <f>K54-G55</f>
        <v>16400906</v>
      </c>
    </row>
    <row r="56" spans="1:11">
      <c r="A56" s="9516"/>
      <c r="B56" s="2204"/>
      <c r="C56" s="539" t="s">
        <v>1004</v>
      </c>
      <c r="D56" s="2251" t="s">
        <v>73</v>
      </c>
      <c r="E56" s="9499"/>
      <c r="F56" s="2247"/>
      <c r="G56" s="2247"/>
      <c r="H56" s="9493"/>
      <c r="I56" s="9493"/>
      <c r="J56" s="9493"/>
      <c r="K56" s="4798"/>
    </row>
    <row r="57" spans="1:11">
      <c r="A57" s="2210"/>
      <c r="B57" s="527"/>
      <c r="C57" s="530"/>
      <c r="D57" s="573"/>
      <c r="E57" s="574"/>
      <c r="F57" s="575"/>
      <c r="G57" s="575"/>
      <c r="H57" s="575"/>
      <c r="I57" s="575"/>
      <c r="J57" s="575">
        <v>1500</v>
      </c>
      <c r="K57" s="1293">
        <f>K55+J57</f>
        <v>16402406</v>
      </c>
    </row>
    <row r="58" spans="1:11">
      <c r="A58" s="9515"/>
      <c r="B58" s="2203"/>
      <c r="C58" s="517" t="s">
        <v>781</v>
      </c>
      <c r="D58" s="2250" t="s">
        <v>848</v>
      </c>
      <c r="E58" s="2248" t="s">
        <v>52</v>
      </c>
      <c r="F58" s="2258"/>
      <c r="G58" s="2246">
        <v>52890</v>
      </c>
      <c r="H58" s="2246"/>
      <c r="I58" s="2246"/>
      <c r="J58" s="464"/>
      <c r="K58" s="4797">
        <f>K57-G58</f>
        <v>16349516</v>
      </c>
    </row>
    <row r="59" spans="1:11">
      <c r="A59" s="9516"/>
      <c r="B59" s="2204"/>
      <c r="C59" s="477" t="s">
        <v>1289</v>
      </c>
      <c r="D59" s="2251" t="s">
        <v>1302</v>
      </c>
      <c r="E59" s="2249"/>
      <c r="F59" s="2247"/>
      <c r="G59" s="2247"/>
      <c r="H59" s="2247"/>
      <c r="I59" s="2247"/>
      <c r="J59" s="559"/>
      <c r="K59" s="4798"/>
    </row>
    <row r="60" spans="1:11">
      <c r="A60" s="2210"/>
      <c r="B60" s="527"/>
      <c r="C60" s="1436"/>
      <c r="D60" s="1436"/>
      <c r="E60" s="1436"/>
      <c r="F60" s="577"/>
      <c r="G60" s="577"/>
      <c r="H60" s="600"/>
      <c r="I60" s="577"/>
      <c r="J60" s="585">
        <v>1500</v>
      </c>
      <c r="K60" s="1293">
        <f>K58+J60</f>
        <v>16351016</v>
      </c>
    </row>
    <row r="61" spans="1:11">
      <c r="A61" s="9515"/>
      <c r="B61" s="2203"/>
      <c r="C61" s="556" t="s">
        <v>869</v>
      </c>
      <c r="D61" s="2250" t="s">
        <v>1720</v>
      </c>
      <c r="E61" s="1796" t="s">
        <v>1739</v>
      </c>
      <c r="F61" s="457"/>
      <c r="G61" s="2261"/>
      <c r="H61" s="2259"/>
      <c r="I61" s="2246">
        <v>73631</v>
      </c>
      <c r="J61" s="595"/>
      <c r="K61" s="1977">
        <f>K60-I61</f>
        <v>16277385</v>
      </c>
    </row>
    <row r="62" spans="1:11">
      <c r="A62" s="9516"/>
      <c r="B62" s="2204"/>
      <c r="C62" s="553" t="s">
        <v>1723</v>
      </c>
      <c r="D62" s="2251" t="s">
        <v>1479</v>
      </c>
      <c r="E62" s="2254"/>
      <c r="F62" s="461"/>
      <c r="G62" s="2262"/>
      <c r="H62" s="2260"/>
      <c r="I62" s="2247"/>
      <c r="J62" s="595"/>
      <c r="K62" s="1978"/>
    </row>
    <row r="63" spans="1:11">
      <c r="A63" s="2210"/>
      <c r="B63" s="527"/>
      <c r="C63" s="546"/>
      <c r="D63" s="576"/>
      <c r="E63" s="584"/>
      <c r="F63" s="577"/>
      <c r="G63" s="577"/>
      <c r="H63" s="600"/>
      <c r="I63" s="577"/>
      <c r="J63" s="604">
        <v>1650</v>
      </c>
      <c r="K63" s="1293">
        <f>K61+J63</f>
        <v>16279035</v>
      </c>
    </row>
    <row r="64" spans="1:11">
      <c r="A64" s="9515"/>
      <c r="B64" s="2203"/>
      <c r="C64" s="556" t="s">
        <v>1825</v>
      </c>
      <c r="D64" s="2250" t="s">
        <v>785</v>
      </c>
      <c r="E64" s="2248" t="s">
        <v>47</v>
      </c>
      <c r="F64" s="2205"/>
      <c r="G64" s="2205"/>
      <c r="H64" s="537">
        <v>95862</v>
      </c>
      <c r="I64" s="1975"/>
      <c r="J64" s="464"/>
      <c r="K64" s="1977">
        <f>K63-H64</f>
        <v>16183173</v>
      </c>
    </row>
    <row r="65" spans="1:11">
      <c r="A65" s="9516"/>
      <c r="B65" s="2204"/>
      <c r="C65" s="553" t="s">
        <v>1824</v>
      </c>
      <c r="D65" s="2251" t="s">
        <v>46</v>
      </c>
      <c r="E65" s="2249"/>
      <c r="F65" s="2206"/>
      <c r="G65" s="2206"/>
      <c r="H65" s="515"/>
      <c r="I65" s="1976"/>
      <c r="J65" s="559"/>
      <c r="K65" s="1978"/>
    </row>
    <row r="66" spans="1:11">
      <c r="A66" s="514"/>
      <c r="B66" s="527"/>
      <c r="C66" s="532"/>
      <c r="D66" s="576"/>
      <c r="E66" s="582"/>
      <c r="F66" s="577"/>
      <c r="G66" s="577"/>
      <c r="H66" s="600"/>
      <c r="I66" s="577"/>
      <c r="J66" s="1979">
        <v>700</v>
      </c>
      <c r="K66" s="1293">
        <f>K64+J66</f>
        <v>16183873</v>
      </c>
    </row>
    <row r="67" spans="1:11">
      <c r="A67" s="9515"/>
      <c r="B67" s="2203"/>
      <c r="C67" s="556" t="s">
        <v>997</v>
      </c>
      <c r="D67" s="2250" t="s">
        <v>278</v>
      </c>
      <c r="E67" s="974" t="s">
        <v>279</v>
      </c>
      <c r="F67" s="2246"/>
      <c r="G67" s="2246">
        <v>202500</v>
      </c>
      <c r="H67" s="2246"/>
      <c r="I67" s="2246"/>
      <c r="J67" s="2259"/>
      <c r="K67" s="1977">
        <f>K66-G67</f>
        <v>15981373</v>
      </c>
    </row>
    <row r="68" spans="1:11">
      <c r="A68" s="9516"/>
      <c r="B68" s="2204"/>
      <c r="C68" s="555" t="s">
        <v>1527</v>
      </c>
      <c r="D68" s="2251" t="s">
        <v>38</v>
      </c>
      <c r="E68" s="2254"/>
      <c r="F68" s="2247"/>
      <c r="G68" s="2247"/>
      <c r="H68" s="2247"/>
      <c r="I68" s="2247"/>
      <c r="J68" s="2260"/>
      <c r="K68" s="1978"/>
    </row>
    <row r="69" spans="1:11">
      <c r="A69" s="514"/>
      <c r="B69" s="527"/>
      <c r="C69" s="529"/>
      <c r="D69" s="602"/>
      <c r="E69" s="605"/>
      <c r="F69" s="577"/>
      <c r="G69" s="577"/>
      <c r="H69" s="600"/>
      <c r="I69" s="577"/>
      <c r="J69" s="604">
        <v>1800</v>
      </c>
      <c r="K69" s="1293">
        <f>K67+J69</f>
        <v>15983173</v>
      </c>
    </row>
    <row r="70" spans="1:11">
      <c r="A70" s="9640"/>
      <c r="B70" s="2203" t="s">
        <v>1826</v>
      </c>
      <c r="C70" s="497" t="s">
        <v>815</v>
      </c>
      <c r="D70" s="2263" t="s">
        <v>200</v>
      </c>
      <c r="E70" s="2265"/>
      <c r="F70" s="2273"/>
      <c r="G70" s="2273"/>
      <c r="H70" s="2273">
        <v>1114724</v>
      </c>
      <c r="I70" s="1997"/>
      <c r="J70" s="595"/>
      <c r="K70" s="1977">
        <f>K69-H70</f>
        <v>14868449</v>
      </c>
    </row>
    <row r="71" spans="1:11">
      <c r="A71" s="9665"/>
      <c r="B71" s="2204"/>
      <c r="C71" s="497" t="s">
        <v>1788</v>
      </c>
      <c r="D71" s="2264"/>
      <c r="E71" s="2266"/>
      <c r="F71" s="2274"/>
      <c r="G71" s="2274"/>
      <c r="H71" s="2274"/>
      <c r="I71" s="1998"/>
      <c r="J71" s="595"/>
      <c r="K71" s="1978"/>
    </row>
    <row r="72" spans="1:11">
      <c r="A72" s="552"/>
      <c r="B72" s="527"/>
      <c r="C72" s="532"/>
      <c r="D72" s="576"/>
      <c r="E72" s="582"/>
      <c r="F72" s="577"/>
      <c r="G72" s="577"/>
      <c r="H72" s="600"/>
      <c r="I72" s="2034"/>
      <c r="J72" s="585">
        <v>1800</v>
      </c>
      <c r="K72" s="1217">
        <f>K70+J72</f>
        <v>14870249</v>
      </c>
    </row>
    <row r="73" spans="1:11">
      <c r="A73" s="9640"/>
      <c r="B73" s="2239"/>
      <c r="C73" s="497" t="s">
        <v>815</v>
      </c>
      <c r="D73" s="2263" t="s">
        <v>200</v>
      </c>
      <c r="E73" s="2265"/>
      <c r="F73" s="2267"/>
      <c r="G73" s="2267"/>
      <c r="H73" s="2267">
        <v>232310</v>
      </c>
      <c r="I73" s="1975"/>
      <c r="J73" s="595"/>
      <c r="K73" s="1977">
        <f>K72-H73</f>
        <v>14637939</v>
      </c>
    </row>
    <row r="74" spans="1:11">
      <c r="A74" s="9665"/>
      <c r="B74" s="2218"/>
      <c r="C74" s="497" t="s">
        <v>1789</v>
      </c>
      <c r="D74" s="2264"/>
      <c r="E74" s="2266"/>
      <c r="F74" s="2268"/>
      <c r="G74" s="2268"/>
      <c r="H74" s="2268"/>
      <c r="I74" s="1976"/>
      <c r="J74" s="595"/>
      <c r="K74" s="1978"/>
    </row>
    <row r="75" spans="1:11">
      <c r="A75" s="514"/>
      <c r="B75" s="392"/>
      <c r="C75" s="532"/>
      <c r="D75" s="576"/>
      <c r="E75" s="582"/>
      <c r="F75" s="577"/>
      <c r="G75" s="577"/>
      <c r="H75" s="600"/>
      <c r="I75" s="2034"/>
      <c r="J75" s="585">
        <v>1800</v>
      </c>
      <c r="K75" s="1217">
        <f>K73+J75</f>
        <v>14639739</v>
      </c>
    </row>
    <row r="76" spans="1:11">
      <c r="A76" s="2201"/>
      <c r="B76" s="2203"/>
      <c r="C76" s="497" t="s">
        <v>815</v>
      </c>
      <c r="D76" s="2263" t="s">
        <v>200</v>
      </c>
      <c r="E76" s="2265"/>
      <c r="F76" s="2267"/>
      <c r="G76" s="2267"/>
      <c r="H76" s="2267">
        <v>293969</v>
      </c>
      <c r="I76" s="1975"/>
      <c r="J76" s="595"/>
      <c r="K76" s="1977">
        <f>K75-H76</f>
        <v>14345770</v>
      </c>
    </row>
    <row r="77" spans="1:11">
      <c r="A77" s="2202"/>
      <c r="B77" s="2204"/>
      <c r="C77" s="497" t="s">
        <v>1790</v>
      </c>
      <c r="D77" s="2264"/>
      <c r="E77" s="2266"/>
      <c r="F77" s="2268"/>
      <c r="G77" s="2268"/>
      <c r="H77" s="2268"/>
      <c r="I77" s="1976"/>
      <c r="J77" s="595"/>
      <c r="K77" s="1978"/>
    </row>
    <row r="78" spans="1:11">
      <c r="A78" s="2210"/>
      <c r="B78" s="533"/>
      <c r="C78" s="532"/>
      <c r="D78" s="576"/>
      <c r="E78" s="582"/>
      <c r="F78" s="577"/>
      <c r="G78" s="577"/>
      <c r="H78" s="600"/>
      <c r="I78" s="2034"/>
      <c r="J78" s="585">
        <v>1800</v>
      </c>
      <c r="K78" s="1217">
        <f>K76+J78</f>
        <v>14347570</v>
      </c>
    </row>
    <row r="79" spans="1:11">
      <c r="A79" s="9515"/>
      <c r="B79" s="2233"/>
      <c r="C79" s="497" t="s">
        <v>815</v>
      </c>
      <c r="D79" s="2263" t="s">
        <v>200</v>
      </c>
      <c r="E79" s="974"/>
      <c r="F79" s="2267"/>
      <c r="G79" s="2267"/>
      <c r="H79" s="537">
        <v>89730</v>
      </c>
      <c r="I79" s="1975"/>
      <c r="J79" s="595"/>
      <c r="K79" s="1977">
        <f>K78-H79</f>
        <v>14257840</v>
      </c>
    </row>
    <row r="80" spans="1:11">
      <c r="A80" s="9516"/>
      <c r="B80" s="2234"/>
      <c r="C80" s="497" t="s">
        <v>1791</v>
      </c>
      <c r="D80" s="2264"/>
      <c r="E80" s="2276"/>
      <c r="F80" s="2268"/>
      <c r="G80" s="2268"/>
      <c r="H80" s="515"/>
      <c r="I80" s="1976"/>
      <c r="J80" s="595"/>
      <c r="K80" s="1978"/>
    </row>
    <row r="81" spans="1:11">
      <c r="A81" s="2210"/>
      <c r="B81" s="1072"/>
      <c r="C81" s="532"/>
      <c r="D81" s="576"/>
      <c r="E81" s="582"/>
      <c r="F81" s="577"/>
      <c r="G81" s="577"/>
      <c r="H81" s="600"/>
      <c r="I81" s="2034"/>
      <c r="J81" s="585">
        <v>1800</v>
      </c>
      <c r="K81" s="4801">
        <f>K79+J81</f>
        <v>14259640</v>
      </c>
    </row>
    <row r="82" spans="1:11">
      <c r="A82" s="9515"/>
      <c r="B82" s="2203"/>
      <c r="C82" s="497" t="s">
        <v>815</v>
      </c>
      <c r="D82" s="2201"/>
      <c r="E82" s="2203"/>
      <c r="F82" s="2237"/>
      <c r="G82" s="2237"/>
      <c r="H82" s="537">
        <v>574260</v>
      </c>
      <c r="I82" s="2205"/>
      <c r="J82" s="595"/>
      <c r="K82" s="4797">
        <f>K81-H82</f>
        <v>13685380</v>
      </c>
    </row>
    <row r="83" spans="1:11">
      <c r="A83" s="9516"/>
      <c r="B83" s="2204"/>
      <c r="C83" s="497" t="s">
        <v>1829</v>
      </c>
      <c r="D83" s="2202"/>
      <c r="E83" s="2204"/>
      <c r="F83" s="2238"/>
      <c r="G83" s="2238"/>
      <c r="H83" s="515"/>
      <c r="I83" s="2206"/>
      <c r="J83" s="559"/>
      <c r="K83" s="4798"/>
    </row>
    <row r="84" spans="1:11">
      <c r="A84" s="2210"/>
      <c r="B84" s="533"/>
      <c r="C84" s="532"/>
      <c r="D84" s="576"/>
      <c r="E84" s="582"/>
      <c r="F84" s="600"/>
      <c r="G84" s="600"/>
      <c r="H84" s="600"/>
      <c r="I84" s="600"/>
      <c r="J84" s="604">
        <v>1800</v>
      </c>
      <c r="K84" s="4801">
        <f>K82+J84</f>
        <v>13687180</v>
      </c>
    </row>
    <row r="85" spans="1:11">
      <c r="A85" s="9515"/>
      <c r="B85" s="2203"/>
      <c r="C85" s="474" t="s">
        <v>815</v>
      </c>
      <c r="D85" s="2263" t="s">
        <v>568</v>
      </c>
      <c r="E85" s="2265" t="s">
        <v>715</v>
      </c>
      <c r="F85" s="2267"/>
      <c r="G85" s="2267">
        <v>196848</v>
      </c>
      <c r="H85" s="2267"/>
      <c r="I85" s="2267"/>
      <c r="J85" s="464"/>
      <c r="K85" s="4797">
        <f>K84-G85</f>
        <v>13490332</v>
      </c>
    </row>
    <row r="86" spans="1:11">
      <c r="A86" s="9516"/>
      <c r="B86" s="2204"/>
      <c r="C86" s="477" t="s">
        <v>833</v>
      </c>
      <c r="D86" s="2264" t="s">
        <v>250</v>
      </c>
      <c r="E86" s="2266"/>
      <c r="F86" s="2268"/>
      <c r="G86" s="2268"/>
      <c r="H86" s="2268"/>
      <c r="I86" s="2268"/>
      <c r="J86" s="559"/>
      <c r="K86" s="4798"/>
    </row>
    <row r="87" spans="1:11">
      <c r="A87" s="2210"/>
      <c r="B87" s="2211"/>
      <c r="C87" s="528"/>
      <c r="D87" s="576"/>
      <c r="E87" s="528"/>
      <c r="F87" s="528"/>
      <c r="G87" s="585"/>
      <c r="H87" s="600"/>
      <c r="I87" s="577"/>
      <c r="J87" s="604">
        <v>1800</v>
      </c>
      <c r="K87" s="4801">
        <f>K85+J87</f>
        <v>13492132</v>
      </c>
    </row>
    <row r="88" spans="1:11">
      <c r="A88" s="9515"/>
      <c r="B88" s="2203"/>
      <c r="C88" s="474" t="s">
        <v>815</v>
      </c>
      <c r="D88" s="2263" t="s">
        <v>568</v>
      </c>
      <c r="E88" s="2265" t="s">
        <v>715</v>
      </c>
      <c r="F88" s="9492"/>
      <c r="G88" s="9609">
        <v>62087</v>
      </c>
      <c r="H88" s="2267"/>
      <c r="I88" s="2267"/>
      <c r="J88" s="2278"/>
      <c r="K88" s="4797">
        <f>K87-G88</f>
        <v>13430045</v>
      </c>
    </row>
    <row r="89" spans="1:11">
      <c r="A89" s="9516"/>
      <c r="B89" s="2204"/>
      <c r="C89" s="477" t="s">
        <v>832</v>
      </c>
      <c r="D89" s="2264" t="s">
        <v>250</v>
      </c>
      <c r="E89" s="2266"/>
      <c r="F89" s="9493"/>
      <c r="G89" s="9610"/>
      <c r="H89" s="2268"/>
      <c r="I89" s="2268"/>
      <c r="J89" s="2279"/>
      <c r="K89" s="4798"/>
    </row>
    <row r="90" spans="1:11">
      <c r="A90" s="2210"/>
      <c r="B90" s="2211"/>
      <c r="C90" s="532"/>
      <c r="D90" s="576"/>
      <c r="E90" s="605"/>
      <c r="F90" s="577"/>
      <c r="G90" s="577"/>
      <c r="H90" s="600"/>
      <c r="I90" s="577"/>
      <c r="J90" s="604">
        <v>1800</v>
      </c>
      <c r="K90" s="4798">
        <f>K88+J90</f>
        <v>13431845</v>
      </c>
    </row>
    <row r="91" spans="1:11">
      <c r="A91" s="2201"/>
      <c r="B91" s="2203"/>
      <c r="C91" s="474" t="s">
        <v>781</v>
      </c>
      <c r="D91" s="518" t="s">
        <v>568</v>
      </c>
      <c r="E91" s="2265" t="s">
        <v>715</v>
      </c>
      <c r="F91" s="2267"/>
      <c r="G91" s="2267">
        <v>39240</v>
      </c>
      <c r="H91" s="2267"/>
      <c r="I91" s="2267"/>
      <c r="J91" s="2267"/>
      <c r="K91" s="4797">
        <f>K90-G91</f>
        <v>13392605</v>
      </c>
    </row>
    <row r="92" spans="1:11">
      <c r="A92" s="2202"/>
      <c r="B92" s="2204"/>
      <c r="C92" s="477" t="s">
        <v>793</v>
      </c>
      <c r="D92" s="519" t="s">
        <v>250</v>
      </c>
      <c r="E92" s="2266"/>
      <c r="F92" s="2268"/>
      <c r="G92" s="2268"/>
      <c r="H92" s="2268"/>
      <c r="I92" s="2268"/>
      <c r="J92" s="2268"/>
      <c r="K92" s="4798"/>
    </row>
    <row r="93" spans="1:11">
      <c r="A93" s="2210"/>
      <c r="B93" s="2211"/>
      <c r="C93" s="532"/>
      <c r="D93" s="576"/>
      <c r="E93" s="582"/>
      <c r="F93" s="577"/>
      <c r="G93" s="577"/>
      <c r="H93" s="600"/>
      <c r="I93" s="577"/>
      <c r="J93" s="604">
        <v>1500</v>
      </c>
      <c r="K93" s="4798">
        <f>K91+J93</f>
        <v>13394105</v>
      </c>
    </row>
    <row r="94" spans="1:11">
      <c r="A94" s="787"/>
      <c r="B94" s="2203"/>
      <c r="C94" s="491" t="s">
        <v>781</v>
      </c>
      <c r="D94" s="485" t="s">
        <v>267</v>
      </c>
      <c r="E94" s="2265" t="s">
        <v>271</v>
      </c>
      <c r="F94" s="2277"/>
      <c r="G94" s="2267">
        <v>33540</v>
      </c>
      <c r="H94" s="2271"/>
      <c r="I94" s="2267"/>
      <c r="J94" s="534"/>
      <c r="K94" s="4797">
        <f>K93-G94</f>
        <v>13360565</v>
      </c>
    </row>
    <row r="95" spans="1:11">
      <c r="A95" s="788"/>
      <c r="B95" s="2204"/>
      <c r="C95" s="487" t="s">
        <v>791</v>
      </c>
      <c r="D95" s="486" t="s">
        <v>304</v>
      </c>
      <c r="E95" s="2266"/>
      <c r="F95" s="2268"/>
      <c r="G95" s="2268"/>
      <c r="H95" s="2272"/>
      <c r="I95" s="2268"/>
      <c r="J95" s="537"/>
      <c r="K95" s="4798"/>
    </row>
    <row r="96" spans="1:11">
      <c r="A96" s="514"/>
      <c r="B96" s="2211"/>
      <c r="C96" s="891"/>
      <c r="D96" s="891"/>
      <c r="E96" s="891"/>
      <c r="F96" s="586"/>
      <c r="G96" s="588"/>
      <c r="H96" s="586"/>
      <c r="I96" s="586"/>
      <c r="J96" s="585">
        <v>1500</v>
      </c>
      <c r="K96" s="4798">
        <f>K94+J96</f>
        <v>13362065</v>
      </c>
    </row>
    <row r="97" spans="1:11">
      <c r="A97" s="557"/>
      <c r="B97" s="2203"/>
      <c r="C97" s="497" t="s">
        <v>815</v>
      </c>
      <c r="D97" s="485" t="s">
        <v>267</v>
      </c>
      <c r="E97" s="2265" t="s">
        <v>271</v>
      </c>
      <c r="F97" s="2267"/>
      <c r="G97" s="2267">
        <v>363402</v>
      </c>
      <c r="H97" s="534"/>
      <c r="I97" s="2267"/>
      <c r="J97" s="537"/>
      <c r="K97" s="4797">
        <f>K96-G97</f>
        <v>12998663</v>
      </c>
    </row>
    <row r="98" spans="1:11">
      <c r="A98" s="554"/>
      <c r="B98" s="2204"/>
      <c r="C98" s="497" t="s">
        <v>1023</v>
      </c>
      <c r="D98" s="486" t="s">
        <v>304</v>
      </c>
      <c r="E98" s="2266"/>
      <c r="F98" s="2268"/>
      <c r="G98" s="2268"/>
      <c r="H98" s="537"/>
      <c r="I98" s="2268"/>
      <c r="J98" s="537"/>
      <c r="K98" s="4798"/>
    </row>
    <row r="99" spans="1:11">
      <c r="A99" s="514"/>
      <c r="B99" s="2211"/>
      <c r="C99" s="532"/>
      <c r="D99" s="576"/>
      <c r="E99" s="582"/>
      <c r="F99" s="586"/>
      <c r="G99" s="586"/>
      <c r="H99" s="586"/>
      <c r="I99" s="586"/>
      <c r="J99" s="585">
        <v>1800</v>
      </c>
      <c r="K99" s="4798">
        <f>K97+J99</f>
        <v>13000463</v>
      </c>
    </row>
    <row r="100" spans="1:11">
      <c r="A100" s="491"/>
      <c r="B100" s="2203"/>
      <c r="C100" s="491" t="s">
        <v>778</v>
      </c>
      <c r="D100" s="2263" t="s">
        <v>157</v>
      </c>
      <c r="E100" s="2265" t="s">
        <v>156</v>
      </c>
      <c r="F100" s="2277"/>
      <c r="G100" s="2267">
        <v>193140</v>
      </c>
      <c r="H100" s="537"/>
      <c r="I100" s="2267"/>
      <c r="J100" s="537"/>
      <c r="K100" s="4797">
        <f>K99-G100</f>
        <v>12807323</v>
      </c>
    </row>
    <row r="101" spans="1:11">
      <c r="A101" s="487"/>
      <c r="B101" s="2204"/>
      <c r="C101" s="487" t="s">
        <v>1340</v>
      </c>
      <c r="D101" s="2264" t="s">
        <v>1383</v>
      </c>
      <c r="E101" s="2266"/>
      <c r="F101" s="2268"/>
      <c r="G101" s="2268"/>
      <c r="H101" s="537"/>
      <c r="I101" s="2268"/>
      <c r="J101" s="537"/>
      <c r="K101" s="4798"/>
    </row>
    <row r="102" spans="1:11">
      <c r="A102" s="514"/>
      <c r="B102" s="2211"/>
      <c r="C102" s="529"/>
      <c r="D102" s="601"/>
      <c r="E102" s="584"/>
      <c r="F102" s="586"/>
      <c r="G102" s="586"/>
      <c r="H102" s="586"/>
      <c r="I102" s="586"/>
      <c r="J102" s="585">
        <v>1500</v>
      </c>
      <c r="K102" s="4798">
        <f>K100+J102</f>
        <v>12808823</v>
      </c>
    </row>
    <row r="103" spans="1:11">
      <c r="A103" s="491"/>
      <c r="B103" s="2203"/>
      <c r="C103" s="497" t="s">
        <v>815</v>
      </c>
      <c r="D103" s="2263" t="s">
        <v>157</v>
      </c>
      <c r="E103" s="2265" t="s">
        <v>156</v>
      </c>
      <c r="F103" s="9492"/>
      <c r="G103" s="9492">
        <v>909643</v>
      </c>
      <c r="H103" s="537"/>
      <c r="I103" s="2267"/>
      <c r="J103" s="537"/>
      <c r="K103" s="4797">
        <f>K102-G103</f>
        <v>11899180</v>
      </c>
    </row>
    <row r="104" spans="1:11">
      <c r="A104" s="487"/>
      <c r="B104" s="2204"/>
      <c r="C104" s="497" t="s">
        <v>1022</v>
      </c>
      <c r="D104" s="2264" t="s">
        <v>38</v>
      </c>
      <c r="E104" s="2266"/>
      <c r="F104" s="9493"/>
      <c r="G104" s="9493"/>
      <c r="H104" s="537"/>
      <c r="I104" s="2268"/>
      <c r="J104" s="537"/>
      <c r="K104" s="4798"/>
    </row>
    <row r="105" spans="1:11">
      <c r="A105" s="514"/>
      <c r="B105" s="2211"/>
      <c r="C105" s="529"/>
      <c r="D105" s="602"/>
      <c r="E105" s="599"/>
      <c r="F105" s="586"/>
      <c r="G105" s="586"/>
      <c r="H105" s="586"/>
      <c r="I105" s="586"/>
      <c r="J105" s="585">
        <v>1800</v>
      </c>
      <c r="K105" s="4798">
        <f>K103+J105</f>
        <v>11900980</v>
      </c>
    </row>
    <row r="106" spans="1:11">
      <c r="A106" s="491"/>
      <c r="B106" s="2203"/>
      <c r="C106" s="497" t="s">
        <v>821</v>
      </c>
      <c r="D106" s="2263" t="s">
        <v>558</v>
      </c>
      <c r="E106" s="2275" t="s">
        <v>251</v>
      </c>
      <c r="F106" s="2267"/>
      <c r="G106" s="2267">
        <v>479379</v>
      </c>
      <c r="H106" s="537"/>
      <c r="I106" s="2267"/>
      <c r="J106" s="537"/>
      <c r="K106" s="4797">
        <f>K105-G106</f>
        <v>11421601</v>
      </c>
    </row>
    <row r="107" spans="1:11">
      <c r="A107" s="487"/>
      <c r="B107" s="2204"/>
      <c r="C107" s="497" t="s">
        <v>1018</v>
      </c>
      <c r="D107" s="2264" t="s">
        <v>250</v>
      </c>
      <c r="E107" s="2276"/>
      <c r="F107" s="2268"/>
      <c r="G107" s="2268"/>
      <c r="H107" s="537"/>
      <c r="I107" s="2268"/>
      <c r="J107" s="537"/>
      <c r="K107" s="4798"/>
    </row>
    <row r="108" spans="1:11">
      <c r="A108" s="514"/>
      <c r="B108" s="2211"/>
      <c r="C108" s="532"/>
      <c r="D108" s="576"/>
      <c r="E108" s="582"/>
      <c r="F108" s="586"/>
      <c r="G108" s="586"/>
      <c r="H108" s="586"/>
      <c r="I108" s="586"/>
      <c r="J108" s="585">
        <v>1800</v>
      </c>
      <c r="K108" s="4798">
        <f>K106+J108</f>
        <v>11423401</v>
      </c>
    </row>
    <row r="109" spans="1:11">
      <c r="A109" s="491"/>
      <c r="B109" s="2203"/>
      <c r="C109" s="497" t="s">
        <v>799</v>
      </c>
      <c r="D109" s="2263" t="s">
        <v>558</v>
      </c>
      <c r="E109" s="2275" t="s">
        <v>251</v>
      </c>
      <c r="F109" s="2277"/>
      <c r="G109" s="2267">
        <v>96300</v>
      </c>
      <c r="H109" s="537"/>
      <c r="I109" s="2267"/>
      <c r="J109" s="537"/>
      <c r="K109" s="4797">
        <f>K108-G109</f>
        <v>11327101</v>
      </c>
    </row>
    <row r="110" spans="1:11">
      <c r="A110" s="487"/>
      <c r="B110" s="2204"/>
      <c r="C110" s="497" t="s">
        <v>800</v>
      </c>
      <c r="D110" s="2264" t="s">
        <v>250</v>
      </c>
      <c r="E110" s="2276"/>
      <c r="F110" s="2268"/>
      <c r="G110" s="2268"/>
      <c r="H110" s="537"/>
      <c r="I110" s="2268"/>
      <c r="J110" s="537"/>
      <c r="K110" s="4798"/>
    </row>
    <row r="111" spans="1:11">
      <c r="A111" s="514"/>
      <c r="B111" s="2211"/>
      <c r="C111" s="532"/>
      <c r="D111" s="576"/>
      <c r="E111" s="582"/>
      <c r="F111" s="586"/>
      <c r="G111" s="586"/>
      <c r="H111" s="586"/>
      <c r="I111" s="586"/>
      <c r="J111" s="585">
        <v>750</v>
      </c>
      <c r="K111" s="4798">
        <f>K109+J111</f>
        <v>11327851</v>
      </c>
    </row>
    <row r="112" spans="1:11">
      <c r="A112" s="491"/>
      <c r="B112" s="2203"/>
      <c r="C112" s="556" t="s">
        <v>821</v>
      </c>
      <c r="D112" s="2263" t="s">
        <v>1288</v>
      </c>
      <c r="E112" s="2265" t="s">
        <v>1301</v>
      </c>
      <c r="F112" s="2277"/>
      <c r="G112" s="2267">
        <v>346419</v>
      </c>
      <c r="H112" s="537"/>
      <c r="I112" s="2267"/>
      <c r="J112" s="534"/>
      <c r="K112" s="4797">
        <f>K111-G112</f>
        <v>10981432</v>
      </c>
    </row>
    <row r="113" spans="1:11">
      <c r="A113" s="487"/>
      <c r="B113" s="2204"/>
      <c r="C113" s="555" t="s">
        <v>1287</v>
      </c>
      <c r="D113" s="2264" t="s">
        <v>1299</v>
      </c>
      <c r="E113" s="2266"/>
      <c r="F113" s="2268"/>
      <c r="G113" s="2268"/>
      <c r="H113" s="537"/>
      <c r="I113" s="2268"/>
      <c r="J113" s="515"/>
      <c r="K113" s="4798"/>
    </row>
    <row r="114" spans="1:11">
      <c r="A114" s="554"/>
      <c r="B114" s="2211"/>
      <c r="C114" s="532"/>
      <c r="D114" s="576"/>
      <c r="E114" s="582"/>
      <c r="F114" s="586"/>
      <c r="G114" s="586"/>
      <c r="H114" s="586"/>
      <c r="I114" s="586"/>
      <c r="J114" s="604">
        <v>1800</v>
      </c>
      <c r="K114" s="4798">
        <f>K112+J114</f>
        <v>10983232</v>
      </c>
    </row>
    <row r="115" spans="1:11">
      <c r="A115" s="491"/>
      <c r="B115" s="2203"/>
      <c r="C115" s="474" t="s">
        <v>815</v>
      </c>
      <c r="D115" s="2263" t="s">
        <v>46</v>
      </c>
      <c r="E115" s="2265"/>
      <c r="F115" s="2267"/>
      <c r="G115" s="2267"/>
      <c r="H115" s="537"/>
      <c r="I115" s="2267">
        <v>3678025</v>
      </c>
      <c r="J115" s="595"/>
      <c r="K115" s="4797">
        <f>K114-I115</f>
        <v>7305207</v>
      </c>
    </row>
    <row r="116" spans="1:11">
      <c r="A116" s="487"/>
      <c r="B116" s="2204"/>
      <c r="C116" s="477" t="s">
        <v>889</v>
      </c>
      <c r="D116" s="2264"/>
      <c r="E116" s="2266"/>
      <c r="F116" s="2268"/>
      <c r="G116" s="2268"/>
      <c r="H116" s="515"/>
      <c r="I116" s="2268"/>
      <c r="J116" s="559"/>
      <c r="K116" s="4798"/>
    </row>
    <row r="117" spans="1:11">
      <c r="A117" s="554"/>
      <c r="B117" s="2211"/>
      <c r="C117" s="532"/>
      <c r="D117" s="576"/>
      <c r="E117" s="582"/>
      <c r="F117" s="600"/>
      <c r="G117" s="600"/>
      <c r="H117" s="600"/>
      <c r="I117" s="600"/>
      <c r="J117" s="604">
        <v>1800</v>
      </c>
      <c r="K117" s="4798">
        <f>K115+J117</f>
        <v>7307007</v>
      </c>
    </row>
    <row r="118" spans="1:11">
      <c r="A118" s="491"/>
      <c r="B118" s="2203"/>
      <c r="C118" s="474" t="s">
        <v>815</v>
      </c>
      <c r="D118" s="2263" t="s">
        <v>1150</v>
      </c>
      <c r="E118" s="2265"/>
      <c r="F118" s="2267"/>
      <c r="G118" s="2267"/>
      <c r="H118" s="2267"/>
      <c r="I118" s="2267">
        <v>143335</v>
      </c>
      <c r="J118" s="464"/>
      <c r="K118" s="4797">
        <f>K117-I118</f>
        <v>7163672</v>
      </c>
    </row>
    <row r="119" spans="1:11">
      <c r="A119" s="487"/>
      <c r="B119" s="2204"/>
      <c r="C119" s="477" t="s">
        <v>1151</v>
      </c>
      <c r="D119" s="2264"/>
      <c r="E119" s="2266"/>
      <c r="F119" s="2268"/>
      <c r="G119" s="2268"/>
      <c r="H119" s="2268"/>
      <c r="I119" s="2268"/>
      <c r="J119" s="559"/>
      <c r="K119" s="4798"/>
    </row>
    <row r="120" spans="1:11">
      <c r="A120" s="554"/>
      <c r="B120" s="2211"/>
      <c r="C120" s="532"/>
      <c r="D120" s="528"/>
      <c r="E120" s="584"/>
      <c r="F120" s="577"/>
      <c r="G120" s="577"/>
      <c r="H120" s="600"/>
      <c r="I120" s="577"/>
      <c r="J120" s="604">
        <v>1800</v>
      </c>
      <c r="K120" s="4798">
        <f>K118+J120</f>
        <v>7165472</v>
      </c>
    </row>
    <row r="121" spans="1:11">
      <c r="A121" s="491"/>
      <c r="B121" s="2203"/>
      <c r="C121" s="556" t="s">
        <v>815</v>
      </c>
      <c r="D121" s="2263" t="s">
        <v>906</v>
      </c>
      <c r="E121" s="2265"/>
      <c r="F121" s="2277"/>
      <c r="G121" s="2267"/>
      <c r="H121" s="2267"/>
      <c r="I121" s="2267">
        <v>205780</v>
      </c>
      <c r="J121" s="2278"/>
      <c r="K121" s="4797">
        <f>K120-I121</f>
        <v>6959692</v>
      </c>
    </row>
    <row r="122" spans="1:11">
      <c r="A122" s="487"/>
      <c r="B122" s="2204"/>
      <c r="C122" s="555" t="s">
        <v>1056</v>
      </c>
      <c r="D122" s="2264"/>
      <c r="E122" s="2266"/>
      <c r="F122" s="2268"/>
      <c r="G122" s="2268"/>
      <c r="H122" s="2268"/>
      <c r="I122" s="2268"/>
      <c r="J122" s="2279"/>
      <c r="K122" s="4798"/>
    </row>
    <row r="123" spans="1:11">
      <c r="A123" s="554"/>
      <c r="B123" s="2211"/>
      <c r="C123" s="532"/>
      <c r="D123" s="576"/>
      <c r="E123" s="605"/>
      <c r="F123" s="577"/>
      <c r="G123" s="577"/>
      <c r="H123" s="586"/>
      <c r="I123" s="577"/>
      <c r="J123" s="1979">
        <v>1800</v>
      </c>
      <c r="K123" s="4798">
        <f>K121+J123</f>
        <v>6961492</v>
      </c>
    </row>
    <row r="124" spans="1:11">
      <c r="A124" s="491"/>
      <c r="B124" s="2203"/>
      <c r="C124" s="556" t="s">
        <v>997</v>
      </c>
      <c r="D124" s="2263" t="s">
        <v>1591</v>
      </c>
      <c r="E124" s="2265" t="s">
        <v>1601</v>
      </c>
      <c r="F124" s="2267"/>
      <c r="G124" s="2267">
        <v>202500</v>
      </c>
      <c r="H124" s="2267"/>
      <c r="I124" s="2267"/>
      <c r="J124" s="2278"/>
      <c r="K124" s="4797">
        <f>K123-G124</f>
        <v>6758992</v>
      </c>
    </row>
    <row r="125" spans="1:11">
      <c r="A125" s="487"/>
      <c r="B125" s="2204"/>
      <c r="C125" s="555" t="s">
        <v>1590</v>
      </c>
      <c r="D125" s="2264" t="s">
        <v>956</v>
      </c>
      <c r="E125" s="533"/>
      <c r="F125" s="2268"/>
      <c r="G125" s="2268"/>
      <c r="H125" s="2268"/>
      <c r="I125" s="2268"/>
      <c r="J125" s="2279"/>
      <c r="K125" s="4798"/>
    </row>
    <row r="126" spans="1:11">
      <c r="A126" s="554"/>
      <c r="B126" s="2211"/>
      <c r="C126" s="532"/>
      <c r="D126" s="576"/>
      <c r="E126" s="582"/>
      <c r="F126" s="575"/>
      <c r="G126" s="575"/>
      <c r="H126" s="586"/>
      <c r="I126" s="575"/>
      <c r="J126" s="604">
        <v>1800</v>
      </c>
      <c r="K126" s="4801">
        <f>K124+J126</f>
        <v>6760792</v>
      </c>
    </row>
    <row r="127" spans="1:11">
      <c r="A127" s="491"/>
      <c r="B127" s="2203"/>
      <c r="C127" s="556" t="s">
        <v>1710</v>
      </c>
      <c r="D127" s="485" t="s">
        <v>46</v>
      </c>
      <c r="E127" s="2265"/>
      <c r="F127" s="2277"/>
      <c r="G127" s="2267"/>
      <c r="H127" s="2267"/>
      <c r="I127" s="2267">
        <v>279140</v>
      </c>
      <c r="J127" s="595"/>
      <c r="K127" s="4797">
        <f>K126-I127</f>
        <v>6481652</v>
      </c>
    </row>
    <row r="128" spans="1:11">
      <c r="A128" s="487"/>
      <c r="B128" s="2204"/>
      <c r="C128" s="555" t="s">
        <v>1772</v>
      </c>
      <c r="D128" s="486"/>
      <c r="E128" s="2266"/>
      <c r="F128" s="2268"/>
      <c r="G128" s="2268"/>
      <c r="H128" s="2268"/>
      <c r="I128" s="2268"/>
      <c r="J128" s="559"/>
      <c r="K128" s="4798"/>
    </row>
    <row r="129" spans="1:11">
      <c r="A129" s="554"/>
      <c r="B129" s="2211"/>
      <c r="C129" s="532"/>
      <c r="D129" s="576"/>
      <c r="E129" s="582"/>
      <c r="F129" s="575"/>
      <c r="G129" s="577"/>
      <c r="H129" s="600"/>
      <c r="I129" s="577"/>
      <c r="J129" s="585">
        <v>1500</v>
      </c>
      <c r="K129" s="4798">
        <f>K127+J129</f>
        <v>6483152</v>
      </c>
    </row>
    <row r="130" spans="1:11">
      <c r="A130" s="491"/>
      <c r="B130" s="2203"/>
      <c r="C130" s="556" t="s">
        <v>1710</v>
      </c>
      <c r="D130" s="485" t="s">
        <v>46</v>
      </c>
      <c r="E130" s="2265"/>
      <c r="F130" s="2277"/>
      <c r="G130" s="2267"/>
      <c r="H130" s="2267"/>
      <c r="I130" s="2267">
        <v>88140</v>
      </c>
      <c r="J130" s="595"/>
      <c r="K130" s="4797">
        <f>K129-I130</f>
        <v>6395012</v>
      </c>
    </row>
    <row r="131" spans="1:11">
      <c r="A131" s="487"/>
      <c r="B131" s="2204"/>
      <c r="C131" s="555" t="s">
        <v>1773</v>
      </c>
      <c r="D131" s="519"/>
      <c r="E131" s="2266"/>
      <c r="F131" s="2268"/>
      <c r="G131" s="2268"/>
      <c r="H131" s="2268"/>
      <c r="I131" s="2268"/>
      <c r="J131" s="559"/>
      <c r="K131" s="4798"/>
    </row>
    <row r="132" spans="1:11">
      <c r="A132" s="554"/>
      <c r="B132" s="2211"/>
      <c r="C132" s="532"/>
      <c r="D132" s="576"/>
      <c r="E132" s="582"/>
      <c r="F132" s="577"/>
      <c r="G132" s="577"/>
      <c r="H132" s="600"/>
      <c r="I132" s="577"/>
      <c r="J132" s="585">
        <v>1500</v>
      </c>
      <c r="K132" s="4798">
        <f>K130+J132</f>
        <v>6396512</v>
      </c>
    </row>
    <row r="133" spans="1:11">
      <c r="A133" s="491"/>
      <c r="B133" s="2203"/>
      <c r="C133" s="474" t="s">
        <v>1716</v>
      </c>
      <c r="D133" s="485" t="s">
        <v>46</v>
      </c>
      <c r="E133" s="2275"/>
      <c r="F133" s="2277"/>
      <c r="G133" s="2267"/>
      <c r="H133" s="2267"/>
      <c r="I133" s="2267">
        <v>52300</v>
      </c>
      <c r="J133" s="464"/>
      <c r="K133" s="4797">
        <f>K132-I133</f>
        <v>6344212</v>
      </c>
    </row>
    <row r="134" spans="1:11">
      <c r="A134" s="487"/>
      <c r="B134" s="2204"/>
      <c r="C134" s="477" t="s">
        <v>1774</v>
      </c>
      <c r="D134" s="519"/>
      <c r="E134" s="2276"/>
      <c r="F134" s="2268"/>
      <c r="G134" s="2268"/>
      <c r="H134" s="2268"/>
      <c r="I134" s="2268"/>
      <c r="J134" s="559"/>
      <c r="K134" s="4798"/>
    </row>
    <row r="135" spans="1:11">
      <c r="A135" s="554"/>
      <c r="B135" s="2211"/>
      <c r="C135" s="532"/>
      <c r="D135" s="576"/>
      <c r="E135" s="582"/>
      <c r="F135" s="575"/>
      <c r="G135" s="600"/>
      <c r="H135" s="600"/>
      <c r="I135" s="577"/>
      <c r="J135" s="585">
        <v>750</v>
      </c>
      <c r="K135" s="4798">
        <f>K133+J135</f>
        <v>6344962</v>
      </c>
    </row>
    <row r="136" spans="1:11">
      <c r="A136" s="491"/>
      <c r="B136" s="2203"/>
      <c r="C136" s="556" t="s">
        <v>869</v>
      </c>
      <c r="D136" s="485" t="s">
        <v>46</v>
      </c>
      <c r="E136" s="974"/>
      <c r="F136" s="2277"/>
      <c r="G136" s="2267"/>
      <c r="H136" s="2267"/>
      <c r="I136" s="2267">
        <v>132103</v>
      </c>
      <c r="J136" s="595"/>
      <c r="K136" s="4797">
        <f>K135-I136</f>
        <v>6212859</v>
      </c>
    </row>
    <row r="137" spans="1:11">
      <c r="A137" s="487"/>
      <c r="B137" s="2204"/>
      <c r="C137" s="555" t="s">
        <v>1775</v>
      </c>
      <c r="D137" s="519"/>
      <c r="E137" s="2266"/>
      <c r="F137" s="2268"/>
      <c r="G137" s="2268"/>
      <c r="H137" s="2268"/>
      <c r="I137" s="2268"/>
      <c r="J137" s="559"/>
      <c r="K137" s="4798"/>
    </row>
    <row r="138" spans="1:11">
      <c r="A138" s="554"/>
      <c r="B138" s="2211"/>
      <c r="C138" s="532"/>
      <c r="D138" s="576"/>
      <c r="E138" s="582"/>
      <c r="F138" s="575"/>
      <c r="G138" s="600"/>
      <c r="H138" s="600"/>
      <c r="I138" s="577"/>
      <c r="J138" s="585">
        <v>1650</v>
      </c>
      <c r="K138" s="4798">
        <f>K136+J138</f>
        <v>6214509</v>
      </c>
    </row>
    <row r="139" spans="1:11">
      <c r="A139" s="491"/>
      <c r="B139" s="2203"/>
      <c r="C139" s="556" t="s">
        <v>869</v>
      </c>
      <c r="D139" s="485" t="s">
        <v>46</v>
      </c>
      <c r="E139" s="2265"/>
      <c r="F139" s="2277"/>
      <c r="G139" s="2267"/>
      <c r="H139" s="2267"/>
      <c r="I139" s="2267">
        <v>38860</v>
      </c>
      <c r="J139" s="595"/>
      <c r="K139" s="4797">
        <f>K138-I139</f>
        <v>6175649</v>
      </c>
    </row>
    <row r="140" spans="1:11">
      <c r="A140" s="487"/>
      <c r="B140" s="2204"/>
      <c r="C140" s="555" t="s">
        <v>1776</v>
      </c>
      <c r="D140" s="519"/>
      <c r="E140" s="2266"/>
      <c r="F140" s="2268"/>
      <c r="G140" s="2268"/>
      <c r="H140" s="2268"/>
      <c r="I140" s="2268"/>
      <c r="J140" s="559"/>
      <c r="K140" s="4798"/>
    </row>
    <row r="141" spans="1:11">
      <c r="A141" s="487"/>
      <c r="B141" s="2211"/>
      <c r="C141" s="532"/>
      <c r="D141" s="576"/>
      <c r="E141" s="582"/>
      <c r="F141" s="575"/>
      <c r="G141" s="575"/>
      <c r="H141" s="600"/>
      <c r="I141" s="577"/>
      <c r="J141" s="585">
        <v>1650</v>
      </c>
      <c r="K141" s="4798">
        <f>K139+J141</f>
        <v>6177299</v>
      </c>
    </row>
    <row r="142" spans="1:11">
      <c r="A142" s="491"/>
      <c r="B142" s="2203"/>
      <c r="C142" s="556" t="s">
        <v>869</v>
      </c>
      <c r="D142" s="485" t="s">
        <v>46</v>
      </c>
      <c r="E142" s="2265"/>
      <c r="F142" s="2277"/>
      <c r="G142" s="2267"/>
      <c r="H142" s="534"/>
      <c r="I142" s="2267">
        <v>814300</v>
      </c>
      <c r="J142" s="595"/>
      <c r="K142" s="4797">
        <f>K141-I142</f>
        <v>5362999</v>
      </c>
    </row>
    <row r="143" spans="1:11">
      <c r="A143" s="487"/>
      <c r="B143" s="2204"/>
      <c r="C143" s="555" t="s">
        <v>1777</v>
      </c>
      <c r="D143" s="519"/>
      <c r="E143" s="2266"/>
      <c r="F143" s="2268"/>
      <c r="G143" s="2268"/>
      <c r="H143" s="515"/>
      <c r="I143" s="2268"/>
      <c r="J143" s="559"/>
      <c r="K143" s="4798"/>
    </row>
    <row r="144" spans="1:11">
      <c r="A144" s="487"/>
      <c r="B144" s="2211"/>
      <c r="C144" s="532"/>
      <c r="D144" s="576"/>
      <c r="E144" s="582"/>
      <c r="F144" s="577"/>
      <c r="G144" s="577"/>
      <c r="H144" s="600"/>
      <c r="I144" s="577"/>
      <c r="J144" s="585">
        <v>1650</v>
      </c>
      <c r="K144" s="4798">
        <f>K142+J144</f>
        <v>5364649</v>
      </c>
    </row>
    <row r="145" spans="1:11">
      <c r="A145" s="498"/>
      <c r="B145" s="2219"/>
      <c r="C145" s="556" t="s">
        <v>869</v>
      </c>
      <c r="D145" s="485" t="s">
        <v>46</v>
      </c>
      <c r="E145" s="2265"/>
      <c r="F145" s="2267"/>
      <c r="G145" s="2267"/>
      <c r="H145" s="537"/>
      <c r="I145" s="2267">
        <v>360860</v>
      </c>
      <c r="J145" s="595"/>
      <c r="K145" s="4797">
        <f>K144-I145</f>
        <v>5003789</v>
      </c>
    </row>
    <row r="146" spans="1:11">
      <c r="A146" s="487"/>
      <c r="B146" s="2220"/>
      <c r="C146" s="555" t="s">
        <v>1778</v>
      </c>
      <c r="D146" s="519"/>
      <c r="E146" s="2266"/>
      <c r="F146" s="2268"/>
      <c r="G146" s="2268"/>
      <c r="H146" s="515"/>
      <c r="I146" s="2268"/>
      <c r="J146" s="559"/>
      <c r="K146" s="4798"/>
    </row>
    <row r="147" spans="1:11">
      <c r="A147" s="487"/>
      <c r="B147" s="561"/>
      <c r="C147" s="532"/>
      <c r="D147" s="576"/>
      <c r="E147" s="582"/>
      <c r="F147" s="577"/>
      <c r="G147" s="577"/>
      <c r="H147" s="600"/>
      <c r="I147" s="577"/>
      <c r="J147" s="585">
        <v>1650</v>
      </c>
      <c r="K147" s="4798">
        <f>K145+J147</f>
        <v>5005439</v>
      </c>
    </row>
    <row r="148" spans="1:11">
      <c r="A148" s="498"/>
      <c r="B148" s="2219"/>
      <c r="C148" s="556" t="s">
        <v>869</v>
      </c>
      <c r="D148" s="485" t="s">
        <v>46</v>
      </c>
      <c r="E148" s="974"/>
      <c r="F148" s="2277"/>
      <c r="G148" s="2267"/>
      <c r="H148" s="2267"/>
      <c r="I148" s="2267">
        <v>176360</v>
      </c>
      <c r="J148" s="595"/>
      <c r="K148" s="4797">
        <f>K147-I148</f>
        <v>4829079</v>
      </c>
    </row>
    <row r="149" spans="1:11">
      <c r="A149" s="487"/>
      <c r="B149" s="2220"/>
      <c r="C149" s="555" t="s">
        <v>1779</v>
      </c>
      <c r="D149" s="2264"/>
      <c r="E149" s="2276"/>
      <c r="F149" s="2268"/>
      <c r="G149" s="2268"/>
      <c r="H149" s="2268"/>
      <c r="I149" s="2268"/>
      <c r="J149" s="559"/>
      <c r="K149" s="4798"/>
    </row>
    <row r="150" spans="1:11">
      <c r="A150" s="487"/>
      <c r="B150" s="561"/>
      <c r="C150" s="532"/>
      <c r="D150" s="576"/>
      <c r="E150" s="582"/>
      <c r="F150" s="575"/>
      <c r="G150" s="575"/>
      <c r="H150" s="600"/>
      <c r="I150" s="577"/>
      <c r="J150" s="585">
        <v>1650</v>
      </c>
      <c r="K150" s="4798">
        <f>K148+J150</f>
        <v>4830729</v>
      </c>
    </row>
    <row r="151" spans="1:11">
      <c r="A151" s="491"/>
      <c r="B151" s="2219"/>
      <c r="C151" s="556" t="s">
        <v>869</v>
      </c>
      <c r="D151" s="485" t="s">
        <v>46</v>
      </c>
      <c r="E151" s="1136"/>
      <c r="F151" s="2277"/>
      <c r="G151" s="2267"/>
      <c r="H151" s="534"/>
      <c r="I151" s="2267">
        <v>38860</v>
      </c>
      <c r="J151" s="464"/>
      <c r="K151" s="4797">
        <f>K150-I151</f>
        <v>4791869</v>
      </c>
    </row>
    <row r="152" spans="1:11">
      <c r="A152" s="487"/>
      <c r="B152" s="2220"/>
      <c r="C152" s="555" t="s">
        <v>1780</v>
      </c>
      <c r="D152" s="2264"/>
      <c r="E152" s="2276"/>
      <c r="F152" s="2268"/>
      <c r="G152" s="2268"/>
      <c r="H152" s="515"/>
      <c r="I152" s="2268"/>
      <c r="J152" s="559"/>
      <c r="K152" s="4798"/>
    </row>
    <row r="153" spans="1:11">
      <c r="A153" s="487"/>
      <c r="B153" s="561"/>
      <c r="C153" s="532"/>
      <c r="D153" s="576"/>
      <c r="E153" s="582"/>
      <c r="F153" s="577"/>
      <c r="G153" s="577"/>
      <c r="H153" s="600"/>
      <c r="I153" s="577"/>
      <c r="J153" s="585">
        <v>1650</v>
      </c>
      <c r="K153" s="4798">
        <f>K151+J153</f>
        <v>4793519</v>
      </c>
    </row>
    <row r="154" spans="1:11">
      <c r="A154" s="498"/>
      <c r="B154" s="2219"/>
      <c r="C154" s="556" t="s">
        <v>869</v>
      </c>
      <c r="D154" s="2201" t="s">
        <v>200</v>
      </c>
      <c r="E154" s="2203"/>
      <c r="F154" s="2221"/>
      <c r="G154" s="2205"/>
      <c r="H154" s="2205">
        <v>38860</v>
      </c>
      <c r="I154" s="2205"/>
      <c r="J154" s="464"/>
      <c r="K154" s="4797">
        <f>K153-H154</f>
        <v>4754659</v>
      </c>
    </row>
    <row r="155" spans="1:11">
      <c r="A155" s="487"/>
      <c r="B155" s="2220"/>
      <c r="C155" s="555" t="s">
        <v>1827</v>
      </c>
      <c r="D155" s="2202"/>
      <c r="E155" s="2204"/>
      <c r="F155" s="2206"/>
      <c r="G155" s="2206"/>
      <c r="H155" s="2206"/>
      <c r="I155" s="2206"/>
      <c r="J155" s="559"/>
      <c r="K155" s="4798"/>
    </row>
    <row r="156" spans="1:11">
      <c r="A156" s="487"/>
      <c r="B156" s="561"/>
      <c r="C156" s="532"/>
      <c r="D156" s="576"/>
      <c r="E156" s="582"/>
      <c r="F156" s="577"/>
      <c r="G156" s="577"/>
      <c r="H156" s="600"/>
      <c r="I156" s="577"/>
      <c r="J156" s="585">
        <v>1650</v>
      </c>
      <c r="K156" s="4798">
        <f>K154+J156</f>
        <v>4756309</v>
      </c>
    </row>
    <row r="157" spans="1:11">
      <c r="A157" s="491"/>
      <c r="B157" s="2219"/>
      <c r="C157" s="517" t="s">
        <v>1716</v>
      </c>
      <c r="D157" s="2263" t="s">
        <v>1717</v>
      </c>
      <c r="E157" s="2265" t="s">
        <v>1423</v>
      </c>
      <c r="F157" s="2273"/>
      <c r="G157" s="2273">
        <v>200400</v>
      </c>
      <c r="H157" s="537"/>
      <c r="I157" s="1975"/>
      <c r="J157" s="595"/>
      <c r="K157" s="4797">
        <f>K156-G157</f>
        <v>4555909</v>
      </c>
    </row>
    <row r="158" spans="1:11">
      <c r="A158" s="487"/>
      <c r="B158" s="2220"/>
      <c r="C158" s="555" t="s">
        <v>1715</v>
      </c>
      <c r="D158" s="2264" t="s">
        <v>956</v>
      </c>
      <c r="E158" s="2266"/>
      <c r="F158" s="2274"/>
      <c r="G158" s="2274"/>
      <c r="H158" s="515"/>
      <c r="I158" s="1976"/>
      <c r="J158" s="595"/>
      <c r="K158" s="4798"/>
    </row>
    <row r="159" spans="1:11">
      <c r="A159" s="487"/>
      <c r="B159" s="561"/>
      <c r="C159" s="532"/>
      <c r="D159" s="576"/>
      <c r="E159" s="582"/>
      <c r="F159" s="577"/>
      <c r="G159" s="577"/>
      <c r="H159" s="600"/>
      <c r="I159" s="2034"/>
      <c r="J159" s="585">
        <v>750</v>
      </c>
      <c r="K159" s="4798">
        <f>K157+J159</f>
        <v>4556659</v>
      </c>
    </row>
    <row r="160" spans="1:11">
      <c r="A160" s="498"/>
      <c r="B160" s="2219"/>
      <c r="C160" s="457" t="s">
        <v>781</v>
      </c>
      <c r="D160" s="2263" t="s">
        <v>200</v>
      </c>
      <c r="E160" s="1136"/>
      <c r="F160" s="2267"/>
      <c r="G160" s="2267"/>
      <c r="H160" s="537">
        <v>24140</v>
      </c>
      <c r="I160" s="2267"/>
      <c r="J160" s="595"/>
      <c r="K160" s="4797">
        <f>K159-H160</f>
        <v>4532519</v>
      </c>
    </row>
    <row r="161" spans="1:11">
      <c r="A161" s="487"/>
      <c r="B161" s="2220"/>
      <c r="C161" s="461" t="s">
        <v>1691</v>
      </c>
      <c r="D161" s="2264"/>
      <c r="E161" s="2276"/>
      <c r="F161" s="2268"/>
      <c r="G161" s="2268"/>
      <c r="H161" s="515"/>
      <c r="I161" s="2268"/>
      <c r="J161" s="595"/>
      <c r="K161" s="4798"/>
    </row>
    <row r="162" spans="1:11">
      <c r="A162" s="487"/>
      <c r="B162" s="561"/>
      <c r="C162" s="532"/>
      <c r="D162" s="576"/>
      <c r="E162" s="582"/>
      <c r="F162" s="577"/>
      <c r="G162" s="577"/>
      <c r="H162" s="600"/>
      <c r="I162" s="577"/>
      <c r="J162" s="604">
        <v>1500</v>
      </c>
      <c r="K162" s="4798">
        <f>K160+J162</f>
        <v>4534019</v>
      </c>
    </row>
    <row r="163" spans="1:11">
      <c r="A163" s="498"/>
      <c r="B163" s="2219"/>
      <c r="C163" s="457" t="s">
        <v>781</v>
      </c>
      <c r="D163" s="2263" t="s">
        <v>200</v>
      </c>
      <c r="E163" s="1136"/>
      <c r="F163" s="2267"/>
      <c r="G163" s="2267"/>
      <c r="H163" s="537">
        <v>31340</v>
      </c>
      <c r="I163" s="2267"/>
      <c r="J163" s="595"/>
      <c r="K163" s="4797">
        <f>K162-H163</f>
        <v>4502679</v>
      </c>
    </row>
    <row r="164" spans="1:11">
      <c r="A164" s="487"/>
      <c r="B164" s="2220"/>
      <c r="C164" s="461" t="s">
        <v>1792</v>
      </c>
      <c r="D164" s="2264"/>
      <c r="E164" s="2276"/>
      <c r="F164" s="2268"/>
      <c r="G164" s="2268"/>
      <c r="H164" s="515"/>
      <c r="I164" s="2268"/>
      <c r="J164" s="595"/>
      <c r="K164" s="4798"/>
    </row>
    <row r="165" spans="1:11">
      <c r="A165" s="487"/>
      <c r="B165" s="561"/>
      <c r="C165" s="532"/>
      <c r="D165" s="576"/>
      <c r="E165" s="582"/>
      <c r="F165" s="577"/>
      <c r="G165" s="577"/>
      <c r="H165" s="600"/>
      <c r="I165" s="577"/>
      <c r="J165" s="604">
        <v>1500</v>
      </c>
      <c r="K165" s="4798">
        <f>K163+J165</f>
        <v>4504179</v>
      </c>
    </row>
    <row r="166" spans="1:11">
      <c r="A166" s="491"/>
      <c r="B166" s="2219"/>
      <c r="C166" s="457" t="s">
        <v>781</v>
      </c>
      <c r="D166" s="2263" t="s">
        <v>200</v>
      </c>
      <c r="E166" s="1136"/>
      <c r="F166" s="2267"/>
      <c r="G166" s="2267"/>
      <c r="H166" s="537">
        <v>88140</v>
      </c>
      <c r="I166" s="2267"/>
      <c r="J166" s="595"/>
      <c r="K166" s="4797">
        <f>K165-H166</f>
        <v>4416039</v>
      </c>
    </row>
    <row r="167" spans="1:11">
      <c r="A167" s="487"/>
      <c r="B167" s="2220"/>
      <c r="C167" s="461" t="s">
        <v>1793</v>
      </c>
      <c r="D167" s="2264"/>
      <c r="E167" s="2276"/>
      <c r="F167" s="2268"/>
      <c r="G167" s="2268"/>
      <c r="H167" s="515"/>
      <c r="I167" s="2268"/>
      <c r="J167" s="595"/>
      <c r="K167" s="4798"/>
    </row>
    <row r="168" spans="1:11">
      <c r="A168" s="487"/>
      <c r="B168" s="561"/>
      <c r="C168" s="532"/>
      <c r="D168" s="576"/>
      <c r="E168" s="582"/>
      <c r="F168" s="577"/>
      <c r="G168" s="577"/>
      <c r="H168" s="600"/>
      <c r="I168" s="577"/>
      <c r="J168" s="604">
        <v>1500</v>
      </c>
      <c r="K168" s="4798">
        <f>K166+J168</f>
        <v>4417539</v>
      </c>
    </row>
    <row r="169" spans="1:11">
      <c r="A169" s="498"/>
      <c r="B169" s="2219"/>
      <c r="C169" s="457" t="s">
        <v>781</v>
      </c>
      <c r="D169" s="2263"/>
      <c r="E169" s="1136"/>
      <c r="F169" s="2267"/>
      <c r="G169" s="2267"/>
      <c r="H169" s="537">
        <v>339390</v>
      </c>
      <c r="I169" s="2267"/>
      <c r="J169" s="595"/>
      <c r="K169" s="4797">
        <f>K168-H169</f>
        <v>4078149</v>
      </c>
    </row>
    <row r="170" spans="1:11">
      <c r="A170" s="487"/>
      <c r="B170" s="2220"/>
      <c r="C170" s="461" t="s">
        <v>1828</v>
      </c>
      <c r="D170" s="2264"/>
      <c r="E170" s="2276"/>
      <c r="F170" s="2268"/>
      <c r="G170" s="2268"/>
      <c r="H170" s="515"/>
      <c r="I170" s="2268"/>
      <c r="J170" s="595"/>
      <c r="K170" s="4798"/>
    </row>
    <row r="171" spans="1:11">
      <c r="A171" s="487"/>
      <c r="B171" s="561"/>
      <c r="C171" s="532"/>
      <c r="D171" s="576"/>
      <c r="E171" s="582"/>
      <c r="F171" s="577"/>
      <c r="G171" s="577"/>
      <c r="H171" s="600"/>
      <c r="I171" s="577"/>
      <c r="J171" s="604">
        <v>1500</v>
      </c>
      <c r="K171" s="4798">
        <f>K169+J171</f>
        <v>4079649</v>
      </c>
    </row>
    <row r="172" spans="1:11">
      <c r="A172" s="491"/>
      <c r="B172" s="2219"/>
      <c r="C172" s="457" t="s">
        <v>781</v>
      </c>
      <c r="D172" s="2263"/>
      <c r="E172" s="1136"/>
      <c r="F172" s="2267"/>
      <c r="G172" s="2267"/>
      <c r="H172" s="537"/>
      <c r="I172" s="2267">
        <v>40190</v>
      </c>
      <c r="J172" s="595"/>
      <c r="K172" s="4797">
        <f>K171-I172</f>
        <v>4039459</v>
      </c>
    </row>
    <row r="173" spans="1:11">
      <c r="A173" s="487"/>
      <c r="B173" s="2220"/>
      <c r="C173" s="461" t="s">
        <v>1830</v>
      </c>
      <c r="D173" s="2264"/>
      <c r="E173" s="2276"/>
      <c r="F173" s="2268"/>
      <c r="G173" s="2268"/>
      <c r="H173" s="515"/>
      <c r="I173" s="2268"/>
      <c r="J173" s="595"/>
      <c r="K173" s="4798"/>
    </row>
    <row r="174" spans="1:11">
      <c r="A174" s="487"/>
      <c r="B174" s="561"/>
      <c r="C174" s="532"/>
      <c r="D174" s="576"/>
      <c r="E174" s="582"/>
      <c r="F174" s="577"/>
      <c r="G174" s="577"/>
      <c r="H174" s="600"/>
      <c r="I174" s="577"/>
      <c r="J174" s="604">
        <v>1500</v>
      </c>
      <c r="K174" s="4798">
        <f>K172+J174</f>
        <v>4040959</v>
      </c>
    </row>
    <row r="175" spans="1:11">
      <c r="A175" s="498"/>
      <c r="B175" s="2219"/>
      <c r="C175" s="517" t="s">
        <v>1716</v>
      </c>
      <c r="D175" s="2263"/>
      <c r="E175" s="2265"/>
      <c r="F175" s="2273"/>
      <c r="G175" s="2273"/>
      <c r="H175" s="537"/>
      <c r="I175" s="2300">
        <v>42300</v>
      </c>
      <c r="J175" s="595"/>
      <c r="K175" s="4797">
        <f>K174-I175</f>
        <v>3998659</v>
      </c>
    </row>
    <row r="176" spans="1:11">
      <c r="A176" s="487"/>
      <c r="B176" s="2220"/>
      <c r="C176" s="555" t="s">
        <v>1077</v>
      </c>
      <c r="D176" s="2264"/>
      <c r="E176" s="2266"/>
      <c r="F176" s="2274"/>
      <c r="G176" s="2274"/>
      <c r="H176" s="515"/>
      <c r="I176" s="1976"/>
      <c r="J176" s="595"/>
      <c r="K176" s="4798"/>
    </row>
    <row r="177" spans="1:11">
      <c r="A177" s="487"/>
      <c r="B177" s="561"/>
      <c r="C177" s="532"/>
      <c r="D177" s="576"/>
      <c r="E177" s="582"/>
      <c r="F177" s="577"/>
      <c r="G177" s="577"/>
      <c r="H177" s="600"/>
      <c r="I177" s="2034"/>
      <c r="J177" s="585">
        <v>750</v>
      </c>
      <c r="K177" s="4798">
        <f>K175+J177</f>
        <v>3999409</v>
      </c>
    </row>
    <row r="178" spans="1:11">
      <c r="A178" s="498"/>
      <c r="B178" s="2219"/>
      <c r="C178" s="556" t="s">
        <v>591</v>
      </c>
      <c r="D178" s="2263"/>
      <c r="E178" s="2269"/>
      <c r="F178" s="2267">
        <v>20000000</v>
      </c>
      <c r="G178" s="2205"/>
      <c r="H178" s="537"/>
      <c r="I178" s="2205"/>
      <c r="J178" s="595"/>
      <c r="K178" s="4797">
        <f>K177+F178</f>
        <v>23999409</v>
      </c>
    </row>
    <row r="179" spans="1:11">
      <c r="A179" s="487"/>
      <c r="B179" s="2220"/>
      <c r="C179" s="555"/>
      <c r="D179" s="2264"/>
      <c r="E179" s="2270"/>
      <c r="F179" s="2268"/>
      <c r="G179" s="2206"/>
      <c r="H179" s="515"/>
      <c r="I179" s="2206"/>
      <c r="J179" s="559"/>
      <c r="K179" s="4798"/>
    </row>
    <row r="180" spans="1:11">
      <c r="A180" s="487"/>
      <c r="B180" s="561"/>
      <c r="C180" s="532"/>
      <c r="D180" s="576"/>
      <c r="E180" s="582"/>
      <c r="F180" s="577"/>
      <c r="G180" s="577"/>
      <c r="H180" s="600"/>
      <c r="I180" s="577"/>
      <c r="J180" s="585"/>
      <c r="K180" s="4798"/>
    </row>
    <row r="181" spans="1:11">
      <c r="A181" s="491"/>
      <c r="B181" s="2219" t="s">
        <v>1833</v>
      </c>
      <c r="C181" s="474" t="s">
        <v>821</v>
      </c>
      <c r="D181" s="2281" t="s">
        <v>790</v>
      </c>
      <c r="E181" s="2283" t="s">
        <v>877</v>
      </c>
      <c r="F181" s="9492"/>
      <c r="G181" s="9609">
        <v>241171</v>
      </c>
      <c r="H181" s="537"/>
      <c r="I181" s="1975"/>
      <c r="J181" s="595"/>
      <c r="K181" s="4797">
        <f>K178-G181</f>
        <v>23758238</v>
      </c>
    </row>
    <row r="182" spans="1:11">
      <c r="A182" s="487"/>
      <c r="B182" s="2220"/>
      <c r="C182" s="477" t="s">
        <v>827</v>
      </c>
      <c r="D182" s="2282" t="s">
        <v>304</v>
      </c>
      <c r="E182" s="2284"/>
      <c r="F182" s="9493"/>
      <c r="G182" s="9610"/>
      <c r="H182" s="515"/>
      <c r="I182" s="1976"/>
      <c r="J182" s="595"/>
      <c r="K182" s="4798"/>
    </row>
    <row r="183" spans="1:11">
      <c r="A183" s="487"/>
      <c r="B183" s="561"/>
      <c r="C183" s="532"/>
      <c r="D183" s="576"/>
      <c r="E183" s="582"/>
      <c r="F183" s="577"/>
      <c r="G183" s="577"/>
      <c r="H183" s="600"/>
      <c r="I183" s="2034"/>
      <c r="J183" s="585">
        <v>1800</v>
      </c>
      <c r="K183" s="4798">
        <f>K181+J183</f>
        <v>23760038</v>
      </c>
    </row>
    <row r="184" spans="1:11">
      <c r="A184" s="491"/>
      <c r="B184" s="2219"/>
      <c r="C184" s="474" t="s">
        <v>815</v>
      </c>
      <c r="D184" s="2281" t="s">
        <v>790</v>
      </c>
      <c r="E184" s="974" t="s">
        <v>877</v>
      </c>
      <c r="F184" s="2285"/>
      <c r="G184" s="2287">
        <v>8029</v>
      </c>
      <c r="H184" s="534"/>
      <c r="I184" s="1975"/>
      <c r="J184" s="595"/>
      <c r="K184" s="4797">
        <f>K183-G184</f>
        <v>23752009</v>
      </c>
    </row>
    <row r="185" spans="1:11">
      <c r="A185" s="487"/>
      <c r="B185" s="2220"/>
      <c r="C185" s="477" t="s">
        <v>828</v>
      </c>
      <c r="D185" s="2282" t="s">
        <v>304</v>
      </c>
      <c r="E185" s="2289"/>
      <c r="F185" s="2286"/>
      <c r="G185" s="2288"/>
      <c r="H185" s="515"/>
      <c r="I185" s="1976"/>
      <c r="J185" s="595"/>
      <c r="K185" s="4798"/>
    </row>
    <row r="186" spans="1:11">
      <c r="A186" s="487"/>
      <c r="B186" s="561"/>
      <c r="C186" s="532"/>
      <c r="D186" s="576"/>
      <c r="E186" s="582"/>
      <c r="F186" s="577"/>
      <c r="G186" s="577"/>
      <c r="H186" s="600"/>
      <c r="I186" s="2034"/>
      <c r="J186" s="585">
        <v>1800</v>
      </c>
      <c r="K186" s="4798">
        <f>K184+J186</f>
        <v>23753809</v>
      </c>
    </row>
    <row r="187" spans="1:11">
      <c r="A187" s="498"/>
      <c r="B187" s="2219"/>
      <c r="C187" s="525" t="s">
        <v>781</v>
      </c>
      <c r="D187" s="2294" t="s">
        <v>790</v>
      </c>
      <c r="E187" s="2283" t="s">
        <v>877</v>
      </c>
      <c r="F187" s="2285"/>
      <c r="G187" s="2285">
        <v>26990</v>
      </c>
      <c r="H187" s="537"/>
      <c r="I187" s="1975"/>
      <c r="J187" s="595"/>
      <c r="K187" s="4797">
        <f>K186-G187</f>
        <v>23726819</v>
      </c>
    </row>
    <row r="188" spans="1:11">
      <c r="A188" s="487"/>
      <c r="B188" s="2220"/>
      <c r="C188" s="539" t="s">
        <v>789</v>
      </c>
      <c r="D188" s="540" t="s">
        <v>304</v>
      </c>
      <c r="E188" s="2284"/>
      <c r="F188" s="2286"/>
      <c r="G188" s="2286"/>
      <c r="H188" s="515"/>
      <c r="I188" s="1976"/>
      <c r="J188" s="595"/>
      <c r="K188" s="4798"/>
    </row>
    <row r="189" spans="1:11">
      <c r="A189" s="487"/>
      <c r="B189" s="561"/>
      <c r="C189" s="532"/>
      <c r="D189" s="576"/>
      <c r="E189" s="582"/>
      <c r="F189" s="577"/>
      <c r="G189" s="577"/>
      <c r="H189" s="600"/>
      <c r="I189" s="2034"/>
      <c r="J189" s="585">
        <v>1500</v>
      </c>
      <c r="K189" s="4798">
        <f>K187+J189</f>
        <v>23728319</v>
      </c>
    </row>
    <row r="190" spans="1:11">
      <c r="A190" s="498"/>
      <c r="B190" s="2219"/>
      <c r="C190" s="556" t="s">
        <v>869</v>
      </c>
      <c r="D190" s="2281" t="s">
        <v>838</v>
      </c>
      <c r="E190" s="2283" t="s">
        <v>877</v>
      </c>
      <c r="F190" s="2285"/>
      <c r="G190" s="2285">
        <v>25000</v>
      </c>
      <c r="H190" s="2285"/>
      <c r="I190" s="2285"/>
      <c r="J190" s="595"/>
      <c r="K190" s="4797">
        <f>K189-G190</f>
        <v>23703319</v>
      </c>
    </row>
    <row r="191" spans="1:11">
      <c r="A191" s="487"/>
      <c r="B191" s="2220"/>
      <c r="C191" s="555" t="s">
        <v>1782</v>
      </c>
      <c r="D191" s="2282" t="s">
        <v>304</v>
      </c>
      <c r="E191" s="2284"/>
      <c r="F191" s="2286"/>
      <c r="G191" s="2286"/>
      <c r="H191" s="2286"/>
      <c r="I191" s="2286"/>
      <c r="J191" s="559"/>
      <c r="K191" s="4798"/>
    </row>
    <row r="192" spans="1:11">
      <c r="A192" s="487"/>
      <c r="B192" s="561"/>
      <c r="C192" s="532"/>
      <c r="D192" s="576"/>
      <c r="E192" s="582"/>
      <c r="F192" s="577"/>
      <c r="G192" s="577"/>
      <c r="H192" s="600"/>
      <c r="I192" s="577"/>
      <c r="J192" s="604">
        <v>1650</v>
      </c>
      <c r="K192" s="4798">
        <f>K190+J192</f>
        <v>23704969</v>
      </c>
    </row>
    <row r="193" spans="1:11">
      <c r="A193" s="498"/>
      <c r="B193" s="2219"/>
      <c r="C193" s="474" t="s">
        <v>815</v>
      </c>
      <c r="D193" s="2293" t="s">
        <v>302</v>
      </c>
      <c r="E193" s="974" t="s">
        <v>878</v>
      </c>
      <c r="F193" s="2285"/>
      <c r="G193" s="2291">
        <v>25118</v>
      </c>
      <c r="H193" s="537"/>
      <c r="I193" s="1975"/>
      <c r="J193" s="595"/>
      <c r="K193" s="4797">
        <f>K192-G193</f>
        <v>23679851</v>
      </c>
    </row>
    <row r="194" spans="1:11">
      <c r="A194" s="487"/>
      <c r="B194" s="2220"/>
      <c r="C194" s="477" t="s">
        <v>831</v>
      </c>
      <c r="D194" s="2299" t="s">
        <v>918</v>
      </c>
      <c r="E194" s="2289"/>
      <c r="F194" s="2286"/>
      <c r="G194" s="2292"/>
      <c r="H194" s="515"/>
      <c r="I194" s="1976"/>
      <c r="J194" s="595"/>
      <c r="K194" s="4798"/>
    </row>
    <row r="195" spans="1:11">
      <c r="A195" s="487"/>
      <c r="B195" s="561"/>
      <c r="C195" s="532"/>
      <c r="D195" s="576"/>
      <c r="E195" s="582"/>
      <c r="F195" s="577"/>
      <c r="G195" s="577"/>
      <c r="H195" s="600"/>
      <c r="I195" s="2034"/>
      <c r="J195" s="585">
        <v>1800</v>
      </c>
      <c r="K195" s="4798">
        <f>K193+J195</f>
        <v>23681651</v>
      </c>
    </row>
    <row r="196" spans="1:11">
      <c r="A196" s="498"/>
      <c r="B196" s="2219"/>
      <c r="C196" s="474" t="s">
        <v>821</v>
      </c>
      <c r="D196" s="2281" t="s">
        <v>302</v>
      </c>
      <c r="E196" s="974" t="s">
        <v>878</v>
      </c>
      <c r="F196" s="2285"/>
      <c r="G196" s="2285">
        <v>132226</v>
      </c>
      <c r="H196" s="2285"/>
      <c r="I196" s="1975"/>
      <c r="J196" s="595"/>
      <c r="K196" s="4797">
        <f>K195-G196</f>
        <v>23549425</v>
      </c>
    </row>
    <row r="197" spans="1:11">
      <c r="A197" s="487"/>
      <c r="B197" s="2220"/>
      <c r="C197" s="477" t="s">
        <v>1024</v>
      </c>
      <c r="D197" s="2282" t="s">
        <v>918</v>
      </c>
      <c r="E197" s="2289"/>
      <c r="F197" s="2286"/>
      <c r="G197" s="2286"/>
      <c r="H197" s="2286"/>
      <c r="I197" s="1976"/>
      <c r="J197" s="595"/>
      <c r="K197" s="4798"/>
    </row>
    <row r="198" spans="1:11">
      <c r="A198" s="487"/>
      <c r="B198" s="561"/>
      <c r="C198" s="528"/>
      <c r="D198" s="576"/>
      <c r="E198" s="574"/>
      <c r="F198" s="577"/>
      <c r="G198" s="577"/>
      <c r="H198" s="600"/>
      <c r="I198" s="2034"/>
      <c r="J198" s="585">
        <v>1800</v>
      </c>
      <c r="K198" s="4798">
        <f>K196+J198</f>
        <v>23551225</v>
      </c>
    </row>
    <row r="199" spans="1:11">
      <c r="A199" s="498"/>
      <c r="B199" s="2219"/>
      <c r="C199" s="517" t="s">
        <v>796</v>
      </c>
      <c r="D199" s="2281" t="s">
        <v>302</v>
      </c>
      <c r="E199" s="974" t="s">
        <v>878</v>
      </c>
      <c r="F199" s="2290"/>
      <c r="G199" s="2285">
        <v>41300</v>
      </c>
      <c r="H199" s="537"/>
      <c r="I199" s="1975"/>
      <c r="J199" s="595"/>
      <c r="K199" s="2032">
        <f>K198-G199</f>
        <v>23509925</v>
      </c>
    </row>
    <row r="200" spans="1:11">
      <c r="A200" s="487"/>
      <c r="B200" s="2220"/>
      <c r="C200" s="555" t="s">
        <v>1521</v>
      </c>
      <c r="D200" s="2282" t="s">
        <v>918</v>
      </c>
      <c r="E200" s="2289"/>
      <c r="F200" s="2286"/>
      <c r="G200" s="2286"/>
      <c r="H200" s="515"/>
      <c r="I200" s="1976"/>
      <c r="J200" s="595"/>
      <c r="K200" s="1978"/>
    </row>
    <row r="201" spans="1:11">
      <c r="A201" s="487"/>
      <c r="B201" s="561"/>
      <c r="C201" s="532"/>
      <c r="D201" s="576"/>
      <c r="E201" s="582"/>
      <c r="F201" s="577"/>
      <c r="G201" s="577"/>
      <c r="H201" s="600"/>
      <c r="I201" s="2034"/>
      <c r="J201" s="585">
        <v>750</v>
      </c>
      <c r="K201" s="1978">
        <f>K199+J201</f>
        <v>23510675</v>
      </c>
    </row>
    <row r="202" spans="1:11">
      <c r="A202" s="498"/>
      <c r="B202" s="2219"/>
      <c r="C202" s="517" t="s">
        <v>796</v>
      </c>
      <c r="D202" s="2281" t="s">
        <v>302</v>
      </c>
      <c r="E202" s="2283" t="s">
        <v>878</v>
      </c>
      <c r="F202" s="2290"/>
      <c r="G202" s="2285">
        <v>111300</v>
      </c>
      <c r="H202" s="537"/>
      <c r="I202" s="1975"/>
      <c r="J202" s="595"/>
      <c r="K202" s="1977">
        <f>K201-G202</f>
        <v>23399375</v>
      </c>
    </row>
    <row r="203" spans="1:11">
      <c r="A203" s="487"/>
      <c r="B203" s="2220"/>
      <c r="C203" s="555" t="s">
        <v>1038</v>
      </c>
      <c r="D203" s="2282" t="s">
        <v>918</v>
      </c>
      <c r="E203" s="2284"/>
      <c r="F203" s="2286"/>
      <c r="G203" s="2286"/>
      <c r="H203" s="515"/>
      <c r="I203" s="1976"/>
      <c r="J203" s="595"/>
      <c r="K203" s="1978"/>
    </row>
    <row r="204" spans="1:11">
      <c r="A204" s="487"/>
      <c r="B204" s="561"/>
      <c r="C204" s="532"/>
      <c r="D204" s="528"/>
      <c r="E204" s="584"/>
      <c r="F204" s="577"/>
      <c r="G204" s="577"/>
      <c r="H204" s="600"/>
      <c r="I204" s="2034"/>
      <c r="J204" s="585">
        <v>750</v>
      </c>
      <c r="K204" s="1978">
        <f>K202+J204</f>
        <v>23400125</v>
      </c>
    </row>
    <row r="205" spans="1:11">
      <c r="A205" s="498"/>
      <c r="B205" s="2219"/>
      <c r="C205" s="556" t="s">
        <v>869</v>
      </c>
      <c r="D205" s="2281" t="s">
        <v>302</v>
      </c>
      <c r="E205" s="974" t="s">
        <v>878</v>
      </c>
      <c r="F205" s="2285"/>
      <c r="G205" s="2285">
        <v>55800</v>
      </c>
      <c r="H205" s="534"/>
      <c r="I205" s="2285"/>
      <c r="J205" s="595"/>
      <c r="K205" s="1977">
        <f>K204-G205</f>
        <v>23344325</v>
      </c>
    </row>
    <row r="206" spans="1:11">
      <c r="A206" s="487"/>
      <c r="B206" s="2220"/>
      <c r="C206" s="555" t="s">
        <v>1783</v>
      </c>
      <c r="D206" s="2282" t="s">
        <v>918</v>
      </c>
      <c r="E206" s="2289"/>
      <c r="F206" s="2286"/>
      <c r="G206" s="2286"/>
      <c r="H206" s="515"/>
      <c r="I206" s="2286"/>
      <c r="J206" s="559"/>
      <c r="K206" s="1978"/>
    </row>
    <row r="207" spans="1:11">
      <c r="A207" s="487"/>
      <c r="B207" s="561"/>
      <c r="C207" s="532"/>
      <c r="D207" s="576"/>
      <c r="E207" s="582"/>
      <c r="F207" s="577"/>
      <c r="G207" s="577"/>
      <c r="H207" s="600"/>
      <c r="I207" s="577"/>
      <c r="J207" s="604">
        <v>1650</v>
      </c>
      <c r="K207" s="2035">
        <f>K205+J207</f>
        <v>23345975</v>
      </c>
    </row>
    <row r="208" spans="1:11">
      <c r="A208" s="498"/>
      <c r="B208" s="2219"/>
      <c r="C208" s="517" t="s">
        <v>851</v>
      </c>
      <c r="D208" s="2281" t="s">
        <v>853</v>
      </c>
      <c r="E208" s="2283" t="s">
        <v>497</v>
      </c>
      <c r="F208" s="9492"/>
      <c r="G208" s="9492">
        <v>177549</v>
      </c>
      <c r="H208" s="537"/>
      <c r="I208" s="1975"/>
      <c r="J208" s="595"/>
      <c r="K208" s="1977">
        <f>K207-G208</f>
        <v>23168426</v>
      </c>
    </row>
    <row r="209" spans="1:11">
      <c r="A209" s="487"/>
      <c r="B209" s="2220"/>
      <c r="C209" s="555" t="s">
        <v>852</v>
      </c>
      <c r="D209" s="2282" t="s">
        <v>919</v>
      </c>
      <c r="E209" s="2284"/>
      <c r="F209" s="9493"/>
      <c r="G209" s="9493"/>
      <c r="H209" s="515"/>
      <c r="I209" s="1976"/>
      <c r="J209" s="595"/>
      <c r="K209" s="1978"/>
    </row>
    <row r="210" spans="1:11">
      <c r="A210" s="487"/>
      <c r="B210" s="561"/>
      <c r="C210" s="532"/>
      <c r="D210" s="576"/>
      <c r="E210" s="582"/>
      <c r="F210" s="577"/>
      <c r="G210" s="577"/>
      <c r="H210" s="600"/>
      <c r="I210" s="2034"/>
      <c r="J210" s="585">
        <v>1800</v>
      </c>
      <c r="K210" s="1978">
        <f>K208+J210</f>
        <v>23170226</v>
      </c>
    </row>
    <row r="211" spans="1:11">
      <c r="A211" s="498"/>
      <c r="B211" s="2219"/>
      <c r="C211" s="517" t="s">
        <v>815</v>
      </c>
      <c r="D211" s="2281" t="s">
        <v>160</v>
      </c>
      <c r="E211" s="2283" t="s">
        <v>162</v>
      </c>
      <c r="F211" s="2285"/>
      <c r="G211" s="2285">
        <v>842823</v>
      </c>
      <c r="H211" s="2285"/>
      <c r="I211" s="2285"/>
      <c r="J211" s="595"/>
      <c r="K211" s="1977">
        <f>K210-G211</f>
        <v>22327403</v>
      </c>
    </row>
    <row r="212" spans="1:11">
      <c r="A212" s="487"/>
      <c r="B212" s="2220"/>
      <c r="C212" s="563" t="s">
        <v>849</v>
      </c>
      <c r="D212" s="2282" t="s">
        <v>850</v>
      </c>
      <c r="E212" s="2284"/>
      <c r="F212" s="2286"/>
      <c r="G212" s="2286"/>
      <c r="H212" s="2286"/>
      <c r="I212" s="2286"/>
      <c r="J212" s="559"/>
      <c r="K212" s="1978"/>
    </row>
    <row r="213" spans="1:11">
      <c r="A213" s="487"/>
      <c r="B213" s="561"/>
      <c r="C213" s="532"/>
      <c r="D213" s="576"/>
      <c r="E213" s="582"/>
      <c r="F213" s="575"/>
      <c r="G213" s="575"/>
      <c r="H213" s="600"/>
      <c r="I213" s="577"/>
      <c r="J213" s="585">
        <v>1800</v>
      </c>
      <c r="K213" s="1978">
        <f>K211+J213</f>
        <v>22329203</v>
      </c>
    </row>
    <row r="214" spans="1:11">
      <c r="A214" s="498"/>
      <c r="B214" s="2219"/>
      <c r="C214" s="556" t="s">
        <v>869</v>
      </c>
      <c r="D214" s="2281" t="s">
        <v>160</v>
      </c>
      <c r="E214" s="2283" t="s">
        <v>162</v>
      </c>
      <c r="F214" s="2285"/>
      <c r="G214" s="2285">
        <v>294310</v>
      </c>
      <c r="H214" s="534"/>
      <c r="I214" s="2285"/>
      <c r="J214" s="595"/>
      <c r="K214" s="1977">
        <f>K213-G214</f>
        <v>22034893</v>
      </c>
    </row>
    <row r="215" spans="1:11">
      <c r="A215" s="487"/>
      <c r="B215" s="2220"/>
      <c r="C215" s="555" t="s">
        <v>1781</v>
      </c>
      <c r="D215" s="2282" t="s">
        <v>850</v>
      </c>
      <c r="E215" s="2284"/>
      <c r="F215" s="2286"/>
      <c r="G215" s="2286"/>
      <c r="H215" s="515"/>
      <c r="I215" s="2286"/>
      <c r="J215" s="559"/>
      <c r="K215" s="1978"/>
    </row>
    <row r="216" spans="1:11">
      <c r="A216" s="487"/>
      <c r="B216" s="561"/>
      <c r="C216" s="532"/>
      <c r="D216" s="576"/>
      <c r="E216" s="582"/>
      <c r="F216" s="577"/>
      <c r="G216" s="577"/>
      <c r="H216" s="600"/>
      <c r="I216" s="577"/>
      <c r="J216" s="585">
        <v>1650</v>
      </c>
      <c r="K216" s="1978">
        <f>K214+J216</f>
        <v>22036543</v>
      </c>
    </row>
    <row r="217" spans="1:11">
      <c r="A217" s="498"/>
      <c r="B217" s="2219"/>
      <c r="C217" s="435" t="s">
        <v>815</v>
      </c>
      <c r="D217" s="2281" t="s">
        <v>399</v>
      </c>
      <c r="E217" s="2283" t="s">
        <v>401</v>
      </c>
      <c r="F217" s="2295"/>
      <c r="G217" s="2295">
        <v>212943</v>
      </c>
      <c r="H217" s="537"/>
      <c r="I217" s="2285"/>
      <c r="J217" s="595"/>
      <c r="K217" s="1977">
        <f>K216-G217</f>
        <v>21823600</v>
      </c>
    </row>
    <row r="218" spans="1:11">
      <c r="A218" s="487"/>
      <c r="B218" s="2220"/>
      <c r="C218" s="509" t="s">
        <v>1051</v>
      </c>
      <c r="D218" s="2282" t="s">
        <v>400</v>
      </c>
      <c r="E218" s="2284"/>
      <c r="F218" s="2296"/>
      <c r="G218" s="2296"/>
      <c r="H218" s="515"/>
      <c r="I218" s="2286"/>
      <c r="J218" s="595"/>
      <c r="K218" s="1978"/>
    </row>
    <row r="219" spans="1:11">
      <c r="A219" s="487"/>
      <c r="B219" s="561"/>
      <c r="C219" s="532"/>
      <c r="D219" s="576"/>
      <c r="E219" s="582"/>
      <c r="F219" s="577"/>
      <c r="G219" s="577"/>
      <c r="H219" s="600"/>
      <c r="I219" s="2034"/>
      <c r="J219" s="585">
        <v>1800</v>
      </c>
      <c r="K219" s="1978">
        <f>K217+J219</f>
        <v>21825400</v>
      </c>
    </row>
    <row r="220" spans="1:11">
      <c r="A220" s="498"/>
      <c r="B220" s="2224"/>
      <c r="C220" s="435" t="s">
        <v>815</v>
      </c>
      <c r="D220" s="2281" t="s">
        <v>399</v>
      </c>
      <c r="E220" s="2283" t="s">
        <v>401</v>
      </c>
      <c r="F220" s="2285"/>
      <c r="G220" s="2291">
        <v>862778</v>
      </c>
      <c r="H220" s="537"/>
      <c r="I220" s="1975"/>
      <c r="J220" s="595"/>
      <c r="K220" s="1977">
        <f>K219-G220</f>
        <v>20962622</v>
      </c>
    </row>
    <row r="221" spans="1:11">
      <c r="A221" s="487"/>
      <c r="B221" s="2225"/>
      <c r="C221" s="509" t="s">
        <v>1163</v>
      </c>
      <c r="D221" s="2282" t="s">
        <v>400</v>
      </c>
      <c r="E221" s="2284"/>
      <c r="F221" s="2286"/>
      <c r="G221" s="2292"/>
      <c r="H221" s="515"/>
      <c r="I221" s="1976"/>
      <c r="J221" s="595"/>
      <c r="K221" s="1978"/>
    </row>
    <row r="222" spans="1:11">
      <c r="A222" s="487"/>
      <c r="B222" s="561"/>
      <c r="C222" s="532"/>
      <c r="D222" s="576"/>
      <c r="E222" s="582"/>
      <c r="F222" s="577"/>
      <c r="G222" s="577"/>
      <c r="H222" s="600"/>
      <c r="I222" s="2034"/>
      <c r="J222" s="585">
        <v>1800</v>
      </c>
      <c r="K222" s="1978">
        <f>K220+J222</f>
        <v>20964422</v>
      </c>
    </row>
    <row r="223" spans="1:11">
      <c r="A223" s="498"/>
      <c r="B223" s="2219"/>
      <c r="C223" s="474" t="s">
        <v>778</v>
      </c>
      <c r="D223" s="518" t="s">
        <v>399</v>
      </c>
      <c r="E223" s="2283" t="s">
        <v>401</v>
      </c>
      <c r="F223" s="2285"/>
      <c r="G223" s="2285">
        <v>35140</v>
      </c>
      <c r="H223" s="2287"/>
      <c r="I223" s="1997"/>
      <c r="J223" s="2036"/>
      <c r="K223" s="1977">
        <f>K222-G223</f>
        <v>20929282</v>
      </c>
    </row>
    <row r="224" spans="1:11">
      <c r="A224" s="487"/>
      <c r="B224" s="2220"/>
      <c r="C224" s="477" t="s">
        <v>862</v>
      </c>
      <c r="D224" s="519" t="s">
        <v>855</v>
      </c>
      <c r="E224" s="2284"/>
      <c r="F224" s="2286"/>
      <c r="G224" s="2286"/>
      <c r="H224" s="2288"/>
      <c r="I224" s="1998"/>
      <c r="J224" s="2036"/>
      <c r="K224" s="1978"/>
    </row>
    <row r="225" spans="1:11">
      <c r="A225" s="487"/>
      <c r="B225" s="561"/>
      <c r="C225" s="532"/>
      <c r="D225" s="576"/>
      <c r="E225" s="582"/>
      <c r="F225" s="577"/>
      <c r="G225" s="577"/>
      <c r="H225" s="600"/>
      <c r="I225" s="2034"/>
      <c r="J225" s="585">
        <v>1500</v>
      </c>
      <c r="K225" s="1978">
        <f>K223+J225</f>
        <v>20930782</v>
      </c>
    </row>
    <row r="226" spans="1:11">
      <c r="A226" s="498"/>
      <c r="B226" s="2203"/>
      <c r="C226" s="474" t="s">
        <v>815</v>
      </c>
      <c r="D226" s="2281" t="s">
        <v>1353</v>
      </c>
      <c r="E226" s="1136" t="s">
        <v>1484</v>
      </c>
      <c r="F226" s="2285"/>
      <c r="G226" s="2285">
        <v>246047</v>
      </c>
      <c r="H226" s="534"/>
      <c r="I226" s="1960"/>
      <c r="J226" s="2291"/>
      <c r="K226" s="1977">
        <f>K225-G226</f>
        <v>20684735</v>
      </c>
    </row>
    <row r="227" spans="1:11">
      <c r="A227" s="487"/>
      <c r="B227" s="2204"/>
      <c r="C227" s="477" t="s">
        <v>1352</v>
      </c>
      <c r="D227" s="2282" t="s">
        <v>258</v>
      </c>
      <c r="E227" s="2289"/>
      <c r="F227" s="2286"/>
      <c r="G227" s="2286"/>
      <c r="H227" s="515"/>
      <c r="I227" s="1961"/>
      <c r="J227" s="2292"/>
      <c r="K227" s="1978"/>
    </row>
    <row r="228" spans="1:11">
      <c r="A228" s="487"/>
      <c r="B228" s="561"/>
      <c r="C228" s="532"/>
      <c r="D228" s="576"/>
      <c r="E228" s="582"/>
      <c r="F228" s="600"/>
      <c r="G228" s="600"/>
      <c r="H228" s="600"/>
      <c r="I228" s="600"/>
      <c r="J228" s="604">
        <v>1800</v>
      </c>
      <c r="K228" s="1978">
        <f>K226+J228</f>
        <v>20686535</v>
      </c>
    </row>
    <row r="229" spans="1:11">
      <c r="A229" s="498"/>
      <c r="B229" s="2219"/>
      <c r="C229" s="556" t="s">
        <v>781</v>
      </c>
      <c r="D229" s="2281" t="s">
        <v>1353</v>
      </c>
      <c r="E229" s="1136" t="s">
        <v>1484</v>
      </c>
      <c r="F229" s="2285"/>
      <c r="G229" s="2285">
        <v>35040</v>
      </c>
      <c r="H229" s="2285"/>
      <c r="I229" s="2285"/>
      <c r="J229" s="2291"/>
      <c r="K229" s="1977">
        <f>K228-G229</f>
        <v>20651495</v>
      </c>
    </row>
    <row r="230" spans="1:11">
      <c r="A230" s="487"/>
      <c r="B230" s="2220"/>
      <c r="C230" s="555" t="s">
        <v>1354</v>
      </c>
      <c r="D230" s="2282" t="s">
        <v>258</v>
      </c>
      <c r="E230" s="2289"/>
      <c r="F230" s="2286"/>
      <c r="G230" s="2286"/>
      <c r="H230" s="2286"/>
      <c r="I230" s="2286"/>
      <c r="J230" s="2292"/>
      <c r="K230" s="1978"/>
    </row>
    <row r="231" spans="1:11">
      <c r="A231" s="487"/>
      <c r="B231" s="561"/>
      <c r="C231" s="532"/>
      <c r="D231" s="576"/>
      <c r="E231" s="582"/>
      <c r="F231" s="575"/>
      <c r="G231" s="575"/>
      <c r="H231" s="586"/>
      <c r="I231" s="575"/>
      <c r="J231" s="604">
        <v>1500</v>
      </c>
      <c r="K231" s="1978">
        <f>K229+J231</f>
        <v>20652995</v>
      </c>
    </row>
    <row r="232" spans="1:11">
      <c r="A232" s="498"/>
      <c r="B232" s="2203"/>
      <c r="C232" s="517" t="s">
        <v>821</v>
      </c>
      <c r="D232" s="2281" t="s">
        <v>1427</v>
      </c>
      <c r="E232" s="2283" t="s">
        <v>1544</v>
      </c>
      <c r="F232" s="2290"/>
      <c r="G232" s="2285">
        <v>153034</v>
      </c>
      <c r="H232" s="537"/>
      <c r="I232" s="2285"/>
      <c r="J232" s="923"/>
      <c r="K232" s="1977">
        <f>K231-G232</f>
        <v>20499961</v>
      </c>
    </row>
    <row r="233" spans="1:11">
      <c r="A233" s="487"/>
      <c r="B233" s="2204"/>
      <c r="C233" s="555" t="s">
        <v>1426</v>
      </c>
      <c r="D233" s="2282" t="s">
        <v>729</v>
      </c>
      <c r="E233" s="2284"/>
      <c r="F233" s="2286"/>
      <c r="G233" s="2286"/>
      <c r="H233" s="515"/>
      <c r="I233" s="2286"/>
      <c r="J233" s="460"/>
      <c r="K233" s="1978"/>
    </row>
    <row r="234" spans="1:11">
      <c r="A234" s="487"/>
      <c r="B234" s="561"/>
      <c r="C234" s="532"/>
      <c r="D234" s="528"/>
      <c r="E234" s="584"/>
      <c r="F234" s="577"/>
      <c r="G234" s="577"/>
      <c r="H234" s="600"/>
      <c r="I234" s="577"/>
      <c r="J234" s="604">
        <v>1800</v>
      </c>
      <c r="K234" s="2035">
        <f>K232+J234</f>
        <v>20501761</v>
      </c>
    </row>
    <row r="235" spans="1:11">
      <c r="A235" s="498"/>
      <c r="B235" s="2203"/>
      <c r="C235" s="435" t="s">
        <v>796</v>
      </c>
      <c r="D235" s="2281" t="s">
        <v>1427</v>
      </c>
      <c r="E235" s="1136" t="s">
        <v>1544</v>
      </c>
      <c r="F235" s="2285"/>
      <c r="G235" s="2285">
        <v>47900</v>
      </c>
      <c r="H235" s="2285"/>
      <c r="I235" s="2285"/>
      <c r="J235" s="595"/>
      <c r="K235" s="1977">
        <f>K234-G235</f>
        <v>20453861</v>
      </c>
    </row>
    <row r="236" spans="1:11">
      <c r="A236" s="487"/>
      <c r="B236" s="2204"/>
      <c r="C236" s="509" t="s">
        <v>1522</v>
      </c>
      <c r="D236" s="2282" t="s">
        <v>729</v>
      </c>
      <c r="E236" s="2289"/>
      <c r="F236" s="2286"/>
      <c r="G236" s="2286"/>
      <c r="H236" s="2286"/>
      <c r="I236" s="2286"/>
      <c r="J236" s="559"/>
      <c r="K236" s="1978"/>
    </row>
    <row r="237" spans="1:11">
      <c r="A237" s="487"/>
      <c r="B237" s="561"/>
      <c r="C237" s="532"/>
      <c r="D237" s="576"/>
      <c r="E237" s="582"/>
      <c r="F237" s="577"/>
      <c r="G237" s="577"/>
      <c r="H237" s="600"/>
      <c r="I237" s="577"/>
      <c r="J237" s="604">
        <v>750</v>
      </c>
      <c r="K237" s="1978">
        <f>K235+J237</f>
        <v>20454611</v>
      </c>
    </row>
    <row r="238" spans="1:11">
      <c r="A238" s="498"/>
      <c r="B238" s="2224"/>
      <c r="C238" s="474" t="s">
        <v>1907</v>
      </c>
      <c r="D238" s="2281" t="s">
        <v>224</v>
      </c>
      <c r="E238" s="974" t="s">
        <v>176</v>
      </c>
      <c r="F238" s="2285"/>
      <c r="G238" s="2285">
        <v>405000</v>
      </c>
      <c r="H238" s="537"/>
      <c r="I238" s="2285"/>
      <c r="J238" s="595"/>
      <c r="K238" s="1977">
        <f>K237-G238</f>
        <v>20049611</v>
      </c>
    </row>
    <row r="239" spans="1:11">
      <c r="A239" s="487"/>
      <c r="B239" s="2225"/>
      <c r="C239" s="555" t="s">
        <v>757</v>
      </c>
      <c r="D239" s="2282" t="s">
        <v>758</v>
      </c>
      <c r="E239" s="2289"/>
      <c r="F239" s="2286"/>
      <c r="G239" s="2286"/>
      <c r="H239" s="515"/>
      <c r="I239" s="2286"/>
      <c r="J239" s="595"/>
      <c r="K239" s="1978"/>
    </row>
    <row r="240" spans="1:11">
      <c r="A240" s="487"/>
      <c r="B240" s="561"/>
      <c r="C240" s="532"/>
      <c r="D240" s="576"/>
      <c r="E240" s="582"/>
      <c r="F240" s="577"/>
      <c r="G240" s="577"/>
      <c r="H240" s="600"/>
      <c r="I240" s="577"/>
      <c r="J240" s="1979">
        <v>3600</v>
      </c>
      <c r="K240" s="1978">
        <f>K238+J240</f>
        <v>20053211</v>
      </c>
    </row>
    <row r="241" spans="1:11">
      <c r="A241" s="498"/>
      <c r="B241" s="2224"/>
      <c r="C241" s="517" t="s">
        <v>1109</v>
      </c>
      <c r="D241" s="2281" t="s">
        <v>1831</v>
      </c>
      <c r="E241" s="2297" t="s">
        <v>717</v>
      </c>
      <c r="F241" s="2285"/>
      <c r="G241" s="2285">
        <v>502500</v>
      </c>
      <c r="H241" s="2285"/>
      <c r="I241" s="2285"/>
      <c r="J241" s="2291"/>
      <c r="K241" s="1977">
        <f>K240-G241</f>
        <v>19550711</v>
      </c>
    </row>
    <row r="242" spans="1:11">
      <c r="A242" s="487"/>
      <c r="B242" s="2225"/>
      <c r="C242" s="477" t="s">
        <v>1179</v>
      </c>
      <c r="D242" s="2282" t="s">
        <v>250</v>
      </c>
      <c r="E242" s="2298"/>
      <c r="F242" s="2286"/>
      <c r="G242" s="2286"/>
      <c r="H242" s="2286"/>
      <c r="I242" s="2286"/>
      <c r="J242" s="2292"/>
      <c r="K242" s="1978"/>
    </row>
    <row r="243" spans="1:11">
      <c r="A243" s="487"/>
      <c r="B243" s="561"/>
      <c r="C243" s="532"/>
      <c r="D243" s="576"/>
      <c r="E243" s="582"/>
      <c r="F243" s="577"/>
      <c r="G243" s="577"/>
      <c r="H243" s="600"/>
      <c r="I243" s="577"/>
      <c r="J243" s="604">
        <v>1800</v>
      </c>
      <c r="K243" s="1978">
        <f>K241+J243</f>
        <v>19552511</v>
      </c>
    </row>
    <row r="244" spans="1:11">
      <c r="A244" s="498"/>
      <c r="B244" s="2203"/>
      <c r="C244" s="556" t="s">
        <v>815</v>
      </c>
      <c r="D244" s="2281" t="s">
        <v>1657</v>
      </c>
      <c r="E244" s="9498" t="s">
        <v>135</v>
      </c>
      <c r="F244" s="2285"/>
      <c r="G244" s="2285">
        <v>147873</v>
      </c>
      <c r="H244" s="2285"/>
      <c r="I244" s="2285"/>
      <c r="J244" s="595"/>
      <c r="K244" s="1977">
        <f>K243-G244</f>
        <v>19404638</v>
      </c>
    </row>
    <row r="245" spans="1:11">
      <c r="A245" s="487"/>
      <c r="B245" s="2204"/>
      <c r="C245" s="555" t="s">
        <v>1656</v>
      </c>
      <c r="D245" s="2282" t="s">
        <v>956</v>
      </c>
      <c r="E245" s="9499"/>
      <c r="F245" s="2286"/>
      <c r="G245" s="2286"/>
      <c r="H245" s="2286"/>
      <c r="I245" s="2286"/>
      <c r="J245" s="559"/>
      <c r="K245" s="1978"/>
    </row>
    <row r="246" spans="1:11">
      <c r="A246" s="487"/>
      <c r="B246" s="561"/>
      <c r="C246" s="532"/>
      <c r="D246" s="576"/>
      <c r="E246" s="605"/>
      <c r="F246" s="577"/>
      <c r="G246" s="577"/>
      <c r="H246" s="586"/>
      <c r="I246" s="577"/>
      <c r="J246" s="585">
        <v>1800</v>
      </c>
      <c r="K246" s="1978">
        <f>K244+J246</f>
        <v>19406438</v>
      </c>
    </row>
    <row r="247" spans="1:11">
      <c r="A247" s="498"/>
      <c r="B247" s="2203"/>
      <c r="C247" s="556" t="s">
        <v>796</v>
      </c>
      <c r="D247" s="2281" t="s">
        <v>1657</v>
      </c>
      <c r="E247" s="2283" t="s">
        <v>135</v>
      </c>
      <c r="F247" s="2285"/>
      <c r="G247" s="2285">
        <v>118800</v>
      </c>
      <c r="H247" s="537"/>
      <c r="I247" s="2285"/>
      <c r="J247" s="595"/>
      <c r="K247" s="1977">
        <f>K246-G247</f>
        <v>19287638</v>
      </c>
    </row>
    <row r="248" spans="1:11">
      <c r="A248" s="487"/>
      <c r="B248" s="2204"/>
      <c r="C248" s="555" t="s">
        <v>1658</v>
      </c>
      <c r="D248" s="2282" t="s">
        <v>956</v>
      </c>
      <c r="E248" s="2284"/>
      <c r="F248" s="2286"/>
      <c r="G248" s="2286"/>
      <c r="H248" s="515"/>
      <c r="I248" s="2286"/>
      <c r="J248" s="559"/>
      <c r="K248" s="1978"/>
    </row>
    <row r="249" spans="1:11">
      <c r="A249" s="487"/>
      <c r="B249" s="561"/>
      <c r="C249" s="532"/>
      <c r="D249" s="576"/>
      <c r="E249" s="582"/>
      <c r="F249" s="577"/>
      <c r="G249" s="577"/>
      <c r="H249" s="600"/>
      <c r="I249" s="577"/>
      <c r="J249" s="585">
        <v>750</v>
      </c>
      <c r="K249" s="1978">
        <f>K247+J249</f>
        <v>19288388</v>
      </c>
    </row>
    <row r="250" spans="1:11">
      <c r="A250" s="498"/>
      <c r="B250" s="2203"/>
      <c r="C250" s="556" t="s">
        <v>821</v>
      </c>
      <c r="D250" s="2281" t="s">
        <v>1339</v>
      </c>
      <c r="E250" s="1136" t="s">
        <v>1347</v>
      </c>
      <c r="F250" s="2285"/>
      <c r="G250" s="2285">
        <v>675566</v>
      </c>
      <c r="H250" s="534"/>
      <c r="I250" s="2285"/>
      <c r="J250" s="2070"/>
      <c r="K250" s="1977">
        <f>K249-G250</f>
        <v>18612822</v>
      </c>
    </row>
    <row r="251" spans="1:11">
      <c r="A251" s="487"/>
      <c r="B251" s="2204"/>
      <c r="C251" s="555" t="s">
        <v>1338</v>
      </c>
      <c r="D251" s="2282" t="s">
        <v>304</v>
      </c>
      <c r="E251" s="2289"/>
      <c r="F251" s="2286"/>
      <c r="G251" s="2286"/>
      <c r="H251" s="515"/>
      <c r="I251" s="2286"/>
      <c r="J251" s="2070"/>
      <c r="K251" s="1978"/>
    </row>
    <row r="252" spans="1:11">
      <c r="A252" s="487"/>
      <c r="B252" s="561"/>
      <c r="C252" s="532"/>
      <c r="D252" s="576"/>
      <c r="E252" s="582"/>
      <c r="F252" s="577"/>
      <c r="G252" s="577"/>
      <c r="H252" s="600"/>
      <c r="I252" s="577"/>
      <c r="J252" s="585">
        <v>1800</v>
      </c>
      <c r="K252" s="1978">
        <f>K250+J252</f>
        <v>18614622</v>
      </c>
    </row>
    <row r="253" spans="1:11">
      <c r="A253" s="498"/>
      <c r="B253" s="2203"/>
      <c r="C253" s="556" t="s">
        <v>869</v>
      </c>
      <c r="D253" s="2281" t="s">
        <v>1339</v>
      </c>
      <c r="E253" s="1136" t="s">
        <v>1347</v>
      </c>
      <c r="F253" s="2285"/>
      <c r="G253" s="2285">
        <v>168589</v>
      </c>
      <c r="H253" s="537"/>
      <c r="I253" s="2285"/>
      <c r="J253" s="595"/>
      <c r="K253" s="1977">
        <f>K252-G253</f>
        <v>18446033</v>
      </c>
    </row>
    <row r="254" spans="1:11">
      <c r="A254" s="487"/>
      <c r="B254" s="2204"/>
      <c r="C254" s="555" t="s">
        <v>1433</v>
      </c>
      <c r="D254" s="2282" t="s">
        <v>304</v>
      </c>
      <c r="E254" s="2289"/>
      <c r="F254" s="2286"/>
      <c r="G254" s="2286"/>
      <c r="H254" s="515"/>
      <c r="I254" s="2286"/>
      <c r="J254" s="559"/>
      <c r="K254" s="1978"/>
    </row>
    <row r="255" spans="1:11">
      <c r="A255" s="487"/>
      <c r="B255" s="561"/>
      <c r="C255" s="532"/>
      <c r="D255" s="576"/>
      <c r="E255" s="582"/>
      <c r="F255" s="577"/>
      <c r="G255" s="577"/>
      <c r="H255" s="600"/>
      <c r="I255" s="577"/>
      <c r="J255" s="585">
        <v>1650</v>
      </c>
      <c r="K255" s="1978">
        <f>K253+J255</f>
        <v>18447683</v>
      </c>
    </row>
    <row r="256" spans="1:11">
      <c r="A256" s="498"/>
      <c r="B256" s="2203"/>
      <c r="C256" s="556" t="s">
        <v>815</v>
      </c>
      <c r="D256" s="2281" t="s">
        <v>1145</v>
      </c>
      <c r="E256" s="2283" t="s">
        <v>1230</v>
      </c>
      <c r="F256" s="2285"/>
      <c r="G256" s="2285">
        <v>707391</v>
      </c>
      <c r="H256" s="534"/>
      <c r="I256" s="2285"/>
      <c r="J256" s="2033"/>
      <c r="K256" s="1977">
        <f>K255-G256</f>
        <v>17740292</v>
      </c>
    </row>
    <row r="257" spans="1:11">
      <c r="A257" s="487"/>
      <c r="B257" s="2204"/>
      <c r="C257" s="555" t="s">
        <v>1146</v>
      </c>
      <c r="D257" s="2282" t="s">
        <v>729</v>
      </c>
      <c r="E257" s="2284"/>
      <c r="F257" s="2286"/>
      <c r="G257" s="2286"/>
      <c r="H257" s="515"/>
      <c r="I257" s="2286"/>
      <c r="J257" s="2033"/>
      <c r="K257" s="1978"/>
    </row>
    <row r="258" spans="1:11">
      <c r="A258" s="487"/>
      <c r="B258" s="561"/>
      <c r="C258" s="532"/>
      <c r="D258" s="576"/>
      <c r="E258" s="582"/>
      <c r="F258" s="577"/>
      <c r="G258" s="577"/>
      <c r="H258" s="1962"/>
      <c r="I258" s="577"/>
      <c r="J258" s="2037">
        <v>1800</v>
      </c>
      <c r="K258" s="1978">
        <f>K256+J258</f>
        <v>17742092</v>
      </c>
    </row>
    <row r="259" spans="1:11">
      <c r="A259" s="498"/>
      <c r="B259" s="2203"/>
      <c r="C259" s="556" t="s">
        <v>815</v>
      </c>
      <c r="D259" s="2281" t="s">
        <v>1283</v>
      </c>
      <c r="E259" s="2283" t="s">
        <v>1346</v>
      </c>
      <c r="F259" s="2285"/>
      <c r="G259" s="2285">
        <v>590240</v>
      </c>
      <c r="H259" s="534"/>
      <c r="I259" s="1960"/>
      <c r="J259" s="559"/>
      <c r="K259" s="1977">
        <f>K258-G259</f>
        <v>17151852</v>
      </c>
    </row>
    <row r="260" spans="1:11">
      <c r="A260" s="487"/>
      <c r="B260" s="2204"/>
      <c r="C260" s="555" t="s">
        <v>1282</v>
      </c>
      <c r="D260" s="2282" t="s">
        <v>250</v>
      </c>
      <c r="E260" s="2284"/>
      <c r="F260" s="2286"/>
      <c r="G260" s="2286"/>
      <c r="H260" s="515"/>
      <c r="I260" s="1961"/>
      <c r="J260" s="559"/>
      <c r="K260" s="1978"/>
    </row>
    <row r="261" spans="1:11">
      <c r="A261" s="487"/>
      <c r="B261" s="561"/>
      <c r="C261" s="532"/>
      <c r="D261" s="576"/>
      <c r="E261" s="582"/>
      <c r="F261" s="577"/>
      <c r="G261" s="577"/>
      <c r="H261" s="1962"/>
      <c r="I261" s="577"/>
      <c r="J261" s="604">
        <v>1800</v>
      </c>
      <c r="K261" s="1978">
        <f>K259+J261</f>
        <v>17153652</v>
      </c>
    </row>
    <row r="262" spans="1:11">
      <c r="A262" s="498"/>
      <c r="B262" s="2203"/>
      <c r="C262" s="474" t="s">
        <v>796</v>
      </c>
      <c r="D262" s="518" t="s">
        <v>1283</v>
      </c>
      <c r="E262" s="2283" t="s">
        <v>1346</v>
      </c>
      <c r="F262" s="2290"/>
      <c r="G262" s="2285">
        <v>492500</v>
      </c>
      <c r="H262" s="2285"/>
      <c r="I262" s="2285"/>
      <c r="J262" s="595"/>
      <c r="K262" s="1977">
        <f>K261-G262</f>
        <v>16661152</v>
      </c>
    </row>
    <row r="263" spans="1:11">
      <c r="A263" s="487"/>
      <c r="B263" s="2204"/>
      <c r="C263" s="477" t="s">
        <v>1341</v>
      </c>
      <c r="D263" s="519" t="s">
        <v>250</v>
      </c>
      <c r="E263" s="2284"/>
      <c r="F263" s="2286"/>
      <c r="G263" s="2286"/>
      <c r="H263" s="2286"/>
      <c r="I263" s="2286"/>
      <c r="J263" s="559"/>
      <c r="K263" s="1978"/>
    </row>
    <row r="264" spans="1:11">
      <c r="A264" s="487"/>
      <c r="B264" s="561"/>
      <c r="C264" s="532"/>
      <c r="D264" s="576"/>
      <c r="E264" s="582"/>
      <c r="F264" s="577"/>
      <c r="G264" s="577"/>
      <c r="H264" s="600"/>
      <c r="I264" s="577"/>
      <c r="J264" s="585">
        <v>750</v>
      </c>
      <c r="K264" s="1978">
        <f>K262+J264</f>
        <v>16661902</v>
      </c>
    </row>
    <row r="265" spans="1:11">
      <c r="A265" s="498"/>
      <c r="B265" s="2203"/>
      <c r="C265" s="517" t="s">
        <v>796</v>
      </c>
      <c r="D265" s="2281" t="s">
        <v>1036</v>
      </c>
      <c r="E265" s="2283" t="s">
        <v>499</v>
      </c>
      <c r="F265" s="2290"/>
      <c r="G265" s="2285">
        <v>41300</v>
      </c>
      <c r="H265" s="534"/>
      <c r="I265" s="2285"/>
      <c r="J265" s="595"/>
      <c r="K265" s="1977">
        <f>K264-G265</f>
        <v>16620602</v>
      </c>
    </row>
    <row r="266" spans="1:11">
      <c r="A266" s="487"/>
      <c r="B266" s="2204"/>
      <c r="C266" s="555" t="s">
        <v>1035</v>
      </c>
      <c r="D266" s="2282" t="s">
        <v>200</v>
      </c>
      <c r="E266" s="2284"/>
      <c r="F266" s="2286"/>
      <c r="G266" s="2286"/>
      <c r="H266" s="515"/>
      <c r="I266" s="2286"/>
      <c r="J266" s="559"/>
      <c r="K266" s="1978"/>
    </row>
    <row r="267" spans="1:11">
      <c r="A267" s="487"/>
      <c r="B267" s="561"/>
      <c r="C267" s="532"/>
      <c r="D267" s="576"/>
      <c r="E267" s="582"/>
      <c r="F267" s="577"/>
      <c r="G267" s="577"/>
      <c r="H267" s="600"/>
      <c r="I267" s="577"/>
      <c r="J267" s="585">
        <v>750</v>
      </c>
      <c r="K267" s="1978">
        <f>K265+J267</f>
        <v>16621352</v>
      </c>
    </row>
    <row r="268" spans="1:11">
      <c r="A268" s="498"/>
      <c r="B268" s="2203"/>
      <c r="C268" s="556" t="s">
        <v>815</v>
      </c>
      <c r="D268" s="2281" t="s">
        <v>138</v>
      </c>
      <c r="E268" s="974" t="s">
        <v>140</v>
      </c>
      <c r="F268" s="2287"/>
      <c r="G268" s="2287">
        <v>337112</v>
      </c>
      <c r="H268" s="923"/>
      <c r="I268" s="2287"/>
      <c r="J268" s="537"/>
      <c r="K268" s="1977">
        <f>K267-G268</f>
        <v>16284240</v>
      </c>
    </row>
    <row r="269" spans="1:11">
      <c r="A269" s="487"/>
      <c r="B269" s="2204"/>
      <c r="C269" s="555" t="s">
        <v>910</v>
      </c>
      <c r="D269" s="2282" t="s">
        <v>598</v>
      </c>
      <c r="E269" s="2289"/>
      <c r="F269" s="980"/>
      <c r="G269" s="2288"/>
      <c r="H269" s="460"/>
      <c r="I269" s="2288"/>
      <c r="J269" s="515"/>
      <c r="K269" s="1978"/>
    </row>
    <row r="270" spans="1:11">
      <c r="A270" s="487"/>
      <c r="B270" s="561"/>
      <c r="C270" s="532"/>
      <c r="D270" s="576"/>
      <c r="E270" s="582"/>
      <c r="F270" s="586"/>
      <c r="G270" s="600"/>
      <c r="H270" s="600"/>
      <c r="I270" s="600"/>
      <c r="J270" s="604">
        <v>1800</v>
      </c>
      <c r="K270" s="1978">
        <f>K268+J270</f>
        <v>16286040</v>
      </c>
    </row>
    <row r="271" spans="1:11">
      <c r="A271" s="498"/>
      <c r="B271" s="2203"/>
      <c r="C271" s="556" t="s">
        <v>815</v>
      </c>
      <c r="D271" s="2281" t="s">
        <v>941</v>
      </c>
      <c r="E271" s="974" t="s">
        <v>276</v>
      </c>
      <c r="F271" s="2285"/>
      <c r="G271" s="2285">
        <v>426560</v>
      </c>
      <c r="H271" s="534"/>
      <c r="I271" s="2285"/>
      <c r="J271" s="2291"/>
      <c r="K271" s="1977">
        <f>K270-G271</f>
        <v>15859480</v>
      </c>
    </row>
    <row r="272" spans="1:11">
      <c r="A272" s="487"/>
      <c r="B272" s="2204"/>
      <c r="C272" s="555" t="s">
        <v>1361</v>
      </c>
      <c r="D272" s="2282" t="s">
        <v>250</v>
      </c>
      <c r="E272" s="2289"/>
      <c r="F272" s="2286"/>
      <c r="G272" s="2286"/>
      <c r="H272" s="515"/>
      <c r="I272" s="2286"/>
      <c r="J272" s="2292"/>
      <c r="K272" s="1978"/>
    </row>
    <row r="273" spans="1:11">
      <c r="A273" s="487"/>
      <c r="B273" s="2211"/>
      <c r="C273" s="529"/>
      <c r="D273" s="602"/>
      <c r="E273" s="605"/>
      <c r="F273" s="577"/>
      <c r="G273" s="600"/>
      <c r="H273" s="600"/>
      <c r="I273" s="600"/>
      <c r="J273" s="585">
        <v>1800</v>
      </c>
      <c r="K273" s="2035">
        <f>K271+J273</f>
        <v>15861280</v>
      </c>
    </row>
    <row r="274" spans="1:11">
      <c r="A274" s="498"/>
      <c r="B274" s="2203"/>
      <c r="C274" s="474" t="s">
        <v>815</v>
      </c>
      <c r="D274" s="2281" t="s">
        <v>1586</v>
      </c>
      <c r="E274" s="2283" t="s">
        <v>1637</v>
      </c>
      <c r="F274" s="2285"/>
      <c r="G274" s="2285">
        <v>136925</v>
      </c>
      <c r="H274" s="2285"/>
      <c r="I274" s="2285"/>
      <c r="J274" s="2291"/>
      <c r="K274" s="1977">
        <f>K273-G274</f>
        <v>15724355</v>
      </c>
    </row>
    <row r="275" spans="1:11">
      <c r="A275" s="487"/>
      <c r="B275" s="2204"/>
      <c r="C275" s="477" t="s">
        <v>1585</v>
      </c>
      <c r="D275" s="2282" t="s">
        <v>729</v>
      </c>
      <c r="E275" s="2284"/>
      <c r="F275" s="2286"/>
      <c r="G275" s="2286"/>
      <c r="H275" s="2286"/>
      <c r="I275" s="2286"/>
      <c r="J275" s="2292"/>
      <c r="K275" s="1978"/>
    </row>
    <row r="276" spans="1:11">
      <c r="A276" s="487"/>
      <c r="B276" s="2211"/>
      <c r="C276" s="529"/>
      <c r="D276" s="602"/>
      <c r="E276" s="605"/>
      <c r="F276" s="577"/>
      <c r="G276" s="577"/>
      <c r="H276" s="600"/>
      <c r="I276" s="577"/>
      <c r="J276" s="585">
        <v>1800</v>
      </c>
      <c r="K276" s="1978">
        <f>K274+J276</f>
        <v>15726155</v>
      </c>
    </row>
    <row r="277" spans="1:11">
      <c r="A277" s="498"/>
      <c r="B277" s="2203"/>
      <c r="C277" s="556" t="s">
        <v>796</v>
      </c>
      <c r="D277" s="2281" t="s">
        <v>1586</v>
      </c>
      <c r="E277" s="2283" t="s">
        <v>1637</v>
      </c>
      <c r="F277" s="2285"/>
      <c r="G277" s="2285">
        <v>42300</v>
      </c>
      <c r="H277" s="2285"/>
      <c r="I277" s="2285"/>
      <c r="J277" s="2291"/>
      <c r="K277" s="1977">
        <f>K276-G277</f>
        <v>15683855</v>
      </c>
    </row>
    <row r="278" spans="1:11">
      <c r="A278" s="487"/>
      <c r="B278" s="2204"/>
      <c r="C278" s="555" t="s">
        <v>1587</v>
      </c>
      <c r="D278" s="2282" t="s">
        <v>729</v>
      </c>
      <c r="E278" s="2284"/>
      <c r="F278" s="2286"/>
      <c r="G278" s="2286"/>
      <c r="H278" s="2286"/>
      <c r="I278" s="2286"/>
      <c r="J278" s="2292"/>
      <c r="K278" s="1978"/>
    </row>
    <row r="279" spans="1:11">
      <c r="A279" s="487"/>
      <c r="B279" s="561"/>
      <c r="C279" s="529"/>
      <c r="D279" s="602"/>
      <c r="E279" s="605"/>
      <c r="F279" s="577"/>
      <c r="G279" s="577"/>
      <c r="H279" s="600"/>
      <c r="I279" s="577"/>
      <c r="J279" s="604">
        <v>750</v>
      </c>
      <c r="K279" s="1978">
        <f>K277+J279</f>
        <v>15684605</v>
      </c>
    </row>
    <row r="280" spans="1:11">
      <c r="A280" s="498"/>
      <c r="B280" s="2203"/>
      <c r="C280" s="556" t="s">
        <v>1710</v>
      </c>
      <c r="D280" s="2294" t="s">
        <v>1766</v>
      </c>
      <c r="E280" s="974"/>
      <c r="F280" s="2290"/>
      <c r="G280" s="2285"/>
      <c r="H280" s="2285">
        <v>1029140</v>
      </c>
      <c r="I280" s="2285"/>
      <c r="J280" s="464"/>
      <c r="K280" s="1977">
        <f>K279-H280</f>
        <v>14655465</v>
      </c>
    </row>
    <row r="281" spans="1:11">
      <c r="A281" s="487"/>
      <c r="B281" s="2204"/>
      <c r="C281" s="555" t="s">
        <v>1765</v>
      </c>
      <c r="D281" s="2282"/>
      <c r="E281" s="2284"/>
      <c r="F281" s="2286"/>
      <c r="G281" s="2286"/>
      <c r="H281" s="2286"/>
      <c r="I281" s="2286"/>
      <c r="J281" s="559"/>
      <c r="K281" s="1978"/>
    </row>
    <row r="282" spans="1:11">
      <c r="A282" s="487"/>
      <c r="B282" s="561"/>
      <c r="C282" s="1436"/>
      <c r="D282" s="1436"/>
      <c r="E282" s="1436"/>
      <c r="F282" s="577"/>
      <c r="G282" s="577"/>
      <c r="H282" s="600"/>
      <c r="I282" s="577"/>
      <c r="J282" s="585">
        <v>1500</v>
      </c>
      <c r="K282" s="1978">
        <f>K280+J282</f>
        <v>14656965</v>
      </c>
    </row>
    <row r="283" spans="1:11">
      <c r="A283" s="498"/>
      <c r="B283" s="2203"/>
      <c r="C283" s="556" t="s">
        <v>1710</v>
      </c>
      <c r="D283" s="2281" t="s">
        <v>1768</v>
      </c>
      <c r="E283" s="2283"/>
      <c r="F283" s="2290"/>
      <c r="G283" s="2285"/>
      <c r="H283" s="2285">
        <v>503640</v>
      </c>
      <c r="I283" s="2285"/>
      <c r="J283" s="464"/>
      <c r="K283" s="1977">
        <f>K282-H283</f>
        <v>14153325</v>
      </c>
    </row>
    <row r="284" spans="1:11">
      <c r="A284" s="487"/>
      <c r="B284" s="2204"/>
      <c r="C284" s="555" t="s">
        <v>1767</v>
      </c>
      <c r="D284" s="2282"/>
      <c r="E284" s="2284"/>
      <c r="F284" s="2286"/>
      <c r="G284" s="2286"/>
      <c r="H284" s="2286"/>
      <c r="I284" s="2286"/>
      <c r="J284" s="559"/>
      <c r="K284" s="1978"/>
    </row>
    <row r="285" spans="1:11">
      <c r="A285" s="487"/>
      <c r="B285" s="561"/>
      <c r="C285" s="1436"/>
      <c r="D285" s="1436"/>
      <c r="E285" s="1436"/>
      <c r="F285" s="577"/>
      <c r="G285" s="577"/>
      <c r="H285" s="600"/>
      <c r="I285" s="577"/>
      <c r="J285" s="585">
        <v>1500</v>
      </c>
      <c r="K285" s="1978">
        <f>K283+J285</f>
        <v>14154825</v>
      </c>
    </row>
    <row r="286" spans="1:11">
      <c r="A286" s="498"/>
      <c r="B286" s="2203"/>
      <c r="C286" s="556" t="s">
        <v>1710</v>
      </c>
      <c r="D286" s="2281" t="s">
        <v>1770</v>
      </c>
      <c r="E286" s="2283"/>
      <c r="F286" s="2290"/>
      <c r="G286" s="2285"/>
      <c r="H286" s="2285">
        <v>427640</v>
      </c>
      <c r="I286" s="2285"/>
      <c r="J286" s="464"/>
      <c r="K286" s="1977">
        <f>K285-H286</f>
        <v>13727185</v>
      </c>
    </row>
    <row r="287" spans="1:11">
      <c r="A287" s="487"/>
      <c r="B287" s="2204"/>
      <c r="C287" s="555" t="s">
        <v>1769</v>
      </c>
      <c r="D287" s="2282"/>
      <c r="E287" s="2284"/>
      <c r="F287" s="2286"/>
      <c r="G287" s="2286"/>
      <c r="H287" s="2286"/>
      <c r="I287" s="2286"/>
      <c r="J287" s="559"/>
      <c r="K287" s="1978"/>
    </row>
    <row r="288" spans="1:11">
      <c r="A288" s="487"/>
      <c r="B288" s="561"/>
      <c r="C288" s="532"/>
      <c r="D288" s="576"/>
      <c r="E288" s="582"/>
      <c r="F288" s="577"/>
      <c r="G288" s="577"/>
      <c r="H288" s="600"/>
      <c r="I288" s="577"/>
      <c r="J288" s="585">
        <v>1500</v>
      </c>
      <c r="K288" s="1978">
        <f>K286+J288</f>
        <v>13728685</v>
      </c>
    </row>
    <row r="289" spans="1:11">
      <c r="A289" s="498"/>
      <c r="B289" s="2203"/>
      <c r="C289" s="556" t="s">
        <v>1710</v>
      </c>
      <c r="D289" s="2281" t="s">
        <v>956</v>
      </c>
      <c r="E289" s="2283"/>
      <c r="F289" s="2285"/>
      <c r="G289" s="2285"/>
      <c r="H289" s="2285">
        <v>11646900</v>
      </c>
      <c r="I289" s="2285"/>
      <c r="J289" s="595"/>
      <c r="K289" s="1977">
        <f>K288-H289</f>
        <v>2081785</v>
      </c>
    </row>
    <row r="290" spans="1:11">
      <c r="A290" s="487"/>
      <c r="B290" s="2204"/>
      <c r="C290" s="555" t="s">
        <v>1771</v>
      </c>
      <c r="D290" s="2282"/>
      <c r="E290" s="2284"/>
      <c r="F290" s="2286"/>
      <c r="G290" s="2286"/>
      <c r="H290" s="2286"/>
      <c r="I290" s="2286"/>
      <c r="J290" s="559"/>
      <c r="K290" s="1978"/>
    </row>
    <row r="291" spans="1:11">
      <c r="A291" s="487"/>
      <c r="B291" s="561"/>
      <c r="C291" s="532"/>
      <c r="D291" s="576"/>
      <c r="E291" s="582"/>
      <c r="F291" s="577"/>
      <c r="G291" s="577"/>
      <c r="H291" s="600"/>
      <c r="I291" s="577"/>
      <c r="J291" s="585">
        <v>1500</v>
      </c>
      <c r="K291" s="2035">
        <f>K289+J291</f>
        <v>2083285</v>
      </c>
    </row>
    <row r="292" spans="1:11">
      <c r="A292" s="498"/>
      <c r="B292" s="2203" t="s">
        <v>1834</v>
      </c>
      <c r="C292" s="556" t="s">
        <v>1710</v>
      </c>
      <c r="D292" s="2301"/>
      <c r="E292" s="2303"/>
      <c r="F292" s="2305"/>
      <c r="G292" s="2305"/>
      <c r="H292" s="2305"/>
      <c r="I292" s="2305">
        <v>86640</v>
      </c>
      <c r="J292" s="595"/>
      <c r="K292" s="1977">
        <f>K291-I292</f>
        <v>1996645</v>
      </c>
    </row>
    <row r="293" spans="1:11">
      <c r="A293" s="487"/>
      <c r="B293" s="2204"/>
      <c r="C293" s="555" t="s">
        <v>1835</v>
      </c>
      <c r="D293" s="2302"/>
      <c r="E293" s="2304"/>
      <c r="F293" s="2306"/>
      <c r="G293" s="2306"/>
      <c r="H293" s="2306"/>
      <c r="I293" s="2306"/>
      <c r="J293" s="559"/>
      <c r="K293" s="1978"/>
    </row>
    <row r="294" spans="1:11">
      <c r="A294" s="487"/>
      <c r="B294" s="561"/>
      <c r="C294" s="532"/>
      <c r="D294" s="576"/>
      <c r="E294" s="582"/>
      <c r="F294" s="577"/>
      <c r="G294" s="577"/>
      <c r="H294" s="600"/>
      <c r="I294" s="577"/>
      <c r="J294" s="585">
        <v>1500</v>
      </c>
      <c r="K294" s="1978">
        <f>K292+J294</f>
        <v>1998145</v>
      </c>
    </row>
    <row r="295" spans="1:11">
      <c r="A295" s="498"/>
      <c r="B295" s="2203"/>
      <c r="C295" s="517" t="s">
        <v>781</v>
      </c>
      <c r="D295" s="2311" t="s">
        <v>614</v>
      </c>
      <c r="E295" s="2309" t="s">
        <v>414</v>
      </c>
      <c r="F295" s="2307"/>
      <c r="G295" s="2307">
        <v>166140</v>
      </c>
      <c r="H295" s="2307"/>
      <c r="I295" s="2307"/>
      <c r="J295" s="534"/>
      <c r="K295" s="1977">
        <f>K294-G295</f>
        <v>1832005</v>
      </c>
    </row>
    <row r="296" spans="1:11">
      <c r="A296" s="487"/>
      <c r="B296" s="2204"/>
      <c r="C296" s="555" t="s">
        <v>1031</v>
      </c>
      <c r="D296" s="2312" t="s">
        <v>698</v>
      </c>
      <c r="E296" s="2310"/>
      <c r="F296" s="2308"/>
      <c r="G296" s="2308"/>
      <c r="H296" s="2308"/>
      <c r="I296" s="2308"/>
      <c r="J296" s="515"/>
      <c r="K296" s="1978"/>
    </row>
    <row r="297" spans="1:11">
      <c r="A297" s="487"/>
      <c r="B297" s="561"/>
      <c r="C297" s="532"/>
      <c r="D297" s="576"/>
      <c r="E297" s="584"/>
      <c r="F297" s="577"/>
      <c r="G297" s="577"/>
      <c r="H297" s="600"/>
      <c r="I297" s="577"/>
      <c r="J297" s="604">
        <v>1500</v>
      </c>
      <c r="K297" s="1978">
        <f>K295+J297</f>
        <v>1833505</v>
      </c>
    </row>
    <row r="298" spans="1:11">
      <c r="A298" s="498"/>
      <c r="B298" s="2219"/>
      <c r="C298" s="474" t="s">
        <v>778</v>
      </c>
      <c r="D298" s="2311" t="s">
        <v>795</v>
      </c>
      <c r="E298" s="2309" t="s">
        <v>454</v>
      </c>
      <c r="F298" s="2307"/>
      <c r="G298" s="2307">
        <v>79140</v>
      </c>
      <c r="H298" s="537"/>
      <c r="I298" s="2307"/>
      <c r="J298" s="537"/>
      <c r="K298" s="1977">
        <f>K297-G298</f>
        <v>1754365</v>
      </c>
    </row>
    <row r="299" spans="1:11">
      <c r="A299" s="487"/>
      <c r="B299" s="2220"/>
      <c r="C299" s="477" t="s">
        <v>794</v>
      </c>
      <c r="D299" s="2312" t="s">
        <v>875</v>
      </c>
      <c r="E299" s="2310"/>
      <c r="F299" s="2308"/>
      <c r="G299" s="2308"/>
      <c r="H299" s="515"/>
      <c r="I299" s="2308"/>
      <c r="J299" s="515"/>
      <c r="K299" s="1978"/>
    </row>
    <row r="300" spans="1:11">
      <c r="A300" s="487"/>
      <c r="B300" s="561"/>
      <c r="C300" s="529"/>
      <c r="D300" s="583"/>
      <c r="E300" s="599"/>
      <c r="F300" s="600"/>
      <c r="G300" s="600"/>
      <c r="H300" s="600"/>
      <c r="I300" s="600"/>
      <c r="J300" s="585">
        <v>1500</v>
      </c>
      <c r="K300" s="1978">
        <f>K298+J300</f>
        <v>1755865</v>
      </c>
    </row>
    <row r="301" spans="1:11">
      <c r="A301" s="498"/>
      <c r="B301" s="2219"/>
      <c r="C301" s="474" t="s">
        <v>781</v>
      </c>
      <c r="D301" s="2311" t="s">
        <v>1285</v>
      </c>
      <c r="E301" s="2309" t="s">
        <v>1320</v>
      </c>
      <c r="F301" s="2307"/>
      <c r="G301" s="2307">
        <v>20140</v>
      </c>
      <c r="H301" s="534"/>
      <c r="I301" s="2307"/>
      <c r="J301" s="2318"/>
      <c r="K301" s="1977">
        <f>K300-G301</f>
        <v>1735725</v>
      </c>
    </row>
    <row r="302" spans="1:11">
      <c r="A302" s="487"/>
      <c r="B302" s="2220"/>
      <c r="C302" s="477" t="s">
        <v>1092</v>
      </c>
      <c r="D302" s="2312" t="s">
        <v>38</v>
      </c>
      <c r="E302" s="2310"/>
      <c r="F302" s="2308"/>
      <c r="G302" s="2308"/>
      <c r="H302" s="515"/>
      <c r="I302" s="2308"/>
      <c r="J302" s="2319"/>
      <c r="K302" s="1978"/>
    </row>
    <row r="303" spans="1:11">
      <c r="A303" s="487"/>
      <c r="B303" s="561"/>
      <c r="C303" s="1436"/>
      <c r="D303" s="1436"/>
      <c r="E303" s="1436"/>
      <c r="F303" s="577"/>
      <c r="G303" s="577"/>
      <c r="H303" s="600"/>
      <c r="I303" s="577"/>
      <c r="J303" s="604">
        <v>1500</v>
      </c>
      <c r="K303" s="2035">
        <f>K301+J303</f>
        <v>1737225</v>
      </c>
    </row>
    <row r="304" spans="1:11">
      <c r="A304" s="491"/>
      <c r="B304" s="2219"/>
      <c r="C304" s="556" t="s">
        <v>781</v>
      </c>
      <c r="D304" s="2311" t="s">
        <v>1344</v>
      </c>
      <c r="E304" s="1136" t="s">
        <v>1349</v>
      </c>
      <c r="F304" s="2307"/>
      <c r="G304" s="2313">
        <v>105640</v>
      </c>
      <c r="H304" s="2307"/>
      <c r="I304" s="2307"/>
      <c r="J304" s="2318"/>
      <c r="K304" s="1977">
        <f>K303-G304</f>
        <v>1631585</v>
      </c>
    </row>
    <row r="305" spans="1:11">
      <c r="A305" s="487"/>
      <c r="B305" s="2220"/>
      <c r="C305" s="555" t="s">
        <v>1343</v>
      </c>
      <c r="D305" s="2312" t="s">
        <v>1543</v>
      </c>
      <c r="E305" s="2315"/>
      <c r="F305" s="2308"/>
      <c r="G305" s="2314"/>
      <c r="H305" s="2308"/>
      <c r="I305" s="2308"/>
      <c r="J305" s="2319"/>
      <c r="K305" s="1978"/>
    </row>
    <row r="306" spans="1:11">
      <c r="A306" s="487"/>
      <c r="B306" s="561"/>
      <c r="C306" s="532"/>
      <c r="D306" s="576"/>
      <c r="E306" s="582"/>
      <c r="F306" s="577"/>
      <c r="G306" s="577"/>
      <c r="H306" s="600"/>
      <c r="I306" s="577"/>
      <c r="J306" s="604">
        <v>1500</v>
      </c>
      <c r="K306" s="1978">
        <f>K304+J306</f>
        <v>1633085</v>
      </c>
    </row>
    <row r="307" spans="1:11">
      <c r="A307" s="498"/>
      <c r="B307" s="2219"/>
      <c r="C307" s="517" t="s">
        <v>781</v>
      </c>
      <c r="D307" s="2311" t="s">
        <v>1560</v>
      </c>
      <c r="E307" s="2309" t="s">
        <v>1603</v>
      </c>
      <c r="F307" s="2307"/>
      <c r="G307" s="2307">
        <v>39140</v>
      </c>
      <c r="H307" s="2307"/>
      <c r="I307" s="2307"/>
      <c r="J307" s="2318"/>
      <c r="K307" s="1977">
        <f>K306-G307</f>
        <v>1593945</v>
      </c>
    </row>
    <row r="308" spans="1:11">
      <c r="A308" s="487"/>
      <c r="B308" s="2220"/>
      <c r="C308" s="477" t="s">
        <v>1559</v>
      </c>
      <c r="D308" s="2312" t="s">
        <v>38</v>
      </c>
      <c r="E308" s="2310"/>
      <c r="F308" s="2308"/>
      <c r="G308" s="2308"/>
      <c r="H308" s="2308"/>
      <c r="I308" s="2308"/>
      <c r="J308" s="2319"/>
      <c r="K308" s="1978"/>
    </row>
    <row r="309" spans="1:11">
      <c r="A309" s="487"/>
      <c r="B309" s="561"/>
      <c r="C309" s="532"/>
      <c r="D309" s="583"/>
      <c r="E309" s="582"/>
      <c r="F309" s="575"/>
      <c r="G309" s="575"/>
      <c r="H309" s="586"/>
      <c r="I309" s="575"/>
      <c r="J309" s="585">
        <v>1500</v>
      </c>
      <c r="K309" s="2035">
        <f>K307+J309</f>
        <v>1595445</v>
      </c>
    </row>
    <row r="310" spans="1:11">
      <c r="A310" s="498"/>
      <c r="B310" s="2219"/>
      <c r="C310" s="457" t="s">
        <v>781</v>
      </c>
      <c r="D310" s="2320" t="s">
        <v>1246</v>
      </c>
      <c r="E310" s="459" t="s">
        <v>1248</v>
      </c>
      <c r="F310" s="2307"/>
      <c r="G310" s="2307">
        <v>128140</v>
      </c>
      <c r="H310" s="2307"/>
      <c r="I310" s="2307"/>
      <c r="J310" s="464"/>
      <c r="K310" s="1977">
        <f>K309-G310</f>
        <v>1467305</v>
      </c>
    </row>
    <row r="311" spans="1:11">
      <c r="A311" s="487"/>
      <c r="B311" s="2220"/>
      <c r="C311" s="461" t="s">
        <v>1487</v>
      </c>
      <c r="D311" s="2321" t="s">
        <v>1247</v>
      </c>
      <c r="E311" s="2316"/>
      <c r="F311" s="2308"/>
      <c r="G311" s="2308"/>
      <c r="H311" s="2308"/>
      <c r="I311" s="2308"/>
      <c r="J311" s="559"/>
      <c r="K311" s="1978"/>
    </row>
    <row r="312" spans="1:11">
      <c r="A312" s="487"/>
      <c r="B312" s="561"/>
      <c r="C312" s="532"/>
      <c r="D312" s="583"/>
      <c r="E312" s="582"/>
      <c r="F312" s="577"/>
      <c r="G312" s="577"/>
      <c r="H312" s="600"/>
      <c r="I312" s="577"/>
      <c r="J312" s="585">
        <v>1500</v>
      </c>
      <c r="K312" s="1978">
        <f>K310+J312</f>
        <v>1468805</v>
      </c>
    </row>
    <row r="313" spans="1:11">
      <c r="A313" s="498"/>
      <c r="B313" s="2219"/>
      <c r="C313" s="517" t="s">
        <v>796</v>
      </c>
      <c r="D313" s="2311" t="s">
        <v>1750</v>
      </c>
      <c r="E313" s="2309" t="s">
        <v>406</v>
      </c>
      <c r="F313" s="2317"/>
      <c r="G313" s="2307">
        <v>107900</v>
      </c>
      <c r="H313" s="2307"/>
      <c r="I313" s="2307"/>
      <c r="J313" s="595"/>
      <c r="K313" s="1977">
        <f>K312-G313</f>
        <v>1360905</v>
      </c>
    </row>
    <row r="314" spans="1:11">
      <c r="A314" s="487"/>
      <c r="B314" s="2220"/>
      <c r="C314" s="555" t="s">
        <v>1034</v>
      </c>
      <c r="D314" s="2312" t="s">
        <v>698</v>
      </c>
      <c r="E314" s="2310"/>
      <c r="F314" s="2308"/>
      <c r="G314" s="2308"/>
      <c r="H314" s="2308"/>
      <c r="I314" s="2308"/>
      <c r="J314" s="559"/>
      <c r="K314" s="1978"/>
    </row>
    <row r="315" spans="1:11">
      <c r="A315" s="487"/>
      <c r="B315" s="561"/>
      <c r="C315" s="532"/>
      <c r="D315" s="576"/>
      <c r="E315" s="582"/>
      <c r="F315" s="575"/>
      <c r="G315" s="575"/>
      <c r="H315" s="600"/>
      <c r="I315" s="577"/>
      <c r="J315" s="585">
        <v>750</v>
      </c>
      <c r="K315" s="1978">
        <f>K313+J315</f>
        <v>1361655</v>
      </c>
    </row>
    <row r="316" spans="1:11">
      <c r="A316" s="498"/>
      <c r="B316" s="2219"/>
      <c r="C316" s="556" t="s">
        <v>796</v>
      </c>
      <c r="D316" s="2311" t="s">
        <v>1532</v>
      </c>
      <c r="E316" s="974" t="s">
        <v>1233</v>
      </c>
      <c r="F316" s="2317"/>
      <c r="G316" s="2307">
        <v>75900</v>
      </c>
      <c r="H316" s="2307"/>
      <c r="I316" s="2307"/>
      <c r="J316" s="595"/>
      <c r="K316" s="1977">
        <f>K315-G316</f>
        <v>1285755</v>
      </c>
    </row>
    <row r="317" spans="1:11">
      <c r="A317" s="487"/>
      <c r="B317" s="2220"/>
      <c r="C317" s="555" t="s">
        <v>1563</v>
      </c>
      <c r="D317" s="2312" t="s">
        <v>1409</v>
      </c>
      <c r="E317" s="2310"/>
      <c r="F317" s="2308"/>
      <c r="G317" s="2308"/>
      <c r="H317" s="2308"/>
      <c r="I317" s="2308"/>
      <c r="J317" s="559"/>
      <c r="K317" s="1978"/>
    </row>
    <row r="318" spans="1:11">
      <c r="A318" s="487"/>
      <c r="B318" s="561"/>
      <c r="C318" s="532"/>
      <c r="D318" s="576"/>
      <c r="E318" s="582"/>
      <c r="F318" s="575"/>
      <c r="G318" s="600"/>
      <c r="H318" s="600"/>
      <c r="I318" s="577"/>
      <c r="J318" s="585">
        <v>750</v>
      </c>
      <c r="K318" s="2080">
        <f>K316+J318</f>
        <v>1286505</v>
      </c>
    </row>
    <row r="319" spans="1:11">
      <c r="A319" s="498"/>
      <c r="B319" s="2219"/>
      <c r="C319" s="556" t="s">
        <v>796</v>
      </c>
      <c r="D319" s="2311" t="s">
        <v>1334</v>
      </c>
      <c r="E319" s="1136" t="s">
        <v>1348</v>
      </c>
      <c r="F319" s="2317"/>
      <c r="G319" s="2307">
        <v>96300</v>
      </c>
      <c r="H319" s="534"/>
      <c r="I319" s="2307"/>
      <c r="J319" s="464"/>
      <c r="K319" s="1977">
        <f>K318-G319</f>
        <v>1190205</v>
      </c>
    </row>
    <row r="320" spans="1:11">
      <c r="A320" s="487"/>
      <c r="B320" s="2220"/>
      <c r="C320" s="555" t="s">
        <v>1342</v>
      </c>
      <c r="D320" s="2312" t="s">
        <v>918</v>
      </c>
      <c r="E320" s="2315"/>
      <c r="F320" s="2308"/>
      <c r="G320" s="2308"/>
      <c r="H320" s="515"/>
      <c r="I320" s="2308"/>
      <c r="J320" s="559"/>
      <c r="K320" s="1978"/>
    </row>
    <row r="321" spans="1:11">
      <c r="A321" s="487"/>
      <c r="B321" s="561"/>
      <c r="C321" s="532"/>
      <c r="D321" s="576"/>
      <c r="E321" s="582"/>
      <c r="F321" s="577"/>
      <c r="G321" s="577"/>
      <c r="H321" s="600"/>
      <c r="I321" s="577"/>
      <c r="J321" s="585">
        <v>750</v>
      </c>
      <c r="K321" s="1978">
        <f>K319+J321</f>
        <v>1190955</v>
      </c>
    </row>
    <row r="322" spans="1:11">
      <c r="A322" s="498"/>
      <c r="B322" s="2203"/>
      <c r="C322" s="517" t="s">
        <v>796</v>
      </c>
      <c r="D322" s="2311" t="s">
        <v>167</v>
      </c>
      <c r="E322" s="2309" t="s">
        <v>56</v>
      </c>
      <c r="F322" s="2307"/>
      <c r="G322" s="2307">
        <v>214300</v>
      </c>
      <c r="H322" s="534"/>
      <c r="I322" s="2307"/>
      <c r="J322" s="595"/>
      <c r="K322" s="1977">
        <f>K321-G322</f>
        <v>976655</v>
      </c>
    </row>
    <row r="323" spans="1:11">
      <c r="A323" s="487"/>
      <c r="B323" s="2204"/>
      <c r="C323" s="555" t="s">
        <v>1033</v>
      </c>
      <c r="D323" s="2312" t="s">
        <v>1384</v>
      </c>
      <c r="E323" s="2310"/>
      <c r="F323" s="2308"/>
      <c r="G323" s="2308"/>
      <c r="H323" s="515"/>
      <c r="I323" s="2308"/>
      <c r="J323" s="559"/>
      <c r="K323" s="1978"/>
    </row>
    <row r="324" spans="1:11">
      <c r="A324" s="487"/>
      <c r="B324" s="533"/>
      <c r="C324" s="532"/>
      <c r="D324" s="576"/>
      <c r="E324" s="582"/>
      <c r="F324" s="577"/>
      <c r="G324" s="577"/>
      <c r="H324" s="600"/>
      <c r="I324" s="577"/>
      <c r="J324" s="604">
        <v>750</v>
      </c>
      <c r="K324" s="1978">
        <f>K322+J324</f>
        <v>977405</v>
      </c>
    </row>
    <row r="325" spans="1:11">
      <c r="A325" s="498"/>
      <c r="B325" s="2203" t="s">
        <v>1836</v>
      </c>
      <c r="C325" s="556" t="s">
        <v>815</v>
      </c>
      <c r="D325" s="2201"/>
      <c r="E325" s="2203"/>
      <c r="F325" s="2221"/>
      <c r="G325" s="2205"/>
      <c r="H325" s="2205"/>
      <c r="I325" s="2205">
        <v>136917</v>
      </c>
      <c r="J325" s="595"/>
      <c r="K325" s="1977">
        <f>K324-I325</f>
        <v>840488</v>
      </c>
    </row>
    <row r="326" spans="1:11">
      <c r="A326" s="487"/>
      <c r="B326" s="2204"/>
      <c r="C326" s="555" t="s">
        <v>1566</v>
      </c>
      <c r="D326" s="2202"/>
      <c r="E326" s="2204"/>
      <c r="F326" s="2206"/>
      <c r="G326" s="2206"/>
      <c r="H326" s="2206"/>
      <c r="I326" s="2206"/>
      <c r="J326" s="559"/>
      <c r="K326" s="1978"/>
    </row>
    <row r="327" spans="1:11">
      <c r="A327" s="487"/>
      <c r="B327" s="533"/>
      <c r="C327" s="532"/>
      <c r="D327" s="576"/>
      <c r="E327" s="582"/>
      <c r="F327" s="575"/>
      <c r="G327" s="575"/>
      <c r="H327" s="600"/>
      <c r="I327" s="577"/>
      <c r="J327" s="585">
        <v>1800</v>
      </c>
      <c r="K327" s="2035">
        <f>K325+J327</f>
        <v>842288</v>
      </c>
    </row>
    <row r="328" spans="1:11">
      <c r="A328" s="491" t="s">
        <v>356</v>
      </c>
      <c r="B328" s="2219"/>
      <c r="C328" s="556" t="s">
        <v>1837</v>
      </c>
      <c r="D328" s="2201"/>
      <c r="E328" s="2203"/>
      <c r="F328" s="2205"/>
      <c r="G328" s="2205"/>
      <c r="H328" s="537"/>
      <c r="I328" s="2205">
        <v>15390</v>
      </c>
      <c r="J328" s="595"/>
      <c r="K328" s="1977">
        <f>K327-I328</f>
        <v>826898</v>
      </c>
    </row>
    <row r="329" spans="1:11">
      <c r="A329" s="487"/>
      <c r="B329" s="2220"/>
      <c r="C329" s="555" t="s">
        <v>1838</v>
      </c>
      <c r="D329" s="2202"/>
      <c r="E329" s="2204"/>
      <c r="F329" s="2206"/>
      <c r="G329" s="2206"/>
      <c r="H329" s="515"/>
      <c r="I329" s="2206"/>
      <c r="J329" s="559"/>
      <c r="K329" s="1978"/>
    </row>
    <row r="330" spans="1:11">
      <c r="A330" s="487"/>
      <c r="B330" s="561"/>
      <c r="C330" s="532"/>
      <c r="D330" s="576"/>
      <c r="E330" s="582"/>
      <c r="F330" s="577"/>
      <c r="G330" s="577"/>
      <c r="H330" s="600"/>
      <c r="I330" s="577"/>
      <c r="J330" s="585">
        <v>1500</v>
      </c>
      <c r="K330" s="1978">
        <f>K328+J330</f>
        <v>828398</v>
      </c>
    </row>
    <row r="331" spans="1:11">
      <c r="A331" s="498"/>
      <c r="B331" s="2219"/>
      <c r="C331" s="556" t="s">
        <v>781</v>
      </c>
      <c r="D331" s="2322" t="s">
        <v>1255</v>
      </c>
      <c r="E331" s="2324" t="s">
        <v>1256</v>
      </c>
      <c r="F331" s="2326"/>
      <c r="G331" s="2326"/>
      <c r="H331" s="537"/>
      <c r="I331" s="2326">
        <v>55340</v>
      </c>
      <c r="J331" s="559"/>
      <c r="K331" s="1977">
        <f>K330-I331</f>
        <v>773058</v>
      </c>
    </row>
    <row r="332" spans="1:11">
      <c r="A332" s="487"/>
      <c r="B332" s="2220"/>
      <c r="C332" s="555" t="s">
        <v>1161</v>
      </c>
      <c r="D332" s="2323" t="s">
        <v>746</v>
      </c>
      <c r="E332" s="2325"/>
      <c r="F332" s="2327"/>
      <c r="G332" s="2327"/>
      <c r="H332" s="515"/>
      <c r="I332" s="2327"/>
      <c r="J332" s="559"/>
      <c r="K332" s="1978"/>
    </row>
    <row r="333" spans="1:11">
      <c r="A333" s="487"/>
      <c r="B333" s="561"/>
      <c r="C333" s="532"/>
      <c r="D333" s="576"/>
      <c r="E333" s="582"/>
      <c r="F333" s="577"/>
      <c r="G333" s="577"/>
      <c r="H333" s="600"/>
      <c r="I333" s="577"/>
      <c r="J333" s="604">
        <v>1500</v>
      </c>
      <c r="K333" s="1978">
        <f>K331+J333</f>
        <v>774558</v>
      </c>
    </row>
    <row r="334" spans="1:11">
      <c r="A334" s="498"/>
      <c r="B334" s="2219"/>
      <c r="C334" s="556" t="s">
        <v>864</v>
      </c>
      <c r="D334" s="2322" t="s">
        <v>983</v>
      </c>
      <c r="E334" s="2328" t="s">
        <v>262</v>
      </c>
      <c r="F334" s="2326"/>
      <c r="G334" s="2330">
        <v>102500</v>
      </c>
      <c r="H334" s="534"/>
      <c r="I334" s="2326"/>
      <c r="J334" s="595"/>
      <c r="K334" s="1977">
        <f>K333-G334</f>
        <v>672058</v>
      </c>
    </row>
    <row r="335" spans="1:11">
      <c r="A335" s="487"/>
      <c r="B335" s="2220"/>
      <c r="C335" s="555" t="s">
        <v>1581</v>
      </c>
      <c r="D335" s="2323" t="s">
        <v>38</v>
      </c>
      <c r="E335" s="2329"/>
      <c r="F335" s="2327"/>
      <c r="G335" s="2331"/>
      <c r="H335" s="515"/>
      <c r="I335" s="2327"/>
      <c r="J335" s="559"/>
      <c r="K335" s="1978"/>
    </row>
    <row r="336" spans="1:11">
      <c r="A336" s="487"/>
      <c r="B336" s="561"/>
      <c r="C336" s="532"/>
      <c r="D336" s="576"/>
      <c r="E336" s="584"/>
      <c r="F336" s="600"/>
      <c r="G336" s="600"/>
      <c r="H336" s="600"/>
      <c r="I336" s="600"/>
      <c r="J336" s="604">
        <v>1800</v>
      </c>
      <c r="K336" s="1978">
        <f>K334+J336</f>
        <v>673858</v>
      </c>
    </row>
    <row r="337" spans="1:11">
      <c r="A337" s="498"/>
      <c r="B337" s="2219"/>
      <c r="C337" s="556" t="s">
        <v>1109</v>
      </c>
      <c r="D337" s="2322" t="s">
        <v>1312</v>
      </c>
      <c r="E337" s="2324" t="s">
        <v>1326</v>
      </c>
      <c r="F337" s="2326"/>
      <c r="G337" s="2326">
        <v>502500</v>
      </c>
      <c r="H337" s="943"/>
      <c r="I337" s="2330"/>
      <c r="J337" s="595"/>
      <c r="K337" s="1977">
        <f>K336-G337</f>
        <v>171358</v>
      </c>
    </row>
    <row r="338" spans="1:11">
      <c r="A338" s="487"/>
      <c r="B338" s="2220"/>
      <c r="C338" s="555" t="s">
        <v>1311</v>
      </c>
      <c r="D338" s="2323" t="s">
        <v>1313</v>
      </c>
      <c r="E338" s="2325"/>
      <c r="F338" s="2327"/>
      <c r="G338" s="2327"/>
      <c r="H338" s="460"/>
      <c r="I338" s="2331"/>
      <c r="J338" s="595"/>
      <c r="K338" s="1978"/>
    </row>
    <row r="339" spans="1:11">
      <c r="A339" s="487"/>
      <c r="B339" s="561"/>
      <c r="C339" s="532"/>
      <c r="D339" s="576"/>
      <c r="E339" s="584"/>
      <c r="F339" s="577"/>
      <c r="G339" s="577"/>
      <c r="H339" s="600"/>
      <c r="I339" s="577"/>
      <c r="J339" s="585">
        <v>1800</v>
      </c>
      <c r="K339" s="2080">
        <f>K337+J339</f>
        <v>173158</v>
      </c>
    </row>
    <row r="340" spans="1:11">
      <c r="A340" s="498"/>
      <c r="B340" s="2219"/>
      <c r="C340" s="556" t="s">
        <v>869</v>
      </c>
      <c r="D340" s="2322" t="s">
        <v>1845</v>
      </c>
      <c r="E340" s="1136"/>
      <c r="F340" s="2326"/>
      <c r="G340" s="2326"/>
      <c r="H340" s="537"/>
      <c r="I340" s="2326">
        <v>56008</v>
      </c>
      <c r="J340" s="595"/>
      <c r="K340" s="1977">
        <f>K339-I340</f>
        <v>117150</v>
      </c>
    </row>
    <row r="341" spans="1:11">
      <c r="A341" s="487"/>
      <c r="B341" s="2220"/>
      <c r="C341" s="555" t="s">
        <v>1839</v>
      </c>
      <c r="D341" s="2323"/>
      <c r="E341" s="2332"/>
      <c r="F341" s="2327"/>
      <c r="G341" s="2327"/>
      <c r="H341" s="515"/>
      <c r="I341" s="2327"/>
      <c r="J341" s="559"/>
      <c r="K341" s="1978"/>
    </row>
    <row r="342" spans="1:11">
      <c r="A342" s="487"/>
      <c r="B342" s="561"/>
      <c r="C342" s="532"/>
      <c r="D342" s="576"/>
      <c r="E342" s="582"/>
      <c r="F342" s="577"/>
      <c r="G342" s="577"/>
      <c r="H342" s="600"/>
      <c r="I342" s="577"/>
      <c r="J342" s="585">
        <v>1650</v>
      </c>
      <c r="K342" s="1978">
        <f>K340+J342</f>
        <v>118800</v>
      </c>
    </row>
    <row r="343" spans="1:11">
      <c r="A343" s="491"/>
      <c r="B343" s="2219"/>
      <c r="C343" s="556" t="s">
        <v>869</v>
      </c>
      <c r="D343" s="2322" t="s">
        <v>1845</v>
      </c>
      <c r="E343" s="1136"/>
      <c r="F343" s="2326"/>
      <c r="G343" s="2326"/>
      <c r="H343" s="537"/>
      <c r="I343" s="2326">
        <v>81320</v>
      </c>
      <c r="J343" s="595"/>
      <c r="K343" s="1977">
        <f>K342-I343</f>
        <v>37480</v>
      </c>
    </row>
    <row r="344" spans="1:11">
      <c r="A344" s="487"/>
      <c r="B344" s="2220"/>
      <c r="C344" s="555" t="s">
        <v>1840</v>
      </c>
      <c r="D344" s="2323"/>
      <c r="E344" s="2332"/>
      <c r="F344" s="2327"/>
      <c r="G344" s="2327"/>
      <c r="H344" s="515"/>
      <c r="I344" s="2327"/>
      <c r="J344" s="559"/>
      <c r="K344" s="1978"/>
    </row>
    <row r="345" spans="1:11">
      <c r="A345" s="487"/>
      <c r="B345" s="561"/>
      <c r="C345" s="532"/>
      <c r="D345" s="576"/>
      <c r="E345" s="582"/>
      <c r="F345" s="577"/>
      <c r="G345" s="577"/>
      <c r="H345" s="600"/>
      <c r="I345" s="577"/>
      <c r="J345" s="585">
        <v>1650</v>
      </c>
      <c r="K345" s="2035">
        <f>K343+J345</f>
        <v>39130</v>
      </c>
    </row>
    <row r="346" spans="1:11">
      <c r="A346" s="498"/>
      <c r="B346" s="2203" t="s">
        <v>1841</v>
      </c>
      <c r="C346" s="556" t="s">
        <v>591</v>
      </c>
      <c r="D346" s="2335"/>
      <c r="E346" s="2337"/>
      <c r="F346" s="2333">
        <v>20000000</v>
      </c>
      <c r="G346" s="2205"/>
      <c r="H346" s="2205"/>
      <c r="I346" s="2205"/>
      <c r="J346" s="2222"/>
      <c r="K346" s="1977">
        <f>K345+F346</f>
        <v>20039130</v>
      </c>
    </row>
    <row r="347" spans="1:11">
      <c r="A347" s="487"/>
      <c r="B347" s="2204"/>
      <c r="C347" s="555"/>
      <c r="D347" s="2336"/>
      <c r="E347" s="2338"/>
      <c r="F347" s="2334"/>
      <c r="G347" s="2206"/>
      <c r="H347" s="2206"/>
      <c r="I347" s="2206"/>
      <c r="J347" s="2223"/>
      <c r="K347" s="1978"/>
    </row>
    <row r="348" spans="1:11">
      <c r="A348" s="487"/>
      <c r="B348" s="533"/>
      <c r="C348" s="529"/>
      <c r="D348" s="602"/>
      <c r="E348" s="605"/>
      <c r="F348" s="577"/>
      <c r="G348" s="577"/>
      <c r="H348" s="600"/>
      <c r="I348" s="577"/>
      <c r="J348" s="604"/>
      <c r="K348" s="1978"/>
    </row>
    <row r="349" spans="1:11">
      <c r="A349" s="9515"/>
      <c r="B349" s="2219"/>
      <c r="C349" s="474" t="s">
        <v>781</v>
      </c>
      <c r="D349" s="2335" t="s">
        <v>45</v>
      </c>
      <c r="E349" s="9498" t="s">
        <v>47</v>
      </c>
      <c r="F349" s="2333"/>
      <c r="G349" s="2333"/>
      <c r="H349" s="534">
        <v>59890</v>
      </c>
      <c r="I349" s="2339"/>
      <c r="J349" s="923"/>
      <c r="K349" s="1977">
        <f>K346-H349</f>
        <v>19979240</v>
      </c>
    </row>
    <row r="350" spans="1:11">
      <c r="A350" s="9516"/>
      <c r="B350" s="2220"/>
      <c r="C350" s="477" t="s">
        <v>1567</v>
      </c>
      <c r="D350" s="2336" t="s">
        <v>1176</v>
      </c>
      <c r="E350" s="9499"/>
      <c r="F350" s="2334"/>
      <c r="G350" s="2334"/>
      <c r="H350" s="515"/>
      <c r="I350" s="2340"/>
      <c r="J350" s="460"/>
      <c r="K350" s="1978"/>
    </row>
    <row r="351" spans="1:11">
      <c r="A351" s="487"/>
      <c r="B351" s="561"/>
      <c r="C351" s="1980"/>
      <c r="D351" s="573"/>
      <c r="E351" s="574"/>
      <c r="F351" s="1985"/>
      <c r="G351" s="1985"/>
      <c r="H351" s="1962"/>
      <c r="I351" s="1985"/>
      <c r="J351" s="1962">
        <v>1500</v>
      </c>
      <c r="K351" s="1978">
        <f>K349+J351</f>
        <v>19980740</v>
      </c>
    </row>
    <row r="352" spans="1:11">
      <c r="A352" s="9515"/>
      <c r="B352" s="2219"/>
      <c r="C352" s="457" t="s">
        <v>997</v>
      </c>
      <c r="D352" s="2345" t="s">
        <v>1580</v>
      </c>
      <c r="E352" s="459" t="s">
        <v>1600</v>
      </c>
      <c r="F352" s="2333"/>
      <c r="G352" s="2333">
        <v>202500</v>
      </c>
      <c r="H352" s="2333"/>
      <c r="I352" s="2333"/>
      <c r="J352" s="595"/>
      <c r="K352" s="1977">
        <f>K351-G352</f>
        <v>19778240</v>
      </c>
    </row>
    <row r="353" spans="1:11">
      <c r="A353" s="9516"/>
      <c r="B353" s="2220"/>
      <c r="C353" s="461" t="s">
        <v>1579</v>
      </c>
      <c r="D353" s="2346" t="s">
        <v>38</v>
      </c>
      <c r="E353" s="2342"/>
      <c r="F353" s="2334"/>
      <c r="G353" s="2334"/>
      <c r="H353" s="2334"/>
      <c r="I353" s="2334"/>
      <c r="J353" s="559"/>
      <c r="K353" s="1978"/>
    </row>
    <row r="354" spans="1:11">
      <c r="A354" s="487"/>
      <c r="B354" s="561"/>
      <c r="C354" s="532"/>
      <c r="D354" s="576"/>
      <c r="E354" s="584"/>
      <c r="F354" s="577"/>
      <c r="G354" s="577"/>
      <c r="H354" s="600"/>
      <c r="I354" s="577"/>
      <c r="J354" s="604">
        <v>1800</v>
      </c>
      <c r="K354" s="2080">
        <f>K352+J354</f>
        <v>19780040</v>
      </c>
    </row>
    <row r="355" spans="1:11">
      <c r="A355" s="9515"/>
      <c r="B355" s="2219"/>
      <c r="C355" s="556" t="s">
        <v>1710</v>
      </c>
      <c r="D355" s="2335" t="s">
        <v>457</v>
      </c>
      <c r="E355" s="1136" t="s">
        <v>459</v>
      </c>
      <c r="F355" s="2333"/>
      <c r="G355" s="2339"/>
      <c r="H355" s="2333"/>
      <c r="I355" s="2333">
        <v>22890</v>
      </c>
      <c r="J355" s="2343"/>
      <c r="K355" s="1977">
        <f>K354-I355</f>
        <v>19757150</v>
      </c>
    </row>
    <row r="356" spans="1:11">
      <c r="A356" s="9516"/>
      <c r="B356" s="2220"/>
      <c r="C356" s="555" t="s">
        <v>1762</v>
      </c>
      <c r="D356" s="2336" t="s">
        <v>1893</v>
      </c>
      <c r="E356" s="2341"/>
      <c r="F356" s="2334"/>
      <c r="G356" s="2340"/>
      <c r="H356" s="2334"/>
      <c r="I356" s="2334"/>
      <c r="J356" s="2344"/>
      <c r="K356" s="1978"/>
    </row>
    <row r="357" spans="1:11">
      <c r="A357" s="487"/>
      <c r="B357" s="561"/>
      <c r="C357" s="532"/>
      <c r="D357" s="576"/>
      <c r="E357" s="582"/>
      <c r="F357" s="577"/>
      <c r="G357" s="577"/>
      <c r="H357" s="600"/>
      <c r="I357" s="577"/>
      <c r="J357" s="604">
        <v>1500</v>
      </c>
      <c r="K357" s="1978">
        <f>K355+J357</f>
        <v>19758650</v>
      </c>
    </row>
    <row r="358" spans="1:11">
      <c r="A358" s="9515"/>
      <c r="B358" s="2219" t="s">
        <v>1842</v>
      </c>
      <c r="C358" s="556" t="s">
        <v>1109</v>
      </c>
      <c r="D358" s="2349" t="s">
        <v>278</v>
      </c>
      <c r="E358" s="974" t="s">
        <v>279</v>
      </c>
      <c r="F358" s="2347"/>
      <c r="G358" s="2347">
        <v>502500</v>
      </c>
      <c r="H358" s="2347"/>
      <c r="I358" s="2347"/>
      <c r="J358" s="2352"/>
      <c r="K358" s="1977">
        <f>K357-G358</f>
        <v>19256150</v>
      </c>
    </row>
    <row r="359" spans="1:11">
      <c r="A359" s="9516"/>
      <c r="B359" s="2220"/>
      <c r="C359" s="555" t="s">
        <v>1527</v>
      </c>
      <c r="D359" s="2350" t="s">
        <v>38</v>
      </c>
      <c r="E359" s="2351"/>
      <c r="F359" s="2348"/>
      <c r="G359" s="2348"/>
      <c r="H359" s="2348"/>
      <c r="I359" s="2348"/>
      <c r="J359" s="2353"/>
      <c r="K359" s="1978"/>
    </row>
    <row r="360" spans="1:11">
      <c r="A360" s="487"/>
      <c r="B360" s="561"/>
      <c r="C360" s="529"/>
      <c r="D360" s="602"/>
      <c r="E360" s="605"/>
      <c r="F360" s="577"/>
      <c r="G360" s="577"/>
      <c r="H360" s="600"/>
      <c r="I360" s="577"/>
      <c r="J360" s="604">
        <v>1800</v>
      </c>
      <c r="K360" s="1978">
        <f>K358+J360</f>
        <v>19257950</v>
      </c>
    </row>
    <row r="361" spans="1:11">
      <c r="A361" s="9515"/>
      <c r="B361" s="2203" t="s">
        <v>1843</v>
      </c>
      <c r="C361" s="556" t="s">
        <v>815</v>
      </c>
      <c r="D361" s="2358" t="s">
        <v>627</v>
      </c>
      <c r="E361" s="2360" t="s">
        <v>92</v>
      </c>
      <c r="F361" s="2205"/>
      <c r="G361" s="2205"/>
      <c r="H361" s="2205"/>
      <c r="I361" s="2205">
        <v>107514</v>
      </c>
      <c r="J361" s="464"/>
      <c r="K361" s="1977">
        <f>K360-I361</f>
        <v>19150436</v>
      </c>
    </row>
    <row r="362" spans="1:11">
      <c r="A362" s="9516"/>
      <c r="B362" s="2204"/>
      <c r="C362" s="555" t="s">
        <v>1440</v>
      </c>
      <c r="D362" s="2359" t="s">
        <v>1479</v>
      </c>
      <c r="E362" s="2361"/>
      <c r="F362" s="2206"/>
      <c r="G362" s="2206"/>
      <c r="H362" s="2206"/>
      <c r="I362" s="2206"/>
      <c r="J362" s="559"/>
      <c r="K362" s="1978"/>
    </row>
    <row r="363" spans="1:11">
      <c r="A363" s="487"/>
      <c r="B363" s="533"/>
      <c r="C363" s="532"/>
      <c r="D363" s="576"/>
      <c r="E363" s="582"/>
      <c r="F363" s="577"/>
      <c r="G363" s="577"/>
      <c r="H363" s="600"/>
      <c r="I363" s="577"/>
      <c r="J363" s="604">
        <v>1800</v>
      </c>
      <c r="K363" s="2035">
        <f>K361+J363</f>
        <v>19152236</v>
      </c>
    </row>
    <row r="364" spans="1:11">
      <c r="A364" s="9515"/>
      <c r="B364" s="2219"/>
      <c r="C364" s="474" t="s">
        <v>815</v>
      </c>
      <c r="D364" s="2358" t="s">
        <v>627</v>
      </c>
      <c r="E364" s="2360" t="s">
        <v>92</v>
      </c>
      <c r="F364" s="2205"/>
      <c r="G364" s="2205"/>
      <c r="H364" s="537"/>
      <c r="I364" s="2205">
        <v>78446</v>
      </c>
      <c r="J364" s="595"/>
      <c r="K364" s="1977">
        <f>K363-I364</f>
        <v>19073790</v>
      </c>
    </row>
    <row r="365" spans="1:11">
      <c r="A365" s="9516"/>
      <c r="B365" s="2220"/>
      <c r="C365" s="461" t="s">
        <v>1443</v>
      </c>
      <c r="D365" s="2359" t="s">
        <v>1479</v>
      </c>
      <c r="E365" s="2361"/>
      <c r="F365" s="2206"/>
      <c r="G365" s="2206"/>
      <c r="H365" s="515"/>
      <c r="I365" s="2206"/>
      <c r="J365" s="595"/>
      <c r="K365" s="1978"/>
    </row>
    <row r="366" spans="1:11">
      <c r="A366" s="487"/>
      <c r="B366" s="2220"/>
      <c r="C366" s="532"/>
      <c r="D366" s="576"/>
      <c r="E366" s="582"/>
      <c r="F366" s="577"/>
      <c r="G366" s="577"/>
      <c r="H366" s="600"/>
      <c r="I366" s="577"/>
      <c r="J366" s="585">
        <v>1800</v>
      </c>
      <c r="K366" s="1978">
        <f>K364+J366</f>
        <v>19075590</v>
      </c>
    </row>
    <row r="367" spans="1:11">
      <c r="A367" s="9515"/>
      <c r="B367" s="2203"/>
      <c r="C367" s="474" t="s">
        <v>781</v>
      </c>
      <c r="D367" s="2358" t="s">
        <v>627</v>
      </c>
      <c r="E367" s="2360" t="s">
        <v>92</v>
      </c>
      <c r="F367" s="457"/>
      <c r="G367" s="2235"/>
      <c r="H367" s="2222"/>
      <c r="I367" s="2205">
        <v>24040</v>
      </c>
      <c r="J367" s="595"/>
      <c r="K367" s="1977">
        <f>K366-I367</f>
        <v>19051550</v>
      </c>
    </row>
    <row r="368" spans="1:11">
      <c r="A368" s="9516"/>
      <c r="B368" s="2204"/>
      <c r="C368" s="477" t="s">
        <v>1444</v>
      </c>
      <c r="D368" s="2359" t="s">
        <v>1479</v>
      </c>
      <c r="E368" s="2361"/>
      <c r="F368" s="461"/>
      <c r="G368" s="2236"/>
      <c r="H368" s="2223"/>
      <c r="I368" s="2206"/>
      <c r="J368" s="595"/>
      <c r="K368" s="1978"/>
    </row>
    <row r="369" spans="1:11">
      <c r="A369" s="487"/>
      <c r="B369" s="2220"/>
      <c r="C369" s="532"/>
      <c r="D369" s="576"/>
      <c r="E369" s="582"/>
      <c r="F369" s="577"/>
      <c r="G369" s="577"/>
      <c r="H369" s="600"/>
      <c r="I369" s="577"/>
      <c r="J369" s="585">
        <v>1500</v>
      </c>
      <c r="K369" s="1978">
        <f>K367+J369</f>
        <v>19053050</v>
      </c>
    </row>
    <row r="370" spans="1:11">
      <c r="A370" s="9515"/>
      <c r="B370" s="2203"/>
      <c r="C370" s="457" t="s">
        <v>781</v>
      </c>
      <c r="D370" s="2358" t="s">
        <v>627</v>
      </c>
      <c r="E370" s="2360" t="s">
        <v>92</v>
      </c>
      <c r="F370" s="2205"/>
      <c r="G370" s="2205"/>
      <c r="H370" s="2205"/>
      <c r="I370" s="2205">
        <v>92890</v>
      </c>
      <c r="J370" s="2222"/>
      <c r="K370" s="1977">
        <f>K369-I370</f>
        <v>18960160</v>
      </c>
    </row>
    <row r="371" spans="1:11">
      <c r="A371" s="9516"/>
      <c r="B371" s="2204"/>
      <c r="C371" s="461" t="s">
        <v>1445</v>
      </c>
      <c r="D371" s="2359" t="s">
        <v>1479</v>
      </c>
      <c r="E371" s="2361"/>
      <c r="F371" s="2206"/>
      <c r="G371" s="2206"/>
      <c r="H371" s="2206"/>
      <c r="I371" s="2206"/>
      <c r="J371" s="2223"/>
      <c r="K371" s="1978"/>
    </row>
    <row r="372" spans="1:11">
      <c r="A372" s="487"/>
      <c r="B372" s="561"/>
      <c r="C372" s="532"/>
      <c r="D372" s="576"/>
      <c r="E372" s="582"/>
      <c r="F372" s="577"/>
      <c r="G372" s="577"/>
      <c r="H372" s="600"/>
      <c r="I372" s="577"/>
      <c r="J372" s="604">
        <v>1500</v>
      </c>
      <c r="K372" s="1978">
        <f>K370+J372</f>
        <v>18961660</v>
      </c>
    </row>
    <row r="373" spans="1:11">
      <c r="A373" s="9515"/>
      <c r="B373" s="2203"/>
      <c r="C373" s="457" t="s">
        <v>781</v>
      </c>
      <c r="D373" s="2358" t="s">
        <v>1845</v>
      </c>
      <c r="E373" s="2356"/>
      <c r="F373" s="2354"/>
      <c r="G373" s="2354"/>
      <c r="H373" s="537"/>
      <c r="I373" s="2354">
        <v>313640</v>
      </c>
      <c r="J373" s="464"/>
      <c r="K373" s="1977">
        <f>K372-I373</f>
        <v>18648020</v>
      </c>
    </row>
    <row r="374" spans="1:11">
      <c r="A374" s="9516"/>
      <c r="B374" s="2204"/>
      <c r="C374" s="461" t="s">
        <v>1061</v>
      </c>
      <c r="D374" s="2359"/>
      <c r="E374" s="2357"/>
      <c r="F374" s="2355"/>
      <c r="G374" s="2355"/>
      <c r="H374" s="515"/>
      <c r="I374" s="2355"/>
      <c r="J374" s="559"/>
      <c r="K374" s="1978"/>
    </row>
    <row r="375" spans="1:11">
      <c r="A375" s="487"/>
      <c r="B375" s="2220"/>
      <c r="C375" s="532"/>
      <c r="D375" s="576"/>
      <c r="E375" s="582"/>
      <c r="F375" s="577"/>
      <c r="G375" s="577"/>
      <c r="H375" s="600"/>
      <c r="I375" s="577"/>
      <c r="J375" s="2037">
        <v>1500</v>
      </c>
      <c r="K375" s="1978">
        <f>K373+J375</f>
        <v>18649520</v>
      </c>
    </row>
    <row r="376" spans="1:11">
      <c r="A376" s="9515"/>
      <c r="B376" s="2203"/>
      <c r="C376" s="556" t="s">
        <v>796</v>
      </c>
      <c r="D376" s="2358" t="s">
        <v>1845</v>
      </c>
      <c r="E376" s="2356"/>
      <c r="F376" s="2354"/>
      <c r="G376" s="2354"/>
      <c r="H376" s="2354"/>
      <c r="I376" s="2354">
        <v>41300</v>
      </c>
      <c r="J376" s="2362"/>
      <c r="K376" s="1977">
        <f>K375-I376</f>
        <v>18608220</v>
      </c>
    </row>
    <row r="377" spans="1:11">
      <c r="A377" s="9516"/>
      <c r="B377" s="2204"/>
      <c r="C377" s="555" t="s">
        <v>1062</v>
      </c>
      <c r="D377" s="2359"/>
      <c r="E377" s="2357"/>
      <c r="F377" s="2355"/>
      <c r="G377" s="2355"/>
      <c r="H377" s="2355"/>
      <c r="I377" s="2355"/>
      <c r="J377" s="2363"/>
      <c r="K377" s="1978"/>
    </row>
    <row r="378" spans="1:11">
      <c r="A378" s="487"/>
      <c r="B378" s="561"/>
      <c r="C378" s="532"/>
      <c r="D378" s="576"/>
      <c r="E378" s="582"/>
      <c r="F378" s="577"/>
      <c r="G378" s="577"/>
      <c r="H378" s="600"/>
      <c r="I378" s="577"/>
      <c r="J378" s="585">
        <v>750</v>
      </c>
      <c r="K378" s="1978">
        <f>K376+J378</f>
        <v>18608970</v>
      </c>
    </row>
    <row r="379" spans="1:11">
      <c r="A379" s="9515"/>
      <c r="B379" s="2203" t="s">
        <v>1844</v>
      </c>
      <c r="C379" s="474" t="s">
        <v>815</v>
      </c>
      <c r="D379" s="485" t="s">
        <v>1847</v>
      </c>
      <c r="E379" s="2203" t="s">
        <v>1848</v>
      </c>
      <c r="F379" s="2205"/>
      <c r="G379" s="2366">
        <v>750490</v>
      </c>
      <c r="H379" s="2231"/>
      <c r="I379" s="2205"/>
      <c r="J379" s="2222"/>
      <c r="K379" s="1977">
        <f>K378-G379</f>
        <v>17858480</v>
      </c>
    </row>
    <row r="380" spans="1:11">
      <c r="A380" s="9516"/>
      <c r="B380" s="2204"/>
      <c r="C380" s="461" t="s">
        <v>1846</v>
      </c>
      <c r="D380" s="486" t="s">
        <v>1819</v>
      </c>
      <c r="E380" s="2204"/>
      <c r="F380" s="2206"/>
      <c r="G380" s="2206"/>
      <c r="H380" s="2232"/>
      <c r="I380" s="2206"/>
      <c r="J380" s="2223"/>
      <c r="K380" s="1978"/>
    </row>
    <row r="381" spans="1:11">
      <c r="A381" s="487"/>
      <c r="B381" s="2220"/>
      <c r="C381" s="532"/>
      <c r="D381" s="602"/>
      <c r="E381" s="605"/>
      <c r="F381" s="577"/>
      <c r="G381" s="577"/>
      <c r="H381" s="600"/>
      <c r="I381" s="577"/>
      <c r="J381" s="604">
        <v>1800</v>
      </c>
      <c r="K381" s="1978">
        <f>K379+J381</f>
        <v>17860280</v>
      </c>
    </row>
    <row r="382" spans="1:11">
      <c r="A382" s="9515"/>
      <c r="B382" s="2203"/>
      <c r="C382" s="556" t="s">
        <v>869</v>
      </c>
      <c r="D382" s="485" t="s">
        <v>1847</v>
      </c>
      <c r="E382" s="2364" t="s">
        <v>1848</v>
      </c>
      <c r="F382" s="2366"/>
      <c r="G382" s="2366">
        <v>61925</v>
      </c>
      <c r="H382" s="537"/>
      <c r="I382" s="2366"/>
      <c r="J382" s="595"/>
      <c r="K382" s="1977">
        <f>K381-G382</f>
        <v>17798355</v>
      </c>
    </row>
    <row r="383" spans="1:11">
      <c r="A383" s="9516"/>
      <c r="B383" s="2204"/>
      <c r="C383" s="555" t="s">
        <v>1849</v>
      </c>
      <c r="D383" s="486" t="s">
        <v>1819</v>
      </c>
      <c r="E383" s="2365"/>
      <c r="F383" s="2367"/>
      <c r="G383" s="2367"/>
      <c r="H383" s="515"/>
      <c r="I383" s="2367"/>
      <c r="J383" s="559"/>
      <c r="K383" s="1978"/>
    </row>
    <row r="384" spans="1:11">
      <c r="A384" s="487"/>
      <c r="B384" s="561"/>
      <c r="C384" s="532"/>
      <c r="D384" s="576"/>
      <c r="E384" s="582"/>
      <c r="F384" s="577"/>
      <c r="G384" s="577"/>
      <c r="H384" s="600"/>
      <c r="I384" s="577"/>
      <c r="J384" s="585">
        <v>1650</v>
      </c>
      <c r="K384" s="1978">
        <f>K382+J384</f>
        <v>17800005</v>
      </c>
    </row>
    <row r="385" spans="1:11">
      <c r="A385" s="9515"/>
      <c r="B385" s="2203" t="s">
        <v>1850</v>
      </c>
      <c r="C385" s="474" t="s">
        <v>781</v>
      </c>
      <c r="D385" s="2380" t="s">
        <v>1167</v>
      </c>
      <c r="E385" s="2370" t="s">
        <v>195</v>
      </c>
      <c r="F385" s="2368"/>
      <c r="G385" s="2368"/>
      <c r="H385" s="2368"/>
      <c r="I385" s="2368">
        <v>114140</v>
      </c>
      <c r="J385" s="464"/>
      <c r="K385" s="1977">
        <f>K384-I385</f>
        <v>17685865</v>
      </c>
    </row>
    <row r="386" spans="1:11">
      <c r="A386" s="9516"/>
      <c r="B386" s="2204"/>
      <c r="C386" s="477" t="s">
        <v>1238</v>
      </c>
      <c r="D386" s="2381" t="s">
        <v>38</v>
      </c>
      <c r="E386" s="2371"/>
      <c r="F386" s="2369"/>
      <c r="G386" s="2369"/>
      <c r="H386" s="2369"/>
      <c r="I386" s="2369"/>
      <c r="J386" s="559"/>
      <c r="K386" s="1978"/>
    </row>
    <row r="387" spans="1:11">
      <c r="A387" s="487"/>
      <c r="B387" s="2220"/>
      <c r="C387" s="532"/>
      <c r="D387" s="576"/>
      <c r="E387" s="582"/>
      <c r="F387" s="577"/>
      <c r="G387" s="577"/>
      <c r="H387" s="600"/>
      <c r="I387" s="577"/>
      <c r="J387" s="585">
        <v>1500</v>
      </c>
      <c r="K387" s="1978">
        <f>K385+J387</f>
        <v>17687365</v>
      </c>
    </row>
    <row r="388" spans="1:11">
      <c r="A388" s="9515"/>
      <c r="B388" s="2203"/>
      <c r="C388" s="474" t="s">
        <v>781</v>
      </c>
      <c r="D388" s="2380" t="s">
        <v>1167</v>
      </c>
      <c r="E388" s="2370" t="s">
        <v>195</v>
      </c>
      <c r="F388" s="2368"/>
      <c r="G388" s="2368"/>
      <c r="H388" s="537"/>
      <c r="I388" s="2368">
        <v>64640</v>
      </c>
      <c r="J388" s="595"/>
      <c r="K388" s="1977">
        <f>K387-I388</f>
        <v>17622725</v>
      </c>
    </row>
    <row r="389" spans="1:11">
      <c r="A389" s="9516"/>
      <c r="B389" s="2204"/>
      <c r="C389" s="477" t="s">
        <v>1239</v>
      </c>
      <c r="D389" s="2381" t="s">
        <v>38</v>
      </c>
      <c r="E389" s="2371"/>
      <c r="F389" s="2369"/>
      <c r="G389" s="2369"/>
      <c r="H389" s="515"/>
      <c r="I389" s="2369"/>
      <c r="J389" s="595"/>
      <c r="K389" s="1978"/>
    </row>
    <row r="390" spans="1:11">
      <c r="A390" s="487"/>
      <c r="B390" s="561"/>
      <c r="C390" s="532"/>
      <c r="D390" s="576"/>
      <c r="E390" s="582"/>
      <c r="F390" s="577"/>
      <c r="G390" s="577"/>
      <c r="H390" s="600"/>
      <c r="I390" s="577"/>
      <c r="J390" s="585">
        <v>1500</v>
      </c>
      <c r="K390" s="1978">
        <f>K388+J390</f>
        <v>17624225</v>
      </c>
    </row>
    <row r="391" spans="1:11">
      <c r="A391" s="9515"/>
      <c r="B391" s="2203"/>
      <c r="C391" s="474" t="s">
        <v>796</v>
      </c>
      <c r="D391" s="2380" t="s">
        <v>1167</v>
      </c>
      <c r="E391" s="2370" t="s">
        <v>195</v>
      </c>
      <c r="F391" s="2368"/>
      <c r="G391" s="2368"/>
      <c r="H391" s="2368"/>
      <c r="I391" s="2368">
        <v>172300</v>
      </c>
      <c r="J391" s="2378"/>
      <c r="K391" s="1977">
        <f>K390-I391</f>
        <v>17451925</v>
      </c>
    </row>
    <row r="392" spans="1:11">
      <c r="A392" s="9516"/>
      <c r="B392" s="2204"/>
      <c r="C392" s="477" t="s">
        <v>1802</v>
      </c>
      <c r="D392" s="2381" t="s">
        <v>38</v>
      </c>
      <c r="E392" s="2371"/>
      <c r="F392" s="2369"/>
      <c r="G392" s="2369"/>
      <c r="H392" s="2369"/>
      <c r="I392" s="2369"/>
      <c r="J392" s="2379"/>
      <c r="K392" s="1978"/>
    </row>
    <row r="393" spans="1:11">
      <c r="A393" s="487"/>
      <c r="B393" s="2220"/>
      <c r="C393" s="532"/>
      <c r="D393" s="576"/>
      <c r="E393" s="582"/>
      <c r="F393" s="577"/>
      <c r="G393" s="577"/>
      <c r="H393" s="600"/>
      <c r="I393" s="577"/>
      <c r="J393" s="585">
        <v>750</v>
      </c>
      <c r="K393" s="1978">
        <f>K391+J393</f>
        <v>17452675</v>
      </c>
    </row>
    <row r="394" spans="1:11">
      <c r="A394" s="9515"/>
      <c r="B394" s="2203"/>
      <c r="C394" s="457" t="s">
        <v>781</v>
      </c>
      <c r="D394" s="2380" t="s">
        <v>1167</v>
      </c>
      <c r="E394" s="2382" t="s">
        <v>195</v>
      </c>
      <c r="F394" s="2376"/>
      <c r="G394" s="2376"/>
      <c r="H394" s="943"/>
      <c r="I394" s="2376">
        <v>116140</v>
      </c>
      <c r="J394" s="595"/>
      <c r="K394" s="1977">
        <f>K393-I394</f>
        <v>17336535</v>
      </c>
    </row>
    <row r="395" spans="1:11">
      <c r="A395" s="9516"/>
      <c r="B395" s="2204"/>
      <c r="C395" s="461" t="s">
        <v>1237</v>
      </c>
      <c r="D395" s="2381" t="s">
        <v>38</v>
      </c>
      <c r="E395" s="2383"/>
      <c r="F395" s="2377"/>
      <c r="G395" s="2377"/>
      <c r="H395" s="460"/>
      <c r="I395" s="2377"/>
      <c r="J395" s="595"/>
      <c r="K395" s="1978"/>
    </row>
    <row r="396" spans="1:11">
      <c r="A396" s="487"/>
      <c r="B396" s="561"/>
      <c r="C396" s="465"/>
      <c r="D396" s="602"/>
      <c r="E396" s="605"/>
      <c r="F396" s="577"/>
      <c r="G396" s="577"/>
      <c r="H396" s="600"/>
      <c r="I396" s="577"/>
      <c r="J396" s="585">
        <v>1500</v>
      </c>
      <c r="K396" s="1978">
        <f>K394+J396</f>
        <v>17338035</v>
      </c>
    </row>
    <row r="397" spans="1:11">
      <c r="A397" s="9515"/>
      <c r="B397" s="2203"/>
      <c r="C397" s="474" t="s">
        <v>815</v>
      </c>
      <c r="D397" s="485" t="s">
        <v>1852</v>
      </c>
      <c r="E397" s="2370"/>
      <c r="F397" s="2368"/>
      <c r="G397" s="2368"/>
      <c r="H397" s="2384"/>
      <c r="I397" s="2368">
        <v>3730241</v>
      </c>
      <c r="J397" s="2378"/>
      <c r="K397" s="1977">
        <f>K396-I397</f>
        <v>13607794</v>
      </c>
    </row>
    <row r="398" spans="1:11">
      <c r="A398" s="9516"/>
      <c r="B398" s="2204"/>
      <c r="C398" s="461" t="s">
        <v>1851</v>
      </c>
      <c r="D398" s="486"/>
      <c r="E398" s="2371"/>
      <c r="F398" s="2369"/>
      <c r="G398" s="2369"/>
      <c r="H398" s="2385"/>
      <c r="I398" s="2369"/>
      <c r="J398" s="2379"/>
      <c r="K398" s="1978"/>
    </row>
    <row r="399" spans="1:11">
      <c r="A399" s="487"/>
      <c r="B399" s="2220"/>
      <c r="C399" s="532"/>
      <c r="D399" s="602"/>
      <c r="E399" s="605"/>
      <c r="F399" s="577"/>
      <c r="G399" s="577"/>
      <c r="H399" s="600"/>
      <c r="I399" s="577"/>
      <c r="J399" s="604">
        <v>1800</v>
      </c>
      <c r="K399" s="1978">
        <f>K397+J399</f>
        <v>13609594</v>
      </c>
    </row>
    <row r="400" spans="1:11">
      <c r="A400" s="9515"/>
      <c r="B400" s="2203"/>
      <c r="C400" s="474" t="s">
        <v>815</v>
      </c>
      <c r="D400" s="485" t="s">
        <v>1852</v>
      </c>
      <c r="E400" s="2370"/>
      <c r="F400" s="2368"/>
      <c r="G400" s="2368"/>
      <c r="H400" s="2384"/>
      <c r="I400" s="2368">
        <v>2118289</v>
      </c>
      <c r="J400" s="2378"/>
      <c r="K400" s="1977">
        <f>K399-I400</f>
        <v>11491305</v>
      </c>
    </row>
    <row r="401" spans="1:11">
      <c r="A401" s="9516"/>
      <c r="B401" s="2204"/>
      <c r="C401" s="461" t="s">
        <v>1853</v>
      </c>
      <c r="D401" s="486"/>
      <c r="E401" s="2371"/>
      <c r="F401" s="2369"/>
      <c r="G401" s="2369"/>
      <c r="H401" s="2385"/>
      <c r="I401" s="2369"/>
      <c r="J401" s="2379"/>
      <c r="K401" s="1978"/>
    </row>
    <row r="402" spans="1:11">
      <c r="A402" s="487"/>
      <c r="B402" s="561"/>
      <c r="C402" s="532"/>
      <c r="D402" s="602"/>
      <c r="E402" s="605"/>
      <c r="F402" s="577"/>
      <c r="G402" s="577"/>
      <c r="H402" s="600"/>
      <c r="I402" s="577"/>
      <c r="J402" s="604">
        <v>1800</v>
      </c>
      <c r="K402" s="1978">
        <f>K400+J402</f>
        <v>11493105</v>
      </c>
    </row>
    <row r="403" spans="1:11">
      <c r="A403" s="9515"/>
      <c r="B403" s="2203"/>
      <c r="C403" s="474" t="s">
        <v>815</v>
      </c>
      <c r="D403" s="485" t="s">
        <v>1852</v>
      </c>
      <c r="E403" s="2370"/>
      <c r="F403" s="2368"/>
      <c r="G403" s="2368"/>
      <c r="H403" s="2384"/>
      <c r="I403" s="2368">
        <v>1319725</v>
      </c>
      <c r="J403" s="2378"/>
      <c r="K403" s="1977">
        <f>K402-I403</f>
        <v>10173380</v>
      </c>
    </row>
    <row r="404" spans="1:11">
      <c r="A404" s="9516"/>
      <c r="B404" s="2204"/>
      <c r="C404" s="461" t="s">
        <v>1854</v>
      </c>
      <c r="D404" s="486"/>
      <c r="E404" s="2371"/>
      <c r="F404" s="2369"/>
      <c r="G404" s="2369"/>
      <c r="H404" s="2385"/>
      <c r="I404" s="2369"/>
      <c r="J404" s="2379"/>
      <c r="K404" s="1978"/>
    </row>
    <row r="405" spans="1:11">
      <c r="A405" s="487"/>
      <c r="B405" s="2220"/>
      <c r="C405" s="532"/>
      <c r="D405" s="602"/>
      <c r="E405" s="605"/>
      <c r="F405" s="577"/>
      <c r="G405" s="577"/>
      <c r="H405" s="600"/>
      <c r="I405" s="577"/>
      <c r="J405" s="604">
        <v>1800</v>
      </c>
      <c r="K405" s="1978">
        <f>K403+J405</f>
        <v>10175180</v>
      </c>
    </row>
    <row r="406" spans="1:11">
      <c r="A406" s="9515"/>
      <c r="B406" s="2203"/>
      <c r="C406" s="474" t="s">
        <v>815</v>
      </c>
      <c r="D406" s="485" t="s">
        <v>1852</v>
      </c>
      <c r="E406" s="2370"/>
      <c r="F406" s="2368"/>
      <c r="G406" s="2368"/>
      <c r="H406" s="2384"/>
      <c r="I406" s="2368">
        <v>6641584</v>
      </c>
      <c r="J406" s="2378"/>
      <c r="K406" s="1977">
        <f>K405-I406</f>
        <v>3533596</v>
      </c>
    </row>
    <row r="407" spans="1:11">
      <c r="A407" s="9516"/>
      <c r="B407" s="2204"/>
      <c r="C407" s="461" t="s">
        <v>1855</v>
      </c>
      <c r="D407" s="486"/>
      <c r="E407" s="2371"/>
      <c r="F407" s="2369"/>
      <c r="G407" s="2369"/>
      <c r="H407" s="2385"/>
      <c r="I407" s="2369"/>
      <c r="J407" s="2379"/>
      <c r="K407" s="1978"/>
    </row>
    <row r="408" spans="1:11">
      <c r="A408" s="487"/>
      <c r="B408" s="561"/>
      <c r="C408" s="532"/>
      <c r="D408" s="602"/>
      <c r="E408" s="605"/>
      <c r="F408" s="577"/>
      <c r="G408" s="577"/>
      <c r="H408" s="600"/>
      <c r="I408" s="577"/>
      <c r="J408" s="604">
        <v>1800</v>
      </c>
      <c r="K408" s="2081">
        <f>K406+J408</f>
        <v>3535396</v>
      </c>
    </row>
    <row r="409" spans="1:11">
      <c r="A409" s="9515"/>
      <c r="B409" s="2203"/>
      <c r="C409" s="474" t="s">
        <v>815</v>
      </c>
      <c r="D409" s="485" t="s">
        <v>1852</v>
      </c>
      <c r="E409" s="2370"/>
      <c r="F409" s="2368"/>
      <c r="G409" s="2368"/>
      <c r="H409" s="2384"/>
      <c r="I409" s="2368">
        <v>294400</v>
      </c>
      <c r="J409" s="2378"/>
      <c r="K409" s="1977">
        <f>K408-I409</f>
        <v>3240996</v>
      </c>
    </row>
    <row r="410" spans="1:11">
      <c r="A410" s="9516"/>
      <c r="B410" s="2204"/>
      <c r="C410" s="461" t="s">
        <v>1856</v>
      </c>
      <c r="D410" s="486"/>
      <c r="E410" s="2371"/>
      <c r="F410" s="2369"/>
      <c r="G410" s="2369"/>
      <c r="H410" s="2385"/>
      <c r="I410" s="2369"/>
      <c r="J410" s="2379"/>
      <c r="K410" s="1978"/>
    </row>
    <row r="411" spans="1:11">
      <c r="A411" s="487"/>
      <c r="B411" s="2220"/>
      <c r="C411" s="532"/>
      <c r="D411" s="602"/>
      <c r="E411" s="605"/>
      <c r="F411" s="577"/>
      <c r="G411" s="577"/>
      <c r="H411" s="600"/>
      <c r="I411" s="577"/>
      <c r="J411" s="604">
        <v>1800</v>
      </c>
      <c r="K411" s="1978">
        <f>K409+J411</f>
        <v>3242796</v>
      </c>
    </row>
    <row r="412" spans="1:11">
      <c r="A412" s="9515"/>
      <c r="B412" s="2203"/>
      <c r="C412" s="474" t="s">
        <v>815</v>
      </c>
      <c r="D412" s="485" t="s">
        <v>1852</v>
      </c>
      <c r="E412" s="2370"/>
      <c r="F412" s="2368"/>
      <c r="G412" s="2368"/>
      <c r="H412" s="2384"/>
      <c r="I412" s="2368">
        <v>874060</v>
      </c>
      <c r="J412" s="2378"/>
      <c r="K412" s="1977">
        <f>K411-I412</f>
        <v>2368736</v>
      </c>
    </row>
    <row r="413" spans="1:11">
      <c r="A413" s="9516"/>
      <c r="B413" s="2204"/>
      <c r="C413" s="461" t="s">
        <v>1857</v>
      </c>
      <c r="D413" s="486"/>
      <c r="E413" s="2371"/>
      <c r="F413" s="2369"/>
      <c r="G413" s="2369"/>
      <c r="H413" s="2385"/>
      <c r="I413" s="2369"/>
      <c r="J413" s="2379"/>
      <c r="K413" s="1978"/>
    </row>
    <row r="414" spans="1:11">
      <c r="A414" s="487"/>
      <c r="B414" s="561"/>
      <c r="C414" s="532"/>
      <c r="D414" s="602"/>
      <c r="E414" s="605"/>
      <c r="F414" s="577"/>
      <c r="G414" s="577"/>
      <c r="H414" s="600"/>
      <c r="I414" s="577"/>
      <c r="J414" s="604">
        <v>1800</v>
      </c>
      <c r="K414" s="1978">
        <f>K412+J414</f>
        <v>2370536</v>
      </c>
    </row>
    <row r="415" spans="1:11">
      <c r="A415" s="9515"/>
      <c r="B415" s="2203"/>
      <c r="C415" s="556" t="s">
        <v>864</v>
      </c>
      <c r="D415" s="2372" t="s">
        <v>983</v>
      </c>
      <c r="E415" s="2374" t="s">
        <v>262</v>
      </c>
      <c r="F415" s="2368"/>
      <c r="G415" s="2376">
        <v>102500</v>
      </c>
      <c r="H415" s="2368"/>
      <c r="I415" s="2368"/>
      <c r="J415" s="2378"/>
      <c r="K415" s="1977">
        <f>K414-G415</f>
        <v>2268036</v>
      </c>
    </row>
    <row r="416" spans="1:11">
      <c r="A416" s="9516"/>
      <c r="B416" s="2204"/>
      <c r="C416" s="555" t="s">
        <v>1581</v>
      </c>
      <c r="D416" s="2373" t="s">
        <v>38</v>
      </c>
      <c r="E416" s="2375"/>
      <c r="F416" s="2369"/>
      <c r="G416" s="2377"/>
      <c r="H416" s="2369"/>
      <c r="I416" s="2369"/>
      <c r="J416" s="2379"/>
      <c r="K416" s="1978"/>
    </row>
    <row r="417" spans="1:11">
      <c r="A417" s="487"/>
      <c r="B417" s="2220"/>
      <c r="C417" s="532"/>
      <c r="D417" s="576"/>
      <c r="E417" s="582"/>
      <c r="F417" s="577"/>
      <c r="G417" s="577"/>
      <c r="H417" s="600"/>
      <c r="I417" s="577"/>
      <c r="J417" s="604">
        <v>1800</v>
      </c>
      <c r="K417" s="1978">
        <f>K415+J417</f>
        <v>2269836</v>
      </c>
    </row>
    <row r="418" spans="1:11">
      <c r="A418" s="9515"/>
      <c r="B418" s="2203" t="s">
        <v>1858</v>
      </c>
      <c r="C418" s="545" t="s">
        <v>781</v>
      </c>
      <c r="D418" s="2386" t="s">
        <v>113</v>
      </c>
      <c r="E418" s="2388" t="s">
        <v>114</v>
      </c>
      <c r="F418" s="2390"/>
      <c r="G418" s="2390"/>
      <c r="H418" s="2390"/>
      <c r="I418" s="2390">
        <v>103840</v>
      </c>
      <c r="J418" s="2393"/>
      <c r="K418" s="1977">
        <f>K417-I418</f>
        <v>2165996</v>
      </c>
    </row>
    <row r="419" spans="1:11">
      <c r="A419" s="9516"/>
      <c r="B419" s="2204"/>
      <c r="C419" s="538" t="s">
        <v>1420</v>
      </c>
      <c r="D419" s="2387" t="s">
        <v>46</v>
      </c>
      <c r="E419" s="2389"/>
      <c r="F419" s="2391"/>
      <c r="G419" s="2391"/>
      <c r="H419" s="2391"/>
      <c r="I419" s="2391"/>
      <c r="J419" s="2394"/>
      <c r="K419" s="1978"/>
    </row>
    <row r="420" spans="1:11">
      <c r="A420" s="487"/>
      <c r="B420" s="561"/>
      <c r="C420" s="529"/>
      <c r="D420" s="602"/>
      <c r="E420" s="605"/>
      <c r="F420" s="577"/>
      <c r="G420" s="577"/>
      <c r="H420" s="600"/>
      <c r="I420" s="577"/>
      <c r="J420" s="585">
        <v>1500</v>
      </c>
      <c r="K420" s="1978">
        <f>K418+J420</f>
        <v>2167496</v>
      </c>
    </row>
    <row r="421" spans="1:11">
      <c r="A421" s="9515"/>
      <c r="B421" s="2203"/>
      <c r="C421" s="556" t="s">
        <v>781</v>
      </c>
      <c r="D421" s="485" t="s">
        <v>1859</v>
      </c>
      <c r="E421" s="2388"/>
      <c r="F421" s="9492"/>
      <c r="G421" s="9492"/>
      <c r="H421" s="9492"/>
      <c r="I421" s="9492">
        <v>312880</v>
      </c>
      <c r="J421" s="2393"/>
      <c r="K421" s="1977">
        <f>K420-I421</f>
        <v>1854616</v>
      </c>
    </row>
    <row r="422" spans="1:11">
      <c r="A422" s="9516"/>
      <c r="B422" s="2204"/>
      <c r="C422" s="555" t="s">
        <v>1208</v>
      </c>
      <c r="D422" s="486" t="s">
        <v>814</v>
      </c>
      <c r="E422" s="2389"/>
      <c r="F422" s="9493"/>
      <c r="G422" s="9493"/>
      <c r="H422" s="9493"/>
      <c r="I422" s="9493"/>
      <c r="J422" s="2394"/>
      <c r="K422" s="1978"/>
    </row>
    <row r="423" spans="1:11">
      <c r="A423" s="487"/>
      <c r="B423" s="2220"/>
      <c r="C423" s="532"/>
      <c r="D423" s="576"/>
      <c r="E423" s="582"/>
      <c r="F423" s="577"/>
      <c r="G423" s="577"/>
      <c r="H423" s="600"/>
      <c r="I423" s="577"/>
      <c r="J423" s="604">
        <v>1500</v>
      </c>
      <c r="K423" s="1978">
        <f>K421+J423</f>
        <v>1856116</v>
      </c>
    </row>
    <row r="424" spans="1:11">
      <c r="A424" s="9515"/>
      <c r="B424" s="2203"/>
      <c r="C424" s="556" t="s">
        <v>781</v>
      </c>
      <c r="D424" s="2396" t="s">
        <v>1496</v>
      </c>
      <c r="E424" s="974" t="s">
        <v>1497</v>
      </c>
      <c r="F424" s="2390"/>
      <c r="G424" s="2390">
        <v>14940</v>
      </c>
      <c r="H424" s="2390"/>
      <c r="I424" s="2390"/>
      <c r="J424" s="2393"/>
      <c r="K424" s="2082">
        <f>K423-G424</f>
        <v>1841176</v>
      </c>
    </row>
    <row r="425" spans="1:11">
      <c r="A425" s="9516"/>
      <c r="B425" s="2204"/>
      <c r="C425" s="555" t="s">
        <v>1493</v>
      </c>
      <c r="D425" s="2387" t="s">
        <v>38</v>
      </c>
      <c r="E425" s="2389"/>
      <c r="F425" s="2391"/>
      <c r="G425" s="2391"/>
      <c r="H425" s="2391"/>
      <c r="I425" s="2391"/>
      <c r="J425" s="2394"/>
      <c r="K425" s="2083"/>
    </row>
    <row r="426" spans="1:11">
      <c r="A426" s="487"/>
      <c r="B426" s="561"/>
      <c r="C426" s="529"/>
      <c r="D426" s="602"/>
      <c r="E426" s="605"/>
      <c r="F426" s="577"/>
      <c r="G426" s="577"/>
      <c r="H426" s="600"/>
      <c r="I426" s="577"/>
      <c r="J426" s="585">
        <v>1500</v>
      </c>
      <c r="K426" s="1978">
        <f>K424+J426</f>
        <v>1842676</v>
      </c>
    </row>
    <row r="427" spans="1:11">
      <c r="A427" s="9515"/>
      <c r="B427" s="2203"/>
      <c r="C427" s="556" t="s">
        <v>781</v>
      </c>
      <c r="D427" s="2396" t="s">
        <v>1496</v>
      </c>
      <c r="E427" s="974" t="s">
        <v>1497</v>
      </c>
      <c r="F427" s="2390"/>
      <c r="G427" s="2390">
        <v>17340</v>
      </c>
      <c r="H427" s="2390"/>
      <c r="I427" s="2390"/>
      <c r="J427" s="2393"/>
      <c r="K427" s="1977">
        <f>K426-G427</f>
        <v>1825336</v>
      </c>
    </row>
    <row r="428" spans="1:11">
      <c r="A428" s="9516"/>
      <c r="B428" s="2204"/>
      <c r="C428" s="555" t="s">
        <v>1494</v>
      </c>
      <c r="D428" s="2387" t="s">
        <v>38</v>
      </c>
      <c r="E428" s="2389"/>
      <c r="F428" s="2391"/>
      <c r="G428" s="2391"/>
      <c r="H428" s="2391"/>
      <c r="I428" s="2391"/>
      <c r="J428" s="2394"/>
      <c r="K428" s="1978"/>
    </row>
    <row r="429" spans="1:11">
      <c r="A429" s="487"/>
      <c r="B429" s="2220"/>
      <c r="C429" s="532"/>
      <c r="D429" s="576"/>
      <c r="E429" s="582"/>
      <c r="F429" s="577"/>
      <c r="G429" s="577"/>
      <c r="H429" s="600"/>
      <c r="I429" s="577"/>
      <c r="J429" s="585">
        <v>1500</v>
      </c>
      <c r="K429" s="2035">
        <f>K427+J429</f>
        <v>1826836</v>
      </c>
    </row>
    <row r="430" spans="1:11">
      <c r="A430" s="9515"/>
      <c r="B430" s="2203"/>
      <c r="C430" s="556" t="s">
        <v>781</v>
      </c>
      <c r="D430" s="2396" t="s">
        <v>1496</v>
      </c>
      <c r="E430" s="974" t="s">
        <v>1497</v>
      </c>
      <c r="F430" s="2390"/>
      <c r="G430" s="2390">
        <v>39240</v>
      </c>
      <c r="H430" s="2390"/>
      <c r="I430" s="2390"/>
      <c r="J430" s="2393"/>
      <c r="K430" s="1977">
        <f>K429-G430</f>
        <v>1787596</v>
      </c>
    </row>
    <row r="431" spans="1:11">
      <c r="A431" s="9516"/>
      <c r="B431" s="2204"/>
      <c r="C431" s="555" t="s">
        <v>1495</v>
      </c>
      <c r="D431" s="2387" t="s">
        <v>38</v>
      </c>
      <c r="E431" s="2389"/>
      <c r="F431" s="2391"/>
      <c r="G431" s="2391"/>
      <c r="H431" s="2391"/>
      <c r="I431" s="2391"/>
      <c r="J431" s="2394"/>
      <c r="K431" s="1978"/>
    </row>
    <row r="432" spans="1:11">
      <c r="A432" s="487"/>
      <c r="B432" s="2220"/>
      <c r="C432" s="529"/>
      <c r="D432" s="602"/>
      <c r="E432" s="605"/>
      <c r="F432" s="577"/>
      <c r="G432" s="577"/>
      <c r="H432" s="600"/>
      <c r="I432" s="577"/>
      <c r="J432" s="585">
        <v>1500</v>
      </c>
      <c r="K432" s="1978">
        <f>K430+J432</f>
        <v>1789096</v>
      </c>
    </row>
    <row r="433" spans="1:11">
      <c r="A433" s="9515"/>
      <c r="B433" s="2203"/>
      <c r="C433" s="545" t="s">
        <v>781</v>
      </c>
      <c r="D433" s="2386" t="s">
        <v>941</v>
      </c>
      <c r="E433" s="974" t="s">
        <v>276</v>
      </c>
      <c r="F433" s="2390"/>
      <c r="G433" s="2390">
        <v>28140</v>
      </c>
      <c r="H433" s="537"/>
      <c r="I433" s="2390"/>
      <c r="J433" s="2393"/>
      <c r="K433" s="1977">
        <f>K432-G433</f>
        <v>1760956</v>
      </c>
    </row>
    <row r="434" spans="1:11">
      <c r="A434" s="9516"/>
      <c r="B434" s="2204"/>
      <c r="C434" s="555" t="s">
        <v>1265</v>
      </c>
      <c r="D434" s="2387" t="s">
        <v>956</v>
      </c>
      <c r="E434" s="2392"/>
      <c r="F434" s="2391"/>
      <c r="G434" s="2391"/>
      <c r="H434" s="515"/>
      <c r="I434" s="2391"/>
      <c r="J434" s="2394"/>
      <c r="K434" s="1978"/>
    </row>
    <row r="435" spans="1:11">
      <c r="A435" s="487"/>
      <c r="B435" s="561"/>
      <c r="C435" s="532"/>
      <c r="D435" s="576"/>
      <c r="E435" s="582"/>
      <c r="F435" s="577"/>
      <c r="G435" s="577"/>
      <c r="H435" s="600"/>
      <c r="I435" s="577"/>
      <c r="J435" s="585">
        <v>1500</v>
      </c>
      <c r="K435" s="1978">
        <f>K433+J435</f>
        <v>1762456</v>
      </c>
    </row>
    <row r="436" spans="1:11">
      <c r="A436" s="9515"/>
      <c r="B436" s="2203"/>
      <c r="C436" s="457" t="s">
        <v>781</v>
      </c>
      <c r="D436" s="2397" t="s">
        <v>1734</v>
      </c>
      <c r="E436" s="459" t="s">
        <v>1805</v>
      </c>
      <c r="F436" s="2390"/>
      <c r="G436" s="2390">
        <v>33340</v>
      </c>
      <c r="H436" s="2390"/>
      <c r="I436" s="2390"/>
      <c r="J436" s="2393"/>
      <c r="K436" s="2032">
        <f>K435-G436</f>
        <v>1729116</v>
      </c>
    </row>
    <row r="437" spans="1:11">
      <c r="A437" s="9516"/>
      <c r="B437" s="2204"/>
      <c r="C437" s="461" t="s">
        <v>1733</v>
      </c>
      <c r="D437" s="2398" t="s">
        <v>1860</v>
      </c>
      <c r="E437" s="2395"/>
      <c r="F437" s="2391"/>
      <c r="G437" s="2391"/>
      <c r="H437" s="2391"/>
      <c r="I437" s="2391"/>
      <c r="J437" s="2394"/>
      <c r="K437" s="1978"/>
    </row>
    <row r="438" spans="1:11">
      <c r="A438" s="487"/>
      <c r="B438" s="2220"/>
      <c r="C438" s="529"/>
      <c r="D438" s="602"/>
      <c r="E438" s="605"/>
      <c r="F438" s="577"/>
      <c r="G438" s="577"/>
      <c r="H438" s="600"/>
      <c r="I438" s="577"/>
      <c r="J438" s="604">
        <v>1500</v>
      </c>
      <c r="K438" s="1978">
        <f>K436+J438</f>
        <v>1730616</v>
      </c>
    </row>
    <row r="439" spans="1:11">
      <c r="A439" s="9515"/>
      <c r="B439" s="2203"/>
      <c r="C439" s="474" t="s">
        <v>781</v>
      </c>
      <c r="D439" s="2386" t="s">
        <v>933</v>
      </c>
      <c r="E439" s="2388" t="s">
        <v>110</v>
      </c>
      <c r="F439" s="2390"/>
      <c r="G439" s="2390">
        <v>70640</v>
      </c>
      <c r="H439" s="2390"/>
      <c r="I439" s="2390"/>
      <c r="J439" s="2393"/>
      <c r="K439" s="1977">
        <f>K438-G439</f>
        <v>1659976</v>
      </c>
    </row>
    <row r="440" spans="1:11">
      <c r="A440" s="9516"/>
      <c r="B440" s="2204"/>
      <c r="C440" s="461" t="s">
        <v>1241</v>
      </c>
      <c r="D440" s="2387" t="s">
        <v>598</v>
      </c>
      <c r="E440" s="2389"/>
      <c r="F440" s="2391"/>
      <c r="G440" s="2391"/>
      <c r="H440" s="2391"/>
      <c r="I440" s="2391"/>
      <c r="J440" s="2394"/>
      <c r="K440" s="1978"/>
    </row>
    <row r="441" spans="1:11">
      <c r="A441" s="487"/>
      <c r="B441" s="2220"/>
      <c r="C441" s="532"/>
      <c r="D441" s="576"/>
      <c r="E441" s="582"/>
      <c r="F441" s="577"/>
      <c r="G441" s="577"/>
      <c r="H441" s="600"/>
      <c r="I441" s="577"/>
      <c r="J441" s="585">
        <v>1500</v>
      </c>
      <c r="K441" s="2035">
        <f>K439+J441</f>
        <v>1661476</v>
      </c>
    </row>
    <row r="442" spans="1:11">
      <c r="A442" s="9515"/>
      <c r="B442" s="2203"/>
      <c r="C442" s="474" t="s">
        <v>781</v>
      </c>
      <c r="D442" s="2397" t="s">
        <v>312</v>
      </c>
      <c r="E442" s="2388" t="s">
        <v>310</v>
      </c>
      <c r="F442" s="2390"/>
      <c r="G442" s="2390">
        <v>10140</v>
      </c>
      <c r="H442" s="2390"/>
      <c r="I442" s="2390"/>
      <c r="J442" s="2393"/>
      <c r="K442" s="4797">
        <f>K441-G442</f>
        <v>1651336</v>
      </c>
    </row>
    <row r="443" spans="1:11">
      <c r="A443" s="9516"/>
      <c r="B443" s="2204"/>
      <c r="C443" s="538" t="s">
        <v>1242</v>
      </c>
      <c r="D443" s="2398" t="s">
        <v>38</v>
      </c>
      <c r="E443" s="2395"/>
      <c r="F443" s="2391"/>
      <c r="G443" s="2391"/>
      <c r="H443" s="2391"/>
      <c r="I443" s="2391"/>
      <c r="J443" s="2394"/>
      <c r="K443" s="4798"/>
    </row>
    <row r="444" spans="1:11">
      <c r="A444" s="487"/>
      <c r="B444" s="561"/>
      <c r="C444" s="532"/>
      <c r="D444" s="576"/>
      <c r="E444" s="582"/>
      <c r="F444" s="577"/>
      <c r="G444" s="577"/>
      <c r="H444" s="600"/>
      <c r="I444" s="577"/>
      <c r="J444" s="604">
        <v>1500</v>
      </c>
      <c r="K444" s="4798">
        <f>K442+J444</f>
        <v>1652836</v>
      </c>
    </row>
    <row r="445" spans="1:11">
      <c r="A445" s="9515"/>
      <c r="B445" s="2203"/>
      <c r="C445" s="556" t="s">
        <v>781</v>
      </c>
      <c r="D445" s="2397" t="s">
        <v>312</v>
      </c>
      <c r="E445" s="2388" t="s">
        <v>310</v>
      </c>
      <c r="F445" s="2390"/>
      <c r="G445" s="2390">
        <v>90390</v>
      </c>
      <c r="H445" s="2390"/>
      <c r="I445" s="2390"/>
      <c r="J445" s="2393"/>
      <c r="K445" s="4797">
        <f>K444-G445</f>
        <v>1562446</v>
      </c>
    </row>
    <row r="446" spans="1:11">
      <c r="A446" s="9516"/>
      <c r="B446" s="2204"/>
      <c r="C446" s="555" t="s">
        <v>1535</v>
      </c>
      <c r="D446" s="2398" t="s">
        <v>38</v>
      </c>
      <c r="E446" s="2395"/>
      <c r="F446" s="2391"/>
      <c r="G446" s="2391"/>
      <c r="H446" s="2391"/>
      <c r="I446" s="2391"/>
      <c r="J446" s="2394"/>
      <c r="K446" s="4798"/>
    </row>
    <row r="447" spans="1:11">
      <c r="A447" s="487"/>
      <c r="B447" s="561"/>
      <c r="C447" s="529"/>
      <c r="D447" s="602"/>
      <c r="E447" s="605"/>
      <c r="F447" s="577"/>
      <c r="G447" s="577"/>
      <c r="H447" s="600"/>
      <c r="I447" s="577"/>
      <c r="J447" s="585">
        <v>1500</v>
      </c>
      <c r="K447" s="4800">
        <f>K445+J447</f>
        <v>1563946</v>
      </c>
    </row>
    <row r="448" spans="1:11">
      <c r="A448" s="9515"/>
      <c r="B448" s="2203"/>
      <c r="C448" s="474" t="s">
        <v>781</v>
      </c>
      <c r="D448" s="2386" t="s">
        <v>199</v>
      </c>
      <c r="E448" s="2388" t="s">
        <v>201</v>
      </c>
      <c r="F448" s="2390"/>
      <c r="G448" s="2390">
        <v>55140</v>
      </c>
      <c r="H448" s="2390"/>
      <c r="I448" s="2390"/>
      <c r="J448" s="2393"/>
      <c r="K448" s="4797">
        <f>K447-G448</f>
        <v>1508806</v>
      </c>
    </row>
    <row r="449" spans="1:11">
      <c r="A449" s="9516"/>
      <c r="B449" s="2204"/>
      <c r="C449" s="477" t="s">
        <v>1243</v>
      </c>
      <c r="D449" s="2387" t="s">
        <v>200</v>
      </c>
      <c r="E449" s="2389"/>
      <c r="F449" s="2391"/>
      <c r="G449" s="2391"/>
      <c r="H449" s="2391"/>
      <c r="I449" s="2391"/>
      <c r="J449" s="2394"/>
      <c r="K449" s="4798"/>
    </row>
    <row r="450" spans="1:11">
      <c r="A450" s="487"/>
      <c r="B450" s="561"/>
      <c r="C450" s="532"/>
      <c r="D450" s="576"/>
      <c r="E450" s="582"/>
      <c r="F450" s="577"/>
      <c r="G450" s="577"/>
      <c r="H450" s="600"/>
      <c r="I450" s="577"/>
      <c r="J450" s="604">
        <v>1500</v>
      </c>
      <c r="K450" s="4800">
        <f>K448+J450</f>
        <v>1510306</v>
      </c>
    </row>
    <row r="451" spans="1:11">
      <c r="A451" s="9515"/>
      <c r="B451" s="2203"/>
      <c r="C451" s="457" t="s">
        <v>781</v>
      </c>
      <c r="D451" s="2397" t="s">
        <v>943</v>
      </c>
      <c r="E451" s="459" t="s">
        <v>1231</v>
      </c>
      <c r="F451" s="2390"/>
      <c r="G451" s="2390">
        <v>150140</v>
      </c>
      <c r="H451" s="2390"/>
      <c r="I451" s="2390"/>
      <c r="J451" s="2393"/>
      <c r="K451" s="4797">
        <f>K450-G451</f>
        <v>1360166</v>
      </c>
    </row>
    <row r="452" spans="1:11">
      <c r="A452" s="9516"/>
      <c r="B452" s="2204"/>
      <c r="C452" s="461" t="s">
        <v>1181</v>
      </c>
      <c r="D452" s="2398" t="s">
        <v>598</v>
      </c>
      <c r="E452" s="2395"/>
      <c r="F452" s="2391"/>
      <c r="G452" s="2391"/>
      <c r="H452" s="2391"/>
      <c r="I452" s="2391"/>
      <c r="J452" s="2394"/>
      <c r="K452" s="4798"/>
    </row>
    <row r="453" spans="1:11">
      <c r="A453" s="487"/>
      <c r="B453" s="561"/>
      <c r="C453" s="532"/>
      <c r="D453" s="576"/>
      <c r="E453" s="582"/>
      <c r="F453" s="577"/>
      <c r="G453" s="577"/>
      <c r="H453" s="600"/>
      <c r="I453" s="577"/>
      <c r="J453" s="604">
        <v>1500</v>
      </c>
      <c r="K453" s="4798">
        <f>K451+J453</f>
        <v>1361666</v>
      </c>
    </row>
    <row r="454" spans="1:11">
      <c r="A454" s="9515"/>
      <c r="B454" s="2203"/>
      <c r="C454" s="556" t="s">
        <v>781</v>
      </c>
      <c r="D454" s="2386" t="s">
        <v>939</v>
      </c>
      <c r="E454" s="459" t="s">
        <v>1244</v>
      </c>
      <c r="F454" s="2390"/>
      <c r="G454" s="2390">
        <v>72640</v>
      </c>
      <c r="H454" s="2390"/>
      <c r="I454" s="2390"/>
      <c r="J454" s="2393"/>
      <c r="K454" s="1977">
        <f>K453-G454</f>
        <v>1289026</v>
      </c>
    </row>
    <row r="455" spans="1:11">
      <c r="A455" s="9516"/>
      <c r="B455" s="2204"/>
      <c r="C455" s="555" t="s">
        <v>938</v>
      </c>
      <c r="D455" s="2387" t="s">
        <v>598</v>
      </c>
      <c r="E455" s="2395"/>
      <c r="F455" s="2391"/>
      <c r="G455" s="2391"/>
      <c r="H455" s="2391"/>
      <c r="I455" s="2391"/>
      <c r="J455" s="2394"/>
      <c r="K455" s="1978"/>
    </row>
    <row r="456" spans="1:11">
      <c r="A456" s="487"/>
      <c r="B456" s="561"/>
      <c r="C456" s="529"/>
      <c r="D456" s="602"/>
      <c r="E456" s="605"/>
      <c r="F456" s="577"/>
      <c r="G456" s="577"/>
      <c r="H456" s="600"/>
      <c r="I456" s="577"/>
      <c r="J456" s="585">
        <v>1500</v>
      </c>
      <c r="K456" s="4798">
        <f>K454+J456</f>
        <v>1290526</v>
      </c>
    </row>
    <row r="457" spans="1:11">
      <c r="A457" s="9515"/>
      <c r="B457" s="2203"/>
      <c r="C457" s="457" t="s">
        <v>781</v>
      </c>
      <c r="D457" s="2397" t="s">
        <v>1246</v>
      </c>
      <c r="E457" s="459" t="s">
        <v>1248</v>
      </c>
      <c r="F457" s="2390"/>
      <c r="G457" s="2390">
        <v>49640</v>
      </c>
      <c r="H457" s="2390"/>
      <c r="I457" s="2390"/>
      <c r="J457" s="2393"/>
      <c r="K457" s="4797">
        <f>K456-G457</f>
        <v>1240886</v>
      </c>
    </row>
    <row r="458" spans="1:11">
      <c r="A458" s="9516"/>
      <c r="B458" s="2204"/>
      <c r="C458" s="461" t="s">
        <v>1245</v>
      </c>
      <c r="D458" s="2398" t="s">
        <v>1247</v>
      </c>
      <c r="E458" s="2395"/>
      <c r="F458" s="2391"/>
      <c r="G458" s="2391"/>
      <c r="H458" s="2391"/>
      <c r="I458" s="2391"/>
      <c r="J458" s="2394"/>
      <c r="K458" s="4798"/>
    </row>
    <row r="459" spans="1:11">
      <c r="A459" s="487"/>
      <c r="B459" s="2220"/>
      <c r="C459" s="529"/>
      <c r="D459" s="602"/>
      <c r="E459" s="605"/>
      <c r="F459" s="577"/>
      <c r="G459" s="577"/>
      <c r="H459" s="600"/>
      <c r="I459" s="577"/>
      <c r="J459" s="585">
        <v>1500</v>
      </c>
      <c r="K459" s="4798">
        <f>K457+J459</f>
        <v>1242386</v>
      </c>
    </row>
    <row r="460" spans="1:11">
      <c r="A460" s="9515"/>
      <c r="B460" s="2203"/>
      <c r="C460" s="556" t="s">
        <v>781</v>
      </c>
      <c r="D460" s="2386" t="s">
        <v>1321</v>
      </c>
      <c r="E460" s="1110" t="s">
        <v>1322</v>
      </c>
      <c r="F460" s="2390"/>
      <c r="G460" s="2390">
        <v>25940</v>
      </c>
      <c r="H460" s="2390"/>
      <c r="I460" s="2390"/>
      <c r="J460" s="2393"/>
      <c r="K460" s="4797">
        <f>K459-G460</f>
        <v>1216446</v>
      </c>
    </row>
    <row r="461" spans="1:11">
      <c r="A461" s="9516"/>
      <c r="B461" s="2204"/>
      <c r="C461" s="555" t="s">
        <v>1306</v>
      </c>
      <c r="D461" s="2387" t="s">
        <v>1176</v>
      </c>
      <c r="E461" s="2389"/>
      <c r="F461" s="2391"/>
      <c r="G461" s="2391"/>
      <c r="H461" s="2391"/>
      <c r="I461" s="2391"/>
      <c r="J461" s="2394"/>
      <c r="K461" s="4798"/>
    </row>
    <row r="462" spans="1:11">
      <c r="A462" s="487"/>
      <c r="B462" s="561"/>
      <c r="C462" s="529"/>
      <c r="D462" s="602"/>
      <c r="E462" s="605"/>
      <c r="F462" s="577"/>
      <c r="G462" s="577"/>
      <c r="H462" s="600"/>
      <c r="I462" s="577"/>
      <c r="J462" s="585">
        <v>1500</v>
      </c>
      <c r="K462" s="4798">
        <f>K460+J462</f>
        <v>1217946</v>
      </c>
    </row>
    <row r="463" spans="1:11">
      <c r="A463" s="9515"/>
      <c r="B463" s="2203"/>
      <c r="C463" s="556" t="s">
        <v>781</v>
      </c>
      <c r="D463" s="2386" t="s">
        <v>743</v>
      </c>
      <c r="E463" s="2388" t="s">
        <v>1177</v>
      </c>
      <c r="F463" s="2390"/>
      <c r="G463" s="2390">
        <v>19890</v>
      </c>
      <c r="H463" s="2390"/>
      <c r="I463" s="2390"/>
      <c r="J463" s="2393"/>
      <c r="K463" s="4797">
        <f>K462-G463</f>
        <v>1198056</v>
      </c>
    </row>
    <row r="464" spans="1:11">
      <c r="A464" s="9516"/>
      <c r="B464" s="2204"/>
      <c r="C464" s="555" t="s">
        <v>1175</v>
      </c>
      <c r="D464" s="2387" t="s">
        <v>1176</v>
      </c>
      <c r="E464" s="2389"/>
      <c r="F464" s="2391"/>
      <c r="G464" s="2391"/>
      <c r="H464" s="2391"/>
      <c r="I464" s="2391"/>
      <c r="J464" s="2394"/>
      <c r="K464" s="4798"/>
    </row>
    <row r="465" spans="1:11">
      <c r="A465" s="487"/>
      <c r="B465" s="2220"/>
      <c r="C465" s="529"/>
      <c r="D465" s="602"/>
      <c r="E465" s="605"/>
      <c r="F465" s="577"/>
      <c r="G465" s="577"/>
      <c r="H465" s="600"/>
      <c r="I465" s="577"/>
      <c r="J465" s="585">
        <v>1500</v>
      </c>
      <c r="K465" s="4800">
        <f>K463+J465</f>
        <v>1199556</v>
      </c>
    </row>
    <row r="466" spans="1:11">
      <c r="A466" s="9515"/>
      <c r="B466" s="2203"/>
      <c r="C466" s="517" t="s">
        <v>864</v>
      </c>
      <c r="D466" s="2386" t="s">
        <v>743</v>
      </c>
      <c r="E466" s="2388" t="s">
        <v>1177</v>
      </c>
      <c r="F466" s="9492"/>
      <c r="G466" s="9609">
        <v>102500</v>
      </c>
      <c r="H466" s="2390"/>
      <c r="I466" s="2390"/>
      <c r="J466" s="2393"/>
      <c r="K466" s="4797">
        <f>K465-G466</f>
        <v>1097056</v>
      </c>
    </row>
    <row r="467" spans="1:11">
      <c r="A467" s="9516"/>
      <c r="B467" s="2204"/>
      <c r="C467" s="555" t="s">
        <v>1028</v>
      </c>
      <c r="D467" s="2387" t="s">
        <v>46</v>
      </c>
      <c r="E467" s="2389"/>
      <c r="F467" s="9493"/>
      <c r="G467" s="9610"/>
      <c r="H467" s="2391"/>
      <c r="I467" s="2391"/>
      <c r="J467" s="2394"/>
      <c r="K467" s="4798"/>
    </row>
    <row r="468" spans="1:11">
      <c r="A468" s="487"/>
      <c r="B468" s="561"/>
      <c r="C468" s="532"/>
      <c r="D468" s="576"/>
      <c r="E468" s="582"/>
      <c r="F468" s="577"/>
      <c r="G468" s="577"/>
      <c r="H468" s="600"/>
      <c r="I468" s="577"/>
      <c r="J468" s="604">
        <v>1800</v>
      </c>
      <c r="K468" s="4798">
        <f>K466+J468</f>
        <v>1098856</v>
      </c>
    </row>
    <row r="469" spans="1:11">
      <c r="A469" s="9515"/>
      <c r="B469" s="2203"/>
      <c r="C469" s="517" t="s">
        <v>952</v>
      </c>
      <c r="D469" s="2201" t="s">
        <v>1862</v>
      </c>
      <c r="E469" s="2207" t="s">
        <v>1863</v>
      </c>
      <c r="F469" s="2205"/>
      <c r="G469" s="2215">
        <v>52500</v>
      </c>
      <c r="H469" s="2205"/>
      <c r="I469" s="2205"/>
      <c r="J469" s="2222"/>
      <c r="K469" s="4797">
        <f>K468-G469</f>
        <v>1046356</v>
      </c>
    </row>
    <row r="470" spans="1:11">
      <c r="A470" s="9516"/>
      <c r="B470" s="2204"/>
      <c r="C470" s="555" t="s">
        <v>1861</v>
      </c>
      <c r="D470" s="2202" t="s">
        <v>1819</v>
      </c>
      <c r="E470" s="2208"/>
      <c r="F470" s="2206"/>
      <c r="G470" s="2216"/>
      <c r="H470" s="2206"/>
      <c r="I470" s="2206"/>
      <c r="J470" s="2223"/>
      <c r="K470" s="4798"/>
    </row>
    <row r="471" spans="1:11">
      <c r="A471" s="487"/>
      <c r="B471" s="561"/>
      <c r="C471" s="532"/>
      <c r="D471" s="576"/>
      <c r="E471" s="582"/>
      <c r="F471" s="577"/>
      <c r="G471" s="577"/>
      <c r="H471" s="600"/>
      <c r="I471" s="577"/>
      <c r="J471" s="604">
        <v>1800</v>
      </c>
      <c r="K471" s="4798">
        <f>K469+J471</f>
        <v>1048156</v>
      </c>
    </row>
    <row r="472" spans="1:11">
      <c r="A472" s="9515"/>
      <c r="B472" s="2203"/>
      <c r="C472" s="474" t="s">
        <v>815</v>
      </c>
      <c r="D472" s="485" t="s">
        <v>1865</v>
      </c>
      <c r="E472" s="2388" t="s">
        <v>1867</v>
      </c>
      <c r="F472" s="2390"/>
      <c r="G472" s="2390">
        <v>209657</v>
      </c>
      <c r="H472" s="2399"/>
      <c r="I472" s="2390"/>
      <c r="J472" s="2393"/>
      <c r="K472" s="4797">
        <f>K471-G472</f>
        <v>838499</v>
      </c>
    </row>
    <row r="473" spans="1:11">
      <c r="A473" s="9516"/>
      <c r="B473" s="2204"/>
      <c r="C473" s="461" t="s">
        <v>1864</v>
      </c>
      <c r="D473" s="486" t="s">
        <v>1866</v>
      </c>
      <c r="E473" s="2389"/>
      <c r="F473" s="2391"/>
      <c r="G473" s="2391"/>
      <c r="H473" s="2400"/>
      <c r="I473" s="2391"/>
      <c r="J473" s="2394"/>
      <c r="K473" s="4798"/>
    </row>
    <row r="474" spans="1:11">
      <c r="A474" s="487"/>
      <c r="B474" s="561"/>
      <c r="C474" s="532"/>
      <c r="D474" s="602"/>
      <c r="E474" s="605"/>
      <c r="F474" s="577"/>
      <c r="G474" s="577"/>
      <c r="H474" s="600"/>
      <c r="I474" s="577"/>
      <c r="J474" s="604">
        <v>1800</v>
      </c>
      <c r="K474" s="4800">
        <f>K472+J474</f>
        <v>840299</v>
      </c>
    </row>
    <row r="475" spans="1:11">
      <c r="A475" s="9515"/>
      <c r="B475" s="2203"/>
      <c r="C475" s="474" t="s">
        <v>815</v>
      </c>
      <c r="D475" s="485" t="s">
        <v>1865</v>
      </c>
      <c r="E475" s="2388" t="s">
        <v>1867</v>
      </c>
      <c r="F475" s="2390"/>
      <c r="G475" s="2390">
        <v>195490</v>
      </c>
      <c r="H475" s="2399"/>
      <c r="I475" s="2390"/>
      <c r="J475" s="2393"/>
      <c r="K475" s="4797">
        <f>K474-G475</f>
        <v>644809</v>
      </c>
    </row>
    <row r="476" spans="1:11">
      <c r="A476" s="9516"/>
      <c r="B476" s="2204"/>
      <c r="C476" s="461" t="s">
        <v>1864</v>
      </c>
      <c r="D476" s="486" t="s">
        <v>1866</v>
      </c>
      <c r="E476" s="2389"/>
      <c r="F476" s="2391"/>
      <c r="G476" s="2391"/>
      <c r="H476" s="2400"/>
      <c r="I476" s="2391"/>
      <c r="J476" s="2394"/>
      <c r="K476" s="4798"/>
    </row>
    <row r="477" spans="1:11">
      <c r="A477" s="487"/>
      <c r="B477" s="561"/>
      <c r="C477" s="532"/>
      <c r="D477" s="602"/>
      <c r="E477" s="605"/>
      <c r="F477" s="577"/>
      <c r="G477" s="577"/>
      <c r="H477" s="600"/>
      <c r="I477" s="577"/>
      <c r="J477" s="604">
        <v>1800</v>
      </c>
      <c r="K477" s="4798">
        <f>K475+J477</f>
        <v>646609</v>
      </c>
    </row>
    <row r="478" spans="1:11">
      <c r="A478" s="9515"/>
      <c r="B478" s="2203"/>
      <c r="C478" s="556" t="s">
        <v>781</v>
      </c>
      <c r="D478" s="2386" t="s">
        <v>1869</v>
      </c>
      <c r="E478" s="2388" t="s">
        <v>1229</v>
      </c>
      <c r="F478" s="2390"/>
      <c r="G478" s="2390"/>
      <c r="H478" s="2390"/>
      <c r="I478" s="2390">
        <v>27890</v>
      </c>
      <c r="J478" s="2393"/>
      <c r="K478" s="4797">
        <f>K477-I478</f>
        <v>618719</v>
      </c>
    </row>
    <row r="479" spans="1:11">
      <c r="A479" s="9516"/>
      <c r="B479" s="2204"/>
      <c r="C479" s="555" t="s">
        <v>1868</v>
      </c>
      <c r="D479" s="2387" t="s">
        <v>1870</v>
      </c>
      <c r="E479" s="2389"/>
      <c r="F479" s="2391"/>
      <c r="G479" s="2391"/>
      <c r="H479" s="2391"/>
      <c r="I479" s="2391"/>
      <c r="J479" s="2394"/>
      <c r="K479" s="4798"/>
    </row>
    <row r="480" spans="1:11">
      <c r="A480" s="487"/>
      <c r="B480" s="561"/>
      <c r="C480" s="529"/>
      <c r="D480" s="602"/>
      <c r="E480" s="605"/>
      <c r="F480" s="577"/>
      <c r="G480" s="577"/>
      <c r="H480" s="600"/>
      <c r="I480" s="577"/>
      <c r="J480" s="585">
        <v>1500</v>
      </c>
      <c r="K480" s="4801">
        <f>K478+J480</f>
        <v>620219</v>
      </c>
    </row>
    <row r="481" spans="1:11">
      <c r="A481" s="9515"/>
      <c r="B481" s="2203" t="s">
        <v>1871</v>
      </c>
      <c r="C481" s="556" t="s">
        <v>591</v>
      </c>
      <c r="D481" s="2401"/>
      <c r="E481" s="2407"/>
      <c r="F481" s="2405">
        <v>20000000</v>
      </c>
      <c r="G481" s="2205"/>
      <c r="H481" s="537"/>
      <c r="I481" s="1975"/>
      <c r="J481" s="595"/>
      <c r="K481" s="4797">
        <f>K480+F481</f>
        <v>20620219</v>
      </c>
    </row>
    <row r="482" spans="1:11">
      <c r="A482" s="9516"/>
      <c r="B482" s="2204"/>
      <c r="C482" s="555"/>
      <c r="D482" s="2202"/>
      <c r="E482" s="2220"/>
      <c r="F482" s="2206"/>
      <c r="G482" s="2206"/>
      <c r="H482" s="515"/>
      <c r="I482" s="1976"/>
      <c r="J482" s="595"/>
      <c r="K482" s="4798"/>
    </row>
    <row r="483" spans="1:11">
      <c r="A483" s="498"/>
      <c r="B483" s="974"/>
      <c r="C483" s="1989"/>
      <c r="D483" s="1981"/>
      <c r="E483" s="1982"/>
      <c r="F483" s="1985"/>
      <c r="G483" s="1985"/>
      <c r="H483" s="1962"/>
      <c r="I483" s="2194"/>
      <c r="J483" s="2037"/>
      <c r="K483" s="4802"/>
    </row>
    <row r="484" spans="1:11">
      <c r="A484" s="9515"/>
      <c r="B484" s="2203"/>
      <c r="C484" s="556" t="s">
        <v>1109</v>
      </c>
      <c r="D484" s="2401" t="s">
        <v>1049</v>
      </c>
      <c r="E484" s="2403" t="s">
        <v>126</v>
      </c>
      <c r="F484" s="2405"/>
      <c r="G484" s="2405">
        <v>502500</v>
      </c>
      <c r="H484" s="2405"/>
      <c r="I484" s="2405"/>
      <c r="J484" s="2408"/>
      <c r="K484" s="4797">
        <f>K481-G484</f>
        <v>20117719</v>
      </c>
    </row>
    <row r="485" spans="1:11">
      <c r="A485" s="9516"/>
      <c r="B485" s="2204"/>
      <c r="C485" s="555" t="s">
        <v>1048</v>
      </c>
      <c r="D485" s="2402" t="s">
        <v>956</v>
      </c>
      <c r="E485" s="2404"/>
      <c r="F485" s="2406"/>
      <c r="G485" s="2406"/>
      <c r="H485" s="2406"/>
      <c r="I485" s="2406"/>
      <c r="J485" s="2409"/>
      <c r="K485" s="4798"/>
    </row>
    <row r="486" spans="1:11">
      <c r="A486" s="487"/>
      <c r="B486" s="561"/>
      <c r="C486" s="532"/>
      <c r="D486" s="576"/>
      <c r="E486" s="582"/>
      <c r="F486" s="577"/>
      <c r="G486" s="577"/>
      <c r="H486" s="600"/>
      <c r="I486" s="577"/>
      <c r="J486" s="585">
        <v>1800</v>
      </c>
      <c r="K486" s="4798">
        <f>K484+J486</f>
        <v>20119519</v>
      </c>
    </row>
    <row r="487" spans="1:11">
      <c r="A487" s="9515"/>
      <c r="B487" s="2203"/>
      <c r="C487" s="474" t="s">
        <v>1109</v>
      </c>
      <c r="D487" s="2401" t="s">
        <v>1312</v>
      </c>
      <c r="E487" s="2403" t="s">
        <v>1326</v>
      </c>
      <c r="F487" s="2405"/>
      <c r="G487" s="2405">
        <v>502500</v>
      </c>
      <c r="H487" s="534"/>
      <c r="I487" s="2405"/>
      <c r="J487" s="595"/>
      <c r="K487" s="1977">
        <f>K486-G487</f>
        <v>19617019</v>
      </c>
    </row>
    <row r="488" spans="1:11">
      <c r="A488" s="9516"/>
      <c r="B488" s="2204"/>
      <c r="C488" s="477" t="s">
        <v>1311</v>
      </c>
      <c r="D488" s="2402" t="s">
        <v>1313</v>
      </c>
      <c r="E488" s="2404"/>
      <c r="F488" s="2406"/>
      <c r="G488" s="2406"/>
      <c r="H488" s="515"/>
      <c r="I488" s="2406"/>
      <c r="J488" s="595"/>
      <c r="K488" s="1978"/>
    </row>
    <row r="489" spans="1:11">
      <c r="A489" s="487"/>
      <c r="B489" s="2220"/>
      <c r="C489" s="532"/>
      <c r="D489" s="576"/>
      <c r="E489" s="582"/>
      <c r="F489" s="577"/>
      <c r="G489" s="600"/>
      <c r="H489" s="600"/>
      <c r="I489" s="600"/>
      <c r="J489" s="585">
        <v>1800</v>
      </c>
      <c r="K489" s="4800">
        <f>K487+J489</f>
        <v>19618819</v>
      </c>
    </row>
    <row r="490" spans="1:11">
      <c r="A490" s="9515"/>
      <c r="B490" s="2203"/>
      <c r="C490" s="556" t="s">
        <v>869</v>
      </c>
      <c r="D490" s="2412" t="s">
        <v>1845</v>
      </c>
      <c r="E490" s="1136"/>
      <c r="F490" s="2410"/>
      <c r="G490" s="2410"/>
      <c r="H490" s="537"/>
      <c r="I490" s="2410">
        <v>427578</v>
      </c>
      <c r="J490" s="595"/>
      <c r="K490" s="4797">
        <f>K489-I490</f>
        <v>19191241</v>
      </c>
    </row>
    <row r="491" spans="1:11">
      <c r="A491" s="9516"/>
      <c r="B491" s="2204"/>
      <c r="C491" s="555" t="s">
        <v>1872</v>
      </c>
      <c r="D491" s="2413"/>
      <c r="E491" s="2414"/>
      <c r="F491" s="2411"/>
      <c r="G491" s="2411"/>
      <c r="H491" s="515"/>
      <c r="I491" s="2411"/>
      <c r="J491" s="559"/>
      <c r="K491" s="4798"/>
    </row>
    <row r="492" spans="1:11">
      <c r="A492" s="487"/>
      <c r="B492" s="561"/>
      <c r="C492" s="532"/>
      <c r="D492" s="576"/>
      <c r="E492" s="582"/>
      <c r="F492" s="577"/>
      <c r="G492" s="577"/>
      <c r="H492" s="600"/>
      <c r="I492" s="577"/>
      <c r="J492" s="585">
        <v>1650</v>
      </c>
      <c r="K492" s="4798">
        <f>K490+J492</f>
        <v>19192891</v>
      </c>
    </row>
    <row r="493" spans="1:11">
      <c r="A493" s="9515"/>
      <c r="B493" s="2203" t="s">
        <v>1873</v>
      </c>
      <c r="C493" s="556" t="s">
        <v>1109</v>
      </c>
      <c r="D493" s="2417" t="s">
        <v>1112</v>
      </c>
      <c r="E493" s="974" t="s">
        <v>1114</v>
      </c>
      <c r="F493" s="2415"/>
      <c r="G493" s="2415">
        <v>502500</v>
      </c>
      <c r="H493" s="537"/>
      <c r="I493" s="1975"/>
      <c r="J493" s="595"/>
      <c r="K493" s="4797">
        <f>K492-G493</f>
        <v>18690391</v>
      </c>
    </row>
    <row r="494" spans="1:11">
      <c r="A494" s="9516"/>
      <c r="B494" s="2204"/>
      <c r="C494" s="555" t="s">
        <v>1111</v>
      </c>
      <c r="D494" s="2418" t="s">
        <v>1113</v>
      </c>
      <c r="E494" s="2419"/>
      <c r="F494" s="2416"/>
      <c r="G494" s="2416"/>
      <c r="H494" s="515"/>
      <c r="I494" s="1976"/>
      <c r="J494" s="595"/>
      <c r="K494" s="4798"/>
    </row>
    <row r="495" spans="1:11">
      <c r="A495" s="487"/>
      <c r="B495" s="561"/>
      <c r="C495" s="1989"/>
      <c r="D495" s="1981"/>
      <c r="E495" s="1982"/>
      <c r="F495" s="1985"/>
      <c r="G495" s="1985"/>
      <c r="H495" s="1962"/>
      <c r="I495" s="2194"/>
      <c r="J495" s="2037">
        <v>1800</v>
      </c>
      <c r="K495" s="4798">
        <f>K493+J495</f>
        <v>18692191</v>
      </c>
    </row>
    <row r="496" spans="1:11">
      <c r="A496" s="9515"/>
      <c r="B496" s="2203" t="s">
        <v>1874</v>
      </c>
      <c r="C496" s="517" t="s">
        <v>1109</v>
      </c>
      <c r="D496" s="2420" t="s">
        <v>1831</v>
      </c>
      <c r="E496" s="2434" t="s">
        <v>717</v>
      </c>
      <c r="F496" s="2424"/>
      <c r="G496" s="2424">
        <v>502500</v>
      </c>
      <c r="H496" s="2424"/>
      <c r="I496" s="2424"/>
      <c r="J496" s="2429"/>
      <c r="K496" s="4797">
        <f>K495-G496</f>
        <v>18189691</v>
      </c>
    </row>
    <row r="497" spans="1:11">
      <c r="A497" s="9516"/>
      <c r="B497" s="2204"/>
      <c r="C497" s="477" t="s">
        <v>1179</v>
      </c>
      <c r="D497" s="2421" t="s">
        <v>250</v>
      </c>
      <c r="E497" s="2435"/>
      <c r="F497" s="2425"/>
      <c r="G497" s="2425"/>
      <c r="H497" s="2425"/>
      <c r="I497" s="2425"/>
      <c r="J497" s="2430"/>
      <c r="K497" s="4798"/>
    </row>
    <row r="498" spans="1:11">
      <c r="A498" s="487"/>
      <c r="B498" s="2219"/>
      <c r="C498" s="532"/>
      <c r="D498" s="576"/>
      <c r="E498" s="582"/>
      <c r="F498" s="577"/>
      <c r="G498" s="577"/>
      <c r="H498" s="600"/>
      <c r="I498" s="577"/>
      <c r="J498" s="604">
        <v>1800</v>
      </c>
      <c r="K498" s="1368">
        <f>K496+J498</f>
        <v>18191491</v>
      </c>
    </row>
    <row r="499" spans="1:11">
      <c r="A499" s="498"/>
      <c r="B499" s="2203"/>
      <c r="C499" s="545" t="s">
        <v>1369</v>
      </c>
      <c r="D499" s="2420" t="s">
        <v>1584</v>
      </c>
      <c r="E499" s="974" t="s">
        <v>56</v>
      </c>
      <c r="F499" s="2424"/>
      <c r="G499" s="2424">
        <v>705000</v>
      </c>
      <c r="H499" s="2424"/>
      <c r="I499" s="2424"/>
      <c r="J499" s="2429"/>
      <c r="K499" s="1977">
        <f>K498-G499</f>
        <v>17486491</v>
      </c>
    </row>
    <row r="500" spans="1:11">
      <c r="A500" s="498"/>
      <c r="B500" s="2204"/>
      <c r="C500" s="555" t="s">
        <v>1583</v>
      </c>
      <c r="D500" s="2421" t="s">
        <v>1384</v>
      </c>
      <c r="E500" s="2428"/>
      <c r="F500" s="2425"/>
      <c r="G500" s="2425"/>
      <c r="H500" s="2425"/>
      <c r="I500" s="2425"/>
      <c r="J500" s="2430"/>
      <c r="K500" s="1978"/>
    </row>
    <row r="501" spans="1:11">
      <c r="A501" s="514"/>
      <c r="B501" s="2211"/>
      <c r="C501" s="1989"/>
      <c r="D501" s="1981"/>
      <c r="E501" s="1982"/>
      <c r="F501" s="1985"/>
      <c r="G501" s="1985"/>
      <c r="H501" s="1962"/>
      <c r="I501" s="1985"/>
      <c r="J501" s="1979">
        <v>3600</v>
      </c>
      <c r="K501" s="4801">
        <f>K499+J501</f>
        <v>17490091</v>
      </c>
    </row>
    <row r="502" spans="1:11">
      <c r="A502" s="498"/>
      <c r="B502" s="2203"/>
      <c r="C502" s="457" t="s">
        <v>1109</v>
      </c>
      <c r="D502" s="2432" t="s">
        <v>1580</v>
      </c>
      <c r="E502" s="459" t="s">
        <v>1600</v>
      </c>
      <c r="F502" s="2424"/>
      <c r="G502" s="2429">
        <v>502500</v>
      </c>
      <c r="H502" s="2426"/>
      <c r="I502" s="2424"/>
      <c r="J502" s="534"/>
      <c r="K502" s="1977">
        <f>K501-G502</f>
        <v>16987591</v>
      </c>
    </row>
    <row r="503" spans="1:11">
      <c r="A503" s="498"/>
      <c r="B503" s="2227"/>
      <c r="C503" s="461" t="s">
        <v>1579</v>
      </c>
      <c r="D503" s="2433" t="s">
        <v>38</v>
      </c>
      <c r="E503" s="2431"/>
      <c r="F503" s="2425"/>
      <c r="G503" s="2430"/>
      <c r="H503" s="2427"/>
      <c r="I503" s="2425"/>
      <c r="J503" s="537"/>
      <c r="K503" s="1978"/>
    </row>
    <row r="504" spans="1:11">
      <c r="A504" s="514"/>
      <c r="B504" s="2211"/>
      <c r="C504" s="891"/>
      <c r="D504" s="891"/>
      <c r="E504" s="891"/>
      <c r="F504" s="586"/>
      <c r="G504" s="588"/>
      <c r="H504" s="586"/>
      <c r="I504" s="586"/>
      <c r="J504" s="585">
        <v>1800</v>
      </c>
      <c r="K504" s="4801">
        <f>K502+J504</f>
        <v>16989391</v>
      </c>
    </row>
    <row r="505" spans="1:11">
      <c r="A505" s="498"/>
      <c r="B505" s="2203"/>
      <c r="C505" s="556" t="s">
        <v>997</v>
      </c>
      <c r="D505" s="485" t="s">
        <v>1221</v>
      </c>
      <c r="E505" s="2422" t="s">
        <v>1236</v>
      </c>
      <c r="F505" s="2424"/>
      <c r="G505" s="2424">
        <v>202500</v>
      </c>
      <c r="H505" s="2424"/>
      <c r="I505" s="2424"/>
      <c r="J505" s="2424"/>
      <c r="K505" s="2195">
        <f>K504-G505</f>
        <v>16786891</v>
      </c>
    </row>
    <row r="506" spans="1:11">
      <c r="A506" s="498"/>
      <c r="B506" s="2204"/>
      <c r="C506" s="555" t="s">
        <v>1220</v>
      </c>
      <c r="D506" s="486" t="s">
        <v>1222</v>
      </c>
      <c r="E506" s="2423"/>
      <c r="F506" s="2425"/>
      <c r="G506" s="2425"/>
      <c r="H506" s="2425"/>
      <c r="I506" s="2425"/>
      <c r="J506" s="2425"/>
      <c r="K506" s="2195"/>
    </row>
    <row r="507" spans="1:11">
      <c r="A507" s="514"/>
      <c r="B507" s="561"/>
      <c r="C507" s="528"/>
      <c r="D507" s="576"/>
      <c r="E507" s="574"/>
      <c r="F507" s="577"/>
      <c r="G507" s="577"/>
      <c r="H507" s="600"/>
      <c r="I507" s="577"/>
      <c r="J507" s="604">
        <v>1800</v>
      </c>
      <c r="K507" s="4801">
        <f>K505+J507</f>
        <v>16788691</v>
      </c>
    </row>
    <row r="508" spans="1:11">
      <c r="A508" s="491"/>
      <c r="B508" s="2203" t="s">
        <v>1875</v>
      </c>
      <c r="C508" s="457" t="s">
        <v>781</v>
      </c>
      <c r="D508" s="2440" t="s">
        <v>1363</v>
      </c>
      <c r="E508" s="2438"/>
      <c r="F508" s="2436"/>
      <c r="G508" s="2436"/>
      <c r="H508" s="2436">
        <v>589140</v>
      </c>
      <c r="I508" s="2436"/>
      <c r="J508" s="2442"/>
      <c r="K508" s="1977">
        <f>K507-H508</f>
        <v>16199551</v>
      </c>
    </row>
    <row r="509" spans="1:11">
      <c r="A509" s="487"/>
      <c r="B509" s="2204"/>
      <c r="C509" s="461" t="s">
        <v>1362</v>
      </c>
      <c r="D509" s="2441"/>
      <c r="E509" s="533"/>
      <c r="F509" s="2437"/>
      <c r="G509" s="2437"/>
      <c r="H509" s="2437"/>
      <c r="I509" s="2437"/>
      <c r="J509" s="2443"/>
      <c r="K509" s="1978"/>
    </row>
    <row r="510" spans="1:11">
      <c r="A510" s="514"/>
      <c r="B510" s="561"/>
      <c r="C510" s="532"/>
      <c r="D510" s="576"/>
      <c r="E510" s="582"/>
      <c r="F510" s="577"/>
      <c r="G510" s="577"/>
      <c r="H510" s="600"/>
      <c r="I510" s="577"/>
      <c r="J510" s="585">
        <v>1500</v>
      </c>
      <c r="K510" s="4801">
        <f>K508+J510</f>
        <v>16201051</v>
      </c>
    </row>
    <row r="511" spans="1:11">
      <c r="A511" s="491"/>
      <c r="B511" s="2203"/>
      <c r="C511" s="556" t="s">
        <v>781</v>
      </c>
      <c r="D511" s="2440" t="s">
        <v>1184</v>
      </c>
      <c r="E511" s="2438"/>
      <c r="F511" s="2436"/>
      <c r="G511" s="2436"/>
      <c r="H511" s="2436">
        <v>244140</v>
      </c>
      <c r="I511" s="2436"/>
      <c r="J511" s="2442"/>
      <c r="K511" s="2195">
        <f>K510-H511</f>
        <v>15956911</v>
      </c>
    </row>
    <row r="512" spans="1:11">
      <c r="A512" s="498"/>
      <c r="B512" s="2227"/>
      <c r="C512" s="555" t="s">
        <v>1182</v>
      </c>
      <c r="D512" s="2441"/>
      <c r="E512" s="2439"/>
      <c r="F512" s="2437"/>
      <c r="G512" s="2437"/>
      <c r="H512" s="2437"/>
      <c r="I512" s="2437"/>
      <c r="J512" s="2443"/>
      <c r="K512" s="2195"/>
    </row>
    <row r="513" spans="1:11">
      <c r="A513" s="514"/>
      <c r="B513" s="2211"/>
      <c r="C513" s="532"/>
      <c r="D513" s="576"/>
      <c r="E513" s="582"/>
      <c r="F513" s="577"/>
      <c r="G513" s="577"/>
      <c r="H513" s="600"/>
      <c r="I513" s="577"/>
      <c r="J513" s="585">
        <v>1500</v>
      </c>
      <c r="K513" s="4801">
        <f>K511+J513</f>
        <v>15958411</v>
      </c>
    </row>
    <row r="514" spans="1:11">
      <c r="A514" s="498"/>
      <c r="B514" s="2203"/>
      <c r="C514" s="556" t="s">
        <v>997</v>
      </c>
      <c r="D514" s="485" t="s">
        <v>1221</v>
      </c>
      <c r="E514" s="2438" t="s">
        <v>1236</v>
      </c>
      <c r="F514" s="2436"/>
      <c r="G514" s="2436">
        <v>202500</v>
      </c>
      <c r="H514" s="2436"/>
      <c r="I514" s="2436"/>
      <c r="J514" s="2436"/>
      <c r="K514" s="2195">
        <f>K513-G514</f>
        <v>15755911</v>
      </c>
    </row>
    <row r="515" spans="1:11">
      <c r="A515" s="498"/>
      <c r="B515" s="2204"/>
      <c r="C515" s="555" t="s">
        <v>1220</v>
      </c>
      <c r="D515" s="486" t="s">
        <v>1222</v>
      </c>
      <c r="E515" s="2439"/>
      <c r="F515" s="2437"/>
      <c r="G515" s="2437"/>
      <c r="H515" s="2437"/>
      <c r="I515" s="2437"/>
      <c r="J515" s="2437"/>
      <c r="K515" s="2195"/>
    </row>
    <row r="516" spans="1:11">
      <c r="A516" s="514"/>
      <c r="B516" s="561"/>
      <c r="C516" s="528"/>
      <c r="D516" s="576"/>
      <c r="E516" s="574"/>
      <c r="F516" s="577"/>
      <c r="G516" s="577"/>
      <c r="H516" s="600"/>
      <c r="I516" s="577"/>
      <c r="J516" s="604">
        <v>1800</v>
      </c>
      <c r="K516" s="4801">
        <f>K514+J516</f>
        <v>15757711</v>
      </c>
    </row>
    <row r="517" spans="1:11">
      <c r="A517" s="9515"/>
      <c r="B517" s="2203" t="s">
        <v>1876</v>
      </c>
      <c r="C517" s="556" t="s">
        <v>1369</v>
      </c>
      <c r="D517" s="2444" t="s">
        <v>1532</v>
      </c>
      <c r="E517" s="2446" t="s">
        <v>1233</v>
      </c>
      <c r="F517" s="2448"/>
      <c r="G517" s="2448">
        <v>705000</v>
      </c>
      <c r="H517" s="2448"/>
      <c r="I517" s="2448"/>
      <c r="J517" s="2454"/>
      <c r="K517" s="4797">
        <f>K516-G517</f>
        <v>15052711</v>
      </c>
    </row>
    <row r="518" spans="1:11">
      <c r="A518" s="9516"/>
      <c r="B518" s="2204"/>
      <c r="C518" s="555" t="s">
        <v>1172</v>
      </c>
      <c r="D518" s="2445" t="s">
        <v>965</v>
      </c>
      <c r="E518" s="2447"/>
      <c r="F518" s="2449"/>
      <c r="G518" s="2449"/>
      <c r="H518" s="2449"/>
      <c r="I518" s="2449"/>
      <c r="J518" s="2455"/>
      <c r="K518" s="4798"/>
    </row>
    <row r="519" spans="1:11">
      <c r="A519" s="487"/>
      <c r="B519" s="561"/>
      <c r="C519" s="532"/>
      <c r="D519" s="576"/>
      <c r="E519" s="582"/>
      <c r="F519" s="577"/>
      <c r="G519" s="577"/>
      <c r="H519" s="600"/>
      <c r="I519" s="577"/>
      <c r="J519" s="604">
        <v>3600</v>
      </c>
      <c r="K519" s="4798">
        <f>K517+J519</f>
        <v>15056311</v>
      </c>
    </row>
    <row r="520" spans="1:11">
      <c r="A520" s="9515"/>
      <c r="B520" s="2203"/>
      <c r="C520" s="556" t="s">
        <v>880</v>
      </c>
      <c r="D520" s="2444" t="s">
        <v>1312</v>
      </c>
      <c r="E520" s="2446" t="s">
        <v>1326</v>
      </c>
      <c r="F520" s="2448"/>
      <c r="G520" s="2452">
        <v>1002500</v>
      </c>
      <c r="H520" s="534"/>
      <c r="I520" s="2448"/>
      <c r="J520" s="595"/>
      <c r="K520" s="4797">
        <f>K519-G520</f>
        <v>14053811</v>
      </c>
    </row>
    <row r="521" spans="1:11">
      <c r="A521" s="9516"/>
      <c r="B521" s="2204"/>
      <c r="C521" s="555" t="s">
        <v>1311</v>
      </c>
      <c r="D521" s="2445" t="s">
        <v>1313</v>
      </c>
      <c r="E521" s="2447"/>
      <c r="F521" s="2449"/>
      <c r="G521" s="2453"/>
      <c r="H521" s="515"/>
      <c r="I521" s="2449"/>
      <c r="J521" s="559"/>
      <c r="K521" s="4798"/>
    </row>
    <row r="522" spans="1:11">
      <c r="A522" s="487"/>
      <c r="B522" s="2220"/>
      <c r="C522" s="532"/>
      <c r="D522" s="576"/>
      <c r="E522" s="584"/>
      <c r="F522" s="600"/>
      <c r="G522" s="600"/>
      <c r="H522" s="600"/>
      <c r="I522" s="600"/>
      <c r="J522" s="604">
        <v>1800</v>
      </c>
      <c r="K522" s="4800">
        <f>K520+J522</f>
        <v>14055611</v>
      </c>
    </row>
    <row r="523" spans="1:11">
      <c r="A523" s="9515"/>
      <c r="B523" s="2203"/>
      <c r="C523" s="556" t="s">
        <v>997</v>
      </c>
      <c r="D523" s="2444" t="s">
        <v>983</v>
      </c>
      <c r="E523" s="2450" t="s">
        <v>262</v>
      </c>
      <c r="F523" s="2448"/>
      <c r="G523" s="2452">
        <v>202500</v>
      </c>
      <c r="H523" s="534"/>
      <c r="I523" s="2448"/>
      <c r="J523" s="595"/>
      <c r="K523" s="4797">
        <f>K522-G523</f>
        <v>13853111</v>
      </c>
    </row>
    <row r="524" spans="1:11">
      <c r="A524" s="9516"/>
      <c r="B524" s="2204"/>
      <c r="C524" s="555" t="s">
        <v>1581</v>
      </c>
      <c r="D524" s="2445" t="s">
        <v>38</v>
      </c>
      <c r="E524" s="2451"/>
      <c r="F524" s="2449"/>
      <c r="G524" s="2453"/>
      <c r="H524" s="515"/>
      <c r="I524" s="2449"/>
      <c r="J524" s="559"/>
      <c r="K524" s="4798"/>
    </row>
    <row r="525" spans="1:11">
      <c r="A525" s="487"/>
      <c r="B525" s="561"/>
      <c r="C525" s="532"/>
      <c r="D525" s="576"/>
      <c r="E525" s="584"/>
      <c r="F525" s="600"/>
      <c r="G525" s="600"/>
      <c r="H525" s="600"/>
      <c r="I525" s="600"/>
      <c r="J525" s="604">
        <v>1800</v>
      </c>
      <c r="K525" s="4798">
        <f>K523+J525</f>
        <v>13854911</v>
      </c>
    </row>
    <row r="526" spans="1:11">
      <c r="A526" s="9515"/>
      <c r="B526" s="2203" t="s">
        <v>1877</v>
      </c>
      <c r="C526" s="556" t="s">
        <v>1109</v>
      </c>
      <c r="D526" s="2459" t="s">
        <v>1591</v>
      </c>
      <c r="E526" s="2458" t="s">
        <v>1601</v>
      </c>
      <c r="F526" s="2456"/>
      <c r="G526" s="2456">
        <v>502500</v>
      </c>
      <c r="H526" s="2456"/>
      <c r="I526" s="2456"/>
      <c r="J526" s="2463"/>
      <c r="K526" s="4797">
        <f>K525-G526</f>
        <v>13352411</v>
      </c>
    </row>
    <row r="527" spans="1:11">
      <c r="A527" s="9516"/>
      <c r="B527" s="2204"/>
      <c r="C527" s="555" t="s">
        <v>1590</v>
      </c>
      <c r="D527" s="2460" t="s">
        <v>956</v>
      </c>
      <c r="E527" s="533"/>
      <c r="F527" s="2457"/>
      <c r="G527" s="2457"/>
      <c r="H527" s="2457"/>
      <c r="I527" s="2457"/>
      <c r="J527" s="2464"/>
      <c r="K527" s="4798"/>
    </row>
    <row r="528" spans="1:11">
      <c r="A528" s="487"/>
      <c r="B528" s="561"/>
      <c r="C528" s="532"/>
      <c r="D528" s="576"/>
      <c r="E528" s="582"/>
      <c r="F528" s="575"/>
      <c r="G528" s="575"/>
      <c r="H528" s="586"/>
      <c r="I528" s="575"/>
      <c r="J528" s="604">
        <v>1800</v>
      </c>
      <c r="K528" s="4798">
        <f>K526+J528</f>
        <v>13354211</v>
      </c>
    </row>
    <row r="529" spans="1:11">
      <c r="A529" s="9515"/>
      <c r="B529" s="2203"/>
      <c r="C529" s="556" t="s">
        <v>591</v>
      </c>
      <c r="D529" s="2459"/>
      <c r="E529" s="2461"/>
      <c r="F529" s="2456">
        <v>20000000</v>
      </c>
      <c r="G529" s="2205"/>
      <c r="H529" s="2205"/>
      <c r="I529" s="2205"/>
      <c r="J529" s="2222"/>
      <c r="K529" s="4797">
        <f>K528+F529</f>
        <v>33354211</v>
      </c>
    </row>
    <row r="530" spans="1:11">
      <c r="A530" s="9516"/>
      <c r="B530" s="2468"/>
      <c r="C530" s="555"/>
      <c r="D530" s="2460"/>
      <c r="E530" s="2462"/>
      <c r="F530" s="2457"/>
      <c r="G530" s="2206"/>
      <c r="H530" s="2206"/>
      <c r="I530" s="2206"/>
      <c r="J530" s="2223"/>
      <c r="K530" s="4798"/>
    </row>
    <row r="531" spans="1:11">
      <c r="A531" s="514"/>
      <c r="B531" s="2471"/>
      <c r="C531" s="1795"/>
      <c r="D531" s="576"/>
      <c r="E531" s="582"/>
      <c r="F531" s="577"/>
      <c r="G531" s="577"/>
      <c r="H531" s="600"/>
      <c r="I531" s="577"/>
      <c r="J531" s="585"/>
      <c r="K531" s="4800"/>
    </row>
    <row r="532" spans="1:11">
      <c r="A532" s="491"/>
      <c r="B532" s="2467"/>
      <c r="C532" s="545" t="s">
        <v>997</v>
      </c>
      <c r="D532" s="2465" t="s">
        <v>1121</v>
      </c>
      <c r="E532" s="2476" t="s">
        <v>43</v>
      </c>
      <c r="F532" s="2469"/>
      <c r="G532" s="2469">
        <v>202500</v>
      </c>
      <c r="H532" s="537"/>
      <c r="I532" s="2469"/>
      <c r="J532" s="595"/>
      <c r="K532" s="2032">
        <f>K529-G532</f>
        <v>33151711</v>
      </c>
    </row>
    <row r="533" spans="1:11">
      <c r="A533" s="487"/>
      <c r="B533" s="2468"/>
      <c r="C533" s="555" t="s">
        <v>1120</v>
      </c>
      <c r="D533" s="2466" t="s">
        <v>1878</v>
      </c>
      <c r="E533" s="2477"/>
      <c r="F533" s="2470"/>
      <c r="G533" s="2470"/>
      <c r="H533" s="515"/>
      <c r="I533" s="2470"/>
      <c r="J533" s="595"/>
      <c r="K533" s="2035"/>
    </row>
    <row r="534" spans="1:11">
      <c r="A534" s="498"/>
      <c r="B534" s="2475"/>
      <c r="C534" s="532"/>
      <c r="D534" s="576"/>
      <c r="E534" s="582"/>
      <c r="F534" s="577"/>
      <c r="G534" s="577"/>
      <c r="H534" s="600"/>
      <c r="I534" s="577"/>
      <c r="J534" s="585">
        <v>1800</v>
      </c>
      <c r="K534" s="1368">
        <f>K532+J534</f>
        <v>33153511</v>
      </c>
    </row>
    <row r="535" spans="1:11">
      <c r="A535" s="491"/>
      <c r="B535" s="2467"/>
      <c r="C535" s="556" t="s">
        <v>1109</v>
      </c>
      <c r="D535" s="2465" t="s">
        <v>278</v>
      </c>
      <c r="E535" s="974" t="s">
        <v>279</v>
      </c>
      <c r="F535" s="2469"/>
      <c r="G535" s="2469">
        <v>502500</v>
      </c>
      <c r="H535" s="2469"/>
      <c r="I535" s="2469"/>
      <c r="J535" s="2473"/>
      <c r="K535" s="4799">
        <f>K534-G535</f>
        <v>32651011</v>
      </c>
    </row>
    <row r="536" spans="1:11">
      <c r="A536" s="487"/>
      <c r="B536" s="2468"/>
      <c r="C536" s="555" t="s">
        <v>1527</v>
      </c>
      <c r="D536" s="2466" t="s">
        <v>38</v>
      </c>
      <c r="E536" s="2472"/>
      <c r="F536" s="2470"/>
      <c r="G536" s="2470"/>
      <c r="H536" s="2470"/>
      <c r="I536" s="2470"/>
      <c r="J536" s="2474"/>
      <c r="K536" s="4800"/>
    </row>
    <row r="537" spans="1:11">
      <c r="A537" s="557"/>
      <c r="B537" s="2467"/>
      <c r="C537" s="529"/>
      <c r="D537" s="602"/>
      <c r="E537" s="605"/>
      <c r="F537" s="577"/>
      <c r="G537" s="577"/>
      <c r="H537" s="600"/>
      <c r="I537" s="577"/>
      <c r="J537" s="604">
        <v>1800</v>
      </c>
      <c r="K537" s="1368">
        <f>K535+J537</f>
        <v>32652811</v>
      </c>
    </row>
    <row r="538" spans="1:11">
      <c r="A538" s="525"/>
      <c r="B538" s="2476" t="s">
        <v>1879</v>
      </c>
      <c r="C538" s="474" t="s">
        <v>815</v>
      </c>
      <c r="D538" s="2483" t="s">
        <v>848</v>
      </c>
      <c r="E538" s="2481" t="s">
        <v>52</v>
      </c>
      <c r="F538" s="2486"/>
      <c r="G538" s="2486">
        <v>763542</v>
      </c>
      <c r="H538" s="537"/>
      <c r="I538" s="2478"/>
      <c r="J538" s="595"/>
      <c r="K538" s="4799">
        <f>K537-G538</f>
        <v>31889269</v>
      </c>
    </row>
    <row r="539" spans="1:11">
      <c r="A539" s="554"/>
      <c r="B539" s="2477"/>
      <c r="C539" s="477" t="s">
        <v>847</v>
      </c>
      <c r="D539" s="2484" t="s">
        <v>51</v>
      </c>
      <c r="E539" s="2482"/>
      <c r="F539" s="2487"/>
      <c r="G539" s="2487"/>
      <c r="H539" s="515"/>
      <c r="I539" s="2479"/>
      <c r="J539" s="559"/>
      <c r="K539" s="4800"/>
    </row>
    <row r="540" spans="1:11">
      <c r="A540" s="2497"/>
      <c r="B540" s="2480"/>
      <c r="C540" s="532"/>
      <c r="D540" s="2499"/>
      <c r="E540" s="582"/>
      <c r="F540" s="586"/>
      <c r="G540" s="586"/>
      <c r="H540" s="586"/>
      <c r="I540" s="586"/>
      <c r="J540" s="585">
        <v>1800</v>
      </c>
      <c r="K540" s="1250">
        <f>K538+J540</f>
        <v>31891069</v>
      </c>
    </row>
    <row r="541" spans="1:11">
      <c r="A541" s="525"/>
      <c r="B541" s="2481" t="s">
        <v>1880</v>
      </c>
      <c r="C541" s="545" t="s">
        <v>1109</v>
      </c>
      <c r="D541" s="2488" t="s">
        <v>1471</v>
      </c>
      <c r="E541" s="2490" t="s">
        <v>1469</v>
      </c>
      <c r="F541" s="2492"/>
      <c r="G541" s="2492">
        <v>502500</v>
      </c>
      <c r="H541" s="2492"/>
      <c r="I541" s="2492"/>
      <c r="J541" s="2494"/>
      <c r="K541" s="1368">
        <f>K540-G541</f>
        <v>31388569</v>
      </c>
    </row>
    <row r="542" spans="1:11">
      <c r="A542" s="557"/>
      <c r="B542" s="2485"/>
      <c r="C542" s="538" t="s">
        <v>1468</v>
      </c>
      <c r="D542" s="2489" t="s">
        <v>1325</v>
      </c>
      <c r="E542" s="2491"/>
      <c r="F542" s="2493"/>
      <c r="G542" s="2493"/>
      <c r="H542" s="2493"/>
      <c r="I542" s="2493"/>
      <c r="J542" s="2495"/>
      <c r="K542" s="1368"/>
    </row>
    <row r="543" spans="1:11">
      <c r="A543" s="525"/>
      <c r="B543" s="2481"/>
      <c r="C543" s="532"/>
      <c r="D543" s="576"/>
      <c r="E543" s="582"/>
      <c r="F543" s="577"/>
      <c r="G543" s="577"/>
      <c r="H543" s="600"/>
      <c r="I543" s="577"/>
      <c r="J543" s="604">
        <v>1800</v>
      </c>
      <c r="K543" s="2500">
        <f>K541+J543</f>
        <v>31390369</v>
      </c>
    </row>
    <row r="544" spans="1:11">
      <c r="A544" s="557"/>
      <c r="B544" s="2485"/>
      <c r="C544" s="545" t="s">
        <v>1109</v>
      </c>
      <c r="D544" s="2496" t="s">
        <v>1745</v>
      </c>
      <c r="E544" s="974" t="s">
        <v>1746</v>
      </c>
      <c r="F544" s="2492"/>
      <c r="G544" s="2492">
        <v>502500</v>
      </c>
      <c r="H544" s="537"/>
      <c r="I544" s="9492"/>
      <c r="J544" s="595"/>
      <c r="K544" s="2498">
        <f>K543-G544</f>
        <v>30887869</v>
      </c>
    </row>
    <row r="545" spans="1:11">
      <c r="A545" s="557"/>
      <c r="B545" s="2485"/>
      <c r="C545" s="538" t="s">
        <v>1501</v>
      </c>
      <c r="D545" s="2489" t="s">
        <v>38</v>
      </c>
      <c r="E545" s="2491"/>
      <c r="F545" s="2493"/>
      <c r="G545" s="2493"/>
      <c r="H545" s="515"/>
      <c r="I545" s="9493"/>
      <c r="J545" s="559"/>
      <c r="K545" s="2498"/>
    </row>
    <row r="546" spans="1:11">
      <c r="A546" s="2497"/>
      <c r="B546" s="2480"/>
      <c r="C546" s="532"/>
      <c r="D546" s="576"/>
      <c r="E546" s="582"/>
      <c r="F546" s="577"/>
      <c r="G546" s="577"/>
      <c r="H546" s="600"/>
      <c r="I546" s="577"/>
      <c r="J546" s="604">
        <v>1800</v>
      </c>
      <c r="K546" s="2500">
        <f>K544+J546</f>
        <v>30889669</v>
      </c>
    </row>
    <row r="547" spans="1:11" ht="15.75">
      <c r="A547" s="9537" t="s">
        <v>1279</v>
      </c>
      <c r="B547" s="9538"/>
      <c r="C547" s="9538"/>
      <c r="D547" s="9538"/>
      <c r="E547" s="9539"/>
      <c r="F547" s="511">
        <f>SUM(F4:F546)</f>
        <v>80000000</v>
      </c>
      <c r="G547" s="511">
        <f>SUM(G4:G546)</f>
        <v>28989346</v>
      </c>
      <c r="H547" s="511">
        <f>SUM(H4:H546)</f>
        <v>17423215</v>
      </c>
      <c r="I547" s="511">
        <f>SUM(I4:I546)</f>
        <v>25053817</v>
      </c>
      <c r="J547" s="511">
        <f>SUM(J4:J546)</f>
        <v>284950</v>
      </c>
      <c r="K547" s="1647">
        <f>K3+F547-G547-H547-I547+J547</f>
        <v>30889669</v>
      </c>
    </row>
    <row r="548" spans="1:11" ht="15.75">
      <c r="A548" s="9531" t="s">
        <v>242</v>
      </c>
      <c r="B548" s="9532"/>
      <c r="C548" s="9532"/>
      <c r="D548" s="9532"/>
      <c r="E548" s="9533"/>
      <c r="F548" s="512">
        <f>'Juli''15'!F479</f>
        <v>578500000</v>
      </c>
      <c r="G548" s="512">
        <f>'Juli''15'!G479</f>
        <v>229960440</v>
      </c>
      <c r="H548" s="512">
        <f>'Juli''15'!H479</f>
        <v>131333783</v>
      </c>
      <c r="I548" s="512">
        <f>'Juli''15'!I479</f>
        <v>191423260</v>
      </c>
      <c r="J548" s="512">
        <f>'Juli''15'!J479</f>
        <v>2736050</v>
      </c>
      <c r="K548" s="1648">
        <f>'Juli''15'!K479</f>
        <v>318779781</v>
      </c>
    </row>
    <row r="549" spans="1:11" ht="15.75">
      <c r="A549" s="9534" t="s">
        <v>243</v>
      </c>
      <c r="B549" s="9535"/>
      <c r="C549" s="9535"/>
      <c r="D549" s="9535"/>
      <c r="E549" s="9536"/>
      <c r="F549" s="513">
        <f t="shared" ref="F549:K549" si="0">F547+F548</f>
        <v>658500000</v>
      </c>
      <c r="G549" s="513">
        <f t="shared" si="0"/>
        <v>258949786</v>
      </c>
      <c r="H549" s="513">
        <f t="shared" si="0"/>
        <v>148756998</v>
      </c>
      <c r="I549" s="513">
        <f t="shared" si="0"/>
        <v>216477077</v>
      </c>
      <c r="J549" s="513">
        <f t="shared" si="0"/>
        <v>3021000</v>
      </c>
      <c r="K549" s="1649">
        <f t="shared" si="0"/>
        <v>349669450</v>
      </c>
    </row>
    <row r="557" spans="1:11">
      <c r="B557" s="4803" t="s">
        <v>2197</v>
      </c>
      <c r="C557" s="4804"/>
      <c r="F557" s="4803" t="s">
        <v>2198</v>
      </c>
      <c r="G557" s="4803"/>
      <c r="H557" s="4804"/>
    </row>
    <row r="558" spans="1:11">
      <c r="B558" s="4805" t="s">
        <v>238</v>
      </c>
      <c r="C558" s="4804"/>
      <c r="F558" s="4805" t="s">
        <v>2199</v>
      </c>
      <c r="G558" s="4805"/>
      <c r="H558" s="4804"/>
    </row>
  </sheetData>
  <mergeCells count="153">
    <mergeCell ref="F421:F422"/>
    <mergeCell ref="G421:G422"/>
    <mergeCell ref="H421:H422"/>
    <mergeCell ref="I421:I422"/>
    <mergeCell ref="F466:F467"/>
    <mergeCell ref="G466:G467"/>
    <mergeCell ref="A547:E547"/>
    <mergeCell ref="A466:A467"/>
    <mergeCell ref="A469:A470"/>
    <mergeCell ref="A472:A473"/>
    <mergeCell ref="A475:A476"/>
    <mergeCell ref="A478:A479"/>
    <mergeCell ref="A454:A455"/>
    <mergeCell ref="A457:A458"/>
    <mergeCell ref="I544:I545"/>
    <mergeCell ref="A481:A482"/>
    <mergeCell ref="A460:A461"/>
    <mergeCell ref="A463:A464"/>
    <mergeCell ref="A436:A437"/>
    <mergeCell ref="A439:A440"/>
    <mergeCell ref="A442:A443"/>
    <mergeCell ref="A445:A446"/>
    <mergeCell ref="A448:A449"/>
    <mergeCell ref="A451:A452"/>
    <mergeCell ref="A548:E548"/>
    <mergeCell ref="A549:E549"/>
    <mergeCell ref="A496:A497"/>
    <mergeCell ref="A517:A518"/>
    <mergeCell ref="A520:A521"/>
    <mergeCell ref="A523:A524"/>
    <mergeCell ref="A526:A527"/>
    <mergeCell ref="A529:A530"/>
    <mergeCell ref="A484:A485"/>
    <mergeCell ref="A487:A488"/>
    <mergeCell ref="A490:A491"/>
    <mergeCell ref="A493:A494"/>
    <mergeCell ref="A418:A419"/>
    <mergeCell ref="A421:A422"/>
    <mergeCell ref="A424:A425"/>
    <mergeCell ref="A427:A428"/>
    <mergeCell ref="A430:A431"/>
    <mergeCell ref="A433:A434"/>
    <mergeCell ref="A400:A401"/>
    <mergeCell ref="A403:A404"/>
    <mergeCell ref="A406:A407"/>
    <mergeCell ref="A409:A410"/>
    <mergeCell ref="A412:A413"/>
    <mergeCell ref="A415:A416"/>
    <mergeCell ref="A382:A383"/>
    <mergeCell ref="A385:A386"/>
    <mergeCell ref="A388:A389"/>
    <mergeCell ref="A391:A392"/>
    <mergeCell ref="A394:A395"/>
    <mergeCell ref="A397:A398"/>
    <mergeCell ref="A364:A365"/>
    <mergeCell ref="A367:A368"/>
    <mergeCell ref="A370:A371"/>
    <mergeCell ref="A373:A374"/>
    <mergeCell ref="A376:A377"/>
    <mergeCell ref="A379:A380"/>
    <mergeCell ref="A349:A350"/>
    <mergeCell ref="A352:A353"/>
    <mergeCell ref="A355:A356"/>
    <mergeCell ref="A358:A359"/>
    <mergeCell ref="A361:A362"/>
    <mergeCell ref="F181:F182"/>
    <mergeCell ref="G181:G182"/>
    <mergeCell ref="F208:F209"/>
    <mergeCell ref="G208:G209"/>
    <mergeCell ref="E244:E245"/>
    <mergeCell ref="E349:E350"/>
    <mergeCell ref="A88:A89"/>
    <mergeCell ref="F88:F89"/>
    <mergeCell ref="G88:G89"/>
    <mergeCell ref="F103:F104"/>
    <mergeCell ref="G103:G104"/>
    <mergeCell ref="A73:A74"/>
    <mergeCell ref="A79:A80"/>
    <mergeCell ref="A82:A83"/>
    <mergeCell ref="A85:A86"/>
    <mergeCell ref="A64:A65"/>
    <mergeCell ref="A67:A68"/>
    <mergeCell ref="A70:A71"/>
    <mergeCell ref="A55:A56"/>
    <mergeCell ref="A58:A59"/>
    <mergeCell ref="A61:A62"/>
    <mergeCell ref="A46:A47"/>
    <mergeCell ref="A49:A50"/>
    <mergeCell ref="A52:A53"/>
    <mergeCell ref="K25:K26"/>
    <mergeCell ref="A34:A35"/>
    <mergeCell ref="E52:E53"/>
    <mergeCell ref="H52:H53"/>
    <mergeCell ref="I52:I53"/>
    <mergeCell ref="J52:J53"/>
    <mergeCell ref="E55:E56"/>
    <mergeCell ref="H55:H56"/>
    <mergeCell ref="I55:I56"/>
    <mergeCell ref="J55:J56"/>
    <mergeCell ref="A43:A44"/>
    <mergeCell ref="A40:A41"/>
    <mergeCell ref="A28:A29"/>
    <mergeCell ref="B28:B29"/>
    <mergeCell ref="K28:K29"/>
    <mergeCell ref="A31:A32"/>
    <mergeCell ref="B31:B32"/>
    <mergeCell ref="K31:K32"/>
    <mergeCell ref="I37:I38"/>
    <mergeCell ref="A25:A26"/>
    <mergeCell ref="B25:B26"/>
    <mergeCell ref="A19:A20"/>
    <mergeCell ref="B19:B20"/>
    <mergeCell ref="H19:H20"/>
    <mergeCell ref="I19:I20"/>
    <mergeCell ref="J19:J20"/>
    <mergeCell ref="K19:K20"/>
    <mergeCell ref="E19:E20"/>
    <mergeCell ref="A22:A23"/>
    <mergeCell ref="B22:B23"/>
    <mergeCell ref="H22:H23"/>
    <mergeCell ref="I22:I23"/>
    <mergeCell ref="J22:J23"/>
    <mergeCell ref="K22:K23"/>
    <mergeCell ref="E22:E23"/>
    <mergeCell ref="A13:A14"/>
    <mergeCell ref="B13:B14"/>
    <mergeCell ref="K13:K14"/>
    <mergeCell ref="A10:A11"/>
    <mergeCell ref="B10:B11"/>
    <mergeCell ref="A16:A17"/>
    <mergeCell ref="B16:B17"/>
    <mergeCell ref="K16:K17"/>
    <mergeCell ref="A7:A8"/>
    <mergeCell ref="B7:B8"/>
    <mergeCell ref="H7:H8"/>
    <mergeCell ref="I7:I8"/>
    <mergeCell ref="J7:J8"/>
    <mergeCell ref="K7:K8"/>
    <mergeCell ref="K10:K11"/>
    <mergeCell ref="F7:F8"/>
    <mergeCell ref="G7:G8"/>
    <mergeCell ref="J1:J2"/>
    <mergeCell ref="K1:K2"/>
    <mergeCell ref="A3:C3"/>
    <mergeCell ref="A4:A5"/>
    <mergeCell ref="B4:B5"/>
    <mergeCell ref="A1:A2"/>
    <mergeCell ref="B1:B2"/>
    <mergeCell ref="C1:C2"/>
    <mergeCell ref="D1:E1"/>
    <mergeCell ref="F1:F2"/>
    <mergeCell ref="G1:I1"/>
    <mergeCell ref="K4:K5"/>
  </mergeCells>
  <pageMargins left="0.70866141732283472" right="0.70866141732283472" top="0.74803149606299213" bottom="0.74803149606299213" header="0.31496062992125984" footer="0.31496062992125984"/>
  <pageSetup scale="61" orientation="landscape" horizontalDpi="4294967293" verticalDpi="72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L572"/>
  <sheetViews>
    <sheetView topLeftCell="A373" workbookViewId="0">
      <selection activeCell="E385" sqref="E385"/>
    </sheetView>
  </sheetViews>
  <sheetFormatPr defaultRowHeight="15"/>
  <cols>
    <col min="1" max="1" width="4.7109375" customWidth="1"/>
    <col min="2" max="2" width="11.140625" customWidth="1"/>
    <col min="3" max="3" width="44.85546875" customWidth="1"/>
    <col min="4" max="4" width="19.28515625" customWidth="1"/>
    <col min="5" max="5" width="10.7109375" customWidth="1"/>
    <col min="6" max="6" width="16.140625" customWidth="1"/>
    <col min="7" max="7" width="16.28515625" customWidth="1"/>
    <col min="8" max="8" width="16.140625" customWidth="1"/>
    <col min="9" max="9" width="16.5703125" customWidth="1"/>
    <col min="10" max="10" width="15.7109375" customWidth="1"/>
    <col min="11" max="11" width="16.5703125" customWidth="1"/>
  </cols>
  <sheetData>
    <row r="1" spans="1:12">
      <c r="A1" s="9506" t="s">
        <v>1</v>
      </c>
      <c r="B1" s="9504" t="s">
        <v>2</v>
      </c>
      <c r="C1" s="9506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  <c r="L1" s="9625" t="s">
        <v>702</v>
      </c>
    </row>
    <row r="2" spans="1:12">
      <c r="A2" s="9507"/>
      <c r="B2" s="9505"/>
      <c r="C2" s="9507"/>
      <c r="D2" s="2228" t="s">
        <v>9</v>
      </c>
      <c r="E2" s="470" t="s">
        <v>10</v>
      </c>
      <c r="F2" s="9511"/>
      <c r="G2" s="2209" t="s">
        <v>11</v>
      </c>
      <c r="H2" s="2214" t="s">
        <v>537</v>
      </c>
      <c r="I2" s="2209" t="s">
        <v>13</v>
      </c>
      <c r="J2" s="9511"/>
      <c r="K2" s="9721"/>
      <c r="L2" s="9625"/>
    </row>
    <row r="3" spans="1:12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2243">
        <f>'Jan''16'!K547</f>
        <v>30889669</v>
      </c>
      <c r="L3" s="433"/>
    </row>
    <row r="4" spans="1:12">
      <c r="A4" s="9495"/>
      <c r="B4" s="9497" t="s">
        <v>1881</v>
      </c>
      <c r="C4" s="521" t="s">
        <v>815</v>
      </c>
      <c r="D4" s="2501" t="s">
        <v>579</v>
      </c>
      <c r="E4" s="2503" t="s">
        <v>83</v>
      </c>
      <c r="F4" s="537"/>
      <c r="G4" s="2205"/>
      <c r="H4" s="9492"/>
      <c r="I4" s="9492">
        <v>190738</v>
      </c>
      <c r="J4" s="9492"/>
      <c r="K4" s="9719">
        <f>K3-I4</f>
        <v>30698931</v>
      </c>
      <c r="L4" s="9647"/>
    </row>
    <row r="5" spans="1:12">
      <c r="A5" s="9495"/>
      <c r="B5" s="9497"/>
      <c r="C5" s="522" t="s">
        <v>995</v>
      </c>
      <c r="D5" s="2502" t="s">
        <v>46</v>
      </c>
      <c r="E5" s="2504"/>
      <c r="F5" s="537"/>
      <c r="G5" s="2206"/>
      <c r="H5" s="9493"/>
      <c r="I5" s="9493"/>
      <c r="J5" s="9493"/>
      <c r="K5" s="9719"/>
      <c r="L5" s="9648"/>
    </row>
    <row r="6" spans="1:12">
      <c r="A6" s="2202"/>
      <c r="B6" s="2504"/>
      <c r="C6" s="1795"/>
      <c r="D6" s="576"/>
      <c r="E6" s="582"/>
      <c r="F6" s="586"/>
      <c r="G6" s="586"/>
      <c r="H6" s="575"/>
      <c r="I6" s="575"/>
      <c r="J6" s="575">
        <v>1800</v>
      </c>
      <c r="K6" s="2241">
        <f>K4+J6</f>
        <v>30700731</v>
      </c>
      <c r="L6" s="433"/>
    </row>
    <row r="7" spans="1:12">
      <c r="A7" s="9515"/>
      <c r="B7" s="9497"/>
      <c r="C7" s="556" t="s">
        <v>815</v>
      </c>
      <c r="D7" s="2501" t="s">
        <v>1720</v>
      </c>
      <c r="E7" s="2503" t="s">
        <v>1739</v>
      </c>
      <c r="F7" s="2507"/>
      <c r="G7" s="2507"/>
      <c r="H7" s="923"/>
      <c r="I7" s="1997">
        <v>92010</v>
      </c>
      <c r="J7" s="464"/>
      <c r="K7" s="9719">
        <f>K6-I7</f>
        <v>30608721</v>
      </c>
      <c r="L7" s="9617"/>
    </row>
    <row r="8" spans="1:12">
      <c r="A8" s="9516"/>
      <c r="B8" s="9497"/>
      <c r="C8" s="555" t="s">
        <v>1719</v>
      </c>
      <c r="D8" s="2502" t="s">
        <v>1176</v>
      </c>
      <c r="E8" s="2504"/>
      <c r="F8" s="2508"/>
      <c r="G8" s="2508"/>
      <c r="H8" s="460"/>
      <c r="I8" s="1998"/>
      <c r="J8" s="559"/>
      <c r="K8" s="9719"/>
      <c r="L8" s="9618"/>
    </row>
    <row r="9" spans="1:12">
      <c r="A9" s="2202"/>
      <c r="B9" s="2504"/>
      <c r="C9" s="1795"/>
      <c r="D9" s="576"/>
      <c r="E9" s="582"/>
      <c r="F9" s="577"/>
      <c r="G9" s="577"/>
      <c r="H9" s="600"/>
      <c r="I9" s="577"/>
      <c r="J9" s="1979">
        <v>1800</v>
      </c>
      <c r="K9" s="2241">
        <f>K7+J9</f>
        <v>30610521</v>
      </c>
      <c r="L9" s="433"/>
    </row>
    <row r="10" spans="1:12">
      <c r="A10" s="9498"/>
      <c r="B10" s="9497"/>
      <c r="C10" s="556" t="s">
        <v>815</v>
      </c>
      <c r="D10" s="2501" t="s">
        <v>1720</v>
      </c>
      <c r="E10" s="974" t="s">
        <v>1739</v>
      </c>
      <c r="F10" s="2505"/>
      <c r="G10" s="2511"/>
      <c r="H10" s="2505"/>
      <c r="I10" s="1975">
        <v>31935</v>
      </c>
      <c r="J10" s="1996"/>
      <c r="K10" s="9680">
        <f>K9-I10</f>
        <v>30578586</v>
      </c>
      <c r="L10" s="9617"/>
    </row>
    <row r="11" spans="1:12">
      <c r="A11" s="9499"/>
      <c r="B11" s="9497"/>
      <c r="C11" s="555" t="s">
        <v>1721</v>
      </c>
      <c r="D11" s="2502" t="s">
        <v>1176</v>
      </c>
      <c r="E11" s="2509"/>
      <c r="F11" s="2506"/>
      <c r="G11" s="2512"/>
      <c r="H11" s="2506"/>
      <c r="I11" s="1976"/>
      <c r="J11" s="571"/>
      <c r="K11" s="9681"/>
      <c r="L11" s="9618"/>
    </row>
    <row r="12" spans="1:12">
      <c r="A12" s="2211"/>
      <c r="B12" s="477"/>
      <c r="C12" s="1795"/>
      <c r="D12" s="576"/>
      <c r="E12" s="605"/>
      <c r="F12" s="586"/>
      <c r="G12" s="585"/>
      <c r="H12" s="587"/>
      <c r="I12" s="586"/>
      <c r="J12" s="1979">
        <v>1800</v>
      </c>
      <c r="K12" s="2245">
        <f>K10+J12</f>
        <v>30580386</v>
      </c>
      <c r="L12" s="433"/>
    </row>
    <row r="13" spans="1:12">
      <c r="A13" s="9498"/>
      <c r="B13" s="9497"/>
      <c r="C13" s="517" t="s">
        <v>1710</v>
      </c>
      <c r="D13" s="2501" t="s">
        <v>1720</v>
      </c>
      <c r="E13" s="2503" t="s">
        <v>1739</v>
      </c>
      <c r="F13" s="2505"/>
      <c r="G13" s="2505"/>
      <c r="H13" s="2505"/>
      <c r="I13" s="2505">
        <v>15140</v>
      </c>
      <c r="J13" s="534"/>
      <c r="K13" s="9680">
        <f>K12-I13</f>
        <v>30565246</v>
      </c>
      <c r="L13" s="9617"/>
    </row>
    <row r="14" spans="1:12">
      <c r="A14" s="9499"/>
      <c r="B14" s="9497"/>
      <c r="C14" s="555" t="s">
        <v>1821</v>
      </c>
      <c r="D14" s="2502" t="s">
        <v>1479</v>
      </c>
      <c r="E14" s="2504"/>
      <c r="F14" s="2506"/>
      <c r="G14" s="2506"/>
      <c r="H14" s="2506"/>
      <c r="I14" s="2506"/>
      <c r="J14" s="515"/>
      <c r="K14" s="9681"/>
      <c r="L14" s="9618"/>
    </row>
    <row r="15" spans="1:12">
      <c r="A15" s="2211"/>
      <c r="B15" s="50"/>
      <c r="C15" s="1795"/>
      <c r="D15" s="576"/>
      <c r="E15" s="584"/>
      <c r="F15" s="577"/>
      <c r="G15" s="577"/>
      <c r="H15" s="600"/>
      <c r="I15" s="577"/>
      <c r="J15" s="604">
        <v>1500</v>
      </c>
      <c r="K15" s="2245">
        <f>K13+J15</f>
        <v>30566746</v>
      </c>
      <c r="L15" s="433"/>
    </row>
    <row r="16" spans="1:12">
      <c r="A16" s="9498"/>
      <c r="B16" s="9497"/>
      <c r="C16" s="517" t="s">
        <v>1710</v>
      </c>
      <c r="D16" s="2501" t="s">
        <v>1720</v>
      </c>
      <c r="E16" s="2503" t="s">
        <v>1739</v>
      </c>
      <c r="F16" s="2505"/>
      <c r="G16" s="2505"/>
      <c r="H16" s="2505"/>
      <c r="I16" s="2505">
        <v>28890</v>
      </c>
      <c r="J16" s="537"/>
      <c r="K16" s="9680">
        <f>K15-I16</f>
        <v>30537856</v>
      </c>
      <c r="L16" s="9617"/>
    </row>
    <row r="17" spans="1:12">
      <c r="A17" s="9499"/>
      <c r="B17" s="9497"/>
      <c r="C17" s="555" t="s">
        <v>1822</v>
      </c>
      <c r="D17" s="2502" t="s">
        <v>1479</v>
      </c>
      <c r="E17" s="2504"/>
      <c r="F17" s="2506"/>
      <c r="G17" s="2506"/>
      <c r="H17" s="2506"/>
      <c r="I17" s="2506"/>
      <c r="J17" s="515"/>
      <c r="K17" s="9681"/>
      <c r="L17" s="9618"/>
    </row>
    <row r="18" spans="1:12">
      <c r="A18" s="2211"/>
      <c r="B18" s="1542"/>
      <c r="C18" s="532"/>
      <c r="D18" s="528"/>
      <c r="E18" s="584"/>
      <c r="F18" s="600"/>
      <c r="G18" s="600"/>
      <c r="H18" s="600"/>
      <c r="I18" s="600"/>
      <c r="J18" s="604">
        <v>1500</v>
      </c>
      <c r="K18" s="2245">
        <f>K16+J18</f>
        <v>30539356</v>
      </c>
      <c r="L18" s="433"/>
    </row>
    <row r="19" spans="1:12">
      <c r="A19" s="9498"/>
      <c r="B19" s="9658"/>
      <c r="C19" s="556" t="s">
        <v>815</v>
      </c>
      <c r="D19" s="2501" t="s">
        <v>113</v>
      </c>
      <c r="E19" s="2503" t="s">
        <v>114</v>
      </c>
      <c r="F19" s="2505"/>
      <c r="G19" s="2505"/>
      <c r="H19" s="2505"/>
      <c r="I19" s="2505">
        <v>136917</v>
      </c>
      <c r="J19" s="464"/>
      <c r="K19" s="9680">
        <f>K18-I19</f>
        <v>30402439</v>
      </c>
      <c r="L19" s="9617"/>
    </row>
    <row r="20" spans="1:12">
      <c r="A20" s="9499"/>
      <c r="B20" s="9658"/>
      <c r="C20" s="555" t="s">
        <v>1449</v>
      </c>
      <c r="D20" s="2502" t="s">
        <v>46</v>
      </c>
      <c r="E20" s="2504"/>
      <c r="F20" s="2506"/>
      <c r="G20" s="2506"/>
      <c r="H20" s="2506"/>
      <c r="I20" s="2506"/>
      <c r="J20" s="559"/>
      <c r="K20" s="9681"/>
      <c r="L20" s="9618"/>
    </row>
    <row r="21" spans="1:12">
      <c r="A21" s="2210"/>
      <c r="B21" s="2211"/>
      <c r="C21" s="1795"/>
      <c r="D21" s="576"/>
      <c r="E21" s="582"/>
      <c r="F21" s="577"/>
      <c r="G21" s="577"/>
      <c r="H21" s="600"/>
      <c r="I21" s="577"/>
      <c r="J21" s="604">
        <v>1800</v>
      </c>
      <c r="K21" s="2244">
        <f>K19+J21</f>
        <v>30404239</v>
      </c>
      <c r="L21" s="433"/>
    </row>
    <row r="22" spans="1:12">
      <c r="A22" s="9515"/>
      <c r="B22" s="9498"/>
      <c r="C22" s="491" t="s">
        <v>1278</v>
      </c>
      <c r="D22" s="2501" t="s">
        <v>1334</v>
      </c>
      <c r="E22" s="2503" t="s">
        <v>1348</v>
      </c>
      <c r="F22" s="534"/>
      <c r="G22" s="2505">
        <v>305000</v>
      </c>
      <c r="H22" s="534"/>
      <c r="I22" s="2505"/>
      <c r="J22" s="537"/>
      <c r="K22" s="9680">
        <f>K21-G22</f>
        <v>30099239</v>
      </c>
      <c r="L22" s="9617"/>
    </row>
    <row r="23" spans="1:12">
      <c r="A23" s="9516"/>
      <c r="B23" s="9499"/>
      <c r="C23" s="487" t="s">
        <v>1333</v>
      </c>
      <c r="D23" s="2502" t="s">
        <v>918</v>
      </c>
      <c r="E23" s="2504"/>
      <c r="F23" s="537"/>
      <c r="G23" s="2506"/>
      <c r="H23" s="537"/>
      <c r="I23" s="2506"/>
      <c r="J23" s="537"/>
      <c r="K23" s="9718"/>
      <c r="L23" s="9618"/>
    </row>
    <row r="24" spans="1:12">
      <c r="A24" s="514"/>
      <c r="B24" s="527"/>
      <c r="C24" s="532"/>
      <c r="D24" s="576"/>
      <c r="E24" s="582"/>
      <c r="F24" s="586"/>
      <c r="G24" s="586"/>
      <c r="H24" s="586"/>
      <c r="I24" s="586"/>
      <c r="J24" s="585">
        <v>3600</v>
      </c>
      <c r="K24" s="1293">
        <f>K22+J24</f>
        <v>30102839</v>
      </c>
      <c r="L24" s="433"/>
    </row>
    <row r="25" spans="1:12">
      <c r="A25" s="9515"/>
      <c r="B25" s="9498"/>
      <c r="C25" s="556" t="s">
        <v>796</v>
      </c>
      <c r="D25" s="2501" t="s">
        <v>1334</v>
      </c>
      <c r="E25" s="1136" t="s">
        <v>1348</v>
      </c>
      <c r="F25" s="2510"/>
      <c r="G25" s="2505">
        <v>74300</v>
      </c>
      <c r="H25" s="534"/>
      <c r="I25" s="2505"/>
      <c r="J25" s="464"/>
      <c r="K25" s="9680">
        <f>K24-G25</f>
        <v>30028539</v>
      </c>
      <c r="L25" s="9617"/>
    </row>
    <row r="26" spans="1:12">
      <c r="A26" s="9516"/>
      <c r="B26" s="9499"/>
      <c r="C26" s="555" t="s">
        <v>1342</v>
      </c>
      <c r="D26" s="2502" t="s">
        <v>918</v>
      </c>
      <c r="E26" s="2509"/>
      <c r="F26" s="2506"/>
      <c r="G26" s="2506"/>
      <c r="H26" s="515"/>
      <c r="I26" s="2506"/>
      <c r="J26" s="559"/>
      <c r="K26" s="9681"/>
      <c r="L26" s="9618"/>
    </row>
    <row r="27" spans="1:12">
      <c r="A27" s="514"/>
      <c r="B27" s="514"/>
      <c r="C27" s="532"/>
      <c r="D27" s="576"/>
      <c r="E27" s="582"/>
      <c r="F27" s="577"/>
      <c r="G27" s="577"/>
      <c r="H27" s="600"/>
      <c r="I27" s="577"/>
      <c r="J27" s="585">
        <v>750</v>
      </c>
      <c r="K27" s="1293">
        <f>K25+J27</f>
        <v>30029289</v>
      </c>
      <c r="L27" s="2210"/>
    </row>
    <row r="28" spans="1:12">
      <c r="A28" s="9515"/>
      <c r="B28" s="9498"/>
      <c r="C28" s="491" t="s">
        <v>778</v>
      </c>
      <c r="D28" s="2501" t="s">
        <v>157</v>
      </c>
      <c r="E28" s="2503" t="s">
        <v>156</v>
      </c>
      <c r="F28" s="2510"/>
      <c r="G28" s="2505">
        <v>193140</v>
      </c>
      <c r="H28" s="537"/>
      <c r="I28" s="2505"/>
      <c r="J28" s="537"/>
      <c r="K28" s="9680">
        <f>K27-G28</f>
        <v>29836149</v>
      </c>
      <c r="L28" s="9653"/>
    </row>
    <row r="29" spans="1:12">
      <c r="A29" s="9516"/>
      <c r="B29" s="9499"/>
      <c r="C29" s="487" t="s">
        <v>1340</v>
      </c>
      <c r="D29" s="2502" t="s">
        <v>1383</v>
      </c>
      <c r="E29" s="2504"/>
      <c r="F29" s="2506"/>
      <c r="G29" s="2506"/>
      <c r="H29" s="537"/>
      <c r="I29" s="2506"/>
      <c r="J29" s="537"/>
      <c r="K29" s="9718"/>
      <c r="L29" s="9654"/>
    </row>
    <row r="30" spans="1:12">
      <c r="A30" s="514"/>
      <c r="B30" s="527"/>
      <c r="C30" s="529"/>
      <c r="D30" s="601"/>
      <c r="E30" s="584"/>
      <c r="F30" s="586"/>
      <c r="G30" s="586"/>
      <c r="H30" s="586"/>
      <c r="I30" s="586"/>
      <c r="J30" s="585">
        <v>1500</v>
      </c>
      <c r="K30" s="1293">
        <f>K28+J30</f>
        <v>29837649</v>
      </c>
      <c r="L30" s="433"/>
    </row>
    <row r="31" spans="1:12">
      <c r="A31" s="9515"/>
      <c r="B31" s="9498"/>
      <c r="C31" s="497" t="s">
        <v>815</v>
      </c>
      <c r="D31" s="2501" t="s">
        <v>157</v>
      </c>
      <c r="E31" s="2503" t="s">
        <v>156</v>
      </c>
      <c r="F31" s="9492"/>
      <c r="G31" s="9492">
        <v>885921</v>
      </c>
      <c r="H31" s="537"/>
      <c r="I31" s="2505"/>
      <c r="J31" s="537"/>
      <c r="K31" s="9680">
        <f>K30-G31</f>
        <v>28951728</v>
      </c>
      <c r="L31" s="9617"/>
    </row>
    <row r="32" spans="1:12">
      <c r="A32" s="9516"/>
      <c r="B32" s="9499"/>
      <c r="C32" s="497" t="s">
        <v>1022</v>
      </c>
      <c r="D32" s="2502" t="s">
        <v>1383</v>
      </c>
      <c r="E32" s="2504"/>
      <c r="F32" s="9493"/>
      <c r="G32" s="9493"/>
      <c r="H32" s="537"/>
      <c r="I32" s="2506"/>
      <c r="J32" s="537"/>
      <c r="K32" s="9718"/>
      <c r="L32" s="9618"/>
    </row>
    <row r="33" spans="1:12">
      <c r="A33" s="514"/>
      <c r="B33" s="527"/>
      <c r="C33" s="529"/>
      <c r="D33" s="602"/>
      <c r="E33" s="599"/>
      <c r="F33" s="586"/>
      <c r="G33" s="586"/>
      <c r="H33" s="586"/>
      <c r="I33" s="586"/>
      <c r="J33" s="585">
        <v>1800</v>
      </c>
      <c r="K33" s="1293">
        <f>K31+J33</f>
        <v>28953528</v>
      </c>
      <c r="L33" s="433"/>
    </row>
    <row r="34" spans="1:12">
      <c r="A34" s="9515"/>
      <c r="B34" s="2203"/>
      <c r="C34" s="497" t="s">
        <v>815</v>
      </c>
      <c r="D34" s="2501" t="s">
        <v>1883</v>
      </c>
      <c r="E34" s="2503" t="s">
        <v>1884</v>
      </c>
      <c r="F34" s="9492"/>
      <c r="G34" s="9492">
        <v>160974</v>
      </c>
      <c r="H34" s="537"/>
      <c r="I34" s="2505"/>
      <c r="J34" s="537"/>
      <c r="K34" s="2240">
        <f>K33-G34</f>
        <v>28792554</v>
      </c>
      <c r="L34" s="9617"/>
    </row>
    <row r="35" spans="1:12">
      <c r="A35" s="9516"/>
      <c r="B35" s="2204"/>
      <c r="C35" s="497" t="s">
        <v>1882</v>
      </c>
      <c r="D35" s="2502" t="s">
        <v>1819</v>
      </c>
      <c r="E35" s="2504"/>
      <c r="F35" s="9493"/>
      <c r="G35" s="9493"/>
      <c r="H35" s="537"/>
      <c r="I35" s="2506"/>
      <c r="J35" s="537"/>
      <c r="K35" s="2241"/>
      <c r="L35" s="9618"/>
    </row>
    <row r="36" spans="1:12">
      <c r="A36" s="491"/>
      <c r="B36" s="1005"/>
      <c r="C36" s="529"/>
      <c r="D36" s="602"/>
      <c r="E36" s="599"/>
      <c r="F36" s="586"/>
      <c r="G36" s="586"/>
      <c r="H36" s="586"/>
      <c r="I36" s="586"/>
      <c r="J36" s="585">
        <v>1800</v>
      </c>
      <c r="K36" s="1986">
        <f>K34+J36</f>
        <v>28794354</v>
      </c>
      <c r="L36" s="433"/>
    </row>
    <row r="37" spans="1:12">
      <c r="A37" s="550"/>
      <c r="B37" s="2515" t="s">
        <v>1885</v>
      </c>
      <c r="C37" s="474" t="s">
        <v>815</v>
      </c>
      <c r="D37" s="2517" t="s">
        <v>46</v>
      </c>
      <c r="E37" s="2515"/>
      <c r="F37" s="2513"/>
      <c r="G37" s="2513"/>
      <c r="H37" s="537"/>
      <c r="I37" s="2513">
        <v>3041230</v>
      </c>
      <c r="J37" s="595"/>
      <c r="K37" s="1986">
        <f>K36-I37</f>
        <v>25753124</v>
      </c>
      <c r="L37" s="9722"/>
    </row>
    <row r="38" spans="1:12">
      <c r="A38" s="551"/>
      <c r="B38" s="533"/>
      <c r="C38" s="477" t="s">
        <v>889</v>
      </c>
      <c r="D38" s="2518"/>
      <c r="E38" s="2516"/>
      <c r="F38" s="2514"/>
      <c r="G38" s="2514"/>
      <c r="H38" s="515"/>
      <c r="I38" s="2514"/>
      <c r="J38" s="559"/>
      <c r="K38" s="1217"/>
      <c r="L38" s="9723"/>
    </row>
    <row r="39" spans="1:12">
      <c r="A39" s="498"/>
      <c r="B39" s="1988"/>
      <c r="C39" s="532"/>
      <c r="D39" s="576"/>
      <c r="E39" s="582"/>
      <c r="F39" s="600"/>
      <c r="G39" s="600"/>
      <c r="H39" s="600"/>
      <c r="I39" s="600"/>
      <c r="J39" s="604">
        <v>1800</v>
      </c>
      <c r="K39" s="1987">
        <f>K37+J39</f>
        <v>25754924</v>
      </c>
      <c r="L39" s="433"/>
    </row>
    <row r="40" spans="1:12">
      <c r="A40" s="9515"/>
      <c r="B40" s="2203"/>
      <c r="C40" s="474" t="s">
        <v>815</v>
      </c>
      <c r="D40" s="2517" t="s">
        <v>1150</v>
      </c>
      <c r="E40" s="2515"/>
      <c r="F40" s="2513"/>
      <c r="G40" s="2513"/>
      <c r="H40" s="2513"/>
      <c r="I40" s="2513">
        <v>140179</v>
      </c>
      <c r="J40" s="464"/>
      <c r="K40" s="2240">
        <f>K39-I40</f>
        <v>25614745</v>
      </c>
      <c r="L40" s="9617"/>
    </row>
    <row r="41" spans="1:12">
      <c r="A41" s="9516"/>
      <c r="B41" s="2204"/>
      <c r="C41" s="477" t="s">
        <v>1151</v>
      </c>
      <c r="D41" s="2518"/>
      <c r="E41" s="2516"/>
      <c r="F41" s="2514"/>
      <c r="G41" s="2514"/>
      <c r="H41" s="2514"/>
      <c r="I41" s="2514"/>
      <c r="J41" s="559"/>
      <c r="K41" s="2241"/>
      <c r="L41" s="9618"/>
    </row>
    <row r="42" spans="1:12">
      <c r="A42" s="535"/>
      <c r="B42" s="527"/>
      <c r="C42" s="532"/>
      <c r="D42" s="528"/>
      <c r="E42" s="584"/>
      <c r="F42" s="577"/>
      <c r="G42" s="577"/>
      <c r="H42" s="600"/>
      <c r="I42" s="577"/>
      <c r="J42" s="604">
        <v>1800</v>
      </c>
      <c r="K42" s="1293">
        <f>K40+J42</f>
        <v>25616545</v>
      </c>
      <c r="L42" s="433"/>
    </row>
    <row r="43" spans="1:12">
      <c r="A43" s="9635"/>
      <c r="B43" s="2203"/>
      <c r="C43" s="556" t="s">
        <v>815</v>
      </c>
      <c r="D43" s="2517" t="s">
        <v>906</v>
      </c>
      <c r="E43" s="2515"/>
      <c r="F43" s="2526"/>
      <c r="G43" s="2513"/>
      <c r="H43" s="2513"/>
      <c r="I43" s="2513">
        <v>205780</v>
      </c>
      <c r="J43" s="2527"/>
      <c r="K43" s="2240">
        <f>K42-I43</f>
        <v>25410765</v>
      </c>
      <c r="L43" s="9617"/>
    </row>
    <row r="44" spans="1:12">
      <c r="A44" s="9548"/>
      <c r="B44" s="2204"/>
      <c r="C44" s="555" t="s">
        <v>1056</v>
      </c>
      <c r="D44" s="2518"/>
      <c r="E44" s="2516"/>
      <c r="F44" s="2514"/>
      <c r="G44" s="2514"/>
      <c r="H44" s="2514"/>
      <c r="I44" s="2514"/>
      <c r="J44" s="2528"/>
      <c r="K44" s="2241"/>
      <c r="L44" s="9618"/>
    </row>
    <row r="45" spans="1:12">
      <c r="A45" s="514"/>
      <c r="B45" s="527"/>
      <c r="C45" s="532"/>
      <c r="D45" s="576"/>
      <c r="E45" s="605"/>
      <c r="F45" s="577"/>
      <c r="G45" s="577"/>
      <c r="H45" s="586"/>
      <c r="I45" s="577"/>
      <c r="J45" s="585">
        <v>1800</v>
      </c>
      <c r="K45" s="1293">
        <f>K43+J45</f>
        <v>25412565</v>
      </c>
      <c r="L45" s="433"/>
    </row>
    <row r="46" spans="1:12">
      <c r="A46" s="9628"/>
      <c r="B46" s="2203"/>
      <c r="C46" s="556" t="s">
        <v>1710</v>
      </c>
      <c r="D46" s="485" t="s">
        <v>46</v>
      </c>
      <c r="E46" s="2515"/>
      <c r="F46" s="2526"/>
      <c r="G46" s="2513"/>
      <c r="H46" s="2513"/>
      <c r="I46" s="2513">
        <v>273140</v>
      </c>
      <c r="J46" s="595"/>
      <c r="K46" s="2240">
        <f>K45-I46</f>
        <v>25139425</v>
      </c>
      <c r="L46" s="9617"/>
    </row>
    <row r="47" spans="1:12">
      <c r="A47" s="9516"/>
      <c r="B47" s="2204"/>
      <c r="C47" s="555" t="s">
        <v>1772</v>
      </c>
      <c r="D47" s="486"/>
      <c r="E47" s="2516"/>
      <c r="F47" s="2514"/>
      <c r="G47" s="2514"/>
      <c r="H47" s="2514"/>
      <c r="I47" s="2514"/>
      <c r="J47" s="559"/>
      <c r="K47" s="2241"/>
      <c r="L47" s="9618"/>
    </row>
    <row r="48" spans="1:12">
      <c r="A48" s="514"/>
      <c r="B48" s="527"/>
      <c r="C48" s="532"/>
      <c r="D48" s="576"/>
      <c r="E48" s="582"/>
      <c r="F48" s="575"/>
      <c r="G48" s="577"/>
      <c r="H48" s="600"/>
      <c r="I48" s="577"/>
      <c r="J48" s="585">
        <v>1500</v>
      </c>
      <c r="K48" s="1293">
        <f>K46+J48</f>
        <v>25140925</v>
      </c>
      <c r="L48" s="433"/>
    </row>
    <row r="49" spans="1:12">
      <c r="A49" s="9515"/>
      <c r="B49" s="2227"/>
      <c r="C49" s="556" t="s">
        <v>1710</v>
      </c>
      <c r="D49" s="485" t="s">
        <v>46</v>
      </c>
      <c r="E49" s="2515"/>
      <c r="F49" s="2526"/>
      <c r="G49" s="2513"/>
      <c r="H49" s="2513"/>
      <c r="I49" s="2513">
        <v>88140</v>
      </c>
      <c r="J49" s="595"/>
      <c r="K49" s="2245">
        <f>K48-I49</f>
        <v>25052785</v>
      </c>
      <c r="L49" s="9617"/>
    </row>
    <row r="50" spans="1:12">
      <c r="A50" s="9516"/>
      <c r="B50" s="2204"/>
      <c r="C50" s="555" t="s">
        <v>1773</v>
      </c>
      <c r="D50" s="519"/>
      <c r="E50" s="2516"/>
      <c r="F50" s="2514"/>
      <c r="G50" s="2514"/>
      <c r="H50" s="2514"/>
      <c r="I50" s="2514"/>
      <c r="J50" s="559"/>
      <c r="K50" s="2241"/>
      <c r="L50" s="9618"/>
    </row>
    <row r="51" spans="1:12">
      <c r="A51" s="2210"/>
      <c r="B51" s="527"/>
      <c r="C51" s="532"/>
      <c r="D51" s="576"/>
      <c r="E51" s="582"/>
      <c r="F51" s="577"/>
      <c r="G51" s="577"/>
      <c r="H51" s="600"/>
      <c r="I51" s="577"/>
      <c r="J51" s="585">
        <v>1500</v>
      </c>
      <c r="K51" s="1293">
        <f>K49+J51</f>
        <v>25054285</v>
      </c>
      <c r="L51" s="433"/>
    </row>
    <row r="52" spans="1:12">
      <c r="A52" s="9515"/>
      <c r="B52" s="2227"/>
      <c r="C52" s="474" t="s">
        <v>1716</v>
      </c>
      <c r="D52" s="485" t="s">
        <v>46</v>
      </c>
      <c r="E52" s="2523"/>
      <c r="F52" s="2526"/>
      <c r="G52" s="2513"/>
      <c r="H52" s="2513"/>
      <c r="I52" s="2513">
        <v>41300</v>
      </c>
      <c r="J52" s="464"/>
      <c r="K52" s="2240">
        <f>K51-I52</f>
        <v>25012985</v>
      </c>
      <c r="L52" s="9617"/>
    </row>
    <row r="53" spans="1:12">
      <c r="A53" s="9516"/>
      <c r="B53" s="2204"/>
      <c r="C53" s="477" t="s">
        <v>1774</v>
      </c>
      <c r="D53" s="519"/>
      <c r="E53" s="2524"/>
      <c r="F53" s="2514"/>
      <c r="G53" s="2514"/>
      <c r="H53" s="2514"/>
      <c r="I53" s="2514"/>
      <c r="J53" s="559"/>
      <c r="K53" s="2241"/>
      <c r="L53" s="9618"/>
    </row>
    <row r="54" spans="1:12">
      <c r="A54" s="2210"/>
      <c r="B54" s="527"/>
      <c r="C54" s="532"/>
      <c r="D54" s="576"/>
      <c r="E54" s="582"/>
      <c r="F54" s="575"/>
      <c r="G54" s="600"/>
      <c r="H54" s="600"/>
      <c r="I54" s="577"/>
      <c r="J54" s="585">
        <v>750</v>
      </c>
      <c r="K54" s="1293">
        <f>K52+J54</f>
        <v>25013735</v>
      </c>
      <c r="L54" s="433"/>
    </row>
    <row r="55" spans="1:12">
      <c r="A55" s="9515"/>
      <c r="B55" s="2203"/>
      <c r="C55" s="556" t="s">
        <v>1710</v>
      </c>
      <c r="D55" s="2525" t="s">
        <v>1766</v>
      </c>
      <c r="E55" s="974"/>
      <c r="F55" s="2526"/>
      <c r="G55" s="2513"/>
      <c r="H55" s="2513">
        <v>1076640</v>
      </c>
      <c r="I55" s="2513"/>
      <c r="J55" s="464"/>
      <c r="K55" s="2240">
        <f>K54-H55</f>
        <v>23937095</v>
      </c>
      <c r="L55" s="9617"/>
    </row>
    <row r="56" spans="1:12">
      <c r="A56" s="9516"/>
      <c r="B56" s="2204"/>
      <c r="C56" s="555" t="s">
        <v>1765</v>
      </c>
      <c r="D56" s="2518"/>
      <c r="E56" s="2516"/>
      <c r="F56" s="2514"/>
      <c r="G56" s="2514"/>
      <c r="H56" s="2514"/>
      <c r="I56" s="2514"/>
      <c r="J56" s="559"/>
      <c r="K56" s="2241"/>
      <c r="L56" s="9618"/>
    </row>
    <row r="57" spans="1:12">
      <c r="A57" s="2210"/>
      <c r="B57" s="527"/>
      <c r="C57" s="1436"/>
      <c r="D57" s="1436"/>
      <c r="E57" s="1436"/>
      <c r="F57" s="577"/>
      <c r="G57" s="577"/>
      <c r="H57" s="600"/>
      <c r="I57" s="577"/>
      <c r="J57" s="585">
        <v>1500</v>
      </c>
      <c r="K57" s="1293">
        <f>K55+J57</f>
        <v>23938595</v>
      </c>
      <c r="L57" s="433"/>
    </row>
    <row r="58" spans="1:12">
      <c r="A58" s="9515"/>
      <c r="B58" s="2203"/>
      <c r="C58" s="556" t="s">
        <v>1710</v>
      </c>
      <c r="D58" s="2517" t="s">
        <v>1768</v>
      </c>
      <c r="E58" s="2515"/>
      <c r="F58" s="2526"/>
      <c r="G58" s="2513"/>
      <c r="H58" s="2513">
        <v>437140</v>
      </c>
      <c r="I58" s="2513"/>
      <c r="J58" s="464"/>
      <c r="K58" s="2240">
        <f>K57-H58</f>
        <v>23501455</v>
      </c>
      <c r="L58" s="9647"/>
    </row>
    <row r="59" spans="1:12">
      <c r="A59" s="9516"/>
      <c r="B59" s="2204"/>
      <c r="C59" s="555" t="s">
        <v>1767</v>
      </c>
      <c r="D59" s="2518"/>
      <c r="E59" s="2516"/>
      <c r="F59" s="2514"/>
      <c r="G59" s="2514"/>
      <c r="H59" s="2514"/>
      <c r="I59" s="2514"/>
      <c r="J59" s="559"/>
      <c r="K59" s="2241"/>
      <c r="L59" s="9648"/>
    </row>
    <row r="60" spans="1:12">
      <c r="A60" s="2210"/>
      <c r="B60" s="527"/>
      <c r="C60" s="1436"/>
      <c r="D60" s="1436"/>
      <c r="E60" s="1436"/>
      <c r="F60" s="577"/>
      <c r="G60" s="577"/>
      <c r="H60" s="600"/>
      <c r="I60" s="577"/>
      <c r="J60" s="585">
        <v>1500</v>
      </c>
      <c r="K60" s="1293">
        <f>K58+J60</f>
        <v>23502955</v>
      </c>
      <c r="L60" s="433"/>
    </row>
    <row r="61" spans="1:12">
      <c r="A61" s="9515"/>
      <c r="B61" s="2203"/>
      <c r="C61" s="556" t="s">
        <v>1710</v>
      </c>
      <c r="D61" s="2517" t="s">
        <v>1770</v>
      </c>
      <c r="E61" s="2515"/>
      <c r="F61" s="2526"/>
      <c r="G61" s="2513"/>
      <c r="H61" s="2513">
        <v>437140</v>
      </c>
      <c r="I61" s="2513"/>
      <c r="J61" s="464"/>
      <c r="K61" s="1977">
        <f>K60-H61</f>
        <v>23065815</v>
      </c>
      <c r="L61" s="9647"/>
    </row>
    <row r="62" spans="1:12">
      <c r="A62" s="9516"/>
      <c r="B62" s="2204"/>
      <c r="C62" s="555" t="s">
        <v>1769</v>
      </c>
      <c r="D62" s="2518"/>
      <c r="E62" s="2516"/>
      <c r="F62" s="2514"/>
      <c r="G62" s="2514"/>
      <c r="H62" s="2514"/>
      <c r="I62" s="2514"/>
      <c r="J62" s="559"/>
      <c r="K62" s="1978"/>
      <c r="L62" s="9648"/>
    </row>
    <row r="63" spans="1:12">
      <c r="A63" s="2210"/>
      <c r="B63" s="527"/>
      <c r="C63" s="532"/>
      <c r="D63" s="576"/>
      <c r="E63" s="582"/>
      <c r="F63" s="577"/>
      <c r="G63" s="577"/>
      <c r="H63" s="600"/>
      <c r="I63" s="577"/>
      <c r="J63" s="585">
        <v>1500</v>
      </c>
      <c r="K63" s="1293">
        <f>K61+J63</f>
        <v>23067315</v>
      </c>
      <c r="L63" s="433"/>
    </row>
    <row r="64" spans="1:12">
      <c r="A64" s="9515"/>
      <c r="B64" s="2203"/>
      <c r="C64" s="556" t="s">
        <v>1710</v>
      </c>
      <c r="D64" s="2517" t="s">
        <v>956</v>
      </c>
      <c r="E64" s="2515"/>
      <c r="F64" s="2513"/>
      <c r="G64" s="2513"/>
      <c r="H64" s="2513">
        <v>10212400</v>
      </c>
      <c r="I64" s="2513"/>
      <c r="J64" s="595"/>
      <c r="K64" s="1977">
        <f>K63-H64</f>
        <v>12854915</v>
      </c>
      <c r="L64" s="9617"/>
    </row>
    <row r="65" spans="1:12">
      <c r="A65" s="9516"/>
      <c r="B65" s="2204"/>
      <c r="C65" s="555" t="s">
        <v>1771</v>
      </c>
      <c r="D65" s="2518"/>
      <c r="E65" s="2516"/>
      <c r="F65" s="2514"/>
      <c r="G65" s="2514"/>
      <c r="H65" s="2514"/>
      <c r="I65" s="2514"/>
      <c r="J65" s="559"/>
      <c r="K65" s="1978"/>
      <c r="L65" s="9618"/>
    </row>
    <row r="66" spans="1:12">
      <c r="A66" s="514"/>
      <c r="B66" s="527"/>
      <c r="C66" s="532"/>
      <c r="D66" s="576"/>
      <c r="E66" s="582"/>
      <c r="F66" s="577"/>
      <c r="G66" s="577"/>
      <c r="H66" s="600"/>
      <c r="I66" s="577"/>
      <c r="J66" s="585">
        <v>1500</v>
      </c>
      <c r="K66" s="1293">
        <f>K64+J66</f>
        <v>12856415</v>
      </c>
      <c r="L66" s="433"/>
    </row>
    <row r="67" spans="1:12">
      <c r="A67" s="9515"/>
      <c r="B67" s="2203"/>
      <c r="C67" s="517" t="s">
        <v>1716</v>
      </c>
      <c r="D67" s="2517" t="s">
        <v>1717</v>
      </c>
      <c r="E67" s="2515" t="s">
        <v>1423</v>
      </c>
      <c r="F67" s="2521"/>
      <c r="G67" s="2521">
        <v>243900</v>
      </c>
      <c r="H67" s="537"/>
      <c r="I67" s="1975"/>
      <c r="J67" s="595"/>
      <c r="K67" s="1977">
        <f>K66-G67</f>
        <v>12612515</v>
      </c>
      <c r="L67" s="9617"/>
    </row>
    <row r="68" spans="1:12">
      <c r="A68" s="9516"/>
      <c r="B68" s="2204"/>
      <c r="C68" s="555" t="s">
        <v>1715</v>
      </c>
      <c r="D68" s="2518" t="s">
        <v>956</v>
      </c>
      <c r="E68" s="2516"/>
      <c r="F68" s="2522"/>
      <c r="G68" s="2522"/>
      <c r="H68" s="515"/>
      <c r="I68" s="1976"/>
      <c r="J68" s="595"/>
      <c r="K68" s="1978"/>
      <c r="L68" s="9618"/>
    </row>
    <row r="69" spans="1:12">
      <c r="A69" s="514"/>
      <c r="B69" s="527"/>
      <c r="C69" s="532"/>
      <c r="D69" s="576"/>
      <c r="E69" s="582"/>
      <c r="F69" s="577"/>
      <c r="G69" s="577"/>
      <c r="H69" s="600"/>
      <c r="I69" s="2034"/>
      <c r="J69" s="585">
        <v>750</v>
      </c>
      <c r="K69" s="1293">
        <f>K67+J69</f>
        <v>12613265</v>
      </c>
      <c r="L69" s="433"/>
    </row>
    <row r="70" spans="1:12">
      <c r="A70" s="9640"/>
      <c r="B70" s="2203"/>
      <c r="C70" s="525" t="s">
        <v>821</v>
      </c>
      <c r="D70" s="2517" t="s">
        <v>632</v>
      </c>
      <c r="E70" s="9498" t="s">
        <v>74</v>
      </c>
      <c r="F70" s="2513"/>
      <c r="G70" s="2513">
        <v>1314823</v>
      </c>
      <c r="H70" s="9492"/>
      <c r="I70" s="9494"/>
      <c r="J70" s="9494"/>
      <c r="K70" s="1977">
        <f>K69-G70</f>
        <v>11298442</v>
      </c>
      <c r="L70" s="9617"/>
    </row>
    <row r="71" spans="1:12">
      <c r="A71" s="9665"/>
      <c r="B71" s="2204"/>
      <c r="C71" s="539" t="s">
        <v>1751</v>
      </c>
      <c r="D71" s="2518" t="s">
        <v>956</v>
      </c>
      <c r="E71" s="9499"/>
      <c r="F71" s="2514"/>
      <c r="G71" s="2514"/>
      <c r="H71" s="9493"/>
      <c r="I71" s="9494"/>
      <c r="J71" s="9494"/>
      <c r="K71" s="1978"/>
      <c r="L71" s="9618"/>
    </row>
    <row r="72" spans="1:12">
      <c r="A72" s="552"/>
      <c r="B72" s="527"/>
      <c r="C72" s="532"/>
      <c r="D72" s="576"/>
      <c r="E72" s="574"/>
      <c r="F72" s="577"/>
      <c r="G72" s="577"/>
      <c r="H72" s="577"/>
      <c r="I72" s="577"/>
      <c r="J72" s="577">
        <v>1800</v>
      </c>
      <c r="K72" s="1217">
        <f>K70+J72</f>
        <v>11300242</v>
      </c>
      <c r="L72" s="433"/>
    </row>
    <row r="73" spans="1:12">
      <c r="A73" s="9640"/>
      <c r="B73" s="2239"/>
      <c r="C73" s="525" t="s">
        <v>821</v>
      </c>
      <c r="D73" s="2517" t="s">
        <v>632</v>
      </c>
      <c r="E73" s="9498" t="s">
        <v>74</v>
      </c>
      <c r="F73" s="2513"/>
      <c r="G73" s="2513">
        <v>1075246</v>
      </c>
      <c r="H73" s="9492"/>
      <c r="I73" s="9492"/>
      <c r="J73" s="9492"/>
      <c r="K73" s="1977">
        <f>K72-G73</f>
        <v>10224996</v>
      </c>
      <c r="L73" s="9617"/>
    </row>
    <row r="74" spans="1:12">
      <c r="A74" s="9665"/>
      <c r="B74" s="2218"/>
      <c r="C74" s="539" t="s">
        <v>1752</v>
      </c>
      <c r="D74" s="2518" t="s">
        <v>956</v>
      </c>
      <c r="E74" s="9499"/>
      <c r="F74" s="2514"/>
      <c r="G74" s="2514"/>
      <c r="H74" s="9493"/>
      <c r="I74" s="9493"/>
      <c r="J74" s="9493"/>
      <c r="K74" s="1978"/>
      <c r="L74" s="9618"/>
    </row>
    <row r="75" spans="1:12">
      <c r="A75" s="514"/>
      <c r="B75" s="392"/>
      <c r="C75" s="1795"/>
      <c r="D75" s="576"/>
      <c r="E75" s="584"/>
      <c r="F75" s="670"/>
      <c r="G75" s="670"/>
      <c r="H75" s="670"/>
      <c r="I75" s="670"/>
      <c r="J75" s="577">
        <v>1800</v>
      </c>
      <c r="K75" s="1217">
        <f>K73+J75</f>
        <v>10226796</v>
      </c>
      <c r="L75" s="433"/>
    </row>
    <row r="76" spans="1:12">
      <c r="A76" s="2201"/>
      <c r="B76" s="2203"/>
      <c r="C76" s="491" t="s">
        <v>781</v>
      </c>
      <c r="D76" s="2517" t="s">
        <v>632</v>
      </c>
      <c r="E76" s="9498" t="s">
        <v>74</v>
      </c>
      <c r="F76" s="537"/>
      <c r="G76" s="2513">
        <v>79140</v>
      </c>
      <c r="H76" s="9492"/>
      <c r="I76" s="9492"/>
      <c r="J76" s="9492"/>
      <c r="K76" s="1977">
        <f>K75-G76</f>
        <v>10147656</v>
      </c>
      <c r="L76" s="9617"/>
    </row>
    <row r="77" spans="1:12">
      <c r="A77" s="2202"/>
      <c r="B77" s="2204"/>
      <c r="C77" s="487" t="s">
        <v>1005</v>
      </c>
      <c r="D77" s="2518" t="s">
        <v>956</v>
      </c>
      <c r="E77" s="9499"/>
      <c r="F77" s="537"/>
      <c r="G77" s="2514"/>
      <c r="H77" s="9493"/>
      <c r="I77" s="9493"/>
      <c r="J77" s="9493"/>
      <c r="K77" s="1978"/>
      <c r="L77" s="9618"/>
    </row>
    <row r="78" spans="1:12">
      <c r="A78" s="2210"/>
      <c r="B78" s="533"/>
      <c r="C78" s="532"/>
      <c r="D78" s="576"/>
      <c r="E78" s="582"/>
      <c r="F78" s="586"/>
      <c r="G78" s="586"/>
      <c r="H78" s="575"/>
      <c r="I78" s="575"/>
      <c r="J78" s="575">
        <v>1500</v>
      </c>
      <c r="K78" s="1217">
        <f>K76+J78</f>
        <v>10149156</v>
      </c>
      <c r="L78" s="433"/>
    </row>
    <row r="79" spans="1:12">
      <c r="A79" s="9515"/>
      <c r="B79" s="2233"/>
      <c r="C79" s="525" t="s">
        <v>778</v>
      </c>
      <c r="D79" s="2517" t="s">
        <v>632</v>
      </c>
      <c r="E79" s="9498" t="s">
        <v>74</v>
      </c>
      <c r="F79" s="2513"/>
      <c r="G79" s="2513">
        <v>91640</v>
      </c>
      <c r="H79" s="9492"/>
      <c r="I79" s="9492"/>
      <c r="J79" s="9492"/>
      <c r="K79" s="1977">
        <f>K78-G79</f>
        <v>10057516</v>
      </c>
      <c r="L79" s="433"/>
    </row>
    <row r="80" spans="1:12">
      <c r="A80" s="9516"/>
      <c r="B80" s="2234"/>
      <c r="C80" s="539" t="s">
        <v>1004</v>
      </c>
      <c r="D80" s="2518" t="s">
        <v>956</v>
      </c>
      <c r="E80" s="9499"/>
      <c r="F80" s="2514"/>
      <c r="G80" s="2514"/>
      <c r="H80" s="9493"/>
      <c r="I80" s="9493"/>
      <c r="J80" s="9493"/>
      <c r="K80" s="1978"/>
      <c r="L80" s="433"/>
    </row>
    <row r="81" spans="1:12">
      <c r="A81" s="2210"/>
      <c r="B81" s="1072"/>
      <c r="C81" s="530"/>
      <c r="D81" s="573"/>
      <c r="E81" s="574"/>
      <c r="F81" s="575"/>
      <c r="G81" s="575"/>
      <c r="H81" s="575"/>
      <c r="I81" s="575"/>
      <c r="J81" s="575">
        <v>1500</v>
      </c>
      <c r="K81" s="2244">
        <f>K79+J81</f>
        <v>10059016</v>
      </c>
      <c r="L81" s="433"/>
    </row>
    <row r="82" spans="1:12">
      <c r="A82" s="9515"/>
      <c r="B82" s="2203"/>
      <c r="C82" s="556" t="s">
        <v>952</v>
      </c>
      <c r="D82" s="2517" t="s">
        <v>1207</v>
      </c>
      <c r="E82" s="2515" t="s">
        <v>1234</v>
      </c>
      <c r="F82" s="2513"/>
      <c r="G82" s="2513">
        <v>52500</v>
      </c>
      <c r="H82" s="9542"/>
      <c r="I82" s="9492"/>
      <c r="J82" s="9492"/>
      <c r="K82" s="2240">
        <f>K81-G82</f>
        <v>10006516</v>
      </c>
      <c r="L82" s="433"/>
    </row>
    <row r="83" spans="1:12">
      <c r="A83" s="9516"/>
      <c r="B83" s="2204"/>
      <c r="C83" s="555" t="s">
        <v>1206</v>
      </c>
      <c r="D83" s="2518" t="s">
        <v>1176</v>
      </c>
      <c r="E83" s="2516"/>
      <c r="F83" s="2514"/>
      <c r="G83" s="2514"/>
      <c r="H83" s="9543"/>
      <c r="I83" s="9493"/>
      <c r="J83" s="9493"/>
      <c r="K83" s="2241"/>
      <c r="L83" s="433"/>
    </row>
    <row r="84" spans="1:12">
      <c r="A84" s="2210"/>
      <c r="B84" s="533"/>
      <c r="C84" s="532"/>
      <c r="D84" s="576"/>
      <c r="E84" s="582"/>
      <c r="F84" s="586"/>
      <c r="G84" s="588"/>
      <c r="H84" s="586"/>
      <c r="I84" s="586"/>
      <c r="J84" s="586">
        <v>1800</v>
      </c>
      <c r="K84" s="2244">
        <f>K82+J84</f>
        <v>10008316</v>
      </c>
      <c r="L84" s="433"/>
    </row>
    <row r="85" spans="1:12">
      <c r="A85" s="9515"/>
      <c r="B85" s="2203"/>
      <c r="C85" s="474" t="s">
        <v>815</v>
      </c>
      <c r="D85" s="2517" t="s">
        <v>568</v>
      </c>
      <c r="E85" s="2515" t="s">
        <v>715</v>
      </c>
      <c r="F85" s="2513"/>
      <c r="G85" s="2513">
        <v>739157</v>
      </c>
      <c r="H85" s="2513"/>
      <c r="I85" s="2513"/>
      <c r="J85" s="464"/>
      <c r="K85" s="2240">
        <f>K84-G85</f>
        <v>9269159</v>
      </c>
      <c r="L85" s="433"/>
    </row>
    <row r="86" spans="1:12">
      <c r="A86" s="9516"/>
      <c r="B86" s="2204"/>
      <c r="C86" s="477" t="s">
        <v>833</v>
      </c>
      <c r="D86" s="2518" t="s">
        <v>250</v>
      </c>
      <c r="E86" s="2516"/>
      <c r="F86" s="2514"/>
      <c r="G86" s="2514"/>
      <c r="H86" s="2514"/>
      <c r="I86" s="2514"/>
      <c r="J86" s="559"/>
      <c r="K86" s="2241"/>
      <c r="L86" s="433"/>
    </row>
    <row r="87" spans="1:12">
      <c r="A87" s="2210"/>
      <c r="B87" s="2211"/>
      <c r="C87" s="528"/>
      <c r="D87" s="576"/>
      <c r="E87" s="528"/>
      <c r="F87" s="528"/>
      <c r="G87" s="585"/>
      <c r="H87" s="600"/>
      <c r="I87" s="577"/>
      <c r="J87" s="604">
        <v>1800</v>
      </c>
      <c r="K87" s="2244">
        <f>K85+J87</f>
        <v>9270959</v>
      </c>
      <c r="L87" s="433"/>
    </row>
    <row r="88" spans="1:12">
      <c r="A88" s="9515"/>
      <c r="B88" s="2203"/>
      <c r="C88" s="474" t="s">
        <v>815</v>
      </c>
      <c r="D88" s="2517" t="s">
        <v>568</v>
      </c>
      <c r="E88" s="2515" t="s">
        <v>715</v>
      </c>
      <c r="F88" s="9492"/>
      <c r="G88" s="9609">
        <v>53375</v>
      </c>
      <c r="H88" s="2513"/>
      <c r="I88" s="2513"/>
      <c r="J88" s="2527"/>
      <c r="K88" s="2240">
        <f>K87-G88</f>
        <v>9217584</v>
      </c>
      <c r="L88" s="433"/>
    </row>
    <row r="89" spans="1:12">
      <c r="A89" s="9516"/>
      <c r="B89" s="2204"/>
      <c r="C89" s="477" t="s">
        <v>832</v>
      </c>
      <c r="D89" s="2518" t="s">
        <v>250</v>
      </c>
      <c r="E89" s="2516"/>
      <c r="F89" s="9493"/>
      <c r="G89" s="9610"/>
      <c r="H89" s="2514"/>
      <c r="I89" s="2514"/>
      <c r="J89" s="2528"/>
      <c r="K89" s="2241"/>
      <c r="L89" s="433"/>
    </row>
    <row r="90" spans="1:12">
      <c r="A90" s="2210"/>
      <c r="B90" s="2211"/>
      <c r="C90" s="532"/>
      <c r="D90" s="576"/>
      <c r="E90" s="605"/>
      <c r="F90" s="577"/>
      <c r="G90" s="577"/>
      <c r="H90" s="600"/>
      <c r="I90" s="577"/>
      <c r="J90" s="604">
        <v>1800</v>
      </c>
      <c r="K90" s="2241">
        <f>K88+J90</f>
        <v>9219384</v>
      </c>
      <c r="L90" s="433"/>
    </row>
    <row r="91" spans="1:12">
      <c r="A91" s="2201"/>
      <c r="B91" s="2203"/>
      <c r="C91" s="474" t="s">
        <v>781</v>
      </c>
      <c r="D91" s="518" t="s">
        <v>568</v>
      </c>
      <c r="E91" s="2515" t="s">
        <v>715</v>
      </c>
      <c r="F91" s="2513"/>
      <c r="G91" s="2513">
        <v>46840</v>
      </c>
      <c r="H91" s="2513"/>
      <c r="I91" s="2513"/>
      <c r="J91" s="2513"/>
      <c r="K91" s="2240">
        <f>K90-G91</f>
        <v>9172544</v>
      </c>
      <c r="L91" s="433"/>
    </row>
    <row r="92" spans="1:12">
      <c r="A92" s="2202"/>
      <c r="B92" s="2204"/>
      <c r="C92" s="477" t="s">
        <v>793</v>
      </c>
      <c r="D92" s="519" t="s">
        <v>250</v>
      </c>
      <c r="E92" s="2516"/>
      <c r="F92" s="2514"/>
      <c r="G92" s="2514"/>
      <c r="H92" s="2514"/>
      <c r="I92" s="2514"/>
      <c r="J92" s="2514"/>
      <c r="K92" s="2241"/>
      <c r="L92" s="433"/>
    </row>
    <row r="93" spans="1:12">
      <c r="A93" s="2210"/>
      <c r="B93" s="2211"/>
      <c r="C93" s="532"/>
      <c r="D93" s="576"/>
      <c r="E93" s="582"/>
      <c r="F93" s="577"/>
      <c r="G93" s="577"/>
      <c r="H93" s="600"/>
      <c r="I93" s="577"/>
      <c r="J93" s="604">
        <v>1500</v>
      </c>
      <c r="K93" s="2241">
        <f>K91+J93</f>
        <v>9174044</v>
      </c>
      <c r="L93" s="433"/>
    </row>
    <row r="94" spans="1:12">
      <c r="A94" s="787"/>
      <c r="B94" s="2203"/>
      <c r="C94" s="474" t="s">
        <v>815</v>
      </c>
      <c r="D94" s="485" t="s">
        <v>1887</v>
      </c>
      <c r="E94" s="2203" t="s">
        <v>1888</v>
      </c>
      <c r="F94" s="2221"/>
      <c r="G94" s="2205">
        <v>1239579</v>
      </c>
      <c r="H94" s="2212"/>
      <c r="I94" s="2205"/>
      <c r="J94" s="534"/>
      <c r="K94" s="2240">
        <f>K93-G94</f>
        <v>7934465</v>
      </c>
      <c r="L94" s="433"/>
    </row>
    <row r="95" spans="1:12">
      <c r="A95" s="788"/>
      <c r="B95" s="2204"/>
      <c r="C95" s="477" t="s">
        <v>1886</v>
      </c>
      <c r="D95" s="486" t="s">
        <v>1819</v>
      </c>
      <c r="E95" s="2204"/>
      <c r="F95" s="2206"/>
      <c r="G95" s="2206"/>
      <c r="H95" s="2213"/>
      <c r="I95" s="2206"/>
      <c r="J95" s="537"/>
      <c r="K95" s="2241"/>
      <c r="L95" s="433"/>
    </row>
    <row r="96" spans="1:12">
      <c r="A96" s="514"/>
      <c r="B96" s="2211"/>
      <c r="C96" s="891"/>
      <c r="D96" s="891"/>
      <c r="E96" s="891"/>
      <c r="F96" s="586"/>
      <c r="G96" s="588"/>
      <c r="H96" s="586"/>
      <c r="I96" s="586"/>
      <c r="J96" s="585">
        <v>1800</v>
      </c>
      <c r="K96" s="2241">
        <f>K94+J96</f>
        <v>7936265</v>
      </c>
      <c r="L96" s="433"/>
    </row>
    <row r="97" spans="1:12">
      <c r="A97" s="557"/>
      <c r="B97" s="2203"/>
      <c r="C97" s="474" t="s">
        <v>815</v>
      </c>
      <c r="D97" s="485" t="s">
        <v>1887</v>
      </c>
      <c r="E97" s="2515" t="s">
        <v>1888</v>
      </c>
      <c r="F97" s="2205"/>
      <c r="G97" s="2205">
        <v>406477</v>
      </c>
      <c r="H97" s="534"/>
      <c r="I97" s="2205"/>
      <c r="J97" s="537"/>
      <c r="K97" s="2240">
        <f>K96-G97</f>
        <v>7529788</v>
      </c>
      <c r="L97" s="433"/>
    </row>
    <row r="98" spans="1:12">
      <c r="A98" s="554"/>
      <c r="B98" s="2204"/>
      <c r="C98" s="477" t="s">
        <v>1889</v>
      </c>
      <c r="D98" s="486" t="s">
        <v>1819</v>
      </c>
      <c r="E98" s="2516"/>
      <c r="F98" s="2206"/>
      <c r="G98" s="2206"/>
      <c r="H98" s="537"/>
      <c r="I98" s="2206"/>
      <c r="J98" s="537"/>
      <c r="K98" s="2241"/>
      <c r="L98" s="433"/>
    </row>
    <row r="99" spans="1:12">
      <c r="A99" s="514"/>
      <c r="B99" s="2211"/>
      <c r="C99" s="532"/>
      <c r="D99" s="576"/>
      <c r="E99" s="582"/>
      <c r="F99" s="586"/>
      <c r="G99" s="586"/>
      <c r="H99" s="586"/>
      <c r="I99" s="586"/>
      <c r="J99" s="585">
        <v>1800</v>
      </c>
      <c r="K99" s="2241">
        <f>K97+J99</f>
        <v>7531588</v>
      </c>
      <c r="L99" s="433"/>
    </row>
    <row r="100" spans="1:12">
      <c r="A100" s="491"/>
      <c r="B100" s="2203"/>
      <c r="C100" s="474" t="s">
        <v>815</v>
      </c>
      <c r="D100" s="485" t="s">
        <v>1847</v>
      </c>
      <c r="E100" s="2515" t="s">
        <v>1848</v>
      </c>
      <c r="F100" s="2513"/>
      <c r="G100" s="2513">
        <v>577713</v>
      </c>
      <c r="H100" s="2529"/>
      <c r="I100" s="2513"/>
      <c r="J100" s="2527"/>
      <c r="K100" s="2240">
        <f>K99-G100</f>
        <v>6953875</v>
      </c>
      <c r="L100" s="433"/>
    </row>
    <row r="101" spans="1:12">
      <c r="A101" s="487"/>
      <c r="B101" s="2204"/>
      <c r="C101" s="461" t="s">
        <v>1846</v>
      </c>
      <c r="D101" s="486" t="s">
        <v>1819</v>
      </c>
      <c r="E101" s="2516"/>
      <c r="F101" s="2514"/>
      <c r="G101" s="2514"/>
      <c r="H101" s="2530"/>
      <c r="I101" s="2514"/>
      <c r="J101" s="2528"/>
      <c r="K101" s="2241"/>
      <c r="L101" s="433"/>
    </row>
    <row r="102" spans="1:12">
      <c r="A102" s="514"/>
      <c r="B102" s="2211"/>
      <c r="C102" s="532"/>
      <c r="D102" s="602"/>
      <c r="E102" s="605"/>
      <c r="F102" s="577"/>
      <c r="G102" s="577"/>
      <c r="H102" s="600"/>
      <c r="I102" s="577"/>
      <c r="J102" s="604">
        <v>1800</v>
      </c>
      <c r="K102" s="2241">
        <f>K100+J102</f>
        <v>6955675</v>
      </c>
      <c r="L102" s="433"/>
    </row>
    <row r="103" spans="1:12">
      <c r="A103" s="491"/>
      <c r="B103" s="2203"/>
      <c r="C103" s="517" t="s">
        <v>1716</v>
      </c>
      <c r="D103" s="485" t="s">
        <v>1847</v>
      </c>
      <c r="E103" s="2515" t="s">
        <v>1848</v>
      </c>
      <c r="F103" s="2521"/>
      <c r="G103" s="2521">
        <v>42300</v>
      </c>
      <c r="H103" s="537"/>
      <c r="I103" s="1975"/>
      <c r="J103" s="595"/>
      <c r="K103" s="2240">
        <f>K102-G103</f>
        <v>6913375</v>
      </c>
      <c r="L103" s="433"/>
    </row>
    <row r="104" spans="1:12">
      <c r="A104" s="487"/>
      <c r="B104" s="2204"/>
      <c r="C104" s="555" t="s">
        <v>1890</v>
      </c>
      <c r="D104" s="486" t="s">
        <v>1819</v>
      </c>
      <c r="E104" s="2516"/>
      <c r="F104" s="2522"/>
      <c r="G104" s="2522"/>
      <c r="H104" s="515"/>
      <c r="I104" s="1976"/>
      <c r="J104" s="595"/>
      <c r="K104" s="2241"/>
      <c r="L104" s="433"/>
    </row>
    <row r="105" spans="1:12">
      <c r="A105" s="514"/>
      <c r="B105" s="2211"/>
      <c r="C105" s="532"/>
      <c r="D105" s="576"/>
      <c r="E105" s="582"/>
      <c r="F105" s="577"/>
      <c r="G105" s="577"/>
      <c r="H105" s="600"/>
      <c r="I105" s="2034"/>
      <c r="J105" s="585">
        <v>750</v>
      </c>
      <c r="K105" s="2241">
        <f>K103+J105</f>
        <v>6914125</v>
      </c>
      <c r="L105" s="433"/>
    </row>
    <row r="106" spans="1:12">
      <c r="A106" s="491"/>
      <c r="B106" s="2203"/>
      <c r="C106" s="517" t="s">
        <v>781</v>
      </c>
      <c r="D106" s="2517" t="s">
        <v>848</v>
      </c>
      <c r="E106" s="2515" t="s">
        <v>52</v>
      </c>
      <c r="F106" s="2526"/>
      <c r="G106" s="2513">
        <v>45390</v>
      </c>
      <c r="H106" s="2513"/>
      <c r="I106" s="2513"/>
      <c r="J106" s="464"/>
      <c r="K106" s="2240">
        <f>K105-G106</f>
        <v>6868735</v>
      </c>
      <c r="L106" s="433"/>
    </row>
    <row r="107" spans="1:12">
      <c r="A107" s="487"/>
      <c r="B107" s="2204"/>
      <c r="C107" s="477" t="s">
        <v>1289</v>
      </c>
      <c r="D107" s="2518" t="s">
        <v>1302</v>
      </c>
      <c r="E107" s="2516"/>
      <c r="F107" s="2514"/>
      <c r="G107" s="2514"/>
      <c r="H107" s="2514"/>
      <c r="I107" s="2514"/>
      <c r="J107" s="559"/>
      <c r="K107" s="2241"/>
      <c r="L107" s="433"/>
    </row>
    <row r="108" spans="1:12">
      <c r="A108" s="514"/>
      <c r="B108" s="2211"/>
      <c r="C108" s="1436"/>
      <c r="D108" s="1436"/>
      <c r="E108" s="1436"/>
      <c r="F108" s="577"/>
      <c r="G108" s="577"/>
      <c r="H108" s="600"/>
      <c r="I108" s="577"/>
      <c r="J108" s="585">
        <v>1500</v>
      </c>
      <c r="K108" s="2241">
        <f>K106+J108</f>
        <v>6870235</v>
      </c>
      <c r="L108" s="433"/>
    </row>
    <row r="109" spans="1:12">
      <c r="A109" s="491"/>
      <c r="B109" s="2203"/>
      <c r="C109" s="497" t="s">
        <v>815</v>
      </c>
      <c r="D109" s="485" t="s">
        <v>267</v>
      </c>
      <c r="E109" s="2515" t="s">
        <v>271</v>
      </c>
      <c r="F109" s="2513"/>
      <c r="G109" s="2513">
        <v>356584</v>
      </c>
      <c r="H109" s="534"/>
      <c r="I109" s="2513"/>
      <c r="J109" s="537"/>
      <c r="K109" s="2240">
        <f>K108-G109</f>
        <v>6513651</v>
      </c>
      <c r="L109" s="433"/>
    </row>
    <row r="110" spans="1:12">
      <c r="A110" s="487"/>
      <c r="B110" s="2204"/>
      <c r="C110" s="497" t="s">
        <v>1023</v>
      </c>
      <c r="D110" s="486" t="s">
        <v>304</v>
      </c>
      <c r="E110" s="2516"/>
      <c r="F110" s="2514"/>
      <c r="G110" s="2514"/>
      <c r="H110" s="537"/>
      <c r="I110" s="2514"/>
      <c r="J110" s="537"/>
      <c r="K110" s="2241"/>
      <c r="L110" s="433"/>
    </row>
    <row r="111" spans="1:12">
      <c r="A111" s="514"/>
      <c r="B111" s="2211"/>
      <c r="C111" s="532"/>
      <c r="D111" s="576"/>
      <c r="E111" s="582"/>
      <c r="F111" s="586"/>
      <c r="G111" s="586"/>
      <c r="H111" s="586"/>
      <c r="I111" s="586"/>
      <c r="J111" s="585">
        <v>1800</v>
      </c>
      <c r="K111" s="2241">
        <f>K109+J111</f>
        <v>6515451</v>
      </c>
      <c r="L111" s="433"/>
    </row>
    <row r="112" spans="1:12">
      <c r="A112" s="491"/>
      <c r="B112" s="2203"/>
      <c r="C112" s="491" t="s">
        <v>781</v>
      </c>
      <c r="D112" s="485" t="s">
        <v>267</v>
      </c>
      <c r="E112" s="2515" t="s">
        <v>271</v>
      </c>
      <c r="F112" s="2526"/>
      <c r="G112" s="2513">
        <v>33540</v>
      </c>
      <c r="H112" s="2519"/>
      <c r="I112" s="2513"/>
      <c r="J112" s="534"/>
      <c r="K112" s="2240">
        <f>K111-G112</f>
        <v>6481911</v>
      </c>
      <c r="L112" s="433"/>
    </row>
    <row r="113" spans="1:12">
      <c r="A113" s="487"/>
      <c r="B113" s="2204"/>
      <c r="C113" s="487" t="s">
        <v>791</v>
      </c>
      <c r="D113" s="486" t="s">
        <v>304</v>
      </c>
      <c r="E113" s="2516"/>
      <c r="F113" s="2514"/>
      <c r="G113" s="2514"/>
      <c r="H113" s="2520"/>
      <c r="I113" s="2514"/>
      <c r="J113" s="537"/>
      <c r="K113" s="2241"/>
      <c r="L113" s="433"/>
    </row>
    <row r="114" spans="1:12">
      <c r="A114" s="554"/>
      <c r="B114" s="2211"/>
      <c r="C114" s="891"/>
      <c r="D114" s="891"/>
      <c r="E114" s="891"/>
      <c r="F114" s="586"/>
      <c r="G114" s="588"/>
      <c r="H114" s="586"/>
      <c r="I114" s="586"/>
      <c r="J114" s="585">
        <v>1500</v>
      </c>
      <c r="K114" s="2241">
        <f>K112+J114</f>
        <v>6483411</v>
      </c>
      <c r="L114" s="433"/>
    </row>
    <row r="115" spans="1:12">
      <c r="A115" s="491"/>
      <c r="B115" s="2203"/>
      <c r="C115" s="556" t="s">
        <v>815</v>
      </c>
      <c r="D115" s="2517"/>
      <c r="E115" s="2515"/>
      <c r="F115" s="2526"/>
      <c r="G115" s="2513"/>
      <c r="H115" s="2513"/>
      <c r="I115" s="2513">
        <v>148678</v>
      </c>
      <c r="J115" s="595"/>
      <c r="K115" s="2240">
        <f>K114-I115</f>
        <v>6334733</v>
      </c>
      <c r="L115" s="9617"/>
    </row>
    <row r="116" spans="1:12">
      <c r="A116" s="487"/>
      <c r="B116" s="2204"/>
      <c r="C116" s="555" t="s">
        <v>1566</v>
      </c>
      <c r="D116" s="2518"/>
      <c r="E116" s="2516"/>
      <c r="F116" s="2514"/>
      <c r="G116" s="2514"/>
      <c r="H116" s="2514"/>
      <c r="I116" s="2514"/>
      <c r="J116" s="559"/>
      <c r="K116" s="2241"/>
      <c r="L116" s="9618"/>
    </row>
    <row r="117" spans="1:12">
      <c r="A117" s="554"/>
      <c r="B117" s="2211"/>
      <c r="C117" s="532"/>
      <c r="D117" s="576"/>
      <c r="E117" s="582"/>
      <c r="F117" s="575"/>
      <c r="G117" s="575"/>
      <c r="H117" s="600"/>
      <c r="I117" s="577"/>
      <c r="J117" s="585">
        <v>1800</v>
      </c>
      <c r="K117" s="2241">
        <f>K115+J117</f>
        <v>6336533</v>
      </c>
      <c r="L117" s="433"/>
    </row>
    <row r="118" spans="1:12">
      <c r="A118" s="491"/>
      <c r="B118" s="2203"/>
      <c r="C118" s="556" t="s">
        <v>1837</v>
      </c>
      <c r="D118" s="2517"/>
      <c r="E118" s="2515"/>
      <c r="F118" s="2513"/>
      <c r="G118" s="2513"/>
      <c r="H118" s="537"/>
      <c r="I118" s="2513">
        <v>15390</v>
      </c>
      <c r="J118" s="595"/>
      <c r="K118" s="2240">
        <f>K117-I118</f>
        <v>6321143</v>
      </c>
      <c r="L118" s="433"/>
    </row>
    <row r="119" spans="1:12">
      <c r="A119" s="487"/>
      <c r="B119" s="2204"/>
      <c r="C119" s="555" t="s">
        <v>1838</v>
      </c>
      <c r="D119" s="2518"/>
      <c r="E119" s="2516"/>
      <c r="F119" s="2514"/>
      <c r="G119" s="2514"/>
      <c r="H119" s="515"/>
      <c r="I119" s="2514"/>
      <c r="J119" s="559"/>
      <c r="K119" s="2241"/>
      <c r="L119" s="433"/>
    </row>
    <row r="120" spans="1:12">
      <c r="A120" s="554"/>
      <c r="B120" s="2211"/>
      <c r="C120" s="532"/>
      <c r="D120" s="576"/>
      <c r="E120" s="582"/>
      <c r="F120" s="577"/>
      <c r="G120" s="577"/>
      <c r="H120" s="600"/>
      <c r="I120" s="577"/>
      <c r="J120" s="585">
        <v>1500</v>
      </c>
      <c r="K120" s="2241">
        <f>K118+J120</f>
        <v>6322643</v>
      </c>
      <c r="L120" s="433"/>
    </row>
    <row r="121" spans="1:12">
      <c r="A121" s="491"/>
      <c r="B121" s="2203"/>
      <c r="C121" s="497" t="s">
        <v>821</v>
      </c>
      <c r="D121" s="2517" t="s">
        <v>558</v>
      </c>
      <c r="E121" s="2523" t="s">
        <v>251</v>
      </c>
      <c r="F121" s="2513"/>
      <c r="G121" s="2513">
        <v>651435</v>
      </c>
      <c r="H121" s="537"/>
      <c r="I121" s="2513"/>
      <c r="J121" s="537"/>
      <c r="K121" s="2240">
        <f>K120-G121</f>
        <v>5671208</v>
      </c>
      <c r="L121" s="433"/>
    </row>
    <row r="122" spans="1:12">
      <c r="A122" s="487"/>
      <c r="B122" s="2204"/>
      <c r="C122" s="497" t="s">
        <v>1018</v>
      </c>
      <c r="D122" s="2518" t="s">
        <v>250</v>
      </c>
      <c r="E122" s="2524"/>
      <c r="F122" s="2514"/>
      <c r="G122" s="2514"/>
      <c r="H122" s="537"/>
      <c r="I122" s="2514"/>
      <c r="J122" s="537"/>
      <c r="K122" s="2241"/>
      <c r="L122" s="433"/>
    </row>
    <row r="123" spans="1:12">
      <c r="A123" s="554"/>
      <c r="B123" s="2211"/>
      <c r="C123" s="532"/>
      <c r="D123" s="576"/>
      <c r="E123" s="582"/>
      <c r="F123" s="586"/>
      <c r="G123" s="586"/>
      <c r="H123" s="586"/>
      <c r="I123" s="586"/>
      <c r="J123" s="585">
        <v>1800</v>
      </c>
      <c r="K123" s="2241">
        <f>K121+J123</f>
        <v>5673008</v>
      </c>
      <c r="L123" s="433"/>
    </row>
    <row r="124" spans="1:12">
      <c r="A124" s="491"/>
      <c r="B124" s="2203"/>
      <c r="C124" s="497" t="s">
        <v>799</v>
      </c>
      <c r="D124" s="2517" t="s">
        <v>558</v>
      </c>
      <c r="E124" s="2523" t="s">
        <v>251</v>
      </c>
      <c r="F124" s="2526"/>
      <c r="G124" s="2513">
        <v>85300</v>
      </c>
      <c r="H124" s="537"/>
      <c r="I124" s="2513"/>
      <c r="J124" s="537"/>
      <c r="K124" s="2240">
        <f>K123-G124</f>
        <v>5587708</v>
      </c>
      <c r="L124" s="9617"/>
    </row>
    <row r="125" spans="1:12">
      <c r="A125" s="487"/>
      <c r="B125" s="2204"/>
      <c r="C125" s="497" t="s">
        <v>800</v>
      </c>
      <c r="D125" s="2518" t="s">
        <v>250</v>
      </c>
      <c r="E125" s="2524"/>
      <c r="F125" s="2514"/>
      <c r="G125" s="2514"/>
      <c r="H125" s="537"/>
      <c r="I125" s="2514"/>
      <c r="J125" s="537"/>
      <c r="K125" s="2241"/>
      <c r="L125" s="9618"/>
    </row>
    <row r="126" spans="1:12">
      <c r="A126" s="554"/>
      <c r="B126" s="2211"/>
      <c r="C126" s="532"/>
      <c r="D126" s="576"/>
      <c r="E126" s="582"/>
      <c r="F126" s="586"/>
      <c r="G126" s="586"/>
      <c r="H126" s="586"/>
      <c r="I126" s="586"/>
      <c r="J126" s="585">
        <v>750</v>
      </c>
      <c r="K126" s="2244">
        <f>K124+J126</f>
        <v>5588458</v>
      </c>
      <c r="L126" s="433"/>
    </row>
    <row r="127" spans="1:12">
      <c r="A127" s="491"/>
      <c r="B127" s="2203"/>
      <c r="C127" s="474" t="s">
        <v>821</v>
      </c>
      <c r="D127" s="2517" t="s">
        <v>790</v>
      </c>
      <c r="E127" s="2515" t="s">
        <v>877</v>
      </c>
      <c r="F127" s="9492"/>
      <c r="G127" s="9609">
        <v>224677</v>
      </c>
      <c r="H127" s="537"/>
      <c r="I127" s="1975"/>
      <c r="J127" s="595"/>
      <c r="K127" s="2240">
        <f>K126-G127</f>
        <v>5363781</v>
      </c>
      <c r="L127" s="9617"/>
    </row>
    <row r="128" spans="1:12">
      <c r="A128" s="487"/>
      <c r="B128" s="2204"/>
      <c r="C128" s="477" t="s">
        <v>827</v>
      </c>
      <c r="D128" s="2518" t="s">
        <v>304</v>
      </c>
      <c r="E128" s="2516"/>
      <c r="F128" s="9493"/>
      <c r="G128" s="9610"/>
      <c r="H128" s="515"/>
      <c r="I128" s="1976"/>
      <c r="J128" s="595"/>
      <c r="K128" s="2241"/>
      <c r="L128" s="9618"/>
    </row>
    <row r="129" spans="1:12">
      <c r="A129" s="554"/>
      <c r="B129" s="2211"/>
      <c r="C129" s="532"/>
      <c r="D129" s="576"/>
      <c r="E129" s="582"/>
      <c r="F129" s="577"/>
      <c r="G129" s="577"/>
      <c r="H129" s="600"/>
      <c r="I129" s="2034"/>
      <c r="J129" s="585">
        <v>1800</v>
      </c>
      <c r="K129" s="2241">
        <f>K127+J129</f>
        <v>5365581</v>
      </c>
      <c r="L129" s="433"/>
    </row>
    <row r="130" spans="1:12">
      <c r="A130" s="491"/>
      <c r="B130" s="2203"/>
      <c r="C130" s="474" t="s">
        <v>815</v>
      </c>
      <c r="D130" s="2517" t="s">
        <v>790</v>
      </c>
      <c r="E130" s="974" t="s">
        <v>877</v>
      </c>
      <c r="F130" s="2513"/>
      <c r="G130" s="2521">
        <v>8029</v>
      </c>
      <c r="H130" s="534"/>
      <c r="I130" s="1975"/>
      <c r="J130" s="595"/>
      <c r="K130" s="2240">
        <f>K129-G130</f>
        <v>5357552</v>
      </c>
      <c r="L130" s="9647"/>
    </row>
    <row r="131" spans="1:12">
      <c r="A131" s="487"/>
      <c r="B131" s="2204"/>
      <c r="C131" s="477" t="s">
        <v>828</v>
      </c>
      <c r="D131" s="2518" t="s">
        <v>304</v>
      </c>
      <c r="E131" s="2524"/>
      <c r="F131" s="2514"/>
      <c r="G131" s="2522"/>
      <c r="H131" s="515"/>
      <c r="I131" s="1976"/>
      <c r="J131" s="595"/>
      <c r="K131" s="2241"/>
      <c r="L131" s="9648"/>
    </row>
    <row r="132" spans="1:12">
      <c r="A132" s="554"/>
      <c r="B132" s="2211"/>
      <c r="C132" s="532"/>
      <c r="D132" s="576"/>
      <c r="E132" s="582"/>
      <c r="F132" s="577"/>
      <c r="G132" s="577"/>
      <c r="H132" s="600"/>
      <c r="I132" s="2034"/>
      <c r="J132" s="585">
        <v>1800</v>
      </c>
      <c r="K132" s="2241">
        <f>K130+J132</f>
        <v>5359352</v>
      </c>
      <c r="L132" s="433"/>
    </row>
    <row r="133" spans="1:12">
      <c r="A133" s="491"/>
      <c r="B133" s="2203"/>
      <c r="C133" s="525" t="s">
        <v>781</v>
      </c>
      <c r="D133" s="2525" t="s">
        <v>790</v>
      </c>
      <c r="E133" s="2515" t="s">
        <v>877</v>
      </c>
      <c r="F133" s="2513"/>
      <c r="G133" s="2513">
        <v>24790</v>
      </c>
      <c r="H133" s="537"/>
      <c r="I133" s="1975"/>
      <c r="J133" s="595"/>
      <c r="K133" s="2240">
        <f>K132-G133</f>
        <v>5334562</v>
      </c>
      <c r="L133" s="433"/>
    </row>
    <row r="134" spans="1:12">
      <c r="A134" s="487"/>
      <c r="B134" s="2204"/>
      <c r="C134" s="539" t="s">
        <v>789</v>
      </c>
      <c r="D134" s="540" t="s">
        <v>304</v>
      </c>
      <c r="E134" s="2516"/>
      <c r="F134" s="2514"/>
      <c r="G134" s="2514"/>
      <c r="H134" s="515"/>
      <c r="I134" s="1976"/>
      <c r="J134" s="595"/>
      <c r="K134" s="2241"/>
      <c r="L134" s="433"/>
    </row>
    <row r="135" spans="1:12">
      <c r="A135" s="554"/>
      <c r="B135" s="2211"/>
      <c r="C135" s="532"/>
      <c r="D135" s="576"/>
      <c r="E135" s="582"/>
      <c r="F135" s="577"/>
      <c r="G135" s="577"/>
      <c r="H135" s="600"/>
      <c r="I135" s="2034"/>
      <c r="J135" s="585">
        <v>1500</v>
      </c>
      <c r="K135" s="2241">
        <f>K133+J135</f>
        <v>5336062</v>
      </c>
      <c r="L135" s="768"/>
    </row>
    <row r="136" spans="1:12">
      <c r="A136" s="491"/>
      <c r="B136" s="2203"/>
      <c r="C136" s="517" t="s">
        <v>851</v>
      </c>
      <c r="D136" s="2517" t="s">
        <v>853</v>
      </c>
      <c r="E136" s="2515" t="s">
        <v>497</v>
      </c>
      <c r="F136" s="9492"/>
      <c r="G136" s="9492">
        <v>183484</v>
      </c>
      <c r="H136" s="537"/>
      <c r="I136" s="1975"/>
      <c r="J136" s="595"/>
      <c r="K136" s="2240">
        <f>K135-G136</f>
        <v>5152578</v>
      </c>
      <c r="L136" s="9647"/>
    </row>
    <row r="137" spans="1:12">
      <c r="A137" s="487"/>
      <c r="B137" s="2204"/>
      <c r="C137" s="555" t="s">
        <v>852</v>
      </c>
      <c r="D137" s="2518" t="s">
        <v>919</v>
      </c>
      <c r="E137" s="2516"/>
      <c r="F137" s="9493"/>
      <c r="G137" s="9493"/>
      <c r="H137" s="515"/>
      <c r="I137" s="1976"/>
      <c r="J137" s="595"/>
      <c r="K137" s="2241"/>
      <c r="L137" s="9648"/>
    </row>
    <row r="138" spans="1:12">
      <c r="A138" s="554"/>
      <c r="B138" s="2211"/>
      <c r="C138" s="532"/>
      <c r="D138" s="576"/>
      <c r="E138" s="582"/>
      <c r="F138" s="577"/>
      <c r="G138" s="577"/>
      <c r="H138" s="600"/>
      <c r="I138" s="2034"/>
      <c r="J138" s="585">
        <v>1800</v>
      </c>
      <c r="K138" s="2241">
        <f>K136+J138</f>
        <v>5154378</v>
      </c>
      <c r="L138" s="433"/>
    </row>
    <row r="139" spans="1:12">
      <c r="A139" s="491"/>
      <c r="B139" s="2203"/>
      <c r="C139" s="435" t="s">
        <v>815</v>
      </c>
      <c r="D139" s="2517" t="s">
        <v>399</v>
      </c>
      <c r="E139" s="2515" t="s">
        <v>401</v>
      </c>
      <c r="F139" s="2529"/>
      <c r="G139" s="2529">
        <v>211643</v>
      </c>
      <c r="H139" s="537"/>
      <c r="I139" s="2513"/>
      <c r="J139" s="595"/>
      <c r="K139" s="2240">
        <f>K138-G139</f>
        <v>4942735</v>
      </c>
      <c r="L139" s="433"/>
    </row>
    <row r="140" spans="1:12">
      <c r="A140" s="487"/>
      <c r="B140" s="2204"/>
      <c r="C140" s="509" t="s">
        <v>1051</v>
      </c>
      <c r="D140" s="2518" t="s">
        <v>400</v>
      </c>
      <c r="E140" s="2516"/>
      <c r="F140" s="2530"/>
      <c r="G140" s="2530"/>
      <c r="H140" s="515"/>
      <c r="I140" s="2514"/>
      <c r="J140" s="595"/>
      <c r="K140" s="2241"/>
      <c r="L140" s="433"/>
    </row>
    <row r="141" spans="1:12">
      <c r="A141" s="487"/>
      <c r="B141" s="2211"/>
      <c r="C141" s="532"/>
      <c r="D141" s="576"/>
      <c r="E141" s="582"/>
      <c r="F141" s="577"/>
      <c r="G141" s="577"/>
      <c r="H141" s="600"/>
      <c r="I141" s="2034"/>
      <c r="J141" s="585">
        <v>1800</v>
      </c>
      <c r="K141" s="2241">
        <f>K139+J141</f>
        <v>4944535</v>
      </c>
      <c r="L141" s="433"/>
    </row>
    <row r="142" spans="1:12">
      <c r="A142" s="491"/>
      <c r="B142" s="2203"/>
      <c r="C142" s="435" t="s">
        <v>815</v>
      </c>
      <c r="D142" s="2517" t="s">
        <v>399</v>
      </c>
      <c r="E142" s="2515" t="s">
        <v>401</v>
      </c>
      <c r="F142" s="2513"/>
      <c r="G142" s="2527">
        <v>787445</v>
      </c>
      <c r="H142" s="537"/>
      <c r="I142" s="1975"/>
      <c r="J142" s="595"/>
      <c r="K142" s="2240">
        <f>K141-G142</f>
        <v>4157090</v>
      </c>
      <c r="L142" s="433"/>
    </row>
    <row r="143" spans="1:12">
      <c r="A143" s="487"/>
      <c r="B143" s="2204"/>
      <c r="C143" s="509" t="s">
        <v>1163</v>
      </c>
      <c r="D143" s="2518" t="s">
        <v>400</v>
      </c>
      <c r="E143" s="2516"/>
      <c r="F143" s="2514"/>
      <c r="G143" s="2528"/>
      <c r="H143" s="515"/>
      <c r="I143" s="1976"/>
      <c r="J143" s="595"/>
      <c r="K143" s="2241"/>
      <c r="L143" s="433"/>
    </row>
    <row r="144" spans="1:12">
      <c r="A144" s="487"/>
      <c r="B144" s="2211"/>
      <c r="C144" s="532"/>
      <c r="D144" s="576"/>
      <c r="E144" s="582"/>
      <c r="F144" s="577"/>
      <c r="G144" s="577"/>
      <c r="H144" s="600"/>
      <c r="I144" s="2034"/>
      <c r="J144" s="585">
        <v>1800</v>
      </c>
      <c r="K144" s="2241">
        <f>K142+J144</f>
        <v>4158890</v>
      </c>
      <c r="L144" s="433"/>
    </row>
    <row r="145" spans="1:12">
      <c r="A145" s="498"/>
      <c r="B145" s="2219"/>
      <c r="C145" s="474" t="s">
        <v>778</v>
      </c>
      <c r="D145" s="518" t="s">
        <v>399</v>
      </c>
      <c r="E145" s="2515" t="s">
        <v>401</v>
      </c>
      <c r="F145" s="2513"/>
      <c r="G145" s="2513">
        <v>35140</v>
      </c>
      <c r="H145" s="2521"/>
      <c r="I145" s="1997"/>
      <c r="J145" s="2036"/>
      <c r="K145" s="2240">
        <f>K144-G145</f>
        <v>4123750</v>
      </c>
      <c r="L145" s="433"/>
    </row>
    <row r="146" spans="1:12">
      <c r="A146" s="487"/>
      <c r="B146" s="2220"/>
      <c r="C146" s="477" t="s">
        <v>862</v>
      </c>
      <c r="D146" s="519" t="s">
        <v>855</v>
      </c>
      <c r="E146" s="2516"/>
      <c r="F146" s="2514"/>
      <c r="G146" s="2514"/>
      <c r="H146" s="2522"/>
      <c r="I146" s="1998"/>
      <c r="J146" s="2036"/>
      <c r="K146" s="2241"/>
      <c r="L146" s="433"/>
    </row>
    <row r="147" spans="1:12">
      <c r="A147" s="487"/>
      <c r="B147" s="561"/>
      <c r="C147" s="532"/>
      <c r="D147" s="576"/>
      <c r="E147" s="582"/>
      <c r="F147" s="577"/>
      <c r="G147" s="577"/>
      <c r="H147" s="600"/>
      <c r="I147" s="2034"/>
      <c r="J147" s="585">
        <v>1500</v>
      </c>
      <c r="K147" s="2241">
        <f>K145+J147</f>
        <v>4125250</v>
      </c>
      <c r="L147" s="433"/>
    </row>
    <row r="148" spans="1:12">
      <c r="A148" s="498"/>
      <c r="B148" s="2219" t="s">
        <v>1891</v>
      </c>
      <c r="C148" s="556" t="s">
        <v>591</v>
      </c>
      <c r="D148" s="2531"/>
      <c r="E148" s="2537"/>
      <c r="F148" s="2535">
        <v>20000000</v>
      </c>
      <c r="G148" s="2535"/>
      <c r="H148" s="537"/>
      <c r="I148" s="2535"/>
      <c r="J148" s="923"/>
      <c r="K148" s="2240">
        <f>K147+F148</f>
        <v>24125250</v>
      </c>
      <c r="L148" s="433"/>
    </row>
    <row r="149" spans="1:12">
      <c r="A149" s="487"/>
      <c r="B149" s="2220"/>
      <c r="C149" s="555"/>
      <c r="D149" s="2532"/>
      <c r="E149" s="2538"/>
      <c r="F149" s="2536"/>
      <c r="G149" s="2536"/>
      <c r="H149" s="515"/>
      <c r="I149" s="2536"/>
      <c r="J149" s="460"/>
      <c r="K149" s="2241"/>
      <c r="L149" s="433"/>
    </row>
    <row r="150" spans="1:12">
      <c r="A150" s="487"/>
      <c r="B150" s="561"/>
      <c r="C150" s="532"/>
      <c r="D150" s="528"/>
      <c r="E150" s="584"/>
      <c r="F150" s="577"/>
      <c r="G150" s="577"/>
      <c r="H150" s="600"/>
      <c r="I150" s="577"/>
      <c r="J150" s="604"/>
      <c r="K150" s="2241"/>
      <c r="L150" s="433"/>
    </row>
    <row r="151" spans="1:12">
      <c r="A151" s="491"/>
      <c r="B151" s="2219"/>
      <c r="C151" s="517" t="s">
        <v>821</v>
      </c>
      <c r="D151" s="2531" t="s">
        <v>1427</v>
      </c>
      <c r="E151" s="2533" t="s">
        <v>1544</v>
      </c>
      <c r="F151" s="2542"/>
      <c r="G151" s="2535">
        <v>151150</v>
      </c>
      <c r="H151" s="537"/>
      <c r="I151" s="2535"/>
      <c r="J151" s="923"/>
      <c r="K151" s="2240">
        <f>K148-G151</f>
        <v>23974100</v>
      </c>
      <c r="L151" s="433"/>
    </row>
    <row r="152" spans="1:12">
      <c r="A152" s="487"/>
      <c r="B152" s="2220"/>
      <c r="C152" s="555" t="s">
        <v>1426</v>
      </c>
      <c r="D152" s="2532" t="s">
        <v>729</v>
      </c>
      <c r="E152" s="2534"/>
      <c r="F152" s="2536"/>
      <c r="G152" s="2536"/>
      <c r="H152" s="515"/>
      <c r="I152" s="2536"/>
      <c r="J152" s="460"/>
      <c r="K152" s="2241"/>
      <c r="L152" s="433"/>
    </row>
    <row r="153" spans="1:12">
      <c r="A153" s="487"/>
      <c r="B153" s="561"/>
      <c r="C153" s="532"/>
      <c r="D153" s="528"/>
      <c r="E153" s="584"/>
      <c r="F153" s="577"/>
      <c r="G153" s="577"/>
      <c r="H153" s="600"/>
      <c r="I153" s="577"/>
      <c r="J153" s="604">
        <v>1800</v>
      </c>
      <c r="K153" s="2241">
        <f>K151+J153</f>
        <v>23975900</v>
      </c>
      <c r="L153" s="433"/>
    </row>
    <row r="154" spans="1:12">
      <c r="A154" s="498"/>
      <c r="B154" s="2219"/>
      <c r="C154" s="435" t="s">
        <v>796</v>
      </c>
      <c r="D154" s="2531" t="s">
        <v>1427</v>
      </c>
      <c r="E154" s="1136" t="s">
        <v>1544</v>
      </c>
      <c r="F154" s="2535"/>
      <c r="G154" s="2535">
        <v>42300</v>
      </c>
      <c r="H154" s="2535"/>
      <c r="I154" s="2535"/>
      <c r="J154" s="595"/>
      <c r="K154" s="2240">
        <f>K153-G154</f>
        <v>23933600</v>
      </c>
      <c r="L154" s="9647"/>
    </row>
    <row r="155" spans="1:12">
      <c r="A155" s="487"/>
      <c r="B155" s="2220"/>
      <c r="C155" s="509" t="s">
        <v>1522</v>
      </c>
      <c r="D155" s="2532" t="s">
        <v>729</v>
      </c>
      <c r="E155" s="2541"/>
      <c r="F155" s="2536"/>
      <c r="G155" s="2536"/>
      <c r="H155" s="2536"/>
      <c r="I155" s="2536"/>
      <c r="J155" s="559"/>
      <c r="K155" s="2241"/>
      <c r="L155" s="9648"/>
    </row>
    <row r="156" spans="1:12">
      <c r="A156" s="487"/>
      <c r="B156" s="561"/>
      <c r="C156" s="532"/>
      <c r="D156" s="576"/>
      <c r="E156" s="582"/>
      <c r="F156" s="577"/>
      <c r="G156" s="577"/>
      <c r="H156" s="600"/>
      <c r="I156" s="577"/>
      <c r="J156" s="604">
        <v>750</v>
      </c>
      <c r="K156" s="2241">
        <f>K154+J156</f>
        <v>23934350</v>
      </c>
      <c r="L156" s="433"/>
    </row>
    <row r="157" spans="1:12">
      <c r="A157" s="491"/>
      <c r="B157" s="2219"/>
      <c r="C157" s="556" t="s">
        <v>815</v>
      </c>
      <c r="D157" s="2531" t="s">
        <v>1657</v>
      </c>
      <c r="E157" s="9498" t="s">
        <v>135</v>
      </c>
      <c r="F157" s="2535"/>
      <c r="G157" s="2535">
        <v>121975</v>
      </c>
      <c r="H157" s="2535"/>
      <c r="I157" s="2535"/>
      <c r="J157" s="595"/>
      <c r="K157" s="2240">
        <f>K156-G157</f>
        <v>23812375</v>
      </c>
      <c r="L157" s="9617"/>
    </row>
    <row r="158" spans="1:12">
      <c r="A158" s="487"/>
      <c r="B158" s="2220"/>
      <c r="C158" s="555" t="s">
        <v>1656</v>
      </c>
      <c r="D158" s="2532" t="s">
        <v>956</v>
      </c>
      <c r="E158" s="9499"/>
      <c r="F158" s="2536"/>
      <c r="G158" s="2536"/>
      <c r="H158" s="2536"/>
      <c r="I158" s="2536"/>
      <c r="J158" s="559"/>
      <c r="K158" s="2241"/>
      <c r="L158" s="9618"/>
    </row>
    <row r="159" spans="1:12">
      <c r="A159" s="487"/>
      <c r="B159" s="561"/>
      <c r="C159" s="532"/>
      <c r="D159" s="576"/>
      <c r="E159" s="605"/>
      <c r="F159" s="577"/>
      <c r="G159" s="577"/>
      <c r="H159" s="586"/>
      <c r="I159" s="577"/>
      <c r="J159" s="585">
        <v>1800</v>
      </c>
      <c r="K159" s="2241">
        <f>K157+J159</f>
        <v>23814175</v>
      </c>
      <c r="L159" s="433"/>
    </row>
    <row r="160" spans="1:12">
      <c r="A160" s="498"/>
      <c r="B160" s="2219"/>
      <c r="C160" s="556" t="s">
        <v>796</v>
      </c>
      <c r="D160" s="2531" t="s">
        <v>1657</v>
      </c>
      <c r="E160" s="2533" t="s">
        <v>135</v>
      </c>
      <c r="F160" s="2535"/>
      <c r="G160" s="2535">
        <v>126300</v>
      </c>
      <c r="H160" s="537"/>
      <c r="I160" s="2535"/>
      <c r="J160" s="595"/>
      <c r="K160" s="2240">
        <f>K159-G160</f>
        <v>23687875</v>
      </c>
      <c r="L160" s="9617"/>
    </row>
    <row r="161" spans="1:12">
      <c r="A161" s="487"/>
      <c r="B161" s="2220"/>
      <c r="C161" s="555" t="s">
        <v>1658</v>
      </c>
      <c r="D161" s="2532" t="s">
        <v>956</v>
      </c>
      <c r="E161" s="2534"/>
      <c r="F161" s="2536"/>
      <c r="G161" s="2536"/>
      <c r="H161" s="515"/>
      <c r="I161" s="2536"/>
      <c r="J161" s="559"/>
      <c r="K161" s="2241"/>
      <c r="L161" s="9618"/>
    </row>
    <row r="162" spans="1:12">
      <c r="A162" s="487"/>
      <c r="B162" s="561"/>
      <c r="C162" s="532"/>
      <c r="D162" s="576"/>
      <c r="E162" s="582"/>
      <c r="F162" s="577"/>
      <c r="G162" s="577"/>
      <c r="H162" s="600"/>
      <c r="I162" s="577"/>
      <c r="J162" s="585">
        <v>750</v>
      </c>
      <c r="K162" s="2241">
        <f>K160+J162</f>
        <v>23688625</v>
      </c>
      <c r="L162" s="433"/>
    </row>
    <row r="163" spans="1:12">
      <c r="A163" s="498"/>
      <c r="B163" s="2219"/>
      <c r="C163" s="556" t="s">
        <v>815</v>
      </c>
      <c r="D163" s="2531" t="s">
        <v>1145</v>
      </c>
      <c r="E163" s="2533" t="s">
        <v>1230</v>
      </c>
      <c r="F163" s="2535"/>
      <c r="G163" s="2535">
        <v>709109</v>
      </c>
      <c r="H163" s="534"/>
      <c r="I163" s="2535"/>
      <c r="J163" s="2033"/>
      <c r="K163" s="2240">
        <f>K162-G163</f>
        <v>22979516</v>
      </c>
      <c r="L163" s="433"/>
    </row>
    <row r="164" spans="1:12">
      <c r="A164" s="487"/>
      <c r="B164" s="2220"/>
      <c r="C164" s="555" t="s">
        <v>1146</v>
      </c>
      <c r="D164" s="2532" t="s">
        <v>729</v>
      </c>
      <c r="E164" s="2534"/>
      <c r="F164" s="2536"/>
      <c r="G164" s="2536"/>
      <c r="H164" s="515"/>
      <c r="I164" s="2536"/>
      <c r="J164" s="2033"/>
      <c r="K164" s="2241"/>
      <c r="L164" s="433"/>
    </row>
    <row r="165" spans="1:12">
      <c r="A165" s="487"/>
      <c r="B165" s="561"/>
      <c r="C165" s="532"/>
      <c r="D165" s="576"/>
      <c r="E165" s="582"/>
      <c r="F165" s="577"/>
      <c r="G165" s="577"/>
      <c r="H165" s="1962"/>
      <c r="I165" s="577"/>
      <c r="J165" s="585">
        <v>1800</v>
      </c>
      <c r="K165" s="2241">
        <f>K163+J165</f>
        <v>22981316</v>
      </c>
      <c r="L165" s="433"/>
    </row>
    <row r="166" spans="1:12">
      <c r="A166" s="491"/>
      <c r="B166" s="2219"/>
      <c r="C166" s="556" t="s">
        <v>815</v>
      </c>
      <c r="D166" s="2531" t="s">
        <v>1283</v>
      </c>
      <c r="E166" s="2533" t="s">
        <v>1346</v>
      </c>
      <c r="F166" s="2535"/>
      <c r="G166" s="2535">
        <v>506588</v>
      </c>
      <c r="H166" s="534"/>
      <c r="I166" s="2535"/>
      <c r="J166" s="595"/>
      <c r="K166" s="1977">
        <f>K165-G166</f>
        <v>22474728</v>
      </c>
      <c r="L166" s="9647"/>
    </row>
    <row r="167" spans="1:12">
      <c r="A167" s="487"/>
      <c r="B167" s="2220"/>
      <c r="C167" s="555" t="s">
        <v>1282</v>
      </c>
      <c r="D167" s="2532" t="s">
        <v>250</v>
      </c>
      <c r="E167" s="2534"/>
      <c r="F167" s="2536"/>
      <c r="G167" s="2536"/>
      <c r="H167" s="515"/>
      <c r="I167" s="2536"/>
      <c r="J167" s="595"/>
      <c r="K167" s="1978"/>
      <c r="L167" s="9648"/>
    </row>
    <row r="168" spans="1:12">
      <c r="A168" s="487"/>
      <c r="B168" s="561"/>
      <c r="C168" s="532"/>
      <c r="D168" s="576"/>
      <c r="E168" s="582"/>
      <c r="F168" s="577"/>
      <c r="G168" s="577"/>
      <c r="H168" s="1962"/>
      <c r="I168" s="577"/>
      <c r="J168" s="585">
        <v>1800</v>
      </c>
      <c r="K168" s="2241">
        <f>K166+J168</f>
        <v>22476528</v>
      </c>
      <c r="L168" s="433"/>
    </row>
    <row r="169" spans="1:12">
      <c r="A169" s="498"/>
      <c r="B169" s="2219"/>
      <c r="C169" s="474" t="s">
        <v>796</v>
      </c>
      <c r="D169" s="518" t="s">
        <v>1283</v>
      </c>
      <c r="E169" s="2533" t="s">
        <v>1346</v>
      </c>
      <c r="F169" s="2542"/>
      <c r="G169" s="2535">
        <v>171300</v>
      </c>
      <c r="H169" s="2535"/>
      <c r="I169" s="2535"/>
      <c r="J169" s="595"/>
      <c r="K169" s="2240">
        <f>K168-G169</f>
        <v>22305228</v>
      </c>
      <c r="L169" s="433"/>
    </row>
    <row r="170" spans="1:12">
      <c r="A170" s="487"/>
      <c r="B170" s="2220"/>
      <c r="C170" s="477" t="s">
        <v>1341</v>
      </c>
      <c r="D170" s="519" t="s">
        <v>250</v>
      </c>
      <c r="E170" s="2534"/>
      <c r="F170" s="2536"/>
      <c r="G170" s="2536"/>
      <c r="H170" s="2536"/>
      <c r="I170" s="2536"/>
      <c r="J170" s="559"/>
      <c r="K170" s="2241"/>
      <c r="L170" s="433"/>
    </row>
    <row r="171" spans="1:12">
      <c r="A171" s="487"/>
      <c r="B171" s="561"/>
      <c r="C171" s="532"/>
      <c r="D171" s="576"/>
      <c r="E171" s="582"/>
      <c r="F171" s="577"/>
      <c r="G171" s="577"/>
      <c r="H171" s="600"/>
      <c r="I171" s="577"/>
      <c r="J171" s="585">
        <v>750</v>
      </c>
      <c r="K171" s="2241">
        <f>K169+J171</f>
        <v>22305978</v>
      </c>
      <c r="L171" s="433"/>
    </row>
    <row r="172" spans="1:12">
      <c r="A172" s="491"/>
      <c r="B172" s="2219"/>
      <c r="C172" s="517" t="s">
        <v>796</v>
      </c>
      <c r="D172" s="2531" t="s">
        <v>1036</v>
      </c>
      <c r="E172" s="2533" t="s">
        <v>499</v>
      </c>
      <c r="F172" s="2542"/>
      <c r="G172" s="2535">
        <v>41300</v>
      </c>
      <c r="H172" s="534"/>
      <c r="I172" s="2535"/>
      <c r="J172" s="595"/>
      <c r="K172" s="2240">
        <f>K171-G172</f>
        <v>22264678</v>
      </c>
      <c r="L172" s="433"/>
    </row>
    <row r="173" spans="1:12">
      <c r="A173" s="487"/>
      <c r="B173" s="2220"/>
      <c r="C173" s="555" t="s">
        <v>802</v>
      </c>
      <c r="D173" s="2532" t="s">
        <v>200</v>
      </c>
      <c r="E173" s="2534"/>
      <c r="F173" s="2536"/>
      <c r="G173" s="2536"/>
      <c r="H173" s="515"/>
      <c r="I173" s="2536"/>
      <c r="J173" s="559"/>
      <c r="K173" s="2241"/>
      <c r="L173" s="433"/>
    </row>
    <row r="174" spans="1:12">
      <c r="A174" s="487"/>
      <c r="B174" s="561"/>
      <c r="C174" s="532"/>
      <c r="D174" s="576"/>
      <c r="E174" s="582"/>
      <c r="F174" s="577"/>
      <c r="G174" s="577"/>
      <c r="H174" s="600"/>
      <c r="I174" s="577"/>
      <c r="J174" s="585">
        <v>750</v>
      </c>
      <c r="K174" s="2241">
        <f>K172+J174</f>
        <v>22265428</v>
      </c>
      <c r="L174" s="433"/>
    </row>
    <row r="175" spans="1:12">
      <c r="A175" s="498"/>
      <c r="B175" s="2219"/>
      <c r="C175" s="556" t="s">
        <v>815</v>
      </c>
      <c r="D175" s="2531" t="s">
        <v>138</v>
      </c>
      <c r="E175" s="974" t="s">
        <v>140</v>
      </c>
      <c r="F175" s="2539"/>
      <c r="G175" s="2539">
        <v>349504</v>
      </c>
      <c r="H175" s="923"/>
      <c r="I175" s="2539"/>
      <c r="J175" s="537"/>
      <c r="K175" s="2240">
        <f>K174-G175</f>
        <v>21915924</v>
      </c>
      <c r="L175" s="433"/>
    </row>
    <row r="176" spans="1:12">
      <c r="A176" s="487"/>
      <c r="B176" s="2220"/>
      <c r="C176" s="555" t="s">
        <v>910</v>
      </c>
      <c r="D176" s="2532" t="s">
        <v>598</v>
      </c>
      <c r="E176" s="2541"/>
      <c r="F176" s="980"/>
      <c r="G176" s="2540"/>
      <c r="H176" s="460"/>
      <c r="I176" s="2540"/>
      <c r="J176" s="515"/>
      <c r="K176" s="2241"/>
      <c r="L176" s="433"/>
    </row>
    <row r="177" spans="1:12">
      <c r="A177" s="487"/>
      <c r="B177" s="561"/>
      <c r="C177" s="532"/>
      <c r="D177" s="576"/>
      <c r="E177" s="582"/>
      <c r="F177" s="586"/>
      <c r="G177" s="600"/>
      <c r="H177" s="600"/>
      <c r="I177" s="600"/>
      <c r="J177" s="604">
        <v>1800</v>
      </c>
      <c r="K177" s="2241">
        <f>K175+J177</f>
        <v>21917724</v>
      </c>
      <c r="L177" s="433"/>
    </row>
    <row r="178" spans="1:12">
      <c r="A178" s="498"/>
      <c r="B178" s="2219"/>
      <c r="C178" s="556" t="s">
        <v>815</v>
      </c>
      <c r="D178" s="2531" t="s">
        <v>941</v>
      </c>
      <c r="E178" s="974" t="s">
        <v>276</v>
      </c>
      <c r="F178" s="2535"/>
      <c r="G178" s="2535">
        <v>330483</v>
      </c>
      <c r="H178" s="534"/>
      <c r="I178" s="2535"/>
      <c r="J178" s="2543"/>
      <c r="K178" s="2240">
        <f>K177-G178</f>
        <v>21587241</v>
      </c>
      <c r="L178" s="433"/>
    </row>
    <row r="179" spans="1:12">
      <c r="A179" s="487"/>
      <c r="B179" s="2220"/>
      <c r="C179" s="555" t="s">
        <v>1361</v>
      </c>
      <c r="D179" s="2532" t="s">
        <v>250</v>
      </c>
      <c r="E179" s="2541"/>
      <c r="F179" s="2536"/>
      <c r="G179" s="2536"/>
      <c r="H179" s="515"/>
      <c r="I179" s="2536"/>
      <c r="J179" s="2544"/>
      <c r="K179" s="2241"/>
      <c r="L179" s="433"/>
    </row>
    <row r="180" spans="1:12">
      <c r="A180" s="487"/>
      <c r="B180" s="561"/>
      <c r="C180" s="529"/>
      <c r="D180" s="602"/>
      <c r="E180" s="605"/>
      <c r="F180" s="577"/>
      <c r="G180" s="600"/>
      <c r="H180" s="600"/>
      <c r="I180" s="600"/>
      <c r="J180" s="585">
        <v>1800</v>
      </c>
      <c r="K180" s="2241">
        <f>K178+J180</f>
        <v>21589041</v>
      </c>
      <c r="L180" s="433"/>
    </row>
    <row r="181" spans="1:12">
      <c r="A181" s="491"/>
      <c r="B181" s="2219"/>
      <c r="C181" s="474" t="s">
        <v>815</v>
      </c>
      <c r="D181" s="2531" t="s">
        <v>1586</v>
      </c>
      <c r="E181" s="2533" t="s">
        <v>1637</v>
      </c>
      <c r="F181" s="2535"/>
      <c r="G181" s="2535">
        <v>119774</v>
      </c>
      <c r="H181" s="2535"/>
      <c r="I181" s="2535"/>
      <c r="J181" s="2543"/>
      <c r="K181" s="2240">
        <f>K180-G181</f>
        <v>21469267</v>
      </c>
      <c r="L181" s="716"/>
    </row>
    <row r="182" spans="1:12">
      <c r="A182" s="487"/>
      <c r="B182" s="2220"/>
      <c r="C182" s="477" t="s">
        <v>1585</v>
      </c>
      <c r="D182" s="2532" t="s">
        <v>729</v>
      </c>
      <c r="E182" s="2534"/>
      <c r="F182" s="2536"/>
      <c r="G182" s="2536"/>
      <c r="H182" s="2536"/>
      <c r="I182" s="2536"/>
      <c r="J182" s="2544"/>
      <c r="K182" s="2241"/>
      <c r="L182" s="717"/>
    </row>
    <row r="183" spans="1:12">
      <c r="A183" s="487"/>
      <c r="B183" s="561"/>
      <c r="C183" s="529"/>
      <c r="D183" s="602"/>
      <c r="E183" s="605"/>
      <c r="F183" s="577"/>
      <c r="G183" s="577"/>
      <c r="H183" s="600"/>
      <c r="I183" s="577"/>
      <c r="J183" s="585">
        <v>1800</v>
      </c>
      <c r="K183" s="2241">
        <f>K181+J183</f>
        <v>21471067</v>
      </c>
      <c r="L183" s="433"/>
    </row>
    <row r="184" spans="1:12">
      <c r="A184" s="491"/>
      <c r="B184" s="2219"/>
      <c r="C184" s="556" t="s">
        <v>796</v>
      </c>
      <c r="D184" s="2531" t="s">
        <v>1586</v>
      </c>
      <c r="E184" s="2533" t="s">
        <v>1637</v>
      </c>
      <c r="F184" s="2535"/>
      <c r="G184" s="2535">
        <v>42300</v>
      </c>
      <c r="H184" s="2535"/>
      <c r="I184" s="2535"/>
      <c r="J184" s="2543"/>
      <c r="K184" s="2240">
        <f>K183-G184</f>
        <v>21428767</v>
      </c>
      <c r="L184" s="9647"/>
    </row>
    <row r="185" spans="1:12">
      <c r="A185" s="487"/>
      <c r="B185" s="2220"/>
      <c r="C185" s="555" t="s">
        <v>1587</v>
      </c>
      <c r="D185" s="2532" t="s">
        <v>729</v>
      </c>
      <c r="E185" s="2534"/>
      <c r="F185" s="2536"/>
      <c r="G185" s="2536"/>
      <c r="H185" s="2536"/>
      <c r="I185" s="2536"/>
      <c r="J185" s="2544"/>
      <c r="K185" s="2241"/>
      <c r="L185" s="9648"/>
    </row>
    <row r="186" spans="1:12">
      <c r="A186" s="487"/>
      <c r="B186" s="561"/>
      <c r="C186" s="529"/>
      <c r="D186" s="602"/>
      <c r="E186" s="605"/>
      <c r="F186" s="577"/>
      <c r="G186" s="577"/>
      <c r="H186" s="600"/>
      <c r="I186" s="577"/>
      <c r="J186" s="604">
        <v>750</v>
      </c>
      <c r="K186" s="2241">
        <f>K184+J186</f>
        <v>21429517</v>
      </c>
      <c r="L186" s="433"/>
    </row>
    <row r="187" spans="1:12">
      <c r="A187" s="498"/>
      <c r="B187" s="2219"/>
      <c r="C187" s="517" t="s">
        <v>781</v>
      </c>
      <c r="D187" s="2531" t="s">
        <v>614</v>
      </c>
      <c r="E187" s="2533" t="s">
        <v>414</v>
      </c>
      <c r="F187" s="2535"/>
      <c r="G187" s="2535">
        <v>113640</v>
      </c>
      <c r="H187" s="2535"/>
      <c r="I187" s="2535"/>
      <c r="J187" s="534"/>
      <c r="K187" s="2240">
        <f>K186-G187</f>
        <v>21315877</v>
      </c>
      <c r="L187" s="433"/>
    </row>
    <row r="188" spans="1:12">
      <c r="A188" s="487"/>
      <c r="B188" s="2220"/>
      <c r="C188" s="555" t="s">
        <v>1031</v>
      </c>
      <c r="D188" s="2532" t="s">
        <v>698</v>
      </c>
      <c r="E188" s="2534"/>
      <c r="F188" s="2536"/>
      <c r="G188" s="2536"/>
      <c r="H188" s="2536"/>
      <c r="I188" s="2536"/>
      <c r="J188" s="515"/>
      <c r="K188" s="2241"/>
      <c r="L188" s="433"/>
    </row>
    <row r="189" spans="1:12">
      <c r="A189" s="487"/>
      <c r="B189" s="561"/>
      <c r="C189" s="532"/>
      <c r="D189" s="576"/>
      <c r="E189" s="584"/>
      <c r="F189" s="577"/>
      <c r="G189" s="577"/>
      <c r="H189" s="600"/>
      <c r="I189" s="577"/>
      <c r="J189" s="604">
        <v>1500</v>
      </c>
      <c r="K189" s="2241">
        <f>K187+J189</f>
        <v>21317377</v>
      </c>
      <c r="L189" s="433"/>
    </row>
    <row r="190" spans="1:12">
      <c r="A190" s="498"/>
      <c r="B190" s="2219"/>
      <c r="C190" s="474" t="s">
        <v>778</v>
      </c>
      <c r="D190" s="2531" t="s">
        <v>795</v>
      </c>
      <c r="E190" s="2533" t="s">
        <v>454</v>
      </c>
      <c r="F190" s="2535"/>
      <c r="G190" s="2535">
        <v>106640</v>
      </c>
      <c r="H190" s="537"/>
      <c r="I190" s="2535"/>
      <c r="J190" s="537"/>
      <c r="K190" s="2240">
        <f>K189-G190</f>
        <v>21210737</v>
      </c>
      <c r="L190" s="433"/>
    </row>
    <row r="191" spans="1:12">
      <c r="A191" s="487"/>
      <c r="B191" s="2220"/>
      <c r="C191" s="477" t="s">
        <v>794</v>
      </c>
      <c r="D191" s="2532" t="s">
        <v>1345</v>
      </c>
      <c r="E191" s="2534"/>
      <c r="F191" s="2536"/>
      <c r="G191" s="2536"/>
      <c r="H191" s="515"/>
      <c r="I191" s="2536"/>
      <c r="J191" s="515"/>
      <c r="K191" s="2241"/>
      <c r="L191" s="433"/>
    </row>
    <row r="192" spans="1:12">
      <c r="A192" s="487"/>
      <c r="B192" s="561"/>
      <c r="C192" s="529"/>
      <c r="D192" s="583"/>
      <c r="E192" s="599"/>
      <c r="F192" s="600"/>
      <c r="G192" s="600"/>
      <c r="H192" s="600"/>
      <c r="I192" s="600"/>
      <c r="J192" s="585">
        <v>1500</v>
      </c>
      <c r="K192" s="2241">
        <f>K190+J192</f>
        <v>21212237</v>
      </c>
      <c r="L192" s="433"/>
    </row>
    <row r="193" spans="1:12">
      <c r="A193" s="498"/>
      <c r="B193" s="2219"/>
      <c r="C193" s="474" t="s">
        <v>781</v>
      </c>
      <c r="D193" s="2531" t="s">
        <v>1285</v>
      </c>
      <c r="E193" s="2533" t="s">
        <v>1320</v>
      </c>
      <c r="F193" s="2535"/>
      <c r="G193" s="2535">
        <v>20140</v>
      </c>
      <c r="H193" s="534"/>
      <c r="I193" s="2535"/>
      <c r="J193" s="2543"/>
      <c r="K193" s="2240">
        <f>K192-G193</f>
        <v>21192097</v>
      </c>
      <c r="L193" s="433"/>
    </row>
    <row r="194" spans="1:12">
      <c r="A194" s="487"/>
      <c r="B194" s="2220"/>
      <c r="C194" s="477" t="s">
        <v>1092</v>
      </c>
      <c r="D194" s="2532" t="s">
        <v>38</v>
      </c>
      <c r="E194" s="2534"/>
      <c r="F194" s="2536"/>
      <c r="G194" s="2536"/>
      <c r="H194" s="515"/>
      <c r="I194" s="2536"/>
      <c r="J194" s="2544"/>
      <c r="K194" s="2241"/>
      <c r="L194" s="433"/>
    </row>
    <row r="195" spans="1:12">
      <c r="A195" s="487"/>
      <c r="B195" s="561"/>
      <c r="C195" s="1436"/>
      <c r="D195" s="1436"/>
      <c r="E195" s="1436"/>
      <c r="F195" s="577"/>
      <c r="G195" s="577"/>
      <c r="H195" s="600"/>
      <c r="I195" s="577"/>
      <c r="J195" s="604">
        <v>1500</v>
      </c>
      <c r="K195" s="2241">
        <f>K193+J195</f>
        <v>21193597</v>
      </c>
      <c r="L195" s="433"/>
    </row>
    <row r="196" spans="1:12">
      <c r="A196" s="498"/>
      <c r="B196" s="2219"/>
      <c r="C196" s="556" t="s">
        <v>781</v>
      </c>
      <c r="D196" s="2531" t="s">
        <v>1344</v>
      </c>
      <c r="E196" s="1136" t="s">
        <v>1349</v>
      </c>
      <c r="F196" s="2535"/>
      <c r="G196" s="2539">
        <v>144140</v>
      </c>
      <c r="H196" s="2535"/>
      <c r="I196" s="2535"/>
      <c r="J196" s="2543"/>
      <c r="K196" s="2240">
        <f>K195-G196</f>
        <v>21049457</v>
      </c>
      <c r="L196" s="433"/>
    </row>
    <row r="197" spans="1:12">
      <c r="A197" s="487"/>
      <c r="B197" s="2220"/>
      <c r="C197" s="555" t="s">
        <v>1343</v>
      </c>
      <c r="D197" s="2532" t="s">
        <v>1543</v>
      </c>
      <c r="E197" s="2541"/>
      <c r="F197" s="2536"/>
      <c r="G197" s="2540"/>
      <c r="H197" s="2536"/>
      <c r="I197" s="2536"/>
      <c r="J197" s="2544"/>
      <c r="K197" s="2241"/>
      <c r="L197" s="433"/>
    </row>
    <row r="198" spans="1:12">
      <c r="A198" s="487"/>
      <c r="B198" s="561"/>
      <c r="C198" s="532"/>
      <c r="D198" s="576"/>
      <c r="E198" s="582"/>
      <c r="F198" s="577"/>
      <c r="G198" s="577"/>
      <c r="H198" s="600"/>
      <c r="I198" s="577"/>
      <c r="J198" s="604">
        <v>1500</v>
      </c>
      <c r="K198" s="2241">
        <f>K196+J198</f>
        <v>21050957</v>
      </c>
      <c r="L198" s="433"/>
    </row>
    <row r="199" spans="1:12">
      <c r="A199" s="498"/>
      <c r="B199" s="2219"/>
      <c r="C199" s="517" t="s">
        <v>781</v>
      </c>
      <c r="D199" s="2531" t="s">
        <v>1560</v>
      </c>
      <c r="E199" s="2533" t="s">
        <v>1603</v>
      </c>
      <c r="F199" s="2535"/>
      <c r="G199" s="2535">
        <v>79140</v>
      </c>
      <c r="H199" s="2535"/>
      <c r="I199" s="2535"/>
      <c r="J199" s="2543"/>
      <c r="K199" s="2032">
        <f>K198-G199</f>
        <v>20971817</v>
      </c>
      <c r="L199" s="433"/>
    </row>
    <row r="200" spans="1:12">
      <c r="A200" s="487"/>
      <c r="B200" s="2220"/>
      <c r="C200" s="477" t="s">
        <v>1559</v>
      </c>
      <c r="D200" s="2532" t="s">
        <v>38</v>
      </c>
      <c r="E200" s="2534"/>
      <c r="F200" s="2536"/>
      <c r="G200" s="2536"/>
      <c r="H200" s="2536"/>
      <c r="I200" s="2536"/>
      <c r="J200" s="2544"/>
      <c r="K200" s="1978"/>
      <c r="L200" s="433"/>
    </row>
    <row r="201" spans="1:12">
      <c r="A201" s="487"/>
      <c r="B201" s="561"/>
      <c r="C201" s="532"/>
      <c r="D201" s="583"/>
      <c r="E201" s="582"/>
      <c r="F201" s="575"/>
      <c r="G201" s="575"/>
      <c r="H201" s="586"/>
      <c r="I201" s="575"/>
      <c r="J201" s="585">
        <v>1500</v>
      </c>
      <c r="K201" s="1978">
        <f>K199+J201</f>
        <v>20973317</v>
      </c>
      <c r="L201" s="433"/>
    </row>
    <row r="202" spans="1:12">
      <c r="A202" s="498"/>
      <c r="B202" s="2219"/>
      <c r="C202" s="457" t="s">
        <v>781</v>
      </c>
      <c r="D202" s="2548" t="s">
        <v>1246</v>
      </c>
      <c r="E202" s="459" t="s">
        <v>1248</v>
      </c>
      <c r="F202" s="2535"/>
      <c r="G202" s="2535">
        <v>88140</v>
      </c>
      <c r="H202" s="2535"/>
      <c r="I202" s="2535"/>
      <c r="J202" s="464"/>
      <c r="K202" s="1977">
        <f>K201-G202</f>
        <v>20885177</v>
      </c>
      <c r="L202" s="433"/>
    </row>
    <row r="203" spans="1:12">
      <c r="A203" s="487"/>
      <c r="B203" s="2220"/>
      <c r="C203" s="461" t="s">
        <v>1487</v>
      </c>
      <c r="D203" s="2549" t="s">
        <v>1247</v>
      </c>
      <c r="E203" s="2545"/>
      <c r="F203" s="2536"/>
      <c r="G203" s="2536"/>
      <c r="H203" s="2536"/>
      <c r="I203" s="2536"/>
      <c r="J203" s="559"/>
      <c r="K203" s="1978"/>
      <c r="L203" s="433"/>
    </row>
    <row r="204" spans="1:12">
      <c r="A204" s="487"/>
      <c r="B204" s="561"/>
      <c r="C204" s="532"/>
      <c r="D204" s="583"/>
      <c r="E204" s="582"/>
      <c r="F204" s="577"/>
      <c r="G204" s="577"/>
      <c r="H204" s="600"/>
      <c r="I204" s="577"/>
      <c r="J204" s="585">
        <v>1500</v>
      </c>
      <c r="K204" s="1978">
        <f>K202+J204</f>
        <v>20886677</v>
      </c>
      <c r="L204" s="433"/>
    </row>
    <row r="205" spans="1:12">
      <c r="A205" s="498"/>
      <c r="B205" s="2219"/>
      <c r="C205" s="517" t="s">
        <v>796</v>
      </c>
      <c r="D205" s="2531" t="s">
        <v>1750</v>
      </c>
      <c r="E205" s="2533" t="s">
        <v>406</v>
      </c>
      <c r="F205" s="2542"/>
      <c r="G205" s="2535">
        <v>107900</v>
      </c>
      <c r="H205" s="2535"/>
      <c r="I205" s="2535"/>
      <c r="J205" s="595"/>
      <c r="K205" s="1977">
        <f>K204-G205</f>
        <v>20778777</v>
      </c>
      <c r="L205" s="433"/>
    </row>
    <row r="206" spans="1:12">
      <c r="A206" s="487"/>
      <c r="B206" s="2220"/>
      <c r="C206" s="555" t="s">
        <v>1034</v>
      </c>
      <c r="D206" s="2532" t="s">
        <v>698</v>
      </c>
      <c r="E206" s="2534"/>
      <c r="F206" s="2536"/>
      <c r="G206" s="2536"/>
      <c r="H206" s="2536"/>
      <c r="I206" s="2536"/>
      <c r="J206" s="559"/>
      <c r="K206" s="1978"/>
      <c r="L206" s="433"/>
    </row>
    <row r="207" spans="1:12">
      <c r="A207" s="487"/>
      <c r="B207" s="561"/>
      <c r="C207" s="532"/>
      <c r="D207" s="576"/>
      <c r="E207" s="582"/>
      <c r="F207" s="575"/>
      <c r="G207" s="575"/>
      <c r="H207" s="600"/>
      <c r="I207" s="577"/>
      <c r="J207" s="585">
        <v>750</v>
      </c>
      <c r="K207" s="2035">
        <f>K205+J207</f>
        <v>20779527</v>
      </c>
      <c r="L207" s="433"/>
    </row>
    <row r="208" spans="1:12">
      <c r="A208" s="498"/>
      <c r="B208" s="2219"/>
      <c r="C208" s="556" t="s">
        <v>796</v>
      </c>
      <c r="D208" s="2531" t="s">
        <v>1532</v>
      </c>
      <c r="E208" s="974" t="s">
        <v>1233</v>
      </c>
      <c r="F208" s="2542"/>
      <c r="G208" s="2535">
        <v>98300</v>
      </c>
      <c r="H208" s="2535"/>
      <c r="I208" s="2535"/>
      <c r="J208" s="595"/>
      <c r="K208" s="1977">
        <f>K207-G208</f>
        <v>20681227</v>
      </c>
      <c r="L208" s="433"/>
    </row>
    <row r="209" spans="1:12">
      <c r="A209" s="487"/>
      <c r="B209" s="2220"/>
      <c r="C209" s="555" t="s">
        <v>1905</v>
      </c>
      <c r="D209" s="2532" t="s">
        <v>1409</v>
      </c>
      <c r="E209" s="2534"/>
      <c r="F209" s="2536"/>
      <c r="G209" s="2536"/>
      <c r="H209" s="2536"/>
      <c r="I209" s="2536"/>
      <c r="J209" s="559"/>
      <c r="K209" s="1978"/>
      <c r="L209" s="433"/>
    </row>
    <row r="210" spans="1:12">
      <c r="A210" s="487"/>
      <c r="B210" s="561"/>
      <c r="C210" s="532"/>
      <c r="D210" s="576"/>
      <c r="E210" s="582"/>
      <c r="F210" s="575"/>
      <c r="G210" s="600"/>
      <c r="H210" s="600"/>
      <c r="I210" s="577"/>
      <c r="J210" s="585">
        <v>750</v>
      </c>
      <c r="K210" s="1978">
        <f>K208+J210</f>
        <v>20681977</v>
      </c>
      <c r="L210" s="433"/>
    </row>
    <row r="211" spans="1:12">
      <c r="A211" s="498"/>
      <c r="B211" s="2219"/>
      <c r="C211" s="517" t="s">
        <v>796</v>
      </c>
      <c r="D211" s="2531" t="s">
        <v>167</v>
      </c>
      <c r="E211" s="2533" t="s">
        <v>56</v>
      </c>
      <c r="F211" s="2535"/>
      <c r="G211" s="2535">
        <v>311900</v>
      </c>
      <c r="H211" s="534"/>
      <c r="I211" s="2535"/>
      <c r="J211" s="595"/>
      <c r="K211" s="1977">
        <f>K210-G211</f>
        <v>20370077</v>
      </c>
      <c r="L211" s="2217"/>
    </row>
    <row r="212" spans="1:12">
      <c r="A212" s="487"/>
      <c r="B212" s="2220"/>
      <c r="C212" s="555" t="s">
        <v>1033</v>
      </c>
      <c r="D212" s="2532" t="s">
        <v>1384</v>
      </c>
      <c r="E212" s="2534"/>
      <c r="F212" s="2536"/>
      <c r="G212" s="2536"/>
      <c r="H212" s="515"/>
      <c r="I212" s="2536"/>
      <c r="J212" s="559"/>
      <c r="K212" s="1978"/>
      <c r="L212" s="2218"/>
    </row>
    <row r="213" spans="1:12">
      <c r="A213" s="487"/>
      <c r="B213" s="561"/>
      <c r="C213" s="532"/>
      <c r="D213" s="576"/>
      <c r="E213" s="582"/>
      <c r="F213" s="577"/>
      <c r="G213" s="577"/>
      <c r="H213" s="600"/>
      <c r="I213" s="577"/>
      <c r="J213" s="604">
        <v>750</v>
      </c>
      <c r="K213" s="1978">
        <f>K211+J213</f>
        <v>20370827</v>
      </c>
      <c r="L213" s="433"/>
    </row>
    <row r="214" spans="1:12">
      <c r="A214" s="498"/>
      <c r="B214" s="2219"/>
      <c r="C214" s="474" t="s">
        <v>781</v>
      </c>
      <c r="D214" s="2531" t="s">
        <v>45</v>
      </c>
      <c r="E214" s="9498" t="s">
        <v>47</v>
      </c>
      <c r="F214" s="2535"/>
      <c r="G214" s="2535"/>
      <c r="H214" s="534">
        <v>66890</v>
      </c>
      <c r="I214" s="2539"/>
      <c r="J214" s="923"/>
      <c r="K214" s="1977">
        <f>K213-H214</f>
        <v>20303937</v>
      </c>
      <c r="L214" s="2239">
        <v>42321</v>
      </c>
    </row>
    <row r="215" spans="1:12">
      <c r="A215" s="487"/>
      <c r="B215" s="2220"/>
      <c r="C215" s="477" t="s">
        <v>1567</v>
      </c>
      <c r="D215" s="2532" t="s">
        <v>1176</v>
      </c>
      <c r="E215" s="9499"/>
      <c r="F215" s="2536"/>
      <c r="G215" s="2536"/>
      <c r="H215" s="515"/>
      <c r="I215" s="2540"/>
      <c r="J215" s="460"/>
      <c r="K215" s="1978"/>
      <c r="L215" s="2218"/>
    </row>
    <row r="216" spans="1:12">
      <c r="A216" s="487"/>
      <c r="B216" s="561"/>
      <c r="C216" s="1980"/>
      <c r="D216" s="573"/>
      <c r="E216" s="582"/>
      <c r="F216" s="575"/>
      <c r="G216" s="575"/>
      <c r="H216" s="586"/>
      <c r="I216" s="575"/>
      <c r="J216" s="1962">
        <v>1500</v>
      </c>
      <c r="K216" s="1978">
        <f>K214+J216</f>
        <v>20305437</v>
      </c>
      <c r="L216" s="433"/>
    </row>
    <row r="217" spans="1:12">
      <c r="A217" s="498"/>
      <c r="B217" s="2219"/>
      <c r="C217" s="556" t="s">
        <v>1825</v>
      </c>
      <c r="D217" s="2531" t="s">
        <v>785</v>
      </c>
      <c r="E217" s="2533" t="s">
        <v>47</v>
      </c>
      <c r="F217" s="2535"/>
      <c r="G217" s="2535"/>
      <c r="H217" s="537">
        <v>109994</v>
      </c>
      <c r="I217" s="1975"/>
      <c r="J217" s="464"/>
      <c r="K217" s="1977">
        <f>K216-H217</f>
        <v>20195443</v>
      </c>
      <c r="L217" s="2239">
        <v>42321</v>
      </c>
    </row>
    <row r="218" spans="1:12">
      <c r="A218" s="487"/>
      <c r="B218" s="2220"/>
      <c r="C218" s="553" t="s">
        <v>1824</v>
      </c>
      <c r="D218" s="2532" t="s">
        <v>46</v>
      </c>
      <c r="E218" s="2534"/>
      <c r="F218" s="2536"/>
      <c r="G218" s="2536"/>
      <c r="H218" s="515"/>
      <c r="I218" s="1976"/>
      <c r="J218" s="559"/>
      <c r="K218" s="1978"/>
      <c r="L218" s="2218"/>
    </row>
    <row r="219" spans="1:12">
      <c r="A219" s="487"/>
      <c r="B219" s="561"/>
      <c r="C219" s="532"/>
      <c r="D219" s="576"/>
      <c r="E219" s="582"/>
      <c r="F219" s="577"/>
      <c r="G219" s="577"/>
      <c r="H219" s="600"/>
      <c r="I219" s="577"/>
      <c r="J219" s="1979">
        <v>700</v>
      </c>
      <c r="K219" s="1978">
        <f>K217+J219</f>
        <v>20196143</v>
      </c>
      <c r="L219" s="433"/>
    </row>
    <row r="220" spans="1:12">
      <c r="A220" s="498"/>
      <c r="B220" s="2224"/>
      <c r="C220" s="480" t="s">
        <v>821</v>
      </c>
      <c r="D220" s="2531" t="s">
        <v>574</v>
      </c>
      <c r="E220" s="2533" t="s">
        <v>79</v>
      </c>
      <c r="F220" s="9492"/>
      <c r="G220" s="9492"/>
      <c r="H220" s="9492"/>
      <c r="I220" s="9492">
        <v>532869</v>
      </c>
      <c r="J220" s="9492"/>
      <c r="K220" s="1977">
        <f>K219-I220</f>
        <v>19663274</v>
      </c>
      <c r="L220" s="2239">
        <v>42326</v>
      </c>
    </row>
    <row r="221" spans="1:12">
      <c r="A221" s="487"/>
      <c r="B221" s="2225"/>
      <c r="C221" s="477" t="s">
        <v>824</v>
      </c>
      <c r="D221" s="2532" t="s">
        <v>46</v>
      </c>
      <c r="E221" s="2534"/>
      <c r="F221" s="9493"/>
      <c r="G221" s="9493"/>
      <c r="H221" s="9493"/>
      <c r="I221" s="9493"/>
      <c r="J221" s="9493"/>
      <c r="K221" s="1978"/>
      <c r="L221" s="2218"/>
    </row>
    <row r="222" spans="1:12">
      <c r="A222" s="487"/>
      <c r="B222" s="561"/>
      <c r="C222" s="532"/>
      <c r="D222" s="576"/>
      <c r="E222" s="584"/>
      <c r="F222" s="575"/>
      <c r="G222" s="575"/>
      <c r="H222" s="575"/>
      <c r="I222" s="575"/>
      <c r="J222" s="575">
        <v>1800</v>
      </c>
      <c r="K222" s="1978">
        <f>K220+J222</f>
        <v>19665074</v>
      </c>
      <c r="L222" s="433"/>
    </row>
    <row r="223" spans="1:12">
      <c r="A223" s="498"/>
      <c r="B223" s="2219"/>
      <c r="C223" s="665" t="s">
        <v>815</v>
      </c>
      <c r="D223" s="666" t="s">
        <v>574</v>
      </c>
      <c r="E223" s="2533" t="s">
        <v>79</v>
      </c>
      <c r="F223" s="9492"/>
      <c r="G223" s="9492"/>
      <c r="H223" s="9492"/>
      <c r="I223" s="9492">
        <v>352005</v>
      </c>
      <c r="J223" s="9492"/>
      <c r="K223" s="1977">
        <f>K222-I223</f>
        <v>19313069</v>
      </c>
      <c r="L223" s="2242">
        <v>42321</v>
      </c>
    </row>
    <row r="224" spans="1:12">
      <c r="A224" s="487"/>
      <c r="B224" s="2220"/>
      <c r="C224" s="538" t="s">
        <v>826</v>
      </c>
      <c r="D224" s="667" t="s">
        <v>46</v>
      </c>
      <c r="E224" s="2534"/>
      <c r="F224" s="9493"/>
      <c r="G224" s="9493"/>
      <c r="H224" s="9493"/>
      <c r="I224" s="9493"/>
      <c r="J224" s="9493"/>
      <c r="K224" s="1978"/>
      <c r="L224" s="2230"/>
    </row>
    <row r="225" spans="1:12">
      <c r="A225" s="487"/>
      <c r="B225" s="561"/>
      <c r="C225" s="528"/>
      <c r="D225" s="576"/>
      <c r="E225" s="528"/>
      <c r="F225" s="528"/>
      <c r="G225" s="585"/>
      <c r="H225" s="528"/>
      <c r="I225" s="528"/>
      <c r="J225" s="585">
        <v>3600</v>
      </c>
      <c r="K225" s="1978">
        <f>K223+J225</f>
        <v>19316669</v>
      </c>
      <c r="L225" s="433"/>
    </row>
    <row r="226" spans="1:12">
      <c r="A226" s="498"/>
      <c r="B226" s="2203"/>
      <c r="C226" s="499" t="s">
        <v>781</v>
      </c>
      <c r="D226" s="2531" t="s">
        <v>574</v>
      </c>
      <c r="E226" s="2533" t="s">
        <v>79</v>
      </c>
      <c r="F226" s="537"/>
      <c r="G226" s="2535"/>
      <c r="H226" s="537"/>
      <c r="I226" s="2535">
        <v>10140</v>
      </c>
      <c r="J226" s="2531"/>
      <c r="K226" s="1977">
        <f>K225-I226</f>
        <v>19306529</v>
      </c>
      <c r="L226" s="433"/>
    </row>
    <row r="227" spans="1:12">
      <c r="A227" s="487"/>
      <c r="B227" s="2204"/>
      <c r="C227" s="477" t="s">
        <v>994</v>
      </c>
      <c r="D227" s="2532" t="s">
        <v>46</v>
      </c>
      <c r="E227" s="2534"/>
      <c r="F227" s="537"/>
      <c r="G227" s="2542"/>
      <c r="H227" s="537"/>
      <c r="I227" s="2536"/>
      <c r="J227" s="2532"/>
      <c r="K227" s="1978"/>
      <c r="L227" s="433"/>
    </row>
    <row r="228" spans="1:12">
      <c r="A228" s="487"/>
      <c r="B228" s="561"/>
      <c r="C228" s="532"/>
      <c r="D228" s="576"/>
      <c r="E228" s="582"/>
      <c r="F228" s="575"/>
      <c r="G228" s="575"/>
      <c r="H228" s="586"/>
      <c r="I228" s="575"/>
      <c r="J228" s="586">
        <v>1500</v>
      </c>
      <c r="K228" s="1978">
        <f>K226+J228</f>
        <v>19308029</v>
      </c>
      <c r="L228" s="433"/>
    </row>
    <row r="229" spans="1:12">
      <c r="A229" s="498"/>
      <c r="B229" s="2219"/>
      <c r="C229" s="480" t="s">
        <v>821</v>
      </c>
      <c r="D229" s="2546" t="s">
        <v>1892</v>
      </c>
      <c r="E229" s="2547" t="s">
        <v>1894</v>
      </c>
      <c r="F229" s="2221"/>
      <c r="G229" s="2542"/>
      <c r="H229" s="537"/>
      <c r="I229" s="2566">
        <v>48708</v>
      </c>
      <c r="J229" s="595"/>
      <c r="K229" s="1977">
        <f>K228-I229</f>
        <v>19259321</v>
      </c>
      <c r="L229" s="433"/>
    </row>
    <row r="230" spans="1:12">
      <c r="A230" s="487"/>
      <c r="B230" s="2220"/>
      <c r="C230" s="477" t="s">
        <v>1895</v>
      </c>
      <c r="D230" s="2202" t="s">
        <v>1893</v>
      </c>
      <c r="E230" s="2204"/>
      <c r="F230" s="2206"/>
      <c r="G230" s="2206"/>
      <c r="H230" s="515"/>
      <c r="I230" s="1976"/>
      <c r="J230" s="595"/>
      <c r="K230" s="1978"/>
      <c r="L230" s="433"/>
    </row>
    <row r="231" spans="1:12">
      <c r="A231" s="487"/>
      <c r="B231" s="561"/>
      <c r="C231" s="532"/>
      <c r="D231" s="528"/>
      <c r="E231" s="584"/>
      <c r="F231" s="577"/>
      <c r="G231" s="577"/>
      <c r="H231" s="600"/>
      <c r="I231" s="2034"/>
      <c r="J231" s="585">
        <v>1800</v>
      </c>
      <c r="K231" s="1978">
        <f>K229+J231</f>
        <v>19261121</v>
      </c>
      <c r="L231" s="433"/>
    </row>
    <row r="232" spans="1:12">
      <c r="A232" s="498"/>
      <c r="B232" s="2203"/>
      <c r="C232" s="665" t="s">
        <v>815</v>
      </c>
      <c r="D232" s="2546" t="s">
        <v>1892</v>
      </c>
      <c r="E232" s="2547" t="s">
        <v>1894</v>
      </c>
      <c r="F232" s="2221"/>
      <c r="G232" s="2205"/>
      <c r="H232" s="537"/>
      <c r="I232" s="1975">
        <v>141621</v>
      </c>
      <c r="J232" s="595"/>
      <c r="K232" s="1977">
        <f>K231-I232</f>
        <v>19119500</v>
      </c>
      <c r="L232" s="433"/>
    </row>
    <row r="233" spans="1:12">
      <c r="A233" s="487"/>
      <c r="B233" s="2204"/>
      <c r="C233" s="538" t="s">
        <v>1896</v>
      </c>
      <c r="D233" s="2532" t="s">
        <v>1893</v>
      </c>
      <c r="E233" s="2534"/>
      <c r="F233" s="2206"/>
      <c r="G233" s="2206"/>
      <c r="H233" s="515"/>
      <c r="I233" s="1976"/>
      <c r="J233" s="595"/>
      <c r="K233" s="1978"/>
      <c r="L233" s="433"/>
    </row>
    <row r="234" spans="1:12">
      <c r="A234" s="487"/>
      <c r="B234" s="561"/>
      <c r="C234" s="528"/>
      <c r="D234" s="576"/>
      <c r="E234" s="582"/>
      <c r="F234" s="577"/>
      <c r="G234" s="577"/>
      <c r="H234" s="600"/>
      <c r="I234" s="2034"/>
      <c r="J234" s="585">
        <v>1800</v>
      </c>
      <c r="K234" s="2035">
        <f>K232+J234</f>
        <v>19121300</v>
      </c>
      <c r="L234" s="433"/>
    </row>
    <row r="235" spans="1:12">
      <c r="A235" s="498"/>
      <c r="B235" s="2203"/>
      <c r="C235" s="499" t="s">
        <v>781</v>
      </c>
      <c r="D235" s="2546" t="s">
        <v>1892</v>
      </c>
      <c r="E235" s="2547" t="s">
        <v>1894</v>
      </c>
      <c r="F235" s="2215"/>
      <c r="G235" s="2215"/>
      <c r="H235" s="537"/>
      <c r="I235" s="1975">
        <v>20390</v>
      </c>
      <c r="J235" s="595"/>
      <c r="K235" s="1977">
        <f>K234-I235</f>
        <v>19100910</v>
      </c>
      <c r="L235" s="2217"/>
    </row>
    <row r="236" spans="1:12">
      <c r="A236" s="487"/>
      <c r="B236" s="2204"/>
      <c r="C236" s="477" t="s">
        <v>1897</v>
      </c>
      <c r="D236" s="2532" t="s">
        <v>1893</v>
      </c>
      <c r="E236" s="2534"/>
      <c r="F236" s="2216"/>
      <c r="G236" s="2216"/>
      <c r="H236" s="515"/>
      <c r="I236" s="1976"/>
      <c r="J236" s="595"/>
      <c r="K236" s="1978"/>
      <c r="L236" s="2218"/>
    </row>
    <row r="237" spans="1:12">
      <c r="A237" s="487"/>
      <c r="B237" s="561"/>
      <c r="C237" s="532"/>
      <c r="D237" s="576"/>
      <c r="E237" s="582"/>
      <c r="F237" s="577"/>
      <c r="G237" s="577"/>
      <c r="H237" s="600"/>
      <c r="I237" s="2034"/>
      <c r="J237" s="585">
        <v>1500</v>
      </c>
      <c r="K237" s="1978">
        <f>K235+J237</f>
        <v>19102410</v>
      </c>
      <c r="L237" s="433"/>
    </row>
    <row r="238" spans="1:12">
      <c r="A238" s="498"/>
      <c r="B238" s="2224"/>
      <c r="C238" s="499" t="s">
        <v>781</v>
      </c>
      <c r="D238" s="2546" t="s">
        <v>1892</v>
      </c>
      <c r="E238" s="2547" t="s">
        <v>1894</v>
      </c>
      <c r="F238" s="2205"/>
      <c r="G238" s="2205"/>
      <c r="H238" s="537"/>
      <c r="I238" s="1975">
        <v>31140</v>
      </c>
      <c r="J238" s="595"/>
      <c r="K238" s="1977">
        <f>K237-I238</f>
        <v>19071270</v>
      </c>
      <c r="L238" s="433"/>
    </row>
    <row r="239" spans="1:12">
      <c r="A239" s="487"/>
      <c r="B239" s="2225"/>
      <c r="C239" s="477" t="s">
        <v>1898</v>
      </c>
      <c r="D239" s="2532" t="s">
        <v>1893</v>
      </c>
      <c r="E239" s="2534"/>
      <c r="F239" s="2206"/>
      <c r="G239" s="2206"/>
      <c r="H239" s="515"/>
      <c r="I239" s="1976"/>
      <c r="J239" s="595"/>
      <c r="K239" s="1978"/>
      <c r="L239" s="433"/>
    </row>
    <row r="240" spans="1:12">
      <c r="A240" s="487"/>
      <c r="B240" s="561"/>
      <c r="C240" s="532"/>
      <c r="D240" s="576"/>
      <c r="E240" s="582"/>
      <c r="F240" s="577"/>
      <c r="G240" s="577"/>
      <c r="H240" s="600"/>
      <c r="I240" s="2034"/>
      <c r="J240" s="585">
        <v>1500</v>
      </c>
      <c r="K240" s="1978">
        <f>K238+J240</f>
        <v>19072770</v>
      </c>
      <c r="L240" s="433"/>
    </row>
    <row r="241" spans="1:12">
      <c r="A241" s="498"/>
      <c r="B241" s="2224" t="s">
        <v>1899</v>
      </c>
      <c r="C241" s="556" t="s">
        <v>869</v>
      </c>
      <c r="D241" s="2554" t="s">
        <v>1720</v>
      </c>
      <c r="E241" s="1796" t="s">
        <v>1739</v>
      </c>
      <c r="F241" s="457"/>
      <c r="G241" s="2564"/>
      <c r="H241" s="2560"/>
      <c r="I241" s="2550">
        <v>46835</v>
      </c>
      <c r="J241" s="595"/>
      <c r="K241" s="1977">
        <f>K240-I241</f>
        <v>19025935</v>
      </c>
      <c r="L241" s="2217"/>
    </row>
    <row r="242" spans="1:12">
      <c r="A242" s="487"/>
      <c r="B242" s="2225"/>
      <c r="C242" s="553" t="s">
        <v>1723</v>
      </c>
      <c r="D242" s="2555" t="s">
        <v>1479</v>
      </c>
      <c r="E242" s="2556"/>
      <c r="F242" s="461"/>
      <c r="G242" s="2565"/>
      <c r="H242" s="2561"/>
      <c r="I242" s="2551"/>
      <c r="J242" s="595"/>
      <c r="K242" s="1978"/>
      <c r="L242" s="2218"/>
    </row>
    <row r="243" spans="1:12">
      <c r="A243" s="487"/>
      <c r="B243" s="561"/>
      <c r="C243" s="546"/>
      <c r="D243" s="576"/>
      <c r="E243" s="584"/>
      <c r="F243" s="577"/>
      <c r="G243" s="577"/>
      <c r="H243" s="600"/>
      <c r="I243" s="577"/>
      <c r="J243" s="585">
        <v>1650</v>
      </c>
      <c r="K243" s="1978">
        <f>K241+J243</f>
        <v>19027585</v>
      </c>
      <c r="L243" s="433"/>
    </row>
    <row r="244" spans="1:12">
      <c r="A244" s="498"/>
      <c r="B244" s="2203"/>
      <c r="C244" s="556" t="s">
        <v>869</v>
      </c>
      <c r="D244" s="485" t="s">
        <v>46</v>
      </c>
      <c r="E244" s="974"/>
      <c r="F244" s="2559"/>
      <c r="G244" s="2550"/>
      <c r="H244" s="2550"/>
      <c r="I244" s="2550">
        <v>111918</v>
      </c>
      <c r="J244" s="595"/>
      <c r="K244" s="1977">
        <f>K243-I244</f>
        <v>18915667</v>
      </c>
      <c r="L244" s="433"/>
    </row>
    <row r="245" spans="1:12">
      <c r="A245" s="487"/>
      <c r="B245" s="2204"/>
      <c r="C245" s="555" t="s">
        <v>1775</v>
      </c>
      <c r="D245" s="519"/>
      <c r="E245" s="2553"/>
      <c r="F245" s="2551"/>
      <c r="G245" s="2551"/>
      <c r="H245" s="2551"/>
      <c r="I245" s="2551"/>
      <c r="J245" s="559"/>
      <c r="K245" s="1978"/>
      <c r="L245" s="433"/>
    </row>
    <row r="246" spans="1:12">
      <c r="A246" s="487"/>
      <c r="B246" s="561"/>
      <c r="C246" s="532"/>
      <c r="D246" s="576"/>
      <c r="E246" s="582"/>
      <c r="F246" s="575"/>
      <c r="G246" s="600"/>
      <c r="H246" s="600"/>
      <c r="I246" s="577"/>
      <c r="J246" s="585">
        <v>1650</v>
      </c>
      <c r="K246" s="1978">
        <f>K244+J246</f>
        <v>18917317</v>
      </c>
      <c r="L246" s="433"/>
    </row>
    <row r="247" spans="1:12">
      <c r="A247" s="498"/>
      <c r="B247" s="2203"/>
      <c r="C247" s="556" t="s">
        <v>869</v>
      </c>
      <c r="D247" s="485" t="s">
        <v>46</v>
      </c>
      <c r="E247" s="2552"/>
      <c r="F247" s="2559"/>
      <c r="G247" s="2550"/>
      <c r="H247" s="2550"/>
      <c r="I247" s="2550">
        <v>38860</v>
      </c>
      <c r="J247" s="595"/>
      <c r="K247" s="1977">
        <f>K246-I247</f>
        <v>18878457</v>
      </c>
      <c r="L247" s="433"/>
    </row>
    <row r="248" spans="1:12">
      <c r="A248" s="487"/>
      <c r="B248" s="2204"/>
      <c r="C248" s="555" t="s">
        <v>1776</v>
      </c>
      <c r="D248" s="519"/>
      <c r="E248" s="2553"/>
      <c r="F248" s="2551"/>
      <c r="G248" s="2551"/>
      <c r="H248" s="2551"/>
      <c r="I248" s="2551"/>
      <c r="J248" s="559"/>
      <c r="K248" s="1978"/>
      <c r="L248" s="433"/>
    </row>
    <row r="249" spans="1:12">
      <c r="A249" s="487"/>
      <c r="B249" s="561"/>
      <c r="C249" s="532"/>
      <c r="D249" s="576"/>
      <c r="E249" s="582"/>
      <c r="F249" s="575"/>
      <c r="G249" s="575"/>
      <c r="H249" s="600"/>
      <c r="I249" s="577"/>
      <c r="J249" s="585">
        <v>1650</v>
      </c>
      <c r="K249" s="1978">
        <f>K247+J249</f>
        <v>18880107</v>
      </c>
      <c r="L249" s="433"/>
    </row>
    <row r="250" spans="1:12">
      <c r="A250" s="498"/>
      <c r="B250" s="2203"/>
      <c r="C250" s="556" t="s">
        <v>869</v>
      </c>
      <c r="D250" s="485" t="s">
        <v>46</v>
      </c>
      <c r="E250" s="2552"/>
      <c r="F250" s="2559"/>
      <c r="G250" s="2550"/>
      <c r="H250" s="534"/>
      <c r="I250" s="2550">
        <v>580317</v>
      </c>
      <c r="J250" s="595"/>
      <c r="K250" s="1977">
        <f>K249-I250</f>
        <v>18299790</v>
      </c>
      <c r="L250" s="433"/>
    </row>
    <row r="251" spans="1:12">
      <c r="A251" s="487"/>
      <c r="B251" s="2204"/>
      <c r="C251" s="555" t="s">
        <v>1777</v>
      </c>
      <c r="D251" s="519"/>
      <c r="E251" s="2553"/>
      <c r="F251" s="2551"/>
      <c r="G251" s="2551"/>
      <c r="H251" s="515"/>
      <c r="I251" s="2551"/>
      <c r="J251" s="559"/>
      <c r="K251" s="1978"/>
      <c r="L251" s="433"/>
    </row>
    <row r="252" spans="1:12">
      <c r="A252" s="487"/>
      <c r="B252" s="561"/>
      <c r="C252" s="532"/>
      <c r="D252" s="576"/>
      <c r="E252" s="582"/>
      <c r="F252" s="577"/>
      <c r="G252" s="577"/>
      <c r="H252" s="600"/>
      <c r="I252" s="577"/>
      <c r="J252" s="585">
        <v>1650</v>
      </c>
      <c r="K252" s="1978">
        <f>K250+J252</f>
        <v>18301440</v>
      </c>
      <c r="L252" s="433"/>
    </row>
    <row r="253" spans="1:12">
      <c r="A253" s="498"/>
      <c r="B253" s="2203"/>
      <c r="C253" s="556" t="s">
        <v>869</v>
      </c>
      <c r="D253" s="485" t="s">
        <v>46</v>
      </c>
      <c r="E253" s="2552"/>
      <c r="F253" s="2550"/>
      <c r="G253" s="2550"/>
      <c r="H253" s="537"/>
      <c r="I253" s="2550">
        <v>360860</v>
      </c>
      <c r="J253" s="595"/>
      <c r="K253" s="1977">
        <f>K252-I253</f>
        <v>17940580</v>
      </c>
      <c r="L253" s="433"/>
    </row>
    <row r="254" spans="1:12">
      <c r="A254" s="487"/>
      <c r="B254" s="2204"/>
      <c r="C254" s="555" t="s">
        <v>1778</v>
      </c>
      <c r="D254" s="519"/>
      <c r="E254" s="2553"/>
      <c r="F254" s="2551"/>
      <c r="G254" s="2551"/>
      <c r="H254" s="515"/>
      <c r="I254" s="2551"/>
      <c r="J254" s="559"/>
      <c r="K254" s="1978"/>
      <c r="L254" s="433"/>
    </row>
    <row r="255" spans="1:12">
      <c r="A255" s="487"/>
      <c r="B255" s="561"/>
      <c r="C255" s="532"/>
      <c r="D255" s="576"/>
      <c r="E255" s="582"/>
      <c r="F255" s="577"/>
      <c r="G255" s="577"/>
      <c r="H255" s="600"/>
      <c r="I255" s="577"/>
      <c r="J255" s="585">
        <v>1650</v>
      </c>
      <c r="K255" s="1978">
        <f>K253+J255</f>
        <v>17942230</v>
      </c>
      <c r="L255" s="433"/>
    </row>
    <row r="256" spans="1:12">
      <c r="A256" s="498"/>
      <c r="B256" s="2203"/>
      <c r="C256" s="556" t="s">
        <v>869</v>
      </c>
      <c r="D256" s="485" t="s">
        <v>46</v>
      </c>
      <c r="E256" s="974"/>
      <c r="F256" s="2559"/>
      <c r="G256" s="2550"/>
      <c r="H256" s="2550"/>
      <c r="I256" s="2550">
        <v>176360</v>
      </c>
      <c r="J256" s="595"/>
      <c r="K256" s="1977">
        <f>K255-I256</f>
        <v>17765870</v>
      </c>
      <c r="L256" s="2229"/>
    </row>
    <row r="257" spans="1:12">
      <c r="A257" s="487"/>
      <c r="B257" s="2204"/>
      <c r="C257" s="555" t="s">
        <v>1779</v>
      </c>
      <c r="D257" s="2555"/>
      <c r="E257" s="2556"/>
      <c r="F257" s="2551"/>
      <c r="G257" s="2551"/>
      <c r="H257" s="2551"/>
      <c r="I257" s="2551"/>
      <c r="J257" s="559"/>
      <c r="K257" s="1978"/>
      <c r="L257" s="2230"/>
    </row>
    <row r="258" spans="1:12">
      <c r="A258" s="487"/>
      <c r="B258" s="561"/>
      <c r="C258" s="532"/>
      <c r="D258" s="576"/>
      <c r="E258" s="582"/>
      <c r="F258" s="575"/>
      <c r="G258" s="575"/>
      <c r="H258" s="600"/>
      <c r="I258" s="577"/>
      <c r="J258" s="585">
        <v>1650</v>
      </c>
      <c r="K258" s="1978">
        <f>K256+J258</f>
        <v>17767520</v>
      </c>
      <c r="L258" s="433"/>
    </row>
    <row r="259" spans="1:12">
      <c r="A259" s="498"/>
      <c r="B259" s="2203"/>
      <c r="C259" s="556" t="s">
        <v>869</v>
      </c>
      <c r="D259" s="485" t="s">
        <v>46</v>
      </c>
      <c r="E259" s="1136"/>
      <c r="F259" s="2559"/>
      <c r="G259" s="2550"/>
      <c r="H259" s="534"/>
      <c r="I259" s="2550">
        <v>38860</v>
      </c>
      <c r="J259" s="464"/>
      <c r="K259" s="1977">
        <f>K258-I259</f>
        <v>17728660</v>
      </c>
      <c r="L259" s="433"/>
    </row>
    <row r="260" spans="1:12">
      <c r="A260" s="487"/>
      <c r="B260" s="2204"/>
      <c r="C260" s="555" t="s">
        <v>1780</v>
      </c>
      <c r="D260" s="2555"/>
      <c r="E260" s="2556"/>
      <c r="F260" s="2551"/>
      <c r="G260" s="2551"/>
      <c r="H260" s="515"/>
      <c r="I260" s="2551"/>
      <c r="J260" s="559"/>
      <c r="K260" s="1978"/>
      <c r="L260" s="433"/>
    </row>
    <row r="261" spans="1:12">
      <c r="A261" s="487"/>
      <c r="B261" s="561"/>
      <c r="C261" s="532"/>
      <c r="D261" s="576"/>
      <c r="E261" s="582"/>
      <c r="F261" s="577"/>
      <c r="G261" s="577"/>
      <c r="H261" s="600"/>
      <c r="I261" s="577"/>
      <c r="J261" s="585">
        <v>1650</v>
      </c>
      <c r="K261" s="1978">
        <f>K259+J261</f>
        <v>17730310</v>
      </c>
      <c r="L261" s="433"/>
    </row>
    <row r="262" spans="1:12">
      <c r="A262" s="498"/>
      <c r="B262" s="2203"/>
      <c r="C262" s="474" t="s">
        <v>781</v>
      </c>
      <c r="D262" s="2201" t="s">
        <v>1901</v>
      </c>
      <c r="E262" s="2203"/>
      <c r="F262" s="2205"/>
      <c r="G262" s="2205"/>
      <c r="H262" s="534"/>
      <c r="I262" s="2567">
        <v>27840</v>
      </c>
      <c r="J262" s="595"/>
      <c r="K262" s="1977">
        <f>K261-I262</f>
        <v>17702470</v>
      </c>
      <c r="L262" s="2217"/>
    </row>
    <row r="263" spans="1:12">
      <c r="A263" s="487"/>
      <c r="B263" s="2204"/>
      <c r="C263" s="477" t="s">
        <v>1900</v>
      </c>
      <c r="D263" s="2202" t="s">
        <v>1902</v>
      </c>
      <c r="E263" s="2204"/>
      <c r="F263" s="2206"/>
      <c r="G263" s="2206"/>
      <c r="H263" s="515"/>
      <c r="I263" s="2568"/>
      <c r="J263" s="595"/>
      <c r="K263" s="1978"/>
      <c r="L263" s="2218"/>
    </row>
    <row r="264" spans="1:12">
      <c r="A264" s="487"/>
      <c r="B264" s="561"/>
      <c r="C264" s="1980"/>
      <c r="D264" s="576"/>
      <c r="E264" s="582"/>
      <c r="F264" s="577"/>
      <c r="G264" s="577"/>
      <c r="H264" s="1962"/>
      <c r="I264" s="577"/>
      <c r="J264" s="586">
        <v>1500</v>
      </c>
      <c r="K264" s="1978">
        <f>K262+J264</f>
        <v>17703970</v>
      </c>
      <c r="L264" s="433"/>
    </row>
    <row r="265" spans="1:12">
      <c r="A265" s="498"/>
      <c r="B265" s="2203"/>
      <c r="C265" s="556" t="s">
        <v>869</v>
      </c>
      <c r="D265" s="2557" t="s">
        <v>1892</v>
      </c>
      <c r="E265" s="2558" t="s">
        <v>1894</v>
      </c>
      <c r="F265" s="2205"/>
      <c r="G265" s="2205"/>
      <c r="H265" s="534"/>
      <c r="I265" s="1960">
        <v>59876</v>
      </c>
      <c r="J265" s="2222"/>
      <c r="K265" s="1977">
        <f>K264-I265</f>
        <v>17644094</v>
      </c>
      <c r="L265" s="433"/>
    </row>
    <row r="266" spans="1:12">
      <c r="A266" s="487"/>
      <c r="B266" s="2204"/>
      <c r="C266" s="555" t="s">
        <v>1903</v>
      </c>
      <c r="D266" s="2555" t="s">
        <v>1893</v>
      </c>
      <c r="E266" s="2553"/>
      <c r="F266" s="2206"/>
      <c r="G266" s="2206"/>
      <c r="H266" s="515"/>
      <c r="I266" s="1961"/>
      <c r="J266" s="2223"/>
      <c r="K266" s="1978"/>
      <c r="L266" s="433"/>
    </row>
    <row r="267" spans="1:12">
      <c r="A267" s="487"/>
      <c r="B267" s="561"/>
      <c r="C267" s="532"/>
      <c r="D267" s="576"/>
      <c r="E267" s="582"/>
      <c r="F267" s="600"/>
      <c r="G267" s="600"/>
      <c r="H267" s="600"/>
      <c r="I267" s="600"/>
      <c r="J267" s="585">
        <v>1650</v>
      </c>
      <c r="K267" s="1978">
        <f>K265+J267</f>
        <v>17645744</v>
      </c>
      <c r="L267" s="433"/>
    </row>
    <row r="268" spans="1:12">
      <c r="A268" s="498"/>
      <c r="B268" s="2203"/>
      <c r="C268" s="556" t="s">
        <v>869</v>
      </c>
      <c r="D268" s="2557" t="s">
        <v>1892</v>
      </c>
      <c r="E268" s="2558" t="s">
        <v>1894</v>
      </c>
      <c r="F268" s="2221"/>
      <c r="G268" s="2205"/>
      <c r="H268" s="537"/>
      <c r="I268" s="2205">
        <v>51345</v>
      </c>
      <c r="J268" s="923"/>
      <c r="K268" s="1977">
        <f>K267-I268</f>
        <v>17594399</v>
      </c>
      <c r="L268" s="2217"/>
    </row>
    <row r="269" spans="1:12">
      <c r="A269" s="487"/>
      <c r="B269" s="2204"/>
      <c r="C269" s="555" t="s">
        <v>1904</v>
      </c>
      <c r="D269" s="2555" t="s">
        <v>1893</v>
      </c>
      <c r="E269" s="2553"/>
      <c r="F269" s="2206"/>
      <c r="G269" s="2206"/>
      <c r="H269" s="515"/>
      <c r="I269" s="2206"/>
      <c r="J269" s="460"/>
      <c r="K269" s="1978"/>
      <c r="L269" s="2218"/>
    </row>
    <row r="270" spans="1:12">
      <c r="A270" s="487"/>
      <c r="B270" s="561"/>
      <c r="C270" s="532"/>
      <c r="D270" s="528"/>
      <c r="E270" s="584"/>
      <c r="F270" s="577"/>
      <c r="G270" s="577"/>
      <c r="H270" s="600"/>
      <c r="I270" s="577"/>
      <c r="J270" s="585">
        <v>1650</v>
      </c>
      <c r="K270" s="1978">
        <f>K268+J270</f>
        <v>17596049</v>
      </c>
      <c r="L270" s="433"/>
    </row>
    <row r="271" spans="1:12">
      <c r="A271" s="498"/>
      <c r="B271" s="2203"/>
      <c r="C271" s="556" t="s">
        <v>869</v>
      </c>
      <c r="D271" s="2554" t="s">
        <v>838</v>
      </c>
      <c r="E271" s="2552" t="s">
        <v>877</v>
      </c>
      <c r="F271" s="2550"/>
      <c r="G271" s="2550">
        <v>25000</v>
      </c>
      <c r="H271" s="2550"/>
      <c r="I271" s="2550"/>
      <c r="J271" s="595"/>
      <c r="K271" s="1977">
        <f>K270-G271</f>
        <v>17571049</v>
      </c>
      <c r="L271" s="2217"/>
    </row>
    <row r="272" spans="1:12">
      <c r="A272" s="487"/>
      <c r="B272" s="2204"/>
      <c r="C272" s="555" t="s">
        <v>1782</v>
      </c>
      <c r="D272" s="2555" t="s">
        <v>304</v>
      </c>
      <c r="E272" s="2553"/>
      <c r="F272" s="2551"/>
      <c r="G272" s="2551"/>
      <c r="H272" s="2551"/>
      <c r="I272" s="2551"/>
      <c r="J272" s="559"/>
      <c r="K272" s="1978"/>
      <c r="L272" s="2218"/>
    </row>
    <row r="273" spans="1:12">
      <c r="A273" s="487"/>
      <c r="B273" s="2211"/>
      <c r="C273" s="532"/>
      <c r="D273" s="576"/>
      <c r="E273" s="582"/>
      <c r="F273" s="577"/>
      <c r="G273" s="577"/>
      <c r="H273" s="600"/>
      <c r="I273" s="577"/>
      <c r="J273" s="604">
        <v>1650</v>
      </c>
      <c r="K273" s="2035">
        <f>K271+J273</f>
        <v>17572699</v>
      </c>
      <c r="L273" s="433"/>
    </row>
    <row r="274" spans="1:12">
      <c r="A274" s="498"/>
      <c r="B274" s="2203"/>
      <c r="C274" s="497" t="s">
        <v>815</v>
      </c>
      <c r="D274" s="2554" t="s">
        <v>200</v>
      </c>
      <c r="E274" s="2552"/>
      <c r="F274" s="2550"/>
      <c r="G274" s="2550"/>
      <c r="H274" s="2550">
        <v>222384</v>
      </c>
      <c r="I274" s="1975"/>
      <c r="J274" s="595"/>
      <c r="K274" s="1977">
        <f>K273-H274</f>
        <v>17350315</v>
      </c>
      <c r="L274" s="433"/>
    </row>
    <row r="275" spans="1:12">
      <c r="A275" s="487"/>
      <c r="B275" s="2204"/>
      <c r="C275" s="497" t="s">
        <v>1789</v>
      </c>
      <c r="D275" s="2555"/>
      <c r="E275" s="2553"/>
      <c r="F275" s="2551"/>
      <c r="G275" s="2551"/>
      <c r="H275" s="2551"/>
      <c r="I275" s="1976"/>
      <c r="J275" s="595"/>
      <c r="K275" s="1978"/>
      <c r="L275" s="433"/>
    </row>
    <row r="276" spans="1:12">
      <c r="A276" s="487"/>
      <c r="B276" s="2211"/>
      <c r="C276" s="532"/>
      <c r="D276" s="576"/>
      <c r="E276" s="582"/>
      <c r="F276" s="577"/>
      <c r="G276" s="577"/>
      <c r="H276" s="600"/>
      <c r="I276" s="2034"/>
      <c r="J276" s="585">
        <v>1800</v>
      </c>
      <c r="K276" s="1978">
        <f>K274+J276</f>
        <v>17352115</v>
      </c>
      <c r="L276" s="433"/>
    </row>
    <row r="277" spans="1:12">
      <c r="A277" s="498"/>
      <c r="B277" s="2203"/>
      <c r="C277" s="497" t="s">
        <v>815</v>
      </c>
      <c r="D277" s="2554" t="s">
        <v>200</v>
      </c>
      <c r="E277" s="974"/>
      <c r="F277" s="2550"/>
      <c r="G277" s="2550"/>
      <c r="H277" s="537">
        <v>421127</v>
      </c>
      <c r="I277" s="1975"/>
      <c r="J277" s="595"/>
      <c r="K277" s="1977">
        <f>K276-H277</f>
        <v>16930988</v>
      </c>
      <c r="L277" s="433"/>
    </row>
    <row r="278" spans="1:12">
      <c r="A278" s="487"/>
      <c r="B278" s="2204"/>
      <c r="C278" s="497" t="s">
        <v>1791</v>
      </c>
      <c r="D278" s="2555"/>
      <c r="E278" s="2556"/>
      <c r="F278" s="2551"/>
      <c r="G278" s="2551"/>
      <c r="H278" s="515"/>
      <c r="I278" s="1976"/>
      <c r="J278" s="595"/>
      <c r="K278" s="1978"/>
      <c r="L278" s="433"/>
    </row>
    <row r="279" spans="1:12">
      <c r="A279" s="487"/>
      <c r="B279" s="561"/>
      <c r="C279" s="532"/>
      <c r="D279" s="576"/>
      <c r="E279" s="582"/>
      <c r="F279" s="577"/>
      <c r="G279" s="577"/>
      <c r="H279" s="600"/>
      <c r="I279" s="2034"/>
      <c r="J279" s="585">
        <v>1800</v>
      </c>
      <c r="K279" s="1978">
        <f>K277+J279</f>
        <v>16932788</v>
      </c>
      <c r="L279" s="433"/>
    </row>
    <row r="280" spans="1:12">
      <c r="A280" s="498"/>
      <c r="B280" s="2203"/>
      <c r="C280" s="457" t="s">
        <v>781</v>
      </c>
      <c r="D280" s="2554" t="s">
        <v>200</v>
      </c>
      <c r="E280" s="1136"/>
      <c r="F280" s="2550"/>
      <c r="G280" s="2550"/>
      <c r="H280" s="537">
        <v>24140</v>
      </c>
      <c r="I280" s="2550"/>
      <c r="J280" s="595"/>
      <c r="K280" s="1977">
        <f>K279-H280</f>
        <v>16908648</v>
      </c>
      <c r="L280" s="2217"/>
    </row>
    <row r="281" spans="1:12">
      <c r="A281" s="487"/>
      <c r="B281" s="2204"/>
      <c r="C281" s="461" t="s">
        <v>1691</v>
      </c>
      <c r="D281" s="2555"/>
      <c r="E281" s="2556"/>
      <c r="F281" s="2551"/>
      <c r="G281" s="2551"/>
      <c r="H281" s="515"/>
      <c r="I281" s="2551"/>
      <c r="J281" s="595"/>
      <c r="K281" s="1978"/>
      <c r="L281" s="2218"/>
    </row>
    <row r="282" spans="1:12">
      <c r="A282" s="487"/>
      <c r="B282" s="561"/>
      <c r="C282" s="532"/>
      <c r="D282" s="576"/>
      <c r="E282" s="582"/>
      <c r="F282" s="577"/>
      <c r="G282" s="577"/>
      <c r="H282" s="600"/>
      <c r="I282" s="577"/>
      <c r="J282" s="604">
        <v>1500</v>
      </c>
      <c r="K282" s="1978">
        <f>K280+J282</f>
        <v>16910148</v>
      </c>
      <c r="L282" s="433"/>
    </row>
    <row r="283" spans="1:12">
      <c r="A283" s="498"/>
      <c r="B283" s="2203"/>
      <c r="C283" s="457" t="s">
        <v>781</v>
      </c>
      <c r="D283" s="2554" t="s">
        <v>200</v>
      </c>
      <c r="E283" s="1136"/>
      <c r="F283" s="2550"/>
      <c r="G283" s="2550"/>
      <c r="H283" s="537">
        <v>88140</v>
      </c>
      <c r="I283" s="2550"/>
      <c r="J283" s="595"/>
      <c r="K283" s="1977">
        <f>K282-H283</f>
        <v>16822008</v>
      </c>
      <c r="L283" s="433"/>
    </row>
    <row r="284" spans="1:12">
      <c r="A284" s="487"/>
      <c r="B284" s="2204"/>
      <c r="C284" s="461" t="s">
        <v>1793</v>
      </c>
      <c r="D284" s="2555"/>
      <c r="E284" s="2556"/>
      <c r="F284" s="2551"/>
      <c r="G284" s="2551"/>
      <c r="H284" s="515"/>
      <c r="I284" s="2551"/>
      <c r="J284" s="595"/>
      <c r="K284" s="1978"/>
      <c r="L284" s="433"/>
    </row>
    <row r="285" spans="1:12">
      <c r="A285" s="487"/>
      <c r="B285" s="561"/>
      <c r="C285" s="532"/>
      <c r="D285" s="576"/>
      <c r="E285" s="582"/>
      <c r="F285" s="577"/>
      <c r="G285" s="577"/>
      <c r="H285" s="600"/>
      <c r="I285" s="577"/>
      <c r="J285" s="604">
        <v>1500</v>
      </c>
      <c r="K285" s="1978">
        <f>K283+J285</f>
        <v>16823508</v>
      </c>
      <c r="L285" s="433"/>
    </row>
    <row r="286" spans="1:12">
      <c r="A286" s="498"/>
      <c r="B286" s="2203"/>
      <c r="C286" s="517" t="s">
        <v>815</v>
      </c>
      <c r="D286" s="2554" t="s">
        <v>160</v>
      </c>
      <c r="E286" s="2552" t="s">
        <v>162</v>
      </c>
      <c r="F286" s="2550"/>
      <c r="G286" s="2550">
        <v>440952</v>
      </c>
      <c r="H286" s="2550"/>
      <c r="I286" s="2550"/>
      <c r="J286" s="595"/>
      <c r="K286" s="1977">
        <f>K285-G286</f>
        <v>16382556</v>
      </c>
      <c r="L286" s="2217"/>
    </row>
    <row r="287" spans="1:12">
      <c r="A287" s="487"/>
      <c r="B287" s="2204"/>
      <c r="C287" s="563" t="s">
        <v>849</v>
      </c>
      <c r="D287" s="2555" t="s">
        <v>850</v>
      </c>
      <c r="E287" s="2553"/>
      <c r="F287" s="2551"/>
      <c r="G287" s="2551"/>
      <c r="H287" s="2551"/>
      <c r="I287" s="2551"/>
      <c r="J287" s="559"/>
      <c r="K287" s="1978"/>
      <c r="L287" s="2218"/>
    </row>
    <row r="288" spans="1:12">
      <c r="A288" s="487"/>
      <c r="B288" s="561"/>
      <c r="C288" s="532"/>
      <c r="D288" s="576"/>
      <c r="E288" s="582"/>
      <c r="F288" s="575"/>
      <c r="G288" s="575"/>
      <c r="H288" s="600"/>
      <c r="I288" s="577"/>
      <c r="J288" s="585">
        <v>1800</v>
      </c>
      <c r="K288" s="1978">
        <f>K286+J288</f>
        <v>16384356</v>
      </c>
      <c r="L288" s="433"/>
    </row>
    <row r="289" spans="1:12">
      <c r="A289" s="498"/>
      <c r="B289" s="2203"/>
      <c r="C289" s="556" t="s">
        <v>869</v>
      </c>
      <c r="D289" s="2554" t="s">
        <v>160</v>
      </c>
      <c r="E289" s="2552" t="s">
        <v>162</v>
      </c>
      <c r="F289" s="2550"/>
      <c r="G289" s="2550">
        <v>296510</v>
      </c>
      <c r="H289" s="534"/>
      <c r="I289" s="2550"/>
      <c r="J289" s="595"/>
      <c r="K289" s="1977">
        <f>K288-G289</f>
        <v>16087846</v>
      </c>
      <c r="L289" s="2217"/>
    </row>
    <row r="290" spans="1:12">
      <c r="A290" s="487"/>
      <c r="B290" s="2204"/>
      <c r="C290" s="555" t="s">
        <v>1781</v>
      </c>
      <c r="D290" s="2555" t="s">
        <v>850</v>
      </c>
      <c r="E290" s="2553"/>
      <c r="F290" s="2551"/>
      <c r="G290" s="2551"/>
      <c r="H290" s="515"/>
      <c r="I290" s="2551"/>
      <c r="J290" s="559"/>
      <c r="K290" s="1978"/>
      <c r="L290" s="2218"/>
    </row>
    <row r="291" spans="1:12">
      <c r="A291" s="487"/>
      <c r="B291" s="561"/>
      <c r="C291" s="532"/>
      <c r="D291" s="576"/>
      <c r="E291" s="582"/>
      <c r="F291" s="577"/>
      <c r="G291" s="577"/>
      <c r="H291" s="600"/>
      <c r="I291" s="577"/>
      <c r="J291" s="585">
        <v>1650</v>
      </c>
      <c r="K291" s="2035">
        <f>K289+J291</f>
        <v>16089496</v>
      </c>
      <c r="L291" s="433"/>
    </row>
    <row r="292" spans="1:12">
      <c r="A292" s="498"/>
      <c r="B292" s="2203"/>
      <c r="C292" s="474" t="s">
        <v>815</v>
      </c>
      <c r="D292" s="2562" t="s">
        <v>302</v>
      </c>
      <c r="E292" s="974" t="s">
        <v>878</v>
      </c>
      <c r="F292" s="2550"/>
      <c r="G292" s="2560">
        <v>28115</v>
      </c>
      <c r="H292" s="537"/>
      <c r="I292" s="1975"/>
      <c r="J292" s="595"/>
      <c r="K292" s="1977">
        <f>K291-G292</f>
        <v>16061381</v>
      </c>
      <c r="L292" s="2217"/>
    </row>
    <row r="293" spans="1:12">
      <c r="A293" s="487"/>
      <c r="B293" s="2204"/>
      <c r="C293" s="477" t="s">
        <v>831</v>
      </c>
      <c r="D293" s="2563" t="s">
        <v>918</v>
      </c>
      <c r="E293" s="2556"/>
      <c r="F293" s="2551"/>
      <c r="G293" s="2561"/>
      <c r="H293" s="515"/>
      <c r="I293" s="1976"/>
      <c r="J293" s="595"/>
      <c r="K293" s="1978"/>
      <c r="L293" s="2218"/>
    </row>
    <row r="294" spans="1:12">
      <c r="A294" s="487"/>
      <c r="B294" s="561"/>
      <c r="C294" s="532"/>
      <c r="D294" s="576"/>
      <c r="E294" s="582"/>
      <c r="F294" s="577"/>
      <c r="G294" s="577"/>
      <c r="H294" s="600"/>
      <c r="I294" s="2034"/>
      <c r="J294" s="585">
        <v>1800</v>
      </c>
      <c r="K294" s="1978">
        <f>K292+J294</f>
        <v>16063181</v>
      </c>
      <c r="L294" s="433"/>
    </row>
    <row r="295" spans="1:12">
      <c r="A295" s="498"/>
      <c r="B295" s="2203"/>
      <c r="C295" s="474" t="s">
        <v>821</v>
      </c>
      <c r="D295" s="2554" t="s">
        <v>302</v>
      </c>
      <c r="E295" s="974" t="s">
        <v>878</v>
      </c>
      <c r="F295" s="2550"/>
      <c r="G295" s="2550">
        <v>136003</v>
      </c>
      <c r="H295" s="2550"/>
      <c r="I295" s="1975"/>
      <c r="J295" s="595"/>
      <c r="K295" s="1977">
        <f>K294-G295</f>
        <v>15927178</v>
      </c>
      <c r="L295" s="2217"/>
    </row>
    <row r="296" spans="1:12">
      <c r="A296" s="487"/>
      <c r="B296" s="2204"/>
      <c r="C296" s="477" t="s">
        <v>1024</v>
      </c>
      <c r="D296" s="2555" t="s">
        <v>918</v>
      </c>
      <c r="E296" s="2556"/>
      <c r="F296" s="2551"/>
      <c r="G296" s="2551"/>
      <c r="H296" s="2551"/>
      <c r="I296" s="1976"/>
      <c r="J296" s="595"/>
      <c r="K296" s="1978"/>
      <c r="L296" s="2218"/>
    </row>
    <row r="297" spans="1:12">
      <c r="A297" s="487"/>
      <c r="B297" s="561"/>
      <c r="C297" s="528"/>
      <c r="D297" s="576"/>
      <c r="E297" s="574"/>
      <c r="F297" s="577"/>
      <c r="G297" s="577"/>
      <c r="H297" s="600"/>
      <c r="I297" s="2034"/>
      <c r="J297" s="585">
        <v>1800</v>
      </c>
      <c r="K297" s="1978">
        <f>K295+J297</f>
        <v>15928978</v>
      </c>
      <c r="L297" s="433"/>
    </row>
    <row r="298" spans="1:12">
      <c r="A298" s="498"/>
      <c r="B298" s="2219"/>
      <c r="C298" s="517" t="s">
        <v>796</v>
      </c>
      <c r="D298" s="2554" t="s">
        <v>302</v>
      </c>
      <c r="E298" s="974" t="s">
        <v>878</v>
      </c>
      <c r="F298" s="2559"/>
      <c r="G298" s="2550">
        <v>41300</v>
      </c>
      <c r="H298" s="537"/>
      <c r="I298" s="1975"/>
      <c r="J298" s="595"/>
      <c r="K298" s="1977">
        <f>K297-G298</f>
        <v>15887678</v>
      </c>
      <c r="L298" s="433"/>
    </row>
    <row r="299" spans="1:12">
      <c r="A299" s="487"/>
      <c r="B299" s="2220"/>
      <c r="C299" s="555" t="s">
        <v>1521</v>
      </c>
      <c r="D299" s="2555" t="s">
        <v>918</v>
      </c>
      <c r="E299" s="2556"/>
      <c r="F299" s="2551"/>
      <c r="G299" s="2551"/>
      <c r="H299" s="515"/>
      <c r="I299" s="1976"/>
      <c r="J299" s="595"/>
      <c r="K299" s="1978"/>
      <c r="L299" s="433"/>
    </row>
    <row r="300" spans="1:12">
      <c r="A300" s="487"/>
      <c r="B300" s="561"/>
      <c r="C300" s="532"/>
      <c r="D300" s="576"/>
      <c r="E300" s="582"/>
      <c r="F300" s="577"/>
      <c r="G300" s="577"/>
      <c r="H300" s="600"/>
      <c r="I300" s="2034"/>
      <c r="J300" s="585">
        <v>750</v>
      </c>
      <c r="K300" s="1978">
        <f>K298+J300</f>
        <v>15888428</v>
      </c>
      <c r="L300" s="433"/>
    </row>
    <row r="301" spans="1:12">
      <c r="A301" s="498"/>
      <c r="B301" s="2219"/>
      <c r="C301" s="517" t="s">
        <v>796</v>
      </c>
      <c r="D301" s="2554" t="s">
        <v>302</v>
      </c>
      <c r="E301" s="2552" t="s">
        <v>878</v>
      </c>
      <c r="F301" s="2559"/>
      <c r="G301" s="2550">
        <v>188500</v>
      </c>
      <c r="H301" s="537"/>
      <c r="I301" s="1975"/>
      <c r="J301" s="595"/>
      <c r="K301" s="1977">
        <f>K300-G301</f>
        <v>15699928</v>
      </c>
      <c r="L301" s="433"/>
    </row>
    <row r="302" spans="1:12">
      <c r="A302" s="487"/>
      <c r="B302" s="2220"/>
      <c r="C302" s="555" t="s">
        <v>1038</v>
      </c>
      <c r="D302" s="2555" t="s">
        <v>918</v>
      </c>
      <c r="E302" s="2553"/>
      <c r="F302" s="2551"/>
      <c r="G302" s="2551"/>
      <c r="H302" s="515"/>
      <c r="I302" s="1976"/>
      <c r="J302" s="595"/>
      <c r="K302" s="1978"/>
      <c r="L302" s="433"/>
    </row>
    <row r="303" spans="1:12">
      <c r="A303" s="487"/>
      <c r="B303" s="561"/>
      <c r="C303" s="532"/>
      <c r="D303" s="528"/>
      <c r="E303" s="584"/>
      <c r="F303" s="577"/>
      <c r="G303" s="577"/>
      <c r="H303" s="600"/>
      <c r="I303" s="2034"/>
      <c r="J303" s="585">
        <v>750</v>
      </c>
      <c r="K303" s="2035">
        <f>K301+J303</f>
        <v>15700678</v>
      </c>
      <c r="L303" s="433"/>
    </row>
    <row r="304" spans="1:12">
      <c r="A304" s="491"/>
      <c r="B304" s="2219"/>
      <c r="C304" s="556" t="s">
        <v>869</v>
      </c>
      <c r="D304" s="2554" t="s">
        <v>302</v>
      </c>
      <c r="E304" s="974" t="s">
        <v>878</v>
      </c>
      <c r="F304" s="2550"/>
      <c r="G304" s="2550">
        <v>55800</v>
      </c>
      <c r="H304" s="534"/>
      <c r="I304" s="2550"/>
      <c r="J304" s="595"/>
      <c r="K304" s="1977">
        <f>K303-G304</f>
        <v>15644878</v>
      </c>
      <c r="L304" s="433"/>
    </row>
    <row r="305" spans="1:12">
      <c r="A305" s="487"/>
      <c r="B305" s="2220"/>
      <c r="C305" s="555" t="s">
        <v>1783</v>
      </c>
      <c r="D305" s="2555" t="s">
        <v>918</v>
      </c>
      <c r="E305" s="2556"/>
      <c r="F305" s="2551"/>
      <c r="G305" s="2551"/>
      <c r="H305" s="515"/>
      <c r="I305" s="2551"/>
      <c r="J305" s="559"/>
      <c r="K305" s="1978"/>
      <c r="L305" s="433"/>
    </row>
    <row r="306" spans="1:12">
      <c r="A306" s="487"/>
      <c r="B306" s="561"/>
      <c r="C306" s="532"/>
      <c r="D306" s="576"/>
      <c r="E306" s="582"/>
      <c r="F306" s="577"/>
      <c r="G306" s="577"/>
      <c r="H306" s="600"/>
      <c r="I306" s="577"/>
      <c r="J306" s="604">
        <v>1650</v>
      </c>
      <c r="K306" s="1978">
        <f>K304+J306</f>
        <v>15646528</v>
      </c>
      <c r="L306" s="433"/>
    </row>
    <row r="307" spans="1:12">
      <c r="A307" s="498"/>
      <c r="B307" s="2219"/>
      <c r="C307" s="556" t="s">
        <v>821</v>
      </c>
      <c r="D307" s="2554" t="s">
        <v>1339</v>
      </c>
      <c r="E307" s="1136" t="s">
        <v>1347</v>
      </c>
      <c r="F307" s="2550"/>
      <c r="G307" s="2550">
        <v>469547</v>
      </c>
      <c r="H307" s="534"/>
      <c r="I307" s="2550"/>
      <c r="J307" s="2070"/>
      <c r="K307" s="1977">
        <f>K306-G307</f>
        <v>15176981</v>
      </c>
      <c r="L307" s="433"/>
    </row>
    <row r="308" spans="1:12">
      <c r="A308" s="487"/>
      <c r="B308" s="2220"/>
      <c r="C308" s="555" t="s">
        <v>1338</v>
      </c>
      <c r="D308" s="2555" t="s">
        <v>304</v>
      </c>
      <c r="E308" s="2556"/>
      <c r="F308" s="2551"/>
      <c r="G308" s="2551"/>
      <c r="H308" s="515"/>
      <c r="I308" s="2551"/>
      <c r="J308" s="2070"/>
      <c r="K308" s="1978"/>
      <c r="L308" s="433"/>
    </row>
    <row r="309" spans="1:12">
      <c r="A309" s="487"/>
      <c r="B309" s="561"/>
      <c r="C309" s="532"/>
      <c r="D309" s="576"/>
      <c r="E309" s="582"/>
      <c r="F309" s="577"/>
      <c r="G309" s="577"/>
      <c r="H309" s="600"/>
      <c r="I309" s="577"/>
      <c r="J309" s="585">
        <v>1800</v>
      </c>
      <c r="K309" s="2035">
        <f>K307+J309</f>
        <v>15178781</v>
      </c>
      <c r="L309" s="433"/>
    </row>
    <row r="310" spans="1:12">
      <c r="A310" s="498"/>
      <c r="B310" s="2219"/>
      <c r="C310" s="556" t="s">
        <v>869</v>
      </c>
      <c r="D310" s="2554" t="s">
        <v>1339</v>
      </c>
      <c r="E310" s="1136" t="s">
        <v>1347</v>
      </c>
      <c r="F310" s="2550"/>
      <c r="G310" s="2550">
        <v>171531</v>
      </c>
      <c r="H310" s="537"/>
      <c r="I310" s="2550"/>
      <c r="J310" s="595"/>
      <c r="K310" s="1977">
        <f>K309-G310</f>
        <v>15007250</v>
      </c>
      <c r="L310" s="2217"/>
    </row>
    <row r="311" spans="1:12">
      <c r="A311" s="487"/>
      <c r="B311" s="2220"/>
      <c r="C311" s="555" t="s">
        <v>1433</v>
      </c>
      <c r="D311" s="2555" t="s">
        <v>304</v>
      </c>
      <c r="E311" s="2556"/>
      <c r="F311" s="2551"/>
      <c r="G311" s="2551"/>
      <c r="H311" s="515"/>
      <c r="I311" s="2551"/>
      <c r="J311" s="559"/>
      <c r="K311" s="1978"/>
      <c r="L311" s="2218"/>
    </row>
    <row r="312" spans="1:12">
      <c r="A312" s="487"/>
      <c r="B312" s="561"/>
      <c r="C312" s="532"/>
      <c r="D312" s="576"/>
      <c r="E312" s="582"/>
      <c r="F312" s="577"/>
      <c r="G312" s="577"/>
      <c r="H312" s="600"/>
      <c r="I312" s="577"/>
      <c r="J312" s="585">
        <v>1650</v>
      </c>
      <c r="K312" s="1978">
        <f>K310+J312</f>
        <v>15008900</v>
      </c>
      <c r="L312" s="433"/>
    </row>
    <row r="313" spans="1:12">
      <c r="A313" s="498"/>
      <c r="B313" s="2219"/>
      <c r="C313" s="556" t="s">
        <v>869</v>
      </c>
      <c r="D313" s="485" t="s">
        <v>1847</v>
      </c>
      <c r="E313" s="2552" t="s">
        <v>1848</v>
      </c>
      <c r="F313" s="2550"/>
      <c r="G313" s="2550">
        <v>64477</v>
      </c>
      <c r="H313" s="537"/>
      <c r="I313" s="2550"/>
      <c r="J313" s="595"/>
      <c r="K313" s="1977">
        <f>K312-G313</f>
        <v>14944423</v>
      </c>
      <c r="L313" s="2229"/>
    </row>
    <row r="314" spans="1:12">
      <c r="A314" s="487"/>
      <c r="B314" s="2220"/>
      <c r="C314" s="555" t="s">
        <v>1849</v>
      </c>
      <c r="D314" s="486" t="s">
        <v>1819</v>
      </c>
      <c r="E314" s="2553"/>
      <c r="F314" s="2551"/>
      <c r="G314" s="2551"/>
      <c r="H314" s="515"/>
      <c r="I314" s="2551"/>
      <c r="J314" s="559"/>
      <c r="K314" s="1978"/>
      <c r="L314" s="2230"/>
    </row>
    <row r="315" spans="1:12">
      <c r="A315" s="487"/>
      <c r="B315" s="561"/>
      <c r="C315" s="532"/>
      <c r="D315" s="576"/>
      <c r="E315" s="582"/>
      <c r="F315" s="577"/>
      <c r="G315" s="577"/>
      <c r="H315" s="600"/>
      <c r="I315" s="577"/>
      <c r="J315" s="585">
        <v>1650</v>
      </c>
      <c r="K315" s="1978">
        <f>K313+J315</f>
        <v>14946073</v>
      </c>
      <c r="L315" s="433"/>
    </row>
    <row r="316" spans="1:12">
      <c r="A316" s="498"/>
      <c r="B316" s="2219"/>
      <c r="C316" s="474" t="s">
        <v>781</v>
      </c>
      <c r="D316" s="2554"/>
      <c r="E316" s="2552"/>
      <c r="F316" s="2550"/>
      <c r="G316" s="2550"/>
      <c r="H316" s="534"/>
      <c r="I316" s="2567">
        <v>37990</v>
      </c>
      <c r="J316" s="464"/>
      <c r="K316" s="1977">
        <f>K315-I316</f>
        <v>14908083</v>
      </c>
      <c r="L316" s="433"/>
    </row>
    <row r="317" spans="1:12">
      <c r="A317" s="487"/>
      <c r="B317" s="2220"/>
      <c r="C317" s="477" t="s">
        <v>1830</v>
      </c>
      <c r="D317" s="2555"/>
      <c r="E317" s="2553"/>
      <c r="F317" s="2551"/>
      <c r="G317" s="2551"/>
      <c r="H317" s="515"/>
      <c r="I317" s="2568"/>
      <c r="J317" s="559"/>
      <c r="K317" s="1978"/>
      <c r="L317" s="433"/>
    </row>
    <row r="318" spans="1:12">
      <c r="A318" s="487"/>
      <c r="B318" s="561"/>
      <c r="C318" s="1980"/>
      <c r="D318" s="576"/>
      <c r="E318" s="582"/>
      <c r="F318" s="577"/>
      <c r="G318" s="577"/>
      <c r="H318" s="1962"/>
      <c r="I318" s="577"/>
      <c r="J318" s="586">
        <v>1500</v>
      </c>
      <c r="K318" s="2080">
        <f>K316+J318</f>
        <v>14909583</v>
      </c>
      <c r="L318" s="433"/>
    </row>
    <row r="319" spans="1:12">
      <c r="A319" s="498"/>
      <c r="B319" s="2219" t="s">
        <v>1906</v>
      </c>
      <c r="C319" s="556" t="s">
        <v>997</v>
      </c>
      <c r="D319" s="485" t="s">
        <v>1221</v>
      </c>
      <c r="E319" s="2571" t="s">
        <v>1236</v>
      </c>
      <c r="F319" s="2569"/>
      <c r="G319" s="2569">
        <v>202500</v>
      </c>
      <c r="H319" s="2569"/>
      <c r="I319" s="2569"/>
      <c r="J319" s="2569"/>
      <c r="K319" s="1977">
        <f>K318-G319</f>
        <v>14707083</v>
      </c>
      <c r="L319" s="433"/>
    </row>
    <row r="320" spans="1:12">
      <c r="A320" s="487"/>
      <c r="B320" s="2220"/>
      <c r="C320" s="555" t="s">
        <v>1220</v>
      </c>
      <c r="D320" s="486" t="s">
        <v>1222</v>
      </c>
      <c r="E320" s="2572"/>
      <c r="F320" s="2570"/>
      <c r="G320" s="2570"/>
      <c r="H320" s="2570"/>
      <c r="I320" s="2570"/>
      <c r="J320" s="2570"/>
      <c r="K320" s="1978"/>
      <c r="L320" s="433"/>
    </row>
    <row r="321" spans="1:12">
      <c r="A321" s="487"/>
      <c r="B321" s="561"/>
      <c r="C321" s="528"/>
      <c r="D321" s="576"/>
      <c r="E321" s="574"/>
      <c r="F321" s="577"/>
      <c r="G321" s="577"/>
      <c r="H321" s="600"/>
      <c r="I321" s="577"/>
      <c r="J321" s="604">
        <v>1800</v>
      </c>
      <c r="K321" s="1978">
        <f>K319+J321</f>
        <v>14708883</v>
      </c>
      <c r="L321" s="433"/>
    </row>
    <row r="322" spans="1:12">
      <c r="A322" s="498"/>
      <c r="B322" s="2203"/>
      <c r="C322" s="474" t="s">
        <v>1907</v>
      </c>
      <c r="D322" s="2573" t="s">
        <v>224</v>
      </c>
      <c r="E322" s="974" t="s">
        <v>176</v>
      </c>
      <c r="F322" s="2569"/>
      <c r="G322" s="2569">
        <v>405000</v>
      </c>
      <c r="H322" s="537"/>
      <c r="I322" s="2569"/>
      <c r="J322" s="595"/>
      <c r="K322" s="1977">
        <f>K321-G322</f>
        <v>14303883</v>
      </c>
      <c r="L322" s="433"/>
    </row>
    <row r="323" spans="1:12">
      <c r="A323" s="487"/>
      <c r="B323" s="2204"/>
      <c r="C323" s="555" t="s">
        <v>757</v>
      </c>
      <c r="D323" s="2574" t="s">
        <v>758</v>
      </c>
      <c r="E323" s="2575"/>
      <c r="F323" s="2570"/>
      <c r="G323" s="2570"/>
      <c r="H323" s="515"/>
      <c r="I323" s="2570"/>
      <c r="J323" s="595"/>
      <c r="K323" s="1978"/>
      <c r="L323" s="433"/>
    </row>
    <row r="324" spans="1:12">
      <c r="A324" s="487"/>
      <c r="B324" s="533"/>
      <c r="C324" s="532"/>
      <c r="D324" s="576"/>
      <c r="E324" s="582"/>
      <c r="F324" s="577"/>
      <c r="G324" s="577"/>
      <c r="H324" s="600"/>
      <c r="I324" s="577"/>
      <c r="J324" s="585">
        <v>3600</v>
      </c>
      <c r="K324" s="1978">
        <f>K322+J324</f>
        <v>14307483</v>
      </c>
      <c r="L324" s="433"/>
    </row>
    <row r="325" spans="1:12">
      <c r="A325" s="498"/>
      <c r="B325" s="2203" t="s">
        <v>1908</v>
      </c>
      <c r="C325" s="556" t="s">
        <v>1109</v>
      </c>
      <c r="D325" s="2576" t="s">
        <v>1049</v>
      </c>
      <c r="E325" s="2578" t="s">
        <v>126</v>
      </c>
      <c r="F325" s="2580"/>
      <c r="G325" s="2580">
        <v>502500</v>
      </c>
      <c r="H325" s="2580"/>
      <c r="I325" s="2580"/>
      <c r="J325" s="2582"/>
      <c r="K325" s="1977">
        <f>K324-G325</f>
        <v>13804983</v>
      </c>
      <c r="L325" s="433"/>
    </row>
    <row r="326" spans="1:12">
      <c r="A326" s="487"/>
      <c r="B326" s="2204"/>
      <c r="C326" s="555" t="s">
        <v>1048</v>
      </c>
      <c r="D326" s="2577" t="s">
        <v>956</v>
      </c>
      <c r="E326" s="2579"/>
      <c r="F326" s="2581"/>
      <c r="G326" s="2581"/>
      <c r="H326" s="2581"/>
      <c r="I326" s="2581"/>
      <c r="J326" s="2583"/>
      <c r="K326" s="1978"/>
      <c r="L326" s="433"/>
    </row>
    <row r="327" spans="1:12">
      <c r="A327" s="487"/>
      <c r="B327" s="533"/>
      <c r="C327" s="532"/>
      <c r="D327" s="576"/>
      <c r="E327" s="582"/>
      <c r="F327" s="577"/>
      <c r="G327" s="577"/>
      <c r="H327" s="600"/>
      <c r="I327" s="577"/>
      <c r="J327" s="585">
        <v>1800</v>
      </c>
      <c r="K327" s="2035">
        <f>K325+J327</f>
        <v>13806783</v>
      </c>
      <c r="L327" s="433"/>
    </row>
    <row r="328" spans="1:12">
      <c r="A328" s="491" t="s">
        <v>356</v>
      </c>
      <c r="B328" s="2219"/>
      <c r="C328" s="562" t="s">
        <v>815</v>
      </c>
      <c r="D328" s="2576" t="s">
        <v>1335</v>
      </c>
      <c r="E328" s="2578"/>
      <c r="F328" s="2580"/>
      <c r="G328" s="2580"/>
      <c r="H328" s="537"/>
      <c r="I328" s="1975">
        <v>108048</v>
      </c>
      <c r="J328" s="464"/>
      <c r="K328" s="1977">
        <f>K327-I328</f>
        <v>13698735</v>
      </c>
      <c r="L328" s="2217"/>
    </row>
    <row r="329" spans="1:12">
      <c r="A329" s="487"/>
      <c r="B329" s="2220"/>
      <c r="C329" s="553" t="s">
        <v>1026</v>
      </c>
      <c r="D329" s="2577" t="s">
        <v>814</v>
      </c>
      <c r="E329" s="2579"/>
      <c r="F329" s="2581"/>
      <c r="G329" s="2581"/>
      <c r="H329" s="515"/>
      <c r="I329" s="1976"/>
      <c r="J329" s="559"/>
      <c r="K329" s="1978"/>
      <c r="L329" s="2218"/>
    </row>
    <row r="330" spans="1:12">
      <c r="A330" s="487"/>
      <c r="B330" s="561"/>
      <c r="C330" s="532"/>
      <c r="D330" s="576"/>
      <c r="E330" s="582"/>
      <c r="F330" s="577"/>
      <c r="G330" s="577"/>
      <c r="H330" s="600"/>
      <c r="I330" s="577"/>
      <c r="J330" s="585">
        <v>1800</v>
      </c>
      <c r="K330" s="1978">
        <f>K328+J330</f>
        <v>13700535</v>
      </c>
      <c r="L330" s="433"/>
    </row>
    <row r="331" spans="1:12">
      <c r="A331" s="498"/>
      <c r="B331" s="2219" t="s">
        <v>1909</v>
      </c>
      <c r="C331" s="556" t="s">
        <v>1710</v>
      </c>
      <c r="D331" s="2588"/>
      <c r="E331" s="2586"/>
      <c r="F331" s="2584"/>
      <c r="G331" s="2584"/>
      <c r="H331" s="2584"/>
      <c r="I331" s="2584">
        <v>114140</v>
      </c>
      <c r="J331" s="595"/>
      <c r="K331" s="1977">
        <f>K330-I331</f>
        <v>13586395</v>
      </c>
      <c r="L331" s="2217"/>
    </row>
    <row r="332" spans="1:12">
      <c r="A332" s="487"/>
      <c r="B332" s="2220"/>
      <c r="C332" s="555" t="s">
        <v>1835</v>
      </c>
      <c r="D332" s="2589"/>
      <c r="E332" s="2587"/>
      <c r="F332" s="2585"/>
      <c r="G332" s="2585"/>
      <c r="H332" s="2585"/>
      <c r="I332" s="2585"/>
      <c r="J332" s="559"/>
      <c r="K332" s="1978"/>
      <c r="L332" s="2218"/>
    </row>
    <row r="333" spans="1:12">
      <c r="A333" s="487"/>
      <c r="B333" s="561"/>
      <c r="C333" s="532"/>
      <c r="D333" s="576"/>
      <c r="E333" s="582"/>
      <c r="F333" s="577"/>
      <c r="G333" s="577"/>
      <c r="H333" s="600"/>
      <c r="I333" s="577"/>
      <c r="J333" s="585">
        <v>1500</v>
      </c>
      <c r="K333" s="1978">
        <f>K331+J333</f>
        <v>13587895</v>
      </c>
      <c r="L333" s="433"/>
    </row>
    <row r="334" spans="1:12">
      <c r="A334" s="498"/>
      <c r="B334" s="2219"/>
      <c r="C334" s="556" t="s">
        <v>781</v>
      </c>
      <c r="D334" s="2588" t="s">
        <v>1255</v>
      </c>
      <c r="E334" s="2586" t="s">
        <v>1256</v>
      </c>
      <c r="F334" s="2584"/>
      <c r="G334" s="2584"/>
      <c r="H334" s="537"/>
      <c r="I334" s="2584">
        <v>67340</v>
      </c>
      <c r="J334" s="595"/>
      <c r="K334" s="1977">
        <f>K333-I334</f>
        <v>13520555</v>
      </c>
      <c r="L334" s="433"/>
    </row>
    <row r="335" spans="1:12">
      <c r="A335" s="487"/>
      <c r="B335" s="2220"/>
      <c r="C335" s="555" t="s">
        <v>1161</v>
      </c>
      <c r="D335" s="2589" t="s">
        <v>746</v>
      </c>
      <c r="E335" s="2587"/>
      <c r="F335" s="2585"/>
      <c r="G335" s="2585"/>
      <c r="H335" s="515"/>
      <c r="I335" s="2585"/>
      <c r="J335" s="595"/>
      <c r="K335" s="1978"/>
      <c r="L335" s="433"/>
    </row>
    <row r="336" spans="1:12">
      <c r="A336" s="487"/>
      <c r="B336" s="561"/>
      <c r="C336" s="532"/>
      <c r="D336" s="576"/>
      <c r="E336" s="582"/>
      <c r="F336" s="577"/>
      <c r="G336" s="577"/>
      <c r="H336" s="600"/>
      <c r="I336" s="577"/>
      <c r="J336" s="585">
        <v>1500</v>
      </c>
      <c r="K336" s="1978">
        <f>K334+J336</f>
        <v>13522055</v>
      </c>
      <c r="L336" s="433"/>
    </row>
    <row r="337" spans="1:12">
      <c r="A337" s="498"/>
      <c r="B337" s="2219" t="s">
        <v>1910</v>
      </c>
      <c r="C337" s="556" t="s">
        <v>1710</v>
      </c>
      <c r="D337" s="2590"/>
      <c r="E337" s="2592"/>
      <c r="F337" s="2594"/>
      <c r="G337" s="2594"/>
      <c r="H337" s="2594"/>
      <c r="I337" s="2594">
        <v>37740</v>
      </c>
      <c r="J337" s="595"/>
      <c r="K337" s="1977">
        <f>K336-I337</f>
        <v>13484315</v>
      </c>
      <c r="L337" s="433"/>
    </row>
    <row r="338" spans="1:12">
      <c r="A338" s="487"/>
      <c r="B338" s="2220"/>
      <c r="C338" s="555" t="s">
        <v>1911</v>
      </c>
      <c r="D338" s="2591"/>
      <c r="E338" s="2593"/>
      <c r="F338" s="2595"/>
      <c r="G338" s="2595"/>
      <c r="H338" s="2595"/>
      <c r="I338" s="2595"/>
      <c r="J338" s="559"/>
      <c r="K338" s="1978"/>
      <c r="L338" s="433"/>
    </row>
    <row r="339" spans="1:12">
      <c r="A339" s="487"/>
      <c r="B339" s="561"/>
      <c r="C339" s="532"/>
      <c r="D339" s="576"/>
      <c r="E339" s="582"/>
      <c r="F339" s="577"/>
      <c r="G339" s="577"/>
      <c r="H339" s="600"/>
      <c r="I339" s="577"/>
      <c r="J339" s="585">
        <v>1500</v>
      </c>
      <c r="K339" s="2080">
        <f>K337+J339</f>
        <v>13485815</v>
      </c>
      <c r="L339" s="433"/>
    </row>
    <row r="340" spans="1:12">
      <c r="A340" s="498"/>
      <c r="B340" s="2219"/>
      <c r="C340" s="474" t="s">
        <v>815</v>
      </c>
      <c r="D340" s="2590" t="s">
        <v>627</v>
      </c>
      <c r="E340" s="2596" t="s">
        <v>92</v>
      </c>
      <c r="F340" s="2594"/>
      <c r="G340" s="2594"/>
      <c r="H340" s="537"/>
      <c r="I340" s="2594">
        <v>73100</v>
      </c>
      <c r="J340" s="595"/>
      <c r="K340" s="1977">
        <f>K339-I340</f>
        <v>13412715</v>
      </c>
      <c r="L340" s="433"/>
    </row>
    <row r="341" spans="1:12">
      <c r="A341" s="487"/>
      <c r="B341" s="2220"/>
      <c r="C341" s="461" t="s">
        <v>1443</v>
      </c>
      <c r="D341" s="2591" t="s">
        <v>1479</v>
      </c>
      <c r="E341" s="2597"/>
      <c r="F341" s="2595"/>
      <c r="G341" s="2595"/>
      <c r="H341" s="515"/>
      <c r="I341" s="2595"/>
      <c r="J341" s="595"/>
      <c r="K341" s="1978"/>
      <c r="L341" s="433"/>
    </row>
    <row r="342" spans="1:12">
      <c r="A342" s="487"/>
      <c r="B342" s="561"/>
      <c r="C342" s="532"/>
      <c r="D342" s="576"/>
      <c r="E342" s="582"/>
      <c r="F342" s="577"/>
      <c r="G342" s="577"/>
      <c r="H342" s="600"/>
      <c r="I342" s="577"/>
      <c r="J342" s="585">
        <v>1800</v>
      </c>
      <c r="K342" s="1978">
        <f>K340+J342</f>
        <v>13414515</v>
      </c>
      <c r="L342" s="433"/>
    </row>
    <row r="343" spans="1:12">
      <c r="A343" s="491"/>
      <c r="B343" s="2219"/>
      <c r="C343" s="474" t="s">
        <v>781</v>
      </c>
      <c r="D343" s="2590" t="s">
        <v>627</v>
      </c>
      <c r="E343" s="2596" t="s">
        <v>92</v>
      </c>
      <c r="F343" s="457"/>
      <c r="G343" s="2601"/>
      <c r="H343" s="2599"/>
      <c r="I343" s="2594">
        <v>22140</v>
      </c>
      <c r="J343" s="595"/>
      <c r="K343" s="1977">
        <f>K342-I343</f>
        <v>13392375</v>
      </c>
      <c r="L343" s="433"/>
    </row>
    <row r="344" spans="1:12">
      <c r="A344" s="487"/>
      <c r="B344" s="2220"/>
      <c r="C344" s="477" t="s">
        <v>1444</v>
      </c>
      <c r="D344" s="2591" t="s">
        <v>1479</v>
      </c>
      <c r="E344" s="2597"/>
      <c r="F344" s="461"/>
      <c r="G344" s="2602"/>
      <c r="H344" s="2600"/>
      <c r="I344" s="2595"/>
      <c r="J344" s="595"/>
      <c r="K344" s="1978"/>
      <c r="L344" s="433"/>
    </row>
    <row r="345" spans="1:12">
      <c r="A345" s="487"/>
      <c r="B345" s="561"/>
      <c r="C345" s="532"/>
      <c r="D345" s="576"/>
      <c r="E345" s="582"/>
      <c r="F345" s="577"/>
      <c r="G345" s="577"/>
      <c r="H345" s="600"/>
      <c r="I345" s="577"/>
      <c r="J345" s="585">
        <v>1500</v>
      </c>
      <c r="K345" s="2035">
        <f>K343+J345</f>
        <v>13393875</v>
      </c>
      <c r="L345" s="433"/>
    </row>
    <row r="346" spans="1:12">
      <c r="A346" s="498"/>
      <c r="B346" s="2203"/>
      <c r="C346" s="556" t="s">
        <v>815</v>
      </c>
      <c r="D346" s="2590" t="s">
        <v>627</v>
      </c>
      <c r="E346" s="2596" t="s">
        <v>92</v>
      </c>
      <c r="F346" s="2594"/>
      <c r="G346" s="2594">
        <v>111256</v>
      </c>
      <c r="H346" s="2594"/>
      <c r="I346" s="2594"/>
      <c r="J346" s="464"/>
      <c r="K346" s="1977">
        <f>K345-G346</f>
        <v>13282619</v>
      </c>
      <c r="L346" s="433"/>
    </row>
    <row r="347" spans="1:12">
      <c r="A347" s="487"/>
      <c r="B347" s="2204"/>
      <c r="C347" s="555" t="s">
        <v>1440</v>
      </c>
      <c r="D347" s="2591" t="s">
        <v>1479</v>
      </c>
      <c r="E347" s="2597"/>
      <c r="F347" s="2595"/>
      <c r="G347" s="2595"/>
      <c r="H347" s="2595"/>
      <c r="I347" s="2595"/>
      <c r="J347" s="559"/>
      <c r="K347" s="1978"/>
      <c r="L347" s="433"/>
    </row>
    <row r="348" spans="1:12">
      <c r="A348" s="487"/>
      <c r="B348" s="533"/>
      <c r="C348" s="532"/>
      <c r="D348" s="576"/>
      <c r="E348" s="582"/>
      <c r="F348" s="577"/>
      <c r="G348" s="577"/>
      <c r="H348" s="600"/>
      <c r="I348" s="577"/>
      <c r="J348" s="604">
        <v>1800</v>
      </c>
      <c r="K348" s="1978">
        <f>K346+J348</f>
        <v>13284419</v>
      </c>
      <c r="L348" s="433"/>
    </row>
    <row r="349" spans="1:12">
      <c r="A349" s="9515"/>
      <c r="B349" s="2219"/>
      <c r="C349" s="457" t="s">
        <v>781</v>
      </c>
      <c r="D349" s="2590" t="s">
        <v>627</v>
      </c>
      <c r="E349" s="2596" t="s">
        <v>92</v>
      </c>
      <c r="F349" s="2594"/>
      <c r="G349" s="2594">
        <v>110390</v>
      </c>
      <c r="H349" s="2594"/>
      <c r="I349" s="2594"/>
      <c r="J349" s="2599"/>
      <c r="K349" s="1977">
        <f>K348-G349</f>
        <v>13174029</v>
      </c>
      <c r="L349" s="433"/>
    </row>
    <row r="350" spans="1:12">
      <c r="A350" s="9516"/>
      <c r="B350" s="2220"/>
      <c r="C350" s="461" t="s">
        <v>1445</v>
      </c>
      <c r="D350" s="2591" t="s">
        <v>1479</v>
      </c>
      <c r="E350" s="2597"/>
      <c r="F350" s="2595"/>
      <c r="G350" s="2595"/>
      <c r="H350" s="2595"/>
      <c r="I350" s="2595"/>
      <c r="J350" s="2600"/>
      <c r="K350" s="1978"/>
      <c r="L350" s="433"/>
    </row>
    <row r="351" spans="1:12">
      <c r="A351" s="487"/>
      <c r="B351" s="561"/>
      <c r="C351" s="532"/>
      <c r="D351" s="576"/>
      <c r="E351" s="582"/>
      <c r="F351" s="577"/>
      <c r="G351" s="577"/>
      <c r="H351" s="600"/>
      <c r="I351" s="577"/>
      <c r="J351" s="604">
        <v>1500</v>
      </c>
      <c r="K351" s="1978">
        <f>K349+J351</f>
        <v>13175529</v>
      </c>
      <c r="L351" s="433"/>
    </row>
    <row r="352" spans="1:12">
      <c r="A352" s="9515"/>
      <c r="B352" s="2219"/>
      <c r="C352" s="497" t="s">
        <v>815</v>
      </c>
      <c r="D352" s="2590" t="s">
        <v>200</v>
      </c>
      <c r="E352" s="974"/>
      <c r="F352" s="2594"/>
      <c r="G352" s="2594"/>
      <c r="H352" s="537">
        <v>411378</v>
      </c>
      <c r="I352" s="1975"/>
      <c r="J352" s="595"/>
      <c r="K352" s="1977">
        <f>K351-H352</f>
        <v>12764151</v>
      </c>
      <c r="L352" s="433"/>
    </row>
    <row r="353" spans="1:12">
      <c r="A353" s="9516"/>
      <c r="B353" s="2220"/>
      <c r="C353" s="497" t="s">
        <v>1912</v>
      </c>
      <c r="D353" s="2591"/>
      <c r="E353" s="2598"/>
      <c r="F353" s="2595"/>
      <c r="G353" s="2595"/>
      <c r="H353" s="515"/>
      <c r="I353" s="1976"/>
      <c r="J353" s="595"/>
      <c r="K353" s="1978"/>
      <c r="L353" s="433"/>
    </row>
    <row r="354" spans="1:12">
      <c r="A354" s="487"/>
      <c r="B354" s="561"/>
      <c r="C354" s="532"/>
      <c r="D354" s="576"/>
      <c r="E354" s="582"/>
      <c r="F354" s="577"/>
      <c r="G354" s="577"/>
      <c r="H354" s="600"/>
      <c r="I354" s="2034"/>
      <c r="J354" s="585">
        <v>1800</v>
      </c>
      <c r="K354" s="2080">
        <f>K352+J354</f>
        <v>12765951</v>
      </c>
      <c r="L354" s="433"/>
    </row>
    <row r="355" spans="1:12">
      <c r="A355" s="9515"/>
      <c r="B355" s="2219"/>
      <c r="C355" s="457" t="s">
        <v>781</v>
      </c>
      <c r="D355" s="2590" t="s">
        <v>200</v>
      </c>
      <c r="E355" s="1136"/>
      <c r="F355" s="2594"/>
      <c r="G355" s="2594"/>
      <c r="H355" s="537">
        <v>88140</v>
      </c>
      <c r="I355" s="2594"/>
      <c r="J355" s="595"/>
      <c r="K355" s="1977">
        <f>K354-H355</f>
        <v>12677811</v>
      </c>
      <c r="L355" s="433"/>
    </row>
    <row r="356" spans="1:12">
      <c r="A356" s="9516"/>
      <c r="B356" s="2220"/>
      <c r="C356" s="461" t="s">
        <v>1913</v>
      </c>
      <c r="D356" s="2591"/>
      <c r="E356" s="2598"/>
      <c r="F356" s="2595"/>
      <c r="G356" s="2595"/>
      <c r="H356" s="515"/>
      <c r="I356" s="2609"/>
      <c r="J356" s="595"/>
      <c r="K356" s="2195"/>
      <c r="L356" s="433"/>
    </row>
    <row r="357" spans="1:12">
      <c r="A357" s="487"/>
      <c r="B357" s="561"/>
      <c r="C357" s="532"/>
      <c r="D357" s="576"/>
      <c r="E357" s="582"/>
      <c r="F357" s="577"/>
      <c r="G357" s="577"/>
      <c r="H357" s="600"/>
      <c r="I357" s="575"/>
      <c r="J357" s="585">
        <v>1500</v>
      </c>
      <c r="K357" s="2614">
        <f>K355+J357</f>
        <v>12679311</v>
      </c>
      <c r="L357" s="433"/>
    </row>
    <row r="358" spans="1:12">
      <c r="A358" s="9515"/>
      <c r="B358" s="2219" t="s">
        <v>1914</v>
      </c>
      <c r="C358" s="556" t="s">
        <v>997</v>
      </c>
      <c r="D358" s="2605" t="s">
        <v>1112</v>
      </c>
      <c r="E358" s="974" t="s">
        <v>1114</v>
      </c>
      <c r="F358" s="2603"/>
      <c r="G358" s="2603">
        <v>202500</v>
      </c>
      <c r="H358" s="537"/>
      <c r="I358" s="1975"/>
      <c r="J358" s="595"/>
      <c r="K358" s="1977">
        <f>K357-G358</f>
        <v>12476811</v>
      </c>
      <c r="L358" s="433"/>
    </row>
    <row r="359" spans="1:12">
      <c r="A359" s="9516"/>
      <c r="B359" s="2220"/>
      <c r="C359" s="555" t="s">
        <v>1111</v>
      </c>
      <c r="D359" s="2606" t="s">
        <v>1113</v>
      </c>
      <c r="E359" s="2607"/>
      <c r="F359" s="2604"/>
      <c r="G359" s="2604"/>
      <c r="H359" s="515"/>
      <c r="I359" s="1976"/>
      <c r="J359" s="595"/>
      <c r="K359" s="1978"/>
      <c r="L359" s="433"/>
    </row>
    <row r="360" spans="1:12">
      <c r="A360" s="487"/>
      <c r="B360" s="561"/>
      <c r="C360" s="1989"/>
      <c r="D360" s="576"/>
      <c r="E360" s="582"/>
      <c r="F360" s="575"/>
      <c r="G360" s="575"/>
      <c r="H360" s="586"/>
      <c r="I360" s="2196"/>
      <c r="J360" s="585">
        <v>1800</v>
      </c>
      <c r="K360" s="1978">
        <f>K358+J360</f>
        <v>12478611</v>
      </c>
      <c r="L360" s="433"/>
    </row>
    <row r="361" spans="1:12">
      <c r="A361" s="9515"/>
      <c r="B361" s="2203"/>
      <c r="C361" s="517" t="s">
        <v>796</v>
      </c>
      <c r="D361" s="2608"/>
      <c r="E361" s="974"/>
      <c r="F361" s="2609"/>
      <c r="G361" s="2609"/>
      <c r="H361" s="537"/>
      <c r="I361" s="2566">
        <v>42300</v>
      </c>
      <c r="J361" s="595"/>
      <c r="K361" s="1977">
        <f>K360-I361</f>
        <v>12436311</v>
      </c>
      <c r="L361" s="433"/>
    </row>
    <row r="362" spans="1:12">
      <c r="A362" s="9516"/>
      <c r="B362" s="2204"/>
      <c r="C362" s="555" t="s">
        <v>1915</v>
      </c>
      <c r="D362" s="2606"/>
      <c r="E362" s="2607"/>
      <c r="F362" s="2604"/>
      <c r="G362" s="2604"/>
      <c r="H362" s="515"/>
      <c r="I362" s="1976"/>
      <c r="J362" s="595"/>
      <c r="K362" s="1978"/>
      <c r="L362" s="433"/>
    </row>
    <row r="363" spans="1:12">
      <c r="A363" s="487"/>
      <c r="B363" s="533"/>
      <c r="C363" s="532"/>
      <c r="D363" s="576"/>
      <c r="E363" s="582"/>
      <c r="F363" s="577"/>
      <c r="G363" s="577"/>
      <c r="H363" s="600"/>
      <c r="I363" s="2034"/>
      <c r="J363" s="585">
        <v>750</v>
      </c>
      <c r="K363" s="2500">
        <f>K361+J363</f>
        <v>12437061</v>
      </c>
      <c r="L363" s="433"/>
    </row>
    <row r="364" spans="1:12">
      <c r="A364" s="9515"/>
      <c r="B364" s="2219"/>
      <c r="C364" s="517" t="s">
        <v>796</v>
      </c>
      <c r="D364" s="2605"/>
      <c r="E364" s="974"/>
      <c r="F364" s="2609"/>
      <c r="G364" s="2603"/>
      <c r="H364" s="537"/>
      <c r="I364" s="1975">
        <v>42300</v>
      </c>
      <c r="J364" s="595"/>
      <c r="K364" s="2195">
        <f>K363-I364</f>
        <v>12394761</v>
      </c>
      <c r="L364" s="433"/>
    </row>
    <row r="365" spans="1:12">
      <c r="A365" s="9516"/>
      <c r="B365" s="2220"/>
      <c r="C365" s="555" t="s">
        <v>1916</v>
      </c>
      <c r="D365" s="2606"/>
      <c r="E365" s="2607"/>
      <c r="F365" s="2604"/>
      <c r="G365" s="2604"/>
      <c r="H365" s="515"/>
      <c r="I365" s="1976"/>
      <c r="J365" s="595"/>
      <c r="K365" s="2195"/>
      <c r="L365" s="433"/>
    </row>
    <row r="366" spans="1:12">
      <c r="A366" s="487"/>
      <c r="B366" s="2220"/>
      <c r="C366" s="532"/>
      <c r="D366" s="576"/>
      <c r="E366" s="582"/>
      <c r="F366" s="577"/>
      <c r="G366" s="577"/>
      <c r="H366" s="600"/>
      <c r="I366" s="2034"/>
      <c r="J366" s="585">
        <v>750</v>
      </c>
      <c r="K366" s="2614">
        <f>K364+J366</f>
        <v>12395511</v>
      </c>
      <c r="L366" s="433"/>
    </row>
    <row r="367" spans="1:12">
      <c r="A367" s="9515"/>
      <c r="B367" s="2203"/>
      <c r="C367" s="497" t="s">
        <v>815</v>
      </c>
      <c r="D367" s="2605"/>
      <c r="E367" s="974"/>
      <c r="F367" s="2603"/>
      <c r="G367" s="2603"/>
      <c r="H367" s="537"/>
      <c r="I367" s="1975">
        <v>394274</v>
      </c>
      <c r="J367" s="595"/>
      <c r="K367" s="2195">
        <f>K366-I367</f>
        <v>12001237</v>
      </c>
      <c r="L367" s="433"/>
    </row>
    <row r="368" spans="1:12">
      <c r="A368" s="9516"/>
      <c r="B368" s="2204"/>
      <c r="C368" s="497" t="s">
        <v>1917</v>
      </c>
      <c r="D368" s="2606"/>
      <c r="E368" s="2607"/>
      <c r="F368" s="2604"/>
      <c r="G368" s="2604"/>
      <c r="H368" s="515"/>
      <c r="I368" s="1976"/>
      <c r="J368" s="595"/>
      <c r="K368" s="2195"/>
      <c r="L368" s="433"/>
    </row>
    <row r="369" spans="1:12">
      <c r="A369" s="487"/>
      <c r="B369" s="2220"/>
      <c r="C369" s="532"/>
      <c r="D369" s="576"/>
      <c r="E369" s="582"/>
      <c r="F369" s="577"/>
      <c r="G369" s="577"/>
      <c r="H369" s="600"/>
      <c r="I369" s="2034"/>
      <c r="J369" s="585">
        <v>1800</v>
      </c>
      <c r="K369" s="2614">
        <f>K367+J369</f>
        <v>12003037</v>
      </c>
      <c r="L369" s="433"/>
    </row>
    <row r="370" spans="1:12">
      <c r="A370" s="9515"/>
      <c r="B370" s="2203"/>
      <c r="C370" s="497" t="s">
        <v>815</v>
      </c>
      <c r="D370" s="2605"/>
      <c r="E370" s="974"/>
      <c r="F370" s="2603"/>
      <c r="G370" s="2603"/>
      <c r="H370" s="537"/>
      <c r="I370" s="1975">
        <v>281362</v>
      </c>
      <c r="J370" s="595"/>
      <c r="K370" s="1977">
        <f>K369-I370</f>
        <v>11721675</v>
      </c>
      <c r="L370" s="433"/>
    </row>
    <row r="371" spans="1:12">
      <c r="A371" s="9516"/>
      <c r="B371" s="2204"/>
      <c r="C371" s="497" t="s">
        <v>1917</v>
      </c>
      <c r="D371" s="2606"/>
      <c r="E371" s="2607"/>
      <c r="F371" s="2604"/>
      <c r="G371" s="2604"/>
      <c r="H371" s="515"/>
      <c r="I371" s="1976"/>
      <c r="J371" s="595"/>
      <c r="K371" s="1978"/>
      <c r="L371" s="433"/>
    </row>
    <row r="372" spans="1:12">
      <c r="A372" s="487"/>
      <c r="B372" s="561"/>
      <c r="C372" s="532"/>
      <c r="D372" s="576"/>
      <c r="E372" s="582"/>
      <c r="F372" s="577"/>
      <c r="G372" s="577"/>
      <c r="H372" s="600"/>
      <c r="I372" s="2034"/>
      <c r="J372" s="585">
        <v>1800</v>
      </c>
      <c r="K372" s="1978">
        <f>K370+J372</f>
        <v>11723475</v>
      </c>
      <c r="L372" s="433"/>
    </row>
    <row r="373" spans="1:12">
      <c r="A373" s="9515"/>
      <c r="B373" s="2203" t="s">
        <v>1918</v>
      </c>
      <c r="C373" s="545" t="s">
        <v>812</v>
      </c>
      <c r="D373" s="518" t="s">
        <v>1335</v>
      </c>
      <c r="E373" s="2610"/>
      <c r="F373" s="2612"/>
      <c r="G373" s="2612"/>
      <c r="H373" s="537"/>
      <c r="I373" s="1975">
        <v>306898</v>
      </c>
      <c r="J373" s="464"/>
      <c r="K373" s="1977">
        <f>K372-I373</f>
        <v>11416577</v>
      </c>
      <c r="L373" s="2217"/>
    </row>
    <row r="374" spans="1:12">
      <c r="A374" s="9516"/>
      <c r="B374" s="2204"/>
      <c r="C374" s="553" t="s">
        <v>813</v>
      </c>
      <c r="D374" s="519" t="s">
        <v>814</v>
      </c>
      <c r="E374" s="2611"/>
      <c r="F374" s="2613"/>
      <c r="G374" s="2613"/>
      <c r="H374" s="515"/>
      <c r="I374" s="1976"/>
      <c r="J374" s="559"/>
      <c r="K374" s="1978"/>
      <c r="L374" s="2218"/>
    </row>
    <row r="375" spans="1:12">
      <c r="A375" s="487"/>
      <c r="B375" s="2220"/>
      <c r="C375" s="532"/>
      <c r="D375" s="576"/>
      <c r="E375" s="582"/>
      <c r="F375" s="577"/>
      <c r="G375" s="577"/>
      <c r="H375" s="600"/>
      <c r="I375" s="577"/>
      <c r="J375" s="585">
        <v>1800</v>
      </c>
      <c r="K375" s="1978">
        <f>K373+J375</f>
        <v>11418377</v>
      </c>
      <c r="L375" s="433"/>
    </row>
    <row r="376" spans="1:12">
      <c r="A376" s="9515"/>
      <c r="B376" s="2203"/>
      <c r="C376" s="556" t="s">
        <v>815</v>
      </c>
      <c r="D376" s="2619" t="s">
        <v>955</v>
      </c>
      <c r="E376" s="2617" t="s">
        <v>1232</v>
      </c>
      <c r="F376" s="2615"/>
      <c r="G376" s="2615"/>
      <c r="H376" s="2615"/>
      <c r="I376" s="2615">
        <v>516609</v>
      </c>
      <c r="J376" s="595"/>
      <c r="K376" s="1977">
        <f>K375-I376</f>
        <v>10901768</v>
      </c>
      <c r="L376" s="2217"/>
    </row>
    <row r="377" spans="1:12">
      <c r="A377" s="9516"/>
      <c r="B377" s="2204"/>
      <c r="C377" s="555" t="s">
        <v>1186</v>
      </c>
      <c r="D377" s="2620" t="s">
        <v>956</v>
      </c>
      <c r="E377" s="2618"/>
      <c r="F377" s="2616"/>
      <c r="G377" s="2616"/>
      <c r="H377" s="2616"/>
      <c r="I377" s="2616"/>
      <c r="J377" s="595"/>
      <c r="K377" s="1978"/>
      <c r="L377" s="2218"/>
    </row>
    <row r="378" spans="1:12">
      <c r="A378" s="487"/>
      <c r="B378" s="561"/>
      <c r="C378" s="465"/>
      <c r="D378" s="602"/>
      <c r="E378" s="605"/>
      <c r="F378" s="577"/>
      <c r="G378" s="600"/>
      <c r="H378" s="600"/>
      <c r="I378" s="600"/>
      <c r="J378" s="585">
        <v>1800</v>
      </c>
      <c r="K378" s="1978">
        <f>K376+J378</f>
        <v>10903568</v>
      </c>
      <c r="L378" s="433"/>
    </row>
    <row r="379" spans="1:12">
      <c r="A379" s="9515"/>
      <c r="B379" s="2203"/>
      <c r="C379" s="556" t="s">
        <v>796</v>
      </c>
      <c r="D379" s="2619" t="s">
        <v>955</v>
      </c>
      <c r="E379" s="2617" t="s">
        <v>1232</v>
      </c>
      <c r="F379" s="2615"/>
      <c r="G379" s="2615"/>
      <c r="H379" s="2615"/>
      <c r="I379" s="2615">
        <v>141300</v>
      </c>
      <c r="J379" s="2624"/>
      <c r="K379" s="1977">
        <f>K378-I379</f>
        <v>10762268</v>
      </c>
      <c r="L379" s="433"/>
    </row>
    <row r="380" spans="1:12">
      <c r="A380" s="9516"/>
      <c r="B380" s="2204"/>
      <c r="C380" s="477" t="s">
        <v>1187</v>
      </c>
      <c r="D380" s="2620" t="s">
        <v>956</v>
      </c>
      <c r="E380" s="2618"/>
      <c r="F380" s="2616"/>
      <c r="G380" s="2616"/>
      <c r="H380" s="2616"/>
      <c r="I380" s="2616"/>
      <c r="J380" s="2625"/>
      <c r="K380" s="1978"/>
      <c r="L380" s="433"/>
    </row>
    <row r="381" spans="1:12">
      <c r="A381" s="487"/>
      <c r="B381" s="2220"/>
      <c r="C381" s="532"/>
      <c r="D381" s="576"/>
      <c r="E381" s="582"/>
      <c r="F381" s="577"/>
      <c r="G381" s="577"/>
      <c r="H381" s="600"/>
      <c r="I381" s="577"/>
      <c r="J381" s="604">
        <v>750</v>
      </c>
      <c r="K381" s="1978">
        <f>K379+J381</f>
        <v>10763018</v>
      </c>
      <c r="L381" s="433"/>
    </row>
    <row r="382" spans="1:12">
      <c r="A382" s="9515"/>
      <c r="B382" s="2203"/>
      <c r="C382" s="556" t="s">
        <v>1109</v>
      </c>
      <c r="D382" s="2619" t="s">
        <v>278</v>
      </c>
      <c r="E382" s="974" t="s">
        <v>279</v>
      </c>
      <c r="F382" s="2615"/>
      <c r="G382" s="2615">
        <v>502500</v>
      </c>
      <c r="H382" s="2615"/>
      <c r="I382" s="2615"/>
      <c r="J382" s="2624"/>
      <c r="K382" s="1977">
        <f>K381-G382</f>
        <v>10260518</v>
      </c>
      <c r="L382" s="433"/>
    </row>
    <row r="383" spans="1:12">
      <c r="A383" s="9516"/>
      <c r="B383" s="2204"/>
      <c r="C383" s="555" t="s">
        <v>1527</v>
      </c>
      <c r="D383" s="2620" t="s">
        <v>38</v>
      </c>
      <c r="E383" s="2623"/>
      <c r="F383" s="2616"/>
      <c r="G383" s="2616"/>
      <c r="H383" s="2616"/>
      <c r="I383" s="2616"/>
      <c r="J383" s="2625"/>
      <c r="K383" s="1978"/>
      <c r="L383" s="433"/>
    </row>
    <row r="384" spans="1:12">
      <c r="A384" s="487"/>
      <c r="B384" s="561"/>
      <c r="C384" s="529"/>
      <c r="D384" s="602"/>
      <c r="E384" s="605"/>
      <c r="F384" s="577"/>
      <c r="G384" s="577"/>
      <c r="H384" s="600"/>
      <c r="I384" s="577"/>
      <c r="J384" s="604">
        <v>1800</v>
      </c>
      <c r="K384" s="1978">
        <f>K382+J384</f>
        <v>10262318</v>
      </c>
      <c r="L384" s="433"/>
    </row>
    <row r="385" spans="1:12">
      <c r="A385" s="9515"/>
      <c r="B385" s="2203"/>
      <c r="C385" s="474" t="s">
        <v>781</v>
      </c>
      <c r="D385" s="2626" t="s">
        <v>1167</v>
      </c>
      <c r="E385" s="2617" t="s">
        <v>195</v>
      </c>
      <c r="F385" s="2615"/>
      <c r="G385" s="2615"/>
      <c r="H385" s="2615"/>
      <c r="I385" s="2615">
        <v>114140</v>
      </c>
      <c r="J385" s="464"/>
      <c r="K385" s="1977">
        <f>K384-I385</f>
        <v>10148178</v>
      </c>
      <c r="L385" s="433"/>
    </row>
    <row r="386" spans="1:12">
      <c r="A386" s="9516"/>
      <c r="B386" s="2204"/>
      <c r="C386" s="477" t="s">
        <v>1238</v>
      </c>
      <c r="D386" s="2627" t="s">
        <v>38</v>
      </c>
      <c r="E386" s="2618"/>
      <c r="F386" s="2616"/>
      <c r="G386" s="2616"/>
      <c r="H386" s="2616"/>
      <c r="I386" s="2616"/>
      <c r="J386" s="559"/>
      <c r="K386" s="1978"/>
      <c r="L386" s="433"/>
    </row>
    <row r="387" spans="1:12">
      <c r="A387" s="487"/>
      <c r="B387" s="2220"/>
      <c r="C387" s="532"/>
      <c r="D387" s="576"/>
      <c r="E387" s="582"/>
      <c r="F387" s="577"/>
      <c r="G387" s="577"/>
      <c r="H387" s="600"/>
      <c r="I387" s="577"/>
      <c r="J387" s="585">
        <v>1500</v>
      </c>
      <c r="K387" s="2614">
        <f>K385+J387</f>
        <v>10149678</v>
      </c>
      <c r="L387" s="433"/>
    </row>
    <row r="388" spans="1:12">
      <c r="A388" s="9515"/>
      <c r="B388" s="2203"/>
      <c r="C388" s="474" t="s">
        <v>781</v>
      </c>
      <c r="D388" s="2626" t="s">
        <v>1167</v>
      </c>
      <c r="E388" s="2617" t="s">
        <v>195</v>
      </c>
      <c r="F388" s="2615"/>
      <c r="G388" s="2615"/>
      <c r="H388" s="537"/>
      <c r="I388" s="2615">
        <v>64640</v>
      </c>
      <c r="J388" s="595"/>
      <c r="K388" s="2195">
        <f>K387-I388</f>
        <v>10085038</v>
      </c>
      <c r="L388" s="433"/>
    </row>
    <row r="389" spans="1:12">
      <c r="A389" s="9516"/>
      <c r="B389" s="2204"/>
      <c r="C389" s="477" t="s">
        <v>1239</v>
      </c>
      <c r="D389" s="2627" t="s">
        <v>38</v>
      </c>
      <c r="E389" s="2618"/>
      <c r="F389" s="2616"/>
      <c r="G389" s="2616"/>
      <c r="H389" s="515"/>
      <c r="I389" s="2616"/>
      <c r="J389" s="595"/>
      <c r="K389" s="2195"/>
      <c r="L389" s="433"/>
    </row>
    <row r="390" spans="1:12">
      <c r="A390" s="487"/>
      <c r="B390" s="561"/>
      <c r="C390" s="532"/>
      <c r="D390" s="576"/>
      <c r="E390" s="582"/>
      <c r="F390" s="577"/>
      <c r="G390" s="577"/>
      <c r="H390" s="600"/>
      <c r="I390" s="577"/>
      <c r="J390" s="585">
        <v>1500</v>
      </c>
      <c r="K390" s="2614">
        <f>K388+J390</f>
        <v>10086538</v>
      </c>
      <c r="L390" s="433"/>
    </row>
    <row r="391" spans="1:12">
      <c r="A391" s="9515"/>
      <c r="B391" s="2203"/>
      <c r="C391" s="474" t="s">
        <v>796</v>
      </c>
      <c r="D391" s="2626" t="s">
        <v>1167</v>
      </c>
      <c r="E391" s="2617" t="s">
        <v>195</v>
      </c>
      <c r="F391" s="2615"/>
      <c r="G391" s="2615"/>
      <c r="H391" s="2615"/>
      <c r="I391" s="2615">
        <v>172300</v>
      </c>
      <c r="J391" s="2624"/>
      <c r="K391" s="1977">
        <f>K390-I391</f>
        <v>9914238</v>
      </c>
      <c r="L391" s="433"/>
    </row>
    <row r="392" spans="1:12">
      <c r="A392" s="9516"/>
      <c r="B392" s="2204"/>
      <c r="C392" s="477" t="s">
        <v>1802</v>
      </c>
      <c r="D392" s="2627" t="s">
        <v>38</v>
      </c>
      <c r="E392" s="2618"/>
      <c r="F392" s="2616"/>
      <c r="G392" s="2616"/>
      <c r="H392" s="2616"/>
      <c r="I392" s="2616"/>
      <c r="J392" s="2625"/>
      <c r="K392" s="1978"/>
      <c r="L392" s="433"/>
    </row>
    <row r="393" spans="1:12">
      <c r="A393" s="487"/>
      <c r="B393" s="2220"/>
      <c r="C393" s="532"/>
      <c r="D393" s="576"/>
      <c r="E393" s="582"/>
      <c r="F393" s="577"/>
      <c r="G393" s="577"/>
      <c r="H393" s="600"/>
      <c r="I393" s="577"/>
      <c r="J393" s="585">
        <v>750</v>
      </c>
      <c r="K393" s="1978">
        <f>K391+J393</f>
        <v>9914988</v>
      </c>
      <c r="L393" s="433"/>
    </row>
    <row r="394" spans="1:12">
      <c r="A394" s="9515"/>
      <c r="B394" s="2203"/>
      <c r="C394" s="457" t="s">
        <v>781</v>
      </c>
      <c r="D394" s="2626" t="s">
        <v>1167</v>
      </c>
      <c r="E394" s="2628" t="s">
        <v>195</v>
      </c>
      <c r="F394" s="2621"/>
      <c r="G394" s="2621"/>
      <c r="H394" s="943"/>
      <c r="I394" s="2621">
        <v>102140</v>
      </c>
      <c r="J394" s="595"/>
      <c r="K394" s="1977">
        <f>K393-I394</f>
        <v>9812848</v>
      </c>
      <c r="L394" s="433"/>
    </row>
    <row r="395" spans="1:12">
      <c r="A395" s="9516"/>
      <c r="B395" s="2204"/>
      <c r="C395" s="461" t="s">
        <v>1237</v>
      </c>
      <c r="D395" s="2627" t="s">
        <v>38</v>
      </c>
      <c r="E395" s="2629"/>
      <c r="F395" s="2622"/>
      <c r="G395" s="2622"/>
      <c r="H395" s="460"/>
      <c r="I395" s="2622"/>
      <c r="J395" s="595"/>
      <c r="K395" s="1978"/>
      <c r="L395" s="433"/>
    </row>
    <row r="396" spans="1:12">
      <c r="A396" s="487"/>
      <c r="B396" s="561"/>
      <c r="C396" s="465"/>
      <c r="D396" s="602"/>
      <c r="E396" s="605"/>
      <c r="F396" s="577"/>
      <c r="G396" s="577"/>
      <c r="H396" s="600"/>
      <c r="I396" s="577"/>
      <c r="J396" s="585">
        <v>1500</v>
      </c>
      <c r="K396" s="1978">
        <f>K394+J396</f>
        <v>9814348</v>
      </c>
      <c r="L396" s="433"/>
    </row>
    <row r="397" spans="1:12">
      <c r="A397" s="9515"/>
      <c r="B397" s="2203"/>
      <c r="C397" s="457" t="s">
        <v>781</v>
      </c>
      <c r="D397" s="2619" t="s">
        <v>1845</v>
      </c>
      <c r="E397" s="2617"/>
      <c r="F397" s="2615"/>
      <c r="G397" s="2615"/>
      <c r="H397" s="537"/>
      <c r="I397" s="2615">
        <v>206140</v>
      </c>
      <c r="J397" s="464"/>
      <c r="K397" s="1977">
        <f>K396-I397</f>
        <v>9608208</v>
      </c>
      <c r="L397" s="433"/>
    </row>
    <row r="398" spans="1:12">
      <c r="A398" s="9516"/>
      <c r="B398" s="2204"/>
      <c r="C398" s="461" t="s">
        <v>1061</v>
      </c>
      <c r="D398" s="2620"/>
      <c r="E398" s="2618"/>
      <c r="F398" s="2616"/>
      <c r="G398" s="2616"/>
      <c r="H398" s="515"/>
      <c r="I398" s="2616"/>
      <c r="J398" s="559"/>
      <c r="K398" s="1978"/>
      <c r="L398" s="433"/>
    </row>
    <row r="399" spans="1:12">
      <c r="A399" s="487"/>
      <c r="B399" s="2220"/>
      <c r="C399" s="532"/>
      <c r="D399" s="576"/>
      <c r="E399" s="582"/>
      <c r="F399" s="577"/>
      <c r="G399" s="577"/>
      <c r="H399" s="600"/>
      <c r="I399" s="577"/>
      <c r="J399" s="2037">
        <v>1500</v>
      </c>
      <c r="K399" s="1978">
        <f>K397+J399</f>
        <v>9609708</v>
      </c>
      <c r="L399" s="433"/>
    </row>
    <row r="400" spans="1:12">
      <c r="A400" s="9515"/>
      <c r="B400" s="2203"/>
      <c r="C400" s="556" t="s">
        <v>796</v>
      </c>
      <c r="D400" s="2619" t="s">
        <v>1845</v>
      </c>
      <c r="E400" s="2617"/>
      <c r="F400" s="2615"/>
      <c r="G400" s="2615"/>
      <c r="H400" s="2615"/>
      <c r="I400" s="2615">
        <v>41300</v>
      </c>
      <c r="J400" s="2624"/>
      <c r="K400" s="1977">
        <f>K399-I400</f>
        <v>9568408</v>
      </c>
      <c r="L400" s="433"/>
    </row>
    <row r="401" spans="1:12">
      <c r="A401" s="9516"/>
      <c r="B401" s="2204"/>
      <c r="C401" s="555" t="s">
        <v>1062</v>
      </c>
      <c r="D401" s="2620"/>
      <c r="E401" s="2618"/>
      <c r="F401" s="2616"/>
      <c r="G401" s="2616"/>
      <c r="H401" s="2616"/>
      <c r="I401" s="2616"/>
      <c r="J401" s="2625"/>
      <c r="K401" s="1978"/>
      <c r="L401" s="433"/>
    </row>
    <row r="402" spans="1:12">
      <c r="A402" s="487"/>
      <c r="B402" s="561"/>
      <c r="C402" s="532"/>
      <c r="D402" s="576"/>
      <c r="E402" s="582"/>
      <c r="F402" s="577"/>
      <c r="G402" s="577"/>
      <c r="H402" s="600"/>
      <c r="I402" s="577"/>
      <c r="J402" s="585">
        <v>750</v>
      </c>
      <c r="K402" s="1978">
        <f>K400+J402</f>
        <v>9569158</v>
      </c>
      <c r="L402" s="433"/>
    </row>
    <row r="403" spans="1:12">
      <c r="A403" s="9515"/>
      <c r="B403" s="2203"/>
      <c r="C403" s="517" t="s">
        <v>864</v>
      </c>
      <c r="D403" s="2630" t="s">
        <v>743</v>
      </c>
      <c r="E403" s="2632" t="s">
        <v>1177</v>
      </c>
      <c r="F403" s="9492"/>
      <c r="G403" s="9609">
        <v>102500</v>
      </c>
      <c r="H403" s="2634"/>
      <c r="I403" s="2634"/>
      <c r="J403" s="2642"/>
      <c r="K403" s="1977">
        <f>K402-G403</f>
        <v>9466658</v>
      </c>
      <c r="L403" s="2217"/>
    </row>
    <row r="404" spans="1:12">
      <c r="A404" s="9516"/>
      <c r="B404" s="2204"/>
      <c r="C404" s="555" t="s">
        <v>1028</v>
      </c>
      <c r="D404" s="2631" t="s">
        <v>46</v>
      </c>
      <c r="E404" s="2633"/>
      <c r="F404" s="9493"/>
      <c r="G404" s="9610"/>
      <c r="H404" s="2635"/>
      <c r="I404" s="2635"/>
      <c r="J404" s="2643"/>
      <c r="K404" s="1978"/>
      <c r="L404" s="2218"/>
    </row>
    <row r="405" spans="1:12">
      <c r="A405" s="487"/>
      <c r="B405" s="2220"/>
      <c r="C405" s="532"/>
      <c r="D405" s="576"/>
      <c r="E405" s="582"/>
      <c r="F405" s="577"/>
      <c r="G405" s="577"/>
      <c r="H405" s="600"/>
      <c r="I405" s="577"/>
      <c r="J405" s="604">
        <v>1800</v>
      </c>
      <c r="K405" s="1978">
        <f>K403+J405</f>
        <v>9468458</v>
      </c>
      <c r="L405" s="433"/>
    </row>
    <row r="406" spans="1:12">
      <c r="A406" s="9515"/>
      <c r="B406" s="2632" t="s">
        <v>1919</v>
      </c>
      <c r="C406" s="457" t="s">
        <v>781</v>
      </c>
      <c r="D406" s="2630" t="s">
        <v>1363</v>
      </c>
      <c r="E406" s="2632"/>
      <c r="F406" s="2634"/>
      <c r="G406" s="2634"/>
      <c r="H406" s="2634">
        <v>817140</v>
      </c>
      <c r="I406" s="2634"/>
      <c r="J406" s="2642"/>
      <c r="K406" s="1977">
        <f>K405-H406</f>
        <v>8651318</v>
      </c>
      <c r="L406" s="433"/>
    </row>
    <row r="407" spans="1:12">
      <c r="A407" s="9516"/>
      <c r="B407" s="2633"/>
      <c r="C407" s="461" t="s">
        <v>1362</v>
      </c>
      <c r="D407" s="2631"/>
      <c r="E407" s="533"/>
      <c r="F407" s="2635"/>
      <c r="G407" s="2635"/>
      <c r="H407" s="2635"/>
      <c r="I407" s="2635"/>
      <c r="J407" s="2643"/>
      <c r="K407" s="1978"/>
      <c r="L407" s="433"/>
    </row>
    <row r="408" spans="1:12">
      <c r="A408" s="487"/>
      <c r="B408" s="2640"/>
      <c r="C408" s="532"/>
      <c r="D408" s="576"/>
      <c r="E408" s="582"/>
      <c r="F408" s="577"/>
      <c r="G408" s="577"/>
      <c r="H408" s="600"/>
      <c r="I408" s="577"/>
      <c r="J408" s="585">
        <v>1500</v>
      </c>
      <c r="K408" s="2081">
        <f>K406+J408</f>
        <v>8652818</v>
      </c>
      <c r="L408" s="433"/>
    </row>
    <row r="409" spans="1:12">
      <c r="A409" s="9515"/>
      <c r="B409" s="2632"/>
      <c r="C409" s="556" t="s">
        <v>781</v>
      </c>
      <c r="D409" s="2630" t="s">
        <v>1184</v>
      </c>
      <c r="E409" s="2632"/>
      <c r="F409" s="2634"/>
      <c r="G409" s="2634"/>
      <c r="H409" s="2634">
        <v>323140</v>
      </c>
      <c r="I409" s="2634"/>
      <c r="J409" s="2642"/>
      <c r="K409" s="1977">
        <f>K408-H409</f>
        <v>8329678</v>
      </c>
      <c r="L409" s="433"/>
    </row>
    <row r="410" spans="1:12">
      <c r="A410" s="9516"/>
      <c r="B410" s="2633"/>
      <c r="C410" s="555" t="s">
        <v>1182</v>
      </c>
      <c r="D410" s="2631"/>
      <c r="E410" s="2633"/>
      <c r="F410" s="2635"/>
      <c r="G410" s="2635"/>
      <c r="H410" s="2635"/>
      <c r="I410" s="2635"/>
      <c r="J410" s="2643"/>
      <c r="K410" s="1978"/>
      <c r="L410" s="433"/>
    </row>
    <row r="411" spans="1:12">
      <c r="A411" s="487"/>
      <c r="B411" s="561"/>
      <c r="C411" s="532"/>
      <c r="D411" s="576"/>
      <c r="E411" s="582"/>
      <c r="F411" s="577"/>
      <c r="G411" s="577"/>
      <c r="H411" s="600"/>
      <c r="I411" s="577"/>
      <c r="J411" s="585">
        <v>1500</v>
      </c>
      <c r="K411" s="1978">
        <f>K409+J411</f>
        <v>8331178</v>
      </c>
      <c r="L411" s="433"/>
    </row>
    <row r="412" spans="1:12">
      <c r="A412" s="9515"/>
      <c r="B412" s="2632"/>
      <c r="C412" s="556" t="s">
        <v>781</v>
      </c>
      <c r="D412" s="2645" t="s">
        <v>1496</v>
      </c>
      <c r="E412" s="974" t="s">
        <v>1497</v>
      </c>
      <c r="F412" s="2634"/>
      <c r="G412" s="2634">
        <v>14940</v>
      </c>
      <c r="H412" s="2634"/>
      <c r="I412" s="2634"/>
      <c r="J412" s="2642"/>
      <c r="K412" s="1977">
        <f>K411-G412</f>
        <v>8316238</v>
      </c>
    </row>
    <row r="413" spans="1:12">
      <c r="A413" s="9516"/>
      <c r="B413" s="2633"/>
      <c r="C413" s="555" t="s">
        <v>1493</v>
      </c>
      <c r="D413" s="2631" t="s">
        <v>38</v>
      </c>
      <c r="E413" s="2633"/>
      <c r="F413" s="2635"/>
      <c r="G413" s="2635"/>
      <c r="H413" s="2635"/>
      <c r="I413" s="2635"/>
      <c r="J413" s="2643"/>
      <c r="K413" s="1978"/>
    </row>
    <row r="414" spans="1:12">
      <c r="A414" s="487"/>
      <c r="B414" s="2640"/>
      <c r="C414" s="529"/>
      <c r="D414" s="602"/>
      <c r="E414" s="605"/>
      <c r="F414" s="577"/>
      <c r="G414" s="577"/>
      <c r="H414" s="600"/>
      <c r="I414" s="577"/>
      <c r="J414" s="585">
        <v>1500</v>
      </c>
      <c r="K414" s="1978">
        <f>K412+J414</f>
        <v>8317738</v>
      </c>
      <c r="L414" s="433"/>
    </row>
    <row r="415" spans="1:12">
      <c r="A415" s="9515"/>
      <c r="B415" s="2632"/>
      <c r="C415" s="556" t="s">
        <v>781</v>
      </c>
      <c r="D415" s="2645" t="s">
        <v>1496</v>
      </c>
      <c r="E415" s="974" t="s">
        <v>1497</v>
      </c>
      <c r="F415" s="2634"/>
      <c r="G415" s="2634">
        <v>14940</v>
      </c>
      <c r="H415" s="2634"/>
      <c r="I415" s="2634"/>
      <c r="J415" s="2642"/>
      <c r="K415" s="1977">
        <f>K414-G415</f>
        <v>8302798</v>
      </c>
      <c r="L415" s="433"/>
    </row>
    <row r="416" spans="1:12">
      <c r="A416" s="9516"/>
      <c r="B416" s="2633"/>
      <c r="C416" s="555" t="s">
        <v>1494</v>
      </c>
      <c r="D416" s="2631" t="s">
        <v>38</v>
      </c>
      <c r="E416" s="2633"/>
      <c r="F416" s="2635"/>
      <c r="G416" s="2635"/>
      <c r="H416" s="2635"/>
      <c r="I416" s="2635"/>
      <c r="J416" s="2643"/>
      <c r="K416" s="1978"/>
      <c r="L416" s="433"/>
    </row>
    <row r="417" spans="1:12">
      <c r="A417" s="487"/>
      <c r="B417" s="561"/>
      <c r="C417" s="532"/>
      <c r="D417" s="576"/>
      <c r="E417" s="582"/>
      <c r="F417" s="577"/>
      <c r="G417" s="577"/>
      <c r="H417" s="600"/>
      <c r="I417" s="577"/>
      <c r="J417" s="585">
        <v>1500</v>
      </c>
      <c r="K417" s="1978">
        <f>K415+J417</f>
        <v>8304298</v>
      </c>
      <c r="L417" s="433"/>
    </row>
    <row r="418" spans="1:12">
      <c r="A418" s="9515"/>
      <c r="B418" s="2632"/>
      <c r="C418" s="556" t="s">
        <v>781</v>
      </c>
      <c r="D418" s="2645" t="s">
        <v>1496</v>
      </c>
      <c r="E418" s="974" t="s">
        <v>1497</v>
      </c>
      <c r="F418" s="2634"/>
      <c r="G418" s="2634">
        <v>25940</v>
      </c>
      <c r="H418" s="2634"/>
      <c r="I418" s="2634"/>
      <c r="J418" s="2642"/>
      <c r="K418" s="1977">
        <f>K417-G418</f>
        <v>8278358</v>
      </c>
      <c r="L418" s="433"/>
    </row>
    <row r="419" spans="1:12">
      <c r="A419" s="9516"/>
      <c r="B419" s="2633"/>
      <c r="C419" s="555" t="s">
        <v>1495</v>
      </c>
      <c r="D419" s="2631" t="s">
        <v>38</v>
      </c>
      <c r="E419" s="2633"/>
      <c r="F419" s="2635"/>
      <c r="G419" s="2635"/>
      <c r="H419" s="2635"/>
      <c r="I419" s="2635"/>
      <c r="J419" s="2643"/>
      <c r="K419" s="1978"/>
      <c r="L419" s="433"/>
    </row>
    <row r="420" spans="1:12">
      <c r="A420" s="487"/>
      <c r="B420" s="2640"/>
      <c r="C420" s="529"/>
      <c r="D420" s="602"/>
      <c r="E420" s="605"/>
      <c r="F420" s="577"/>
      <c r="G420" s="577"/>
      <c r="H420" s="600"/>
      <c r="I420" s="577"/>
      <c r="J420" s="585">
        <v>1500</v>
      </c>
      <c r="K420" s="1978">
        <f>K418+J420</f>
        <v>8279858</v>
      </c>
      <c r="L420" s="433"/>
    </row>
    <row r="421" spans="1:12">
      <c r="A421" s="9515"/>
      <c r="B421" s="2632"/>
      <c r="C421" s="545" t="s">
        <v>781</v>
      </c>
      <c r="D421" s="2630" t="s">
        <v>941</v>
      </c>
      <c r="E421" s="974" t="s">
        <v>276</v>
      </c>
      <c r="F421" s="2634"/>
      <c r="G421" s="2634">
        <v>34140</v>
      </c>
      <c r="H421" s="537"/>
      <c r="I421" s="2634"/>
      <c r="J421" s="2642"/>
      <c r="K421" s="1977">
        <f>K420-G421</f>
        <v>8245718</v>
      </c>
      <c r="L421" s="433"/>
    </row>
    <row r="422" spans="1:12">
      <c r="A422" s="9516"/>
      <c r="B422" s="2633"/>
      <c r="C422" s="555" t="s">
        <v>1265</v>
      </c>
      <c r="D422" s="2631" t="s">
        <v>956</v>
      </c>
      <c r="E422" s="2640"/>
      <c r="F422" s="2635"/>
      <c r="G422" s="2635"/>
      <c r="H422" s="515"/>
      <c r="I422" s="2635"/>
      <c r="J422" s="2643"/>
      <c r="K422" s="1978"/>
      <c r="L422" s="433"/>
    </row>
    <row r="423" spans="1:12">
      <c r="A423" s="487"/>
      <c r="B423" s="561"/>
      <c r="C423" s="532"/>
      <c r="D423" s="576"/>
      <c r="E423" s="582"/>
      <c r="F423" s="577"/>
      <c r="G423" s="577"/>
      <c r="H423" s="600"/>
      <c r="I423" s="577"/>
      <c r="J423" s="585">
        <v>1500</v>
      </c>
      <c r="K423" s="1978">
        <f>K421+J423</f>
        <v>8247218</v>
      </c>
      <c r="L423" s="433"/>
    </row>
    <row r="424" spans="1:12">
      <c r="A424" s="9515"/>
      <c r="B424" s="2632"/>
      <c r="C424" s="457" t="s">
        <v>781</v>
      </c>
      <c r="D424" s="2646" t="s">
        <v>1734</v>
      </c>
      <c r="E424" s="459" t="s">
        <v>1805</v>
      </c>
      <c r="F424" s="2634"/>
      <c r="G424" s="2634">
        <v>42140</v>
      </c>
      <c r="H424" s="2634"/>
      <c r="I424" s="2634"/>
      <c r="J424" s="2642"/>
      <c r="K424" s="2082">
        <f>K423-G424</f>
        <v>8205078</v>
      </c>
      <c r="L424" s="433"/>
    </row>
    <row r="425" spans="1:12">
      <c r="A425" s="9516"/>
      <c r="B425" s="2633"/>
      <c r="C425" s="461" t="s">
        <v>1733</v>
      </c>
      <c r="D425" s="2647" t="s">
        <v>1860</v>
      </c>
      <c r="E425" s="2644"/>
      <c r="F425" s="2635"/>
      <c r="G425" s="2635"/>
      <c r="H425" s="2635"/>
      <c r="I425" s="2635"/>
      <c r="J425" s="2643"/>
      <c r="K425" s="2083"/>
      <c r="L425" s="433"/>
    </row>
    <row r="426" spans="1:12">
      <c r="A426" s="487"/>
      <c r="B426" s="2640"/>
      <c r="C426" s="529"/>
      <c r="D426" s="602"/>
      <c r="E426" s="605"/>
      <c r="F426" s="577"/>
      <c r="G426" s="577"/>
      <c r="H426" s="600"/>
      <c r="I426" s="577"/>
      <c r="J426" s="604">
        <v>1500</v>
      </c>
      <c r="K426" s="1978">
        <f>K424+J426</f>
        <v>8206578</v>
      </c>
      <c r="L426" s="433"/>
    </row>
    <row r="427" spans="1:12">
      <c r="A427" s="9515"/>
      <c r="B427" s="2632"/>
      <c r="C427" s="474" t="s">
        <v>781</v>
      </c>
      <c r="D427" s="2630" t="s">
        <v>933</v>
      </c>
      <c r="E427" s="2632" t="s">
        <v>110</v>
      </c>
      <c r="F427" s="2634"/>
      <c r="G427" s="2634">
        <v>70640</v>
      </c>
      <c r="H427" s="2634"/>
      <c r="I427" s="2634"/>
      <c r="J427" s="2642"/>
      <c r="K427" s="1977">
        <f>K426-G427</f>
        <v>8135938</v>
      </c>
      <c r="L427" s="433"/>
    </row>
    <row r="428" spans="1:12">
      <c r="A428" s="9516"/>
      <c r="B428" s="2633"/>
      <c r="C428" s="461" t="s">
        <v>1241</v>
      </c>
      <c r="D428" s="2631" t="s">
        <v>598</v>
      </c>
      <c r="E428" s="2633"/>
      <c r="F428" s="2635"/>
      <c r="G428" s="2635"/>
      <c r="H428" s="2635"/>
      <c r="I428" s="2635"/>
      <c r="J428" s="2643"/>
      <c r="K428" s="1978"/>
      <c r="L428" s="433"/>
    </row>
    <row r="429" spans="1:12">
      <c r="A429" s="487"/>
      <c r="B429" s="561"/>
      <c r="C429" s="532"/>
      <c r="D429" s="576"/>
      <c r="E429" s="582"/>
      <c r="F429" s="577"/>
      <c r="G429" s="577"/>
      <c r="H429" s="600"/>
      <c r="I429" s="577"/>
      <c r="J429" s="585">
        <v>1500</v>
      </c>
      <c r="K429" s="2035">
        <f>K427+J429</f>
        <v>8137438</v>
      </c>
      <c r="L429" s="433"/>
    </row>
    <row r="430" spans="1:12">
      <c r="A430" s="9515"/>
      <c r="B430" s="2632"/>
      <c r="C430" s="474" t="s">
        <v>781</v>
      </c>
      <c r="D430" s="2646" t="s">
        <v>312</v>
      </c>
      <c r="E430" s="2632" t="s">
        <v>310</v>
      </c>
      <c r="F430" s="2634"/>
      <c r="G430" s="2634">
        <v>10140</v>
      </c>
      <c r="H430" s="2634"/>
      <c r="I430" s="2634"/>
      <c r="J430" s="2642"/>
      <c r="K430" s="1977">
        <f>K429-G430</f>
        <v>8127298</v>
      </c>
      <c r="L430" s="433"/>
    </row>
    <row r="431" spans="1:12">
      <c r="A431" s="9516"/>
      <c r="B431" s="2633"/>
      <c r="C431" s="538" t="s">
        <v>1242</v>
      </c>
      <c r="D431" s="2647" t="s">
        <v>38</v>
      </c>
      <c r="E431" s="2644"/>
      <c r="F431" s="2635"/>
      <c r="G431" s="2635"/>
      <c r="H431" s="2635"/>
      <c r="I431" s="2635"/>
      <c r="J431" s="2643"/>
      <c r="K431" s="1978"/>
      <c r="L431" s="433"/>
    </row>
    <row r="432" spans="1:12">
      <c r="A432" s="487"/>
      <c r="B432" s="2640"/>
      <c r="C432" s="532"/>
      <c r="D432" s="576"/>
      <c r="E432" s="582"/>
      <c r="F432" s="577"/>
      <c r="G432" s="577"/>
      <c r="H432" s="600"/>
      <c r="I432" s="577"/>
      <c r="J432" s="604">
        <v>1500</v>
      </c>
      <c r="K432" s="1978">
        <f>K430+J432</f>
        <v>8128798</v>
      </c>
      <c r="L432" s="433"/>
    </row>
    <row r="433" spans="1:12">
      <c r="A433" s="9515"/>
      <c r="B433" s="2632"/>
      <c r="C433" s="556" t="s">
        <v>781</v>
      </c>
      <c r="D433" s="2646" t="s">
        <v>312</v>
      </c>
      <c r="E433" s="2632" t="s">
        <v>310</v>
      </c>
      <c r="F433" s="2634"/>
      <c r="G433" s="2634">
        <v>55390</v>
      </c>
      <c r="H433" s="2634"/>
      <c r="I433" s="2634"/>
      <c r="J433" s="2642"/>
      <c r="K433" s="1977">
        <f>K432-G433</f>
        <v>8073408</v>
      </c>
      <c r="L433" s="433"/>
    </row>
    <row r="434" spans="1:12">
      <c r="A434" s="9516"/>
      <c r="B434" s="2633"/>
      <c r="C434" s="555" t="s">
        <v>1535</v>
      </c>
      <c r="D434" s="2647" t="s">
        <v>38</v>
      </c>
      <c r="E434" s="2644"/>
      <c r="F434" s="2635"/>
      <c r="G434" s="2635"/>
      <c r="H434" s="2635"/>
      <c r="I434" s="2635"/>
      <c r="J434" s="2643"/>
      <c r="K434" s="1978"/>
      <c r="L434" s="433"/>
    </row>
    <row r="435" spans="1:12">
      <c r="A435" s="487"/>
      <c r="B435" s="2640"/>
      <c r="C435" s="529"/>
      <c r="D435" s="602"/>
      <c r="E435" s="605"/>
      <c r="F435" s="577"/>
      <c r="G435" s="577"/>
      <c r="H435" s="600"/>
      <c r="I435" s="577"/>
      <c r="J435" s="585">
        <v>1500</v>
      </c>
      <c r="K435" s="1978">
        <f>K433+J435</f>
        <v>8074908</v>
      </c>
      <c r="L435" s="433"/>
    </row>
    <row r="436" spans="1:12">
      <c r="A436" s="9515"/>
      <c r="B436" s="2632"/>
      <c r="C436" s="474" t="s">
        <v>781</v>
      </c>
      <c r="D436" s="2630" t="s">
        <v>199</v>
      </c>
      <c r="E436" s="2632" t="s">
        <v>201</v>
      </c>
      <c r="F436" s="2634"/>
      <c r="G436" s="2634">
        <v>62640</v>
      </c>
      <c r="H436" s="2634"/>
      <c r="I436" s="2634"/>
      <c r="J436" s="2642"/>
      <c r="K436" s="2032">
        <f>K435-G436</f>
        <v>8012268</v>
      </c>
      <c r="L436" s="433"/>
    </row>
    <row r="437" spans="1:12">
      <c r="A437" s="9516"/>
      <c r="B437" s="2633"/>
      <c r="C437" s="477" t="s">
        <v>1243</v>
      </c>
      <c r="D437" s="2631" t="s">
        <v>200</v>
      </c>
      <c r="E437" s="2633"/>
      <c r="F437" s="2635"/>
      <c r="G437" s="2635"/>
      <c r="H437" s="2635"/>
      <c r="I437" s="2635"/>
      <c r="J437" s="2643"/>
      <c r="K437" s="1978"/>
      <c r="L437" s="433"/>
    </row>
    <row r="438" spans="1:12">
      <c r="A438" s="487"/>
      <c r="B438" s="561"/>
      <c r="C438" s="532"/>
      <c r="D438" s="576"/>
      <c r="E438" s="582"/>
      <c r="F438" s="577"/>
      <c r="G438" s="577"/>
      <c r="H438" s="600"/>
      <c r="I438" s="577"/>
      <c r="J438" s="604">
        <v>1500</v>
      </c>
      <c r="K438" s="1978">
        <f>K436+J438</f>
        <v>8013768</v>
      </c>
      <c r="L438" s="433"/>
    </row>
    <row r="439" spans="1:12">
      <c r="A439" s="9515"/>
      <c r="B439" s="2632"/>
      <c r="C439" s="457" t="s">
        <v>781</v>
      </c>
      <c r="D439" s="2646" t="s">
        <v>943</v>
      </c>
      <c r="E439" s="459" t="s">
        <v>1231</v>
      </c>
      <c r="F439" s="2634"/>
      <c r="G439" s="2634">
        <v>188640</v>
      </c>
      <c r="H439" s="2634"/>
      <c r="I439" s="2634"/>
      <c r="J439" s="2642"/>
      <c r="K439" s="1977">
        <f>K438-G439</f>
        <v>7825128</v>
      </c>
      <c r="L439" s="433"/>
    </row>
    <row r="440" spans="1:12">
      <c r="A440" s="9516"/>
      <c r="B440" s="2633"/>
      <c r="C440" s="461" t="s">
        <v>1181</v>
      </c>
      <c r="D440" s="2647" t="s">
        <v>598</v>
      </c>
      <c r="E440" s="2644"/>
      <c r="F440" s="2635"/>
      <c r="G440" s="2635"/>
      <c r="H440" s="2635"/>
      <c r="I440" s="2635"/>
      <c r="J440" s="2643"/>
      <c r="K440" s="1978"/>
      <c r="L440" s="433"/>
    </row>
    <row r="441" spans="1:12">
      <c r="A441" s="487"/>
      <c r="B441" s="2640"/>
      <c r="C441" s="532"/>
      <c r="D441" s="576"/>
      <c r="E441" s="582"/>
      <c r="F441" s="577"/>
      <c r="G441" s="577"/>
      <c r="H441" s="600"/>
      <c r="I441" s="577"/>
      <c r="J441" s="604">
        <v>1500</v>
      </c>
      <c r="K441" s="2035">
        <f>K439+J441</f>
        <v>7826628</v>
      </c>
      <c r="L441" s="433"/>
    </row>
    <row r="442" spans="1:12">
      <c r="A442" s="9515"/>
      <c r="B442" s="2632"/>
      <c r="C442" s="556" t="s">
        <v>781</v>
      </c>
      <c r="D442" s="2630" t="s">
        <v>939</v>
      </c>
      <c r="E442" s="459" t="s">
        <v>1244</v>
      </c>
      <c r="F442" s="2634"/>
      <c r="G442" s="2634">
        <v>67640</v>
      </c>
      <c r="H442" s="2634"/>
      <c r="I442" s="2634"/>
      <c r="J442" s="2642"/>
      <c r="K442" s="2240">
        <f>K441-G442</f>
        <v>7758988</v>
      </c>
      <c r="L442" s="433"/>
    </row>
    <row r="443" spans="1:12">
      <c r="A443" s="9516"/>
      <c r="B443" s="2633"/>
      <c r="C443" s="555" t="s">
        <v>938</v>
      </c>
      <c r="D443" s="2631" t="s">
        <v>1819</v>
      </c>
      <c r="E443" s="2644"/>
      <c r="F443" s="2635"/>
      <c r="G443" s="2635"/>
      <c r="H443" s="2635"/>
      <c r="I443" s="2635"/>
      <c r="J443" s="2643"/>
      <c r="K443" s="2241"/>
      <c r="L443" s="433"/>
    </row>
    <row r="444" spans="1:12">
      <c r="A444" s="487"/>
      <c r="B444" s="2640"/>
      <c r="C444" s="529"/>
      <c r="D444" s="602"/>
      <c r="E444" s="605"/>
      <c r="F444" s="577"/>
      <c r="G444" s="577"/>
      <c r="H444" s="600"/>
      <c r="I444" s="577"/>
      <c r="J444" s="585">
        <v>1500</v>
      </c>
      <c r="K444" s="2241">
        <f>K442+J444</f>
        <v>7760488</v>
      </c>
      <c r="L444" s="433"/>
    </row>
    <row r="445" spans="1:12">
      <c r="A445" s="9515"/>
      <c r="B445" s="2632"/>
      <c r="C445" s="457" t="s">
        <v>781</v>
      </c>
      <c r="D445" s="2646" t="s">
        <v>1246</v>
      </c>
      <c r="E445" s="459" t="s">
        <v>1248</v>
      </c>
      <c r="F445" s="2634"/>
      <c r="G445" s="2634">
        <v>46140</v>
      </c>
      <c r="H445" s="2634"/>
      <c r="I445" s="2634"/>
      <c r="J445" s="2642"/>
      <c r="K445" s="2240">
        <f>K444-G445</f>
        <v>7714348</v>
      </c>
      <c r="L445" s="433"/>
    </row>
    <row r="446" spans="1:12">
      <c r="A446" s="9516"/>
      <c r="B446" s="2633"/>
      <c r="C446" s="461" t="s">
        <v>1245</v>
      </c>
      <c r="D446" s="2647" t="s">
        <v>1247</v>
      </c>
      <c r="E446" s="2644"/>
      <c r="F446" s="2635"/>
      <c r="G446" s="2635"/>
      <c r="H446" s="2635"/>
      <c r="I446" s="2635"/>
      <c r="J446" s="2643"/>
      <c r="K446" s="2241"/>
      <c r="L446" s="433"/>
    </row>
    <row r="447" spans="1:12">
      <c r="A447" s="487"/>
      <c r="B447" s="561"/>
      <c r="C447" s="529"/>
      <c r="D447" s="602"/>
      <c r="E447" s="605"/>
      <c r="F447" s="577"/>
      <c r="G447" s="577"/>
      <c r="H447" s="600"/>
      <c r="I447" s="577"/>
      <c r="J447" s="585">
        <v>1500</v>
      </c>
      <c r="K447" s="2243">
        <f>K445+J447</f>
        <v>7715848</v>
      </c>
      <c r="L447" s="433"/>
    </row>
    <row r="448" spans="1:12">
      <c r="A448" s="9515"/>
      <c r="B448" s="2632"/>
      <c r="C448" s="556" t="s">
        <v>781</v>
      </c>
      <c r="D448" s="2630" t="s">
        <v>1321</v>
      </c>
      <c r="E448" s="1110" t="s">
        <v>1322</v>
      </c>
      <c r="F448" s="2634"/>
      <c r="G448" s="2634">
        <v>31640</v>
      </c>
      <c r="H448" s="2634"/>
      <c r="I448" s="2634"/>
      <c r="J448" s="2642"/>
      <c r="K448" s="2240">
        <f>K447-G448</f>
        <v>7684208</v>
      </c>
      <c r="L448" s="433"/>
    </row>
    <row r="449" spans="1:12">
      <c r="A449" s="9516"/>
      <c r="B449" s="2633"/>
      <c r="C449" s="555" t="s">
        <v>1306</v>
      </c>
      <c r="D449" s="2631" t="s">
        <v>1176</v>
      </c>
      <c r="E449" s="2633"/>
      <c r="F449" s="2635"/>
      <c r="G449" s="2635"/>
      <c r="H449" s="2635"/>
      <c r="I449" s="2635"/>
      <c r="J449" s="2643"/>
      <c r="K449" s="2241"/>
      <c r="L449" s="433"/>
    </row>
    <row r="450" spans="1:12">
      <c r="A450" s="487"/>
      <c r="B450" s="561"/>
      <c r="C450" s="529"/>
      <c r="D450" s="602"/>
      <c r="E450" s="605"/>
      <c r="F450" s="577"/>
      <c r="G450" s="577"/>
      <c r="H450" s="600"/>
      <c r="I450" s="577"/>
      <c r="J450" s="585">
        <v>1500</v>
      </c>
      <c r="K450" s="2243">
        <f>K448+J450</f>
        <v>7685708</v>
      </c>
      <c r="L450" s="433"/>
    </row>
    <row r="451" spans="1:12">
      <c r="A451" s="9515"/>
      <c r="B451" s="2632"/>
      <c r="C451" s="556" t="s">
        <v>781</v>
      </c>
      <c r="D451" s="2630" t="s">
        <v>743</v>
      </c>
      <c r="E451" s="2632" t="s">
        <v>1177</v>
      </c>
      <c r="F451" s="2634"/>
      <c r="G451" s="2634">
        <v>22890</v>
      </c>
      <c r="H451" s="2634"/>
      <c r="I451" s="2634"/>
      <c r="J451" s="2642"/>
      <c r="K451" s="2240">
        <f>K450-G451</f>
        <v>7662818</v>
      </c>
      <c r="L451" s="433"/>
    </row>
    <row r="452" spans="1:12">
      <c r="A452" s="9516"/>
      <c r="B452" s="2633"/>
      <c r="C452" s="555" t="s">
        <v>1175</v>
      </c>
      <c r="D452" s="2631" t="s">
        <v>1176</v>
      </c>
      <c r="E452" s="2633"/>
      <c r="F452" s="2635"/>
      <c r="G452" s="2635"/>
      <c r="H452" s="2635"/>
      <c r="I452" s="2635"/>
      <c r="J452" s="2643"/>
      <c r="K452" s="2241"/>
      <c r="L452" s="433"/>
    </row>
    <row r="453" spans="1:12">
      <c r="A453" s="487"/>
      <c r="B453" s="561"/>
      <c r="C453" s="529"/>
      <c r="D453" s="602"/>
      <c r="E453" s="605"/>
      <c r="F453" s="577"/>
      <c r="G453" s="577"/>
      <c r="H453" s="600"/>
      <c r="I453" s="577"/>
      <c r="J453" s="585">
        <v>1500</v>
      </c>
      <c r="K453" s="2241">
        <f>K451+J453</f>
        <v>7664318</v>
      </c>
      <c r="L453" s="433"/>
    </row>
    <row r="454" spans="1:12">
      <c r="A454" s="9515"/>
      <c r="B454" s="2203"/>
      <c r="C454" s="556" t="s">
        <v>864</v>
      </c>
      <c r="D454" s="485" t="s">
        <v>1221</v>
      </c>
      <c r="E454" s="2632" t="s">
        <v>1236</v>
      </c>
      <c r="F454" s="2634"/>
      <c r="G454" s="2634">
        <v>102500</v>
      </c>
      <c r="H454" s="2634"/>
      <c r="I454" s="2634"/>
      <c r="J454" s="2634"/>
      <c r="K454" s="1977">
        <f>K453-G454</f>
        <v>7561818</v>
      </c>
      <c r="L454" s="433"/>
    </row>
    <row r="455" spans="1:12">
      <c r="A455" s="9516"/>
      <c r="B455" s="2204"/>
      <c r="C455" s="555" t="s">
        <v>1220</v>
      </c>
      <c r="D455" s="486" t="s">
        <v>1222</v>
      </c>
      <c r="E455" s="2633"/>
      <c r="F455" s="2635"/>
      <c r="G455" s="2635"/>
      <c r="H455" s="2635"/>
      <c r="I455" s="2635"/>
      <c r="J455" s="2635"/>
      <c r="K455" s="1978"/>
      <c r="L455" s="433"/>
    </row>
    <row r="456" spans="1:12">
      <c r="A456" s="487"/>
      <c r="B456" s="561"/>
      <c r="C456" s="528"/>
      <c r="D456" s="576"/>
      <c r="E456" s="574"/>
      <c r="F456" s="577"/>
      <c r="G456" s="577"/>
      <c r="H456" s="600"/>
      <c r="I456" s="577"/>
      <c r="J456" s="604">
        <v>1800</v>
      </c>
      <c r="K456" s="2241">
        <f>K454+J456</f>
        <v>7563618</v>
      </c>
      <c r="L456" s="433"/>
    </row>
    <row r="457" spans="1:12">
      <c r="A457" s="9515"/>
      <c r="B457" s="2203"/>
      <c r="C457" s="545" t="s">
        <v>997</v>
      </c>
      <c r="D457" s="2630" t="s">
        <v>1584</v>
      </c>
      <c r="E457" s="974" t="s">
        <v>56</v>
      </c>
      <c r="F457" s="2634"/>
      <c r="G457" s="2634">
        <v>202500</v>
      </c>
      <c r="H457" s="2634"/>
      <c r="I457" s="2634"/>
      <c r="J457" s="2642"/>
      <c r="K457" s="2240">
        <f>K456-G457</f>
        <v>7361118</v>
      </c>
      <c r="L457" s="9617"/>
    </row>
    <row r="458" spans="1:12">
      <c r="A458" s="9516"/>
      <c r="B458" s="2204"/>
      <c r="C458" s="555" t="s">
        <v>1583</v>
      </c>
      <c r="D458" s="2631" t="s">
        <v>1384</v>
      </c>
      <c r="E458" s="2640"/>
      <c r="F458" s="2635"/>
      <c r="G458" s="2635"/>
      <c r="H458" s="2635"/>
      <c r="I458" s="2635"/>
      <c r="J458" s="2643"/>
      <c r="K458" s="2241"/>
      <c r="L458" s="9618"/>
    </row>
    <row r="459" spans="1:12">
      <c r="A459" s="487"/>
      <c r="B459" s="2220"/>
      <c r="C459" s="1989"/>
      <c r="D459" s="1981"/>
      <c r="E459" s="1982"/>
      <c r="F459" s="1985"/>
      <c r="G459" s="1985"/>
      <c r="H459" s="1962"/>
      <c r="I459" s="1985"/>
      <c r="J459" s="1979">
        <v>1800</v>
      </c>
      <c r="K459" s="2241">
        <f>K457+J459</f>
        <v>7362918</v>
      </c>
      <c r="L459" s="433"/>
    </row>
    <row r="460" spans="1:12">
      <c r="A460" s="9515"/>
      <c r="B460" s="2203"/>
      <c r="C460" s="556" t="s">
        <v>864</v>
      </c>
      <c r="D460" s="2630" t="s">
        <v>983</v>
      </c>
      <c r="E460" s="2636" t="s">
        <v>262</v>
      </c>
      <c r="F460" s="2634"/>
      <c r="G460" s="2638">
        <v>102500</v>
      </c>
      <c r="H460" s="534"/>
      <c r="I460" s="2634"/>
      <c r="J460" s="595"/>
      <c r="K460" s="2240">
        <f>K459-G460</f>
        <v>7260418</v>
      </c>
      <c r="L460" s="9617"/>
    </row>
    <row r="461" spans="1:12">
      <c r="A461" s="9516"/>
      <c r="B461" s="2204"/>
      <c r="C461" s="555" t="s">
        <v>1581</v>
      </c>
      <c r="D461" s="2631" t="s">
        <v>38</v>
      </c>
      <c r="E461" s="2637"/>
      <c r="F461" s="2635"/>
      <c r="G461" s="2639"/>
      <c r="H461" s="515"/>
      <c r="I461" s="2635"/>
      <c r="J461" s="559"/>
      <c r="K461" s="2241"/>
      <c r="L461" s="9618"/>
    </row>
    <row r="462" spans="1:12">
      <c r="A462" s="487"/>
      <c r="B462" s="561"/>
      <c r="C462" s="532"/>
      <c r="D462" s="576"/>
      <c r="E462" s="584"/>
      <c r="F462" s="600"/>
      <c r="G462" s="600"/>
      <c r="H462" s="600"/>
      <c r="I462" s="600"/>
      <c r="J462" s="604">
        <v>1800</v>
      </c>
      <c r="K462" s="2241">
        <f>K460+J462</f>
        <v>7262218</v>
      </c>
      <c r="L462" s="433"/>
    </row>
    <row r="463" spans="1:12">
      <c r="A463" s="9515"/>
      <c r="B463" s="2203"/>
      <c r="C463" s="545" t="s">
        <v>781</v>
      </c>
      <c r="D463" s="2630" t="s">
        <v>113</v>
      </c>
      <c r="E463" s="2632" t="s">
        <v>114</v>
      </c>
      <c r="F463" s="2634"/>
      <c r="G463" s="2634"/>
      <c r="H463" s="2634"/>
      <c r="I463" s="2634">
        <v>111440</v>
      </c>
      <c r="J463" s="2642"/>
      <c r="K463" s="2240">
        <f>K462-I463</f>
        <v>7150778</v>
      </c>
      <c r="L463" s="433"/>
    </row>
    <row r="464" spans="1:12">
      <c r="A464" s="9516"/>
      <c r="B464" s="2204"/>
      <c r="C464" s="538" t="s">
        <v>1420</v>
      </c>
      <c r="D464" s="2631" t="s">
        <v>46</v>
      </c>
      <c r="E464" s="2633"/>
      <c r="F464" s="2635"/>
      <c r="G464" s="2635"/>
      <c r="H464" s="2635"/>
      <c r="I464" s="2635"/>
      <c r="J464" s="2643"/>
      <c r="K464" s="2241"/>
      <c r="L464" s="433"/>
    </row>
    <row r="465" spans="1:12">
      <c r="A465" s="487"/>
      <c r="B465" s="2220"/>
      <c r="C465" s="529"/>
      <c r="D465" s="602"/>
      <c r="E465" s="605"/>
      <c r="F465" s="577"/>
      <c r="G465" s="577"/>
      <c r="H465" s="600"/>
      <c r="I465" s="577"/>
      <c r="J465" s="585">
        <v>1500</v>
      </c>
      <c r="K465" s="2243">
        <f>K463+J465</f>
        <v>7152278</v>
      </c>
      <c r="L465" s="433"/>
    </row>
    <row r="466" spans="1:12">
      <c r="A466" s="9515"/>
      <c r="B466" s="2203"/>
      <c r="C466" s="556" t="s">
        <v>781</v>
      </c>
      <c r="D466" s="485" t="s">
        <v>1859</v>
      </c>
      <c r="E466" s="2632"/>
      <c r="F466" s="9492"/>
      <c r="G466" s="9492"/>
      <c r="H466" s="9492"/>
      <c r="I466" s="9492">
        <v>119640</v>
      </c>
      <c r="J466" s="2642"/>
      <c r="K466" s="2240">
        <f>K465-I466</f>
        <v>7032638</v>
      </c>
      <c r="L466" s="433"/>
    </row>
    <row r="467" spans="1:12">
      <c r="A467" s="9516"/>
      <c r="B467" s="2204"/>
      <c r="C467" s="555" t="s">
        <v>1208</v>
      </c>
      <c r="D467" s="486" t="s">
        <v>814</v>
      </c>
      <c r="E467" s="2633"/>
      <c r="F467" s="9493"/>
      <c r="G467" s="9493"/>
      <c r="H467" s="9493"/>
      <c r="I467" s="9493"/>
      <c r="J467" s="2643"/>
      <c r="K467" s="2241"/>
      <c r="L467" s="433"/>
    </row>
    <row r="468" spans="1:12">
      <c r="A468" s="487"/>
      <c r="B468" s="561"/>
      <c r="C468" s="532"/>
      <c r="D468" s="576"/>
      <c r="E468" s="582"/>
      <c r="F468" s="577"/>
      <c r="G468" s="577"/>
      <c r="H468" s="600"/>
      <c r="I468" s="577"/>
      <c r="J468" s="604">
        <v>1500</v>
      </c>
      <c r="K468" s="2241">
        <f>K466+J468</f>
        <v>7034138</v>
      </c>
      <c r="L468" s="433"/>
    </row>
    <row r="469" spans="1:12">
      <c r="A469" s="9515"/>
      <c r="B469" s="2203"/>
      <c r="C469" s="474" t="s">
        <v>1920</v>
      </c>
      <c r="D469" s="485" t="s">
        <v>1887</v>
      </c>
      <c r="E469" s="2632" t="s">
        <v>1888</v>
      </c>
      <c r="F469" s="2641"/>
      <c r="G469" s="2634">
        <v>74640</v>
      </c>
      <c r="H469" s="2205"/>
      <c r="I469" s="2205"/>
      <c r="J469" s="2222"/>
      <c r="K469" s="2240">
        <f>K468-G469</f>
        <v>6959498</v>
      </c>
      <c r="L469" s="433"/>
    </row>
    <row r="470" spans="1:12">
      <c r="A470" s="9516"/>
      <c r="B470" s="2204"/>
      <c r="C470" s="477" t="s">
        <v>1922</v>
      </c>
      <c r="D470" s="486" t="s">
        <v>1819</v>
      </c>
      <c r="E470" s="2633"/>
      <c r="F470" s="2635"/>
      <c r="G470" s="2635"/>
      <c r="H470" s="2206"/>
      <c r="I470" s="2206"/>
      <c r="J470" s="2223"/>
      <c r="K470" s="2241"/>
      <c r="L470" s="433"/>
    </row>
    <row r="471" spans="1:12">
      <c r="A471" s="487"/>
      <c r="B471" s="561"/>
      <c r="C471" s="891"/>
      <c r="D471" s="891"/>
      <c r="E471" s="891"/>
      <c r="F471" s="586"/>
      <c r="G471" s="588"/>
      <c r="H471" s="600"/>
      <c r="I471" s="577"/>
      <c r="J471" s="604">
        <v>1500</v>
      </c>
      <c r="K471" s="2241">
        <f>K469+J471</f>
        <v>6960998</v>
      </c>
      <c r="L471" s="433"/>
    </row>
    <row r="472" spans="1:12">
      <c r="A472" s="9515"/>
      <c r="B472" s="2203"/>
      <c r="C472" s="474" t="s">
        <v>1921</v>
      </c>
      <c r="D472" s="485" t="s">
        <v>1887</v>
      </c>
      <c r="E472" s="2632" t="s">
        <v>1888</v>
      </c>
      <c r="F472" s="2634"/>
      <c r="G472" s="2634">
        <v>31140</v>
      </c>
      <c r="H472" s="2231"/>
      <c r="I472" s="2205"/>
      <c r="J472" s="2222"/>
      <c r="K472" s="2240">
        <f>K471-G472</f>
        <v>6929858</v>
      </c>
      <c r="L472" s="433"/>
    </row>
    <row r="473" spans="1:12">
      <c r="A473" s="9516"/>
      <c r="B473" s="2204"/>
      <c r="C473" s="477" t="s">
        <v>1923</v>
      </c>
      <c r="D473" s="486" t="s">
        <v>1819</v>
      </c>
      <c r="E473" s="2633"/>
      <c r="F473" s="2635"/>
      <c r="G473" s="2635"/>
      <c r="H473" s="2232"/>
      <c r="I473" s="2206"/>
      <c r="J473" s="2223"/>
      <c r="K473" s="2241"/>
      <c r="L473" s="433"/>
    </row>
    <row r="474" spans="1:12">
      <c r="A474" s="487"/>
      <c r="B474" s="561"/>
      <c r="C474" s="529"/>
      <c r="D474" s="602"/>
      <c r="E474" s="605"/>
      <c r="F474" s="577"/>
      <c r="G474" s="577"/>
      <c r="H474" s="600"/>
      <c r="I474" s="577"/>
      <c r="J474" s="604">
        <v>1500</v>
      </c>
      <c r="K474" s="2243">
        <f>K472+J474</f>
        <v>6931358</v>
      </c>
      <c r="L474" s="433"/>
    </row>
    <row r="475" spans="1:12">
      <c r="A475" s="9515"/>
      <c r="B475" s="2203" t="s">
        <v>1927</v>
      </c>
      <c r="C475" s="556" t="s">
        <v>591</v>
      </c>
      <c r="D475" s="2652"/>
      <c r="E475" s="2654"/>
      <c r="F475" s="2648">
        <v>20000000</v>
      </c>
      <c r="G475" s="2205"/>
      <c r="H475" s="2205"/>
      <c r="I475" s="2205"/>
      <c r="J475" s="2222"/>
      <c r="K475" s="2240">
        <f>K474+F475</f>
        <v>26931358</v>
      </c>
      <c r="L475" s="433"/>
    </row>
    <row r="476" spans="1:12">
      <c r="A476" s="9516"/>
      <c r="B476" s="2204"/>
      <c r="C476" s="555"/>
      <c r="D476" s="2653"/>
      <c r="E476" s="2655"/>
      <c r="F476" s="2649"/>
      <c r="G476" s="2206"/>
      <c r="H476" s="2206"/>
      <c r="I476" s="2206"/>
      <c r="J476" s="2223"/>
      <c r="K476" s="2241"/>
      <c r="L476" s="433"/>
    </row>
    <row r="477" spans="1:12">
      <c r="A477" s="487"/>
      <c r="B477" s="561"/>
      <c r="C477" s="532"/>
      <c r="D477" s="576"/>
      <c r="E477" s="582"/>
      <c r="F477" s="577"/>
      <c r="G477" s="577"/>
      <c r="H477" s="600"/>
      <c r="I477" s="577"/>
      <c r="J477" s="604"/>
      <c r="K477" s="2241"/>
      <c r="L477" s="433"/>
    </row>
    <row r="478" spans="1:12">
      <c r="A478" s="9515"/>
      <c r="B478" s="2203"/>
      <c r="C478" s="435" t="s">
        <v>864</v>
      </c>
      <c r="D478" s="2652" t="s">
        <v>1221</v>
      </c>
      <c r="E478" s="2650" t="s">
        <v>1236</v>
      </c>
      <c r="F478" s="2648"/>
      <c r="G478" s="2648">
        <v>102500</v>
      </c>
      <c r="H478" s="2648"/>
      <c r="I478" s="2648"/>
      <c r="J478" s="2659"/>
      <c r="K478" s="2240">
        <f>K475-G478</f>
        <v>26828858</v>
      </c>
      <c r="L478" s="433"/>
    </row>
    <row r="479" spans="1:12">
      <c r="A479" s="9516"/>
      <c r="B479" s="2204"/>
      <c r="C479" s="509" t="s">
        <v>1261</v>
      </c>
      <c r="D479" s="2653" t="s">
        <v>1222</v>
      </c>
      <c r="E479" s="2651"/>
      <c r="F479" s="2649"/>
      <c r="G479" s="2649"/>
      <c r="H479" s="2649"/>
      <c r="I479" s="2649"/>
      <c r="J479" s="2660"/>
      <c r="K479" s="2241"/>
      <c r="L479" s="433"/>
    </row>
    <row r="480" spans="1:12">
      <c r="A480" s="487"/>
      <c r="B480" s="561"/>
      <c r="C480" s="532"/>
      <c r="D480" s="576"/>
      <c r="E480" s="582"/>
      <c r="F480" s="577"/>
      <c r="G480" s="577"/>
      <c r="H480" s="600"/>
      <c r="I480" s="575"/>
      <c r="J480" s="585">
        <v>1800</v>
      </c>
      <c r="K480" s="2244">
        <f>K478+J480</f>
        <v>26830658</v>
      </c>
      <c r="L480" s="433"/>
    </row>
    <row r="481" spans="1:12">
      <c r="A481" s="9515"/>
      <c r="B481" s="2203" t="s">
        <v>1926</v>
      </c>
      <c r="C481" s="556" t="s">
        <v>1710</v>
      </c>
      <c r="D481" s="2652" t="s">
        <v>457</v>
      </c>
      <c r="E481" s="1136" t="s">
        <v>459</v>
      </c>
      <c r="F481" s="2648"/>
      <c r="G481" s="2656"/>
      <c r="H481" s="2648"/>
      <c r="I481" s="2648">
        <v>37780</v>
      </c>
      <c r="J481" s="2659"/>
      <c r="K481" s="2240">
        <f>K480-I481</f>
        <v>26792878</v>
      </c>
      <c r="L481" s="9617"/>
    </row>
    <row r="482" spans="1:12">
      <c r="A482" s="9516"/>
      <c r="B482" s="2204"/>
      <c r="C482" s="555" t="s">
        <v>1762</v>
      </c>
      <c r="D482" s="2653" t="s">
        <v>1893</v>
      </c>
      <c r="E482" s="2658"/>
      <c r="F482" s="2649"/>
      <c r="G482" s="2657"/>
      <c r="H482" s="2649"/>
      <c r="I482" s="2649"/>
      <c r="J482" s="2660"/>
      <c r="K482" s="2241"/>
      <c r="L482" s="9618"/>
    </row>
    <row r="483" spans="1:12">
      <c r="A483" s="498"/>
      <c r="B483" s="974"/>
      <c r="C483" s="532"/>
      <c r="D483" s="576"/>
      <c r="E483" s="582"/>
      <c r="F483" s="577"/>
      <c r="G483" s="577"/>
      <c r="H483" s="600"/>
      <c r="I483" s="577"/>
      <c r="J483" s="604">
        <v>1500</v>
      </c>
      <c r="K483" s="2245">
        <f>K481+J483</f>
        <v>26794378</v>
      </c>
      <c r="L483" s="433"/>
    </row>
    <row r="484" spans="1:12">
      <c r="A484" s="9515"/>
      <c r="B484" s="2203" t="s">
        <v>1925</v>
      </c>
      <c r="C484" s="474" t="s">
        <v>815</v>
      </c>
      <c r="D484" s="485" t="s">
        <v>1852</v>
      </c>
      <c r="E484" s="2663"/>
      <c r="F484" s="2665"/>
      <c r="G484" s="2665"/>
      <c r="H484" s="2670"/>
      <c r="I484" s="2665">
        <v>3237507</v>
      </c>
      <c r="J484" s="2668"/>
      <c r="K484" s="2240">
        <f>K483-I484</f>
        <v>23556871</v>
      </c>
      <c r="L484" s="9617"/>
    </row>
    <row r="485" spans="1:12">
      <c r="A485" s="9516"/>
      <c r="B485" s="2204"/>
      <c r="C485" s="461" t="s">
        <v>1851</v>
      </c>
      <c r="D485" s="486"/>
      <c r="E485" s="2664"/>
      <c r="F485" s="2666"/>
      <c r="G485" s="2666"/>
      <c r="H485" s="2671"/>
      <c r="I485" s="2666"/>
      <c r="J485" s="2669"/>
      <c r="K485" s="2241"/>
      <c r="L485" s="9618"/>
    </row>
    <row r="486" spans="1:12">
      <c r="A486" s="487"/>
      <c r="B486" s="561"/>
      <c r="C486" s="532"/>
      <c r="D486" s="602"/>
      <c r="E486" s="605"/>
      <c r="F486" s="577"/>
      <c r="G486" s="577"/>
      <c r="H486" s="600"/>
      <c r="I486" s="577"/>
      <c r="J486" s="604">
        <v>1800</v>
      </c>
      <c r="K486" s="2241">
        <f>K484+J486</f>
        <v>23558671</v>
      </c>
      <c r="L486" s="433"/>
    </row>
    <row r="487" spans="1:12">
      <c r="A487" s="9515"/>
      <c r="B487" s="2203"/>
      <c r="C487" s="474" t="s">
        <v>815</v>
      </c>
      <c r="D487" s="485" t="s">
        <v>1852</v>
      </c>
      <c r="E487" s="2663"/>
      <c r="F487" s="2665"/>
      <c r="G487" s="2665"/>
      <c r="H487" s="2670"/>
      <c r="I487" s="2665">
        <v>2037783</v>
      </c>
      <c r="J487" s="2668"/>
      <c r="K487" s="2240">
        <f>K486-I487</f>
        <v>21520888</v>
      </c>
      <c r="L487" s="433"/>
    </row>
    <row r="488" spans="1:12">
      <c r="A488" s="9516"/>
      <c r="B488" s="2204"/>
      <c r="C488" s="461" t="s">
        <v>1853</v>
      </c>
      <c r="D488" s="486"/>
      <c r="E488" s="2664"/>
      <c r="F488" s="2666"/>
      <c r="G488" s="2666"/>
      <c r="H488" s="2671"/>
      <c r="I488" s="2666"/>
      <c r="J488" s="2669"/>
      <c r="K488" s="2241"/>
      <c r="L488" s="433"/>
    </row>
    <row r="489" spans="1:12">
      <c r="A489" s="487"/>
      <c r="B489" s="2220"/>
      <c r="C489" s="532"/>
      <c r="D489" s="602"/>
      <c r="E489" s="605"/>
      <c r="F489" s="577"/>
      <c r="G489" s="577"/>
      <c r="H489" s="600"/>
      <c r="I489" s="577"/>
      <c r="J489" s="604">
        <v>1800</v>
      </c>
      <c r="K489" s="2243">
        <f>K487+J489</f>
        <v>21522688</v>
      </c>
      <c r="L489" s="433"/>
    </row>
    <row r="490" spans="1:12">
      <c r="A490" s="9515"/>
      <c r="B490" s="2203"/>
      <c r="C490" s="474" t="s">
        <v>815</v>
      </c>
      <c r="D490" s="485" t="s">
        <v>1852</v>
      </c>
      <c r="E490" s="2663"/>
      <c r="F490" s="2665"/>
      <c r="G490" s="2665"/>
      <c r="H490" s="2670"/>
      <c r="I490" s="2665">
        <v>1743120</v>
      </c>
      <c r="J490" s="2668"/>
      <c r="K490" s="2240">
        <f>K489-I490</f>
        <v>19779568</v>
      </c>
      <c r="L490" s="433"/>
    </row>
    <row r="491" spans="1:12">
      <c r="A491" s="9516"/>
      <c r="B491" s="2204"/>
      <c r="C491" s="461" t="s">
        <v>1854</v>
      </c>
      <c r="D491" s="486"/>
      <c r="E491" s="2664"/>
      <c r="F491" s="2666"/>
      <c r="G491" s="2666"/>
      <c r="H491" s="2671"/>
      <c r="I491" s="2666"/>
      <c r="J491" s="2669"/>
      <c r="K491" s="2241"/>
      <c r="L491" s="433"/>
    </row>
    <row r="492" spans="1:12">
      <c r="A492" s="487"/>
      <c r="B492" s="561"/>
      <c r="C492" s="532"/>
      <c r="D492" s="602"/>
      <c r="E492" s="605"/>
      <c r="F492" s="577"/>
      <c r="G492" s="577"/>
      <c r="H492" s="600"/>
      <c r="I492" s="577"/>
      <c r="J492" s="604">
        <v>1800</v>
      </c>
      <c r="K492" s="2241">
        <f>K490+J492</f>
        <v>19781368</v>
      </c>
      <c r="L492" s="2218"/>
    </row>
    <row r="493" spans="1:12">
      <c r="A493" s="9515"/>
      <c r="B493" s="2203"/>
      <c r="C493" s="474" t="s">
        <v>815</v>
      </c>
      <c r="D493" s="485" t="s">
        <v>1852</v>
      </c>
      <c r="E493" s="2663"/>
      <c r="F493" s="2665"/>
      <c r="G493" s="2665"/>
      <c r="H493" s="2670"/>
      <c r="I493" s="2665">
        <v>5940713</v>
      </c>
      <c r="J493" s="2668"/>
      <c r="K493" s="2240">
        <f>K492-I493</f>
        <v>13840655</v>
      </c>
      <c r="L493" s="433"/>
    </row>
    <row r="494" spans="1:12">
      <c r="A494" s="9516"/>
      <c r="B494" s="2204"/>
      <c r="C494" s="461" t="s">
        <v>1855</v>
      </c>
      <c r="D494" s="486"/>
      <c r="E494" s="2664"/>
      <c r="F494" s="2666"/>
      <c r="G494" s="2666"/>
      <c r="H494" s="2671"/>
      <c r="I494" s="2666"/>
      <c r="J494" s="2669"/>
      <c r="K494" s="2241"/>
      <c r="L494" s="433"/>
    </row>
    <row r="495" spans="1:12">
      <c r="A495" s="487"/>
      <c r="B495" s="561"/>
      <c r="C495" s="532"/>
      <c r="D495" s="602"/>
      <c r="E495" s="605"/>
      <c r="F495" s="577"/>
      <c r="G495" s="577"/>
      <c r="H495" s="600"/>
      <c r="I495" s="577"/>
      <c r="J495" s="604">
        <v>1800</v>
      </c>
      <c r="K495" s="2241">
        <f>K493+J495</f>
        <v>13842455</v>
      </c>
      <c r="L495" s="433"/>
    </row>
    <row r="496" spans="1:12">
      <c r="A496" s="9515"/>
      <c r="B496" s="2203"/>
      <c r="C496" s="474" t="s">
        <v>815</v>
      </c>
      <c r="D496" s="485" t="s">
        <v>1852</v>
      </c>
      <c r="E496" s="2663"/>
      <c r="F496" s="2665"/>
      <c r="G496" s="2665"/>
      <c r="H496" s="2670"/>
      <c r="I496" s="2665">
        <v>281904</v>
      </c>
      <c r="J496" s="2668"/>
      <c r="K496" s="2240">
        <f>K495-I496</f>
        <v>13560551</v>
      </c>
      <c r="L496" s="433"/>
    </row>
    <row r="497" spans="1:12">
      <c r="A497" s="9516"/>
      <c r="B497" s="2204"/>
      <c r="C497" s="461" t="s">
        <v>1856</v>
      </c>
      <c r="D497" s="486"/>
      <c r="E497" s="2664"/>
      <c r="F497" s="2666"/>
      <c r="G497" s="2666"/>
      <c r="H497" s="2671"/>
      <c r="I497" s="2666"/>
      <c r="J497" s="2669"/>
      <c r="K497" s="2241"/>
      <c r="L497" s="433"/>
    </row>
    <row r="498" spans="1:12">
      <c r="A498" s="487"/>
      <c r="B498" s="2219"/>
      <c r="C498" s="532"/>
      <c r="D498" s="602"/>
      <c r="E498" s="605"/>
      <c r="F498" s="577"/>
      <c r="G498" s="577"/>
      <c r="H498" s="600"/>
      <c r="I498" s="577"/>
      <c r="J498" s="604">
        <v>1800</v>
      </c>
      <c r="K498" s="1368">
        <f>K496+J498</f>
        <v>13562351</v>
      </c>
      <c r="L498" s="433"/>
    </row>
    <row r="499" spans="1:12">
      <c r="A499" s="498"/>
      <c r="B499" s="2203"/>
      <c r="C499" s="474" t="s">
        <v>815</v>
      </c>
      <c r="D499" s="485" t="s">
        <v>1852</v>
      </c>
      <c r="E499" s="2663"/>
      <c r="F499" s="2665"/>
      <c r="G499" s="2665"/>
      <c r="H499" s="2670"/>
      <c r="I499" s="2665">
        <v>884455</v>
      </c>
      <c r="J499" s="2668"/>
      <c r="K499" s="1977">
        <f>K498-I499</f>
        <v>12677896</v>
      </c>
      <c r="L499" s="433"/>
    </row>
    <row r="500" spans="1:12">
      <c r="A500" s="498"/>
      <c r="B500" s="2204"/>
      <c r="C500" s="461" t="s">
        <v>1857</v>
      </c>
      <c r="D500" s="486"/>
      <c r="E500" s="2664"/>
      <c r="F500" s="2666"/>
      <c r="G500" s="2666"/>
      <c r="H500" s="2671"/>
      <c r="I500" s="2666"/>
      <c r="J500" s="2669"/>
      <c r="K500" s="1978"/>
      <c r="L500" s="433"/>
    </row>
    <row r="501" spans="1:12">
      <c r="A501" s="514"/>
      <c r="B501" s="2211"/>
      <c r="C501" s="532"/>
      <c r="D501" s="602"/>
      <c r="E501" s="605"/>
      <c r="F501" s="577"/>
      <c r="G501" s="577"/>
      <c r="H501" s="600"/>
      <c r="I501" s="577"/>
      <c r="J501" s="604">
        <v>1800</v>
      </c>
      <c r="K501" s="2244">
        <f>K499+J501</f>
        <v>12679696</v>
      </c>
      <c r="L501" s="433"/>
    </row>
    <row r="502" spans="1:12">
      <c r="A502" s="498"/>
      <c r="B502" s="2203"/>
      <c r="C502" s="556" t="s">
        <v>869</v>
      </c>
      <c r="D502" s="2661" t="s">
        <v>1845</v>
      </c>
      <c r="E502" s="1136"/>
      <c r="F502" s="2665"/>
      <c r="G502" s="2665"/>
      <c r="H502" s="537"/>
      <c r="I502" s="2665">
        <v>82530</v>
      </c>
      <c r="J502" s="595"/>
      <c r="K502" s="1977">
        <f>K501-I502</f>
        <v>12597166</v>
      </c>
    </row>
    <row r="503" spans="1:12">
      <c r="A503" s="498"/>
      <c r="B503" s="2227"/>
      <c r="C503" s="555" t="s">
        <v>1839</v>
      </c>
      <c r="D503" s="2662"/>
      <c r="E503" s="2667"/>
      <c r="F503" s="2666"/>
      <c r="G503" s="2666"/>
      <c r="H503" s="515"/>
      <c r="I503" s="2666"/>
      <c r="J503" s="559"/>
      <c r="K503" s="1978"/>
    </row>
    <row r="504" spans="1:12">
      <c r="A504" s="514"/>
      <c r="B504" s="2211"/>
      <c r="C504" s="532"/>
      <c r="D504" s="576"/>
      <c r="E504" s="582"/>
      <c r="F504" s="577"/>
      <c r="G504" s="577"/>
      <c r="H504" s="600"/>
      <c r="I504" s="577"/>
      <c r="J504" s="585">
        <v>1650</v>
      </c>
      <c r="K504" s="2244">
        <f>K502+J504</f>
        <v>12598816</v>
      </c>
    </row>
    <row r="505" spans="1:12">
      <c r="A505" s="498"/>
      <c r="B505" s="2203"/>
      <c r="C505" s="556" t="s">
        <v>869</v>
      </c>
      <c r="D505" s="2661" t="s">
        <v>1845</v>
      </c>
      <c r="E505" s="1136"/>
      <c r="F505" s="2665"/>
      <c r="G505" s="2665"/>
      <c r="H505" s="537"/>
      <c r="I505" s="2665">
        <v>205728</v>
      </c>
      <c r="J505" s="595"/>
      <c r="K505" s="2195">
        <f>K504-I505</f>
        <v>12393088</v>
      </c>
    </row>
    <row r="506" spans="1:12">
      <c r="A506" s="498"/>
      <c r="B506" s="2204"/>
      <c r="C506" s="555" t="s">
        <v>1928</v>
      </c>
      <c r="D506" s="2662"/>
      <c r="E506" s="2667"/>
      <c r="F506" s="2666"/>
      <c r="G506" s="2666"/>
      <c r="H506" s="515"/>
      <c r="I506" s="2666"/>
      <c r="J506" s="559"/>
      <c r="K506" s="2195"/>
    </row>
    <row r="507" spans="1:12">
      <c r="A507" s="514"/>
      <c r="B507" s="561"/>
      <c r="C507" s="532"/>
      <c r="D507" s="576"/>
      <c r="E507" s="582"/>
      <c r="F507" s="577"/>
      <c r="G507" s="577"/>
      <c r="H507" s="600"/>
      <c r="I507" s="577"/>
      <c r="J507" s="585">
        <v>1650</v>
      </c>
      <c r="K507" s="2244">
        <f>K505+J507</f>
        <v>12394738</v>
      </c>
    </row>
    <row r="508" spans="1:12">
      <c r="A508" s="491"/>
      <c r="B508" s="2203"/>
      <c r="C508" s="556" t="s">
        <v>869</v>
      </c>
      <c r="D508" s="2661" t="s">
        <v>1845</v>
      </c>
      <c r="E508" s="1136"/>
      <c r="F508" s="2665"/>
      <c r="G508" s="2665"/>
      <c r="H508" s="537"/>
      <c r="I508" s="2665">
        <v>81686</v>
      </c>
      <c r="J508" s="595"/>
      <c r="K508" s="1977">
        <f>K507-I508</f>
        <v>12313052</v>
      </c>
    </row>
    <row r="509" spans="1:12">
      <c r="A509" s="487"/>
      <c r="B509" s="2204"/>
      <c r="C509" s="555" t="s">
        <v>1840</v>
      </c>
      <c r="D509" s="2662"/>
      <c r="E509" s="2667"/>
      <c r="F509" s="2666"/>
      <c r="G509" s="2666"/>
      <c r="H509" s="515"/>
      <c r="I509" s="2666"/>
      <c r="J509" s="559"/>
      <c r="K509" s="1978"/>
    </row>
    <row r="510" spans="1:12">
      <c r="A510" s="514"/>
      <c r="B510" s="561"/>
      <c r="C510" s="532"/>
      <c r="D510" s="576"/>
      <c r="E510" s="582"/>
      <c r="F510" s="577"/>
      <c r="G510" s="577"/>
      <c r="H510" s="600"/>
      <c r="I510" s="577"/>
      <c r="J510" s="585">
        <v>1650</v>
      </c>
      <c r="K510" s="2244">
        <f>K508+J510</f>
        <v>12314702</v>
      </c>
    </row>
    <row r="511" spans="1:12">
      <c r="A511" s="491"/>
      <c r="B511" s="2203"/>
      <c r="C511" s="556" t="s">
        <v>869</v>
      </c>
      <c r="D511" s="2661" t="s">
        <v>1845</v>
      </c>
      <c r="E511" s="1136"/>
      <c r="F511" s="2665"/>
      <c r="G511" s="2665"/>
      <c r="H511" s="537"/>
      <c r="I511" s="2665">
        <v>548362</v>
      </c>
      <c r="J511" s="595"/>
      <c r="K511" s="2195">
        <f>K510-I511</f>
        <v>11766340</v>
      </c>
    </row>
    <row r="512" spans="1:12">
      <c r="A512" s="498"/>
      <c r="B512" s="2227"/>
      <c r="C512" s="555" t="s">
        <v>1929</v>
      </c>
      <c r="D512" s="2662"/>
      <c r="E512" s="2667"/>
      <c r="F512" s="2666"/>
      <c r="G512" s="2666"/>
      <c r="H512" s="515"/>
      <c r="I512" s="2666"/>
      <c r="J512" s="559"/>
      <c r="K512" s="2195"/>
    </row>
    <row r="513" spans="1:11">
      <c r="A513" s="514"/>
      <c r="B513" s="2211"/>
      <c r="C513" s="532"/>
      <c r="D513" s="576"/>
      <c r="E513" s="582"/>
      <c r="F513" s="577"/>
      <c r="G513" s="577"/>
      <c r="H513" s="600"/>
      <c r="I513" s="577"/>
      <c r="J513" s="585">
        <v>1650</v>
      </c>
      <c r="K513" s="2244">
        <f>K511+J513</f>
        <v>11767990</v>
      </c>
    </row>
    <row r="514" spans="1:11">
      <c r="A514" s="498"/>
      <c r="B514" s="2203" t="s">
        <v>1930</v>
      </c>
      <c r="C514" s="556" t="s">
        <v>1710</v>
      </c>
      <c r="D514" s="2672"/>
      <c r="E514" s="2233"/>
      <c r="F514" s="2215"/>
      <c r="G514" s="2215"/>
      <c r="H514" s="923"/>
      <c r="I514" s="2215">
        <v>149480</v>
      </c>
      <c r="J514" s="1996"/>
      <c r="K514" s="2195">
        <f>K513-I514</f>
        <v>11618510</v>
      </c>
    </row>
    <row r="515" spans="1:11">
      <c r="A515" s="498"/>
      <c r="B515" s="2204"/>
      <c r="C515" s="555" t="s">
        <v>1931</v>
      </c>
      <c r="D515" s="2673"/>
      <c r="E515" s="2234"/>
      <c r="F515" s="2216"/>
      <c r="G515" s="2216"/>
      <c r="H515" s="460"/>
      <c r="I515" s="2216"/>
      <c r="J515" s="571"/>
      <c r="K515" s="2195"/>
    </row>
    <row r="516" spans="1:11">
      <c r="A516" s="514"/>
      <c r="B516" s="561"/>
      <c r="C516" s="2197"/>
      <c r="D516" s="576"/>
      <c r="E516" s="582"/>
      <c r="F516" s="575"/>
      <c r="G516" s="575"/>
      <c r="H516" s="586"/>
      <c r="I516" s="2196"/>
      <c r="J516" s="604">
        <v>1500</v>
      </c>
      <c r="K516" s="2244">
        <f>K514+J516</f>
        <v>11620010</v>
      </c>
    </row>
    <row r="517" spans="1:11">
      <c r="A517" s="9515"/>
      <c r="B517" s="2203"/>
      <c r="C517" s="556" t="s">
        <v>997</v>
      </c>
      <c r="D517" s="485" t="s">
        <v>1221</v>
      </c>
      <c r="E517" s="2674" t="s">
        <v>1236</v>
      </c>
      <c r="F517" s="2676"/>
      <c r="G517" s="2676">
        <v>202500</v>
      </c>
      <c r="H517" s="2676"/>
      <c r="I517" s="2676"/>
      <c r="J517" s="2676"/>
      <c r="K517" s="2240">
        <f>K516-G517</f>
        <v>11417510</v>
      </c>
    </row>
    <row r="518" spans="1:11">
      <c r="A518" s="9516"/>
      <c r="B518" s="2204"/>
      <c r="C518" s="555" t="s">
        <v>1220</v>
      </c>
      <c r="D518" s="486" t="s">
        <v>1222</v>
      </c>
      <c r="E518" s="2675"/>
      <c r="F518" s="2677"/>
      <c r="G518" s="2677"/>
      <c r="H518" s="2677"/>
      <c r="I518" s="2677"/>
      <c r="J518" s="2677"/>
      <c r="K518" s="2241"/>
    </row>
    <row r="519" spans="1:11">
      <c r="A519" s="487"/>
      <c r="B519" s="561"/>
      <c r="C519" s="528"/>
      <c r="D519" s="576"/>
      <c r="E519" s="574"/>
      <c r="F519" s="577"/>
      <c r="G519" s="577"/>
      <c r="H519" s="600"/>
      <c r="I519" s="577"/>
      <c r="J519" s="604">
        <v>1800</v>
      </c>
      <c r="K519" s="2241">
        <f>K517+J519</f>
        <v>11419310</v>
      </c>
    </row>
    <row r="520" spans="1:11">
      <c r="A520" s="9515"/>
      <c r="B520" s="2203" t="s">
        <v>1932</v>
      </c>
      <c r="C520" s="545" t="s">
        <v>1369</v>
      </c>
      <c r="D520" s="2672" t="s">
        <v>1584</v>
      </c>
      <c r="E520" s="974" t="s">
        <v>56</v>
      </c>
      <c r="F520" s="2676"/>
      <c r="G520" s="2676">
        <v>705000</v>
      </c>
      <c r="H520" s="2676"/>
      <c r="I520" s="2676"/>
      <c r="J520" s="2679"/>
      <c r="K520" s="2240">
        <f>K519-G520</f>
        <v>10714310</v>
      </c>
    </row>
    <row r="521" spans="1:11">
      <c r="A521" s="9516"/>
      <c r="B521" s="2204"/>
      <c r="C521" s="555" t="s">
        <v>1583</v>
      </c>
      <c r="D521" s="2673" t="s">
        <v>1384</v>
      </c>
      <c r="E521" s="2678"/>
      <c r="F521" s="2677"/>
      <c r="G521" s="2677"/>
      <c r="H521" s="2677"/>
      <c r="I521" s="2677"/>
      <c r="J521" s="2680"/>
      <c r="K521" s="2241"/>
    </row>
    <row r="522" spans="1:11">
      <c r="A522" s="487"/>
      <c r="B522" s="2220"/>
      <c r="C522" s="532"/>
      <c r="D522" s="576"/>
      <c r="E522" s="582"/>
      <c r="F522" s="577"/>
      <c r="G522" s="577"/>
      <c r="H522" s="600"/>
      <c r="I522" s="577"/>
      <c r="J522" s="604">
        <v>3600</v>
      </c>
      <c r="K522" s="2243">
        <f>K520+J522</f>
        <v>10717910</v>
      </c>
    </row>
    <row r="523" spans="1:11">
      <c r="A523" s="9515"/>
      <c r="B523" s="2203" t="s">
        <v>1933</v>
      </c>
      <c r="C523" s="457" t="s">
        <v>1109</v>
      </c>
      <c r="D523" s="2696" t="s">
        <v>1580</v>
      </c>
      <c r="E523" s="459" t="s">
        <v>1600</v>
      </c>
      <c r="F523" s="2681"/>
      <c r="G523" s="2694">
        <v>502500</v>
      </c>
      <c r="H523" s="2689"/>
      <c r="I523" s="2681"/>
      <c r="J523" s="534"/>
      <c r="K523" s="2240">
        <f>K522-G523</f>
        <v>10215410</v>
      </c>
    </row>
    <row r="524" spans="1:11">
      <c r="A524" s="9724"/>
      <c r="B524" s="2701"/>
      <c r="C524" s="461" t="s">
        <v>1579</v>
      </c>
      <c r="D524" s="2697" t="s">
        <v>38</v>
      </c>
      <c r="E524" s="2693"/>
      <c r="F524" s="2682"/>
      <c r="G524" s="2695"/>
      <c r="H524" s="2690"/>
      <c r="I524" s="2682"/>
      <c r="J524" s="537"/>
      <c r="K524" s="2241"/>
    </row>
    <row r="525" spans="1:11">
      <c r="A525" s="554"/>
      <c r="B525" s="2704"/>
      <c r="C525" s="2722"/>
      <c r="D525" s="891"/>
      <c r="E525" s="891"/>
      <c r="F525" s="586"/>
      <c r="G525" s="588"/>
      <c r="H525" s="586"/>
      <c r="I525" s="586"/>
      <c r="J525" s="585">
        <v>1800</v>
      </c>
      <c r="K525" s="2241">
        <f>K523+J525</f>
        <v>10217210</v>
      </c>
    </row>
    <row r="526" spans="1:11">
      <c r="A526" s="9725"/>
      <c r="B526" s="2700"/>
      <c r="C526" s="556" t="s">
        <v>997</v>
      </c>
      <c r="D526" s="2685" t="s">
        <v>983</v>
      </c>
      <c r="E526" s="2687" t="s">
        <v>262</v>
      </c>
      <c r="F526" s="2681"/>
      <c r="G526" s="2691">
        <v>202500</v>
      </c>
      <c r="H526" s="534"/>
      <c r="I526" s="2681"/>
      <c r="J526" s="595"/>
      <c r="K526" s="2240">
        <f>K525-G526</f>
        <v>10014710</v>
      </c>
    </row>
    <row r="527" spans="1:11">
      <c r="A527" s="9724"/>
      <c r="B527" s="2701"/>
      <c r="C527" s="555" t="s">
        <v>1581</v>
      </c>
      <c r="D527" s="2686" t="s">
        <v>38</v>
      </c>
      <c r="E527" s="2688"/>
      <c r="F527" s="2682"/>
      <c r="G527" s="2692"/>
      <c r="H527" s="515"/>
      <c r="I527" s="2682"/>
      <c r="J527" s="559"/>
      <c r="K527" s="2241"/>
    </row>
    <row r="528" spans="1:11">
      <c r="A528" s="554"/>
      <c r="B528" s="2704"/>
      <c r="C528" s="1795"/>
      <c r="D528" s="576"/>
      <c r="E528" s="584"/>
      <c r="F528" s="600"/>
      <c r="G528" s="600"/>
      <c r="H528" s="600"/>
      <c r="I528" s="600"/>
      <c r="J528" s="604">
        <v>1800</v>
      </c>
      <c r="K528" s="2241">
        <f>K526+J528</f>
        <v>10016510</v>
      </c>
    </row>
    <row r="529" spans="1:11">
      <c r="A529" s="9725"/>
      <c r="B529" s="2700"/>
      <c r="C529" s="556" t="s">
        <v>880</v>
      </c>
      <c r="D529" s="2685" t="s">
        <v>1312</v>
      </c>
      <c r="E529" s="2683" t="s">
        <v>1326</v>
      </c>
      <c r="F529" s="2681"/>
      <c r="G529" s="2691">
        <v>1002500</v>
      </c>
      <c r="H529" s="534"/>
      <c r="I529" s="2681"/>
      <c r="J529" s="595"/>
      <c r="K529" s="2240">
        <f>K528-G529</f>
        <v>9014010</v>
      </c>
    </row>
    <row r="530" spans="1:11">
      <c r="A530" s="9724"/>
      <c r="B530" s="2701"/>
      <c r="C530" s="477" t="s">
        <v>1311</v>
      </c>
      <c r="D530" s="2712" t="s">
        <v>1313</v>
      </c>
      <c r="E530" s="2684"/>
      <c r="F530" s="2682"/>
      <c r="G530" s="2692"/>
      <c r="H530" s="515"/>
      <c r="I530" s="2682"/>
      <c r="J530" s="559"/>
      <c r="K530" s="2241"/>
    </row>
    <row r="531" spans="1:11">
      <c r="A531" s="554"/>
      <c r="B531" s="2704"/>
      <c r="C531" s="532"/>
      <c r="D531" s="2499"/>
      <c r="E531" s="584"/>
      <c r="F531" s="600"/>
      <c r="G531" s="600"/>
      <c r="H531" s="600"/>
      <c r="I531" s="600"/>
      <c r="J531" s="604">
        <v>1800</v>
      </c>
      <c r="K531" s="2243">
        <f>K529+J531</f>
        <v>9015810</v>
      </c>
    </row>
    <row r="532" spans="1:11">
      <c r="A532" s="9725"/>
      <c r="B532" s="2700" t="s">
        <v>1934</v>
      </c>
      <c r="C532" s="474" t="s">
        <v>1369</v>
      </c>
      <c r="D532" s="2698" t="s">
        <v>1532</v>
      </c>
      <c r="E532" s="2705" t="s">
        <v>1233</v>
      </c>
      <c r="F532" s="2702"/>
      <c r="G532" s="2702">
        <v>705000</v>
      </c>
      <c r="H532" s="2702"/>
      <c r="I532" s="2702"/>
      <c r="J532" s="2707"/>
      <c r="K532" s="2240">
        <f>K531-G532</f>
        <v>8310810</v>
      </c>
    </row>
    <row r="533" spans="1:11">
      <c r="A533" s="9724"/>
      <c r="B533" s="2701"/>
      <c r="C533" s="477" t="s">
        <v>1172</v>
      </c>
      <c r="D533" s="2699" t="s">
        <v>965</v>
      </c>
      <c r="E533" s="2706"/>
      <c r="F533" s="2703"/>
      <c r="G533" s="2703"/>
      <c r="H533" s="2703"/>
      <c r="I533" s="2703"/>
      <c r="J533" s="2708"/>
      <c r="K533" s="2241"/>
    </row>
    <row r="534" spans="1:11">
      <c r="A534" s="2497"/>
      <c r="B534" s="2704"/>
      <c r="C534" s="532"/>
      <c r="D534" s="576"/>
      <c r="E534" s="582"/>
      <c r="F534" s="2199"/>
      <c r="G534" s="575"/>
      <c r="H534" s="586"/>
      <c r="I534" s="575"/>
      <c r="J534" s="585">
        <v>3600</v>
      </c>
      <c r="K534" s="2713">
        <f>K532+J534</f>
        <v>8314410</v>
      </c>
    </row>
    <row r="535" spans="1:11">
      <c r="A535" s="557"/>
      <c r="B535" s="979"/>
      <c r="C535" s="517" t="s">
        <v>1109</v>
      </c>
      <c r="D535" s="2698" t="s">
        <v>1831</v>
      </c>
      <c r="E535" s="2710" t="s">
        <v>717</v>
      </c>
      <c r="F535" s="2702"/>
      <c r="G535" s="2702">
        <v>502500</v>
      </c>
      <c r="H535" s="2702"/>
      <c r="I535" s="2702"/>
      <c r="J535" s="2707"/>
      <c r="K535" s="2714">
        <f>K534-G535</f>
        <v>7811910</v>
      </c>
    </row>
    <row r="536" spans="1:11">
      <c r="A536" s="557"/>
      <c r="B536" s="979"/>
      <c r="C536" s="477" t="s">
        <v>1179</v>
      </c>
      <c r="D536" s="2699" t="s">
        <v>250</v>
      </c>
      <c r="E536" s="2711"/>
      <c r="F536" s="2703"/>
      <c r="G536" s="2703"/>
      <c r="H536" s="2703"/>
      <c r="I536" s="2703"/>
      <c r="J536" s="2708"/>
      <c r="K536" s="2714"/>
    </row>
    <row r="537" spans="1:11">
      <c r="A537" s="2497"/>
      <c r="B537" s="2704"/>
      <c r="C537" s="532"/>
      <c r="D537" s="576"/>
      <c r="E537" s="582"/>
      <c r="F537" s="577"/>
      <c r="G537" s="577"/>
      <c r="H537" s="600"/>
      <c r="I537" s="577"/>
      <c r="J537" s="604">
        <v>1800</v>
      </c>
      <c r="K537" s="2713">
        <f>K535+J537</f>
        <v>7813710</v>
      </c>
    </row>
    <row r="538" spans="1:11">
      <c r="A538" s="557"/>
      <c r="B538" s="979"/>
      <c r="C538" s="545" t="s">
        <v>1109</v>
      </c>
      <c r="D538" s="2709" t="s">
        <v>1745</v>
      </c>
      <c r="E538" s="974" t="s">
        <v>1746</v>
      </c>
      <c r="F538" s="2702"/>
      <c r="G538" s="2702">
        <v>502500</v>
      </c>
      <c r="H538" s="537"/>
      <c r="I538" s="9492"/>
      <c r="J538" s="595"/>
      <c r="K538" s="2714">
        <f>K537-G538</f>
        <v>7311210</v>
      </c>
    </row>
    <row r="539" spans="1:11">
      <c r="A539" s="557"/>
      <c r="B539" s="979"/>
      <c r="C539" s="538" t="s">
        <v>1501</v>
      </c>
      <c r="D539" s="2699" t="s">
        <v>38</v>
      </c>
      <c r="E539" s="2701"/>
      <c r="F539" s="2703"/>
      <c r="G539" s="2703"/>
      <c r="H539" s="515"/>
      <c r="I539" s="9493"/>
      <c r="J539" s="559"/>
      <c r="K539" s="2714"/>
    </row>
    <row r="540" spans="1:11">
      <c r="A540" s="2497"/>
      <c r="B540" s="2704"/>
      <c r="C540" s="532"/>
      <c r="D540" s="576"/>
      <c r="E540" s="582"/>
      <c r="F540" s="577"/>
      <c r="G540" s="577"/>
      <c r="H540" s="600"/>
      <c r="I540" s="577"/>
      <c r="J540" s="585">
        <v>1800</v>
      </c>
      <c r="K540" s="2713">
        <f>K538+J540</f>
        <v>7313010</v>
      </c>
    </row>
    <row r="541" spans="1:11">
      <c r="A541" s="557"/>
      <c r="B541" s="979"/>
      <c r="C541" s="556" t="s">
        <v>1109</v>
      </c>
      <c r="D541" s="2718" t="s">
        <v>1112</v>
      </c>
      <c r="E541" s="974" t="s">
        <v>1114</v>
      </c>
      <c r="F541" s="2715"/>
      <c r="G541" s="2715">
        <v>502500</v>
      </c>
      <c r="H541" s="537"/>
      <c r="I541" s="1975"/>
      <c r="J541" s="595"/>
      <c r="K541" s="2714">
        <f>K540-G541</f>
        <v>6810510</v>
      </c>
    </row>
    <row r="542" spans="1:11">
      <c r="A542" s="557"/>
      <c r="B542" s="979"/>
      <c r="C542" s="555" t="s">
        <v>1111</v>
      </c>
      <c r="D542" s="2719" t="s">
        <v>1113</v>
      </c>
      <c r="E542" s="2720"/>
      <c r="F542" s="2716"/>
      <c r="G542" s="2716"/>
      <c r="H542" s="515"/>
      <c r="I542" s="1976"/>
      <c r="J542" s="595"/>
      <c r="K542" s="2714"/>
    </row>
    <row r="543" spans="1:11">
      <c r="A543" s="2497"/>
      <c r="B543" s="2717"/>
      <c r="C543" s="532"/>
      <c r="D543" s="576"/>
      <c r="E543" s="582"/>
      <c r="F543" s="575"/>
      <c r="G543" s="575"/>
      <c r="H543" s="586"/>
      <c r="I543" s="2196"/>
      <c r="J543" s="585">
        <v>1800</v>
      </c>
      <c r="K543" s="2721">
        <f>K541+J543</f>
        <v>6812310</v>
      </c>
    </row>
    <row r="544" spans="1:11">
      <c r="A544" s="557"/>
      <c r="B544" s="979" t="s">
        <v>1935</v>
      </c>
      <c r="C544" s="556" t="s">
        <v>591</v>
      </c>
      <c r="D544" s="2723"/>
      <c r="E544" s="2729"/>
      <c r="F544" s="2727">
        <v>20000000</v>
      </c>
      <c r="G544" s="980"/>
      <c r="H544" s="943"/>
      <c r="I544" s="980"/>
      <c r="J544" s="2036"/>
      <c r="K544" s="2714">
        <f>K543+F544</f>
        <v>26812310</v>
      </c>
    </row>
    <row r="545" spans="1:11">
      <c r="A545" s="557"/>
      <c r="B545" s="979"/>
      <c r="C545" s="555"/>
      <c r="D545" s="2724"/>
      <c r="E545" s="2730"/>
      <c r="F545" s="2728"/>
      <c r="G545" s="980"/>
      <c r="H545" s="943"/>
      <c r="I545" s="980"/>
      <c r="J545" s="2036"/>
      <c r="K545" s="2714"/>
    </row>
    <row r="546" spans="1:11">
      <c r="A546" s="2497"/>
      <c r="B546" s="2704"/>
      <c r="C546" s="532"/>
      <c r="D546" s="576"/>
      <c r="E546" s="582"/>
      <c r="F546" s="2199"/>
      <c r="G546" s="575"/>
      <c r="H546" s="586"/>
      <c r="I546" s="575"/>
      <c r="J546" s="585"/>
      <c r="K546" s="2713"/>
    </row>
    <row r="547" spans="1:11">
      <c r="A547" s="557"/>
      <c r="B547" s="979"/>
      <c r="C547" s="556" t="s">
        <v>952</v>
      </c>
      <c r="D547" s="2723" t="s">
        <v>1207</v>
      </c>
      <c r="E547" s="2725" t="s">
        <v>1234</v>
      </c>
      <c r="F547" s="2727"/>
      <c r="G547" s="2727"/>
      <c r="H547" s="2727"/>
      <c r="I547" s="2727">
        <v>52500</v>
      </c>
      <c r="J547" s="2731"/>
      <c r="K547" s="2714">
        <f>K544-I547</f>
        <v>26759810</v>
      </c>
    </row>
    <row r="548" spans="1:11">
      <c r="A548" s="557"/>
      <c r="B548" s="979"/>
      <c r="C548" s="555" t="s">
        <v>1206</v>
      </c>
      <c r="D548" s="2724" t="s">
        <v>1176</v>
      </c>
      <c r="E548" s="2726"/>
      <c r="F548" s="2728"/>
      <c r="G548" s="2728"/>
      <c r="H548" s="2728"/>
      <c r="I548" s="2728"/>
      <c r="J548" s="2732"/>
      <c r="K548" s="2714"/>
    </row>
    <row r="549" spans="1:11">
      <c r="A549" s="2497"/>
      <c r="B549" s="2704"/>
      <c r="C549" s="532"/>
      <c r="D549" s="576"/>
      <c r="E549" s="582"/>
      <c r="F549" s="577"/>
      <c r="G549" s="577"/>
      <c r="H549" s="600"/>
      <c r="I549" s="577"/>
      <c r="J549" s="604">
        <v>1800</v>
      </c>
      <c r="K549" s="2713">
        <f>K547+J549</f>
        <v>26761610</v>
      </c>
    </row>
    <row r="550" spans="1:11">
      <c r="A550" s="557"/>
      <c r="B550" s="979"/>
      <c r="C550" s="556" t="s">
        <v>997</v>
      </c>
      <c r="D550" s="485" t="s">
        <v>1221</v>
      </c>
      <c r="E550" s="2725" t="s">
        <v>1236</v>
      </c>
      <c r="F550" s="2727"/>
      <c r="G550" s="2727">
        <v>202500</v>
      </c>
      <c r="H550" s="2727"/>
      <c r="I550" s="2727"/>
      <c r="J550" s="2727"/>
      <c r="K550" s="2714">
        <f>K549-G550</f>
        <v>26559110</v>
      </c>
    </row>
    <row r="551" spans="1:11">
      <c r="A551" s="557"/>
      <c r="B551" s="979"/>
      <c r="C551" s="555" t="s">
        <v>1220</v>
      </c>
      <c r="D551" s="486" t="s">
        <v>1222</v>
      </c>
      <c r="E551" s="2726"/>
      <c r="F551" s="2728"/>
      <c r="G551" s="2728"/>
      <c r="H551" s="2728"/>
      <c r="I551" s="2728"/>
      <c r="J551" s="2728"/>
      <c r="K551" s="2714"/>
    </row>
    <row r="552" spans="1:11">
      <c r="A552" s="2497"/>
      <c r="B552" s="2704"/>
      <c r="C552" s="528"/>
      <c r="D552" s="576"/>
      <c r="E552" s="574"/>
      <c r="F552" s="577"/>
      <c r="G552" s="577"/>
      <c r="H552" s="600"/>
      <c r="I552" s="577"/>
      <c r="J552" s="604">
        <v>1800</v>
      </c>
      <c r="K552" s="2713">
        <f>K550+J552</f>
        <v>26560910</v>
      </c>
    </row>
    <row r="553" spans="1:11">
      <c r="A553" s="557"/>
      <c r="B553" s="979"/>
      <c r="C553" s="474" t="s">
        <v>815</v>
      </c>
      <c r="D553" s="2723" t="s">
        <v>848</v>
      </c>
      <c r="E553" s="2725" t="s">
        <v>52</v>
      </c>
      <c r="F553" s="2733"/>
      <c r="G553" s="2733">
        <v>753715</v>
      </c>
      <c r="H553" s="537"/>
      <c r="I553" s="2727"/>
      <c r="J553" s="595"/>
      <c r="K553" s="2714">
        <f>K552-G553</f>
        <v>25807195</v>
      </c>
    </row>
    <row r="554" spans="1:11">
      <c r="A554" s="557"/>
      <c r="B554" s="979"/>
      <c r="C554" s="477" t="s">
        <v>847</v>
      </c>
      <c r="D554" s="2724" t="s">
        <v>51</v>
      </c>
      <c r="E554" s="2726"/>
      <c r="F554" s="2734"/>
      <c r="G554" s="2734"/>
      <c r="H554" s="515"/>
      <c r="I554" s="2728"/>
      <c r="J554" s="559"/>
      <c r="K554" s="2714"/>
    </row>
    <row r="555" spans="1:11">
      <c r="A555" s="2497"/>
      <c r="B555" s="2704"/>
      <c r="C555" s="532"/>
      <c r="D555" s="2499"/>
      <c r="E555" s="582"/>
      <c r="F555" s="586"/>
      <c r="G555" s="586"/>
      <c r="H555" s="586"/>
      <c r="I555" s="586"/>
      <c r="J555" s="585">
        <v>1800</v>
      </c>
      <c r="K555" s="2713">
        <f>K553+J555</f>
        <v>25808995</v>
      </c>
    </row>
    <row r="556" spans="1:11">
      <c r="A556" s="557"/>
      <c r="B556" s="979"/>
      <c r="C556" s="556" t="s">
        <v>1710</v>
      </c>
      <c r="D556" s="2735" t="s">
        <v>1937</v>
      </c>
      <c r="E556" s="2739"/>
      <c r="F556" s="2737"/>
      <c r="G556" s="2737"/>
      <c r="H556" s="923"/>
      <c r="I556" s="2737">
        <v>42140</v>
      </c>
      <c r="J556" s="1996"/>
      <c r="K556" s="2714">
        <f>K555-I556</f>
        <v>25766855</v>
      </c>
    </row>
    <row r="557" spans="1:11">
      <c r="A557" s="557"/>
      <c r="B557" s="979"/>
      <c r="C557" s="555" t="s">
        <v>1936</v>
      </c>
      <c r="D557" s="2736" t="s">
        <v>1819</v>
      </c>
      <c r="E557" s="2740"/>
      <c r="F557" s="2738"/>
      <c r="G557" s="2738"/>
      <c r="H557" s="460"/>
      <c r="I557" s="2738"/>
      <c r="J557" s="571"/>
      <c r="K557" s="2714"/>
    </row>
    <row r="558" spans="1:11">
      <c r="A558" s="2497"/>
      <c r="B558" s="2704"/>
      <c r="C558" s="2197"/>
      <c r="D558" s="576"/>
      <c r="E558" s="582"/>
      <c r="F558" s="575"/>
      <c r="G558" s="575"/>
      <c r="H558" s="586"/>
      <c r="I558" s="2196"/>
      <c r="J558" s="604">
        <v>1500</v>
      </c>
      <c r="K558" s="2713">
        <f>K556+J558</f>
        <v>25768355</v>
      </c>
    </row>
    <row r="559" spans="1:11">
      <c r="A559" s="557"/>
      <c r="B559" s="979"/>
      <c r="C559" s="556" t="s">
        <v>1710</v>
      </c>
      <c r="D559" s="2735" t="s">
        <v>1939</v>
      </c>
      <c r="E559" s="2739"/>
      <c r="F559" s="2737"/>
      <c r="G559" s="2737"/>
      <c r="H559" s="923"/>
      <c r="I559" s="2737">
        <v>10390</v>
      </c>
      <c r="J559" s="1996"/>
      <c r="K559" s="2714">
        <f>K558-I559</f>
        <v>25757965</v>
      </c>
    </row>
    <row r="560" spans="1:11">
      <c r="A560" s="557"/>
      <c r="B560" s="979"/>
      <c r="C560" s="555" t="s">
        <v>1938</v>
      </c>
      <c r="D560" s="2736" t="s">
        <v>1819</v>
      </c>
      <c r="E560" s="2740"/>
      <c r="F560" s="2738"/>
      <c r="G560" s="2738"/>
      <c r="H560" s="460"/>
      <c r="I560" s="2738"/>
      <c r="J560" s="571"/>
      <c r="K560" s="2714"/>
    </row>
    <row r="561" spans="1:11">
      <c r="A561" s="2497"/>
      <c r="B561" s="2704"/>
      <c r="C561" s="2197"/>
      <c r="D561" s="576"/>
      <c r="E561" s="582"/>
      <c r="F561" s="575"/>
      <c r="G561" s="575"/>
      <c r="H561" s="586"/>
      <c r="I561" s="2196"/>
      <c r="J561" s="604">
        <v>1500</v>
      </c>
      <c r="K561" s="2713">
        <f>K559+J561</f>
        <v>25759465</v>
      </c>
    </row>
    <row r="562" spans="1:11" ht="15.75">
      <c r="A562" s="9537" t="s">
        <v>1280</v>
      </c>
      <c r="B562" s="9538"/>
      <c r="C562" s="9538"/>
      <c r="D562" s="9538"/>
      <c r="E562" s="9539"/>
      <c r="F562" s="511">
        <f>SUM(F4:F561)</f>
        <v>60000000</v>
      </c>
      <c r="G562" s="511">
        <f>SUM(G4:G561)</f>
        <v>25155741</v>
      </c>
      <c r="H562" s="511">
        <f>SUM(H4:H561)</f>
        <v>14735793</v>
      </c>
      <c r="I562" s="511">
        <f>SUM(I4:I561)</f>
        <v>25532770</v>
      </c>
      <c r="J562" s="511">
        <f>SUM(J4:J561)</f>
        <v>294100</v>
      </c>
      <c r="K562" s="1647">
        <f>K3+F562-G562-H562-I562+J562</f>
        <v>25759465</v>
      </c>
    </row>
    <row r="563" spans="1:11" ht="15.75">
      <c r="A563" s="9531" t="s">
        <v>242</v>
      </c>
      <c r="B563" s="9532"/>
      <c r="C563" s="9532"/>
      <c r="D563" s="9532"/>
      <c r="E563" s="9533"/>
      <c r="F563" s="512">
        <f>'Juli''15'!F479</f>
        <v>578500000</v>
      </c>
      <c r="G563" s="512">
        <f>'Juli''15'!G479</f>
        <v>229960440</v>
      </c>
      <c r="H563" s="512">
        <f>'Juli''15'!H479</f>
        <v>131333783</v>
      </c>
      <c r="I563" s="512">
        <f>'Juli''15'!I479</f>
        <v>191423260</v>
      </c>
      <c r="J563" s="512">
        <f>'Juli''15'!J479</f>
        <v>2736050</v>
      </c>
      <c r="K563" s="1648">
        <f>'Juli''15'!K479</f>
        <v>318779781</v>
      </c>
    </row>
    <row r="564" spans="1:11" ht="15.75">
      <c r="A564" s="9534" t="s">
        <v>243</v>
      </c>
      <c r="B564" s="9535"/>
      <c r="C564" s="9535"/>
      <c r="D564" s="9535"/>
      <c r="E564" s="9536"/>
      <c r="F564" s="513">
        <f t="shared" ref="F564:K564" si="0">F562+F563</f>
        <v>638500000</v>
      </c>
      <c r="G564" s="513">
        <f t="shared" si="0"/>
        <v>255116181</v>
      </c>
      <c r="H564" s="513">
        <f t="shared" si="0"/>
        <v>146069576</v>
      </c>
      <c r="I564" s="513">
        <f t="shared" si="0"/>
        <v>216956030</v>
      </c>
      <c r="J564" s="513">
        <f t="shared" si="0"/>
        <v>3030150</v>
      </c>
      <c r="K564" s="1649">
        <f t="shared" si="0"/>
        <v>344539246</v>
      </c>
    </row>
    <row r="571" spans="1:11">
      <c r="B571" s="4803" t="s">
        <v>2197</v>
      </c>
      <c r="C571" s="4804"/>
      <c r="F571" s="4803" t="s">
        <v>2198</v>
      </c>
    </row>
    <row r="572" spans="1:11">
      <c r="B572" s="4805" t="s">
        <v>238</v>
      </c>
      <c r="C572" s="4804"/>
      <c r="F572" s="4805" t="s">
        <v>2199</v>
      </c>
    </row>
  </sheetData>
  <mergeCells count="206">
    <mergeCell ref="F466:F467"/>
    <mergeCell ref="G466:G467"/>
    <mergeCell ref="H466:H467"/>
    <mergeCell ref="I466:I467"/>
    <mergeCell ref="A532:A533"/>
    <mergeCell ref="A562:E562"/>
    <mergeCell ref="A466:A467"/>
    <mergeCell ref="A469:A470"/>
    <mergeCell ref="A472:A473"/>
    <mergeCell ref="A475:A476"/>
    <mergeCell ref="A478:A479"/>
    <mergeCell ref="I538:I539"/>
    <mergeCell ref="A563:E563"/>
    <mergeCell ref="A564:E564"/>
    <mergeCell ref="A496:A497"/>
    <mergeCell ref="A517:A518"/>
    <mergeCell ref="A520:A521"/>
    <mergeCell ref="A523:A524"/>
    <mergeCell ref="A526:A527"/>
    <mergeCell ref="A529:A530"/>
    <mergeCell ref="L481:L482"/>
    <mergeCell ref="A484:A485"/>
    <mergeCell ref="L484:L485"/>
    <mergeCell ref="A487:A488"/>
    <mergeCell ref="A490:A491"/>
    <mergeCell ref="A493:A494"/>
    <mergeCell ref="A481:A482"/>
    <mergeCell ref="A460:A461"/>
    <mergeCell ref="L460:L461"/>
    <mergeCell ref="A463:A464"/>
    <mergeCell ref="A436:A437"/>
    <mergeCell ref="A439:A440"/>
    <mergeCell ref="A442:A443"/>
    <mergeCell ref="A445:A446"/>
    <mergeCell ref="A448:A449"/>
    <mergeCell ref="A451:A452"/>
    <mergeCell ref="A454:A455"/>
    <mergeCell ref="A457:A458"/>
    <mergeCell ref="A412:A413"/>
    <mergeCell ref="A415:A416"/>
    <mergeCell ref="A382:A383"/>
    <mergeCell ref="A385:A386"/>
    <mergeCell ref="A388:A389"/>
    <mergeCell ref="A391:A392"/>
    <mergeCell ref="A394:A395"/>
    <mergeCell ref="A397:A398"/>
    <mergeCell ref="L457:L458"/>
    <mergeCell ref="F403:F404"/>
    <mergeCell ref="G403:G404"/>
    <mergeCell ref="A418:A419"/>
    <mergeCell ref="A421:A422"/>
    <mergeCell ref="A424:A425"/>
    <mergeCell ref="A427:A428"/>
    <mergeCell ref="A430:A431"/>
    <mergeCell ref="A433:A434"/>
    <mergeCell ref="A403:A404"/>
    <mergeCell ref="A406:A407"/>
    <mergeCell ref="A376:A377"/>
    <mergeCell ref="A379:A380"/>
    <mergeCell ref="A349:A350"/>
    <mergeCell ref="A352:A353"/>
    <mergeCell ref="A355:A356"/>
    <mergeCell ref="A358:A359"/>
    <mergeCell ref="A361:A362"/>
    <mergeCell ref="A400:A401"/>
    <mergeCell ref="A409:A410"/>
    <mergeCell ref="A364:A365"/>
    <mergeCell ref="A367:A368"/>
    <mergeCell ref="A370:A371"/>
    <mergeCell ref="F223:F224"/>
    <mergeCell ref="G223:G224"/>
    <mergeCell ref="H223:H224"/>
    <mergeCell ref="I223:I224"/>
    <mergeCell ref="J223:J224"/>
    <mergeCell ref="A373:A374"/>
    <mergeCell ref="L130:L131"/>
    <mergeCell ref="L136:L137"/>
    <mergeCell ref="L154:L155"/>
    <mergeCell ref="L157:L158"/>
    <mergeCell ref="L160:L161"/>
    <mergeCell ref="L166:L167"/>
    <mergeCell ref="L184:L185"/>
    <mergeCell ref="E214:E215"/>
    <mergeCell ref="F220:F221"/>
    <mergeCell ref="G220:G221"/>
    <mergeCell ref="H220:H221"/>
    <mergeCell ref="I220:I221"/>
    <mergeCell ref="J220:J221"/>
    <mergeCell ref="A88:A89"/>
    <mergeCell ref="F88:F89"/>
    <mergeCell ref="G88:G89"/>
    <mergeCell ref="L115:L116"/>
    <mergeCell ref="F136:F137"/>
    <mergeCell ref="G136:G137"/>
    <mergeCell ref="E157:E158"/>
    <mergeCell ref="A73:A74"/>
    <mergeCell ref="L73:L74"/>
    <mergeCell ref="L76:L77"/>
    <mergeCell ref="A79:A80"/>
    <mergeCell ref="A82:A83"/>
    <mergeCell ref="A85:A86"/>
    <mergeCell ref="E73:E74"/>
    <mergeCell ref="H73:H74"/>
    <mergeCell ref="I73:I74"/>
    <mergeCell ref="J73:J74"/>
    <mergeCell ref="E76:E77"/>
    <mergeCell ref="H76:H77"/>
    <mergeCell ref="I76:I77"/>
    <mergeCell ref="J76:J77"/>
    <mergeCell ref="E79:E80"/>
    <mergeCell ref="H79:H80"/>
    <mergeCell ref="I79:I80"/>
    <mergeCell ref="A64:A65"/>
    <mergeCell ref="L64:L65"/>
    <mergeCell ref="A67:A68"/>
    <mergeCell ref="L67:L68"/>
    <mergeCell ref="A70:A71"/>
    <mergeCell ref="L70:L71"/>
    <mergeCell ref="E70:E71"/>
    <mergeCell ref="H70:H71"/>
    <mergeCell ref="I70:I71"/>
    <mergeCell ref="J70:J71"/>
    <mergeCell ref="A55:A56"/>
    <mergeCell ref="L55:L56"/>
    <mergeCell ref="A58:A59"/>
    <mergeCell ref="L58:L59"/>
    <mergeCell ref="A61:A62"/>
    <mergeCell ref="L61:L62"/>
    <mergeCell ref="A46:A47"/>
    <mergeCell ref="L46:L47"/>
    <mergeCell ref="A49:A50"/>
    <mergeCell ref="L49:L50"/>
    <mergeCell ref="A52:A53"/>
    <mergeCell ref="L52:L53"/>
    <mergeCell ref="A34:A35"/>
    <mergeCell ref="L34:L35"/>
    <mergeCell ref="L37:L38"/>
    <mergeCell ref="A40:A41"/>
    <mergeCell ref="L40:L41"/>
    <mergeCell ref="A43:A44"/>
    <mergeCell ref="L43:L44"/>
    <mergeCell ref="A28:A29"/>
    <mergeCell ref="B28:B29"/>
    <mergeCell ref="K28:K29"/>
    <mergeCell ref="L28:L29"/>
    <mergeCell ref="A31:A32"/>
    <mergeCell ref="B31:B32"/>
    <mergeCell ref="K31:K32"/>
    <mergeCell ref="L31:L32"/>
    <mergeCell ref="F31:F32"/>
    <mergeCell ref="G31:G32"/>
    <mergeCell ref="F34:F35"/>
    <mergeCell ref="G34:G35"/>
    <mergeCell ref="A25:A26"/>
    <mergeCell ref="B25:B26"/>
    <mergeCell ref="K25:K26"/>
    <mergeCell ref="L25:L26"/>
    <mergeCell ref="A22:A23"/>
    <mergeCell ref="B22:B23"/>
    <mergeCell ref="K22:K23"/>
    <mergeCell ref="L22:L23"/>
    <mergeCell ref="A16:A17"/>
    <mergeCell ref="B16:B17"/>
    <mergeCell ref="K16:K17"/>
    <mergeCell ref="L16:L17"/>
    <mergeCell ref="A19:A20"/>
    <mergeCell ref="B19:B20"/>
    <mergeCell ref="K19:K20"/>
    <mergeCell ref="L19:L20"/>
    <mergeCell ref="A13:A14"/>
    <mergeCell ref="B13:B14"/>
    <mergeCell ref="K13:K14"/>
    <mergeCell ref="L13:L14"/>
    <mergeCell ref="A10:A11"/>
    <mergeCell ref="B10:B11"/>
    <mergeCell ref="A7:A8"/>
    <mergeCell ref="B7:B8"/>
    <mergeCell ref="K7:K8"/>
    <mergeCell ref="L7:L8"/>
    <mergeCell ref="K10:K11"/>
    <mergeCell ref="L10:L11"/>
    <mergeCell ref="A3:C3"/>
    <mergeCell ref="A4:A5"/>
    <mergeCell ref="B4:B5"/>
    <mergeCell ref="H4:H5"/>
    <mergeCell ref="I4:I5"/>
    <mergeCell ref="J4:J5"/>
    <mergeCell ref="A1:A2"/>
    <mergeCell ref="B1:B2"/>
    <mergeCell ref="C1:C2"/>
    <mergeCell ref="D1:E1"/>
    <mergeCell ref="F1:F2"/>
    <mergeCell ref="G1:I1"/>
    <mergeCell ref="J79:J80"/>
    <mergeCell ref="H82:H83"/>
    <mergeCell ref="I82:I83"/>
    <mergeCell ref="J82:J83"/>
    <mergeCell ref="F127:F128"/>
    <mergeCell ref="G127:G128"/>
    <mergeCell ref="J1:J2"/>
    <mergeCell ref="K1:K2"/>
    <mergeCell ref="L1:L2"/>
    <mergeCell ref="K4:K5"/>
    <mergeCell ref="L4:L5"/>
    <mergeCell ref="L124:L125"/>
    <mergeCell ref="L127:L128"/>
  </mergeCells>
  <pageMargins left="0.70866141732283472" right="0.70866141732283472" top="0.74803149606299213" bottom="0.74803149606299213" header="0.31496062992125984" footer="0.31496062992125984"/>
  <pageSetup scale="59" orientation="landscape" horizontalDpi="4294967293" verticalDpi="72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K596"/>
  <sheetViews>
    <sheetView topLeftCell="B571" workbookViewId="0">
      <selection activeCell="F587" sqref="F587"/>
    </sheetView>
  </sheetViews>
  <sheetFormatPr defaultRowHeight="15"/>
  <cols>
    <col min="1" max="1" width="4.140625" customWidth="1"/>
    <col min="2" max="2" width="11.42578125" customWidth="1"/>
    <col min="3" max="3" width="48.140625" customWidth="1"/>
    <col min="4" max="4" width="19.28515625" customWidth="1"/>
    <col min="6" max="6" width="16.5703125" customWidth="1"/>
    <col min="7" max="7" width="17.140625" customWidth="1"/>
    <col min="8" max="8" width="17.28515625" customWidth="1"/>
    <col min="9" max="9" width="16.28515625" customWidth="1"/>
    <col min="10" max="10" width="14.5703125" customWidth="1"/>
    <col min="11" max="11" width="16.140625" customWidth="1"/>
  </cols>
  <sheetData>
    <row r="1" spans="1:11">
      <c r="A1" s="9506" t="s">
        <v>1</v>
      </c>
      <c r="B1" s="9504" t="s">
        <v>2</v>
      </c>
      <c r="C1" s="9506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</row>
    <row r="2" spans="1:11">
      <c r="A2" s="9507"/>
      <c r="B2" s="9505"/>
      <c r="C2" s="9507"/>
      <c r="D2" s="2228" t="s">
        <v>9</v>
      </c>
      <c r="E2" s="470" t="s">
        <v>10</v>
      </c>
      <c r="F2" s="9511"/>
      <c r="G2" s="2209" t="s">
        <v>11</v>
      </c>
      <c r="H2" s="2214" t="s">
        <v>537</v>
      </c>
      <c r="I2" s="2209" t="s">
        <v>13</v>
      </c>
      <c r="J2" s="9511"/>
      <c r="K2" s="9721"/>
    </row>
    <row r="3" spans="1:11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2243">
        <f>'Feb''16'!K562</f>
        <v>25759465</v>
      </c>
    </row>
    <row r="4" spans="1:11">
      <c r="A4" s="9495"/>
      <c r="B4" s="9497" t="s">
        <v>1940</v>
      </c>
      <c r="C4" s="556" t="s">
        <v>815</v>
      </c>
      <c r="D4" s="2741" t="s">
        <v>1720</v>
      </c>
      <c r="E4" s="2743" t="s">
        <v>1739</v>
      </c>
      <c r="F4" s="2748"/>
      <c r="G4" s="2748"/>
      <c r="H4" s="923"/>
      <c r="I4" s="1997">
        <v>94149</v>
      </c>
      <c r="J4" s="464"/>
      <c r="K4" s="9719">
        <f>K3-I4</f>
        <v>25665316</v>
      </c>
    </row>
    <row r="5" spans="1:11">
      <c r="A5" s="9495"/>
      <c r="B5" s="9497"/>
      <c r="C5" s="555" t="s">
        <v>1719</v>
      </c>
      <c r="D5" s="2742" t="s">
        <v>1176</v>
      </c>
      <c r="E5" s="2744"/>
      <c r="F5" s="2749"/>
      <c r="G5" s="2749"/>
      <c r="H5" s="460"/>
      <c r="I5" s="1998"/>
      <c r="J5" s="559"/>
      <c r="K5" s="9719"/>
    </row>
    <row r="6" spans="1:11">
      <c r="A6" s="2202"/>
      <c r="B6" s="2744"/>
      <c r="C6" s="1795"/>
      <c r="D6" s="576"/>
      <c r="E6" s="582"/>
      <c r="F6" s="577"/>
      <c r="G6" s="577"/>
      <c r="H6" s="600"/>
      <c r="I6" s="577"/>
      <c r="J6" s="1979">
        <v>1800</v>
      </c>
      <c r="K6" s="2241">
        <f>K4+J6</f>
        <v>25667116</v>
      </c>
    </row>
    <row r="7" spans="1:11">
      <c r="A7" s="9515"/>
      <c r="B7" s="9497"/>
      <c r="C7" s="556" t="s">
        <v>815</v>
      </c>
      <c r="D7" s="2741" t="s">
        <v>1720</v>
      </c>
      <c r="E7" s="974" t="s">
        <v>1739</v>
      </c>
      <c r="F7" s="2745"/>
      <c r="G7" s="2753"/>
      <c r="H7" s="2745"/>
      <c r="I7" s="1975">
        <v>31935</v>
      </c>
      <c r="J7" s="1996"/>
      <c r="K7" s="9719">
        <f>K6-I7</f>
        <v>25635181</v>
      </c>
    </row>
    <row r="8" spans="1:11">
      <c r="A8" s="9516"/>
      <c r="B8" s="9497"/>
      <c r="C8" s="555" t="s">
        <v>1721</v>
      </c>
      <c r="D8" s="2742" t="s">
        <v>1176</v>
      </c>
      <c r="E8" s="2751"/>
      <c r="F8" s="2746"/>
      <c r="G8" s="2754"/>
      <c r="H8" s="2746"/>
      <c r="I8" s="1976"/>
      <c r="J8" s="571"/>
      <c r="K8" s="9719"/>
    </row>
    <row r="9" spans="1:11">
      <c r="A9" s="2202"/>
      <c r="B9" s="2744"/>
      <c r="C9" s="1795"/>
      <c r="D9" s="576"/>
      <c r="E9" s="605"/>
      <c r="F9" s="586"/>
      <c r="G9" s="585"/>
      <c r="H9" s="587"/>
      <c r="I9" s="586"/>
      <c r="J9" s="1979">
        <v>1800</v>
      </c>
      <c r="K9" s="2241">
        <f>K7+J9</f>
        <v>25636981</v>
      </c>
    </row>
    <row r="10" spans="1:11">
      <c r="A10" s="9498"/>
      <c r="B10" s="9497"/>
      <c r="C10" s="517" t="s">
        <v>1710</v>
      </c>
      <c r="D10" s="2741" t="s">
        <v>1720</v>
      </c>
      <c r="E10" s="2743" t="s">
        <v>1739</v>
      </c>
      <c r="F10" s="2745"/>
      <c r="G10" s="2745"/>
      <c r="H10" s="2745"/>
      <c r="I10" s="2745">
        <v>15140</v>
      </c>
      <c r="J10" s="534"/>
      <c r="K10" s="9680">
        <f>K9-I10</f>
        <v>25621841</v>
      </c>
    </row>
    <row r="11" spans="1:11">
      <c r="A11" s="9499"/>
      <c r="B11" s="9497"/>
      <c r="C11" s="555" t="s">
        <v>1821</v>
      </c>
      <c r="D11" s="2742" t="s">
        <v>1479</v>
      </c>
      <c r="E11" s="2744"/>
      <c r="F11" s="2746"/>
      <c r="G11" s="2746"/>
      <c r="H11" s="2746"/>
      <c r="I11" s="2746"/>
      <c r="J11" s="515"/>
      <c r="K11" s="9681"/>
    </row>
    <row r="12" spans="1:11">
      <c r="A12" s="2211"/>
      <c r="B12" s="477"/>
      <c r="C12" s="1795"/>
      <c r="D12" s="576"/>
      <c r="E12" s="584"/>
      <c r="F12" s="577"/>
      <c r="G12" s="577"/>
      <c r="H12" s="600"/>
      <c r="I12" s="577"/>
      <c r="J12" s="604">
        <v>1500</v>
      </c>
      <c r="K12" s="2245">
        <f>K10+J12</f>
        <v>25623341</v>
      </c>
    </row>
    <row r="13" spans="1:11">
      <c r="A13" s="9498"/>
      <c r="B13" s="9497"/>
      <c r="C13" s="517" t="s">
        <v>1710</v>
      </c>
      <c r="D13" s="2741" t="s">
        <v>1720</v>
      </c>
      <c r="E13" s="2743" t="s">
        <v>1739</v>
      </c>
      <c r="F13" s="2745"/>
      <c r="G13" s="2745"/>
      <c r="H13" s="2745"/>
      <c r="I13" s="2745">
        <v>27390</v>
      </c>
      <c r="J13" s="537"/>
      <c r="K13" s="9680">
        <f>K12-I13</f>
        <v>25595951</v>
      </c>
    </row>
    <row r="14" spans="1:11">
      <c r="A14" s="9499"/>
      <c r="B14" s="9497"/>
      <c r="C14" s="555" t="s">
        <v>1822</v>
      </c>
      <c r="D14" s="2742" t="s">
        <v>1479</v>
      </c>
      <c r="E14" s="2744"/>
      <c r="F14" s="2746"/>
      <c r="G14" s="2746"/>
      <c r="H14" s="2746"/>
      <c r="I14" s="2746"/>
      <c r="J14" s="515"/>
      <c r="K14" s="9681"/>
    </row>
    <row r="15" spans="1:11">
      <c r="A15" s="2211"/>
      <c r="B15" s="50"/>
      <c r="C15" s="1795"/>
      <c r="D15" s="528"/>
      <c r="E15" s="584"/>
      <c r="F15" s="600"/>
      <c r="G15" s="600"/>
      <c r="H15" s="600"/>
      <c r="I15" s="600"/>
      <c r="J15" s="604">
        <v>1500</v>
      </c>
      <c r="K15" s="2245">
        <f>K13+J15</f>
        <v>25597451</v>
      </c>
    </row>
    <row r="16" spans="1:11">
      <c r="A16" s="9498"/>
      <c r="B16" s="9497"/>
      <c r="C16" s="556" t="s">
        <v>815</v>
      </c>
      <c r="D16" s="2741" t="s">
        <v>113</v>
      </c>
      <c r="E16" s="2743" t="s">
        <v>114</v>
      </c>
      <c r="F16" s="2745"/>
      <c r="G16" s="2745"/>
      <c r="H16" s="2745"/>
      <c r="I16" s="2745">
        <v>134778</v>
      </c>
      <c r="J16" s="464"/>
      <c r="K16" s="9680">
        <f>K15-I16</f>
        <v>25462673</v>
      </c>
    </row>
    <row r="17" spans="1:11">
      <c r="A17" s="9499"/>
      <c r="B17" s="9497"/>
      <c r="C17" s="555" t="s">
        <v>1449</v>
      </c>
      <c r="D17" s="2742" t="s">
        <v>46</v>
      </c>
      <c r="E17" s="2744"/>
      <c r="F17" s="2746"/>
      <c r="G17" s="2746"/>
      <c r="H17" s="2746"/>
      <c r="I17" s="2746"/>
      <c r="J17" s="559"/>
      <c r="K17" s="9681"/>
    </row>
    <row r="18" spans="1:11">
      <c r="A18" s="2211"/>
      <c r="B18" s="477"/>
      <c r="C18" s="1795"/>
      <c r="D18" s="576"/>
      <c r="E18" s="582"/>
      <c r="F18" s="577"/>
      <c r="G18" s="577"/>
      <c r="H18" s="600"/>
      <c r="I18" s="577"/>
      <c r="J18" s="604">
        <v>1800</v>
      </c>
      <c r="K18" s="2245">
        <f>K16+J18</f>
        <v>25464473</v>
      </c>
    </row>
    <row r="19" spans="1:11">
      <c r="A19" s="9498"/>
      <c r="B19" s="9658"/>
      <c r="C19" s="474" t="s">
        <v>781</v>
      </c>
      <c r="D19" s="2741" t="s">
        <v>1901</v>
      </c>
      <c r="E19" s="2743"/>
      <c r="F19" s="2745"/>
      <c r="G19" s="2745"/>
      <c r="H19" s="534"/>
      <c r="I19" s="2567">
        <v>27840</v>
      </c>
      <c r="J19" s="595"/>
      <c r="K19" s="9680">
        <f>K18-I19</f>
        <v>25436633</v>
      </c>
    </row>
    <row r="20" spans="1:11">
      <c r="A20" s="9499"/>
      <c r="B20" s="9658"/>
      <c r="C20" s="477" t="s">
        <v>1900</v>
      </c>
      <c r="D20" s="2742" t="s">
        <v>1902</v>
      </c>
      <c r="E20" s="2744"/>
      <c r="F20" s="2746"/>
      <c r="G20" s="2746"/>
      <c r="H20" s="515"/>
      <c r="I20" s="2568"/>
      <c r="J20" s="595"/>
      <c r="K20" s="9681"/>
    </row>
    <row r="21" spans="1:11">
      <c r="A21" s="2210"/>
      <c r="B21" s="2747"/>
      <c r="C21" s="1980"/>
      <c r="D21" s="576"/>
      <c r="E21" s="582"/>
      <c r="F21" s="577"/>
      <c r="G21" s="577"/>
      <c r="H21" s="1962"/>
      <c r="I21" s="577"/>
      <c r="J21" s="586">
        <v>1500</v>
      </c>
      <c r="K21" s="2244">
        <f>K19+J21</f>
        <v>25438133</v>
      </c>
    </row>
    <row r="22" spans="1:11">
      <c r="A22" s="9515"/>
      <c r="B22" s="9498"/>
      <c r="C22" s="474" t="s">
        <v>781</v>
      </c>
      <c r="D22" s="2764"/>
      <c r="E22" s="2762"/>
      <c r="F22" s="2759"/>
      <c r="G22" s="2759"/>
      <c r="H22" s="534"/>
      <c r="I22" s="2567">
        <v>46280</v>
      </c>
      <c r="J22" s="595"/>
      <c r="K22" s="9680">
        <f>K21-I22</f>
        <v>25391853</v>
      </c>
    </row>
    <row r="23" spans="1:11">
      <c r="A23" s="9516"/>
      <c r="B23" s="9499"/>
      <c r="C23" s="477" t="s">
        <v>1942</v>
      </c>
      <c r="D23" s="2765"/>
      <c r="E23" s="2763"/>
      <c r="F23" s="2760"/>
      <c r="G23" s="2760"/>
      <c r="H23" s="515"/>
      <c r="I23" s="2568"/>
      <c r="J23" s="595"/>
      <c r="K23" s="9681"/>
    </row>
    <row r="24" spans="1:11">
      <c r="A24" s="514"/>
      <c r="B24" s="527"/>
      <c r="C24" s="1980"/>
      <c r="D24" s="576"/>
      <c r="E24" s="582"/>
      <c r="F24" s="577"/>
      <c r="G24" s="577"/>
      <c r="H24" s="1962"/>
      <c r="I24" s="577"/>
      <c r="J24" s="586">
        <v>1500</v>
      </c>
      <c r="K24" s="2758">
        <f>K22+J24</f>
        <v>25393353</v>
      </c>
    </row>
    <row r="25" spans="1:11">
      <c r="A25" s="9515"/>
      <c r="B25" s="9498"/>
      <c r="C25" s="550" t="s">
        <v>1278</v>
      </c>
      <c r="D25" s="2764" t="s">
        <v>1334</v>
      </c>
      <c r="E25" s="2762" t="s">
        <v>1348</v>
      </c>
      <c r="F25" s="534"/>
      <c r="G25" s="2759">
        <v>305000</v>
      </c>
      <c r="H25" s="534"/>
      <c r="I25" s="2759"/>
      <c r="J25" s="537"/>
      <c r="K25" s="9680">
        <f>K24-G25</f>
        <v>25088353</v>
      </c>
    </row>
    <row r="26" spans="1:11">
      <c r="A26" s="9516"/>
      <c r="B26" s="9499"/>
      <c r="C26" s="551" t="s">
        <v>1333</v>
      </c>
      <c r="D26" s="2765" t="s">
        <v>918</v>
      </c>
      <c r="E26" s="2763"/>
      <c r="F26" s="537"/>
      <c r="G26" s="2760"/>
      <c r="H26" s="537"/>
      <c r="I26" s="2760"/>
      <c r="J26" s="537"/>
      <c r="K26" s="9681"/>
    </row>
    <row r="27" spans="1:11">
      <c r="A27" s="514"/>
      <c r="B27" s="514"/>
      <c r="C27" s="1795"/>
      <c r="D27" s="576"/>
      <c r="E27" s="582"/>
      <c r="F27" s="586"/>
      <c r="G27" s="586"/>
      <c r="H27" s="586"/>
      <c r="I27" s="586"/>
      <c r="J27" s="585">
        <v>3600</v>
      </c>
      <c r="K27" s="2777">
        <f>K25+J27</f>
        <v>25091953</v>
      </c>
    </row>
    <row r="28" spans="1:11">
      <c r="A28" s="9515"/>
      <c r="B28" s="9498"/>
      <c r="C28" s="556" t="s">
        <v>796</v>
      </c>
      <c r="D28" s="2764" t="s">
        <v>1334</v>
      </c>
      <c r="E28" s="1136" t="s">
        <v>1348</v>
      </c>
      <c r="F28" s="2770"/>
      <c r="G28" s="2759">
        <v>103800</v>
      </c>
      <c r="H28" s="534"/>
      <c r="I28" s="2759"/>
      <c r="J28" s="464"/>
      <c r="K28" s="2773">
        <f>K27-G28</f>
        <v>24988153</v>
      </c>
    </row>
    <row r="29" spans="1:11">
      <c r="A29" s="9516"/>
      <c r="B29" s="9499"/>
      <c r="C29" s="555" t="s">
        <v>1342</v>
      </c>
      <c r="D29" s="2765" t="s">
        <v>918</v>
      </c>
      <c r="E29" s="2768"/>
      <c r="F29" s="2760"/>
      <c r="G29" s="2760"/>
      <c r="H29" s="515"/>
      <c r="I29" s="2760"/>
      <c r="J29" s="559"/>
      <c r="K29" s="2776"/>
    </row>
    <row r="30" spans="1:11">
      <c r="A30" s="514"/>
      <c r="B30" s="527"/>
      <c r="C30" s="1795"/>
      <c r="D30" s="576"/>
      <c r="E30" s="582"/>
      <c r="F30" s="577"/>
      <c r="G30" s="577"/>
      <c r="H30" s="600"/>
      <c r="I30" s="577"/>
      <c r="J30" s="585">
        <v>750</v>
      </c>
      <c r="K30" s="1293">
        <f>K28+J30</f>
        <v>24988903</v>
      </c>
    </row>
    <row r="31" spans="1:11">
      <c r="A31" s="9515"/>
      <c r="B31" s="9498"/>
      <c r="C31" s="556" t="s">
        <v>781</v>
      </c>
      <c r="D31" s="2769" t="s">
        <v>278</v>
      </c>
      <c r="E31" s="974" t="s">
        <v>279</v>
      </c>
      <c r="F31" s="2770"/>
      <c r="G31" s="2759">
        <v>111620</v>
      </c>
      <c r="H31" s="2759"/>
      <c r="I31" s="2759"/>
      <c r="J31" s="464"/>
      <c r="K31" s="2773">
        <f>K30-G31</f>
        <v>24877283</v>
      </c>
    </row>
    <row r="32" spans="1:11">
      <c r="A32" s="9516"/>
      <c r="B32" s="9499"/>
      <c r="C32" s="555" t="s">
        <v>1530</v>
      </c>
      <c r="D32" s="2765" t="s">
        <v>38</v>
      </c>
      <c r="E32" s="2763"/>
      <c r="F32" s="2760"/>
      <c r="G32" s="2760"/>
      <c r="H32" s="2760"/>
      <c r="I32" s="2760"/>
      <c r="J32" s="559"/>
      <c r="K32" s="2774"/>
    </row>
    <row r="33" spans="1:11">
      <c r="A33" s="514"/>
      <c r="B33" s="527"/>
      <c r="C33" s="1436"/>
      <c r="D33" s="1436"/>
      <c r="E33" s="1436"/>
      <c r="F33" s="577"/>
      <c r="G33" s="577"/>
      <c r="H33" s="600"/>
      <c r="I33" s="577"/>
      <c r="J33" s="585">
        <v>1500</v>
      </c>
      <c r="K33" s="1293">
        <f>K31+J33</f>
        <v>24878783</v>
      </c>
    </row>
    <row r="34" spans="1:11">
      <c r="A34" s="9515"/>
      <c r="B34" s="2743"/>
      <c r="C34" s="491" t="s">
        <v>778</v>
      </c>
      <c r="D34" s="2764" t="s">
        <v>157</v>
      </c>
      <c r="E34" s="2762" t="s">
        <v>156</v>
      </c>
      <c r="F34" s="2770"/>
      <c r="G34" s="2759">
        <v>193140</v>
      </c>
      <c r="H34" s="537"/>
      <c r="I34" s="2759"/>
      <c r="J34" s="537"/>
      <c r="K34" s="2773">
        <f>K33-G34</f>
        <v>24685643</v>
      </c>
    </row>
    <row r="35" spans="1:11">
      <c r="A35" s="9516"/>
      <c r="B35" s="2744"/>
      <c r="C35" s="487" t="s">
        <v>1340</v>
      </c>
      <c r="D35" s="2765" t="s">
        <v>1383</v>
      </c>
      <c r="E35" s="2763"/>
      <c r="F35" s="2760"/>
      <c r="G35" s="2760"/>
      <c r="H35" s="537"/>
      <c r="I35" s="2760"/>
      <c r="J35" s="537"/>
      <c r="K35" s="2776"/>
    </row>
    <row r="36" spans="1:11">
      <c r="A36" s="491"/>
      <c r="B36" s="1005"/>
      <c r="C36" s="529"/>
      <c r="D36" s="601"/>
      <c r="E36" s="584"/>
      <c r="F36" s="586"/>
      <c r="G36" s="586"/>
      <c r="H36" s="586"/>
      <c r="I36" s="586"/>
      <c r="J36" s="585">
        <v>1500</v>
      </c>
      <c r="K36" s="1293">
        <f>K34+J36</f>
        <v>24687143</v>
      </c>
    </row>
    <row r="37" spans="1:11">
      <c r="A37" s="550"/>
      <c r="B37" s="1005"/>
      <c r="C37" s="497" t="s">
        <v>815</v>
      </c>
      <c r="D37" s="2764" t="s">
        <v>157</v>
      </c>
      <c r="E37" s="2762" t="s">
        <v>156</v>
      </c>
      <c r="F37" s="2759"/>
      <c r="G37" s="2759">
        <v>789767</v>
      </c>
      <c r="H37" s="537"/>
      <c r="I37" s="2759"/>
      <c r="J37" s="537"/>
      <c r="K37" s="2773">
        <f>K36-G37</f>
        <v>23897376</v>
      </c>
    </row>
    <row r="38" spans="1:11">
      <c r="A38" s="551"/>
      <c r="B38" s="533"/>
      <c r="C38" s="497" t="s">
        <v>1022</v>
      </c>
      <c r="D38" s="2765" t="s">
        <v>1383</v>
      </c>
      <c r="E38" s="2763"/>
      <c r="F38" s="2760"/>
      <c r="G38" s="2760"/>
      <c r="H38" s="537"/>
      <c r="I38" s="2760"/>
      <c r="J38" s="537"/>
      <c r="K38" s="2776"/>
    </row>
    <row r="39" spans="1:11">
      <c r="A39" s="498"/>
      <c r="B39" s="1988"/>
      <c r="C39" s="529"/>
      <c r="D39" s="602"/>
      <c r="E39" s="599"/>
      <c r="F39" s="586"/>
      <c r="G39" s="586"/>
      <c r="H39" s="586"/>
      <c r="I39" s="586"/>
      <c r="J39" s="585">
        <v>1800</v>
      </c>
      <c r="K39" s="1293">
        <f>K37+J39</f>
        <v>23899176</v>
      </c>
    </row>
    <row r="40" spans="1:11">
      <c r="A40" s="9515"/>
      <c r="B40" s="2743"/>
      <c r="C40" s="497" t="s">
        <v>815</v>
      </c>
      <c r="D40" s="2764" t="s">
        <v>1883</v>
      </c>
      <c r="E40" s="2762" t="s">
        <v>1884</v>
      </c>
      <c r="F40" s="2759"/>
      <c r="G40" s="2759">
        <v>155093</v>
      </c>
      <c r="H40" s="537"/>
      <c r="I40" s="2759"/>
      <c r="J40" s="537"/>
      <c r="K40" s="2773">
        <f>K39-G40</f>
        <v>23744083</v>
      </c>
    </row>
    <row r="41" spans="1:11">
      <c r="A41" s="9516"/>
      <c r="B41" s="2744"/>
      <c r="C41" s="497" t="s">
        <v>1882</v>
      </c>
      <c r="D41" s="2765" t="s">
        <v>1819</v>
      </c>
      <c r="E41" s="2763"/>
      <c r="F41" s="2760"/>
      <c r="G41" s="2760"/>
      <c r="H41" s="537"/>
      <c r="I41" s="2760"/>
      <c r="J41" s="537"/>
      <c r="K41" s="2774"/>
    </row>
    <row r="42" spans="1:11">
      <c r="A42" s="535"/>
      <c r="B42" s="527"/>
      <c r="C42" s="529"/>
      <c r="D42" s="602"/>
      <c r="E42" s="599"/>
      <c r="F42" s="586"/>
      <c r="G42" s="586"/>
      <c r="H42" s="586"/>
      <c r="I42" s="586"/>
      <c r="J42" s="585">
        <v>1800</v>
      </c>
      <c r="K42" s="1986">
        <f>K40+J42</f>
        <v>23745883</v>
      </c>
    </row>
    <row r="43" spans="1:11">
      <c r="A43" s="9635"/>
      <c r="B43" s="2743"/>
      <c r="C43" s="497" t="s">
        <v>1921</v>
      </c>
      <c r="D43" s="2764" t="s">
        <v>1883</v>
      </c>
      <c r="E43" s="2762" t="s">
        <v>1884</v>
      </c>
      <c r="F43" s="2759"/>
      <c r="G43" s="2759">
        <v>10140</v>
      </c>
      <c r="H43" s="534"/>
      <c r="I43" s="2766"/>
      <c r="J43" s="923"/>
      <c r="K43" s="1986">
        <f>K42-G43</f>
        <v>23735743</v>
      </c>
    </row>
    <row r="44" spans="1:11">
      <c r="A44" s="9548"/>
      <c r="B44" s="2744"/>
      <c r="C44" s="497" t="s">
        <v>1941</v>
      </c>
      <c r="D44" s="2765" t="s">
        <v>1819</v>
      </c>
      <c r="E44" s="2763"/>
      <c r="F44" s="2760"/>
      <c r="G44" s="2760"/>
      <c r="H44" s="515"/>
      <c r="I44" s="2767"/>
      <c r="J44" s="460"/>
      <c r="K44" s="1217"/>
    </row>
    <row r="45" spans="1:11">
      <c r="A45" s="514"/>
      <c r="B45" s="527"/>
      <c r="C45" s="2778"/>
      <c r="D45" s="573"/>
      <c r="E45" s="574"/>
      <c r="F45" s="1985"/>
      <c r="G45" s="1985"/>
      <c r="H45" s="1962"/>
      <c r="I45" s="1985"/>
      <c r="J45" s="1962">
        <v>1500</v>
      </c>
      <c r="K45" s="1987">
        <f>K43+J45</f>
        <v>23737243</v>
      </c>
    </row>
    <row r="46" spans="1:11">
      <c r="A46" s="9628"/>
      <c r="B46" s="2743"/>
      <c r="C46" s="525" t="s">
        <v>821</v>
      </c>
      <c r="D46" s="2764" t="s">
        <v>632</v>
      </c>
      <c r="E46" s="2762" t="s">
        <v>74</v>
      </c>
      <c r="F46" s="2759"/>
      <c r="G46" s="2759">
        <v>1003080</v>
      </c>
      <c r="H46" s="2759"/>
      <c r="I46" s="2761"/>
      <c r="J46" s="2761"/>
      <c r="K46" s="2773">
        <f>K45-G46</f>
        <v>22734163</v>
      </c>
    </row>
    <row r="47" spans="1:11">
      <c r="A47" s="9516"/>
      <c r="B47" s="2744"/>
      <c r="C47" s="539" t="s">
        <v>1751</v>
      </c>
      <c r="D47" s="2765" t="s">
        <v>956</v>
      </c>
      <c r="E47" s="2763"/>
      <c r="F47" s="2760"/>
      <c r="G47" s="2760"/>
      <c r="H47" s="2760"/>
      <c r="I47" s="2761"/>
      <c r="J47" s="2761"/>
      <c r="K47" s="2774"/>
    </row>
    <row r="48" spans="1:11">
      <c r="A48" s="514"/>
      <c r="B48" s="527"/>
      <c r="C48" s="532"/>
      <c r="D48" s="576"/>
      <c r="E48" s="574"/>
      <c r="F48" s="577"/>
      <c r="G48" s="577"/>
      <c r="H48" s="577"/>
      <c r="I48" s="577"/>
      <c r="J48" s="577">
        <v>1800</v>
      </c>
      <c r="K48" s="1293">
        <f>K46+J48</f>
        <v>22735963</v>
      </c>
    </row>
    <row r="49" spans="1:11">
      <c r="A49" s="9515"/>
      <c r="B49" s="2752"/>
      <c r="C49" s="525" t="s">
        <v>821</v>
      </c>
      <c r="D49" s="2764" t="s">
        <v>632</v>
      </c>
      <c r="E49" s="2762" t="s">
        <v>74</v>
      </c>
      <c r="F49" s="2759"/>
      <c r="G49" s="2759">
        <v>858474</v>
      </c>
      <c r="H49" s="2759"/>
      <c r="I49" s="2759"/>
      <c r="J49" s="2759"/>
      <c r="K49" s="2773">
        <f>K48-G49</f>
        <v>21877489</v>
      </c>
    </row>
    <row r="50" spans="1:11">
      <c r="A50" s="9516"/>
      <c r="B50" s="2744"/>
      <c r="C50" s="539" t="s">
        <v>1752</v>
      </c>
      <c r="D50" s="2765" t="s">
        <v>956</v>
      </c>
      <c r="E50" s="2763"/>
      <c r="F50" s="2760"/>
      <c r="G50" s="2760"/>
      <c r="H50" s="2760"/>
      <c r="I50" s="2760"/>
      <c r="J50" s="2760"/>
      <c r="K50" s="2774"/>
    </row>
    <row r="51" spans="1:11">
      <c r="A51" s="2210"/>
      <c r="B51" s="527"/>
      <c r="C51" s="1795"/>
      <c r="D51" s="576"/>
      <c r="E51" s="584"/>
      <c r="F51" s="670"/>
      <c r="G51" s="670"/>
      <c r="H51" s="670"/>
      <c r="I51" s="670"/>
      <c r="J51" s="577">
        <v>1800</v>
      </c>
      <c r="K51" s="1293">
        <f>K49+J51</f>
        <v>21879289</v>
      </c>
    </row>
    <row r="52" spans="1:11">
      <c r="A52" s="9515"/>
      <c r="B52" s="2752"/>
      <c r="C52" s="491" t="s">
        <v>781</v>
      </c>
      <c r="D52" s="2764" t="s">
        <v>632</v>
      </c>
      <c r="E52" s="2762" t="s">
        <v>74</v>
      </c>
      <c r="F52" s="537"/>
      <c r="G52" s="2759">
        <v>75140</v>
      </c>
      <c r="H52" s="2759"/>
      <c r="I52" s="2759"/>
      <c r="J52" s="2759"/>
      <c r="K52" s="2773">
        <f>K51-G52</f>
        <v>21804149</v>
      </c>
    </row>
    <row r="53" spans="1:11">
      <c r="A53" s="9516"/>
      <c r="B53" s="2744"/>
      <c r="C53" s="487" t="s">
        <v>1005</v>
      </c>
      <c r="D53" s="2765" t="s">
        <v>956</v>
      </c>
      <c r="E53" s="2763"/>
      <c r="F53" s="537"/>
      <c r="G53" s="2760"/>
      <c r="H53" s="2760"/>
      <c r="I53" s="2760"/>
      <c r="J53" s="2760"/>
      <c r="K53" s="2774"/>
    </row>
    <row r="54" spans="1:11">
      <c r="A54" s="2210"/>
      <c r="B54" s="527"/>
      <c r="C54" s="532"/>
      <c r="D54" s="576"/>
      <c r="E54" s="582"/>
      <c r="F54" s="586"/>
      <c r="G54" s="586"/>
      <c r="H54" s="575"/>
      <c r="I54" s="575"/>
      <c r="J54" s="575">
        <v>1500</v>
      </c>
      <c r="K54" s="1293">
        <f>K52+J54</f>
        <v>21805649</v>
      </c>
    </row>
    <row r="55" spans="1:11">
      <c r="A55" s="9515"/>
      <c r="B55" s="2743"/>
      <c r="C55" s="525" t="s">
        <v>778</v>
      </c>
      <c r="D55" s="2764" t="s">
        <v>632</v>
      </c>
      <c r="E55" s="2762" t="s">
        <v>74</v>
      </c>
      <c r="F55" s="2759"/>
      <c r="G55" s="2759">
        <v>50940</v>
      </c>
      <c r="H55" s="2759"/>
      <c r="I55" s="2759"/>
      <c r="J55" s="2759"/>
      <c r="K55" s="2775">
        <f>K54-G55</f>
        <v>21754709</v>
      </c>
    </row>
    <row r="56" spans="1:11">
      <c r="A56" s="9516"/>
      <c r="B56" s="2744"/>
      <c r="C56" s="539" t="s">
        <v>1004</v>
      </c>
      <c r="D56" s="2765" t="s">
        <v>956</v>
      </c>
      <c r="E56" s="2763"/>
      <c r="F56" s="2760"/>
      <c r="G56" s="2760"/>
      <c r="H56" s="2760"/>
      <c r="I56" s="2760"/>
      <c r="J56" s="2760"/>
      <c r="K56" s="2774"/>
    </row>
    <row r="57" spans="1:11">
      <c r="A57" s="2210"/>
      <c r="B57" s="527"/>
      <c r="C57" s="530"/>
      <c r="D57" s="573"/>
      <c r="E57" s="574"/>
      <c r="F57" s="575"/>
      <c r="G57" s="575"/>
      <c r="H57" s="575"/>
      <c r="I57" s="575"/>
      <c r="J57" s="575">
        <v>1500</v>
      </c>
      <c r="K57" s="1293">
        <f>K55+J57</f>
        <v>21756209</v>
      </c>
    </row>
    <row r="58" spans="1:11">
      <c r="A58" s="9515"/>
      <c r="B58" s="2743"/>
      <c r="C58" s="545" t="s">
        <v>1109</v>
      </c>
      <c r="D58" s="2764" t="s">
        <v>1471</v>
      </c>
      <c r="E58" s="2762" t="s">
        <v>1469</v>
      </c>
      <c r="F58" s="2759"/>
      <c r="G58" s="2759">
        <v>502500</v>
      </c>
      <c r="H58" s="2759"/>
      <c r="I58" s="2759"/>
      <c r="J58" s="2771"/>
      <c r="K58" s="2240">
        <f>K57-G58</f>
        <v>21253709</v>
      </c>
    </row>
    <row r="59" spans="1:11">
      <c r="A59" s="9516"/>
      <c r="B59" s="2744"/>
      <c r="C59" s="538" t="s">
        <v>1468</v>
      </c>
      <c r="D59" s="2765" t="s">
        <v>1325</v>
      </c>
      <c r="E59" s="2763"/>
      <c r="F59" s="2760"/>
      <c r="G59" s="2760"/>
      <c r="H59" s="2760"/>
      <c r="I59" s="2760"/>
      <c r="J59" s="2772"/>
      <c r="K59" s="2241"/>
    </row>
    <row r="60" spans="1:11">
      <c r="A60" s="2210"/>
      <c r="B60" s="527"/>
      <c r="C60" s="532"/>
      <c r="D60" s="576"/>
      <c r="E60" s="582"/>
      <c r="F60" s="577"/>
      <c r="G60" s="577"/>
      <c r="H60" s="600"/>
      <c r="I60" s="577"/>
      <c r="J60" s="604">
        <v>1800</v>
      </c>
      <c r="K60" s="1293">
        <f>K58+J60</f>
        <v>21255509</v>
      </c>
    </row>
    <row r="61" spans="1:11">
      <c r="A61" s="9515"/>
      <c r="B61" s="2743" t="s">
        <v>1943</v>
      </c>
      <c r="C61" s="556" t="s">
        <v>1109</v>
      </c>
      <c r="D61" s="2779" t="s">
        <v>1591</v>
      </c>
      <c r="E61" s="2781" t="s">
        <v>1601</v>
      </c>
      <c r="F61" s="2783"/>
      <c r="G61" s="2783">
        <v>502500</v>
      </c>
      <c r="H61" s="2783"/>
      <c r="I61" s="2783"/>
      <c r="J61" s="2790"/>
      <c r="K61" s="1977">
        <f>K60-G61</f>
        <v>20753009</v>
      </c>
    </row>
    <row r="62" spans="1:11">
      <c r="A62" s="9516"/>
      <c r="B62" s="2744"/>
      <c r="C62" s="555" t="s">
        <v>1590</v>
      </c>
      <c r="D62" s="2780" t="s">
        <v>956</v>
      </c>
      <c r="E62" s="533"/>
      <c r="F62" s="2784"/>
      <c r="G62" s="2784"/>
      <c r="H62" s="2784"/>
      <c r="I62" s="2784"/>
      <c r="J62" s="2791"/>
      <c r="K62" s="1978"/>
    </row>
    <row r="63" spans="1:11">
      <c r="A63" s="2210"/>
      <c r="B63" s="527"/>
      <c r="C63" s="532"/>
      <c r="D63" s="576"/>
      <c r="E63" s="582"/>
      <c r="F63" s="575"/>
      <c r="G63" s="575"/>
      <c r="H63" s="586"/>
      <c r="I63" s="575"/>
      <c r="J63" s="604">
        <v>1800</v>
      </c>
      <c r="K63" s="1293">
        <f>K61+J63</f>
        <v>20754809</v>
      </c>
    </row>
    <row r="64" spans="1:11">
      <c r="A64" s="9515"/>
      <c r="B64" s="2743"/>
      <c r="C64" s="474" t="s">
        <v>815</v>
      </c>
      <c r="D64" s="2779" t="s">
        <v>46</v>
      </c>
      <c r="E64" s="2781"/>
      <c r="F64" s="2783"/>
      <c r="G64" s="2783"/>
      <c r="H64" s="537"/>
      <c r="I64" s="2783">
        <v>2760757</v>
      </c>
      <c r="J64" s="595"/>
      <c r="K64" s="1977">
        <f>K63-I64</f>
        <v>17994052</v>
      </c>
    </row>
    <row r="65" spans="1:11">
      <c r="A65" s="9516"/>
      <c r="B65" s="2744"/>
      <c r="C65" s="477" t="s">
        <v>889</v>
      </c>
      <c r="D65" s="2780"/>
      <c r="E65" s="2782"/>
      <c r="F65" s="2784"/>
      <c r="G65" s="2784"/>
      <c r="H65" s="515"/>
      <c r="I65" s="2784"/>
      <c r="J65" s="559"/>
      <c r="K65" s="1978"/>
    </row>
    <row r="66" spans="1:11">
      <c r="A66" s="514"/>
      <c r="B66" s="527"/>
      <c r="C66" s="532"/>
      <c r="D66" s="576"/>
      <c r="E66" s="582"/>
      <c r="F66" s="600"/>
      <c r="G66" s="600"/>
      <c r="H66" s="600"/>
      <c r="I66" s="600"/>
      <c r="J66" s="604">
        <v>1800</v>
      </c>
      <c r="K66" s="1293">
        <f>K64+J66</f>
        <v>17995852</v>
      </c>
    </row>
    <row r="67" spans="1:11">
      <c r="A67" s="9515"/>
      <c r="B67" s="2743"/>
      <c r="C67" s="474" t="s">
        <v>815</v>
      </c>
      <c r="D67" s="2779" t="s">
        <v>1150</v>
      </c>
      <c r="E67" s="2781"/>
      <c r="F67" s="2783"/>
      <c r="G67" s="2783"/>
      <c r="H67" s="2783"/>
      <c r="I67" s="2783">
        <v>334338</v>
      </c>
      <c r="J67" s="464"/>
      <c r="K67" s="1977">
        <f>K66-I67</f>
        <v>17661514</v>
      </c>
    </row>
    <row r="68" spans="1:11">
      <c r="A68" s="9516"/>
      <c r="B68" s="2744"/>
      <c r="C68" s="477" t="s">
        <v>1151</v>
      </c>
      <c r="D68" s="2780"/>
      <c r="E68" s="2782"/>
      <c r="F68" s="2784"/>
      <c r="G68" s="2784"/>
      <c r="H68" s="2784"/>
      <c r="I68" s="2784"/>
      <c r="J68" s="559"/>
      <c r="K68" s="1978"/>
    </row>
    <row r="69" spans="1:11">
      <c r="A69" s="514"/>
      <c r="B69" s="527"/>
      <c r="C69" s="532"/>
      <c r="D69" s="528"/>
      <c r="E69" s="584"/>
      <c r="F69" s="577"/>
      <c r="G69" s="577"/>
      <c r="H69" s="600"/>
      <c r="I69" s="577"/>
      <c r="J69" s="604">
        <v>1800</v>
      </c>
      <c r="K69" s="1293">
        <f>K67+J69</f>
        <v>17663314</v>
      </c>
    </row>
    <row r="70" spans="1:11">
      <c r="A70" s="9640"/>
      <c r="B70" s="2743"/>
      <c r="C70" s="556" t="s">
        <v>815</v>
      </c>
      <c r="D70" s="2779" t="s">
        <v>906</v>
      </c>
      <c r="E70" s="2781"/>
      <c r="F70" s="2789"/>
      <c r="G70" s="2783"/>
      <c r="H70" s="2783"/>
      <c r="I70" s="2783">
        <v>205780</v>
      </c>
      <c r="J70" s="2790"/>
      <c r="K70" s="1977">
        <f>K69-I70</f>
        <v>17457534</v>
      </c>
    </row>
    <row r="71" spans="1:11">
      <c r="A71" s="9665"/>
      <c r="B71" s="2744"/>
      <c r="C71" s="555" t="s">
        <v>1056</v>
      </c>
      <c r="D71" s="2780"/>
      <c r="E71" s="2782"/>
      <c r="F71" s="2784"/>
      <c r="G71" s="2784"/>
      <c r="H71" s="2784"/>
      <c r="I71" s="2784"/>
      <c r="J71" s="2791"/>
      <c r="K71" s="1978"/>
    </row>
    <row r="72" spans="1:11">
      <c r="A72" s="552"/>
      <c r="B72" s="527"/>
      <c r="C72" s="532"/>
      <c r="D72" s="576"/>
      <c r="E72" s="605"/>
      <c r="F72" s="577"/>
      <c r="G72" s="577"/>
      <c r="H72" s="586"/>
      <c r="I72" s="577"/>
      <c r="J72" s="585">
        <v>1800</v>
      </c>
      <c r="K72" s="1217">
        <f>K70+J72</f>
        <v>17459334</v>
      </c>
    </row>
    <row r="73" spans="1:11">
      <c r="A73" s="9640"/>
      <c r="B73" s="2757"/>
      <c r="C73" s="556" t="s">
        <v>1710</v>
      </c>
      <c r="D73" s="485" t="s">
        <v>46</v>
      </c>
      <c r="E73" s="2781"/>
      <c r="F73" s="2789"/>
      <c r="G73" s="2783"/>
      <c r="H73" s="2783"/>
      <c r="I73" s="2783">
        <v>144140</v>
      </c>
      <c r="J73" s="595"/>
      <c r="K73" s="1977">
        <f>K72-I73</f>
        <v>17315194</v>
      </c>
    </row>
    <row r="74" spans="1:11">
      <c r="A74" s="9665"/>
      <c r="B74" s="2750"/>
      <c r="C74" s="555" t="s">
        <v>1772</v>
      </c>
      <c r="D74" s="486"/>
      <c r="E74" s="2782"/>
      <c r="F74" s="2784"/>
      <c r="G74" s="2784"/>
      <c r="H74" s="2784"/>
      <c r="I74" s="2784"/>
      <c r="J74" s="559"/>
      <c r="K74" s="1978"/>
    </row>
    <row r="75" spans="1:11">
      <c r="A75" s="514"/>
      <c r="B75" s="392"/>
      <c r="C75" s="532"/>
      <c r="D75" s="576"/>
      <c r="E75" s="582"/>
      <c r="F75" s="575"/>
      <c r="G75" s="577"/>
      <c r="H75" s="600"/>
      <c r="I75" s="577"/>
      <c r="J75" s="585">
        <v>1500</v>
      </c>
      <c r="K75" s="1217">
        <f>K73+J75</f>
        <v>17316694</v>
      </c>
    </row>
    <row r="76" spans="1:11">
      <c r="A76" s="2201"/>
      <c r="B76" s="2743"/>
      <c r="C76" s="556" t="s">
        <v>1710</v>
      </c>
      <c r="D76" s="485" t="s">
        <v>46</v>
      </c>
      <c r="E76" s="2781"/>
      <c r="F76" s="2789"/>
      <c r="G76" s="2783"/>
      <c r="H76" s="2783"/>
      <c r="I76" s="2783">
        <v>88140</v>
      </c>
      <c r="J76" s="595"/>
      <c r="K76" s="1977">
        <f>K75-I76</f>
        <v>17228554</v>
      </c>
    </row>
    <row r="77" spans="1:11">
      <c r="A77" s="2202"/>
      <c r="B77" s="2744"/>
      <c r="C77" s="555" t="s">
        <v>1773</v>
      </c>
      <c r="D77" s="519"/>
      <c r="E77" s="2782"/>
      <c r="F77" s="2784"/>
      <c r="G77" s="2784"/>
      <c r="H77" s="2784"/>
      <c r="I77" s="2784"/>
      <c r="J77" s="559"/>
      <c r="K77" s="1978"/>
    </row>
    <row r="78" spans="1:11">
      <c r="A78" s="2210"/>
      <c r="B78" s="533"/>
      <c r="C78" s="532"/>
      <c r="D78" s="576"/>
      <c r="E78" s="582"/>
      <c r="F78" s="577"/>
      <c r="G78" s="577"/>
      <c r="H78" s="600"/>
      <c r="I78" s="577"/>
      <c r="J78" s="585">
        <v>1500</v>
      </c>
      <c r="K78" s="1217">
        <f>K76+J78</f>
        <v>17230054</v>
      </c>
    </row>
    <row r="79" spans="1:11">
      <c r="A79" s="9515"/>
      <c r="B79" s="2755"/>
      <c r="C79" s="474" t="s">
        <v>1716</v>
      </c>
      <c r="D79" s="485" t="s">
        <v>46</v>
      </c>
      <c r="E79" s="2787"/>
      <c r="F79" s="2789"/>
      <c r="G79" s="2783"/>
      <c r="H79" s="2783"/>
      <c r="I79" s="2783">
        <v>248700</v>
      </c>
      <c r="J79" s="464"/>
      <c r="K79" s="1977">
        <f>K78-I79</f>
        <v>16981354</v>
      </c>
    </row>
    <row r="80" spans="1:11">
      <c r="A80" s="9516"/>
      <c r="B80" s="2756"/>
      <c r="C80" s="477" t="s">
        <v>1774</v>
      </c>
      <c r="D80" s="519"/>
      <c r="E80" s="2788"/>
      <c r="F80" s="2784"/>
      <c r="G80" s="2784"/>
      <c r="H80" s="2784"/>
      <c r="I80" s="2784"/>
      <c r="J80" s="559"/>
      <c r="K80" s="1978"/>
    </row>
    <row r="81" spans="1:11">
      <c r="A81" s="2210"/>
      <c r="B81" s="1072"/>
      <c r="C81" s="532"/>
      <c r="D81" s="576"/>
      <c r="E81" s="582"/>
      <c r="F81" s="575"/>
      <c r="G81" s="600"/>
      <c r="H81" s="600"/>
      <c r="I81" s="577"/>
      <c r="J81" s="585">
        <v>750</v>
      </c>
      <c r="K81" s="2244">
        <f>K79+J81</f>
        <v>16982104</v>
      </c>
    </row>
    <row r="82" spans="1:11">
      <c r="A82" s="9515"/>
      <c r="B82" s="2743"/>
      <c r="C82" s="556" t="s">
        <v>1710</v>
      </c>
      <c r="D82" s="2792" t="s">
        <v>1766</v>
      </c>
      <c r="E82" s="974"/>
      <c r="F82" s="2789"/>
      <c r="G82" s="2783"/>
      <c r="H82" s="2783">
        <v>826640</v>
      </c>
      <c r="I82" s="2783"/>
      <c r="J82" s="464"/>
      <c r="K82" s="2240">
        <f>K81-H82</f>
        <v>16155464</v>
      </c>
    </row>
    <row r="83" spans="1:11">
      <c r="A83" s="9516"/>
      <c r="B83" s="2744"/>
      <c r="C83" s="555" t="s">
        <v>1765</v>
      </c>
      <c r="D83" s="2780"/>
      <c r="E83" s="2782"/>
      <c r="F83" s="2784"/>
      <c r="G83" s="2784"/>
      <c r="H83" s="2784"/>
      <c r="I83" s="2784"/>
      <c r="J83" s="559"/>
      <c r="K83" s="2241"/>
    </row>
    <row r="84" spans="1:11">
      <c r="A84" s="2210"/>
      <c r="B84" s="533"/>
      <c r="C84" s="1436"/>
      <c r="D84" s="1436"/>
      <c r="E84" s="1436"/>
      <c r="F84" s="577"/>
      <c r="G84" s="577"/>
      <c r="H84" s="600"/>
      <c r="I84" s="577"/>
      <c r="J84" s="585">
        <v>1500</v>
      </c>
      <c r="K84" s="2244">
        <f>K82+J84</f>
        <v>16156964</v>
      </c>
    </row>
    <row r="85" spans="1:11">
      <c r="A85" s="9515"/>
      <c r="B85" s="2743"/>
      <c r="C85" s="556" t="s">
        <v>1710</v>
      </c>
      <c r="D85" s="2779" t="s">
        <v>1768</v>
      </c>
      <c r="E85" s="2781"/>
      <c r="F85" s="2789"/>
      <c r="G85" s="2783"/>
      <c r="H85" s="2783">
        <v>522640</v>
      </c>
      <c r="I85" s="2783"/>
      <c r="J85" s="464"/>
      <c r="K85" s="2240">
        <f>K84-H85</f>
        <v>15634324</v>
      </c>
    </row>
    <row r="86" spans="1:11">
      <c r="A86" s="9516"/>
      <c r="B86" s="2744"/>
      <c r="C86" s="555" t="s">
        <v>1767</v>
      </c>
      <c r="D86" s="2780"/>
      <c r="E86" s="2782"/>
      <c r="F86" s="2784"/>
      <c r="G86" s="2784"/>
      <c r="H86" s="2784"/>
      <c r="I86" s="2784"/>
      <c r="J86" s="559"/>
      <c r="K86" s="2241"/>
    </row>
    <row r="87" spans="1:11">
      <c r="A87" s="2210"/>
      <c r="B87" s="2747"/>
      <c r="C87" s="1436"/>
      <c r="D87" s="1436"/>
      <c r="E87" s="1436"/>
      <c r="F87" s="577"/>
      <c r="G87" s="577"/>
      <c r="H87" s="600"/>
      <c r="I87" s="577"/>
      <c r="J87" s="585">
        <v>1500</v>
      </c>
      <c r="K87" s="2244">
        <f>K85+J87</f>
        <v>15635824</v>
      </c>
    </row>
    <row r="88" spans="1:11">
      <c r="A88" s="9515"/>
      <c r="B88" s="2743"/>
      <c r="C88" s="556" t="s">
        <v>1710</v>
      </c>
      <c r="D88" s="2779" t="s">
        <v>1770</v>
      </c>
      <c r="E88" s="2781"/>
      <c r="F88" s="2789"/>
      <c r="G88" s="2783"/>
      <c r="H88" s="2783">
        <v>370640</v>
      </c>
      <c r="I88" s="2783"/>
      <c r="J88" s="464"/>
      <c r="K88" s="2240">
        <f>K87-H88</f>
        <v>15265184</v>
      </c>
    </row>
    <row r="89" spans="1:11">
      <c r="A89" s="9516"/>
      <c r="B89" s="2744"/>
      <c r="C89" s="555" t="s">
        <v>1769</v>
      </c>
      <c r="D89" s="2780"/>
      <c r="E89" s="2782"/>
      <c r="F89" s="2784"/>
      <c r="G89" s="2784"/>
      <c r="H89" s="2784"/>
      <c r="I89" s="2784"/>
      <c r="J89" s="559"/>
      <c r="K89" s="2241"/>
    </row>
    <row r="90" spans="1:11">
      <c r="A90" s="2210"/>
      <c r="B90" s="2747"/>
      <c r="C90" s="532"/>
      <c r="D90" s="576"/>
      <c r="E90" s="582"/>
      <c r="F90" s="577"/>
      <c r="G90" s="577"/>
      <c r="H90" s="600"/>
      <c r="I90" s="577"/>
      <c r="J90" s="585">
        <v>1500</v>
      </c>
      <c r="K90" s="2241">
        <f>K88+J90</f>
        <v>15266684</v>
      </c>
    </row>
    <row r="91" spans="1:11">
      <c r="A91" s="2201"/>
      <c r="B91" s="2743"/>
      <c r="C91" s="556" t="s">
        <v>1710</v>
      </c>
      <c r="D91" s="2779" t="s">
        <v>956</v>
      </c>
      <c r="E91" s="2781"/>
      <c r="F91" s="2783"/>
      <c r="G91" s="2783"/>
      <c r="H91" s="2783">
        <v>11390400</v>
      </c>
      <c r="I91" s="2783"/>
      <c r="J91" s="595"/>
      <c r="K91" s="2240">
        <f>K90-H91</f>
        <v>3876284</v>
      </c>
    </row>
    <row r="92" spans="1:11">
      <c r="A92" s="2202"/>
      <c r="B92" s="2744"/>
      <c r="C92" s="555" t="s">
        <v>1771</v>
      </c>
      <c r="D92" s="2780"/>
      <c r="E92" s="2782"/>
      <c r="F92" s="2784"/>
      <c r="G92" s="2784"/>
      <c r="H92" s="2784"/>
      <c r="I92" s="2784"/>
      <c r="J92" s="559"/>
      <c r="K92" s="2241"/>
    </row>
    <row r="93" spans="1:11">
      <c r="A93" s="2210"/>
      <c r="B93" s="2211"/>
      <c r="C93" s="532"/>
      <c r="D93" s="576"/>
      <c r="E93" s="582"/>
      <c r="F93" s="577"/>
      <c r="G93" s="577"/>
      <c r="H93" s="600"/>
      <c r="I93" s="577"/>
      <c r="J93" s="585">
        <v>1500</v>
      </c>
      <c r="K93" s="2241">
        <f>K91+J93</f>
        <v>3877784</v>
      </c>
    </row>
    <row r="94" spans="1:11">
      <c r="A94" s="787"/>
      <c r="B94" s="2203"/>
      <c r="C94" s="556" t="s">
        <v>1710</v>
      </c>
      <c r="D94" s="2779" t="s">
        <v>1945</v>
      </c>
      <c r="E94" s="2781"/>
      <c r="F94" s="2783"/>
      <c r="G94" s="2783"/>
      <c r="H94" s="2783">
        <v>342140</v>
      </c>
      <c r="I94" s="2783"/>
      <c r="J94" s="595"/>
      <c r="K94" s="2240">
        <f>K93-H94</f>
        <v>3535644</v>
      </c>
    </row>
    <row r="95" spans="1:11">
      <c r="A95" s="788"/>
      <c r="B95" s="2204"/>
      <c r="C95" s="555" t="s">
        <v>1944</v>
      </c>
      <c r="D95" s="2780"/>
      <c r="E95" s="2782"/>
      <c r="F95" s="2784"/>
      <c r="G95" s="2784"/>
      <c r="H95" s="2784"/>
      <c r="I95" s="2784"/>
      <c r="J95" s="559"/>
      <c r="K95" s="2241"/>
    </row>
    <row r="96" spans="1:11">
      <c r="A96" s="514"/>
      <c r="B96" s="2211"/>
      <c r="C96" s="532"/>
      <c r="D96" s="576"/>
      <c r="E96" s="582"/>
      <c r="F96" s="577"/>
      <c r="G96" s="577"/>
      <c r="H96" s="600"/>
      <c r="I96" s="577"/>
      <c r="J96" s="585">
        <v>1500</v>
      </c>
      <c r="K96" s="2241">
        <f>K94+J96</f>
        <v>3537144</v>
      </c>
    </row>
    <row r="97" spans="1:11">
      <c r="A97" s="557"/>
      <c r="B97" s="2203"/>
      <c r="C97" s="517" t="s">
        <v>1716</v>
      </c>
      <c r="D97" s="2779" t="s">
        <v>1717</v>
      </c>
      <c r="E97" s="2781" t="s">
        <v>1423</v>
      </c>
      <c r="F97" s="2785"/>
      <c r="G97" s="2785">
        <v>217800</v>
      </c>
      <c r="H97" s="537"/>
      <c r="I97" s="1975"/>
      <c r="J97" s="595"/>
      <c r="K97" s="2240">
        <f>K96-G97</f>
        <v>3319344</v>
      </c>
    </row>
    <row r="98" spans="1:11">
      <c r="A98" s="554"/>
      <c r="B98" s="2204"/>
      <c r="C98" s="555" t="s">
        <v>1715</v>
      </c>
      <c r="D98" s="2780" t="s">
        <v>956</v>
      </c>
      <c r="E98" s="2782"/>
      <c r="F98" s="2786"/>
      <c r="G98" s="2786"/>
      <c r="H98" s="515"/>
      <c r="I98" s="1976"/>
      <c r="J98" s="595"/>
      <c r="K98" s="2241"/>
    </row>
    <row r="99" spans="1:11">
      <c r="A99" s="514"/>
      <c r="B99" s="2211"/>
      <c r="C99" s="532"/>
      <c r="D99" s="576"/>
      <c r="E99" s="582"/>
      <c r="F99" s="577"/>
      <c r="G99" s="577"/>
      <c r="H99" s="600"/>
      <c r="I99" s="2034"/>
      <c r="J99" s="585">
        <v>750</v>
      </c>
      <c r="K99" s="2241">
        <f>K97+J99</f>
        <v>3320094</v>
      </c>
    </row>
    <row r="100" spans="1:11">
      <c r="A100" s="491"/>
      <c r="B100" s="2203"/>
      <c r="C100" s="556" t="s">
        <v>815</v>
      </c>
      <c r="D100" s="2779"/>
      <c r="E100" s="2781"/>
      <c r="F100" s="2789"/>
      <c r="G100" s="2783"/>
      <c r="H100" s="2783"/>
      <c r="I100" s="2783">
        <v>132640</v>
      </c>
      <c r="J100" s="595"/>
      <c r="K100" s="2240">
        <f>K99-I100</f>
        <v>3187454</v>
      </c>
    </row>
    <row r="101" spans="1:11">
      <c r="A101" s="487"/>
      <c r="B101" s="2204"/>
      <c r="C101" s="555" t="s">
        <v>1566</v>
      </c>
      <c r="D101" s="2780"/>
      <c r="E101" s="2782"/>
      <c r="F101" s="2784"/>
      <c r="G101" s="2784"/>
      <c r="H101" s="2784"/>
      <c r="I101" s="2784"/>
      <c r="J101" s="559"/>
      <c r="K101" s="2241"/>
    </row>
    <row r="102" spans="1:11">
      <c r="A102" s="514"/>
      <c r="B102" s="2211"/>
      <c r="C102" s="532"/>
      <c r="D102" s="576"/>
      <c r="E102" s="582"/>
      <c r="F102" s="575"/>
      <c r="G102" s="575"/>
      <c r="H102" s="600"/>
      <c r="I102" s="577"/>
      <c r="J102" s="585">
        <v>1800</v>
      </c>
      <c r="K102" s="2241">
        <f>K100+J102</f>
        <v>3189254</v>
      </c>
    </row>
    <row r="103" spans="1:11">
      <c r="A103" s="491"/>
      <c r="B103" s="2203"/>
      <c r="C103" s="556" t="s">
        <v>1837</v>
      </c>
      <c r="D103" s="2779"/>
      <c r="E103" s="2781"/>
      <c r="F103" s="2783"/>
      <c r="G103" s="2783"/>
      <c r="H103" s="537"/>
      <c r="I103" s="2783">
        <v>15390</v>
      </c>
      <c r="J103" s="595"/>
      <c r="K103" s="2240">
        <f>K102-I103</f>
        <v>3173864</v>
      </c>
    </row>
    <row r="104" spans="1:11">
      <c r="A104" s="487"/>
      <c r="B104" s="2204"/>
      <c r="C104" s="555" t="s">
        <v>1838</v>
      </c>
      <c r="D104" s="2780"/>
      <c r="E104" s="2782"/>
      <c r="F104" s="2784"/>
      <c r="G104" s="2784"/>
      <c r="H104" s="515"/>
      <c r="I104" s="2784"/>
      <c r="J104" s="559"/>
      <c r="K104" s="2241"/>
    </row>
    <row r="105" spans="1:11">
      <c r="A105" s="514"/>
      <c r="B105" s="2211"/>
      <c r="C105" s="532"/>
      <c r="D105" s="576"/>
      <c r="E105" s="582"/>
      <c r="F105" s="577"/>
      <c r="G105" s="577"/>
      <c r="H105" s="600"/>
      <c r="I105" s="577"/>
      <c r="J105" s="585">
        <v>1500</v>
      </c>
      <c r="K105" s="2241">
        <f>K103+J105</f>
        <v>3175364</v>
      </c>
    </row>
    <row r="106" spans="1:11">
      <c r="A106" s="491"/>
      <c r="B106" s="2203"/>
      <c r="C106" s="521" t="s">
        <v>815</v>
      </c>
      <c r="D106" s="2779" t="s">
        <v>579</v>
      </c>
      <c r="E106" s="2781" t="s">
        <v>83</v>
      </c>
      <c r="F106" s="537"/>
      <c r="G106" s="2783"/>
      <c r="H106" s="9492"/>
      <c r="I106" s="9492">
        <v>163017</v>
      </c>
      <c r="J106" s="9492"/>
      <c r="K106" s="2240">
        <f>K105-I106</f>
        <v>3012347</v>
      </c>
    </row>
    <row r="107" spans="1:11">
      <c r="A107" s="487"/>
      <c r="B107" s="2204"/>
      <c r="C107" s="522" t="s">
        <v>995</v>
      </c>
      <c r="D107" s="2780" t="s">
        <v>46</v>
      </c>
      <c r="E107" s="2782"/>
      <c r="F107" s="537"/>
      <c r="G107" s="2784"/>
      <c r="H107" s="9493"/>
      <c r="I107" s="9493"/>
      <c r="J107" s="9493"/>
      <c r="K107" s="2241"/>
    </row>
    <row r="108" spans="1:11">
      <c r="A108" s="514"/>
      <c r="B108" s="2211"/>
      <c r="C108" s="1795"/>
      <c r="D108" s="576"/>
      <c r="E108" s="582"/>
      <c r="F108" s="586"/>
      <c r="G108" s="586"/>
      <c r="H108" s="575"/>
      <c r="I108" s="575"/>
      <c r="J108" s="575">
        <v>1800</v>
      </c>
      <c r="K108" s="2241">
        <f>K106+J108</f>
        <v>3014147</v>
      </c>
    </row>
    <row r="109" spans="1:11">
      <c r="A109" s="491"/>
      <c r="B109" s="2203"/>
      <c r="C109" s="474" t="s">
        <v>815</v>
      </c>
      <c r="D109" s="2779" t="s">
        <v>568</v>
      </c>
      <c r="E109" s="2781" t="s">
        <v>715</v>
      </c>
      <c r="F109" s="2783"/>
      <c r="G109" s="2783">
        <v>700258</v>
      </c>
      <c r="H109" s="2783"/>
      <c r="I109" s="2783"/>
      <c r="J109" s="464"/>
      <c r="K109" s="2240">
        <f>K108-G109</f>
        <v>2313889</v>
      </c>
    </row>
    <row r="110" spans="1:11">
      <c r="A110" s="487"/>
      <c r="B110" s="2204"/>
      <c r="C110" s="477" t="s">
        <v>833</v>
      </c>
      <c r="D110" s="2780" t="s">
        <v>250</v>
      </c>
      <c r="E110" s="2782"/>
      <c r="F110" s="2784"/>
      <c r="G110" s="2784"/>
      <c r="H110" s="2784"/>
      <c r="I110" s="2784"/>
      <c r="J110" s="559"/>
      <c r="K110" s="2241"/>
    </row>
    <row r="111" spans="1:11">
      <c r="A111" s="514"/>
      <c r="B111" s="2211"/>
      <c r="C111" s="528"/>
      <c r="D111" s="576"/>
      <c r="E111" s="528"/>
      <c r="F111" s="528"/>
      <c r="G111" s="585"/>
      <c r="H111" s="600"/>
      <c r="I111" s="577"/>
      <c r="J111" s="604">
        <v>1800</v>
      </c>
      <c r="K111" s="2241">
        <f>K109+J111</f>
        <v>2315689</v>
      </c>
    </row>
    <row r="112" spans="1:11">
      <c r="A112" s="491"/>
      <c r="B112" s="2203"/>
      <c r="C112" s="474" t="s">
        <v>815</v>
      </c>
      <c r="D112" s="2779" t="s">
        <v>568</v>
      </c>
      <c r="E112" s="2781" t="s">
        <v>715</v>
      </c>
      <c r="F112" s="9492"/>
      <c r="G112" s="9609">
        <v>45483</v>
      </c>
      <c r="H112" s="2783"/>
      <c r="I112" s="2783"/>
      <c r="J112" s="2790"/>
      <c r="K112" s="2240">
        <f>K111-G112</f>
        <v>2270206</v>
      </c>
    </row>
    <row r="113" spans="1:11">
      <c r="A113" s="487"/>
      <c r="B113" s="2204"/>
      <c r="C113" s="477" t="s">
        <v>832</v>
      </c>
      <c r="D113" s="2780" t="s">
        <v>250</v>
      </c>
      <c r="E113" s="2782"/>
      <c r="F113" s="9493"/>
      <c r="G113" s="9610"/>
      <c r="H113" s="2784"/>
      <c r="I113" s="2784"/>
      <c r="J113" s="2791"/>
      <c r="K113" s="2241"/>
    </row>
    <row r="114" spans="1:11">
      <c r="A114" s="554"/>
      <c r="B114" s="2211"/>
      <c r="C114" s="532"/>
      <c r="D114" s="576"/>
      <c r="E114" s="605"/>
      <c r="F114" s="577"/>
      <c r="G114" s="577"/>
      <c r="H114" s="600"/>
      <c r="I114" s="577"/>
      <c r="J114" s="604">
        <v>1800</v>
      </c>
      <c r="K114" s="2241">
        <f>K112+J114</f>
        <v>2272006</v>
      </c>
    </row>
    <row r="115" spans="1:11">
      <c r="A115" s="491"/>
      <c r="B115" s="2203"/>
      <c r="C115" s="474" t="s">
        <v>781</v>
      </c>
      <c r="D115" s="518" t="s">
        <v>568</v>
      </c>
      <c r="E115" s="2781" t="s">
        <v>715</v>
      </c>
      <c r="F115" s="2783"/>
      <c r="G115" s="2783">
        <v>37340</v>
      </c>
      <c r="H115" s="2783"/>
      <c r="I115" s="2783"/>
      <c r="J115" s="2783"/>
      <c r="K115" s="2240">
        <f>K114-G115</f>
        <v>2234666</v>
      </c>
    </row>
    <row r="116" spans="1:11">
      <c r="A116" s="487"/>
      <c r="B116" s="2204"/>
      <c r="C116" s="477" t="s">
        <v>793</v>
      </c>
      <c r="D116" s="519" t="s">
        <v>250</v>
      </c>
      <c r="E116" s="2782"/>
      <c r="F116" s="2784"/>
      <c r="G116" s="2784"/>
      <c r="H116" s="2784"/>
      <c r="I116" s="2784"/>
      <c r="J116" s="2784"/>
      <c r="K116" s="2241"/>
    </row>
    <row r="117" spans="1:11">
      <c r="A117" s="554"/>
      <c r="B117" s="2211"/>
      <c r="C117" s="532"/>
      <c r="D117" s="576"/>
      <c r="E117" s="582"/>
      <c r="F117" s="577"/>
      <c r="G117" s="577"/>
      <c r="H117" s="600"/>
      <c r="I117" s="577"/>
      <c r="J117" s="604">
        <v>1500</v>
      </c>
      <c r="K117" s="2241">
        <f>K115+J117</f>
        <v>2236166</v>
      </c>
    </row>
    <row r="118" spans="1:11">
      <c r="A118" s="491"/>
      <c r="B118" s="2203"/>
      <c r="C118" s="545" t="s">
        <v>812</v>
      </c>
      <c r="D118" s="518" t="s">
        <v>1335</v>
      </c>
      <c r="E118" s="2795"/>
      <c r="F118" s="2793"/>
      <c r="G118" s="2793"/>
      <c r="H118" s="537"/>
      <c r="I118" s="1975">
        <v>288547</v>
      </c>
      <c r="J118" s="464"/>
      <c r="K118" s="2240">
        <f>K117-I118</f>
        <v>1947619</v>
      </c>
    </row>
    <row r="119" spans="1:11">
      <c r="A119" s="487"/>
      <c r="B119" s="2204"/>
      <c r="C119" s="553" t="s">
        <v>813</v>
      </c>
      <c r="D119" s="519" t="s">
        <v>814</v>
      </c>
      <c r="E119" s="2796"/>
      <c r="F119" s="2794"/>
      <c r="G119" s="2794"/>
      <c r="H119" s="515"/>
      <c r="I119" s="1976"/>
      <c r="J119" s="559"/>
      <c r="K119" s="2241"/>
    </row>
    <row r="120" spans="1:11">
      <c r="A120" s="554"/>
      <c r="B120" s="2211"/>
      <c r="C120" s="532"/>
      <c r="D120" s="576"/>
      <c r="E120" s="582"/>
      <c r="F120" s="577"/>
      <c r="G120" s="577"/>
      <c r="H120" s="600"/>
      <c r="I120" s="577"/>
      <c r="J120" s="1979">
        <v>1800</v>
      </c>
      <c r="K120" s="2241">
        <f>K118+J120</f>
        <v>1949419</v>
      </c>
    </row>
    <row r="121" spans="1:11">
      <c r="A121" s="491"/>
      <c r="B121" s="2203"/>
      <c r="C121" s="562" t="s">
        <v>815</v>
      </c>
      <c r="D121" s="2797" t="s">
        <v>1335</v>
      </c>
      <c r="E121" s="2795"/>
      <c r="F121" s="2793"/>
      <c r="G121" s="2793"/>
      <c r="H121" s="537"/>
      <c r="I121" s="1975">
        <v>83991</v>
      </c>
      <c r="J121" s="464"/>
      <c r="K121" s="2240">
        <f>K120-I121</f>
        <v>1865428</v>
      </c>
    </row>
    <row r="122" spans="1:11">
      <c r="A122" s="487"/>
      <c r="B122" s="2204"/>
      <c r="C122" s="553" t="s">
        <v>1026</v>
      </c>
      <c r="D122" s="2798" t="s">
        <v>814</v>
      </c>
      <c r="E122" s="2796"/>
      <c r="F122" s="2794"/>
      <c r="G122" s="2794"/>
      <c r="H122" s="515"/>
      <c r="I122" s="1976"/>
      <c r="J122" s="559"/>
      <c r="K122" s="2241"/>
    </row>
    <row r="123" spans="1:11">
      <c r="A123" s="554"/>
      <c r="B123" s="2211"/>
      <c r="C123" s="532"/>
      <c r="D123" s="576"/>
      <c r="E123" s="582"/>
      <c r="F123" s="577"/>
      <c r="G123" s="577"/>
      <c r="H123" s="600"/>
      <c r="I123" s="577"/>
      <c r="J123" s="1979">
        <v>1800</v>
      </c>
      <c r="K123" s="2241">
        <f>K121+J123</f>
        <v>1867228</v>
      </c>
    </row>
    <row r="124" spans="1:11">
      <c r="A124" s="491"/>
      <c r="B124" s="2203"/>
      <c r="C124" s="556" t="s">
        <v>815</v>
      </c>
      <c r="D124" s="2797" t="s">
        <v>1283</v>
      </c>
      <c r="E124" s="2795" t="s">
        <v>1346</v>
      </c>
      <c r="F124" s="2793"/>
      <c r="G124" s="2793">
        <v>516085</v>
      </c>
      <c r="H124" s="534"/>
      <c r="I124" s="2793"/>
      <c r="J124" s="595"/>
      <c r="K124" s="2240">
        <f>K123-G124</f>
        <v>1351143</v>
      </c>
    </row>
    <row r="125" spans="1:11">
      <c r="A125" s="487"/>
      <c r="B125" s="2204"/>
      <c r="C125" s="555" t="s">
        <v>1282</v>
      </c>
      <c r="D125" s="2798" t="s">
        <v>250</v>
      </c>
      <c r="E125" s="2796"/>
      <c r="F125" s="2794"/>
      <c r="G125" s="2794"/>
      <c r="H125" s="515"/>
      <c r="I125" s="2794"/>
      <c r="J125" s="595"/>
      <c r="K125" s="2241"/>
    </row>
    <row r="126" spans="1:11">
      <c r="A126" s="554"/>
      <c r="B126" s="2211"/>
      <c r="C126" s="532"/>
      <c r="D126" s="576"/>
      <c r="E126" s="582"/>
      <c r="F126" s="577"/>
      <c r="G126" s="577"/>
      <c r="H126" s="1962"/>
      <c r="I126" s="577"/>
      <c r="J126" s="585">
        <v>1800</v>
      </c>
      <c r="K126" s="2244">
        <f>K124+J126</f>
        <v>1352943</v>
      </c>
    </row>
    <row r="127" spans="1:11">
      <c r="A127" s="491"/>
      <c r="B127" s="2203"/>
      <c r="C127" s="474" t="s">
        <v>796</v>
      </c>
      <c r="D127" s="518" t="s">
        <v>1283</v>
      </c>
      <c r="E127" s="2795" t="s">
        <v>1346</v>
      </c>
      <c r="F127" s="2799"/>
      <c r="G127" s="2793">
        <v>214300</v>
      </c>
      <c r="H127" s="2793"/>
      <c r="I127" s="2793"/>
      <c r="J127" s="595"/>
      <c r="K127" s="2240">
        <f>K126-G127</f>
        <v>1138643</v>
      </c>
    </row>
    <row r="128" spans="1:11">
      <c r="A128" s="487"/>
      <c r="B128" s="2204"/>
      <c r="C128" s="477" t="s">
        <v>1341</v>
      </c>
      <c r="D128" s="519" t="s">
        <v>250</v>
      </c>
      <c r="E128" s="2796"/>
      <c r="F128" s="2794"/>
      <c r="G128" s="2794"/>
      <c r="H128" s="2794"/>
      <c r="I128" s="2794"/>
      <c r="J128" s="559"/>
      <c r="K128" s="2241"/>
    </row>
    <row r="129" spans="1:11">
      <c r="A129" s="554"/>
      <c r="B129" s="2211"/>
      <c r="C129" s="532"/>
      <c r="D129" s="576"/>
      <c r="E129" s="582"/>
      <c r="F129" s="577"/>
      <c r="G129" s="577"/>
      <c r="H129" s="600"/>
      <c r="I129" s="577"/>
      <c r="J129" s="585">
        <v>750</v>
      </c>
      <c r="K129" s="2241">
        <f>K127+J129</f>
        <v>1139393</v>
      </c>
    </row>
    <row r="130" spans="1:11">
      <c r="A130" s="491"/>
      <c r="B130" s="2203"/>
      <c r="C130" s="517" t="s">
        <v>796</v>
      </c>
      <c r="D130" s="2797" t="s">
        <v>1036</v>
      </c>
      <c r="E130" s="2795" t="s">
        <v>499</v>
      </c>
      <c r="F130" s="2799"/>
      <c r="G130" s="2793">
        <v>41300</v>
      </c>
      <c r="H130" s="534"/>
      <c r="I130" s="2793"/>
      <c r="J130" s="595"/>
      <c r="K130" s="2240">
        <f>K129-G130</f>
        <v>1098093</v>
      </c>
    </row>
    <row r="131" spans="1:11">
      <c r="A131" s="487"/>
      <c r="B131" s="2204"/>
      <c r="C131" s="555" t="s">
        <v>802</v>
      </c>
      <c r="D131" s="2798" t="s">
        <v>200</v>
      </c>
      <c r="E131" s="2796"/>
      <c r="F131" s="2794"/>
      <c r="G131" s="2794"/>
      <c r="H131" s="515"/>
      <c r="I131" s="2794"/>
      <c r="J131" s="559"/>
      <c r="K131" s="2241"/>
    </row>
    <row r="132" spans="1:11">
      <c r="A132" s="554"/>
      <c r="B132" s="2211"/>
      <c r="C132" s="532"/>
      <c r="D132" s="576"/>
      <c r="E132" s="582"/>
      <c r="F132" s="577"/>
      <c r="G132" s="577"/>
      <c r="H132" s="600"/>
      <c r="I132" s="577"/>
      <c r="J132" s="585">
        <v>750</v>
      </c>
      <c r="K132" s="2241">
        <f>K130+J132</f>
        <v>1098843</v>
      </c>
    </row>
    <row r="133" spans="1:11" ht="15.75">
      <c r="A133" s="491"/>
      <c r="B133" s="2203" t="s">
        <v>1949</v>
      </c>
      <c r="C133" s="550" t="s">
        <v>997</v>
      </c>
      <c r="D133" s="2807" t="s">
        <v>1946</v>
      </c>
      <c r="E133" s="9498" t="s">
        <v>1947</v>
      </c>
      <c r="F133" s="2205"/>
      <c r="G133" s="2205">
        <v>202500</v>
      </c>
      <c r="H133" s="534"/>
      <c r="I133" s="2205"/>
      <c r="J133" s="2222"/>
      <c r="K133" s="2240">
        <f>K132-G133</f>
        <v>896343</v>
      </c>
    </row>
    <row r="134" spans="1:11">
      <c r="A134" s="487"/>
      <c r="B134" s="2204"/>
      <c r="C134" s="551" t="s">
        <v>1948</v>
      </c>
      <c r="D134" s="2808" t="s">
        <v>1819</v>
      </c>
      <c r="E134" s="9499"/>
      <c r="F134" s="2206"/>
      <c r="G134" s="2206"/>
      <c r="H134" s="515"/>
      <c r="I134" s="2206"/>
      <c r="J134" s="2223"/>
      <c r="K134" s="2241"/>
    </row>
    <row r="135" spans="1:11">
      <c r="A135" s="554"/>
      <c r="B135" s="2211"/>
      <c r="C135" s="1436"/>
      <c r="D135" s="576"/>
      <c r="E135" s="582"/>
      <c r="F135" s="577"/>
      <c r="G135" s="577"/>
      <c r="H135" s="600"/>
      <c r="I135" s="577"/>
      <c r="J135" s="604">
        <v>1800</v>
      </c>
      <c r="K135" s="2241">
        <f>K133+J135</f>
        <v>898143</v>
      </c>
    </row>
    <row r="136" spans="1:11">
      <c r="A136" s="491"/>
      <c r="B136" s="2203"/>
      <c r="C136" s="517" t="s">
        <v>781</v>
      </c>
      <c r="D136" s="2804" t="s">
        <v>848</v>
      </c>
      <c r="E136" s="2802" t="s">
        <v>52</v>
      </c>
      <c r="F136" s="2806"/>
      <c r="G136" s="2800">
        <v>52890</v>
      </c>
      <c r="H136" s="2800"/>
      <c r="I136" s="2800"/>
      <c r="J136" s="464"/>
      <c r="K136" s="2240">
        <f>K135-G136</f>
        <v>845253</v>
      </c>
    </row>
    <row r="137" spans="1:11">
      <c r="A137" s="487"/>
      <c r="B137" s="2204"/>
      <c r="C137" s="477" t="s">
        <v>1289</v>
      </c>
      <c r="D137" s="2805" t="s">
        <v>1302</v>
      </c>
      <c r="E137" s="2803"/>
      <c r="F137" s="2801"/>
      <c r="G137" s="2801"/>
      <c r="H137" s="2801"/>
      <c r="I137" s="2801"/>
      <c r="J137" s="559"/>
      <c r="K137" s="2241"/>
    </row>
    <row r="138" spans="1:11">
      <c r="A138" s="554"/>
      <c r="B138" s="2211"/>
      <c r="C138" s="1436"/>
      <c r="D138" s="1436"/>
      <c r="E138" s="1436"/>
      <c r="F138" s="577"/>
      <c r="G138" s="577"/>
      <c r="H138" s="600"/>
      <c r="I138" s="577"/>
      <c r="J138" s="585">
        <v>1500</v>
      </c>
      <c r="K138" s="2241">
        <f>K136+J138</f>
        <v>846753</v>
      </c>
    </row>
    <row r="139" spans="1:11">
      <c r="A139" s="491"/>
      <c r="B139" s="2203"/>
      <c r="C139" s="556" t="s">
        <v>1109</v>
      </c>
      <c r="D139" s="2809" t="s">
        <v>278</v>
      </c>
      <c r="E139" s="974" t="s">
        <v>279</v>
      </c>
      <c r="F139" s="2813"/>
      <c r="G139" s="2813">
        <v>502500</v>
      </c>
      <c r="H139" s="2813"/>
      <c r="I139" s="2813"/>
      <c r="J139" s="2818"/>
      <c r="K139" s="2240">
        <f>K138-G139</f>
        <v>344253</v>
      </c>
    </row>
    <row r="140" spans="1:11">
      <c r="A140" s="487"/>
      <c r="B140" s="2204"/>
      <c r="C140" s="555" t="s">
        <v>1527</v>
      </c>
      <c r="D140" s="2810" t="s">
        <v>38</v>
      </c>
      <c r="E140" s="2817"/>
      <c r="F140" s="2814"/>
      <c r="G140" s="2814"/>
      <c r="H140" s="2814"/>
      <c r="I140" s="2814"/>
      <c r="J140" s="2819"/>
      <c r="K140" s="2241"/>
    </row>
    <row r="141" spans="1:11">
      <c r="A141" s="487"/>
      <c r="B141" s="2211"/>
      <c r="C141" s="529"/>
      <c r="D141" s="602"/>
      <c r="E141" s="605"/>
      <c r="F141" s="577"/>
      <c r="G141" s="577"/>
      <c r="H141" s="600"/>
      <c r="I141" s="577"/>
      <c r="J141" s="604">
        <v>1800</v>
      </c>
      <c r="K141" s="2241">
        <f>K139+J141</f>
        <v>346053</v>
      </c>
    </row>
    <row r="142" spans="1:11">
      <c r="A142" s="491"/>
      <c r="B142" s="2203"/>
      <c r="C142" s="474" t="s">
        <v>781</v>
      </c>
      <c r="D142" s="2809" t="s">
        <v>1285</v>
      </c>
      <c r="E142" s="2811" t="s">
        <v>1320</v>
      </c>
      <c r="F142" s="2813"/>
      <c r="G142" s="2813">
        <v>20140</v>
      </c>
      <c r="H142" s="534"/>
      <c r="I142" s="2813"/>
      <c r="J142" s="2818"/>
      <c r="K142" s="2240">
        <f>K141-G142</f>
        <v>325913</v>
      </c>
    </row>
    <row r="143" spans="1:11">
      <c r="A143" s="487"/>
      <c r="B143" s="2204"/>
      <c r="C143" s="477" t="s">
        <v>1092</v>
      </c>
      <c r="D143" s="2810" t="s">
        <v>38</v>
      </c>
      <c r="E143" s="2812"/>
      <c r="F143" s="2814"/>
      <c r="G143" s="2814"/>
      <c r="H143" s="515"/>
      <c r="I143" s="2814"/>
      <c r="J143" s="2819"/>
      <c r="K143" s="2241"/>
    </row>
    <row r="144" spans="1:11">
      <c r="A144" s="487"/>
      <c r="B144" s="2211"/>
      <c r="C144" s="1436"/>
      <c r="D144" s="1436"/>
      <c r="E144" s="1436"/>
      <c r="F144" s="577"/>
      <c r="G144" s="577"/>
      <c r="H144" s="600"/>
      <c r="I144" s="577"/>
      <c r="J144" s="604">
        <v>1500</v>
      </c>
      <c r="K144" s="2241">
        <f>K142+J144</f>
        <v>327413</v>
      </c>
    </row>
    <row r="145" spans="1:11">
      <c r="A145" s="498"/>
      <c r="B145" s="2219"/>
      <c r="C145" s="474" t="s">
        <v>778</v>
      </c>
      <c r="D145" s="2809" t="s">
        <v>795</v>
      </c>
      <c r="E145" s="2811" t="s">
        <v>454</v>
      </c>
      <c r="F145" s="2813"/>
      <c r="G145" s="2813">
        <v>134140</v>
      </c>
      <c r="H145" s="537"/>
      <c r="I145" s="2813"/>
      <c r="J145" s="537"/>
      <c r="K145" s="2240">
        <f>K144-G145</f>
        <v>193273</v>
      </c>
    </row>
    <row r="146" spans="1:11">
      <c r="A146" s="487"/>
      <c r="B146" s="2220"/>
      <c r="C146" s="477" t="s">
        <v>794</v>
      </c>
      <c r="D146" s="2810" t="s">
        <v>1345</v>
      </c>
      <c r="E146" s="2812"/>
      <c r="F146" s="2814"/>
      <c r="G146" s="2814"/>
      <c r="H146" s="515"/>
      <c r="I146" s="2814"/>
      <c r="J146" s="515"/>
      <c r="K146" s="2241"/>
    </row>
    <row r="147" spans="1:11">
      <c r="A147" s="487"/>
      <c r="B147" s="561"/>
      <c r="C147" s="529"/>
      <c r="D147" s="583"/>
      <c r="E147" s="599"/>
      <c r="F147" s="600"/>
      <c r="G147" s="600"/>
      <c r="H147" s="600"/>
      <c r="I147" s="600"/>
      <c r="J147" s="585">
        <v>1500</v>
      </c>
      <c r="K147" s="2241">
        <f>K145+J147</f>
        <v>194773</v>
      </c>
    </row>
    <row r="148" spans="1:11">
      <c r="A148" s="498"/>
      <c r="B148" s="2219"/>
      <c r="C148" s="556" t="s">
        <v>781</v>
      </c>
      <c r="D148" s="2809" t="s">
        <v>1344</v>
      </c>
      <c r="E148" s="1136" t="s">
        <v>1349</v>
      </c>
      <c r="F148" s="2813"/>
      <c r="G148" s="2815">
        <v>95140</v>
      </c>
      <c r="H148" s="2813"/>
      <c r="I148" s="2813"/>
      <c r="J148" s="2818"/>
      <c r="K148" s="2240">
        <f>K147-G148</f>
        <v>99633</v>
      </c>
    </row>
    <row r="149" spans="1:11">
      <c r="A149" s="487"/>
      <c r="B149" s="2220"/>
      <c r="C149" s="555" t="s">
        <v>1343</v>
      </c>
      <c r="D149" s="2810" t="s">
        <v>1543</v>
      </c>
      <c r="E149" s="2817"/>
      <c r="F149" s="2814"/>
      <c r="G149" s="2816"/>
      <c r="H149" s="2814"/>
      <c r="I149" s="2814"/>
      <c r="J149" s="2819"/>
      <c r="K149" s="2241"/>
    </row>
    <row r="150" spans="1:11">
      <c r="A150" s="487"/>
      <c r="B150" s="561"/>
      <c r="C150" s="532"/>
      <c r="D150" s="576"/>
      <c r="E150" s="582"/>
      <c r="F150" s="577"/>
      <c r="G150" s="577"/>
      <c r="H150" s="600"/>
      <c r="I150" s="577"/>
      <c r="J150" s="604">
        <v>1500</v>
      </c>
      <c r="K150" s="2241">
        <f>K148+J150</f>
        <v>101133</v>
      </c>
    </row>
    <row r="151" spans="1:11">
      <c r="A151" s="491"/>
      <c r="B151" s="2219"/>
      <c r="C151" s="517" t="s">
        <v>781</v>
      </c>
      <c r="D151" s="2809" t="s">
        <v>1560</v>
      </c>
      <c r="E151" s="2811" t="s">
        <v>1603</v>
      </c>
      <c r="F151" s="2813"/>
      <c r="G151" s="2813">
        <v>39140</v>
      </c>
      <c r="H151" s="2813"/>
      <c r="I151" s="2813"/>
      <c r="J151" s="2818"/>
      <c r="K151" s="2240">
        <f>K150-G151</f>
        <v>61993</v>
      </c>
    </row>
    <row r="152" spans="1:11">
      <c r="A152" s="487"/>
      <c r="B152" s="2220"/>
      <c r="C152" s="477" t="s">
        <v>1559</v>
      </c>
      <c r="D152" s="2810" t="s">
        <v>38</v>
      </c>
      <c r="E152" s="2812"/>
      <c r="F152" s="2814"/>
      <c r="G152" s="2814"/>
      <c r="H152" s="2814"/>
      <c r="I152" s="2814"/>
      <c r="J152" s="2819"/>
      <c r="K152" s="2241"/>
    </row>
    <row r="153" spans="1:11">
      <c r="A153" s="487"/>
      <c r="B153" s="561"/>
      <c r="C153" s="532"/>
      <c r="D153" s="583"/>
      <c r="E153" s="582"/>
      <c r="F153" s="575"/>
      <c r="G153" s="575"/>
      <c r="H153" s="586"/>
      <c r="I153" s="575"/>
      <c r="J153" s="585">
        <v>1500</v>
      </c>
      <c r="K153" s="2241">
        <f>K151+J153</f>
        <v>63493</v>
      </c>
    </row>
    <row r="154" spans="1:11">
      <c r="A154" s="498"/>
      <c r="B154" s="2219" t="s">
        <v>1950</v>
      </c>
      <c r="C154" s="556" t="s">
        <v>591</v>
      </c>
      <c r="D154" s="2824"/>
      <c r="E154" s="2826"/>
      <c r="F154" s="2820">
        <v>20000000</v>
      </c>
      <c r="G154" s="2820"/>
      <c r="H154" s="2820"/>
      <c r="I154" s="2820"/>
      <c r="J154" s="595"/>
      <c r="K154" s="2240">
        <f>K153+F154</f>
        <v>20063493</v>
      </c>
    </row>
    <row r="155" spans="1:11">
      <c r="A155" s="487"/>
      <c r="B155" s="2220"/>
      <c r="C155" s="555"/>
      <c r="D155" s="2825"/>
      <c r="E155" s="2827"/>
      <c r="F155" s="2821"/>
      <c r="G155" s="2821"/>
      <c r="H155" s="2821"/>
      <c r="I155" s="2821"/>
      <c r="J155" s="559"/>
      <c r="K155" s="2241"/>
    </row>
    <row r="156" spans="1:11">
      <c r="A156" s="487"/>
      <c r="B156" s="561"/>
      <c r="C156" s="532"/>
      <c r="D156" s="576"/>
      <c r="E156" s="582"/>
      <c r="F156" s="575"/>
      <c r="G156" s="600"/>
      <c r="H156" s="600"/>
      <c r="I156" s="577"/>
      <c r="J156" s="585"/>
      <c r="K156" s="2241"/>
    </row>
    <row r="157" spans="1:11">
      <c r="A157" s="491"/>
      <c r="B157" s="2219"/>
      <c r="C157" s="556" t="s">
        <v>869</v>
      </c>
      <c r="D157" s="485" t="s">
        <v>46</v>
      </c>
      <c r="E157" s="974"/>
      <c r="F157" s="2836"/>
      <c r="G157" s="2820"/>
      <c r="H157" s="2820"/>
      <c r="I157" s="2820">
        <v>221439</v>
      </c>
      <c r="J157" s="595"/>
      <c r="K157" s="2240">
        <f>K154-I157</f>
        <v>19842054</v>
      </c>
    </row>
    <row r="158" spans="1:11">
      <c r="A158" s="487"/>
      <c r="B158" s="2220"/>
      <c r="C158" s="555" t="s">
        <v>1775</v>
      </c>
      <c r="D158" s="519"/>
      <c r="E158" s="2823"/>
      <c r="F158" s="2821"/>
      <c r="G158" s="2821"/>
      <c r="H158" s="2821"/>
      <c r="I158" s="2821"/>
      <c r="J158" s="559"/>
      <c r="K158" s="2241"/>
    </row>
    <row r="159" spans="1:11">
      <c r="A159" s="487"/>
      <c r="B159" s="561"/>
      <c r="C159" s="532"/>
      <c r="D159" s="576"/>
      <c r="E159" s="582"/>
      <c r="F159" s="575"/>
      <c r="G159" s="600"/>
      <c r="H159" s="600"/>
      <c r="I159" s="577"/>
      <c r="J159" s="585">
        <v>1650</v>
      </c>
      <c r="K159" s="2241">
        <f>K157+J159</f>
        <v>19843704</v>
      </c>
    </row>
    <row r="160" spans="1:11">
      <c r="A160" s="498"/>
      <c r="B160" s="2219"/>
      <c r="C160" s="556" t="s">
        <v>869</v>
      </c>
      <c r="D160" s="485" t="s">
        <v>46</v>
      </c>
      <c r="E160" s="2822"/>
      <c r="F160" s="2836"/>
      <c r="G160" s="2820"/>
      <c r="H160" s="2820"/>
      <c r="I160" s="2820">
        <v>38860</v>
      </c>
      <c r="J160" s="595"/>
      <c r="K160" s="2240">
        <f>K159-I160</f>
        <v>19804844</v>
      </c>
    </row>
    <row r="161" spans="1:11">
      <c r="A161" s="487"/>
      <c r="B161" s="2220"/>
      <c r="C161" s="555" t="s">
        <v>1776</v>
      </c>
      <c r="D161" s="519"/>
      <c r="E161" s="2823"/>
      <c r="F161" s="2821"/>
      <c r="G161" s="2821"/>
      <c r="H161" s="2821"/>
      <c r="I161" s="2821"/>
      <c r="J161" s="559"/>
      <c r="K161" s="2241"/>
    </row>
    <row r="162" spans="1:11">
      <c r="A162" s="487"/>
      <c r="B162" s="561"/>
      <c r="C162" s="532"/>
      <c r="D162" s="576"/>
      <c r="E162" s="582"/>
      <c r="F162" s="575"/>
      <c r="G162" s="575"/>
      <c r="H162" s="600"/>
      <c r="I162" s="577"/>
      <c r="J162" s="585">
        <v>1650</v>
      </c>
      <c r="K162" s="2241">
        <f>K160+J162</f>
        <v>19806494</v>
      </c>
    </row>
    <row r="163" spans="1:11">
      <c r="A163" s="498"/>
      <c r="B163" s="2219"/>
      <c r="C163" s="556" t="s">
        <v>869</v>
      </c>
      <c r="D163" s="485" t="s">
        <v>46</v>
      </c>
      <c r="E163" s="2822"/>
      <c r="F163" s="2836"/>
      <c r="G163" s="2820"/>
      <c r="H163" s="534"/>
      <c r="I163" s="2820">
        <v>1130480</v>
      </c>
      <c r="J163" s="595"/>
      <c r="K163" s="2240">
        <f>K162-I163</f>
        <v>18676014</v>
      </c>
    </row>
    <row r="164" spans="1:11">
      <c r="A164" s="487"/>
      <c r="B164" s="2220"/>
      <c r="C164" s="555" t="s">
        <v>1777</v>
      </c>
      <c r="D164" s="519"/>
      <c r="E164" s="2823"/>
      <c r="F164" s="2821"/>
      <c r="G164" s="2821"/>
      <c r="H164" s="515"/>
      <c r="I164" s="2821"/>
      <c r="J164" s="559"/>
      <c r="K164" s="2241"/>
    </row>
    <row r="165" spans="1:11">
      <c r="A165" s="487"/>
      <c r="B165" s="561"/>
      <c r="C165" s="532"/>
      <c r="D165" s="576"/>
      <c r="E165" s="582"/>
      <c r="F165" s="577"/>
      <c r="G165" s="577"/>
      <c r="H165" s="600"/>
      <c r="I165" s="577"/>
      <c r="J165" s="585">
        <v>1650</v>
      </c>
      <c r="K165" s="2241">
        <f>K163+J165</f>
        <v>18677664</v>
      </c>
    </row>
    <row r="166" spans="1:11">
      <c r="A166" s="491"/>
      <c r="B166" s="2219"/>
      <c r="C166" s="556" t="s">
        <v>869</v>
      </c>
      <c r="D166" s="485" t="s">
        <v>46</v>
      </c>
      <c r="E166" s="2822"/>
      <c r="F166" s="2820"/>
      <c r="G166" s="2820"/>
      <c r="H166" s="537"/>
      <c r="I166" s="2820">
        <v>360860</v>
      </c>
      <c r="J166" s="595"/>
      <c r="K166" s="2240">
        <f>K165-I166</f>
        <v>18316804</v>
      </c>
    </row>
    <row r="167" spans="1:11">
      <c r="A167" s="487"/>
      <c r="B167" s="2220"/>
      <c r="C167" s="555" t="s">
        <v>1778</v>
      </c>
      <c r="D167" s="519"/>
      <c r="E167" s="2823"/>
      <c r="F167" s="2821"/>
      <c r="G167" s="2821"/>
      <c r="H167" s="515"/>
      <c r="I167" s="2821"/>
      <c r="J167" s="559"/>
      <c r="K167" s="2241"/>
    </row>
    <row r="168" spans="1:11">
      <c r="A168" s="487"/>
      <c r="B168" s="561"/>
      <c r="C168" s="532"/>
      <c r="D168" s="576"/>
      <c r="E168" s="582"/>
      <c r="F168" s="577"/>
      <c r="G168" s="577"/>
      <c r="H168" s="600"/>
      <c r="I168" s="577"/>
      <c r="J168" s="585">
        <v>1650</v>
      </c>
      <c r="K168" s="2241">
        <f>K166+J168</f>
        <v>18318454</v>
      </c>
    </row>
    <row r="169" spans="1:11">
      <c r="A169" s="498"/>
      <c r="B169" s="2219"/>
      <c r="C169" s="556" t="s">
        <v>869</v>
      </c>
      <c r="D169" s="485" t="s">
        <v>46</v>
      </c>
      <c r="E169" s="974"/>
      <c r="F169" s="2836"/>
      <c r="G169" s="2820"/>
      <c r="H169" s="2820"/>
      <c r="I169" s="2820">
        <v>176360</v>
      </c>
      <c r="J169" s="595"/>
      <c r="K169" s="2240">
        <f>K168-I169</f>
        <v>18142094</v>
      </c>
    </row>
    <row r="170" spans="1:11">
      <c r="A170" s="487"/>
      <c r="B170" s="2220"/>
      <c r="C170" s="555" t="s">
        <v>1779</v>
      </c>
      <c r="D170" s="2825"/>
      <c r="E170" s="2833"/>
      <c r="F170" s="2821"/>
      <c r="G170" s="2821"/>
      <c r="H170" s="2821"/>
      <c r="I170" s="2821"/>
      <c r="J170" s="559"/>
      <c r="K170" s="2241"/>
    </row>
    <row r="171" spans="1:11">
      <c r="A171" s="487"/>
      <c r="B171" s="561"/>
      <c r="C171" s="532"/>
      <c r="D171" s="576"/>
      <c r="E171" s="582"/>
      <c r="F171" s="575"/>
      <c r="G171" s="575"/>
      <c r="H171" s="600"/>
      <c r="I171" s="577"/>
      <c r="J171" s="585">
        <v>1650</v>
      </c>
      <c r="K171" s="2241">
        <f>K169+J171</f>
        <v>18143744</v>
      </c>
    </row>
    <row r="172" spans="1:11">
      <c r="A172" s="491"/>
      <c r="B172" s="2219"/>
      <c r="C172" s="556" t="s">
        <v>869</v>
      </c>
      <c r="D172" s="485" t="s">
        <v>46</v>
      </c>
      <c r="E172" s="1136"/>
      <c r="F172" s="2836"/>
      <c r="G172" s="2820"/>
      <c r="H172" s="534"/>
      <c r="I172" s="2820">
        <v>38860</v>
      </c>
      <c r="J172" s="464"/>
      <c r="K172" s="2240">
        <f>K171-I172</f>
        <v>18104884</v>
      </c>
    </row>
    <row r="173" spans="1:11">
      <c r="A173" s="487"/>
      <c r="B173" s="2220"/>
      <c r="C173" s="555" t="s">
        <v>1780</v>
      </c>
      <c r="D173" s="2825"/>
      <c r="E173" s="2833"/>
      <c r="F173" s="2821"/>
      <c r="G173" s="2821"/>
      <c r="H173" s="515"/>
      <c r="I173" s="2821"/>
      <c r="J173" s="559"/>
      <c r="K173" s="2241"/>
    </row>
    <row r="174" spans="1:11">
      <c r="A174" s="487"/>
      <c r="B174" s="561"/>
      <c r="C174" s="532"/>
      <c r="D174" s="576"/>
      <c r="E174" s="582"/>
      <c r="F174" s="577"/>
      <c r="G174" s="577"/>
      <c r="H174" s="600"/>
      <c r="I174" s="577"/>
      <c r="J174" s="585">
        <v>1650</v>
      </c>
      <c r="K174" s="2241">
        <f>K172+J174</f>
        <v>18106534</v>
      </c>
    </row>
    <row r="175" spans="1:11">
      <c r="A175" s="498"/>
      <c r="B175" s="2219"/>
      <c r="C175" s="474" t="s">
        <v>815</v>
      </c>
      <c r="D175" s="485" t="s">
        <v>1887</v>
      </c>
      <c r="E175" s="2822" t="s">
        <v>1888</v>
      </c>
      <c r="F175" s="2836"/>
      <c r="G175" s="2820">
        <v>1153445</v>
      </c>
      <c r="H175" s="2828"/>
      <c r="I175" s="2820"/>
      <c r="J175" s="534"/>
      <c r="K175" s="2240">
        <f>K174-G175</f>
        <v>16953089</v>
      </c>
    </row>
    <row r="176" spans="1:11">
      <c r="A176" s="487"/>
      <c r="B176" s="2220"/>
      <c r="C176" s="477" t="s">
        <v>1886</v>
      </c>
      <c r="D176" s="486" t="s">
        <v>1951</v>
      </c>
      <c r="E176" s="2823"/>
      <c r="F176" s="2821"/>
      <c r="G176" s="2821"/>
      <c r="H176" s="2829"/>
      <c r="I176" s="2821"/>
      <c r="J176" s="537"/>
      <c r="K176" s="2241"/>
    </row>
    <row r="177" spans="1:11">
      <c r="A177" s="487"/>
      <c r="B177" s="561"/>
      <c r="C177" s="891"/>
      <c r="D177" s="891"/>
      <c r="E177" s="891"/>
      <c r="F177" s="586"/>
      <c r="G177" s="588"/>
      <c r="H177" s="586"/>
      <c r="I177" s="586"/>
      <c r="J177" s="585">
        <v>1800</v>
      </c>
      <c r="K177" s="2241">
        <f>K175+J177</f>
        <v>16954889</v>
      </c>
    </row>
    <row r="178" spans="1:11">
      <c r="A178" s="498"/>
      <c r="B178" s="2219"/>
      <c r="C178" s="474" t="s">
        <v>815</v>
      </c>
      <c r="D178" s="485" t="s">
        <v>1887</v>
      </c>
      <c r="E178" s="2822" t="s">
        <v>1888</v>
      </c>
      <c r="F178" s="2820"/>
      <c r="G178" s="2820">
        <v>342343</v>
      </c>
      <c r="H178" s="534"/>
      <c r="I178" s="2820"/>
      <c r="J178" s="537"/>
      <c r="K178" s="2240">
        <f>K177-G178</f>
        <v>16612546</v>
      </c>
    </row>
    <row r="179" spans="1:11">
      <c r="A179" s="487"/>
      <c r="B179" s="2220"/>
      <c r="C179" s="477" t="s">
        <v>1889</v>
      </c>
      <c r="D179" s="486" t="s">
        <v>1951</v>
      </c>
      <c r="E179" s="2823"/>
      <c r="F179" s="2821"/>
      <c r="G179" s="2821"/>
      <c r="H179" s="537"/>
      <c r="I179" s="2821"/>
      <c r="J179" s="537"/>
      <c r="K179" s="2241"/>
    </row>
    <row r="180" spans="1:11">
      <c r="A180" s="487"/>
      <c r="B180" s="561"/>
      <c r="C180" s="532"/>
      <c r="D180" s="576"/>
      <c r="E180" s="582"/>
      <c r="F180" s="586"/>
      <c r="G180" s="586"/>
      <c r="H180" s="586"/>
      <c r="I180" s="586"/>
      <c r="J180" s="585">
        <v>1800</v>
      </c>
      <c r="K180" s="2241">
        <f>K178+J180</f>
        <v>16614346</v>
      </c>
    </row>
    <row r="181" spans="1:11">
      <c r="A181" s="491"/>
      <c r="B181" s="2219"/>
      <c r="C181" s="474" t="s">
        <v>815</v>
      </c>
      <c r="D181" s="485" t="s">
        <v>1847</v>
      </c>
      <c r="E181" s="2822" t="s">
        <v>1848</v>
      </c>
      <c r="F181" s="2820"/>
      <c r="G181" s="2820">
        <v>447220</v>
      </c>
      <c r="H181" s="2842"/>
      <c r="I181" s="2820"/>
      <c r="J181" s="2837"/>
      <c r="K181" s="2240">
        <f>K180-G181</f>
        <v>16167126</v>
      </c>
    </row>
    <row r="182" spans="1:11">
      <c r="A182" s="487"/>
      <c r="B182" s="2220"/>
      <c r="C182" s="461" t="s">
        <v>1846</v>
      </c>
      <c r="D182" s="486" t="s">
        <v>1819</v>
      </c>
      <c r="E182" s="2823"/>
      <c r="F182" s="2821"/>
      <c r="G182" s="2821"/>
      <c r="H182" s="2843"/>
      <c r="I182" s="2821"/>
      <c r="J182" s="2838"/>
      <c r="K182" s="2241"/>
    </row>
    <row r="183" spans="1:11">
      <c r="A183" s="487"/>
      <c r="B183" s="561"/>
      <c r="C183" s="532"/>
      <c r="D183" s="602"/>
      <c r="E183" s="605"/>
      <c r="F183" s="577"/>
      <c r="G183" s="577"/>
      <c r="H183" s="600"/>
      <c r="I183" s="577"/>
      <c r="J183" s="604">
        <v>1800</v>
      </c>
      <c r="K183" s="2241">
        <f>K181+J183</f>
        <v>16168926</v>
      </c>
    </row>
    <row r="184" spans="1:11">
      <c r="A184" s="491"/>
      <c r="B184" s="2219"/>
      <c r="C184" s="517" t="s">
        <v>1716</v>
      </c>
      <c r="D184" s="485" t="s">
        <v>1847</v>
      </c>
      <c r="E184" s="2822" t="s">
        <v>1848</v>
      </c>
      <c r="F184" s="2830"/>
      <c r="G184" s="2830">
        <v>42300</v>
      </c>
      <c r="H184" s="537"/>
      <c r="I184" s="1975"/>
      <c r="J184" s="595"/>
      <c r="K184" s="2240">
        <f>K183-G184</f>
        <v>16126626</v>
      </c>
    </row>
    <row r="185" spans="1:11">
      <c r="A185" s="487"/>
      <c r="B185" s="2220"/>
      <c r="C185" s="555" t="s">
        <v>1890</v>
      </c>
      <c r="D185" s="486" t="s">
        <v>1819</v>
      </c>
      <c r="E185" s="2823"/>
      <c r="F185" s="2831"/>
      <c r="G185" s="2831"/>
      <c r="H185" s="515"/>
      <c r="I185" s="1976"/>
      <c r="J185" s="595"/>
      <c r="K185" s="2241"/>
    </row>
    <row r="186" spans="1:11">
      <c r="A186" s="487"/>
      <c r="B186" s="561"/>
      <c r="C186" s="532"/>
      <c r="D186" s="576"/>
      <c r="E186" s="582"/>
      <c r="F186" s="577"/>
      <c r="G186" s="577"/>
      <c r="H186" s="600"/>
      <c r="I186" s="2034"/>
      <c r="J186" s="585">
        <v>750</v>
      </c>
      <c r="K186" s="2241">
        <f>K184+J186</f>
        <v>16127376</v>
      </c>
    </row>
    <row r="187" spans="1:11">
      <c r="A187" s="498"/>
      <c r="B187" s="2219"/>
      <c r="C187" s="556" t="s">
        <v>869</v>
      </c>
      <c r="D187" s="485" t="s">
        <v>1847</v>
      </c>
      <c r="E187" s="2822" t="s">
        <v>1848</v>
      </c>
      <c r="F187" s="2820"/>
      <c r="G187" s="2820">
        <v>46285</v>
      </c>
      <c r="H187" s="537"/>
      <c r="I187" s="2820"/>
      <c r="J187" s="595"/>
      <c r="K187" s="2240">
        <f>K186-G187</f>
        <v>16081091</v>
      </c>
    </row>
    <row r="188" spans="1:11">
      <c r="A188" s="487"/>
      <c r="B188" s="2220"/>
      <c r="C188" s="555" t="s">
        <v>1849</v>
      </c>
      <c r="D188" s="486" t="s">
        <v>1819</v>
      </c>
      <c r="E188" s="2823"/>
      <c r="F188" s="2821"/>
      <c r="G188" s="2821"/>
      <c r="H188" s="515"/>
      <c r="I188" s="2821"/>
      <c r="J188" s="559"/>
      <c r="K188" s="2241"/>
    </row>
    <row r="189" spans="1:11">
      <c r="A189" s="487"/>
      <c r="B189" s="561"/>
      <c r="C189" s="532"/>
      <c r="D189" s="576"/>
      <c r="E189" s="582"/>
      <c r="F189" s="577"/>
      <c r="G189" s="577"/>
      <c r="H189" s="600"/>
      <c r="I189" s="577"/>
      <c r="J189" s="585">
        <v>1650</v>
      </c>
      <c r="K189" s="2241">
        <f>K187+J189</f>
        <v>16082741</v>
      </c>
    </row>
    <row r="190" spans="1:11">
      <c r="A190" s="498"/>
      <c r="B190" s="2219"/>
      <c r="C190" s="497" t="s">
        <v>815</v>
      </c>
      <c r="D190" s="485" t="s">
        <v>267</v>
      </c>
      <c r="E190" s="2822" t="s">
        <v>271</v>
      </c>
      <c r="F190" s="2820"/>
      <c r="G190" s="2820">
        <v>419370</v>
      </c>
      <c r="H190" s="534"/>
      <c r="I190" s="2820"/>
      <c r="J190" s="537"/>
      <c r="K190" s="2240">
        <f>K189-G190</f>
        <v>15663371</v>
      </c>
    </row>
    <row r="191" spans="1:11">
      <c r="A191" s="487"/>
      <c r="B191" s="2220"/>
      <c r="C191" s="497" t="s">
        <v>1023</v>
      </c>
      <c r="D191" s="486" t="s">
        <v>304</v>
      </c>
      <c r="E191" s="2823"/>
      <c r="F191" s="2821"/>
      <c r="G191" s="2821"/>
      <c r="H191" s="537"/>
      <c r="I191" s="2821"/>
      <c r="J191" s="537"/>
      <c r="K191" s="2241"/>
    </row>
    <row r="192" spans="1:11">
      <c r="A192" s="487"/>
      <c r="B192" s="561"/>
      <c r="C192" s="532"/>
      <c r="D192" s="576"/>
      <c r="E192" s="582"/>
      <c r="F192" s="586"/>
      <c r="G192" s="586"/>
      <c r="H192" s="586"/>
      <c r="I192" s="586"/>
      <c r="J192" s="585">
        <v>1800</v>
      </c>
      <c r="K192" s="2241">
        <f>K190+J192</f>
        <v>15665171</v>
      </c>
    </row>
    <row r="193" spans="1:11">
      <c r="A193" s="498"/>
      <c r="B193" s="2219"/>
      <c r="C193" s="491" t="s">
        <v>781</v>
      </c>
      <c r="D193" s="485" t="s">
        <v>267</v>
      </c>
      <c r="E193" s="2822" t="s">
        <v>271</v>
      </c>
      <c r="F193" s="2836"/>
      <c r="G193" s="2820">
        <v>25940</v>
      </c>
      <c r="H193" s="2828"/>
      <c r="I193" s="2820"/>
      <c r="J193" s="534"/>
      <c r="K193" s="2240">
        <f>K192-G193</f>
        <v>15639231</v>
      </c>
    </row>
    <row r="194" spans="1:11">
      <c r="A194" s="487"/>
      <c r="B194" s="2220"/>
      <c r="C194" s="487" t="s">
        <v>791</v>
      </c>
      <c r="D194" s="486" t="s">
        <v>304</v>
      </c>
      <c r="E194" s="2823"/>
      <c r="F194" s="2821"/>
      <c r="G194" s="2821"/>
      <c r="H194" s="2829"/>
      <c r="I194" s="2821"/>
      <c r="J194" s="537"/>
      <c r="K194" s="2241"/>
    </row>
    <row r="195" spans="1:11">
      <c r="A195" s="487"/>
      <c r="B195" s="561"/>
      <c r="C195" s="891"/>
      <c r="D195" s="891"/>
      <c r="E195" s="891"/>
      <c r="F195" s="586"/>
      <c r="G195" s="588"/>
      <c r="H195" s="586"/>
      <c r="I195" s="586"/>
      <c r="J195" s="585">
        <v>1500</v>
      </c>
      <c r="K195" s="2241">
        <f>K193+J195</f>
        <v>15640731</v>
      </c>
    </row>
    <row r="196" spans="1:11">
      <c r="A196" s="498"/>
      <c r="B196" s="2219"/>
      <c r="C196" s="497" t="s">
        <v>821</v>
      </c>
      <c r="D196" s="2824" t="s">
        <v>558</v>
      </c>
      <c r="E196" s="2832" t="s">
        <v>251</v>
      </c>
      <c r="F196" s="2820"/>
      <c r="G196" s="2820">
        <v>669599</v>
      </c>
      <c r="H196" s="537"/>
      <c r="I196" s="2820"/>
      <c r="J196" s="537"/>
      <c r="K196" s="2240">
        <f>K195-G196</f>
        <v>14971132</v>
      </c>
    </row>
    <row r="197" spans="1:11">
      <c r="A197" s="487"/>
      <c r="B197" s="2220"/>
      <c r="C197" s="497" t="s">
        <v>1018</v>
      </c>
      <c r="D197" s="2825" t="s">
        <v>250</v>
      </c>
      <c r="E197" s="2833"/>
      <c r="F197" s="2821"/>
      <c r="G197" s="2821"/>
      <c r="H197" s="537"/>
      <c r="I197" s="2821"/>
      <c r="J197" s="537"/>
      <c r="K197" s="2241"/>
    </row>
    <row r="198" spans="1:11">
      <c r="A198" s="487"/>
      <c r="B198" s="561"/>
      <c r="C198" s="532"/>
      <c r="D198" s="576"/>
      <c r="E198" s="582"/>
      <c r="F198" s="586"/>
      <c r="G198" s="586"/>
      <c r="H198" s="586"/>
      <c r="I198" s="586"/>
      <c r="J198" s="585">
        <v>1800</v>
      </c>
      <c r="K198" s="2241">
        <f>K196+J198</f>
        <v>14972932</v>
      </c>
    </row>
    <row r="199" spans="1:11">
      <c r="A199" s="498"/>
      <c r="B199" s="2219"/>
      <c r="C199" s="497" t="s">
        <v>799</v>
      </c>
      <c r="D199" s="2824" t="s">
        <v>558</v>
      </c>
      <c r="E199" s="2832" t="s">
        <v>251</v>
      </c>
      <c r="F199" s="2836"/>
      <c r="G199" s="2820">
        <v>41300</v>
      </c>
      <c r="H199" s="537"/>
      <c r="I199" s="2820"/>
      <c r="J199" s="537"/>
      <c r="K199" s="2032">
        <f>K198-G199</f>
        <v>14931632</v>
      </c>
    </row>
    <row r="200" spans="1:11">
      <c r="A200" s="487"/>
      <c r="B200" s="2220"/>
      <c r="C200" s="497" t="s">
        <v>800</v>
      </c>
      <c r="D200" s="2825" t="s">
        <v>250</v>
      </c>
      <c r="E200" s="2833"/>
      <c r="F200" s="2821"/>
      <c r="G200" s="2821"/>
      <c r="H200" s="537"/>
      <c r="I200" s="2821"/>
      <c r="J200" s="537"/>
      <c r="K200" s="1978"/>
    </row>
    <row r="201" spans="1:11">
      <c r="A201" s="487"/>
      <c r="B201" s="561"/>
      <c r="C201" s="532"/>
      <c r="D201" s="576"/>
      <c r="E201" s="582"/>
      <c r="F201" s="586"/>
      <c r="G201" s="586"/>
      <c r="H201" s="586"/>
      <c r="I201" s="586"/>
      <c r="J201" s="585">
        <v>750</v>
      </c>
      <c r="K201" s="1978">
        <f>K199+J201</f>
        <v>14932382</v>
      </c>
    </row>
    <row r="202" spans="1:11">
      <c r="A202" s="498"/>
      <c r="B202" s="2219"/>
      <c r="C202" s="474" t="s">
        <v>821</v>
      </c>
      <c r="D202" s="2824" t="s">
        <v>790</v>
      </c>
      <c r="E202" s="2822" t="s">
        <v>877</v>
      </c>
      <c r="F202" s="9492"/>
      <c r="G202" s="9609">
        <v>222819</v>
      </c>
      <c r="H202" s="537"/>
      <c r="I202" s="1975"/>
      <c r="J202" s="595"/>
      <c r="K202" s="1977">
        <f>K201-G202</f>
        <v>14709563</v>
      </c>
    </row>
    <row r="203" spans="1:11">
      <c r="A203" s="487"/>
      <c r="B203" s="2220"/>
      <c r="C203" s="477" t="s">
        <v>827</v>
      </c>
      <c r="D203" s="2825" t="s">
        <v>304</v>
      </c>
      <c r="E203" s="2823"/>
      <c r="F203" s="9493"/>
      <c r="G203" s="9610"/>
      <c r="H203" s="515"/>
      <c r="I203" s="1976"/>
      <c r="J203" s="595"/>
      <c r="K203" s="1978"/>
    </row>
    <row r="204" spans="1:11">
      <c r="A204" s="487"/>
      <c r="B204" s="561"/>
      <c r="C204" s="532"/>
      <c r="D204" s="576"/>
      <c r="E204" s="582"/>
      <c r="F204" s="577"/>
      <c r="G204" s="577"/>
      <c r="H204" s="600"/>
      <c r="I204" s="2034"/>
      <c r="J204" s="585">
        <v>1800</v>
      </c>
      <c r="K204" s="1978">
        <f>K202+J204</f>
        <v>14711363</v>
      </c>
    </row>
    <row r="205" spans="1:11">
      <c r="A205" s="498"/>
      <c r="B205" s="2219"/>
      <c r="C205" s="474" t="s">
        <v>815</v>
      </c>
      <c r="D205" s="2824" t="s">
        <v>790</v>
      </c>
      <c r="E205" s="974" t="s">
        <v>877</v>
      </c>
      <c r="F205" s="2820"/>
      <c r="G205" s="2830">
        <v>8029</v>
      </c>
      <c r="H205" s="534"/>
      <c r="I205" s="1975"/>
      <c r="J205" s="595"/>
      <c r="K205" s="1977">
        <f>K204-G205</f>
        <v>14703334</v>
      </c>
    </row>
    <row r="206" spans="1:11">
      <c r="A206" s="487"/>
      <c r="B206" s="2220"/>
      <c r="C206" s="477" t="s">
        <v>828</v>
      </c>
      <c r="D206" s="2825" t="s">
        <v>304</v>
      </c>
      <c r="E206" s="2833"/>
      <c r="F206" s="2821"/>
      <c r="G206" s="2831"/>
      <c r="H206" s="515"/>
      <c r="I206" s="1976"/>
      <c r="J206" s="595"/>
      <c r="K206" s="1978"/>
    </row>
    <row r="207" spans="1:11">
      <c r="A207" s="487"/>
      <c r="B207" s="561"/>
      <c r="C207" s="532"/>
      <c r="D207" s="576"/>
      <c r="E207" s="582"/>
      <c r="F207" s="577"/>
      <c r="G207" s="577"/>
      <c r="H207" s="600"/>
      <c r="I207" s="2034"/>
      <c r="J207" s="585">
        <v>1800</v>
      </c>
      <c r="K207" s="2035">
        <f>K205+J207</f>
        <v>14705134</v>
      </c>
    </row>
    <row r="208" spans="1:11">
      <c r="A208" s="498"/>
      <c r="B208" s="2219"/>
      <c r="C208" s="525" t="s">
        <v>781</v>
      </c>
      <c r="D208" s="2835" t="s">
        <v>790</v>
      </c>
      <c r="E208" s="2822" t="s">
        <v>877</v>
      </c>
      <c r="F208" s="2820"/>
      <c r="G208" s="2820">
        <v>24790</v>
      </c>
      <c r="H208" s="537"/>
      <c r="I208" s="1975"/>
      <c r="J208" s="595"/>
      <c r="K208" s="1977">
        <f>K207-G208</f>
        <v>14680344</v>
      </c>
    </row>
    <row r="209" spans="1:11">
      <c r="A209" s="487"/>
      <c r="B209" s="2220"/>
      <c r="C209" s="539" t="s">
        <v>789</v>
      </c>
      <c r="D209" s="540" t="s">
        <v>304</v>
      </c>
      <c r="E209" s="2823"/>
      <c r="F209" s="2821"/>
      <c r="G209" s="2821"/>
      <c r="H209" s="515"/>
      <c r="I209" s="1976"/>
      <c r="J209" s="595"/>
      <c r="K209" s="1978"/>
    </row>
    <row r="210" spans="1:11">
      <c r="A210" s="487"/>
      <c r="B210" s="561"/>
      <c r="C210" s="532"/>
      <c r="D210" s="576"/>
      <c r="E210" s="582"/>
      <c r="F210" s="577"/>
      <c r="G210" s="577"/>
      <c r="H210" s="600"/>
      <c r="I210" s="2034"/>
      <c r="J210" s="585">
        <v>1500</v>
      </c>
      <c r="K210" s="1978">
        <f>K208+J210</f>
        <v>14681844</v>
      </c>
    </row>
    <row r="211" spans="1:11">
      <c r="A211" s="498"/>
      <c r="B211" s="2219"/>
      <c r="C211" s="556" t="s">
        <v>869</v>
      </c>
      <c r="D211" s="2824" t="s">
        <v>838</v>
      </c>
      <c r="E211" s="2822" t="s">
        <v>877</v>
      </c>
      <c r="F211" s="2820"/>
      <c r="G211" s="2820">
        <v>25000</v>
      </c>
      <c r="H211" s="2820"/>
      <c r="I211" s="2820"/>
      <c r="J211" s="595"/>
      <c r="K211" s="1977">
        <f>K210-G211</f>
        <v>14656844</v>
      </c>
    </row>
    <row r="212" spans="1:11">
      <c r="A212" s="487"/>
      <c r="B212" s="2220"/>
      <c r="C212" s="555" t="s">
        <v>1782</v>
      </c>
      <c r="D212" s="2825" t="s">
        <v>304</v>
      </c>
      <c r="E212" s="2823"/>
      <c r="F212" s="2821"/>
      <c r="G212" s="2821"/>
      <c r="H212" s="2821"/>
      <c r="I212" s="2821"/>
      <c r="J212" s="559"/>
      <c r="K212" s="1978"/>
    </row>
    <row r="213" spans="1:11">
      <c r="A213" s="487"/>
      <c r="B213" s="561"/>
      <c r="C213" s="532"/>
      <c r="D213" s="576"/>
      <c r="E213" s="582"/>
      <c r="F213" s="577"/>
      <c r="G213" s="577"/>
      <c r="H213" s="600"/>
      <c r="I213" s="577"/>
      <c r="J213" s="604">
        <v>1650</v>
      </c>
      <c r="K213" s="1978">
        <f>K211+J213</f>
        <v>14658494</v>
      </c>
    </row>
    <row r="214" spans="1:11">
      <c r="A214" s="498"/>
      <c r="B214" s="2219"/>
      <c r="C214" s="517" t="s">
        <v>851</v>
      </c>
      <c r="D214" s="2824" t="s">
        <v>853</v>
      </c>
      <c r="E214" s="2822" t="s">
        <v>497</v>
      </c>
      <c r="F214" s="9492"/>
      <c r="G214" s="9492">
        <v>158125</v>
      </c>
      <c r="H214" s="537"/>
      <c r="I214" s="1975"/>
      <c r="J214" s="595"/>
      <c r="K214" s="1977">
        <f>K213-G214</f>
        <v>14500369</v>
      </c>
    </row>
    <row r="215" spans="1:11">
      <c r="A215" s="487"/>
      <c r="B215" s="2220"/>
      <c r="C215" s="555" t="s">
        <v>852</v>
      </c>
      <c r="D215" s="2825" t="s">
        <v>919</v>
      </c>
      <c r="E215" s="2823"/>
      <c r="F215" s="9493"/>
      <c r="G215" s="9493"/>
      <c r="H215" s="515"/>
      <c r="I215" s="1976"/>
      <c r="J215" s="595"/>
      <c r="K215" s="1978"/>
    </row>
    <row r="216" spans="1:11">
      <c r="A216" s="487"/>
      <c r="B216" s="561"/>
      <c r="C216" s="532"/>
      <c r="D216" s="576"/>
      <c r="E216" s="582"/>
      <c r="F216" s="577"/>
      <c r="G216" s="577"/>
      <c r="H216" s="600"/>
      <c r="I216" s="2034"/>
      <c r="J216" s="585">
        <v>1800</v>
      </c>
      <c r="K216" s="1978">
        <f>K214+J216</f>
        <v>14502169</v>
      </c>
    </row>
    <row r="217" spans="1:11">
      <c r="A217" s="498"/>
      <c r="B217" s="2219"/>
      <c r="C217" s="435" t="s">
        <v>815</v>
      </c>
      <c r="D217" s="2824" t="s">
        <v>399</v>
      </c>
      <c r="E217" s="2822" t="s">
        <v>401</v>
      </c>
      <c r="F217" s="2842"/>
      <c r="G217" s="2842">
        <v>169565</v>
      </c>
      <c r="H217" s="537"/>
      <c r="I217" s="2820"/>
      <c r="J217" s="595"/>
      <c r="K217" s="1977">
        <f>K216-G217</f>
        <v>14332604</v>
      </c>
    </row>
    <row r="218" spans="1:11">
      <c r="A218" s="487"/>
      <c r="B218" s="2220"/>
      <c r="C218" s="509" t="s">
        <v>1051</v>
      </c>
      <c r="D218" s="2825" t="s">
        <v>400</v>
      </c>
      <c r="E218" s="2823"/>
      <c r="F218" s="2843"/>
      <c r="G218" s="2843"/>
      <c r="H218" s="515"/>
      <c r="I218" s="2821"/>
      <c r="J218" s="595"/>
      <c r="K218" s="1978"/>
    </row>
    <row r="219" spans="1:11">
      <c r="A219" s="487"/>
      <c r="B219" s="561"/>
      <c r="C219" s="532"/>
      <c r="D219" s="576"/>
      <c r="E219" s="582"/>
      <c r="F219" s="577"/>
      <c r="G219" s="577"/>
      <c r="H219" s="600"/>
      <c r="I219" s="2034"/>
      <c r="J219" s="585">
        <v>1800</v>
      </c>
      <c r="K219" s="1978">
        <f>K217+J219</f>
        <v>14334404</v>
      </c>
    </row>
    <row r="220" spans="1:11">
      <c r="A220" s="498"/>
      <c r="B220" s="2224"/>
      <c r="C220" s="435" t="s">
        <v>815</v>
      </c>
      <c r="D220" s="2824" t="s">
        <v>399</v>
      </c>
      <c r="E220" s="2822" t="s">
        <v>401</v>
      </c>
      <c r="F220" s="2820"/>
      <c r="G220" s="2837">
        <v>333413</v>
      </c>
      <c r="H220" s="537"/>
      <c r="I220" s="1975"/>
      <c r="J220" s="595"/>
      <c r="K220" s="1977">
        <f>K219-G220</f>
        <v>14000991</v>
      </c>
    </row>
    <row r="221" spans="1:11">
      <c r="A221" s="487"/>
      <c r="B221" s="2225"/>
      <c r="C221" s="509" t="s">
        <v>1163</v>
      </c>
      <c r="D221" s="2825" t="s">
        <v>400</v>
      </c>
      <c r="E221" s="2823"/>
      <c r="F221" s="2821"/>
      <c r="G221" s="2838"/>
      <c r="H221" s="515"/>
      <c r="I221" s="1976"/>
      <c r="J221" s="595"/>
      <c r="K221" s="1978"/>
    </row>
    <row r="222" spans="1:11">
      <c r="A222" s="487"/>
      <c r="B222" s="561"/>
      <c r="C222" s="532"/>
      <c r="D222" s="576"/>
      <c r="E222" s="582"/>
      <c r="F222" s="577"/>
      <c r="G222" s="577"/>
      <c r="H222" s="600"/>
      <c r="I222" s="2034"/>
      <c r="J222" s="585">
        <v>1800</v>
      </c>
      <c r="K222" s="1978">
        <f>K220+J222</f>
        <v>14002791</v>
      </c>
    </row>
    <row r="223" spans="1:11">
      <c r="A223" s="498"/>
      <c r="B223" s="2219"/>
      <c r="C223" s="474" t="s">
        <v>778</v>
      </c>
      <c r="D223" s="518" t="s">
        <v>399</v>
      </c>
      <c r="E223" s="2822" t="s">
        <v>401</v>
      </c>
      <c r="F223" s="2820"/>
      <c r="G223" s="2820">
        <v>24140</v>
      </c>
      <c r="H223" s="2830"/>
      <c r="I223" s="1997"/>
      <c r="J223" s="2036"/>
      <c r="K223" s="1977">
        <f>K222-G223</f>
        <v>13978651</v>
      </c>
    </row>
    <row r="224" spans="1:11">
      <c r="A224" s="487"/>
      <c r="B224" s="2220"/>
      <c r="C224" s="477" t="s">
        <v>862</v>
      </c>
      <c r="D224" s="519" t="s">
        <v>855</v>
      </c>
      <c r="E224" s="2823"/>
      <c r="F224" s="2821"/>
      <c r="G224" s="2821"/>
      <c r="H224" s="2831"/>
      <c r="I224" s="1998"/>
      <c r="J224" s="2036"/>
      <c r="K224" s="1978"/>
    </row>
    <row r="225" spans="1:11">
      <c r="A225" s="487"/>
      <c r="B225" s="561"/>
      <c r="C225" s="532"/>
      <c r="D225" s="576"/>
      <c r="E225" s="582"/>
      <c r="F225" s="577"/>
      <c r="G225" s="577"/>
      <c r="H225" s="600"/>
      <c r="I225" s="2034"/>
      <c r="J225" s="585">
        <v>1500</v>
      </c>
      <c r="K225" s="1978">
        <f>K223+J225</f>
        <v>13980151</v>
      </c>
    </row>
    <row r="226" spans="1:11">
      <c r="A226" s="498"/>
      <c r="B226" s="2203"/>
      <c r="C226" s="517" t="s">
        <v>821</v>
      </c>
      <c r="D226" s="2824" t="s">
        <v>1427</v>
      </c>
      <c r="E226" s="2822" t="s">
        <v>1544</v>
      </c>
      <c r="F226" s="2836"/>
      <c r="G226" s="2820">
        <v>122765</v>
      </c>
      <c r="H226" s="537"/>
      <c r="I226" s="2820"/>
      <c r="J226" s="923"/>
      <c r="K226" s="1977">
        <f>K225-G226</f>
        <v>13857386</v>
      </c>
    </row>
    <row r="227" spans="1:11">
      <c r="A227" s="487"/>
      <c r="B227" s="2204"/>
      <c r="C227" s="555" t="s">
        <v>1426</v>
      </c>
      <c r="D227" s="2825" t="s">
        <v>729</v>
      </c>
      <c r="E227" s="2823"/>
      <c r="F227" s="2821"/>
      <c r="G227" s="2821"/>
      <c r="H227" s="515"/>
      <c r="I227" s="2821"/>
      <c r="J227" s="460"/>
      <c r="K227" s="1978"/>
    </row>
    <row r="228" spans="1:11">
      <c r="A228" s="487"/>
      <c r="B228" s="561"/>
      <c r="C228" s="532"/>
      <c r="D228" s="528"/>
      <c r="E228" s="584"/>
      <c r="F228" s="577"/>
      <c r="G228" s="577"/>
      <c r="H228" s="600"/>
      <c r="I228" s="577"/>
      <c r="J228" s="604">
        <v>1800</v>
      </c>
      <c r="K228" s="1978">
        <f>K226+J228</f>
        <v>13859186</v>
      </c>
    </row>
    <row r="229" spans="1:11">
      <c r="A229" s="498"/>
      <c r="B229" s="2219"/>
      <c r="C229" s="435" t="s">
        <v>796</v>
      </c>
      <c r="D229" s="2824" t="s">
        <v>1427</v>
      </c>
      <c r="E229" s="1136" t="s">
        <v>1544</v>
      </c>
      <c r="F229" s="2820"/>
      <c r="G229" s="2820">
        <v>42300</v>
      </c>
      <c r="H229" s="2820"/>
      <c r="I229" s="2820"/>
      <c r="J229" s="595"/>
      <c r="K229" s="1977">
        <f>K228-G229</f>
        <v>13816886</v>
      </c>
    </row>
    <row r="230" spans="1:11">
      <c r="A230" s="487"/>
      <c r="B230" s="2220"/>
      <c r="C230" s="509" t="s">
        <v>1522</v>
      </c>
      <c r="D230" s="2825" t="s">
        <v>729</v>
      </c>
      <c r="E230" s="2833"/>
      <c r="F230" s="2821"/>
      <c r="G230" s="2821"/>
      <c r="H230" s="2821"/>
      <c r="I230" s="2821"/>
      <c r="J230" s="559"/>
      <c r="K230" s="1978"/>
    </row>
    <row r="231" spans="1:11">
      <c r="A231" s="487"/>
      <c r="B231" s="561"/>
      <c r="C231" s="532"/>
      <c r="D231" s="576"/>
      <c r="E231" s="582"/>
      <c r="F231" s="577"/>
      <c r="G231" s="577"/>
      <c r="H231" s="600"/>
      <c r="I231" s="577"/>
      <c r="J231" s="604">
        <v>750</v>
      </c>
      <c r="K231" s="1978">
        <f>K229+J231</f>
        <v>13817636</v>
      </c>
    </row>
    <row r="232" spans="1:11">
      <c r="A232" s="498"/>
      <c r="B232" s="2203"/>
      <c r="C232" s="556" t="s">
        <v>815</v>
      </c>
      <c r="D232" s="2824" t="s">
        <v>1657</v>
      </c>
      <c r="E232" s="9498" t="s">
        <v>135</v>
      </c>
      <c r="F232" s="2820"/>
      <c r="G232" s="2820">
        <v>141399</v>
      </c>
      <c r="H232" s="2820"/>
      <c r="I232" s="2820"/>
      <c r="J232" s="595"/>
      <c r="K232" s="1977">
        <f>K231-G232</f>
        <v>13676237</v>
      </c>
    </row>
    <row r="233" spans="1:11">
      <c r="A233" s="487"/>
      <c r="B233" s="2204"/>
      <c r="C233" s="555" t="s">
        <v>1656</v>
      </c>
      <c r="D233" s="2825" t="s">
        <v>956</v>
      </c>
      <c r="E233" s="9499"/>
      <c r="F233" s="2821"/>
      <c r="G233" s="2821"/>
      <c r="H233" s="2821"/>
      <c r="I233" s="2821"/>
      <c r="J233" s="559"/>
      <c r="K233" s="1978"/>
    </row>
    <row r="234" spans="1:11">
      <c r="A234" s="487"/>
      <c r="B234" s="561"/>
      <c r="C234" s="532"/>
      <c r="D234" s="576"/>
      <c r="E234" s="605"/>
      <c r="F234" s="577"/>
      <c r="G234" s="577"/>
      <c r="H234" s="586"/>
      <c r="I234" s="577"/>
      <c r="J234" s="585">
        <v>1800</v>
      </c>
      <c r="K234" s="2035">
        <f>K232+J234</f>
        <v>13678037</v>
      </c>
    </row>
    <row r="235" spans="1:11">
      <c r="A235" s="498"/>
      <c r="B235" s="2203"/>
      <c r="C235" s="556" t="s">
        <v>796</v>
      </c>
      <c r="D235" s="2824" t="s">
        <v>1657</v>
      </c>
      <c r="E235" s="2822" t="s">
        <v>135</v>
      </c>
      <c r="F235" s="2820"/>
      <c r="G235" s="2820">
        <v>118800</v>
      </c>
      <c r="H235" s="537"/>
      <c r="I235" s="2820"/>
      <c r="J235" s="595"/>
      <c r="K235" s="1977">
        <f>K234-G235</f>
        <v>13559237</v>
      </c>
    </row>
    <row r="236" spans="1:11">
      <c r="A236" s="487"/>
      <c r="B236" s="2204"/>
      <c r="C236" s="555" t="s">
        <v>1658</v>
      </c>
      <c r="D236" s="2825" t="s">
        <v>956</v>
      </c>
      <c r="E236" s="2823"/>
      <c r="F236" s="2821"/>
      <c r="G236" s="2821"/>
      <c r="H236" s="515"/>
      <c r="I236" s="2821"/>
      <c r="J236" s="559"/>
      <c r="K236" s="1978"/>
    </row>
    <row r="237" spans="1:11">
      <c r="A237" s="487"/>
      <c r="B237" s="561"/>
      <c r="C237" s="532"/>
      <c r="D237" s="576"/>
      <c r="E237" s="582"/>
      <c r="F237" s="577"/>
      <c r="G237" s="577"/>
      <c r="H237" s="600"/>
      <c r="I237" s="577"/>
      <c r="J237" s="585">
        <v>750</v>
      </c>
      <c r="K237" s="1978">
        <f>K235+J237</f>
        <v>13559987</v>
      </c>
    </row>
    <row r="238" spans="1:11">
      <c r="A238" s="498"/>
      <c r="B238" s="2224"/>
      <c r="C238" s="556" t="s">
        <v>815</v>
      </c>
      <c r="D238" s="2824" t="s">
        <v>1145</v>
      </c>
      <c r="E238" s="2822" t="s">
        <v>1230</v>
      </c>
      <c r="F238" s="2820"/>
      <c r="G238" s="2820">
        <v>733765</v>
      </c>
      <c r="H238" s="534"/>
      <c r="I238" s="2820"/>
      <c r="J238" s="2033"/>
      <c r="K238" s="1977">
        <f>K237-G238</f>
        <v>12826222</v>
      </c>
    </row>
    <row r="239" spans="1:11">
      <c r="A239" s="487"/>
      <c r="B239" s="2225"/>
      <c r="C239" s="555" t="s">
        <v>1146</v>
      </c>
      <c r="D239" s="2825" t="s">
        <v>729</v>
      </c>
      <c r="E239" s="2823"/>
      <c r="F239" s="2821"/>
      <c r="G239" s="2821"/>
      <c r="H239" s="515"/>
      <c r="I239" s="2821"/>
      <c r="J239" s="2033"/>
      <c r="K239" s="1978"/>
    </row>
    <row r="240" spans="1:11">
      <c r="A240" s="487"/>
      <c r="B240" s="561"/>
      <c r="C240" s="532"/>
      <c r="D240" s="576"/>
      <c r="E240" s="582"/>
      <c r="F240" s="577"/>
      <c r="G240" s="577"/>
      <c r="H240" s="1962"/>
      <c r="I240" s="577"/>
      <c r="J240" s="585">
        <v>1800</v>
      </c>
      <c r="K240" s="1978">
        <f>K238+J240</f>
        <v>12828022</v>
      </c>
    </row>
    <row r="241" spans="1:11">
      <c r="A241" s="498"/>
      <c r="B241" s="2224"/>
      <c r="C241" s="556" t="s">
        <v>815</v>
      </c>
      <c r="D241" s="2824" t="s">
        <v>138</v>
      </c>
      <c r="E241" s="974" t="s">
        <v>140</v>
      </c>
      <c r="F241" s="2830"/>
      <c r="G241" s="2830">
        <v>299146</v>
      </c>
      <c r="H241" s="923"/>
      <c r="I241" s="2830"/>
      <c r="J241" s="537"/>
      <c r="K241" s="1977">
        <f>K240-G241</f>
        <v>12528876</v>
      </c>
    </row>
    <row r="242" spans="1:11">
      <c r="A242" s="487"/>
      <c r="B242" s="2225"/>
      <c r="C242" s="555" t="s">
        <v>910</v>
      </c>
      <c r="D242" s="2825" t="s">
        <v>598</v>
      </c>
      <c r="E242" s="2833"/>
      <c r="F242" s="980"/>
      <c r="G242" s="2831"/>
      <c r="H242" s="460"/>
      <c r="I242" s="2831"/>
      <c r="J242" s="515"/>
      <c r="K242" s="1978"/>
    </row>
    <row r="243" spans="1:11">
      <c r="A243" s="487"/>
      <c r="B243" s="561"/>
      <c r="C243" s="532"/>
      <c r="D243" s="576"/>
      <c r="E243" s="582"/>
      <c r="F243" s="586"/>
      <c r="G243" s="600"/>
      <c r="H243" s="600"/>
      <c r="I243" s="600"/>
      <c r="J243" s="604">
        <v>1800</v>
      </c>
      <c r="K243" s="1978">
        <f>K241+J243</f>
        <v>12530676</v>
      </c>
    </row>
    <row r="244" spans="1:11">
      <c r="A244" s="498"/>
      <c r="B244" s="2203"/>
      <c r="C244" s="556" t="s">
        <v>815</v>
      </c>
      <c r="D244" s="2824" t="s">
        <v>941</v>
      </c>
      <c r="E244" s="974" t="s">
        <v>276</v>
      </c>
      <c r="F244" s="2820"/>
      <c r="G244" s="2820">
        <v>81216</v>
      </c>
      <c r="H244" s="534"/>
      <c r="I244" s="2820"/>
      <c r="J244" s="2837"/>
      <c r="K244" s="1977">
        <f>K243-G244</f>
        <v>12449460</v>
      </c>
    </row>
    <row r="245" spans="1:11">
      <c r="A245" s="487"/>
      <c r="B245" s="2204"/>
      <c r="C245" s="555" t="s">
        <v>1361</v>
      </c>
      <c r="D245" s="2825" t="s">
        <v>250</v>
      </c>
      <c r="E245" s="2833"/>
      <c r="F245" s="2821"/>
      <c r="G245" s="2821"/>
      <c r="H245" s="515"/>
      <c r="I245" s="2821"/>
      <c r="J245" s="2838"/>
      <c r="K245" s="1978"/>
    </row>
    <row r="246" spans="1:11">
      <c r="A246" s="487"/>
      <c r="B246" s="561"/>
      <c r="C246" s="529"/>
      <c r="D246" s="602"/>
      <c r="E246" s="605"/>
      <c r="F246" s="577"/>
      <c r="G246" s="600"/>
      <c r="H246" s="600"/>
      <c r="I246" s="600"/>
      <c r="J246" s="585">
        <v>1800</v>
      </c>
      <c r="K246" s="1978">
        <f>K244+J246</f>
        <v>12451260</v>
      </c>
    </row>
    <row r="247" spans="1:11">
      <c r="A247" s="498"/>
      <c r="B247" s="2203"/>
      <c r="C247" s="474" t="s">
        <v>815</v>
      </c>
      <c r="D247" s="2824" t="s">
        <v>1586</v>
      </c>
      <c r="E247" s="2822" t="s">
        <v>1637</v>
      </c>
      <c r="F247" s="2820"/>
      <c r="G247" s="2820">
        <v>81683</v>
      </c>
      <c r="H247" s="2820"/>
      <c r="I247" s="2820"/>
      <c r="J247" s="2837"/>
      <c r="K247" s="1977">
        <f>K246-G247</f>
        <v>12369577</v>
      </c>
    </row>
    <row r="248" spans="1:11">
      <c r="A248" s="487"/>
      <c r="B248" s="2204"/>
      <c r="C248" s="477" t="s">
        <v>1585</v>
      </c>
      <c r="D248" s="2825" t="s">
        <v>729</v>
      </c>
      <c r="E248" s="2823"/>
      <c r="F248" s="2821"/>
      <c r="G248" s="2821"/>
      <c r="H248" s="2821"/>
      <c r="I248" s="2821"/>
      <c r="J248" s="2838"/>
      <c r="K248" s="1978"/>
    </row>
    <row r="249" spans="1:11">
      <c r="A249" s="487"/>
      <c r="B249" s="561"/>
      <c r="C249" s="529"/>
      <c r="D249" s="602"/>
      <c r="E249" s="605"/>
      <c r="F249" s="577"/>
      <c r="G249" s="577"/>
      <c r="H249" s="600"/>
      <c r="I249" s="577"/>
      <c r="J249" s="585">
        <v>1800</v>
      </c>
      <c r="K249" s="1978">
        <f>K247+J249</f>
        <v>12371377</v>
      </c>
    </row>
    <row r="250" spans="1:11">
      <c r="A250" s="498"/>
      <c r="B250" s="2203"/>
      <c r="C250" s="556" t="s">
        <v>796</v>
      </c>
      <c r="D250" s="2824" t="s">
        <v>1586</v>
      </c>
      <c r="E250" s="2822" t="s">
        <v>1637</v>
      </c>
      <c r="F250" s="2820"/>
      <c r="G250" s="2820">
        <v>42300</v>
      </c>
      <c r="H250" s="2820"/>
      <c r="I250" s="2820"/>
      <c r="J250" s="2837"/>
      <c r="K250" s="1977">
        <f>K249-G250</f>
        <v>12329077</v>
      </c>
    </row>
    <row r="251" spans="1:11">
      <c r="A251" s="487"/>
      <c r="B251" s="2204"/>
      <c r="C251" s="555" t="s">
        <v>1587</v>
      </c>
      <c r="D251" s="2825" t="s">
        <v>729</v>
      </c>
      <c r="E251" s="2823"/>
      <c r="F251" s="2821"/>
      <c r="G251" s="2821"/>
      <c r="H251" s="2821"/>
      <c r="I251" s="2821"/>
      <c r="J251" s="2838"/>
      <c r="K251" s="1978"/>
    </row>
    <row r="252" spans="1:11">
      <c r="A252" s="487"/>
      <c r="B252" s="561"/>
      <c r="C252" s="529"/>
      <c r="D252" s="602"/>
      <c r="E252" s="605"/>
      <c r="F252" s="577"/>
      <c r="G252" s="577"/>
      <c r="H252" s="600"/>
      <c r="I252" s="577"/>
      <c r="J252" s="604">
        <v>750</v>
      </c>
      <c r="K252" s="1978">
        <f>K250+J252</f>
        <v>12329827</v>
      </c>
    </row>
    <row r="253" spans="1:11">
      <c r="A253" s="498"/>
      <c r="B253" s="2203"/>
      <c r="C253" s="517" t="s">
        <v>781</v>
      </c>
      <c r="D253" s="2824" t="s">
        <v>614</v>
      </c>
      <c r="E253" s="2822" t="s">
        <v>414</v>
      </c>
      <c r="F253" s="2820"/>
      <c r="G253" s="2820">
        <v>156140</v>
      </c>
      <c r="H253" s="2820"/>
      <c r="I253" s="2820"/>
      <c r="J253" s="534"/>
      <c r="K253" s="1977">
        <f>K252-G253</f>
        <v>12173687</v>
      </c>
    </row>
    <row r="254" spans="1:11">
      <c r="A254" s="487"/>
      <c r="B254" s="2204"/>
      <c r="C254" s="555" t="s">
        <v>1031</v>
      </c>
      <c r="D254" s="2825" t="s">
        <v>698</v>
      </c>
      <c r="E254" s="2823"/>
      <c r="F254" s="2821"/>
      <c r="G254" s="2821"/>
      <c r="H254" s="2821"/>
      <c r="I254" s="2821"/>
      <c r="J254" s="515"/>
      <c r="K254" s="1978"/>
    </row>
    <row r="255" spans="1:11">
      <c r="A255" s="487"/>
      <c r="B255" s="561"/>
      <c r="C255" s="532"/>
      <c r="D255" s="576"/>
      <c r="E255" s="584"/>
      <c r="F255" s="577"/>
      <c r="G255" s="577"/>
      <c r="H255" s="600"/>
      <c r="I255" s="577"/>
      <c r="J255" s="604">
        <v>1500</v>
      </c>
      <c r="K255" s="1978">
        <f>K253+J255</f>
        <v>12175187</v>
      </c>
    </row>
    <row r="256" spans="1:11">
      <c r="A256" s="498"/>
      <c r="B256" s="2203"/>
      <c r="C256" s="457" t="s">
        <v>781</v>
      </c>
      <c r="D256" s="2840" t="s">
        <v>1246</v>
      </c>
      <c r="E256" s="459" t="s">
        <v>1248</v>
      </c>
      <c r="F256" s="2820"/>
      <c r="G256" s="2820">
        <v>120140</v>
      </c>
      <c r="H256" s="2820"/>
      <c r="I256" s="2820"/>
      <c r="J256" s="464"/>
      <c r="K256" s="1977">
        <f>K255-G256</f>
        <v>12055047</v>
      </c>
    </row>
    <row r="257" spans="1:11">
      <c r="A257" s="487"/>
      <c r="B257" s="2204"/>
      <c r="C257" s="461" t="s">
        <v>1487</v>
      </c>
      <c r="D257" s="2841" t="s">
        <v>1247</v>
      </c>
      <c r="E257" s="2834"/>
      <c r="F257" s="2821"/>
      <c r="G257" s="2821"/>
      <c r="H257" s="2821"/>
      <c r="I257" s="2821"/>
      <c r="J257" s="559"/>
      <c r="K257" s="1978"/>
    </row>
    <row r="258" spans="1:11">
      <c r="A258" s="487"/>
      <c r="B258" s="561"/>
      <c r="C258" s="532"/>
      <c r="D258" s="583"/>
      <c r="E258" s="582"/>
      <c r="F258" s="577"/>
      <c r="G258" s="577"/>
      <c r="H258" s="600"/>
      <c r="I258" s="577"/>
      <c r="J258" s="585">
        <v>1500</v>
      </c>
      <c r="K258" s="1978">
        <f>K256+J258</f>
        <v>12056547</v>
      </c>
    </row>
    <row r="259" spans="1:11">
      <c r="A259" s="498"/>
      <c r="B259" s="2203"/>
      <c r="C259" s="517" t="s">
        <v>796</v>
      </c>
      <c r="D259" s="2824" t="s">
        <v>1750</v>
      </c>
      <c r="E259" s="2822" t="s">
        <v>406</v>
      </c>
      <c r="F259" s="2836"/>
      <c r="G259" s="2820">
        <v>130700</v>
      </c>
      <c r="H259" s="2820"/>
      <c r="I259" s="2820"/>
      <c r="J259" s="595"/>
      <c r="K259" s="1977">
        <f>K258-G259</f>
        <v>11925847</v>
      </c>
    </row>
    <row r="260" spans="1:11">
      <c r="A260" s="487"/>
      <c r="B260" s="2204"/>
      <c r="C260" s="555" t="s">
        <v>1034</v>
      </c>
      <c r="D260" s="2825" t="s">
        <v>698</v>
      </c>
      <c r="E260" s="2823"/>
      <c r="F260" s="2821"/>
      <c r="G260" s="2821"/>
      <c r="H260" s="2821"/>
      <c r="I260" s="2821"/>
      <c r="J260" s="559"/>
      <c r="K260" s="1978"/>
    </row>
    <row r="261" spans="1:11">
      <c r="A261" s="487"/>
      <c r="B261" s="561"/>
      <c r="C261" s="532"/>
      <c r="D261" s="576"/>
      <c r="E261" s="582"/>
      <c r="F261" s="575"/>
      <c r="G261" s="575"/>
      <c r="H261" s="600"/>
      <c r="I261" s="577"/>
      <c r="J261" s="585">
        <v>750</v>
      </c>
      <c r="K261" s="1978">
        <f>K259+J261</f>
        <v>11926597</v>
      </c>
    </row>
    <row r="262" spans="1:11">
      <c r="A262" s="498"/>
      <c r="B262" s="2203"/>
      <c r="C262" s="556" t="s">
        <v>796</v>
      </c>
      <c r="D262" s="2824" t="s">
        <v>1532</v>
      </c>
      <c r="E262" s="974" t="s">
        <v>1233</v>
      </c>
      <c r="F262" s="2836"/>
      <c r="G262" s="2820">
        <v>98300</v>
      </c>
      <c r="H262" s="2820"/>
      <c r="I262" s="2820"/>
      <c r="J262" s="595"/>
      <c r="K262" s="1977">
        <f>K261-G262</f>
        <v>11828297</v>
      </c>
    </row>
    <row r="263" spans="1:11">
      <c r="A263" s="487"/>
      <c r="B263" s="2204"/>
      <c r="C263" s="555" t="s">
        <v>1905</v>
      </c>
      <c r="D263" s="2825" t="s">
        <v>1409</v>
      </c>
      <c r="E263" s="2823"/>
      <c r="F263" s="2821"/>
      <c r="G263" s="2821"/>
      <c r="H263" s="2821"/>
      <c r="I263" s="2821"/>
      <c r="J263" s="559"/>
      <c r="K263" s="1978"/>
    </row>
    <row r="264" spans="1:11">
      <c r="A264" s="487"/>
      <c r="B264" s="561"/>
      <c r="C264" s="532"/>
      <c r="D264" s="576"/>
      <c r="E264" s="582"/>
      <c r="F264" s="575"/>
      <c r="G264" s="600"/>
      <c r="H264" s="600"/>
      <c r="I264" s="577"/>
      <c r="J264" s="585">
        <v>750</v>
      </c>
      <c r="K264" s="1978">
        <f>K262+J264</f>
        <v>11829047</v>
      </c>
    </row>
    <row r="265" spans="1:11">
      <c r="A265" s="498"/>
      <c r="B265" s="2203"/>
      <c r="C265" s="517" t="s">
        <v>796</v>
      </c>
      <c r="D265" s="2824" t="s">
        <v>167</v>
      </c>
      <c r="E265" s="2822" t="s">
        <v>56</v>
      </c>
      <c r="F265" s="2820"/>
      <c r="G265" s="2820">
        <v>222900</v>
      </c>
      <c r="H265" s="534"/>
      <c r="I265" s="2820"/>
      <c r="J265" s="595"/>
      <c r="K265" s="1977">
        <f>K264-G265</f>
        <v>11606147</v>
      </c>
    </row>
    <row r="266" spans="1:11">
      <c r="A266" s="487"/>
      <c r="B266" s="2204"/>
      <c r="C266" s="555" t="s">
        <v>1033</v>
      </c>
      <c r="D266" s="2825" t="s">
        <v>1384</v>
      </c>
      <c r="E266" s="2823"/>
      <c r="F266" s="2821"/>
      <c r="G266" s="2821"/>
      <c r="H266" s="515"/>
      <c r="I266" s="2821"/>
      <c r="J266" s="559"/>
      <c r="K266" s="1978"/>
    </row>
    <row r="267" spans="1:11">
      <c r="A267" s="487"/>
      <c r="B267" s="561"/>
      <c r="C267" s="532"/>
      <c r="D267" s="576"/>
      <c r="E267" s="582"/>
      <c r="F267" s="577"/>
      <c r="G267" s="577"/>
      <c r="H267" s="600"/>
      <c r="I267" s="577"/>
      <c r="J267" s="604">
        <v>750</v>
      </c>
      <c r="K267" s="1978">
        <f>K265+J267</f>
        <v>11606897</v>
      </c>
    </row>
    <row r="268" spans="1:11">
      <c r="A268" s="498"/>
      <c r="B268" s="2203"/>
      <c r="C268" s="517" t="s">
        <v>815</v>
      </c>
      <c r="D268" s="2824" t="s">
        <v>160</v>
      </c>
      <c r="E268" s="2822" t="s">
        <v>162</v>
      </c>
      <c r="F268" s="2820"/>
      <c r="G268" s="2820">
        <v>391699</v>
      </c>
      <c r="H268" s="2820"/>
      <c r="I268" s="2820"/>
      <c r="J268" s="595"/>
      <c r="K268" s="1977">
        <f>K267-G268</f>
        <v>11215198</v>
      </c>
    </row>
    <row r="269" spans="1:11">
      <c r="A269" s="487"/>
      <c r="B269" s="2204"/>
      <c r="C269" s="563" t="s">
        <v>849</v>
      </c>
      <c r="D269" s="2825" t="s">
        <v>850</v>
      </c>
      <c r="E269" s="2823"/>
      <c r="F269" s="2821"/>
      <c r="G269" s="2821"/>
      <c r="H269" s="2821"/>
      <c r="I269" s="2821"/>
      <c r="J269" s="559"/>
      <c r="K269" s="1978"/>
    </row>
    <row r="270" spans="1:11">
      <c r="A270" s="487"/>
      <c r="B270" s="561"/>
      <c r="C270" s="532"/>
      <c r="D270" s="576"/>
      <c r="E270" s="582"/>
      <c r="F270" s="575"/>
      <c r="G270" s="575"/>
      <c r="H270" s="600"/>
      <c r="I270" s="577"/>
      <c r="J270" s="585">
        <v>1800</v>
      </c>
      <c r="K270" s="1978">
        <f>K268+J270</f>
        <v>11216998</v>
      </c>
    </row>
    <row r="271" spans="1:11">
      <c r="A271" s="498"/>
      <c r="B271" s="2203"/>
      <c r="C271" s="556" t="s">
        <v>869</v>
      </c>
      <c r="D271" s="2824" t="s">
        <v>160</v>
      </c>
      <c r="E271" s="2822" t="s">
        <v>162</v>
      </c>
      <c r="F271" s="2820"/>
      <c r="G271" s="2820">
        <v>297610</v>
      </c>
      <c r="H271" s="534"/>
      <c r="I271" s="2820"/>
      <c r="J271" s="595"/>
      <c r="K271" s="1977">
        <f>K270-G271</f>
        <v>10919388</v>
      </c>
    </row>
    <row r="272" spans="1:11">
      <c r="A272" s="487"/>
      <c r="B272" s="2204"/>
      <c r="C272" s="555" t="s">
        <v>1781</v>
      </c>
      <c r="D272" s="2825" t="s">
        <v>850</v>
      </c>
      <c r="E272" s="2823"/>
      <c r="F272" s="2821"/>
      <c r="G272" s="2821"/>
      <c r="H272" s="515"/>
      <c r="I272" s="2821"/>
      <c r="J272" s="559"/>
      <c r="K272" s="1978"/>
    </row>
    <row r="273" spans="1:11">
      <c r="A273" s="487"/>
      <c r="B273" s="2211"/>
      <c r="C273" s="532"/>
      <c r="D273" s="576"/>
      <c r="E273" s="582"/>
      <c r="F273" s="577"/>
      <c r="G273" s="577"/>
      <c r="H273" s="600"/>
      <c r="I273" s="577"/>
      <c r="J273" s="585">
        <v>1650</v>
      </c>
      <c r="K273" s="2035">
        <f>K271+J273</f>
        <v>10921038</v>
      </c>
    </row>
    <row r="274" spans="1:11">
      <c r="A274" s="498"/>
      <c r="B274" s="2203"/>
      <c r="C274" s="474" t="s">
        <v>815</v>
      </c>
      <c r="D274" s="2839" t="s">
        <v>302</v>
      </c>
      <c r="E274" s="974" t="s">
        <v>878</v>
      </c>
      <c r="F274" s="2820"/>
      <c r="G274" s="2837">
        <v>22120</v>
      </c>
      <c r="H274" s="537"/>
      <c r="I274" s="1975"/>
      <c r="J274" s="595"/>
      <c r="K274" s="1977">
        <f>K273-G274</f>
        <v>10898918</v>
      </c>
    </row>
    <row r="275" spans="1:11">
      <c r="A275" s="487"/>
      <c r="B275" s="2204"/>
      <c r="C275" s="477" t="s">
        <v>831</v>
      </c>
      <c r="D275" s="2844" t="s">
        <v>918</v>
      </c>
      <c r="E275" s="2833"/>
      <c r="F275" s="2821"/>
      <c r="G275" s="2838"/>
      <c r="H275" s="515"/>
      <c r="I275" s="1976"/>
      <c r="J275" s="595"/>
      <c r="K275" s="1978"/>
    </row>
    <row r="276" spans="1:11">
      <c r="A276" s="487"/>
      <c r="B276" s="2211"/>
      <c r="C276" s="532"/>
      <c r="D276" s="576"/>
      <c r="E276" s="582"/>
      <c r="F276" s="577"/>
      <c r="G276" s="577"/>
      <c r="H276" s="600"/>
      <c r="I276" s="2034"/>
      <c r="J276" s="585">
        <v>1800</v>
      </c>
      <c r="K276" s="1978">
        <f>K274+J276</f>
        <v>10900718</v>
      </c>
    </row>
    <row r="277" spans="1:11">
      <c r="A277" s="498"/>
      <c r="B277" s="2203"/>
      <c r="C277" s="474" t="s">
        <v>821</v>
      </c>
      <c r="D277" s="2824" t="s">
        <v>302</v>
      </c>
      <c r="E277" s="974" t="s">
        <v>878</v>
      </c>
      <c r="F277" s="2820"/>
      <c r="G277" s="2820">
        <v>132766</v>
      </c>
      <c r="H277" s="2820"/>
      <c r="I277" s="1975"/>
      <c r="J277" s="595"/>
      <c r="K277" s="1977">
        <f>K276-G277</f>
        <v>10767952</v>
      </c>
    </row>
    <row r="278" spans="1:11">
      <c r="A278" s="487"/>
      <c r="B278" s="2204"/>
      <c r="C278" s="477" t="s">
        <v>1024</v>
      </c>
      <c r="D278" s="2825" t="s">
        <v>918</v>
      </c>
      <c r="E278" s="2833"/>
      <c r="F278" s="2821"/>
      <c r="G278" s="2821"/>
      <c r="H278" s="2821"/>
      <c r="I278" s="1976"/>
      <c r="J278" s="595"/>
      <c r="K278" s="1978"/>
    </row>
    <row r="279" spans="1:11">
      <c r="A279" s="487"/>
      <c r="B279" s="561"/>
      <c r="C279" s="528"/>
      <c r="D279" s="576"/>
      <c r="E279" s="574"/>
      <c r="F279" s="577"/>
      <c r="G279" s="577"/>
      <c r="H279" s="600"/>
      <c r="I279" s="2034"/>
      <c r="J279" s="585">
        <v>1800</v>
      </c>
      <c r="K279" s="1978">
        <f>K277+J279</f>
        <v>10769752</v>
      </c>
    </row>
    <row r="280" spans="1:11">
      <c r="A280" s="498"/>
      <c r="B280" s="2203"/>
      <c r="C280" s="517" t="s">
        <v>796</v>
      </c>
      <c r="D280" s="2824" t="s">
        <v>302</v>
      </c>
      <c r="E280" s="974" t="s">
        <v>878</v>
      </c>
      <c r="F280" s="2836"/>
      <c r="G280" s="2820">
        <v>41300</v>
      </c>
      <c r="H280" s="537"/>
      <c r="I280" s="1975"/>
      <c r="J280" s="595"/>
      <c r="K280" s="1977">
        <f>K279-G280</f>
        <v>10728452</v>
      </c>
    </row>
    <row r="281" spans="1:11">
      <c r="A281" s="487"/>
      <c r="B281" s="2204"/>
      <c r="C281" s="555" t="s">
        <v>1521</v>
      </c>
      <c r="D281" s="2825" t="s">
        <v>918</v>
      </c>
      <c r="E281" s="2833"/>
      <c r="F281" s="2821"/>
      <c r="G281" s="2821"/>
      <c r="H281" s="515"/>
      <c r="I281" s="1976"/>
      <c r="J281" s="595"/>
      <c r="K281" s="1978"/>
    </row>
    <row r="282" spans="1:11">
      <c r="A282" s="487"/>
      <c r="B282" s="561"/>
      <c r="C282" s="532"/>
      <c r="D282" s="576"/>
      <c r="E282" s="582"/>
      <c r="F282" s="577"/>
      <c r="G282" s="577"/>
      <c r="H282" s="600"/>
      <c r="I282" s="2034"/>
      <c r="J282" s="585">
        <v>750</v>
      </c>
      <c r="K282" s="1978">
        <f>K280+J282</f>
        <v>10729202</v>
      </c>
    </row>
    <row r="283" spans="1:11">
      <c r="A283" s="498"/>
      <c r="B283" s="2203"/>
      <c r="C283" s="517" t="s">
        <v>796</v>
      </c>
      <c r="D283" s="2824" t="s">
        <v>302</v>
      </c>
      <c r="E283" s="2822" t="s">
        <v>878</v>
      </c>
      <c r="F283" s="2836"/>
      <c r="G283" s="2820">
        <v>63300</v>
      </c>
      <c r="H283" s="537"/>
      <c r="I283" s="1975"/>
      <c r="J283" s="595"/>
      <c r="K283" s="1977">
        <f>K282-G283</f>
        <v>10665902</v>
      </c>
    </row>
    <row r="284" spans="1:11">
      <c r="A284" s="487"/>
      <c r="B284" s="2204"/>
      <c r="C284" s="555" t="s">
        <v>1038</v>
      </c>
      <c r="D284" s="2825" t="s">
        <v>918</v>
      </c>
      <c r="E284" s="2823"/>
      <c r="F284" s="2821"/>
      <c r="G284" s="2821"/>
      <c r="H284" s="515"/>
      <c r="I284" s="1976"/>
      <c r="J284" s="595"/>
      <c r="K284" s="1978"/>
    </row>
    <row r="285" spans="1:11">
      <c r="A285" s="487"/>
      <c r="B285" s="561"/>
      <c r="C285" s="532"/>
      <c r="D285" s="528"/>
      <c r="E285" s="584"/>
      <c r="F285" s="577"/>
      <c r="G285" s="577"/>
      <c r="H285" s="600"/>
      <c r="I285" s="2034"/>
      <c r="J285" s="585">
        <v>750</v>
      </c>
      <c r="K285" s="1978">
        <f>K283+J285</f>
        <v>10666652</v>
      </c>
    </row>
    <row r="286" spans="1:11">
      <c r="A286" s="498"/>
      <c r="B286" s="2203"/>
      <c r="C286" s="556" t="s">
        <v>869</v>
      </c>
      <c r="D286" s="2824" t="s">
        <v>302</v>
      </c>
      <c r="E286" s="974" t="s">
        <v>878</v>
      </c>
      <c r="F286" s="2820"/>
      <c r="G286" s="2820">
        <v>55800</v>
      </c>
      <c r="H286" s="534"/>
      <c r="I286" s="2820"/>
      <c r="J286" s="595"/>
      <c r="K286" s="1977">
        <f>K285-G286</f>
        <v>10610852</v>
      </c>
    </row>
    <row r="287" spans="1:11">
      <c r="A287" s="487"/>
      <c r="B287" s="2204"/>
      <c r="C287" s="555" t="s">
        <v>1783</v>
      </c>
      <c r="D287" s="2825" t="s">
        <v>918</v>
      </c>
      <c r="E287" s="2833"/>
      <c r="F287" s="2821"/>
      <c r="G287" s="2821"/>
      <c r="H287" s="515"/>
      <c r="I287" s="2821"/>
      <c r="J287" s="559"/>
      <c r="K287" s="1978"/>
    </row>
    <row r="288" spans="1:11">
      <c r="A288" s="487"/>
      <c r="B288" s="561"/>
      <c r="C288" s="532"/>
      <c r="D288" s="576"/>
      <c r="E288" s="582"/>
      <c r="F288" s="577"/>
      <c r="G288" s="577"/>
      <c r="H288" s="600"/>
      <c r="I288" s="577"/>
      <c r="J288" s="604">
        <v>1650</v>
      </c>
      <c r="K288" s="1978">
        <f>K286+J288</f>
        <v>10612502</v>
      </c>
    </row>
    <row r="289" spans="1:11">
      <c r="A289" s="498"/>
      <c r="B289" s="2203"/>
      <c r="C289" s="556" t="s">
        <v>821</v>
      </c>
      <c r="D289" s="2824" t="s">
        <v>1339</v>
      </c>
      <c r="E289" s="1136" t="s">
        <v>1347</v>
      </c>
      <c r="F289" s="2820"/>
      <c r="G289" s="2820">
        <v>393963</v>
      </c>
      <c r="H289" s="534"/>
      <c r="I289" s="2820"/>
      <c r="J289" s="2070"/>
      <c r="K289" s="1977">
        <f>K288-G289</f>
        <v>10218539</v>
      </c>
    </row>
    <row r="290" spans="1:11">
      <c r="A290" s="487"/>
      <c r="B290" s="2204"/>
      <c r="C290" s="555" t="s">
        <v>1338</v>
      </c>
      <c r="D290" s="2825" t="s">
        <v>304</v>
      </c>
      <c r="E290" s="2833"/>
      <c r="F290" s="2821"/>
      <c r="G290" s="2821"/>
      <c r="H290" s="515"/>
      <c r="I290" s="2821"/>
      <c r="J290" s="2070"/>
      <c r="K290" s="1978"/>
    </row>
    <row r="291" spans="1:11">
      <c r="A291" s="487"/>
      <c r="B291" s="561"/>
      <c r="C291" s="532"/>
      <c r="D291" s="576"/>
      <c r="E291" s="582"/>
      <c r="F291" s="577"/>
      <c r="G291" s="577"/>
      <c r="H291" s="600"/>
      <c r="I291" s="577"/>
      <c r="J291" s="585">
        <v>1800</v>
      </c>
      <c r="K291" s="2035">
        <f>K289+J291</f>
        <v>10220339</v>
      </c>
    </row>
    <row r="292" spans="1:11">
      <c r="A292" s="498"/>
      <c r="B292" s="2203"/>
      <c r="C292" s="556" t="s">
        <v>869</v>
      </c>
      <c r="D292" s="2824" t="s">
        <v>1339</v>
      </c>
      <c r="E292" s="1136" t="s">
        <v>1347</v>
      </c>
      <c r="F292" s="2820"/>
      <c r="G292" s="2820">
        <v>168000</v>
      </c>
      <c r="H292" s="537"/>
      <c r="I292" s="2820"/>
      <c r="J292" s="595"/>
      <c r="K292" s="1977">
        <f>K291-G292</f>
        <v>10052339</v>
      </c>
    </row>
    <row r="293" spans="1:11">
      <c r="A293" s="487"/>
      <c r="B293" s="2204"/>
      <c r="C293" s="555" t="s">
        <v>1433</v>
      </c>
      <c r="D293" s="2825" t="s">
        <v>304</v>
      </c>
      <c r="E293" s="2833"/>
      <c r="F293" s="2821"/>
      <c r="G293" s="2821"/>
      <c r="H293" s="515"/>
      <c r="I293" s="2821"/>
      <c r="J293" s="559"/>
      <c r="K293" s="1978"/>
    </row>
    <row r="294" spans="1:11">
      <c r="A294" s="487"/>
      <c r="B294" s="561"/>
      <c r="C294" s="532"/>
      <c r="D294" s="576"/>
      <c r="E294" s="582"/>
      <c r="F294" s="577"/>
      <c r="G294" s="577"/>
      <c r="H294" s="600"/>
      <c r="I294" s="577"/>
      <c r="J294" s="585">
        <v>1650</v>
      </c>
      <c r="K294" s="1978">
        <f>K292+J294</f>
        <v>10053989</v>
      </c>
    </row>
    <row r="295" spans="1:11">
      <c r="A295" s="498"/>
      <c r="B295" s="2203" t="s">
        <v>1952</v>
      </c>
      <c r="C295" s="480" t="s">
        <v>821</v>
      </c>
      <c r="D295" s="2849" t="s">
        <v>574</v>
      </c>
      <c r="E295" s="2847" t="s">
        <v>79</v>
      </c>
      <c r="F295" s="9492"/>
      <c r="G295" s="9492"/>
      <c r="H295" s="9492"/>
      <c r="I295" s="9492">
        <v>488149</v>
      </c>
      <c r="J295" s="9492"/>
      <c r="K295" s="1977">
        <f>K294-I295</f>
        <v>9565840</v>
      </c>
    </row>
    <row r="296" spans="1:11">
      <c r="A296" s="487"/>
      <c r="B296" s="2204"/>
      <c r="C296" s="477" t="s">
        <v>824</v>
      </c>
      <c r="D296" s="2850" t="s">
        <v>46</v>
      </c>
      <c r="E296" s="2848"/>
      <c r="F296" s="9493"/>
      <c r="G296" s="9493"/>
      <c r="H296" s="9493"/>
      <c r="I296" s="9493"/>
      <c r="J296" s="9493"/>
      <c r="K296" s="1978"/>
    </row>
    <row r="297" spans="1:11">
      <c r="A297" s="487"/>
      <c r="B297" s="561"/>
      <c r="C297" s="532"/>
      <c r="D297" s="576"/>
      <c r="E297" s="584"/>
      <c r="F297" s="575"/>
      <c r="G297" s="575"/>
      <c r="H297" s="575"/>
      <c r="I297" s="575"/>
      <c r="J297" s="575">
        <v>1800</v>
      </c>
      <c r="K297" s="1978">
        <f>K295+J297</f>
        <v>9567640</v>
      </c>
    </row>
    <row r="298" spans="1:11">
      <c r="A298" s="498"/>
      <c r="B298" s="2219"/>
      <c r="C298" s="665" t="s">
        <v>815</v>
      </c>
      <c r="D298" s="666" t="s">
        <v>574</v>
      </c>
      <c r="E298" s="2847" t="s">
        <v>79</v>
      </c>
      <c r="F298" s="9492"/>
      <c r="G298" s="9492"/>
      <c r="H298" s="9492"/>
      <c r="I298" s="9492">
        <v>155628</v>
      </c>
      <c r="J298" s="9492"/>
      <c r="K298" s="1977">
        <f>K297-I298</f>
        <v>9412012</v>
      </c>
    </row>
    <row r="299" spans="1:11">
      <c r="A299" s="487"/>
      <c r="B299" s="2220"/>
      <c r="C299" s="538" t="s">
        <v>826</v>
      </c>
      <c r="D299" s="667" t="s">
        <v>46</v>
      </c>
      <c r="E299" s="2848"/>
      <c r="F299" s="9493"/>
      <c r="G299" s="9493"/>
      <c r="H299" s="9493"/>
      <c r="I299" s="9493"/>
      <c r="J299" s="9493"/>
      <c r="K299" s="1978"/>
    </row>
    <row r="300" spans="1:11">
      <c r="A300" s="487"/>
      <c r="B300" s="561"/>
      <c r="C300" s="528"/>
      <c r="D300" s="576"/>
      <c r="E300" s="528"/>
      <c r="F300" s="528"/>
      <c r="G300" s="585"/>
      <c r="H300" s="528"/>
      <c r="I300" s="528"/>
      <c r="J300" s="585">
        <v>1800</v>
      </c>
      <c r="K300" s="1978">
        <f>K298+J300</f>
        <v>9413812</v>
      </c>
    </row>
    <row r="301" spans="1:11">
      <c r="A301" s="498"/>
      <c r="B301" s="2219"/>
      <c r="C301" s="499" t="s">
        <v>781</v>
      </c>
      <c r="D301" s="2849" t="s">
        <v>574</v>
      </c>
      <c r="E301" s="2847" t="s">
        <v>79</v>
      </c>
      <c r="F301" s="537"/>
      <c r="G301" s="2845"/>
      <c r="H301" s="537"/>
      <c r="I301" s="2845">
        <v>10140</v>
      </c>
      <c r="J301" s="2849"/>
      <c r="K301" s="1977">
        <f>K300-I301</f>
        <v>9403672</v>
      </c>
    </row>
    <row r="302" spans="1:11">
      <c r="A302" s="487"/>
      <c r="B302" s="2220"/>
      <c r="C302" s="477" t="s">
        <v>994</v>
      </c>
      <c r="D302" s="2850" t="s">
        <v>46</v>
      </c>
      <c r="E302" s="2848"/>
      <c r="F302" s="537"/>
      <c r="G302" s="2856"/>
      <c r="H302" s="537"/>
      <c r="I302" s="2846"/>
      <c r="J302" s="2850"/>
      <c r="K302" s="1978"/>
    </row>
    <row r="303" spans="1:11">
      <c r="A303" s="487"/>
      <c r="B303" s="561"/>
      <c r="C303" s="532"/>
      <c r="D303" s="576"/>
      <c r="E303" s="582"/>
      <c r="F303" s="575"/>
      <c r="G303" s="575"/>
      <c r="H303" s="586"/>
      <c r="I303" s="575"/>
      <c r="J303" s="586">
        <v>1500</v>
      </c>
      <c r="K303" s="2035">
        <f>K301+J303</f>
        <v>9405172</v>
      </c>
    </row>
    <row r="304" spans="1:11">
      <c r="A304" s="491"/>
      <c r="B304" s="2219"/>
      <c r="C304" s="556" t="s">
        <v>869</v>
      </c>
      <c r="D304" s="2849" t="s">
        <v>1720</v>
      </c>
      <c r="E304" s="1796" t="s">
        <v>1739</v>
      </c>
      <c r="F304" s="457"/>
      <c r="G304" s="2859"/>
      <c r="H304" s="2857"/>
      <c r="I304" s="2845">
        <v>43535</v>
      </c>
      <c r="J304" s="595"/>
      <c r="K304" s="1977">
        <f>K303-I304</f>
        <v>9361637</v>
      </c>
    </row>
    <row r="305" spans="1:11">
      <c r="A305" s="487"/>
      <c r="B305" s="2220"/>
      <c r="C305" s="553" t="s">
        <v>1723</v>
      </c>
      <c r="D305" s="2850" t="s">
        <v>1479</v>
      </c>
      <c r="E305" s="2853"/>
      <c r="F305" s="461"/>
      <c r="G305" s="2860"/>
      <c r="H305" s="2858"/>
      <c r="I305" s="2846"/>
      <c r="J305" s="595"/>
      <c r="K305" s="1978"/>
    </row>
    <row r="306" spans="1:11">
      <c r="A306" s="487"/>
      <c r="B306" s="561"/>
      <c r="C306" s="546"/>
      <c r="D306" s="576"/>
      <c r="E306" s="584"/>
      <c r="F306" s="577"/>
      <c r="G306" s="577"/>
      <c r="H306" s="600"/>
      <c r="I306" s="577"/>
      <c r="J306" s="585">
        <v>1650</v>
      </c>
      <c r="K306" s="1978">
        <f>K304+J306</f>
        <v>9363287</v>
      </c>
    </row>
    <row r="307" spans="1:11">
      <c r="A307" s="498"/>
      <c r="B307" s="2219"/>
      <c r="C307" s="480" t="s">
        <v>821</v>
      </c>
      <c r="D307" s="2854" t="s">
        <v>1892</v>
      </c>
      <c r="E307" s="2855" t="s">
        <v>1894</v>
      </c>
      <c r="F307" s="2856"/>
      <c r="G307" s="2856"/>
      <c r="H307" s="2566">
        <v>43740</v>
      </c>
      <c r="I307" s="2566"/>
      <c r="J307" s="595"/>
      <c r="K307" s="1977">
        <f>K306-H307</f>
        <v>9319547</v>
      </c>
    </row>
    <row r="308" spans="1:11">
      <c r="A308" s="487"/>
      <c r="B308" s="2220"/>
      <c r="C308" s="477" t="s">
        <v>1895</v>
      </c>
      <c r="D308" s="2850" t="s">
        <v>1893</v>
      </c>
      <c r="E308" s="2848"/>
      <c r="F308" s="2846"/>
      <c r="G308" s="2846"/>
      <c r="H308" s="1976"/>
      <c r="I308" s="1976"/>
      <c r="J308" s="595"/>
      <c r="K308" s="1978"/>
    </row>
    <row r="309" spans="1:11">
      <c r="A309" s="487"/>
      <c r="B309" s="561"/>
      <c r="C309" s="532"/>
      <c r="D309" s="528"/>
      <c r="E309" s="584"/>
      <c r="F309" s="577"/>
      <c r="G309" s="577"/>
      <c r="H309" s="2034"/>
      <c r="I309" s="2034"/>
      <c r="J309" s="585">
        <v>1800</v>
      </c>
      <c r="K309" s="2035">
        <f>K307+J309</f>
        <v>9321347</v>
      </c>
    </row>
    <row r="310" spans="1:11">
      <c r="A310" s="498"/>
      <c r="B310" s="2219"/>
      <c r="C310" s="665" t="s">
        <v>815</v>
      </c>
      <c r="D310" s="2854" t="s">
        <v>1892</v>
      </c>
      <c r="E310" s="2855" t="s">
        <v>1894</v>
      </c>
      <c r="F310" s="2856"/>
      <c r="G310" s="2845"/>
      <c r="H310" s="1975">
        <v>135763</v>
      </c>
      <c r="I310" s="1975"/>
      <c r="J310" s="595"/>
      <c r="K310" s="1977">
        <f>K309-H310</f>
        <v>9185584</v>
      </c>
    </row>
    <row r="311" spans="1:11">
      <c r="A311" s="487"/>
      <c r="B311" s="2220"/>
      <c r="C311" s="538" t="s">
        <v>1896</v>
      </c>
      <c r="D311" s="2850" t="s">
        <v>1893</v>
      </c>
      <c r="E311" s="2848"/>
      <c r="F311" s="2846"/>
      <c r="G311" s="2846"/>
      <c r="H311" s="1976"/>
      <c r="I311" s="1976"/>
      <c r="J311" s="595"/>
      <c r="K311" s="1978"/>
    </row>
    <row r="312" spans="1:11">
      <c r="A312" s="487"/>
      <c r="B312" s="561"/>
      <c r="C312" s="528"/>
      <c r="D312" s="576"/>
      <c r="E312" s="582"/>
      <c r="F312" s="577"/>
      <c r="G312" s="577"/>
      <c r="H312" s="2034"/>
      <c r="I312" s="2034"/>
      <c r="J312" s="585">
        <v>1800</v>
      </c>
      <c r="K312" s="1978">
        <f>K310+J312</f>
        <v>9187384</v>
      </c>
    </row>
    <row r="313" spans="1:11">
      <c r="A313" s="498"/>
      <c r="B313" s="2219"/>
      <c r="C313" s="499" t="s">
        <v>781</v>
      </c>
      <c r="D313" s="2854" t="s">
        <v>1892</v>
      </c>
      <c r="E313" s="2855" t="s">
        <v>1894</v>
      </c>
      <c r="F313" s="2851"/>
      <c r="G313" s="2851"/>
      <c r="H313" s="1975">
        <v>20390</v>
      </c>
      <c r="I313" s="1975"/>
      <c r="J313" s="595"/>
      <c r="K313" s="1977">
        <f>K312-H313</f>
        <v>9166994</v>
      </c>
    </row>
    <row r="314" spans="1:11">
      <c r="A314" s="487"/>
      <c r="B314" s="2220"/>
      <c r="C314" s="477" t="s">
        <v>1897</v>
      </c>
      <c r="D314" s="2850" t="s">
        <v>1893</v>
      </c>
      <c r="E314" s="2848"/>
      <c r="F314" s="2852"/>
      <c r="G314" s="2852"/>
      <c r="H314" s="1976"/>
      <c r="I314" s="1976"/>
      <c r="J314" s="595"/>
      <c r="K314" s="1978"/>
    </row>
    <row r="315" spans="1:11">
      <c r="A315" s="487"/>
      <c r="B315" s="561"/>
      <c r="C315" s="532"/>
      <c r="D315" s="576"/>
      <c r="E315" s="582"/>
      <c r="F315" s="577"/>
      <c r="G315" s="577"/>
      <c r="H315" s="2034"/>
      <c r="I315" s="2034"/>
      <c r="J315" s="585">
        <v>1500</v>
      </c>
      <c r="K315" s="1978">
        <f>K313+J315</f>
        <v>9168494</v>
      </c>
    </row>
    <row r="316" spans="1:11">
      <c r="A316" s="498"/>
      <c r="B316" s="2219"/>
      <c r="C316" s="499" t="s">
        <v>781</v>
      </c>
      <c r="D316" s="2854" t="s">
        <v>1892</v>
      </c>
      <c r="E316" s="2855" t="s">
        <v>1894</v>
      </c>
      <c r="F316" s="2845"/>
      <c r="G316" s="2845"/>
      <c r="H316" s="1975">
        <v>42140</v>
      </c>
      <c r="I316" s="1975"/>
      <c r="J316" s="595"/>
      <c r="K316" s="1977">
        <f>K315-H316</f>
        <v>9126354</v>
      </c>
    </row>
    <row r="317" spans="1:11">
      <c r="A317" s="487"/>
      <c r="B317" s="2220"/>
      <c r="C317" s="477" t="s">
        <v>1898</v>
      </c>
      <c r="D317" s="2850" t="s">
        <v>1893</v>
      </c>
      <c r="E317" s="2848"/>
      <c r="F317" s="2846"/>
      <c r="G317" s="2846"/>
      <c r="H317" s="1976"/>
      <c r="I317" s="1976"/>
      <c r="J317" s="595"/>
      <c r="K317" s="1978"/>
    </row>
    <row r="318" spans="1:11">
      <c r="A318" s="487"/>
      <c r="B318" s="561"/>
      <c r="C318" s="532"/>
      <c r="D318" s="576"/>
      <c r="E318" s="582"/>
      <c r="F318" s="577"/>
      <c r="G318" s="577"/>
      <c r="H318" s="2034"/>
      <c r="I318" s="2034"/>
      <c r="J318" s="585">
        <v>1500</v>
      </c>
      <c r="K318" s="2080">
        <f>K316+J318</f>
        <v>9127854</v>
      </c>
    </row>
    <row r="319" spans="1:11">
      <c r="A319" s="498"/>
      <c r="B319" s="2219"/>
      <c r="C319" s="556" t="s">
        <v>869</v>
      </c>
      <c r="D319" s="2854" t="s">
        <v>1892</v>
      </c>
      <c r="E319" s="2855" t="s">
        <v>1894</v>
      </c>
      <c r="F319" s="2845"/>
      <c r="G319" s="2845"/>
      <c r="H319" s="1960">
        <v>63302</v>
      </c>
      <c r="I319" s="1960"/>
      <c r="J319" s="2857"/>
      <c r="K319" s="1977">
        <f>K318-H319</f>
        <v>9064552</v>
      </c>
    </row>
    <row r="320" spans="1:11">
      <c r="A320" s="487"/>
      <c r="B320" s="2220"/>
      <c r="C320" s="555" t="s">
        <v>1903</v>
      </c>
      <c r="D320" s="2850" t="s">
        <v>1893</v>
      </c>
      <c r="E320" s="2848"/>
      <c r="F320" s="2846"/>
      <c r="G320" s="2846"/>
      <c r="H320" s="1961"/>
      <c r="I320" s="1961"/>
      <c r="J320" s="2858"/>
      <c r="K320" s="1978"/>
    </row>
    <row r="321" spans="1:11">
      <c r="A321" s="487"/>
      <c r="B321" s="561"/>
      <c r="C321" s="532"/>
      <c r="D321" s="576"/>
      <c r="E321" s="582"/>
      <c r="F321" s="600"/>
      <c r="G321" s="600"/>
      <c r="H321" s="600"/>
      <c r="I321" s="600"/>
      <c r="J321" s="585">
        <v>1650</v>
      </c>
      <c r="K321" s="1978">
        <f>K319+J321</f>
        <v>9066202</v>
      </c>
    </row>
    <row r="322" spans="1:11">
      <c r="A322" s="498"/>
      <c r="B322" s="2203"/>
      <c r="C322" s="556" t="s">
        <v>869</v>
      </c>
      <c r="D322" s="2854" t="s">
        <v>1892</v>
      </c>
      <c r="E322" s="2855" t="s">
        <v>1894</v>
      </c>
      <c r="F322" s="2856"/>
      <c r="G322" s="2845"/>
      <c r="H322" s="2861">
        <v>45735</v>
      </c>
      <c r="I322" s="2845"/>
      <c r="J322" s="923"/>
      <c r="K322" s="1977">
        <f>K321-H322</f>
        <v>9020467</v>
      </c>
    </row>
    <row r="323" spans="1:11">
      <c r="A323" s="487"/>
      <c r="B323" s="2204"/>
      <c r="C323" s="555" t="s">
        <v>1904</v>
      </c>
      <c r="D323" s="2850" t="s">
        <v>1893</v>
      </c>
      <c r="E323" s="2848"/>
      <c r="F323" s="2846"/>
      <c r="G323" s="2846"/>
      <c r="H323" s="2862"/>
      <c r="I323" s="2846"/>
      <c r="J323" s="460"/>
      <c r="K323" s="1978"/>
    </row>
    <row r="324" spans="1:11">
      <c r="A324" s="487"/>
      <c r="B324" s="533"/>
      <c r="C324" s="532"/>
      <c r="D324" s="528"/>
      <c r="E324" s="584"/>
      <c r="F324" s="577"/>
      <c r="G324" s="577"/>
      <c r="H324" s="600"/>
      <c r="I324" s="577"/>
      <c r="J324" s="585">
        <v>1650</v>
      </c>
      <c r="K324" s="1978">
        <f>K322+J324</f>
        <v>9022117</v>
      </c>
    </row>
    <row r="325" spans="1:11">
      <c r="A325" s="498"/>
      <c r="B325" s="2203"/>
      <c r="C325" s="474" t="s">
        <v>781</v>
      </c>
      <c r="D325" s="2849" t="s">
        <v>45</v>
      </c>
      <c r="E325" s="9498" t="s">
        <v>47</v>
      </c>
      <c r="F325" s="2845"/>
      <c r="G325" s="2845"/>
      <c r="H325" s="534">
        <v>84390</v>
      </c>
      <c r="I325" s="2851"/>
      <c r="J325" s="923"/>
      <c r="K325" s="1977">
        <f>K324-H325</f>
        <v>8937727</v>
      </c>
    </row>
    <row r="326" spans="1:11">
      <c r="A326" s="487"/>
      <c r="B326" s="2204"/>
      <c r="C326" s="477" t="s">
        <v>1567</v>
      </c>
      <c r="D326" s="2850" t="s">
        <v>1176</v>
      </c>
      <c r="E326" s="9499"/>
      <c r="F326" s="2846"/>
      <c r="G326" s="2846"/>
      <c r="H326" s="515"/>
      <c r="I326" s="2852"/>
      <c r="J326" s="460"/>
      <c r="K326" s="1978"/>
    </row>
    <row r="327" spans="1:11">
      <c r="A327" s="487"/>
      <c r="B327" s="533"/>
      <c r="C327" s="1980"/>
      <c r="D327" s="573"/>
      <c r="E327" s="582"/>
      <c r="F327" s="575"/>
      <c r="G327" s="575"/>
      <c r="H327" s="586"/>
      <c r="I327" s="575"/>
      <c r="J327" s="1962">
        <v>1500</v>
      </c>
      <c r="K327" s="2035">
        <f>K325+J327</f>
        <v>8939227</v>
      </c>
    </row>
    <row r="328" spans="1:11">
      <c r="A328" s="491" t="s">
        <v>356</v>
      </c>
      <c r="B328" s="2219"/>
      <c r="C328" s="517" t="s">
        <v>1716</v>
      </c>
      <c r="D328" s="2849"/>
      <c r="E328" s="2847"/>
      <c r="F328" s="2851"/>
      <c r="G328" s="2851"/>
      <c r="H328" s="537"/>
      <c r="I328" s="2851">
        <v>55400</v>
      </c>
      <c r="J328" s="595"/>
      <c r="K328" s="1977">
        <f>K327-I328</f>
        <v>8883827</v>
      </c>
    </row>
    <row r="329" spans="1:11">
      <c r="A329" s="487"/>
      <c r="B329" s="2220"/>
      <c r="C329" s="555" t="s">
        <v>1077</v>
      </c>
      <c r="D329" s="2850"/>
      <c r="E329" s="2848"/>
      <c r="F329" s="2852"/>
      <c r="G329" s="2852"/>
      <c r="H329" s="515"/>
      <c r="I329" s="1976"/>
      <c r="J329" s="595"/>
      <c r="K329" s="1978"/>
    </row>
    <row r="330" spans="1:11">
      <c r="A330" s="487"/>
      <c r="B330" s="561"/>
      <c r="C330" s="532"/>
      <c r="D330" s="576"/>
      <c r="E330" s="582"/>
      <c r="F330" s="577"/>
      <c r="G330" s="577"/>
      <c r="H330" s="600"/>
      <c r="I330" s="2034"/>
      <c r="J330" s="585">
        <v>750</v>
      </c>
      <c r="K330" s="1978">
        <f>K328+J330</f>
        <v>8884577</v>
      </c>
    </row>
    <row r="331" spans="1:11">
      <c r="A331" s="498"/>
      <c r="B331" s="2219"/>
      <c r="C331" s="517" t="s">
        <v>1716</v>
      </c>
      <c r="D331" s="2849"/>
      <c r="E331" s="2847"/>
      <c r="F331" s="2851"/>
      <c r="G331" s="2851"/>
      <c r="H331" s="537"/>
      <c r="I331" s="2851">
        <v>92700</v>
      </c>
      <c r="J331" s="595"/>
      <c r="K331" s="1977">
        <f>K330-I331</f>
        <v>8791877</v>
      </c>
    </row>
    <row r="332" spans="1:11">
      <c r="A332" s="487"/>
      <c r="B332" s="2220"/>
      <c r="C332" s="555" t="s">
        <v>1077</v>
      </c>
      <c r="D332" s="2850"/>
      <c r="E332" s="2848"/>
      <c r="F332" s="2852"/>
      <c r="G332" s="2852"/>
      <c r="H332" s="515"/>
      <c r="I332" s="1976"/>
      <c r="J332" s="595"/>
      <c r="K332" s="1978"/>
    </row>
    <row r="333" spans="1:11">
      <c r="A333" s="487"/>
      <c r="B333" s="561"/>
      <c r="C333" s="532"/>
      <c r="D333" s="576"/>
      <c r="E333" s="582"/>
      <c r="F333" s="577"/>
      <c r="G333" s="577"/>
      <c r="H333" s="600"/>
      <c r="I333" s="2034"/>
      <c r="J333" s="585">
        <v>750</v>
      </c>
      <c r="K333" s="1978">
        <f>K331+J333</f>
        <v>8792627</v>
      </c>
    </row>
    <row r="334" spans="1:11">
      <c r="A334" s="498"/>
      <c r="B334" s="2219"/>
      <c r="C334" s="556" t="s">
        <v>997</v>
      </c>
      <c r="D334" s="485" t="s">
        <v>1221</v>
      </c>
      <c r="E334" s="2847" t="s">
        <v>1236</v>
      </c>
      <c r="F334" s="2845"/>
      <c r="G334" s="2845">
        <v>202500</v>
      </c>
      <c r="H334" s="2845"/>
      <c r="I334" s="2845"/>
      <c r="J334" s="2845"/>
      <c r="K334" s="1977">
        <f>K333-G334</f>
        <v>8590127</v>
      </c>
    </row>
    <row r="335" spans="1:11">
      <c r="A335" s="487"/>
      <c r="B335" s="2220"/>
      <c r="C335" s="555" t="s">
        <v>1220</v>
      </c>
      <c r="D335" s="486" t="s">
        <v>1222</v>
      </c>
      <c r="E335" s="2848"/>
      <c r="F335" s="2846"/>
      <c r="G335" s="2846"/>
      <c r="H335" s="2846"/>
      <c r="I335" s="2846"/>
      <c r="J335" s="2846"/>
      <c r="K335" s="1978"/>
    </row>
    <row r="336" spans="1:11">
      <c r="A336" s="487"/>
      <c r="B336" s="561"/>
      <c r="C336" s="528"/>
      <c r="D336" s="576"/>
      <c r="E336" s="582"/>
      <c r="F336" s="577"/>
      <c r="G336" s="577"/>
      <c r="H336" s="600"/>
      <c r="I336" s="577"/>
      <c r="J336" s="604">
        <v>1800</v>
      </c>
      <c r="K336" s="1978">
        <f>K334+J336</f>
        <v>8591927</v>
      </c>
    </row>
    <row r="337" spans="1:11">
      <c r="A337" s="498"/>
      <c r="B337" s="2219" t="s">
        <v>1953</v>
      </c>
      <c r="C337" s="545" t="s">
        <v>997</v>
      </c>
      <c r="D337" s="2864" t="s">
        <v>1121</v>
      </c>
      <c r="E337" s="2869" t="s">
        <v>43</v>
      </c>
      <c r="F337" s="2861"/>
      <c r="G337" s="2861">
        <v>202500</v>
      </c>
      <c r="H337" s="537"/>
      <c r="I337" s="2861"/>
      <c r="J337" s="595"/>
      <c r="K337" s="1977">
        <f>K336-G337</f>
        <v>8389427</v>
      </c>
    </row>
    <row r="338" spans="1:11">
      <c r="A338" s="487"/>
      <c r="B338" s="2220"/>
      <c r="C338" s="555" t="s">
        <v>1120</v>
      </c>
      <c r="D338" s="2865" t="s">
        <v>1878</v>
      </c>
      <c r="E338" s="2870"/>
      <c r="F338" s="2862"/>
      <c r="G338" s="2862"/>
      <c r="H338" s="515"/>
      <c r="I338" s="2862"/>
      <c r="J338" s="595"/>
      <c r="K338" s="1978"/>
    </row>
    <row r="339" spans="1:11">
      <c r="A339" s="487"/>
      <c r="B339" s="561"/>
      <c r="C339" s="532"/>
      <c r="D339" s="576"/>
      <c r="E339" s="582"/>
      <c r="F339" s="577"/>
      <c r="G339" s="577"/>
      <c r="H339" s="600"/>
      <c r="I339" s="577"/>
      <c r="J339" s="585">
        <v>1800</v>
      </c>
      <c r="K339" s="2080">
        <f>K337+J339</f>
        <v>8391227</v>
      </c>
    </row>
    <row r="340" spans="1:11">
      <c r="A340" s="498"/>
      <c r="B340" s="2219"/>
      <c r="C340" s="665" t="s">
        <v>815</v>
      </c>
      <c r="D340" s="2866"/>
      <c r="E340" s="2867"/>
      <c r="F340" s="2868"/>
      <c r="G340" s="2861"/>
      <c r="H340" s="1975">
        <v>1130304</v>
      </c>
      <c r="I340" s="1975"/>
      <c r="J340" s="595"/>
      <c r="K340" s="1977">
        <f>K339-H340</f>
        <v>7260923</v>
      </c>
    </row>
    <row r="341" spans="1:11">
      <c r="A341" s="487"/>
      <c r="B341" s="2220"/>
      <c r="C341" s="538" t="s">
        <v>1954</v>
      </c>
      <c r="D341" s="2865"/>
      <c r="E341" s="2863"/>
      <c r="F341" s="2862"/>
      <c r="G341" s="2862"/>
      <c r="H341" s="1976"/>
      <c r="I341" s="1976"/>
      <c r="J341" s="595"/>
      <c r="K341" s="1978"/>
    </row>
    <row r="342" spans="1:11">
      <c r="A342" s="487"/>
      <c r="B342" s="561"/>
      <c r="C342" s="528"/>
      <c r="D342" s="576"/>
      <c r="E342" s="582"/>
      <c r="F342" s="577"/>
      <c r="G342" s="577"/>
      <c r="H342" s="2034"/>
      <c r="I342" s="2034"/>
      <c r="J342" s="585">
        <v>1800</v>
      </c>
      <c r="K342" s="1978">
        <f>K340+J342</f>
        <v>7262723</v>
      </c>
    </row>
    <row r="343" spans="1:11">
      <c r="A343" s="491"/>
      <c r="B343" s="2219" t="s">
        <v>1955</v>
      </c>
      <c r="C343" s="556" t="s">
        <v>1825</v>
      </c>
      <c r="D343" s="2875" t="s">
        <v>785</v>
      </c>
      <c r="E343" s="2873" t="s">
        <v>47</v>
      </c>
      <c r="F343" s="2871"/>
      <c r="G343" s="2871"/>
      <c r="H343" s="537">
        <v>38500</v>
      </c>
      <c r="I343" s="1975"/>
      <c r="J343" s="464"/>
      <c r="K343" s="1977">
        <f>K342-H343</f>
        <v>7224223</v>
      </c>
    </row>
    <row r="344" spans="1:11">
      <c r="A344" s="487"/>
      <c r="B344" s="2220"/>
      <c r="C344" s="553" t="s">
        <v>1824</v>
      </c>
      <c r="D344" s="2876" t="s">
        <v>46</v>
      </c>
      <c r="E344" s="2874"/>
      <c r="F344" s="2872"/>
      <c r="G344" s="2872"/>
      <c r="H344" s="515"/>
      <c r="I344" s="1976"/>
      <c r="J344" s="559"/>
      <c r="K344" s="1978"/>
    </row>
    <row r="345" spans="1:11">
      <c r="A345" s="487"/>
      <c r="B345" s="561"/>
      <c r="C345" s="532"/>
      <c r="D345" s="576"/>
      <c r="E345" s="582"/>
      <c r="F345" s="577"/>
      <c r="G345" s="577"/>
      <c r="H345" s="600"/>
      <c r="I345" s="577"/>
      <c r="J345" s="1979">
        <v>700</v>
      </c>
      <c r="K345" s="2035">
        <f>K343+J345</f>
        <v>7224923</v>
      </c>
    </row>
    <row r="346" spans="1:11">
      <c r="A346" s="498"/>
      <c r="B346" s="2203"/>
      <c r="C346" s="556" t="s">
        <v>1109</v>
      </c>
      <c r="D346" s="2875" t="s">
        <v>1049</v>
      </c>
      <c r="E346" s="2873" t="s">
        <v>126</v>
      </c>
      <c r="F346" s="2871"/>
      <c r="G346" s="2871">
        <v>502500</v>
      </c>
      <c r="H346" s="2871"/>
      <c r="I346" s="2871"/>
      <c r="J346" s="2879"/>
      <c r="K346" s="1977">
        <f>K345-G346</f>
        <v>6722423</v>
      </c>
    </row>
    <row r="347" spans="1:11">
      <c r="A347" s="487"/>
      <c r="B347" s="2204"/>
      <c r="C347" s="555" t="s">
        <v>1048</v>
      </c>
      <c r="D347" s="2876" t="s">
        <v>956</v>
      </c>
      <c r="E347" s="2874"/>
      <c r="F347" s="2872"/>
      <c r="G347" s="2872"/>
      <c r="H347" s="2872"/>
      <c r="I347" s="2872"/>
      <c r="J347" s="2880"/>
      <c r="K347" s="1978"/>
    </row>
    <row r="348" spans="1:11">
      <c r="A348" s="487"/>
      <c r="B348" s="533"/>
      <c r="C348" s="532"/>
      <c r="D348" s="576"/>
      <c r="E348" s="582"/>
      <c r="F348" s="577"/>
      <c r="G348" s="577"/>
      <c r="H348" s="600"/>
      <c r="I348" s="577"/>
      <c r="J348" s="585">
        <v>1800</v>
      </c>
      <c r="K348" s="1978">
        <f>K346+J348</f>
        <v>6724223</v>
      </c>
    </row>
    <row r="349" spans="1:11">
      <c r="A349" s="9515"/>
      <c r="B349" s="2219"/>
      <c r="C349" s="497" t="s">
        <v>815</v>
      </c>
      <c r="D349" s="2875" t="s">
        <v>200</v>
      </c>
      <c r="E349" s="2873"/>
      <c r="F349" s="2871"/>
      <c r="G349" s="2871"/>
      <c r="H349" s="2871">
        <v>214240</v>
      </c>
      <c r="I349" s="1975"/>
      <c r="J349" s="595"/>
      <c r="K349" s="1977">
        <f>K348-H349</f>
        <v>6509983</v>
      </c>
    </row>
    <row r="350" spans="1:11">
      <c r="A350" s="9516"/>
      <c r="B350" s="2220"/>
      <c r="C350" s="497" t="s">
        <v>1789</v>
      </c>
      <c r="D350" s="2876"/>
      <c r="E350" s="2874"/>
      <c r="F350" s="2872"/>
      <c r="G350" s="2872"/>
      <c r="H350" s="2872"/>
      <c r="I350" s="1976"/>
      <c r="J350" s="595"/>
      <c r="K350" s="1978"/>
    </row>
    <row r="351" spans="1:11">
      <c r="A351" s="487"/>
      <c r="B351" s="561"/>
      <c r="C351" s="532"/>
      <c r="D351" s="576"/>
      <c r="E351" s="582"/>
      <c r="F351" s="577"/>
      <c r="G351" s="577"/>
      <c r="H351" s="600"/>
      <c r="I351" s="2034"/>
      <c r="J351" s="585">
        <v>1800</v>
      </c>
      <c r="K351" s="1978">
        <f>K349+J351</f>
        <v>6511783</v>
      </c>
    </row>
    <row r="352" spans="1:11">
      <c r="A352" s="9515"/>
      <c r="B352" s="2219"/>
      <c r="C352" s="497" t="s">
        <v>815</v>
      </c>
      <c r="D352" s="2875" t="s">
        <v>200</v>
      </c>
      <c r="E352" s="974"/>
      <c r="F352" s="2871"/>
      <c r="G352" s="2871"/>
      <c r="H352" s="537">
        <v>625272</v>
      </c>
      <c r="I352" s="1975"/>
      <c r="J352" s="595"/>
      <c r="K352" s="1977">
        <f>K351-H352</f>
        <v>5886511</v>
      </c>
    </row>
    <row r="353" spans="1:11">
      <c r="A353" s="9516"/>
      <c r="B353" s="2220"/>
      <c r="C353" s="497" t="s">
        <v>1956</v>
      </c>
      <c r="D353" s="2876"/>
      <c r="E353" s="2877"/>
      <c r="F353" s="2872"/>
      <c r="G353" s="2872"/>
      <c r="H353" s="515"/>
      <c r="I353" s="1976"/>
      <c r="J353" s="595"/>
      <c r="K353" s="1978"/>
    </row>
    <row r="354" spans="1:11">
      <c r="A354" s="487"/>
      <c r="B354" s="561"/>
      <c r="C354" s="532"/>
      <c r="D354" s="576"/>
      <c r="E354" s="582"/>
      <c r="F354" s="577"/>
      <c r="G354" s="577"/>
      <c r="H354" s="600"/>
      <c r="I354" s="2034"/>
      <c r="J354" s="585">
        <v>1800</v>
      </c>
      <c r="K354" s="2080">
        <f>K352+J354</f>
        <v>5888311</v>
      </c>
    </row>
    <row r="355" spans="1:11">
      <c r="A355" s="9515"/>
      <c r="B355" s="2219"/>
      <c r="C355" s="497" t="s">
        <v>815</v>
      </c>
      <c r="D355" s="2875" t="s">
        <v>200</v>
      </c>
      <c r="E355" s="974"/>
      <c r="F355" s="2871"/>
      <c r="G355" s="2871"/>
      <c r="H355" s="537">
        <v>394169</v>
      </c>
      <c r="I355" s="1975"/>
      <c r="J355" s="595"/>
      <c r="K355" s="1977">
        <f>K354-H355</f>
        <v>5494142</v>
      </c>
    </row>
    <row r="356" spans="1:11">
      <c r="A356" s="9516"/>
      <c r="B356" s="2220"/>
      <c r="C356" s="497" t="s">
        <v>1912</v>
      </c>
      <c r="D356" s="2876"/>
      <c r="E356" s="2877"/>
      <c r="F356" s="2872"/>
      <c r="G356" s="2872"/>
      <c r="H356" s="515"/>
      <c r="I356" s="1976"/>
      <c r="J356" s="595"/>
      <c r="K356" s="1978"/>
    </row>
    <row r="357" spans="1:11">
      <c r="A357" s="487"/>
      <c r="B357" s="561"/>
      <c r="C357" s="532"/>
      <c r="D357" s="576"/>
      <c r="E357" s="582"/>
      <c r="F357" s="577"/>
      <c r="G357" s="577"/>
      <c r="H357" s="600"/>
      <c r="I357" s="2034"/>
      <c r="J357" s="585">
        <v>1800</v>
      </c>
      <c r="K357" s="1978">
        <f>K355+J357</f>
        <v>5495942</v>
      </c>
    </row>
    <row r="358" spans="1:11">
      <c r="A358" s="9515"/>
      <c r="B358" s="2219"/>
      <c r="C358" s="457" t="s">
        <v>781</v>
      </c>
      <c r="D358" s="2875" t="s">
        <v>200</v>
      </c>
      <c r="E358" s="1136"/>
      <c r="F358" s="2871"/>
      <c r="G358" s="2871"/>
      <c r="H358" s="537">
        <v>112140</v>
      </c>
      <c r="I358" s="2871"/>
      <c r="J358" s="595"/>
      <c r="K358" s="1977">
        <f>K357-H358</f>
        <v>5383802</v>
      </c>
    </row>
    <row r="359" spans="1:11">
      <c r="A359" s="9516"/>
      <c r="B359" s="2220"/>
      <c r="C359" s="461" t="s">
        <v>1913</v>
      </c>
      <c r="D359" s="2876"/>
      <c r="E359" s="2877"/>
      <c r="F359" s="2872"/>
      <c r="G359" s="2872"/>
      <c r="H359" s="515"/>
      <c r="I359" s="2878"/>
      <c r="J359" s="595"/>
      <c r="K359" s="1978"/>
    </row>
    <row r="360" spans="1:11">
      <c r="A360" s="487"/>
      <c r="B360" s="561"/>
      <c r="C360" s="532"/>
      <c r="D360" s="576"/>
      <c r="E360" s="582"/>
      <c r="F360" s="577"/>
      <c r="G360" s="577"/>
      <c r="H360" s="600"/>
      <c r="I360" s="575"/>
      <c r="J360" s="585">
        <v>1500</v>
      </c>
      <c r="K360" s="1978">
        <f>K358+J360</f>
        <v>5385302</v>
      </c>
    </row>
    <row r="361" spans="1:11">
      <c r="A361" s="9515"/>
      <c r="B361" s="2203"/>
      <c r="C361" s="457" t="s">
        <v>781</v>
      </c>
      <c r="D361" s="2875" t="s">
        <v>200</v>
      </c>
      <c r="E361" s="1136"/>
      <c r="F361" s="2871"/>
      <c r="G361" s="2871"/>
      <c r="H361" s="537">
        <v>24140</v>
      </c>
      <c r="I361" s="2871"/>
      <c r="J361" s="595"/>
      <c r="K361" s="1977">
        <f>K360-H361</f>
        <v>5361162</v>
      </c>
    </row>
    <row r="362" spans="1:11">
      <c r="A362" s="9516"/>
      <c r="B362" s="2204"/>
      <c r="C362" s="461" t="s">
        <v>1691</v>
      </c>
      <c r="D362" s="2876"/>
      <c r="E362" s="2877"/>
      <c r="F362" s="2872"/>
      <c r="G362" s="2872"/>
      <c r="H362" s="515"/>
      <c r="I362" s="2872"/>
      <c r="J362" s="595"/>
      <c r="K362" s="1978"/>
    </row>
    <row r="363" spans="1:11">
      <c r="A363" s="487"/>
      <c r="B363" s="533"/>
      <c r="C363" s="532"/>
      <c r="D363" s="576"/>
      <c r="E363" s="582"/>
      <c r="F363" s="577"/>
      <c r="G363" s="577"/>
      <c r="H363" s="600"/>
      <c r="I363" s="577"/>
      <c r="J363" s="585">
        <v>1500</v>
      </c>
      <c r="K363" s="2035">
        <f>K361+J363</f>
        <v>5362662</v>
      </c>
    </row>
    <row r="364" spans="1:11">
      <c r="A364" s="9515"/>
      <c r="B364" s="2219"/>
      <c r="C364" s="457" t="s">
        <v>781</v>
      </c>
      <c r="D364" s="2875" t="s">
        <v>200</v>
      </c>
      <c r="E364" s="1136"/>
      <c r="F364" s="2871"/>
      <c r="G364" s="2871"/>
      <c r="H364" s="537">
        <v>88140</v>
      </c>
      <c r="I364" s="2871"/>
      <c r="J364" s="595"/>
      <c r="K364" s="1977">
        <f>K363-H364</f>
        <v>5274522</v>
      </c>
    </row>
    <row r="365" spans="1:11">
      <c r="A365" s="9516"/>
      <c r="B365" s="2220"/>
      <c r="C365" s="461" t="s">
        <v>1793</v>
      </c>
      <c r="D365" s="2876"/>
      <c r="E365" s="2877"/>
      <c r="F365" s="2872"/>
      <c r="G365" s="2872"/>
      <c r="H365" s="515"/>
      <c r="I365" s="2872"/>
      <c r="J365" s="595"/>
      <c r="K365" s="1978"/>
    </row>
    <row r="366" spans="1:11">
      <c r="A366" s="487"/>
      <c r="B366" s="2220"/>
      <c r="C366" s="532"/>
      <c r="D366" s="576"/>
      <c r="E366" s="582"/>
      <c r="F366" s="577"/>
      <c r="G366" s="577"/>
      <c r="H366" s="600"/>
      <c r="I366" s="577"/>
      <c r="J366" s="585">
        <v>1500</v>
      </c>
      <c r="K366" s="1978">
        <f>K364+J366</f>
        <v>5276022</v>
      </c>
    </row>
    <row r="367" spans="1:11">
      <c r="A367" s="9515"/>
      <c r="B367" s="2203"/>
      <c r="C367" s="457" t="s">
        <v>781</v>
      </c>
      <c r="D367" s="2875" t="s">
        <v>200</v>
      </c>
      <c r="E367" s="1136"/>
      <c r="F367" s="2871"/>
      <c r="G367" s="2871"/>
      <c r="H367" s="537">
        <v>323140</v>
      </c>
      <c r="I367" s="2871"/>
      <c r="J367" s="595"/>
      <c r="K367" s="1977">
        <f>K366-H367</f>
        <v>4952882</v>
      </c>
    </row>
    <row r="368" spans="1:11">
      <c r="A368" s="9516"/>
      <c r="B368" s="2204"/>
      <c r="C368" s="461" t="s">
        <v>1957</v>
      </c>
      <c r="D368" s="2876"/>
      <c r="E368" s="2877"/>
      <c r="F368" s="2872"/>
      <c r="G368" s="2872"/>
      <c r="H368" s="515"/>
      <c r="I368" s="2872"/>
      <c r="J368" s="595"/>
      <c r="K368" s="1978"/>
    </row>
    <row r="369" spans="1:11">
      <c r="A369" s="487"/>
      <c r="B369" s="2220"/>
      <c r="C369" s="532"/>
      <c r="D369" s="576"/>
      <c r="E369" s="582"/>
      <c r="F369" s="577"/>
      <c r="G369" s="577"/>
      <c r="H369" s="600"/>
      <c r="I369" s="577"/>
      <c r="J369" s="585">
        <v>1500</v>
      </c>
      <c r="K369" s="1978">
        <f>K367+J369</f>
        <v>4954382</v>
      </c>
    </row>
    <row r="370" spans="1:11">
      <c r="A370" s="9515"/>
      <c r="B370" s="2203"/>
      <c r="C370" s="556" t="s">
        <v>1710</v>
      </c>
      <c r="D370" s="2875"/>
      <c r="E370" s="2873"/>
      <c r="F370" s="2871"/>
      <c r="G370" s="2871"/>
      <c r="H370" s="2871"/>
      <c r="I370" s="2871">
        <v>108640</v>
      </c>
      <c r="J370" s="595"/>
      <c r="K370" s="1977">
        <f>K369-I370</f>
        <v>4845742</v>
      </c>
    </row>
    <row r="371" spans="1:11">
      <c r="A371" s="9516"/>
      <c r="B371" s="2204"/>
      <c r="C371" s="555" t="s">
        <v>1835</v>
      </c>
      <c r="D371" s="2876"/>
      <c r="E371" s="2874"/>
      <c r="F371" s="2872"/>
      <c r="G371" s="2872"/>
      <c r="H371" s="2872"/>
      <c r="I371" s="2872"/>
      <c r="J371" s="559"/>
      <c r="K371" s="1978"/>
    </row>
    <row r="372" spans="1:11">
      <c r="A372" s="487"/>
      <c r="B372" s="561"/>
      <c r="C372" s="532"/>
      <c r="D372" s="576"/>
      <c r="E372" s="582"/>
      <c r="F372" s="577"/>
      <c r="G372" s="577"/>
      <c r="H372" s="600"/>
      <c r="I372" s="577"/>
      <c r="J372" s="585">
        <v>1500</v>
      </c>
      <c r="K372" s="1978">
        <f>K370+J372</f>
        <v>4847242</v>
      </c>
    </row>
    <row r="373" spans="1:11">
      <c r="A373" s="9515"/>
      <c r="B373" s="2203"/>
      <c r="C373" s="457" t="s">
        <v>781</v>
      </c>
      <c r="D373" s="2875" t="s">
        <v>1959</v>
      </c>
      <c r="E373" s="1136" t="s">
        <v>1961</v>
      </c>
      <c r="F373" s="2871"/>
      <c r="G373" s="2871">
        <v>102140</v>
      </c>
      <c r="H373" s="537"/>
      <c r="I373" s="2871"/>
      <c r="J373" s="595"/>
      <c r="K373" s="1977">
        <f>K372-G373</f>
        <v>4745102</v>
      </c>
    </row>
    <row r="374" spans="1:11">
      <c r="A374" s="9516"/>
      <c r="B374" s="2204"/>
      <c r="C374" s="461" t="s">
        <v>1958</v>
      </c>
      <c r="D374" s="2876" t="s">
        <v>1960</v>
      </c>
      <c r="E374" s="2877"/>
      <c r="F374" s="2872"/>
      <c r="G374" s="2872"/>
      <c r="H374" s="515"/>
      <c r="I374" s="2872"/>
      <c r="J374" s="595"/>
      <c r="K374" s="1978"/>
    </row>
    <row r="375" spans="1:11">
      <c r="A375" s="487"/>
      <c r="B375" s="2220"/>
      <c r="C375" s="532"/>
      <c r="D375" s="576"/>
      <c r="E375" s="582"/>
      <c r="F375" s="577"/>
      <c r="G375" s="577"/>
      <c r="H375" s="600"/>
      <c r="I375" s="577"/>
      <c r="J375" s="585">
        <v>1500</v>
      </c>
      <c r="K375" s="1978">
        <f>K373+J375</f>
        <v>4746602</v>
      </c>
    </row>
    <row r="376" spans="1:11">
      <c r="A376" s="9515"/>
      <c r="B376" s="2203" t="s">
        <v>1962</v>
      </c>
      <c r="C376" s="556" t="s">
        <v>591</v>
      </c>
      <c r="D376" s="2883"/>
      <c r="E376" s="2885"/>
      <c r="F376" s="2881">
        <v>20000000</v>
      </c>
      <c r="G376" s="2205"/>
      <c r="H376" s="534"/>
      <c r="I376" s="2205"/>
      <c r="J376" s="595"/>
      <c r="K376" s="1977">
        <f>K375+F376</f>
        <v>24746602</v>
      </c>
    </row>
    <row r="377" spans="1:11">
      <c r="A377" s="9516"/>
      <c r="B377" s="2204"/>
      <c r="C377" s="555"/>
      <c r="D377" s="2884"/>
      <c r="E377" s="2886"/>
      <c r="F377" s="2882"/>
      <c r="G377" s="2206"/>
      <c r="H377" s="515"/>
      <c r="I377" s="2206"/>
      <c r="J377" s="559"/>
      <c r="K377" s="1978"/>
    </row>
    <row r="378" spans="1:11">
      <c r="A378" s="487"/>
      <c r="B378" s="561"/>
      <c r="C378" s="532"/>
      <c r="D378" s="576"/>
      <c r="E378" s="582"/>
      <c r="F378" s="577"/>
      <c r="G378" s="577"/>
      <c r="H378" s="600"/>
      <c r="I378" s="577"/>
      <c r="J378" s="585"/>
      <c r="K378" s="1978"/>
    </row>
    <row r="379" spans="1:11">
      <c r="A379" s="9515"/>
      <c r="B379" s="2203"/>
      <c r="C379" s="556" t="s">
        <v>864</v>
      </c>
      <c r="D379" s="2883" t="s">
        <v>983</v>
      </c>
      <c r="E379" s="2885" t="s">
        <v>262</v>
      </c>
      <c r="F379" s="2881"/>
      <c r="G379" s="2887">
        <v>102500</v>
      </c>
      <c r="H379" s="534"/>
      <c r="I379" s="2881"/>
      <c r="J379" s="595"/>
      <c r="K379" s="1977">
        <f>K376-G379</f>
        <v>24644102</v>
      </c>
    </row>
    <row r="380" spans="1:11">
      <c r="A380" s="9516"/>
      <c r="B380" s="2204"/>
      <c r="C380" s="555" t="s">
        <v>1581</v>
      </c>
      <c r="D380" s="2884" t="s">
        <v>38</v>
      </c>
      <c r="E380" s="2886"/>
      <c r="F380" s="2882"/>
      <c r="G380" s="2888"/>
      <c r="H380" s="515"/>
      <c r="I380" s="2882"/>
      <c r="J380" s="559"/>
      <c r="K380" s="1978"/>
    </row>
    <row r="381" spans="1:11">
      <c r="A381" s="487"/>
      <c r="B381" s="2220"/>
      <c r="C381" s="532"/>
      <c r="D381" s="576"/>
      <c r="E381" s="584"/>
      <c r="F381" s="600"/>
      <c r="G381" s="600"/>
      <c r="H381" s="600"/>
      <c r="I381" s="600"/>
      <c r="J381" s="604">
        <v>1800</v>
      </c>
      <c r="K381" s="1978">
        <f>K379+J381</f>
        <v>24645902</v>
      </c>
    </row>
    <row r="382" spans="1:11">
      <c r="A382" s="9515"/>
      <c r="B382" s="2203" t="s">
        <v>1963</v>
      </c>
      <c r="C382" s="556" t="s">
        <v>997</v>
      </c>
      <c r="D382" s="485" t="s">
        <v>1221</v>
      </c>
      <c r="E382" s="2891" t="s">
        <v>1236</v>
      </c>
      <c r="F382" s="2893"/>
      <c r="G382" s="2893">
        <v>202500</v>
      </c>
      <c r="H382" s="2893"/>
      <c r="I382" s="2893"/>
      <c r="J382" s="2893"/>
      <c r="K382" s="1977">
        <f>K381-G382</f>
        <v>24443402</v>
      </c>
    </row>
    <row r="383" spans="1:11">
      <c r="A383" s="9516"/>
      <c r="B383" s="2204"/>
      <c r="C383" s="555" t="s">
        <v>1220</v>
      </c>
      <c r="D383" s="486" t="s">
        <v>1222</v>
      </c>
      <c r="E383" s="2892"/>
      <c r="F383" s="2894"/>
      <c r="G383" s="2894"/>
      <c r="H383" s="2894"/>
      <c r="I383" s="2894"/>
      <c r="J383" s="2894"/>
      <c r="K383" s="1978"/>
    </row>
    <row r="384" spans="1:11">
      <c r="A384" s="487"/>
      <c r="B384" s="561"/>
      <c r="C384" s="528"/>
      <c r="D384" s="576"/>
      <c r="E384" s="574"/>
      <c r="F384" s="577"/>
      <c r="G384" s="577"/>
      <c r="H384" s="600"/>
      <c r="I384" s="577"/>
      <c r="J384" s="604">
        <v>1800</v>
      </c>
      <c r="K384" s="1978">
        <f>K382+J384</f>
        <v>24445202</v>
      </c>
    </row>
    <row r="385" spans="1:11">
      <c r="A385" s="9515"/>
      <c r="B385" s="2203"/>
      <c r="C385" s="457" t="s">
        <v>781</v>
      </c>
      <c r="D385" s="2889" t="s">
        <v>1845</v>
      </c>
      <c r="E385" s="2891"/>
      <c r="F385" s="2893"/>
      <c r="G385" s="2893"/>
      <c r="H385" s="537"/>
      <c r="I385" s="2893">
        <v>215640</v>
      </c>
      <c r="J385" s="464"/>
      <c r="K385" s="1977">
        <f>K384-I385</f>
        <v>24229562</v>
      </c>
    </row>
    <row r="386" spans="1:11">
      <c r="A386" s="9516"/>
      <c r="B386" s="2204"/>
      <c r="C386" s="461" t="s">
        <v>1061</v>
      </c>
      <c r="D386" s="2890"/>
      <c r="E386" s="2892"/>
      <c r="F386" s="2894"/>
      <c r="G386" s="2894"/>
      <c r="H386" s="515"/>
      <c r="I386" s="2894"/>
      <c r="J386" s="559"/>
      <c r="K386" s="1978"/>
    </row>
    <row r="387" spans="1:11">
      <c r="A387" s="487"/>
      <c r="B387" s="2220"/>
      <c r="C387" s="532"/>
      <c r="D387" s="576"/>
      <c r="E387" s="582"/>
      <c r="F387" s="577"/>
      <c r="G387" s="577"/>
      <c r="H387" s="600"/>
      <c r="I387" s="577"/>
      <c r="J387" s="2037">
        <v>1500</v>
      </c>
      <c r="K387" s="1978">
        <f>K385+J387</f>
        <v>24231062</v>
      </c>
    </row>
    <row r="388" spans="1:11">
      <c r="A388" s="9515"/>
      <c r="B388" s="2203"/>
      <c r="C388" s="556" t="s">
        <v>796</v>
      </c>
      <c r="D388" s="2899" t="s">
        <v>1845</v>
      </c>
      <c r="E388" s="2897"/>
      <c r="F388" s="2895"/>
      <c r="G388" s="2895"/>
      <c r="H388" s="2895"/>
      <c r="I388" s="2895">
        <v>41300</v>
      </c>
      <c r="J388" s="2906"/>
      <c r="K388" s="1977">
        <f>K387-I388</f>
        <v>24189762</v>
      </c>
    </row>
    <row r="389" spans="1:11">
      <c r="A389" s="9516"/>
      <c r="B389" s="2204"/>
      <c r="C389" s="555" t="s">
        <v>1062</v>
      </c>
      <c r="D389" s="2900"/>
      <c r="E389" s="2898"/>
      <c r="F389" s="2896"/>
      <c r="G389" s="2896"/>
      <c r="H389" s="2896"/>
      <c r="I389" s="2896"/>
      <c r="J389" s="2907"/>
      <c r="K389" s="1978"/>
    </row>
    <row r="390" spans="1:11">
      <c r="A390" s="487"/>
      <c r="B390" s="561"/>
      <c r="C390" s="532"/>
      <c r="D390" s="576"/>
      <c r="E390" s="582"/>
      <c r="F390" s="577"/>
      <c r="G390" s="577"/>
      <c r="H390" s="600"/>
      <c r="I390" s="577"/>
      <c r="J390" s="585">
        <v>750</v>
      </c>
      <c r="K390" s="1978">
        <f>K388+J390</f>
        <v>24190512</v>
      </c>
    </row>
    <row r="391" spans="1:11">
      <c r="A391" s="9515"/>
      <c r="B391" s="2203"/>
      <c r="C391" s="556" t="s">
        <v>869</v>
      </c>
      <c r="D391" s="2899" t="s">
        <v>1845</v>
      </c>
      <c r="E391" s="1136"/>
      <c r="F391" s="2895"/>
      <c r="G391" s="2895"/>
      <c r="H391" s="537"/>
      <c r="I391" s="2895">
        <v>62247</v>
      </c>
      <c r="J391" s="595"/>
      <c r="K391" s="1977">
        <f>K390-I391</f>
        <v>24128265</v>
      </c>
    </row>
    <row r="392" spans="1:11">
      <c r="A392" s="9516"/>
      <c r="B392" s="2204"/>
      <c r="C392" s="555" t="s">
        <v>1839</v>
      </c>
      <c r="D392" s="2900"/>
      <c r="E392" s="2905"/>
      <c r="F392" s="2896"/>
      <c r="G392" s="2896"/>
      <c r="H392" s="515"/>
      <c r="I392" s="2896"/>
      <c r="J392" s="559"/>
      <c r="K392" s="1978"/>
    </row>
    <row r="393" spans="1:11">
      <c r="A393" s="487"/>
      <c r="B393" s="2220"/>
      <c r="C393" s="532"/>
      <c r="D393" s="576"/>
      <c r="E393" s="582"/>
      <c r="F393" s="577"/>
      <c r="G393" s="577"/>
      <c r="H393" s="600"/>
      <c r="I393" s="577"/>
      <c r="J393" s="585">
        <v>1650</v>
      </c>
      <c r="K393" s="1978">
        <f>K391+J393</f>
        <v>24129915</v>
      </c>
    </row>
    <row r="394" spans="1:11">
      <c r="A394" s="9515"/>
      <c r="B394" s="2203"/>
      <c r="C394" s="556" t="s">
        <v>869</v>
      </c>
      <c r="D394" s="2899" t="s">
        <v>1845</v>
      </c>
      <c r="E394" s="1136"/>
      <c r="F394" s="2895"/>
      <c r="G394" s="2895"/>
      <c r="H394" s="537"/>
      <c r="I394" s="2895">
        <v>211771</v>
      </c>
      <c r="J394" s="595"/>
      <c r="K394" s="1977">
        <f>K393-I394</f>
        <v>23918144</v>
      </c>
    </row>
    <row r="395" spans="1:11">
      <c r="A395" s="9516"/>
      <c r="B395" s="2204"/>
      <c r="C395" s="555" t="s">
        <v>1928</v>
      </c>
      <c r="D395" s="2900"/>
      <c r="E395" s="2905"/>
      <c r="F395" s="2896"/>
      <c r="G395" s="2896"/>
      <c r="H395" s="515"/>
      <c r="I395" s="2896"/>
      <c r="J395" s="559"/>
      <c r="K395" s="1978"/>
    </row>
    <row r="396" spans="1:11">
      <c r="A396" s="487"/>
      <c r="B396" s="561"/>
      <c r="C396" s="532"/>
      <c r="D396" s="576"/>
      <c r="E396" s="582"/>
      <c r="F396" s="577"/>
      <c r="G396" s="577"/>
      <c r="H396" s="600"/>
      <c r="I396" s="577"/>
      <c r="J396" s="585">
        <v>1650</v>
      </c>
      <c r="K396" s="1978">
        <f>K394+J396</f>
        <v>23919794</v>
      </c>
    </row>
    <row r="397" spans="1:11">
      <c r="A397" s="9515"/>
      <c r="B397" s="2203"/>
      <c r="C397" s="556" t="s">
        <v>869</v>
      </c>
      <c r="D397" s="2899" t="s">
        <v>1845</v>
      </c>
      <c r="E397" s="1136"/>
      <c r="F397" s="2895"/>
      <c r="G397" s="2895"/>
      <c r="H397" s="537"/>
      <c r="I397" s="2895">
        <v>76700</v>
      </c>
      <c r="J397" s="595"/>
      <c r="K397" s="1977">
        <f>K396-I397</f>
        <v>23843094</v>
      </c>
    </row>
    <row r="398" spans="1:11">
      <c r="A398" s="9516"/>
      <c r="B398" s="2204"/>
      <c r="C398" s="555" t="s">
        <v>1840</v>
      </c>
      <c r="D398" s="2900"/>
      <c r="E398" s="2905"/>
      <c r="F398" s="2896"/>
      <c r="G398" s="2896"/>
      <c r="H398" s="515"/>
      <c r="I398" s="2896"/>
      <c r="J398" s="559"/>
      <c r="K398" s="1978"/>
    </row>
    <row r="399" spans="1:11">
      <c r="A399" s="487"/>
      <c r="B399" s="2220"/>
      <c r="C399" s="532"/>
      <c r="D399" s="576"/>
      <c r="E399" s="582"/>
      <c r="F399" s="577"/>
      <c r="G399" s="577"/>
      <c r="H399" s="600"/>
      <c r="I399" s="577"/>
      <c r="J399" s="585">
        <v>1650</v>
      </c>
      <c r="K399" s="1978">
        <f>K397+J399</f>
        <v>23844744</v>
      </c>
    </row>
    <row r="400" spans="1:11">
      <c r="A400" s="9515"/>
      <c r="B400" s="2203"/>
      <c r="C400" s="517" t="s">
        <v>864</v>
      </c>
      <c r="D400" s="2899" t="s">
        <v>743</v>
      </c>
      <c r="E400" s="2897" t="s">
        <v>1177</v>
      </c>
      <c r="F400" s="2895"/>
      <c r="G400" s="2903">
        <v>102500</v>
      </c>
      <c r="H400" s="2895"/>
      <c r="I400" s="2895"/>
      <c r="J400" s="2906"/>
      <c r="K400" s="1977">
        <f>K399-G400</f>
        <v>23742244</v>
      </c>
    </row>
    <row r="401" spans="1:11">
      <c r="A401" s="9516"/>
      <c r="B401" s="2204"/>
      <c r="C401" s="555" t="s">
        <v>1028</v>
      </c>
      <c r="D401" s="2900" t="s">
        <v>46</v>
      </c>
      <c r="E401" s="2898"/>
      <c r="F401" s="2896"/>
      <c r="G401" s="2904"/>
      <c r="H401" s="2896"/>
      <c r="I401" s="2896"/>
      <c r="J401" s="2907"/>
      <c r="K401" s="1978"/>
    </row>
    <row r="402" spans="1:11">
      <c r="A402" s="487"/>
      <c r="B402" s="561"/>
      <c r="C402" s="532"/>
      <c r="D402" s="576"/>
      <c r="E402" s="582"/>
      <c r="F402" s="577"/>
      <c r="G402" s="577"/>
      <c r="H402" s="600"/>
      <c r="I402" s="577"/>
      <c r="J402" s="604">
        <v>1800</v>
      </c>
      <c r="K402" s="1978">
        <f>K400+J402</f>
        <v>23744044</v>
      </c>
    </row>
    <row r="403" spans="1:11">
      <c r="A403" s="9515"/>
      <c r="B403" s="2203" t="s">
        <v>1964</v>
      </c>
      <c r="C403" s="556" t="s">
        <v>781</v>
      </c>
      <c r="D403" s="2899" t="s">
        <v>1255</v>
      </c>
      <c r="E403" s="2897" t="s">
        <v>1256</v>
      </c>
      <c r="F403" s="2895"/>
      <c r="G403" s="2895"/>
      <c r="H403" s="537"/>
      <c r="I403" s="2895">
        <v>55340</v>
      </c>
      <c r="J403" s="595"/>
      <c r="K403" s="1977">
        <f>K402-I403</f>
        <v>23688704</v>
      </c>
    </row>
    <row r="404" spans="1:11">
      <c r="A404" s="9516"/>
      <c r="B404" s="2204"/>
      <c r="C404" s="555" t="s">
        <v>1161</v>
      </c>
      <c r="D404" s="2900" t="s">
        <v>746</v>
      </c>
      <c r="E404" s="2898"/>
      <c r="F404" s="2896"/>
      <c r="G404" s="2896"/>
      <c r="H404" s="515"/>
      <c r="I404" s="2896"/>
      <c r="J404" s="595"/>
      <c r="K404" s="1978"/>
    </row>
    <row r="405" spans="1:11">
      <c r="A405" s="487"/>
      <c r="B405" s="2220"/>
      <c r="C405" s="532"/>
      <c r="D405" s="576"/>
      <c r="E405" s="582"/>
      <c r="F405" s="577"/>
      <c r="G405" s="577"/>
      <c r="H405" s="600"/>
      <c r="I405" s="577"/>
      <c r="J405" s="585">
        <v>1500</v>
      </c>
      <c r="K405" s="1978">
        <f>K403+J405</f>
        <v>23690204</v>
      </c>
    </row>
    <row r="406" spans="1:11">
      <c r="A406" s="9515"/>
      <c r="B406" s="2203"/>
      <c r="C406" s="474" t="s">
        <v>796</v>
      </c>
      <c r="D406" s="2908" t="s">
        <v>1167</v>
      </c>
      <c r="E406" s="2897" t="s">
        <v>195</v>
      </c>
      <c r="F406" s="2895"/>
      <c r="G406" s="2895"/>
      <c r="H406" s="2895"/>
      <c r="I406" s="2895">
        <v>172300</v>
      </c>
      <c r="J406" s="2906"/>
      <c r="K406" s="1977">
        <f>K405-I406</f>
        <v>23517904</v>
      </c>
    </row>
    <row r="407" spans="1:11">
      <c r="A407" s="9516"/>
      <c r="B407" s="2204"/>
      <c r="C407" s="477" t="s">
        <v>1802</v>
      </c>
      <c r="D407" s="2909" t="s">
        <v>38</v>
      </c>
      <c r="E407" s="2898"/>
      <c r="F407" s="2896"/>
      <c r="G407" s="2896"/>
      <c r="H407" s="2896"/>
      <c r="I407" s="2896"/>
      <c r="J407" s="2907"/>
      <c r="K407" s="1978"/>
    </row>
    <row r="408" spans="1:11">
      <c r="A408" s="487"/>
      <c r="B408" s="561"/>
      <c r="C408" s="532"/>
      <c r="D408" s="576"/>
      <c r="E408" s="582"/>
      <c r="F408" s="577"/>
      <c r="G408" s="577"/>
      <c r="H408" s="600"/>
      <c r="I408" s="577"/>
      <c r="J408" s="585">
        <v>750</v>
      </c>
      <c r="K408" s="2081">
        <f>K406+J408</f>
        <v>23518654</v>
      </c>
    </row>
    <row r="409" spans="1:11">
      <c r="A409" s="9515"/>
      <c r="B409" s="2203"/>
      <c r="C409" s="474" t="s">
        <v>781</v>
      </c>
      <c r="D409" s="2908" t="s">
        <v>1167</v>
      </c>
      <c r="E409" s="2897" t="s">
        <v>195</v>
      </c>
      <c r="F409" s="2895"/>
      <c r="G409" s="2895"/>
      <c r="H409" s="537"/>
      <c r="I409" s="2895">
        <v>64640</v>
      </c>
      <c r="J409" s="595"/>
      <c r="K409" s="1977">
        <f>K408-I409</f>
        <v>23454014</v>
      </c>
    </row>
    <row r="410" spans="1:11">
      <c r="A410" s="9516"/>
      <c r="B410" s="2204"/>
      <c r="C410" s="477" t="s">
        <v>1239</v>
      </c>
      <c r="D410" s="2909" t="s">
        <v>38</v>
      </c>
      <c r="E410" s="2898"/>
      <c r="F410" s="2896"/>
      <c r="G410" s="2896"/>
      <c r="H410" s="515"/>
      <c r="I410" s="2896"/>
      <c r="J410" s="595"/>
      <c r="K410" s="1978"/>
    </row>
    <row r="411" spans="1:11">
      <c r="A411" s="487"/>
      <c r="B411" s="2220"/>
      <c r="C411" s="532"/>
      <c r="D411" s="576"/>
      <c r="E411" s="582"/>
      <c r="F411" s="577"/>
      <c r="G411" s="577"/>
      <c r="H411" s="600"/>
      <c r="I411" s="577"/>
      <c r="J411" s="585">
        <v>1500</v>
      </c>
      <c r="K411" s="1978">
        <f>K409+J411</f>
        <v>23455514</v>
      </c>
    </row>
    <row r="412" spans="1:11">
      <c r="A412" s="9515"/>
      <c r="B412" s="2203"/>
      <c r="C412" s="474" t="s">
        <v>781</v>
      </c>
      <c r="D412" s="2908" t="s">
        <v>1167</v>
      </c>
      <c r="E412" s="2897" t="s">
        <v>195</v>
      </c>
      <c r="F412" s="2895"/>
      <c r="G412" s="2895"/>
      <c r="H412" s="2895"/>
      <c r="I412" s="2895">
        <v>130640</v>
      </c>
      <c r="J412" s="464"/>
      <c r="K412" s="1977">
        <f>K411-I412</f>
        <v>23324874</v>
      </c>
    </row>
    <row r="413" spans="1:11">
      <c r="A413" s="9516"/>
      <c r="B413" s="2204"/>
      <c r="C413" s="477" t="s">
        <v>1238</v>
      </c>
      <c r="D413" s="2909" t="s">
        <v>38</v>
      </c>
      <c r="E413" s="2898"/>
      <c r="F413" s="2896"/>
      <c r="G413" s="2896"/>
      <c r="H413" s="2896"/>
      <c r="I413" s="2896"/>
      <c r="J413" s="559"/>
      <c r="K413" s="1978"/>
    </row>
    <row r="414" spans="1:11">
      <c r="A414" s="487"/>
      <c r="B414" s="561"/>
      <c r="C414" s="532"/>
      <c r="D414" s="576"/>
      <c r="E414" s="582"/>
      <c r="F414" s="577"/>
      <c r="G414" s="577"/>
      <c r="H414" s="600"/>
      <c r="I414" s="577"/>
      <c r="J414" s="585">
        <v>1500</v>
      </c>
      <c r="K414" s="1978">
        <f>K412+J414</f>
        <v>23326374</v>
      </c>
    </row>
    <row r="415" spans="1:11">
      <c r="A415" s="9515"/>
      <c r="B415" s="2203"/>
      <c r="C415" s="457" t="s">
        <v>781</v>
      </c>
      <c r="D415" s="2908" t="s">
        <v>1167</v>
      </c>
      <c r="E415" s="2910" t="s">
        <v>195</v>
      </c>
      <c r="F415" s="2903"/>
      <c r="G415" s="2903"/>
      <c r="H415" s="943"/>
      <c r="I415" s="2903">
        <v>126640</v>
      </c>
      <c r="J415" s="595"/>
      <c r="K415" s="1977">
        <f>K414-I415</f>
        <v>23199734</v>
      </c>
    </row>
    <row r="416" spans="1:11">
      <c r="A416" s="9516"/>
      <c r="B416" s="2204"/>
      <c r="C416" s="461" t="s">
        <v>1237</v>
      </c>
      <c r="D416" s="2909" t="s">
        <v>38</v>
      </c>
      <c r="E416" s="2911"/>
      <c r="F416" s="2904"/>
      <c r="G416" s="2904"/>
      <c r="H416" s="460"/>
      <c r="I416" s="2904"/>
      <c r="J416" s="595"/>
      <c r="K416" s="1978"/>
    </row>
    <row r="417" spans="1:11">
      <c r="A417" s="487"/>
      <c r="B417" s="2220"/>
      <c r="C417" s="465"/>
      <c r="D417" s="602"/>
      <c r="E417" s="605"/>
      <c r="F417" s="577"/>
      <c r="G417" s="577"/>
      <c r="H417" s="600"/>
      <c r="I417" s="577"/>
      <c r="J417" s="585">
        <v>1500</v>
      </c>
      <c r="K417" s="1978">
        <f>K415+J417</f>
        <v>23201234</v>
      </c>
    </row>
    <row r="418" spans="1:11">
      <c r="A418" s="9515"/>
      <c r="B418" s="2203"/>
      <c r="C418" s="474" t="s">
        <v>815</v>
      </c>
      <c r="D418" s="2899" t="s">
        <v>627</v>
      </c>
      <c r="E418" s="2901" t="s">
        <v>92</v>
      </c>
      <c r="F418" s="2895"/>
      <c r="G418" s="2895"/>
      <c r="H418" s="537"/>
      <c r="I418" s="2895">
        <v>68288</v>
      </c>
      <c r="J418" s="595"/>
      <c r="K418" s="1977">
        <f>K417-I418</f>
        <v>23132946</v>
      </c>
    </row>
    <row r="419" spans="1:11">
      <c r="A419" s="9516"/>
      <c r="B419" s="2204"/>
      <c r="C419" s="461" t="s">
        <v>1443</v>
      </c>
      <c r="D419" s="2900" t="s">
        <v>1479</v>
      </c>
      <c r="E419" s="2902"/>
      <c r="F419" s="2896"/>
      <c r="G419" s="2896"/>
      <c r="H419" s="515"/>
      <c r="I419" s="2896"/>
      <c r="J419" s="595"/>
      <c r="K419" s="1978"/>
    </row>
    <row r="420" spans="1:11">
      <c r="A420" s="487"/>
      <c r="B420" s="561"/>
      <c r="C420" s="532"/>
      <c r="D420" s="576"/>
      <c r="E420" s="582"/>
      <c r="F420" s="577"/>
      <c r="G420" s="577"/>
      <c r="H420" s="600"/>
      <c r="I420" s="577"/>
      <c r="J420" s="585">
        <v>1800</v>
      </c>
      <c r="K420" s="1978">
        <f>K418+J420</f>
        <v>23134746</v>
      </c>
    </row>
    <row r="421" spans="1:11">
      <c r="A421" s="9515"/>
      <c r="B421" s="2203"/>
      <c r="C421" s="556" t="s">
        <v>815</v>
      </c>
      <c r="D421" s="2899" t="s">
        <v>627</v>
      </c>
      <c r="E421" s="2901" t="s">
        <v>92</v>
      </c>
      <c r="F421" s="2895"/>
      <c r="G421" s="2895"/>
      <c r="H421" s="2895"/>
      <c r="I421" s="2895">
        <v>110187</v>
      </c>
      <c r="J421" s="464"/>
      <c r="K421" s="1977">
        <f>K420-I421</f>
        <v>23024559</v>
      </c>
    </row>
    <row r="422" spans="1:11">
      <c r="A422" s="9516"/>
      <c r="B422" s="2204"/>
      <c r="C422" s="555" t="s">
        <v>1440</v>
      </c>
      <c r="D422" s="2900" t="s">
        <v>1479</v>
      </c>
      <c r="E422" s="2902"/>
      <c r="F422" s="2896"/>
      <c r="G422" s="2896"/>
      <c r="H422" s="2896"/>
      <c r="I422" s="2896"/>
      <c r="J422" s="559"/>
      <c r="K422" s="1978"/>
    </row>
    <row r="423" spans="1:11">
      <c r="A423" s="487"/>
      <c r="B423" s="2220"/>
      <c r="C423" s="532"/>
      <c r="D423" s="576"/>
      <c r="E423" s="582"/>
      <c r="F423" s="577"/>
      <c r="G423" s="577"/>
      <c r="H423" s="600"/>
      <c r="I423" s="577"/>
      <c r="J423" s="604">
        <v>1800</v>
      </c>
      <c r="K423" s="1978">
        <f>K421+J423</f>
        <v>23026359</v>
      </c>
    </row>
    <row r="424" spans="1:11">
      <c r="A424" s="9515"/>
      <c r="B424" s="2203"/>
      <c r="C424" s="474" t="s">
        <v>781</v>
      </c>
      <c r="D424" s="2899" t="s">
        <v>627</v>
      </c>
      <c r="E424" s="2901" t="s">
        <v>92</v>
      </c>
      <c r="F424" s="457"/>
      <c r="G424" s="2912"/>
      <c r="H424" s="2906"/>
      <c r="I424" s="2895">
        <v>24040</v>
      </c>
      <c r="J424" s="595"/>
      <c r="K424" s="2082">
        <f>K423-I424</f>
        <v>23002319</v>
      </c>
    </row>
    <row r="425" spans="1:11">
      <c r="A425" s="9516"/>
      <c r="B425" s="2204"/>
      <c r="C425" s="477" t="s">
        <v>1444</v>
      </c>
      <c r="D425" s="2900" t="s">
        <v>1479</v>
      </c>
      <c r="E425" s="2902"/>
      <c r="F425" s="461"/>
      <c r="G425" s="2913"/>
      <c r="H425" s="2907"/>
      <c r="I425" s="2896"/>
      <c r="J425" s="595"/>
      <c r="K425" s="2083"/>
    </row>
    <row r="426" spans="1:11">
      <c r="A426" s="487"/>
      <c r="B426" s="561"/>
      <c r="C426" s="532"/>
      <c r="D426" s="576"/>
      <c r="E426" s="582"/>
      <c r="F426" s="577"/>
      <c r="G426" s="577"/>
      <c r="H426" s="600"/>
      <c r="I426" s="577"/>
      <c r="J426" s="585">
        <v>1500</v>
      </c>
      <c r="K426" s="1978">
        <f>K424+J426</f>
        <v>23003819</v>
      </c>
    </row>
    <row r="427" spans="1:11">
      <c r="A427" s="9515"/>
      <c r="B427" s="2203"/>
      <c r="C427" s="457" t="s">
        <v>781</v>
      </c>
      <c r="D427" s="2899" t="s">
        <v>627</v>
      </c>
      <c r="E427" s="2901" t="s">
        <v>92</v>
      </c>
      <c r="F427" s="2895"/>
      <c r="G427" s="2895"/>
      <c r="H427" s="2895"/>
      <c r="I427" s="2895">
        <v>115390</v>
      </c>
      <c r="J427" s="2906"/>
      <c r="K427" s="1977">
        <f>K426-I427</f>
        <v>22888429</v>
      </c>
    </row>
    <row r="428" spans="1:11">
      <c r="A428" s="9516"/>
      <c r="B428" s="2204"/>
      <c r="C428" s="461" t="s">
        <v>1445</v>
      </c>
      <c r="D428" s="2900" t="s">
        <v>1479</v>
      </c>
      <c r="E428" s="2902"/>
      <c r="F428" s="2896"/>
      <c r="G428" s="2896"/>
      <c r="H428" s="2896"/>
      <c r="I428" s="2896"/>
      <c r="J428" s="2907"/>
      <c r="K428" s="1978"/>
    </row>
    <row r="429" spans="1:11">
      <c r="A429" s="487"/>
      <c r="B429" s="2220"/>
      <c r="C429" s="532"/>
      <c r="D429" s="576"/>
      <c r="E429" s="582"/>
      <c r="F429" s="577"/>
      <c r="G429" s="577"/>
      <c r="H429" s="600"/>
      <c r="I429" s="577"/>
      <c r="J429" s="604">
        <v>1500</v>
      </c>
      <c r="K429" s="2035">
        <f>K427+J429</f>
        <v>22889929</v>
      </c>
    </row>
    <row r="430" spans="1:11">
      <c r="A430" s="9515"/>
      <c r="B430" s="2203"/>
      <c r="C430" s="474" t="s">
        <v>781</v>
      </c>
      <c r="D430" s="2899"/>
      <c r="E430" s="2897"/>
      <c r="F430" s="2895"/>
      <c r="G430" s="2895"/>
      <c r="H430" s="534"/>
      <c r="I430" s="2567">
        <v>31390</v>
      </c>
      <c r="J430" s="464"/>
      <c r="K430" s="1977">
        <f>K429-I430</f>
        <v>22858539</v>
      </c>
    </row>
    <row r="431" spans="1:11">
      <c r="A431" s="9516"/>
      <c r="B431" s="2204"/>
      <c r="C431" s="477" t="s">
        <v>1830</v>
      </c>
      <c r="D431" s="2900"/>
      <c r="E431" s="2898"/>
      <c r="F431" s="2896"/>
      <c r="G431" s="2896"/>
      <c r="H431" s="515"/>
      <c r="I431" s="2568"/>
      <c r="J431" s="559"/>
      <c r="K431" s="1978"/>
    </row>
    <row r="432" spans="1:11">
      <c r="A432" s="487"/>
      <c r="B432" s="2220"/>
      <c r="C432" s="1980"/>
      <c r="D432" s="576"/>
      <c r="E432" s="582"/>
      <c r="F432" s="577"/>
      <c r="G432" s="577"/>
      <c r="H432" s="1962"/>
      <c r="I432" s="577"/>
      <c r="J432" s="586">
        <v>1500</v>
      </c>
      <c r="K432" s="1978">
        <f>K430+J432</f>
        <v>22860039</v>
      </c>
    </row>
    <row r="433" spans="1:11">
      <c r="A433" s="9515"/>
      <c r="B433" s="2203" t="s">
        <v>1965</v>
      </c>
      <c r="C433" s="457" t="s">
        <v>781</v>
      </c>
      <c r="D433" s="2914" t="s">
        <v>1363</v>
      </c>
      <c r="E433" s="2916"/>
      <c r="F433" s="2918"/>
      <c r="G433" s="2918"/>
      <c r="H433" s="2918">
        <v>760140</v>
      </c>
      <c r="I433" s="2918"/>
      <c r="J433" s="2922"/>
      <c r="K433" s="1977">
        <f>K432-H433</f>
        <v>22099899</v>
      </c>
    </row>
    <row r="434" spans="1:11">
      <c r="A434" s="9516"/>
      <c r="B434" s="2204"/>
      <c r="C434" s="461" t="s">
        <v>1362</v>
      </c>
      <c r="D434" s="2915"/>
      <c r="E434" s="533"/>
      <c r="F434" s="2919"/>
      <c r="G434" s="2919"/>
      <c r="H434" s="2919"/>
      <c r="I434" s="2919"/>
      <c r="J434" s="2923"/>
      <c r="K434" s="1978"/>
    </row>
    <row r="435" spans="1:11">
      <c r="A435" s="487"/>
      <c r="B435" s="561"/>
      <c r="C435" s="532"/>
      <c r="D435" s="576"/>
      <c r="E435" s="582"/>
      <c r="F435" s="577"/>
      <c r="G435" s="577"/>
      <c r="H435" s="600"/>
      <c r="I435" s="577"/>
      <c r="J435" s="585">
        <v>1500</v>
      </c>
      <c r="K435" s="1978">
        <f>K433+J435</f>
        <v>22101399</v>
      </c>
    </row>
    <row r="436" spans="1:11">
      <c r="A436" s="9515"/>
      <c r="B436" s="2203"/>
      <c r="C436" s="556" t="s">
        <v>781</v>
      </c>
      <c r="D436" s="2914" t="s">
        <v>1184</v>
      </c>
      <c r="E436" s="2916"/>
      <c r="F436" s="2918"/>
      <c r="G436" s="2918"/>
      <c r="H436" s="2918">
        <v>304140</v>
      </c>
      <c r="I436" s="2918"/>
      <c r="J436" s="2922"/>
      <c r="K436" s="2032">
        <f>K435-H436</f>
        <v>21797259</v>
      </c>
    </row>
    <row r="437" spans="1:11">
      <c r="A437" s="9516"/>
      <c r="B437" s="2204"/>
      <c r="C437" s="555" t="s">
        <v>1182</v>
      </c>
      <c r="D437" s="2915"/>
      <c r="E437" s="2917"/>
      <c r="F437" s="2919"/>
      <c r="G437" s="2919"/>
      <c r="H437" s="2919"/>
      <c r="I437" s="2919"/>
      <c r="J437" s="2923"/>
      <c r="K437" s="1978"/>
    </row>
    <row r="438" spans="1:11">
      <c r="A438" s="487"/>
      <c r="B438" s="2220"/>
      <c r="C438" s="532"/>
      <c r="D438" s="576"/>
      <c r="E438" s="582"/>
      <c r="F438" s="577"/>
      <c r="G438" s="577"/>
      <c r="H438" s="600"/>
      <c r="I438" s="577"/>
      <c r="J438" s="585">
        <v>1500</v>
      </c>
      <c r="K438" s="1978">
        <f>K436+J438</f>
        <v>21798759</v>
      </c>
    </row>
    <row r="439" spans="1:11">
      <c r="A439" s="9515"/>
      <c r="B439" s="2203"/>
      <c r="C439" s="556" t="s">
        <v>781</v>
      </c>
      <c r="D439" s="2925" t="s">
        <v>1496</v>
      </c>
      <c r="E439" s="974" t="s">
        <v>1497</v>
      </c>
      <c r="F439" s="2918"/>
      <c r="G439" s="2918">
        <v>18540</v>
      </c>
      <c r="H439" s="2918"/>
      <c r="I439" s="2918"/>
      <c r="J439" s="2922"/>
      <c r="K439" s="1977">
        <f>K438-G439</f>
        <v>21780219</v>
      </c>
    </row>
    <row r="440" spans="1:11">
      <c r="A440" s="9516"/>
      <c r="B440" s="2204"/>
      <c r="C440" s="555" t="s">
        <v>1493</v>
      </c>
      <c r="D440" s="2915" t="s">
        <v>38</v>
      </c>
      <c r="E440" s="2917"/>
      <c r="F440" s="2919"/>
      <c r="G440" s="2919"/>
      <c r="H440" s="2919"/>
      <c r="I440" s="2919"/>
      <c r="J440" s="2923"/>
      <c r="K440" s="1978"/>
    </row>
    <row r="441" spans="1:11">
      <c r="A441" s="487"/>
      <c r="B441" s="2220"/>
      <c r="C441" s="529"/>
      <c r="D441" s="602"/>
      <c r="E441" s="605"/>
      <c r="F441" s="577"/>
      <c r="G441" s="577"/>
      <c r="H441" s="600"/>
      <c r="I441" s="577"/>
      <c r="J441" s="585">
        <v>1500</v>
      </c>
      <c r="K441" s="2035">
        <f>K439+J441</f>
        <v>21781719</v>
      </c>
    </row>
    <row r="442" spans="1:11">
      <c r="A442" s="9515"/>
      <c r="B442" s="2203"/>
      <c r="C442" s="556" t="s">
        <v>781</v>
      </c>
      <c r="D442" s="2925" t="s">
        <v>1496</v>
      </c>
      <c r="E442" s="974" t="s">
        <v>1497</v>
      </c>
      <c r="F442" s="2918"/>
      <c r="G442" s="2918">
        <v>10140</v>
      </c>
      <c r="H442" s="2918"/>
      <c r="I442" s="2918"/>
      <c r="J442" s="2922"/>
      <c r="K442" s="2240">
        <f>K441-G442</f>
        <v>21771579</v>
      </c>
    </row>
    <row r="443" spans="1:11">
      <c r="A443" s="9516"/>
      <c r="B443" s="2204"/>
      <c r="C443" s="555" t="s">
        <v>1494</v>
      </c>
      <c r="D443" s="2915" t="s">
        <v>38</v>
      </c>
      <c r="E443" s="2917"/>
      <c r="F443" s="2919"/>
      <c r="G443" s="2919"/>
      <c r="H443" s="2919"/>
      <c r="I443" s="2919"/>
      <c r="J443" s="2923"/>
      <c r="K443" s="2241"/>
    </row>
    <row r="444" spans="1:11">
      <c r="A444" s="487"/>
      <c r="B444" s="561"/>
      <c r="C444" s="532"/>
      <c r="D444" s="576"/>
      <c r="E444" s="582"/>
      <c r="F444" s="577"/>
      <c r="G444" s="577"/>
      <c r="H444" s="600"/>
      <c r="I444" s="577"/>
      <c r="J444" s="585">
        <v>1500</v>
      </c>
      <c r="K444" s="2241">
        <f>K442+J444</f>
        <v>21773079</v>
      </c>
    </row>
    <row r="445" spans="1:11">
      <c r="A445" s="9515"/>
      <c r="B445" s="2203"/>
      <c r="C445" s="556" t="s">
        <v>781</v>
      </c>
      <c r="D445" s="2925" t="s">
        <v>1496</v>
      </c>
      <c r="E445" s="974" t="s">
        <v>1497</v>
      </c>
      <c r="F445" s="2918"/>
      <c r="G445" s="2918">
        <v>19740</v>
      </c>
      <c r="H445" s="2918"/>
      <c r="I445" s="2918"/>
      <c r="J445" s="2922"/>
      <c r="K445" s="2240">
        <f>K444-G445</f>
        <v>21753339</v>
      </c>
    </row>
    <row r="446" spans="1:11">
      <c r="A446" s="9516"/>
      <c r="B446" s="2204"/>
      <c r="C446" s="555" t="s">
        <v>1495</v>
      </c>
      <c r="D446" s="2915" t="s">
        <v>38</v>
      </c>
      <c r="E446" s="2917"/>
      <c r="F446" s="2919"/>
      <c r="G446" s="2919"/>
      <c r="H446" s="2919"/>
      <c r="I446" s="2919"/>
      <c r="J446" s="2923"/>
      <c r="K446" s="2241"/>
    </row>
    <row r="447" spans="1:11">
      <c r="A447" s="487"/>
      <c r="B447" s="561"/>
      <c r="C447" s="529"/>
      <c r="D447" s="602"/>
      <c r="E447" s="605"/>
      <c r="F447" s="577"/>
      <c r="G447" s="577"/>
      <c r="H447" s="600"/>
      <c r="I447" s="577"/>
      <c r="J447" s="585">
        <v>1500</v>
      </c>
      <c r="K447" s="2243">
        <f>K445+J447</f>
        <v>21754839</v>
      </c>
    </row>
    <row r="448" spans="1:11">
      <c r="A448" s="9515"/>
      <c r="B448" s="2203"/>
      <c r="C448" s="545" t="s">
        <v>781</v>
      </c>
      <c r="D448" s="2914" t="s">
        <v>941</v>
      </c>
      <c r="E448" s="974" t="s">
        <v>276</v>
      </c>
      <c r="F448" s="2918"/>
      <c r="G448" s="2918">
        <v>34140</v>
      </c>
      <c r="H448" s="537"/>
      <c r="I448" s="2918"/>
      <c r="J448" s="2922"/>
      <c r="K448" s="2240">
        <f>K447-G448</f>
        <v>21720699</v>
      </c>
    </row>
    <row r="449" spans="1:11">
      <c r="A449" s="9516"/>
      <c r="B449" s="2204"/>
      <c r="C449" s="555" t="s">
        <v>1265</v>
      </c>
      <c r="D449" s="2915" t="s">
        <v>956</v>
      </c>
      <c r="E449" s="2920"/>
      <c r="F449" s="2919"/>
      <c r="G449" s="2919"/>
      <c r="H449" s="515"/>
      <c r="I449" s="2919"/>
      <c r="J449" s="2923"/>
      <c r="K449" s="2241"/>
    </row>
    <row r="450" spans="1:11">
      <c r="A450" s="487"/>
      <c r="B450" s="561"/>
      <c r="C450" s="532"/>
      <c r="D450" s="576"/>
      <c r="E450" s="582"/>
      <c r="F450" s="577"/>
      <c r="G450" s="577"/>
      <c r="H450" s="600"/>
      <c r="I450" s="577"/>
      <c r="J450" s="585">
        <v>1500</v>
      </c>
      <c r="K450" s="2243">
        <f>K448+J450</f>
        <v>21722199</v>
      </c>
    </row>
    <row r="451" spans="1:11">
      <c r="A451" s="9515"/>
      <c r="B451" s="2203"/>
      <c r="C451" s="457" t="s">
        <v>781</v>
      </c>
      <c r="D451" s="2926" t="s">
        <v>1734</v>
      </c>
      <c r="E451" s="459" t="s">
        <v>1805</v>
      </c>
      <c r="F451" s="2918"/>
      <c r="G451" s="2918">
        <v>31140</v>
      </c>
      <c r="H451" s="2918"/>
      <c r="I451" s="2918"/>
      <c r="J451" s="2922"/>
      <c r="K451" s="2240">
        <f>K450-G451</f>
        <v>21691059</v>
      </c>
    </row>
    <row r="452" spans="1:11">
      <c r="A452" s="9516"/>
      <c r="B452" s="2204"/>
      <c r="C452" s="461" t="s">
        <v>1733</v>
      </c>
      <c r="D452" s="2927" t="s">
        <v>1860</v>
      </c>
      <c r="E452" s="2924"/>
      <c r="F452" s="2919"/>
      <c r="G452" s="2919"/>
      <c r="H452" s="2919"/>
      <c r="I452" s="2919"/>
      <c r="J452" s="2923"/>
      <c r="K452" s="2241"/>
    </row>
    <row r="453" spans="1:11">
      <c r="A453" s="487"/>
      <c r="B453" s="561"/>
      <c r="C453" s="529"/>
      <c r="D453" s="602"/>
      <c r="E453" s="605"/>
      <c r="F453" s="577"/>
      <c r="G453" s="577"/>
      <c r="H453" s="600"/>
      <c r="I453" s="577"/>
      <c r="J453" s="604">
        <v>1500</v>
      </c>
      <c r="K453" s="2241">
        <f>K451+J453</f>
        <v>21692559</v>
      </c>
    </row>
    <row r="454" spans="1:11">
      <c r="A454" s="9515"/>
      <c r="B454" s="2203"/>
      <c r="C454" s="474" t="s">
        <v>781</v>
      </c>
      <c r="D454" s="2914" t="s">
        <v>933</v>
      </c>
      <c r="E454" s="2916" t="s">
        <v>110</v>
      </c>
      <c r="F454" s="2918"/>
      <c r="G454" s="2918">
        <v>119640</v>
      </c>
      <c r="H454" s="2918"/>
      <c r="I454" s="2918"/>
      <c r="J454" s="2922"/>
      <c r="K454" s="1977">
        <f>K453-G454</f>
        <v>21572919</v>
      </c>
    </row>
    <row r="455" spans="1:11">
      <c r="A455" s="9516"/>
      <c r="B455" s="2204"/>
      <c r="C455" s="461" t="s">
        <v>1241</v>
      </c>
      <c r="D455" s="2915" t="s">
        <v>598</v>
      </c>
      <c r="E455" s="2917"/>
      <c r="F455" s="2919"/>
      <c r="G455" s="2919"/>
      <c r="H455" s="2919"/>
      <c r="I455" s="2919"/>
      <c r="J455" s="2923"/>
      <c r="K455" s="1978"/>
    </row>
    <row r="456" spans="1:11">
      <c r="A456" s="487"/>
      <c r="B456" s="561"/>
      <c r="C456" s="532"/>
      <c r="D456" s="576"/>
      <c r="E456" s="582"/>
      <c r="F456" s="577"/>
      <c r="G456" s="577"/>
      <c r="H456" s="600"/>
      <c r="I456" s="577"/>
      <c r="J456" s="585">
        <v>1500</v>
      </c>
      <c r="K456" s="2241">
        <f>K454+J456</f>
        <v>21574419</v>
      </c>
    </row>
    <row r="457" spans="1:11">
      <c r="A457" s="9515"/>
      <c r="B457" s="2203"/>
      <c r="C457" s="474" t="s">
        <v>781</v>
      </c>
      <c r="D457" s="2926" t="s">
        <v>312</v>
      </c>
      <c r="E457" s="2916" t="s">
        <v>310</v>
      </c>
      <c r="F457" s="2918"/>
      <c r="G457" s="2918">
        <v>10140</v>
      </c>
      <c r="H457" s="2918"/>
      <c r="I457" s="2918"/>
      <c r="J457" s="2922"/>
      <c r="K457" s="2240">
        <f>K456-G457</f>
        <v>21564279</v>
      </c>
    </row>
    <row r="458" spans="1:11">
      <c r="A458" s="9516"/>
      <c r="B458" s="2204"/>
      <c r="C458" s="538" t="s">
        <v>1242</v>
      </c>
      <c r="D458" s="2927" t="s">
        <v>38</v>
      </c>
      <c r="E458" s="2924"/>
      <c r="F458" s="2919"/>
      <c r="G458" s="2919"/>
      <c r="H458" s="2919"/>
      <c r="I458" s="2919"/>
      <c r="J458" s="2923"/>
      <c r="K458" s="2241"/>
    </row>
    <row r="459" spans="1:11">
      <c r="A459" s="487"/>
      <c r="B459" s="2220"/>
      <c r="C459" s="532"/>
      <c r="D459" s="576"/>
      <c r="E459" s="582"/>
      <c r="F459" s="577"/>
      <c r="G459" s="577"/>
      <c r="H459" s="600"/>
      <c r="I459" s="577"/>
      <c r="J459" s="604">
        <v>1500</v>
      </c>
      <c r="K459" s="2241">
        <f>K457+J459</f>
        <v>21565779</v>
      </c>
    </row>
    <row r="460" spans="1:11">
      <c r="A460" s="9515"/>
      <c r="B460" s="2203"/>
      <c r="C460" s="556" t="s">
        <v>781</v>
      </c>
      <c r="D460" s="2926" t="s">
        <v>312</v>
      </c>
      <c r="E460" s="2916" t="s">
        <v>310</v>
      </c>
      <c r="F460" s="2918"/>
      <c r="G460" s="2918">
        <v>42890</v>
      </c>
      <c r="H460" s="2918"/>
      <c r="I460" s="2918"/>
      <c r="J460" s="2922"/>
      <c r="K460" s="2240">
        <f>K459-G460</f>
        <v>21522889</v>
      </c>
    </row>
    <row r="461" spans="1:11">
      <c r="A461" s="9516"/>
      <c r="B461" s="2204"/>
      <c r="C461" s="555" t="s">
        <v>1535</v>
      </c>
      <c r="D461" s="2927" t="s">
        <v>38</v>
      </c>
      <c r="E461" s="2924"/>
      <c r="F461" s="2919"/>
      <c r="G461" s="2919"/>
      <c r="H461" s="2919"/>
      <c r="I461" s="2919"/>
      <c r="J461" s="2923"/>
      <c r="K461" s="2241"/>
    </row>
    <row r="462" spans="1:11">
      <c r="A462" s="487"/>
      <c r="B462" s="561"/>
      <c r="C462" s="529"/>
      <c r="D462" s="602"/>
      <c r="E462" s="605"/>
      <c r="F462" s="577"/>
      <c r="G462" s="577"/>
      <c r="H462" s="600"/>
      <c r="I462" s="577"/>
      <c r="J462" s="585">
        <v>1500</v>
      </c>
      <c r="K462" s="2241">
        <f>K460+J462</f>
        <v>21524389</v>
      </c>
    </row>
    <row r="463" spans="1:11">
      <c r="A463" s="9515"/>
      <c r="B463" s="2203"/>
      <c r="C463" s="474" t="s">
        <v>781</v>
      </c>
      <c r="D463" s="2914" t="s">
        <v>199</v>
      </c>
      <c r="E463" s="2916" t="s">
        <v>201</v>
      </c>
      <c r="F463" s="2918"/>
      <c r="G463" s="2918">
        <v>72640</v>
      </c>
      <c r="H463" s="2918"/>
      <c r="I463" s="2918"/>
      <c r="J463" s="2922"/>
      <c r="K463" s="2240">
        <f>K462-G463</f>
        <v>21451749</v>
      </c>
    </row>
    <row r="464" spans="1:11">
      <c r="A464" s="9516"/>
      <c r="B464" s="2204"/>
      <c r="C464" s="477" t="s">
        <v>1243</v>
      </c>
      <c r="D464" s="2915" t="s">
        <v>200</v>
      </c>
      <c r="E464" s="2917"/>
      <c r="F464" s="2919"/>
      <c r="G464" s="2919"/>
      <c r="H464" s="2919"/>
      <c r="I464" s="2919"/>
      <c r="J464" s="2923"/>
      <c r="K464" s="2241"/>
    </row>
    <row r="465" spans="1:11">
      <c r="A465" s="487"/>
      <c r="B465" s="2220"/>
      <c r="C465" s="532"/>
      <c r="D465" s="576"/>
      <c r="E465" s="582"/>
      <c r="F465" s="577"/>
      <c r="G465" s="577"/>
      <c r="H465" s="600"/>
      <c r="I465" s="577"/>
      <c r="J465" s="604">
        <v>1500</v>
      </c>
      <c r="K465" s="2243">
        <f>K463+J465</f>
        <v>21453249</v>
      </c>
    </row>
    <row r="466" spans="1:11">
      <c r="A466" s="9515"/>
      <c r="B466" s="2203"/>
      <c r="C466" s="457" t="s">
        <v>781</v>
      </c>
      <c r="D466" s="2926" t="s">
        <v>943</v>
      </c>
      <c r="E466" s="459" t="s">
        <v>1231</v>
      </c>
      <c r="F466" s="2918"/>
      <c r="G466" s="2918">
        <v>177640</v>
      </c>
      <c r="H466" s="2918"/>
      <c r="I466" s="2918"/>
      <c r="J466" s="2922"/>
      <c r="K466" s="2240">
        <f>K465-G466</f>
        <v>21275609</v>
      </c>
    </row>
    <row r="467" spans="1:11">
      <c r="A467" s="9516"/>
      <c r="B467" s="2204"/>
      <c r="C467" s="461" t="s">
        <v>1181</v>
      </c>
      <c r="D467" s="2927" t="s">
        <v>598</v>
      </c>
      <c r="E467" s="2924"/>
      <c r="F467" s="2919"/>
      <c r="G467" s="2919"/>
      <c r="H467" s="2919"/>
      <c r="I467" s="2919"/>
      <c r="J467" s="2923"/>
      <c r="K467" s="2241"/>
    </row>
    <row r="468" spans="1:11">
      <c r="A468" s="487"/>
      <c r="B468" s="561"/>
      <c r="C468" s="532"/>
      <c r="D468" s="576"/>
      <c r="E468" s="582"/>
      <c r="F468" s="577"/>
      <c r="G468" s="577"/>
      <c r="H468" s="600"/>
      <c r="I468" s="577"/>
      <c r="J468" s="604">
        <v>1500</v>
      </c>
      <c r="K468" s="2241">
        <f>K466+J468</f>
        <v>21277109</v>
      </c>
    </row>
    <row r="469" spans="1:11">
      <c r="A469" s="9515"/>
      <c r="B469" s="2203"/>
      <c r="C469" s="556" t="s">
        <v>781</v>
      </c>
      <c r="D469" s="2914" t="s">
        <v>939</v>
      </c>
      <c r="E469" s="459" t="s">
        <v>1244</v>
      </c>
      <c r="F469" s="2918"/>
      <c r="G469" s="2918">
        <v>65140</v>
      </c>
      <c r="H469" s="2918"/>
      <c r="I469" s="2918"/>
      <c r="J469" s="2922"/>
      <c r="K469" s="2240">
        <f>K468-G469</f>
        <v>21211969</v>
      </c>
    </row>
    <row r="470" spans="1:11">
      <c r="A470" s="9516"/>
      <c r="B470" s="2204"/>
      <c r="C470" s="555" t="s">
        <v>938</v>
      </c>
      <c r="D470" s="2915" t="s">
        <v>1819</v>
      </c>
      <c r="E470" s="2924"/>
      <c r="F470" s="2919"/>
      <c r="G470" s="2919"/>
      <c r="H470" s="2919"/>
      <c r="I470" s="2919"/>
      <c r="J470" s="2923"/>
      <c r="K470" s="2241"/>
    </row>
    <row r="471" spans="1:11">
      <c r="A471" s="487"/>
      <c r="B471" s="561"/>
      <c r="C471" s="529"/>
      <c r="D471" s="602"/>
      <c r="E471" s="605"/>
      <c r="F471" s="577"/>
      <c r="G471" s="577"/>
      <c r="H471" s="600"/>
      <c r="I471" s="577"/>
      <c r="J471" s="585">
        <v>1500</v>
      </c>
      <c r="K471" s="2241">
        <f>K469+J471</f>
        <v>21213469</v>
      </c>
    </row>
    <row r="472" spans="1:11">
      <c r="A472" s="9515"/>
      <c r="B472" s="2203"/>
      <c r="C472" s="457" t="s">
        <v>781</v>
      </c>
      <c r="D472" s="2926" t="s">
        <v>1246</v>
      </c>
      <c r="E472" s="459" t="s">
        <v>1248</v>
      </c>
      <c r="F472" s="2918"/>
      <c r="G472" s="2918">
        <v>46140</v>
      </c>
      <c r="H472" s="2918"/>
      <c r="I472" s="2918"/>
      <c r="J472" s="2922"/>
      <c r="K472" s="2240">
        <f>K471-G472</f>
        <v>21167329</v>
      </c>
    </row>
    <row r="473" spans="1:11">
      <c r="A473" s="9516"/>
      <c r="B473" s="2204"/>
      <c r="C473" s="461" t="s">
        <v>1245</v>
      </c>
      <c r="D473" s="2927" t="s">
        <v>1247</v>
      </c>
      <c r="E473" s="2924"/>
      <c r="F473" s="2919"/>
      <c r="G473" s="2919"/>
      <c r="H473" s="2919"/>
      <c r="I473" s="2919"/>
      <c r="J473" s="2923"/>
      <c r="K473" s="2241"/>
    </row>
    <row r="474" spans="1:11">
      <c r="A474" s="487"/>
      <c r="B474" s="561"/>
      <c r="C474" s="529"/>
      <c r="D474" s="602"/>
      <c r="E474" s="605"/>
      <c r="F474" s="577"/>
      <c r="G474" s="577"/>
      <c r="H474" s="600"/>
      <c r="I474" s="577"/>
      <c r="J474" s="585">
        <v>1500</v>
      </c>
      <c r="K474" s="2243">
        <f>K472+J474</f>
        <v>21168829</v>
      </c>
    </row>
    <row r="475" spans="1:11">
      <c r="A475" s="9515"/>
      <c r="B475" s="2203"/>
      <c r="C475" s="556" t="s">
        <v>781</v>
      </c>
      <c r="D475" s="2914" t="s">
        <v>1321</v>
      </c>
      <c r="E475" s="1110" t="s">
        <v>1322</v>
      </c>
      <c r="F475" s="2918"/>
      <c r="G475" s="2918">
        <v>31640</v>
      </c>
      <c r="H475" s="2918"/>
      <c r="I475" s="2918"/>
      <c r="J475" s="2922"/>
      <c r="K475" s="2240">
        <f>K474-G475</f>
        <v>21137189</v>
      </c>
    </row>
    <row r="476" spans="1:11">
      <c r="A476" s="9516"/>
      <c r="B476" s="2204"/>
      <c r="C476" s="555" t="s">
        <v>1306</v>
      </c>
      <c r="D476" s="2915" t="s">
        <v>1176</v>
      </c>
      <c r="E476" s="2917"/>
      <c r="F476" s="2919"/>
      <c r="G476" s="2919"/>
      <c r="H476" s="2919"/>
      <c r="I476" s="2919"/>
      <c r="J476" s="2923"/>
      <c r="K476" s="2241"/>
    </row>
    <row r="477" spans="1:11">
      <c r="A477" s="487"/>
      <c r="B477" s="561"/>
      <c r="C477" s="529"/>
      <c r="D477" s="602"/>
      <c r="E477" s="605"/>
      <c r="F477" s="577"/>
      <c r="G477" s="577"/>
      <c r="H477" s="600"/>
      <c r="I477" s="577"/>
      <c r="J477" s="585">
        <v>1500</v>
      </c>
      <c r="K477" s="2241">
        <f>K475+J477</f>
        <v>21138689</v>
      </c>
    </row>
    <row r="478" spans="1:11">
      <c r="A478" s="9515"/>
      <c r="B478" s="2203"/>
      <c r="C478" s="556" t="s">
        <v>781</v>
      </c>
      <c r="D478" s="2914" t="s">
        <v>743</v>
      </c>
      <c r="E478" s="2916" t="s">
        <v>1177</v>
      </c>
      <c r="F478" s="2918"/>
      <c r="G478" s="2918">
        <v>15390</v>
      </c>
      <c r="H478" s="2918"/>
      <c r="I478" s="2918"/>
      <c r="J478" s="2922"/>
      <c r="K478" s="2240">
        <f>K477-G478</f>
        <v>21123299</v>
      </c>
    </row>
    <row r="479" spans="1:11">
      <c r="A479" s="9516"/>
      <c r="B479" s="2204"/>
      <c r="C479" s="555" t="s">
        <v>1175</v>
      </c>
      <c r="D479" s="2915" t="s">
        <v>1176</v>
      </c>
      <c r="E479" s="2917"/>
      <c r="F479" s="2919"/>
      <c r="G479" s="2919"/>
      <c r="H479" s="2919"/>
      <c r="I479" s="2919"/>
      <c r="J479" s="2923"/>
      <c r="K479" s="2241"/>
    </row>
    <row r="480" spans="1:11">
      <c r="A480" s="487"/>
      <c r="B480" s="561"/>
      <c r="C480" s="529"/>
      <c r="D480" s="602"/>
      <c r="E480" s="605"/>
      <c r="F480" s="577"/>
      <c r="G480" s="577"/>
      <c r="H480" s="600"/>
      <c r="I480" s="577"/>
      <c r="J480" s="585">
        <v>1500</v>
      </c>
      <c r="K480" s="2244">
        <f>K478+J480</f>
        <v>21124799</v>
      </c>
    </row>
    <row r="481" spans="1:11">
      <c r="A481" s="9515"/>
      <c r="B481" s="2203"/>
      <c r="C481" s="474" t="s">
        <v>1920</v>
      </c>
      <c r="D481" s="485" t="s">
        <v>1887</v>
      </c>
      <c r="E481" s="2916" t="s">
        <v>1888</v>
      </c>
      <c r="F481" s="2921"/>
      <c r="G481" s="2918">
        <v>64140</v>
      </c>
      <c r="H481" s="2918"/>
      <c r="I481" s="2918"/>
      <c r="J481" s="2922"/>
      <c r="K481" s="2240">
        <f>K480-G481</f>
        <v>21060659</v>
      </c>
    </row>
    <row r="482" spans="1:11">
      <c r="A482" s="9516"/>
      <c r="B482" s="2204"/>
      <c r="C482" s="477" t="s">
        <v>1922</v>
      </c>
      <c r="D482" s="486" t="s">
        <v>1819</v>
      </c>
      <c r="E482" s="2917"/>
      <c r="F482" s="2919"/>
      <c r="G482" s="2919"/>
      <c r="H482" s="2919"/>
      <c r="I482" s="2919"/>
      <c r="J482" s="2923"/>
      <c r="K482" s="2241"/>
    </row>
    <row r="483" spans="1:11">
      <c r="A483" s="498"/>
      <c r="B483" s="974"/>
      <c r="C483" s="891"/>
      <c r="D483" s="891"/>
      <c r="E483" s="891"/>
      <c r="F483" s="586"/>
      <c r="G483" s="588"/>
      <c r="H483" s="600"/>
      <c r="I483" s="577"/>
      <c r="J483" s="604">
        <v>1500</v>
      </c>
      <c r="K483" s="2245">
        <f>K481+J483</f>
        <v>21062159</v>
      </c>
    </row>
    <row r="484" spans="1:11">
      <c r="A484" s="9515"/>
      <c r="B484" s="2203"/>
      <c r="C484" s="474" t="s">
        <v>1921</v>
      </c>
      <c r="D484" s="485" t="s">
        <v>1887</v>
      </c>
      <c r="E484" s="2916" t="s">
        <v>1888</v>
      </c>
      <c r="F484" s="2918"/>
      <c r="G484" s="2918">
        <v>31140</v>
      </c>
      <c r="H484" s="2928"/>
      <c r="I484" s="2918"/>
      <c r="J484" s="2922"/>
      <c r="K484" s="2240">
        <f>K483-G484</f>
        <v>21031019</v>
      </c>
    </row>
    <row r="485" spans="1:11">
      <c r="A485" s="9516"/>
      <c r="B485" s="2204"/>
      <c r="C485" s="477" t="s">
        <v>1923</v>
      </c>
      <c r="D485" s="486" t="s">
        <v>1819</v>
      </c>
      <c r="E485" s="2917"/>
      <c r="F485" s="2919"/>
      <c r="G485" s="2919"/>
      <c r="H485" s="2929"/>
      <c r="I485" s="2919"/>
      <c r="J485" s="2923"/>
      <c r="K485" s="2241"/>
    </row>
    <row r="486" spans="1:11">
      <c r="A486" s="487"/>
      <c r="B486" s="561"/>
      <c r="C486" s="529"/>
      <c r="D486" s="602"/>
      <c r="E486" s="605"/>
      <c r="F486" s="577"/>
      <c r="G486" s="577"/>
      <c r="H486" s="600"/>
      <c r="I486" s="577"/>
      <c r="J486" s="604">
        <v>1500</v>
      </c>
      <c r="K486" s="2241">
        <f>K484+J486</f>
        <v>21032519</v>
      </c>
    </row>
    <row r="487" spans="1:11">
      <c r="A487" s="9515"/>
      <c r="B487" s="2203"/>
      <c r="C487" s="545" t="s">
        <v>781</v>
      </c>
      <c r="D487" s="2914" t="s">
        <v>113</v>
      </c>
      <c r="E487" s="2916" t="s">
        <v>114</v>
      </c>
      <c r="F487" s="2918"/>
      <c r="G487" s="2918"/>
      <c r="H487" s="2918"/>
      <c r="I487" s="2918">
        <v>145140</v>
      </c>
      <c r="J487" s="2922"/>
      <c r="K487" s="2240">
        <f>K486-I487</f>
        <v>20887379</v>
      </c>
    </row>
    <row r="488" spans="1:11">
      <c r="A488" s="9516"/>
      <c r="B488" s="2204"/>
      <c r="C488" s="538" t="s">
        <v>1420</v>
      </c>
      <c r="D488" s="2915" t="s">
        <v>46</v>
      </c>
      <c r="E488" s="2917"/>
      <c r="F488" s="2919"/>
      <c r="G488" s="2919"/>
      <c r="H488" s="2919"/>
      <c r="I488" s="2919"/>
      <c r="J488" s="2923"/>
      <c r="K488" s="2241"/>
    </row>
    <row r="489" spans="1:11">
      <c r="A489" s="487"/>
      <c r="B489" s="2220"/>
      <c r="C489" s="529"/>
      <c r="D489" s="602"/>
      <c r="E489" s="605"/>
      <c r="F489" s="577"/>
      <c r="G489" s="577"/>
      <c r="H489" s="600"/>
      <c r="I489" s="577"/>
      <c r="J489" s="585">
        <v>1500</v>
      </c>
      <c r="K489" s="2243">
        <f>K487+J489</f>
        <v>20888879</v>
      </c>
    </row>
    <row r="490" spans="1:11">
      <c r="A490" s="9515"/>
      <c r="B490" s="2203"/>
      <c r="C490" s="517" t="s">
        <v>796</v>
      </c>
      <c r="D490" s="2925"/>
      <c r="E490" s="974"/>
      <c r="F490" s="2921"/>
      <c r="G490" s="2921"/>
      <c r="H490" s="537"/>
      <c r="I490" s="2566">
        <v>42300</v>
      </c>
      <c r="J490" s="595"/>
      <c r="K490" s="2240">
        <f>K489-I490</f>
        <v>20846579</v>
      </c>
    </row>
    <row r="491" spans="1:11">
      <c r="A491" s="9516"/>
      <c r="B491" s="2204"/>
      <c r="C491" s="555" t="s">
        <v>1915</v>
      </c>
      <c r="D491" s="2915"/>
      <c r="E491" s="2920"/>
      <c r="F491" s="2919"/>
      <c r="G491" s="2919"/>
      <c r="H491" s="515"/>
      <c r="I491" s="1976"/>
      <c r="J491" s="595"/>
      <c r="K491" s="2241"/>
    </row>
    <row r="492" spans="1:11">
      <c r="A492" s="487"/>
      <c r="B492" s="561"/>
      <c r="C492" s="532"/>
      <c r="D492" s="576"/>
      <c r="E492" s="582"/>
      <c r="F492" s="577"/>
      <c r="G492" s="577"/>
      <c r="H492" s="600"/>
      <c r="I492" s="2034"/>
      <c r="J492" s="585">
        <v>750</v>
      </c>
      <c r="K492" s="2241">
        <f>K490+J492</f>
        <v>20847329</v>
      </c>
    </row>
    <row r="493" spans="1:11">
      <c r="A493" s="9515"/>
      <c r="B493" s="2203"/>
      <c r="C493" s="517" t="s">
        <v>796</v>
      </c>
      <c r="D493" s="2914"/>
      <c r="E493" s="974"/>
      <c r="F493" s="2921"/>
      <c r="G493" s="2918"/>
      <c r="H493" s="537"/>
      <c r="I493" s="1975">
        <v>42300</v>
      </c>
      <c r="J493" s="595"/>
      <c r="K493" s="2240">
        <f>K492-I493</f>
        <v>20805029</v>
      </c>
    </row>
    <row r="494" spans="1:11">
      <c r="A494" s="9516"/>
      <c r="B494" s="2204"/>
      <c r="C494" s="555" t="s">
        <v>1916</v>
      </c>
      <c r="D494" s="2915"/>
      <c r="E494" s="2920"/>
      <c r="F494" s="2919"/>
      <c r="G494" s="2919"/>
      <c r="H494" s="515"/>
      <c r="I494" s="1976"/>
      <c r="J494" s="595"/>
      <c r="K494" s="2241"/>
    </row>
    <row r="495" spans="1:11">
      <c r="A495" s="487"/>
      <c r="B495" s="561"/>
      <c r="C495" s="532"/>
      <c r="D495" s="576"/>
      <c r="E495" s="582"/>
      <c r="F495" s="577"/>
      <c r="G495" s="577"/>
      <c r="H495" s="600"/>
      <c r="I495" s="2034"/>
      <c r="J495" s="585">
        <v>750</v>
      </c>
      <c r="K495" s="2241">
        <f>K493+J495</f>
        <v>20805779</v>
      </c>
    </row>
    <row r="496" spans="1:11">
      <c r="A496" s="9515"/>
      <c r="B496" s="2203" t="s">
        <v>1966</v>
      </c>
      <c r="C496" s="556" t="s">
        <v>815</v>
      </c>
      <c r="D496" s="2934" t="s">
        <v>955</v>
      </c>
      <c r="E496" s="2932" t="s">
        <v>1232</v>
      </c>
      <c r="F496" s="2930"/>
      <c r="G496" s="2930"/>
      <c r="H496" s="2930"/>
      <c r="I496" s="2930">
        <v>441133</v>
      </c>
      <c r="J496" s="595"/>
      <c r="K496" s="2240">
        <f>K495-I496</f>
        <v>20364646</v>
      </c>
    </row>
    <row r="497" spans="1:11">
      <c r="A497" s="9516"/>
      <c r="B497" s="2204"/>
      <c r="C497" s="555" t="s">
        <v>1186</v>
      </c>
      <c r="D497" s="2935" t="s">
        <v>956</v>
      </c>
      <c r="E497" s="2933"/>
      <c r="F497" s="2931"/>
      <c r="G497" s="2931"/>
      <c r="H497" s="2931"/>
      <c r="I497" s="2931"/>
      <c r="J497" s="595"/>
      <c r="K497" s="2241"/>
    </row>
    <row r="498" spans="1:11">
      <c r="A498" s="487"/>
      <c r="B498" s="2219"/>
      <c r="C498" s="465"/>
      <c r="D498" s="602"/>
      <c r="E498" s="605"/>
      <c r="F498" s="577"/>
      <c r="G498" s="600"/>
      <c r="H498" s="600"/>
      <c r="I498" s="600"/>
      <c r="J498" s="585">
        <v>1800</v>
      </c>
      <c r="K498" s="1368">
        <f>K496+J498</f>
        <v>20366446</v>
      </c>
    </row>
    <row r="499" spans="1:11">
      <c r="A499" s="498"/>
      <c r="B499" s="2203"/>
      <c r="C499" s="556" t="s">
        <v>796</v>
      </c>
      <c r="D499" s="2934" t="s">
        <v>955</v>
      </c>
      <c r="E499" s="2932" t="s">
        <v>1232</v>
      </c>
      <c r="F499" s="2930"/>
      <c r="G499" s="2930"/>
      <c r="H499" s="2930"/>
      <c r="I499" s="2930">
        <v>96300</v>
      </c>
      <c r="J499" s="2937"/>
      <c r="K499" s="1977">
        <f>K498-I499</f>
        <v>20270146</v>
      </c>
    </row>
    <row r="500" spans="1:11">
      <c r="A500" s="498"/>
      <c r="B500" s="2204"/>
      <c r="C500" s="477" t="s">
        <v>1187</v>
      </c>
      <c r="D500" s="2935" t="s">
        <v>956</v>
      </c>
      <c r="E500" s="2933"/>
      <c r="F500" s="2931"/>
      <c r="G500" s="2931"/>
      <c r="H500" s="2931"/>
      <c r="I500" s="2931"/>
      <c r="J500" s="2938"/>
      <c r="K500" s="1978"/>
    </row>
    <row r="501" spans="1:11">
      <c r="A501" s="514"/>
      <c r="B501" s="2211"/>
      <c r="C501" s="532"/>
      <c r="D501" s="576"/>
      <c r="E501" s="582"/>
      <c r="F501" s="577"/>
      <c r="G501" s="577"/>
      <c r="H501" s="600"/>
      <c r="I501" s="577"/>
      <c r="J501" s="604">
        <v>750</v>
      </c>
      <c r="K501" s="2244">
        <f>K499+J501</f>
        <v>20270896</v>
      </c>
    </row>
    <row r="502" spans="1:11">
      <c r="A502" s="498"/>
      <c r="B502" s="2203"/>
      <c r="C502" s="556" t="s">
        <v>1109</v>
      </c>
      <c r="D502" s="2934" t="s">
        <v>1112</v>
      </c>
      <c r="E502" s="974" t="s">
        <v>1114</v>
      </c>
      <c r="F502" s="2930"/>
      <c r="G502" s="2930">
        <v>502500</v>
      </c>
      <c r="H502" s="537"/>
      <c r="I502" s="1975"/>
      <c r="J502" s="595"/>
      <c r="K502" s="1977">
        <f>K501-G502</f>
        <v>19768396</v>
      </c>
    </row>
    <row r="503" spans="1:11">
      <c r="A503" s="498"/>
      <c r="B503" s="2227"/>
      <c r="C503" s="555" t="s">
        <v>1111</v>
      </c>
      <c r="D503" s="2935" t="s">
        <v>1113</v>
      </c>
      <c r="E503" s="2936"/>
      <c r="F503" s="2931"/>
      <c r="G503" s="2931"/>
      <c r="H503" s="515"/>
      <c r="I503" s="1976"/>
      <c r="J503" s="595"/>
      <c r="K503" s="1978"/>
    </row>
    <row r="504" spans="1:11">
      <c r="A504" s="514"/>
      <c r="B504" s="2211"/>
      <c r="C504" s="532"/>
      <c r="D504" s="576"/>
      <c r="E504" s="582"/>
      <c r="F504" s="575"/>
      <c r="G504" s="575"/>
      <c r="H504" s="586"/>
      <c r="I504" s="2196"/>
      <c r="J504" s="585">
        <v>1800</v>
      </c>
      <c r="K504" s="2244">
        <f>K502+J504</f>
        <v>19770196</v>
      </c>
    </row>
    <row r="505" spans="1:11">
      <c r="A505" s="498"/>
      <c r="B505" s="2203" t="s">
        <v>1967</v>
      </c>
      <c r="C505" s="474" t="s">
        <v>1907</v>
      </c>
      <c r="D505" s="2939" t="s">
        <v>224</v>
      </c>
      <c r="E505" s="974" t="s">
        <v>176</v>
      </c>
      <c r="F505" s="2943"/>
      <c r="G505" s="2943">
        <v>405000</v>
      </c>
      <c r="H505" s="537"/>
      <c r="I505" s="2943"/>
      <c r="J505" s="595"/>
      <c r="K505" s="2195">
        <f>K504-G505</f>
        <v>19365196</v>
      </c>
    </row>
    <row r="506" spans="1:11">
      <c r="A506" s="498"/>
      <c r="B506" s="2204"/>
      <c r="C506" s="555" t="s">
        <v>757</v>
      </c>
      <c r="D506" s="2940" t="s">
        <v>758</v>
      </c>
      <c r="E506" s="2945"/>
      <c r="F506" s="2944"/>
      <c r="G506" s="2944"/>
      <c r="H506" s="515"/>
      <c r="I506" s="2944"/>
      <c r="J506" s="595"/>
      <c r="K506" s="2195"/>
    </row>
    <row r="507" spans="1:11">
      <c r="A507" s="514"/>
      <c r="B507" s="561"/>
      <c r="C507" s="532"/>
      <c r="D507" s="576"/>
      <c r="E507" s="582"/>
      <c r="F507" s="577"/>
      <c r="G507" s="577"/>
      <c r="H507" s="600"/>
      <c r="I507" s="577"/>
      <c r="J507" s="585">
        <v>3600</v>
      </c>
      <c r="K507" s="2244">
        <f>K505+J507</f>
        <v>19368796</v>
      </c>
    </row>
    <row r="508" spans="1:11">
      <c r="A508" s="491"/>
      <c r="B508" s="2203"/>
      <c r="C508" s="474" t="s">
        <v>815</v>
      </c>
      <c r="D508" s="485" t="s">
        <v>1852</v>
      </c>
      <c r="E508" s="2941"/>
      <c r="F508" s="2943"/>
      <c r="G508" s="2943"/>
      <c r="H508" s="2948"/>
      <c r="I508" s="2943">
        <v>3200013</v>
      </c>
      <c r="J508" s="2946"/>
      <c r="K508" s="1977">
        <f>K507-I508</f>
        <v>16168783</v>
      </c>
    </row>
    <row r="509" spans="1:11">
      <c r="A509" s="487"/>
      <c r="B509" s="2204"/>
      <c r="C509" s="461" t="s">
        <v>1851</v>
      </c>
      <c r="D509" s="486"/>
      <c r="E509" s="2942"/>
      <c r="F509" s="2944"/>
      <c r="G509" s="2944"/>
      <c r="H509" s="2949"/>
      <c r="I509" s="2944"/>
      <c r="J509" s="2947"/>
      <c r="K509" s="1978"/>
    </row>
    <row r="510" spans="1:11">
      <c r="A510" s="514"/>
      <c r="B510" s="561"/>
      <c r="C510" s="532"/>
      <c r="D510" s="602"/>
      <c r="E510" s="605"/>
      <c r="F510" s="577"/>
      <c r="G510" s="577"/>
      <c r="H510" s="600"/>
      <c r="I510" s="577"/>
      <c r="J510" s="604">
        <v>1800</v>
      </c>
      <c r="K510" s="2244">
        <f>K508+J510</f>
        <v>16170583</v>
      </c>
    </row>
    <row r="511" spans="1:11">
      <c r="A511" s="491"/>
      <c r="B511" s="2203"/>
      <c r="C511" s="474" t="s">
        <v>815</v>
      </c>
      <c r="D511" s="485" t="s">
        <v>1852</v>
      </c>
      <c r="E511" s="2941"/>
      <c r="F511" s="2943"/>
      <c r="G511" s="2943"/>
      <c r="H511" s="2948"/>
      <c r="I511" s="2943">
        <v>1951827</v>
      </c>
      <c r="J511" s="2946"/>
      <c r="K511" s="2195">
        <f>K510-I511</f>
        <v>14218756</v>
      </c>
    </row>
    <row r="512" spans="1:11">
      <c r="A512" s="498"/>
      <c r="B512" s="2227"/>
      <c r="C512" s="461" t="s">
        <v>1853</v>
      </c>
      <c r="D512" s="486"/>
      <c r="E512" s="2942"/>
      <c r="F512" s="2944"/>
      <c r="G512" s="2944"/>
      <c r="H512" s="2949"/>
      <c r="I512" s="2944"/>
      <c r="J512" s="2947"/>
      <c r="K512" s="2195"/>
    </row>
    <row r="513" spans="1:11">
      <c r="A513" s="514"/>
      <c r="B513" s="2211"/>
      <c r="C513" s="532"/>
      <c r="D513" s="602"/>
      <c r="E513" s="605"/>
      <c r="F513" s="577"/>
      <c r="G513" s="577"/>
      <c r="H513" s="600"/>
      <c r="I513" s="577"/>
      <c r="J513" s="604">
        <v>1800</v>
      </c>
      <c r="K513" s="2244">
        <f>K511+J513</f>
        <v>14220556</v>
      </c>
    </row>
    <row r="514" spans="1:11">
      <c r="A514" s="498"/>
      <c r="B514" s="2203"/>
      <c r="C514" s="474" t="s">
        <v>815</v>
      </c>
      <c r="D514" s="485" t="s">
        <v>1852</v>
      </c>
      <c r="E514" s="2941"/>
      <c r="F514" s="2943"/>
      <c r="G514" s="2943"/>
      <c r="H514" s="2948"/>
      <c r="I514" s="2943">
        <v>1396620</v>
      </c>
      <c r="J514" s="2946"/>
      <c r="K514" s="2195">
        <f>K513-I514</f>
        <v>12823936</v>
      </c>
    </row>
    <row r="515" spans="1:11">
      <c r="A515" s="498"/>
      <c r="B515" s="2204"/>
      <c r="C515" s="461" t="s">
        <v>1854</v>
      </c>
      <c r="D515" s="486"/>
      <c r="E515" s="2942"/>
      <c r="F515" s="2944"/>
      <c r="G515" s="2944"/>
      <c r="H515" s="2949"/>
      <c r="I515" s="2944"/>
      <c r="J515" s="2947"/>
      <c r="K515" s="2195"/>
    </row>
    <row r="516" spans="1:11">
      <c r="A516" s="514"/>
      <c r="B516" s="561"/>
      <c r="C516" s="532"/>
      <c r="D516" s="602"/>
      <c r="E516" s="605"/>
      <c r="F516" s="577"/>
      <c r="G516" s="577"/>
      <c r="H516" s="600"/>
      <c r="I516" s="577"/>
      <c r="J516" s="604">
        <v>1800</v>
      </c>
      <c r="K516" s="2244">
        <f>K514+J516</f>
        <v>12825736</v>
      </c>
    </row>
    <row r="517" spans="1:11">
      <c r="A517" s="9515"/>
      <c r="B517" s="2203"/>
      <c r="C517" s="474" t="s">
        <v>815</v>
      </c>
      <c r="D517" s="485" t="s">
        <v>1852</v>
      </c>
      <c r="E517" s="2941"/>
      <c r="F517" s="2943"/>
      <c r="G517" s="2943"/>
      <c r="H517" s="2948"/>
      <c r="I517" s="2943">
        <v>4781598</v>
      </c>
      <c r="J517" s="2946"/>
      <c r="K517" s="2240">
        <f>K516-I517</f>
        <v>8044138</v>
      </c>
    </row>
    <row r="518" spans="1:11">
      <c r="A518" s="9516"/>
      <c r="B518" s="2204"/>
      <c r="C518" s="461" t="s">
        <v>1855</v>
      </c>
      <c r="D518" s="486"/>
      <c r="E518" s="2942"/>
      <c r="F518" s="2944"/>
      <c r="G518" s="2944"/>
      <c r="H518" s="2949"/>
      <c r="I518" s="2944"/>
      <c r="J518" s="2947"/>
      <c r="K518" s="2241"/>
    </row>
    <row r="519" spans="1:11">
      <c r="A519" s="487"/>
      <c r="B519" s="561"/>
      <c r="C519" s="532"/>
      <c r="D519" s="602"/>
      <c r="E519" s="605"/>
      <c r="F519" s="577"/>
      <c r="G519" s="577"/>
      <c r="H519" s="600"/>
      <c r="I519" s="577"/>
      <c r="J519" s="604">
        <v>1800</v>
      </c>
      <c r="K519" s="2241">
        <f>K517+J519</f>
        <v>8045938</v>
      </c>
    </row>
    <row r="520" spans="1:11">
      <c r="A520" s="9515"/>
      <c r="B520" s="2203"/>
      <c r="C520" s="474" t="s">
        <v>815</v>
      </c>
      <c r="D520" s="485" t="s">
        <v>1852</v>
      </c>
      <c r="E520" s="2941"/>
      <c r="F520" s="2943"/>
      <c r="G520" s="2943"/>
      <c r="H520" s="2948"/>
      <c r="I520" s="2943">
        <v>268679</v>
      </c>
      <c r="J520" s="2946"/>
      <c r="K520" s="2240">
        <f>K519-I520</f>
        <v>7777259</v>
      </c>
    </row>
    <row r="521" spans="1:11">
      <c r="A521" s="9516"/>
      <c r="B521" s="2204"/>
      <c r="C521" s="461" t="s">
        <v>1856</v>
      </c>
      <c r="D521" s="486"/>
      <c r="E521" s="2942"/>
      <c r="F521" s="2944"/>
      <c r="G521" s="2944"/>
      <c r="H521" s="2949"/>
      <c r="I521" s="2944"/>
      <c r="J521" s="2947"/>
      <c r="K521" s="2241"/>
    </row>
    <row r="522" spans="1:11">
      <c r="A522" s="487"/>
      <c r="B522" s="2220"/>
      <c r="C522" s="532"/>
      <c r="D522" s="602"/>
      <c r="E522" s="605"/>
      <c r="F522" s="577"/>
      <c r="G522" s="577"/>
      <c r="H522" s="600"/>
      <c r="I522" s="577"/>
      <c r="J522" s="604">
        <v>1800</v>
      </c>
      <c r="K522" s="2243">
        <f>K520+J522</f>
        <v>7779059</v>
      </c>
    </row>
    <row r="523" spans="1:11">
      <c r="A523" s="9515"/>
      <c r="B523" s="2203"/>
      <c r="C523" s="474" t="s">
        <v>815</v>
      </c>
      <c r="D523" s="485" t="s">
        <v>1852</v>
      </c>
      <c r="E523" s="2941"/>
      <c r="F523" s="2943"/>
      <c r="G523" s="2943"/>
      <c r="H523" s="2948"/>
      <c r="I523" s="2943">
        <v>874060</v>
      </c>
      <c r="J523" s="2946"/>
      <c r="K523" s="2240">
        <f>K522-I523</f>
        <v>6904999</v>
      </c>
    </row>
    <row r="524" spans="1:11">
      <c r="A524" s="9516"/>
      <c r="B524" s="2204"/>
      <c r="C524" s="461" t="s">
        <v>1857</v>
      </c>
      <c r="D524" s="486"/>
      <c r="E524" s="2942"/>
      <c r="F524" s="2944"/>
      <c r="G524" s="2944"/>
      <c r="H524" s="2949"/>
      <c r="I524" s="2944"/>
      <c r="J524" s="2947"/>
      <c r="K524" s="2241"/>
    </row>
    <row r="525" spans="1:11">
      <c r="A525" s="487"/>
      <c r="B525" s="561"/>
      <c r="C525" s="532"/>
      <c r="D525" s="602"/>
      <c r="E525" s="605"/>
      <c r="F525" s="577"/>
      <c r="G525" s="577"/>
      <c r="H525" s="600"/>
      <c r="I525" s="577"/>
      <c r="J525" s="604">
        <v>1800</v>
      </c>
      <c r="K525" s="2241">
        <f>K523+J525</f>
        <v>6906799</v>
      </c>
    </row>
    <row r="526" spans="1:11">
      <c r="A526" s="9515"/>
      <c r="B526" s="2203" t="s">
        <v>1968</v>
      </c>
      <c r="C526" s="517" t="s">
        <v>1109</v>
      </c>
      <c r="D526" s="2952" t="s">
        <v>1831</v>
      </c>
      <c r="E526" s="2956" t="s">
        <v>717</v>
      </c>
      <c r="F526" s="2950"/>
      <c r="G526" s="2950">
        <v>502500</v>
      </c>
      <c r="H526" s="2950"/>
      <c r="I526" s="2950"/>
      <c r="J526" s="2954"/>
      <c r="K526" s="2240">
        <f>K525-G526</f>
        <v>6404299</v>
      </c>
    </row>
    <row r="527" spans="1:11">
      <c r="A527" s="9516"/>
      <c r="B527" s="2204"/>
      <c r="C527" s="477" t="s">
        <v>1179</v>
      </c>
      <c r="D527" s="2953" t="s">
        <v>250</v>
      </c>
      <c r="E527" s="2957"/>
      <c r="F527" s="2951"/>
      <c r="G527" s="2951"/>
      <c r="H527" s="2951"/>
      <c r="I527" s="2951"/>
      <c r="J527" s="2955"/>
      <c r="K527" s="2241"/>
    </row>
    <row r="528" spans="1:11">
      <c r="A528" s="554"/>
      <c r="B528" s="2966"/>
      <c r="C528" s="1795"/>
      <c r="D528" s="576"/>
      <c r="E528" s="582"/>
      <c r="F528" s="577"/>
      <c r="G528" s="577"/>
      <c r="H528" s="600"/>
      <c r="I528" s="577"/>
      <c r="J528" s="604">
        <v>1800</v>
      </c>
      <c r="K528" s="2241">
        <f>K526+J528</f>
        <v>6406099</v>
      </c>
    </row>
    <row r="529" spans="1:11">
      <c r="A529" s="9725"/>
      <c r="B529" s="2967"/>
      <c r="C529" s="521" t="s">
        <v>815</v>
      </c>
      <c r="D529" s="485" t="s">
        <v>1865</v>
      </c>
      <c r="E529" s="2973" t="s">
        <v>1867</v>
      </c>
      <c r="F529" s="2958"/>
      <c r="G529" s="2958">
        <v>209113</v>
      </c>
      <c r="H529" s="2962"/>
      <c r="I529" s="2958"/>
      <c r="J529" s="2960"/>
      <c r="K529" s="2240">
        <f>K528-G529</f>
        <v>6196986</v>
      </c>
    </row>
    <row r="530" spans="1:11">
      <c r="A530" s="9724"/>
      <c r="B530" s="2968"/>
      <c r="C530" s="538" t="s">
        <v>1864</v>
      </c>
      <c r="D530" s="486" t="s">
        <v>1866</v>
      </c>
      <c r="E530" s="2974"/>
      <c r="F530" s="2959"/>
      <c r="G530" s="2959"/>
      <c r="H530" s="2963"/>
      <c r="I530" s="2959"/>
      <c r="J530" s="2961"/>
      <c r="K530" s="2241"/>
    </row>
    <row r="531" spans="1:11">
      <c r="A531" s="554"/>
      <c r="B531" s="2966"/>
      <c r="C531" s="532"/>
      <c r="D531" s="602"/>
      <c r="E531" s="605"/>
      <c r="F531" s="575"/>
      <c r="G531" s="2989"/>
      <c r="H531" s="600"/>
      <c r="I531" s="577"/>
      <c r="J531" s="604">
        <v>1800</v>
      </c>
      <c r="K531" s="2243">
        <f>K529+J531</f>
        <v>6198786</v>
      </c>
    </row>
    <row r="532" spans="1:11">
      <c r="A532" s="9725"/>
      <c r="B532" s="2967"/>
      <c r="C532" s="474" t="s">
        <v>815</v>
      </c>
      <c r="D532" s="485" t="s">
        <v>1865</v>
      </c>
      <c r="E532" s="2967" t="s">
        <v>1867</v>
      </c>
      <c r="F532" s="2964"/>
      <c r="G532" s="2964">
        <v>186511</v>
      </c>
      <c r="H532" s="2976"/>
      <c r="I532" s="1960"/>
      <c r="J532" s="2960"/>
      <c r="K532" s="2240">
        <f>K531-G532</f>
        <v>6012275</v>
      </c>
    </row>
    <row r="533" spans="1:11">
      <c r="A533" s="9724"/>
      <c r="B533" s="2968"/>
      <c r="C533" s="538" t="s">
        <v>1864</v>
      </c>
      <c r="D533" s="486" t="s">
        <v>1866</v>
      </c>
      <c r="E533" s="2968"/>
      <c r="F533" s="2965"/>
      <c r="G533" s="2965"/>
      <c r="H533" s="2977"/>
      <c r="I533" s="2965"/>
      <c r="J533" s="2975"/>
      <c r="K533" s="1978"/>
    </row>
    <row r="534" spans="1:11">
      <c r="A534" s="2497"/>
      <c r="B534" s="2966"/>
      <c r="C534" s="532"/>
      <c r="D534" s="576"/>
      <c r="E534" s="582"/>
      <c r="F534" s="575"/>
      <c r="G534" s="575"/>
      <c r="H534" s="586"/>
      <c r="I534" s="575"/>
      <c r="J534" s="585">
        <v>1800</v>
      </c>
      <c r="K534" s="2614">
        <f>K532+J534</f>
        <v>6014075</v>
      </c>
    </row>
    <row r="535" spans="1:11">
      <c r="A535" s="557"/>
      <c r="B535" s="979"/>
      <c r="C535" s="474" t="s">
        <v>997</v>
      </c>
      <c r="D535" s="485" t="s">
        <v>1221</v>
      </c>
      <c r="E535" s="2967" t="s">
        <v>1236</v>
      </c>
      <c r="F535" s="2964"/>
      <c r="G535" s="2964">
        <v>202500</v>
      </c>
      <c r="H535" s="2964"/>
      <c r="I535" s="2964"/>
      <c r="J535" s="2964"/>
      <c r="K535" s="2195">
        <f>K534-G535</f>
        <v>5811575</v>
      </c>
    </row>
    <row r="536" spans="1:11">
      <c r="A536" s="557"/>
      <c r="B536" s="979"/>
      <c r="C536" s="477" t="s">
        <v>1220</v>
      </c>
      <c r="D536" s="486" t="s">
        <v>1222</v>
      </c>
      <c r="E536" s="2968"/>
      <c r="F536" s="2965"/>
      <c r="G536" s="2965"/>
      <c r="H536" s="2965"/>
      <c r="I536" s="2965"/>
      <c r="J536" s="2965"/>
      <c r="K536" s="2195"/>
    </row>
    <row r="537" spans="1:11">
      <c r="A537" s="2497"/>
      <c r="B537" s="2966"/>
      <c r="C537" s="528"/>
      <c r="D537" s="2499"/>
      <c r="E537" s="2990"/>
      <c r="F537" s="577"/>
      <c r="G537" s="577"/>
      <c r="H537" s="600"/>
      <c r="I537" s="577"/>
      <c r="J537" s="604">
        <v>1800</v>
      </c>
      <c r="K537" s="2614">
        <f>K535+J537</f>
        <v>5813375</v>
      </c>
    </row>
    <row r="538" spans="1:11">
      <c r="A538" s="557"/>
      <c r="B538" s="979"/>
      <c r="C538" s="474" t="s">
        <v>997</v>
      </c>
      <c r="D538" s="485" t="s">
        <v>1221</v>
      </c>
      <c r="E538" s="2967" t="s">
        <v>1236</v>
      </c>
      <c r="F538" s="2964"/>
      <c r="G538" s="2964">
        <v>52500</v>
      </c>
      <c r="H538" s="2964"/>
      <c r="I538" s="2964"/>
      <c r="J538" s="2964"/>
      <c r="K538" s="2195">
        <f>K537-G538</f>
        <v>5760875</v>
      </c>
    </row>
    <row r="539" spans="1:11">
      <c r="A539" s="557"/>
      <c r="B539" s="979"/>
      <c r="C539" s="477" t="s">
        <v>1969</v>
      </c>
      <c r="D539" s="486" t="s">
        <v>1222</v>
      </c>
      <c r="E539" s="2968"/>
      <c r="F539" s="2965"/>
      <c r="G539" s="2965"/>
      <c r="H539" s="2965"/>
      <c r="I539" s="2965"/>
      <c r="J539" s="2965"/>
      <c r="K539" s="2195"/>
    </row>
    <row r="540" spans="1:11">
      <c r="A540" s="2497"/>
      <c r="B540" s="2966"/>
      <c r="C540" s="528"/>
      <c r="D540" s="2499"/>
      <c r="E540" s="2990"/>
      <c r="F540" s="577"/>
      <c r="G540" s="577"/>
      <c r="H540" s="600"/>
      <c r="I540" s="577"/>
      <c r="J540" s="604">
        <v>1800</v>
      </c>
      <c r="K540" s="2614">
        <f>K538+J540</f>
        <v>5762675</v>
      </c>
    </row>
    <row r="541" spans="1:11">
      <c r="A541" s="557"/>
      <c r="B541" s="979"/>
      <c r="C541" s="556" t="s">
        <v>880</v>
      </c>
      <c r="D541" s="2969" t="s">
        <v>1312</v>
      </c>
      <c r="E541" s="2967" t="s">
        <v>1326</v>
      </c>
      <c r="F541" s="2964"/>
      <c r="G541" s="2971">
        <v>1002500</v>
      </c>
      <c r="H541" s="534"/>
      <c r="I541" s="2964"/>
      <c r="J541" s="595"/>
      <c r="K541" s="2195">
        <f>K540-G541</f>
        <v>4760175</v>
      </c>
    </row>
    <row r="542" spans="1:11">
      <c r="A542" s="557"/>
      <c r="B542" s="979"/>
      <c r="C542" s="555" t="s">
        <v>1311</v>
      </c>
      <c r="D542" s="2970" t="s">
        <v>1313</v>
      </c>
      <c r="E542" s="2968"/>
      <c r="F542" s="2965"/>
      <c r="G542" s="2972"/>
      <c r="H542" s="515"/>
      <c r="I542" s="2965"/>
      <c r="J542" s="559"/>
      <c r="K542" s="2195"/>
    </row>
    <row r="543" spans="1:11">
      <c r="A543" s="2497"/>
      <c r="B543" s="2966"/>
      <c r="C543" s="532"/>
      <c r="D543" s="576"/>
      <c r="E543" s="584"/>
      <c r="F543" s="600"/>
      <c r="G543" s="600"/>
      <c r="H543" s="600"/>
      <c r="I543" s="600"/>
      <c r="J543" s="604">
        <v>1800</v>
      </c>
      <c r="K543" s="2614">
        <f>K541+J543</f>
        <v>4761975</v>
      </c>
    </row>
    <row r="544" spans="1:11">
      <c r="A544" s="557"/>
      <c r="B544" s="979"/>
      <c r="C544" s="457" t="s">
        <v>1109</v>
      </c>
      <c r="D544" s="2987" t="s">
        <v>1580</v>
      </c>
      <c r="E544" s="459" t="s">
        <v>1600</v>
      </c>
      <c r="F544" s="2980"/>
      <c r="G544" s="2984">
        <v>502500</v>
      </c>
      <c r="H544" s="2982"/>
      <c r="I544" s="2980"/>
      <c r="J544" s="534"/>
      <c r="K544" s="2195">
        <f>K543-G544</f>
        <v>4259475</v>
      </c>
    </row>
    <row r="545" spans="1:11">
      <c r="A545" s="557"/>
      <c r="B545" s="979"/>
      <c r="C545" s="461" t="s">
        <v>1579</v>
      </c>
      <c r="D545" s="2988" t="s">
        <v>38</v>
      </c>
      <c r="E545" s="2986"/>
      <c r="F545" s="2981"/>
      <c r="G545" s="2985"/>
      <c r="H545" s="2983"/>
      <c r="I545" s="2981"/>
      <c r="J545" s="537"/>
      <c r="K545" s="2195"/>
    </row>
    <row r="546" spans="1:11">
      <c r="A546" s="2497"/>
      <c r="B546" s="2966"/>
      <c r="C546" s="2722"/>
      <c r="D546" s="891"/>
      <c r="E546" s="891"/>
      <c r="F546" s="586"/>
      <c r="G546" s="588"/>
      <c r="H546" s="586"/>
      <c r="I546" s="586"/>
      <c r="J546" s="585">
        <v>1800</v>
      </c>
      <c r="K546" s="2614">
        <f>K544+J546</f>
        <v>4261275</v>
      </c>
    </row>
    <row r="547" spans="1:11">
      <c r="A547" s="557"/>
      <c r="B547" s="979" t="s">
        <v>1970</v>
      </c>
      <c r="C547" s="556" t="s">
        <v>997</v>
      </c>
      <c r="D547" s="2993" t="s">
        <v>983</v>
      </c>
      <c r="E547" s="2995" t="s">
        <v>262</v>
      </c>
      <c r="F547" s="2991"/>
      <c r="G547" s="2997">
        <v>202500</v>
      </c>
      <c r="H547" s="534"/>
      <c r="I547" s="2991"/>
      <c r="J547" s="595"/>
      <c r="K547" s="2195">
        <f>K546-G547</f>
        <v>4058775</v>
      </c>
    </row>
    <row r="548" spans="1:11">
      <c r="A548" s="557"/>
      <c r="B548" s="979"/>
      <c r="C548" s="555" t="s">
        <v>1581</v>
      </c>
      <c r="D548" s="2994" t="s">
        <v>38</v>
      </c>
      <c r="E548" s="2996"/>
      <c r="F548" s="2992"/>
      <c r="G548" s="2998"/>
      <c r="H548" s="515"/>
      <c r="I548" s="2992"/>
      <c r="J548" s="559"/>
      <c r="K548" s="2195"/>
    </row>
    <row r="549" spans="1:11">
      <c r="A549" s="2497"/>
      <c r="B549" s="2966"/>
      <c r="C549" s="1795"/>
      <c r="D549" s="576"/>
      <c r="E549" s="584"/>
      <c r="F549" s="600"/>
      <c r="G549" s="600"/>
      <c r="H549" s="600"/>
      <c r="I549" s="600"/>
      <c r="J549" s="604">
        <v>1800</v>
      </c>
      <c r="K549" s="2614">
        <f>K547+J549</f>
        <v>4060575</v>
      </c>
    </row>
    <row r="550" spans="1:11">
      <c r="A550" s="557"/>
      <c r="B550" s="979" t="s">
        <v>1971</v>
      </c>
      <c r="C550" s="556" t="s">
        <v>997</v>
      </c>
      <c r="D550" s="2999" t="s">
        <v>278</v>
      </c>
      <c r="E550" s="974" t="s">
        <v>279</v>
      </c>
      <c r="F550" s="3002"/>
      <c r="G550" s="3002">
        <v>202500</v>
      </c>
      <c r="H550" s="3002"/>
      <c r="I550" s="3002"/>
      <c r="J550" s="3007"/>
      <c r="K550" s="2195">
        <f>K549-G550</f>
        <v>3858075</v>
      </c>
    </row>
    <row r="551" spans="1:11">
      <c r="A551" s="557"/>
      <c r="B551" s="979"/>
      <c r="C551" s="555" t="s">
        <v>1527</v>
      </c>
      <c r="D551" s="3000" t="s">
        <v>38</v>
      </c>
      <c r="E551" s="3006"/>
      <c r="F551" s="3003"/>
      <c r="G551" s="3003"/>
      <c r="H551" s="3003"/>
      <c r="I551" s="3003"/>
      <c r="J551" s="3008"/>
      <c r="K551" s="2195"/>
    </row>
    <row r="552" spans="1:11">
      <c r="A552" s="2497"/>
      <c r="B552" s="2966"/>
      <c r="C552" s="529"/>
      <c r="D552" s="602"/>
      <c r="E552" s="605"/>
      <c r="F552" s="577"/>
      <c r="G552" s="577"/>
      <c r="H552" s="600"/>
      <c r="I552" s="577"/>
      <c r="J552" s="604">
        <v>1800</v>
      </c>
      <c r="K552" s="2614">
        <f>K550+J552</f>
        <v>3859875</v>
      </c>
    </row>
    <row r="553" spans="1:11">
      <c r="A553" s="557"/>
      <c r="B553" s="979"/>
      <c r="C553" s="545" t="s">
        <v>1109</v>
      </c>
      <c r="D553" s="3009" t="s">
        <v>1745</v>
      </c>
      <c r="E553" s="974" t="s">
        <v>1746</v>
      </c>
      <c r="F553" s="3002"/>
      <c r="G553" s="3002">
        <v>502500</v>
      </c>
      <c r="H553" s="537"/>
      <c r="I553" s="9492"/>
      <c r="J553" s="595"/>
      <c r="K553" s="2195">
        <f>K552-G553</f>
        <v>3357375</v>
      </c>
    </row>
    <row r="554" spans="1:11">
      <c r="A554" s="557"/>
      <c r="B554" s="979"/>
      <c r="C554" s="538" t="s">
        <v>1501</v>
      </c>
      <c r="D554" s="3000" t="s">
        <v>38</v>
      </c>
      <c r="E554" s="3001"/>
      <c r="F554" s="3003"/>
      <c r="G554" s="3003"/>
      <c r="H554" s="515"/>
      <c r="I554" s="9493"/>
      <c r="J554" s="559"/>
      <c r="K554" s="2195"/>
    </row>
    <row r="555" spans="1:11">
      <c r="A555" s="2497"/>
      <c r="B555" s="2966"/>
      <c r="C555" s="532"/>
      <c r="D555" s="576"/>
      <c r="E555" s="582"/>
      <c r="F555" s="577"/>
      <c r="G555" s="577"/>
      <c r="H555" s="600"/>
      <c r="I555" s="577"/>
      <c r="J555" s="604">
        <v>1800</v>
      </c>
      <c r="K555" s="2614">
        <f>K553+J555</f>
        <v>3359175</v>
      </c>
    </row>
    <row r="556" spans="1:11">
      <c r="A556" s="557"/>
      <c r="B556" s="979"/>
      <c r="C556" s="556" t="s">
        <v>1710</v>
      </c>
      <c r="D556" s="2999" t="s">
        <v>457</v>
      </c>
      <c r="E556" s="1136" t="s">
        <v>459</v>
      </c>
      <c r="F556" s="3002"/>
      <c r="G556" s="3004"/>
      <c r="H556" s="3002"/>
      <c r="I556" s="3002">
        <v>24390</v>
      </c>
      <c r="J556" s="3007"/>
      <c r="K556" s="2978">
        <f>K555-I556</f>
        <v>3334785</v>
      </c>
    </row>
    <row r="557" spans="1:11">
      <c r="A557" s="557"/>
      <c r="B557" s="979"/>
      <c r="C557" s="555" t="s">
        <v>1762</v>
      </c>
      <c r="D557" s="3000" t="s">
        <v>1893</v>
      </c>
      <c r="E557" s="3006"/>
      <c r="F557" s="3003"/>
      <c r="G557" s="3005"/>
      <c r="H557" s="3003"/>
      <c r="I557" s="3003"/>
      <c r="J557" s="3008"/>
      <c r="K557" s="2978"/>
    </row>
    <row r="558" spans="1:11">
      <c r="A558" s="2497"/>
      <c r="B558" s="2966"/>
      <c r="C558" s="532"/>
      <c r="D558" s="576"/>
      <c r="E558" s="582"/>
      <c r="F558" s="577"/>
      <c r="G558" s="577"/>
      <c r="H558" s="600"/>
      <c r="I558" s="577"/>
      <c r="J558" s="604">
        <v>1500</v>
      </c>
      <c r="K558" s="2979">
        <f>K556+J558</f>
        <v>3336285</v>
      </c>
    </row>
    <row r="559" spans="1:11">
      <c r="A559" s="557"/>
      <c r="B559" s="979" t="s">
        <v>1972</v>
      </c>
      <c r="C559" s="474" t="s">
        <v>1369</v>
      </c>
      <c r="D559" s="3012" t="s">
        <v>1532</v>
      </c>
      <c r="E559" s="3014" t="s">
        <v>1233</v>
      </c>
      <c r="F559" s="3010"/>
      <c r="G559" s="3010">
        <v>705000</v>
      </c>
      <c r="H559" s="3010"/>
      <c r="I559" s="3010"/>
      <c r="J559" s="3016"/>
      <c r="K559" s="2978">
        <f>K558-G559</f>
        <v>2631285</v>
      </c>
    </row>
    <row r="560" spans="1:11">
      <c r="A560" s="557"/>
      <c r="B560" s="979"/>
      <c r="C560" s="477" t="s">
        <v>1172</v>
      </c>
      <c r="D560" s="3013" t="s">
        <v>965</v>
      </c>
      <c r="E560" s="3015"/>
      <c r="F560" s="3011"/>
      <c r="G560" s="3011"/>
      <c r="H560" s="3011"/>
      <c r="I560" s="3011"/>
      <c r="J560" s="3017"/>
      <c r="K560" s="2978"/>
    </row>
    <row r="561" spans="1:11">
      <c r="A561" s="2497"/>
      <c r="B561" s="2966"/>
      <c r="C561" s="532"/>
      <c r="D561" s="576"/>
      <c r="E561" s="582"/>
      <c r="F561" s="2199"/>
      <c r="G561" s="575"/>
      <c r="H561" s="586"/>
      <c r="I561" s="575"/>
      <c r="J561" s="585">
        <v>3600</v>
      </c>
      <c r="K561" s="2979">
        <f>K559+J561</f>
        <v>2634885</v>
      </c>
    </row>
    <row r="562" spans="1:11">
      <c r="A562" s="557"/>
      <c r="B562" s="3025" t="s">
        <v>1973</v>
      </c>
      <c r="C562" s="556" t="s">
        <v>1109</v>
      </c>
      <c r="D562" s="3023" t="s">
        <v>1049</v>
      </c>
      <c r="E562" s="3021" t="s">
        <v>126</v>
      </c>
      <c r="F562" s="3018"/>
      <c r="G562" s="3018">
        <v>502500</v>
      </c>
      <c r="H562" s="3018"/>
      <c r="I562" s="3018"/>
      <c r="J562" s="3026"/>
      <c r="K562" s="3028">
        <f>K561-G562</f>
        <v>2132385</v>
      </c>
    </row>
    <row r="563" spans="1:11">
      <c r="A563" s="557"/>
      <c r="B563" s="3025"/>
      <c r="C563" s="555" t="s">
        <v>1048</v>
      </c>
      <c r="D563" s="3024" t="s">
        <v>956</v>
      </c>
      <c r="E563" s="3022"/>
      <c r="F563" s="3019"/>
      <c r="G563" s="3019"/>
      <c r="H563" s="3019"/>
      <c r="I563" s="3019"/>
      <c r="J563" s="3027"/>
      <c r="K563" s="3028"/>
    </row>
    <row r="564" spans="1:11">
      <c r="A564" s="2497"/>
      <c r="B564" s="3020"/>
      <c r="C564" s="532"/>
      <c r="D564" s="576"/>
      <c r="E564" s="582"/>
      <c r="F564" s="577"/>
      <c r="G564" s="577"/>
      <c r="H564" s="600"/>
      <c r="I564" s="577"/>
      <c r="J564" s="585">
        <v>1800</v>
      </c>
      <c r="K564" s="3029">
        <f>K562+J564</f>
        <v>2134185</v>
      </c>
    </row>
    <row r="565" spans="1:11">
      <c r="A565" s="557"/>
      <c r="B565" s="3025"/>
      <c r="C565" s="474" t="s">
        <v>1278</v>
      </c>
      <c r="D565" s="485" t="s">
        <v>1221</v>
      </c>
      <c r="E565" s="3032" t="s">
        <v>1236</v>
      </c>
      <c r="F565" s="3034"/>
      <c r="G565" s="3034">
        <v>305000</v>
      </c>
      <c r="H565" s="3034"/>
      <c r="I565" s="3034"/>
      <c r="J565" s="3034"/>
      <c r="K565" s="3028">
        <f>K564-G565</f>
        <v>1829185</v>
      </c>
    </row>
    <row r="566" spans="1:11">
      <c r="A566" s="557"/>
      <c r="B566" s="3025"/>
      <c r="C566" s="477" t="s">
        <v>1220</v>
      </c>
      <c r="D566" s="486" t="s">
        <v>1222</v>
      </c>
      <c r="E566" s="3033"/>
      <c r="F566" s="3035"/>
      <c r="G566" s="3035"/>
      <c r="H566" s="3035"/>
      <c r="I566" s="3035"/>
      <c r="J566" s="3035"/>
      <c r="K566" s="3028"/>
    </row>
    <row r="567" spans="1:11">
      <c r="A567" s="2497"/>
      <c r="B567" s="3020"/>
      <c r="C567" s="528"/>
      <c r="D567" s="2499"/>
      <c r="E567" s="2990"/>
      <c r="F567" s="577"/>
      <c r="G567" s="575"/>
      <c r="H567" s="586"/>
      <c r="I567" s="2989"/>
      <c r="J567" s="604">
        <v>3600</v>
      </c>
      <c r="K567" s="3029">
        <f>K565+J567</f>
        <v>1832785</v>
      </c>
    </row>
    <row r="568" spans="1:11">
      <c r="A568" s="557"/>
      <c r="B568" s="3025"/>
      <c r="C568" s="556" t="s">
        <v>1710</v>
      </c>
      <c r="D568" s="3030" t="s">
        <v>1939</v>
      </c>
      <c r="E568" s="3038" t="s">
        <v>1894</v>
      </c>
      <c r="F568" s="3036"/>
      <c r="G568" s="3036"/>
      <c r="H568" s="980">
        <v>10390</v>
      </c>
      <c r="I568" s="3052"/>
      <c r="J568" s="1996"/>
      <c r="K568" s="3028">
        <f>K567-H568</f>
        <v>1822395</v>
      </c>
    </row>
    <row r="569" spans="1:11">
      <c r="A569" s="557"/>
      <c r="B569" s="3025"/>
      <c r="C569" s="555" t="s">
        <v>1938</v>
      </c>
      <c r="D569" s="3031" t="s">
        <v>1819</v>
      </c>
      <c r="E569" s="3039"/>
      <c r="F569" s="3037"/>
      <c r="G569" s="3037"/>
      <c r="H569" s="980"/>
      <c r="I569" s="3053"/>
      <c r="J569" s="571"/>
      <c r="K569" s="3028"/>
    </row>
    <row r="570" spans="1:11">
      <c r="A570" s="2497"/>
      <c r="B570" s="3020"/>
      <c r="C570" s="2197"/>
      <c r="D570" s="576"/>
      <c r="E570" s="582"/>
      <c r="F570" s="575"/>
      <c r="G570" s="575"/>
      <c r="H570" s="586"/>
      <c r="I570" s="3054"/>
      <c r="J570" s="604">
        <v>1500</v>
      </c>
      <c r="K570" s="3029">
        <f>K568+J570</f>
        <v>1823895</v>
      </c>
    </row>
    <row r="571" spans="1:11">
      <c r="A571" s="557"/>
      <c r="B571" s="3025"/>
      <c r="C571" s="474" t="s">
        <v>815</v>
      </c>
      <c r="D571" s="3030" t="s">
        <v>848</v>
      </c>
      <c r="E571" s="3032" t="s">
        <v>52</v>
      </c>
      <c r="F571" s="3040"/>
      <c r="G571" s="3040">
        <v>631347</v>
      </c>
      <c r="H571" s="537"/>
      <c r="I571" s="3034"/>
      <c r="J571" s="595"/>
      <c r="K571" s="3028">
        <f>K570-G571</f>
        <v>1192548</v>
      </c>
    </row>
    <row r="572" spans="1:11">
      <c r="A572" s="557"/>
      <c r="B572" s="3025"/>
      <c r="C572" s="477" t="s">
        <v>847</v>
      </c>
      <c r="D572" s="3031" t="s">
        <v>51</v>
      </c>
      <c r="E572" s="3033"/>
      <c r="F572" s="3041"/>
      <c r="G572" s="3041"/>
      <c r="H572" s="515"/>
      <c r="I572" s="3035"/>
      <c r="J572" s="559"/>
      <c r="K572" s="3028"/>
    </row>
    <row r="573" spans="1:11">
      <c r="A573" s="2497"/>
      <c r="B573" s="3020"/>
      <c r="C573" s="532"/>
      <c r="D573" s="2499"/>
      <c r="E573" s="582"/>
      <c r="F573" s="586"/>
      <c r="G573" s="586"/>
      <c r="H573" s="586"/>
      <c r="I573" s="586"/>
      <c r="J573" s="585">
        <v>1800</v>
      </c>
      <c r="K573" s="3029">
        <f>K571+J573</f>
        <v>1194348</v>
      </c>
    </row>
    <row r="574" spans="1:11">
      <c r="A574" s="557"/>
      <c r="B574" s="3025" t="s">
        <v>1974</v>
      </c>
      <c r="C574" s="556" t="s">
        <v>591</v>
      </c>
      <c r="D574" s="3046"/>
      <c r="E574" s="3048"/>
      <c r="F574" s="3042">
        <v>20000000</v>
      </c>
      <c r="G574" s="980"/>
      <c r="H574" s="943"/>
      <c r="I574" s="980"/>
      <c r="J574" s="2036"/>
      <c r="K574" s="3028">
        <f>K573+F574</f>
        <v>21194348</v>
      </c>
    </row>
    <row r="575" spans="1:11">
      <c r="A575" s="557"/>
      <c r="B575" s="3025"/>
      <c r="C575" s="555"/>
      <c r="D575" s="3047"/>
      <c r="E575" s="3049"/>
      <c r="F575" s="3043"/>
      <c r="G575" s="980"/>
      <c r="H575" s="943"/>
      <c r="I575" s="980"/>
      <c r="J575" s="2036"/>
      <c r="K575" s="3028"/>
    </row>
    <row r="576" spans="1:11">
      <c r="A576" s="2497"/>
      <c r="B576" s="3020"/>
      <c r="C576" s="532"/>
      <c r="D576" s="576"/>
      <c r="E576" s="582"/>
      <c r="F576" s="2199"/>
      <c r="G576" s="575"/>
      <c r="H576" s="586"/>
      <c r="I576" s="575"/>
      <c r="J576" s="585"/>
      <c r="K576" s="3029"/>
    </row>
    <row r="577" spans="1:11">
      <c r="A577" s="557"/>
      <c r="B577" s="3025"/>
      <c r="C577" s="556" t="s">
        <v>781</v>
      </c>
      <c r="D577" s="485" t="s">
        <v>1859</v>
      </c>
      <c r="E577" s="3044"/>
      <c r="F577" s="9492"/>
      <c r="G577" s="9492"/>
      <c r="H577" s="9492"/>
      <c r="I577" s="9492">
        <v>103140</v>
      </c>
      <c r="J577" s="3050"/>
      <c r="K577" s="3028">
        <f>K574-I577</f>
        <v>21091208</v>
      </c>
    </row>
    <row r="578" spans="1:11">
      <c r="A578" s="557"/>
      <c r="B578" s="3025"/>
      <c r="C578" s="555" t="s">
        <v>1208</v>
      </c>
      <c r="D578" s="486" t="s">
        <v>814</v>
      </c>
      <c r="E578" s="3045"/>
      <c r="F578" s="9493"/>
      <c r="G578" s="9493"/>
      <c r="H578" s="9493"/>
      <c r="I578" s="9493"/>
      <c r="J578" s="3051"/>
      <c r="K578" s="3028"/>
    </row>
    <row r="579" spans="1:11">
      <c r="A579" s="2497"/>
      <c r="B579" s="3020"/>
      <c r="C579" s="532"/>
      <c r="D579" s="576"/>
      <c r="E579" s="582"/>
      <c r="F579" s="577"/>
      <c r="G579" s="577"/>
      <c r="H579" s="600"/>
      <c r="I579" s="577"/>
      <c r="J579" s="604">
        <v>1500</v>
      </c>
      <c r="K579" s="3029">
        <f>K577+J579</f>
        <v>21092708</v>
      </c>
    </row>
    <row r="580" spans="1:11">
      <c r="A580" s="557"/>
      <c r="B580" s="3025" t="s">
        <v>1975</v>
      </c>
      <c r="C580" s="517" t="s">
        <v>781</v>
      </c>
      <c r="D580" s="3061" t="s">
        <v>1976</v>
      </c>
      <c r="E580" s="974" t="s">
        <v>1977</v>
      </c>
      <c r="F580" s="3057"/>
      <c r="G580" s="3057"/>
      <c r="H580" s="537"/>
      <c r="I580" s="3057">
        <v>39140</v>
      </c>
      <c r="J580" s="3059"/>
      <c r="K580" s="3028">
        <f>K579-I580</f>
        <v>21053568</v>
      </c>
    </row>
    <row r="581" spans="1:11">
      <c r="A581" s="557"/>
      <c r="B581" s="3025"/>
      <c r="C581" s="555" t="s">
        <v>1748</v>
      </c>
      <c r="D581" s="3055" t="s">
        <v>1819</v>
      </c>
      <c r="E581" s="3056"/>
      <c r="F581" s="3058"/>
      <c r="G581" s="3058"/>
      <c r="H581" s="515"/>
      <c r="I581" s="3058"/>
      <c r="J581" s="3060"/>
      <c r="K581" s="3028"/>
    </row>
    <row r="582" spans="1:11">
      <c r="A582" s="2497"/>
      <c r="B582" s="3020"/>
      <c r="C582" s="532"/>
      <c r="D582" s="576"/>
      <c r="E582" s="582"/>
      <c r="F582" s="577"/>
      <c r="G582" s="577"/>
      <c r="H582" s="600"/>
      <c r="I582" s="577"/>
      <c r="J582" s="604">
        <v>1500</v>
      </c>
      <c r="K582" s="3029">
        <f>K580+J582</f>
        <v>21055068</v>
      </c>
    </row>
    <row r="583" spans="1:11">
      <c r="A583" s="557"/>
      <c r="B583" s="3025" t="s">
        <v>1978</v>
      </c>
      <c r="C583" s="497" t="s">
        <v>815</v>
      </c>
      <c r="D583" s="3064"/>
      <c r="E583" s="974"/>
      <c r="F583" s="3062"/>
      <c r="G583" s="3062"/>
      <c r="H583" s="537"/>
      <c r="I583" s="1975">
        <v>318569</v>
      </c>
      <c r="J583" s="595"/>
      <c r="K583" s="3028">
        <f>K582-I583</f>
        <v>20736499</v>
      </c>
    </row>
    <row r="584" spans="1:11">
      <c r="A584" s="557"/>
      <c r="B584" s="3025"/>
      <c r="C584" s="497" t="s">
        <v>1917</v>
      </c>
      <c r="D584" s="3065"/>
      <c r="E584" s="3066"/>
      <c r="F584" s="3063"/>
      <c r="G584" s="3063"/>
      <c r="H584" s="515"/>
      <c r="I584" s="1976"/>
      <c r="J584" s="595"/>
      <c r="K584" s="3028"/>
    </row>
    <row r="585" spans="1:11">
      <c r="A585" s="2497"/>
      <c r="B585" s="3020"/>
      <c r="C585" s="532"/>
      <c r="D585" s="576"/>
      <c r="E585" s="582"/>
      <c r="F585" s="577"/>
      <c r="G585" s="577"/>
      <c r="H585" s="600"/>
      <c r="I585" s="2034"/>
      <c r="J585" s="585">
        <v>1800</v>
      </c>
      <c r="K585" s="3029">
        <f>K583+J585</f>
        <v>20738299</v>
      </c>
    </row>
    <row r="586" spans="1:11" ht="15.75">
      <c r="A586" s="9537" t="s">
        <v>57</v>
      </c>
      <c r="B586" s="9538"/>
      <c r="C586" s="9538"/>
      <c r="D586" s="9538"/>
      <c r="E586" s="9539"/>
      <c r="F586" s="511">
        <f>SUM(F3:F585)</f>
        <v>60000000</v>
      </c>
      <c r="G586" s="511">
        <f>SUM(G3:G585)</f>
        <v>24416356</v>
      </c>
      <c r="H586" s="511">
        <f>SUM(H3:H585)</f>
        <v>17912635</v>
      </c>
      <c r="I586" s="511">
        <f>SUM(I3:I585)</f>
        <v>22995725</v>
      </c>
      <c r="J586" s="511">
        <f>SUM(J3:J585)</f>
        <v>303550</v>
      </c>
      <c r="K586" s="1647">
        <f>K3+F586-G586-H586-I586+J586</f>
        <v>20738299</v>
      </c>
    </row>
    <row r="587" spans="1:11" ht="15.75">
      <c r="A587" s="9531" t="s">
        <v>242</v>
      </c>
      <c r="B587" s="9532"/>
      <c r="C587" s="9532"/>
      <c r="D587" s="9532"/>
      <c r="E587" s="9533"/>
      <c r="F587" s="512">
        <f>'Juli''15'!F479</f>
        <v>578500000</v>
      </c>
      <c r="G587" s="512">
        <f>'Juli''15'!G479</f>
        <v>229960440</v>
      </c>
      <c r="H587" s="512">
        <f>'Juli''15'!H479</f>
        <v>131333783</v>
      </c>
      <c r="I587" s="512">
        <f>'Juli''15'!I479</f>
        <v>191423260</v>
      </c>
      <c r="J587" s="512">
        <f>'Juli''15'!J479</f>
        <v>2736050</v>
      </c>
      <c r="K587" s="1648">
        <f>'Juli''15'!K479</f>
        <v>318779781</v>
      </c>
    </row>
    <row r="588" spans="1:11" ht="15.75">
      <c r="A588" s="9534" t="s">
        <v>243</v>
      </c>
      <c r="B588" s="9535"/>
      <c r="C588" s="9535"/>
      <c r="D588" s="9535"/>
      <c r="E588" s="9536"/>
      <c r="F588" s="513">
        <f t="shared" ref="F588:K588" si="0">F586+F587</f>
        <v>638500000</v>
      </c>
      <c r="G588" s="513">
        <f t="shared" si="0"/>
        <v>254376796</v>
      </c>
      <c r="H588" s="513">
        <f t="shared" si="0"/>
        <v>149246418</v>
      </c>
      <c r="I588" s="513">
        <f t="shared" si="0"/>
        <v>214418985</v>
      </c>
      <c r="J588" s="513">
        <f t="shared" si="0"/>
        <v>3039600</v>
      </c>
      <c r="K588" s="1649">
        <f t="shared" si="0"/>
        <v>339518080</v>
      </c>
    </row>
    <row r="595" spans="2:6">
      <c r="B595" s="4803" t="s">
        <v>2197</v>
      </c>
      <c r="C595" s="4804"/>
      <c r="F595" s="4803" t="s">
        <v>2198</v>
      </c>
    </row>
    <row r="596" spans="2:6">
      <c r="B596" s="4805" t="s">
        <v>238</v>
      </c>
      <c r="C596" s="4804"/>
      <c r="F596" s="4805" t="s">
        <v>2199</v>
      </c>
    </row>
  </sheetData>
  <mergeCells count="140">
    <mergeCell ref="A415:A416"/>
    <mergeCell ref="A484:A485"/>
    <mergeCell ref="A466:A467"/>
    <mergeCell ref="A469:A470"/>
    <mergeCell ref="A472:A473"/>
    <mergeCell ref="A475:A476"/>
    <mergeCell ref="A478:A479"/>
    <mergeCell ref="A481:A482"/>
    <mergeCell ref="A529:A530"/>
    <mergeCell ref="A439:A440"/>
    <mergeCell ref="A442:A443"/>
    <mergeCell ref="A445:A446"/>
    <mergeCell ref="A448:A449"/>
    <mergeCell ref="A451:A452"/>
    <mergeCell ref="A454:A455"/>
    <mergeCell ref="A457:A458"/>
    <mergeCell ref="A460:A461"/>
    <mergeCell ref="A463:A464"/>
    <mergeCell ref="A487:A488"/>
    <mergeCell ref="A490:A491"/>
    <mergeCell ref="A493:A494"/>
    <mergeCell ref="I553:I554"/>
    <mergeCell ref="A418:A419"/>
    <mergeCell ref="A421:A422"/>
    <mergeCell ref="A424:A425"/>
    <mergeCell ref="A427:A428"/>
    <mergeCell ref="A430:A431"/>
    <mergeCell ref="A433:A434"/>
    <mergeCell ref="A532:A533"/>
    <mergeCell ref="A349:A350"/>
    <mergeCell ref="A352:A353"/>
    <mergeCell ref="A355:A356"/>
    <mergeCell ref="A358:A359"/>
    <mergeCell ref="A361:A362"/>
    <mergeCell ref="A496:A497"/>
    <mergeCell ref="A517:A518"/>
    <mergeCell ref="A520:A521"/>
    <mergeCell ref="A523:A524"/>
    <mergeCell ref="A526:A527"/>
    <mergeCell ref="A436:A437"/>
    <mergeCell ref="A400:A401"/>
    <mergeCell ref="A403:A404"/>
    <mergeCell ref="A406:A407"/>
    <mergeCell ref="A409:A410"/>
    <mergeCell ref="A412:A413"/>
    <mergeCell ref="H295:H296"/>
    <mergeCell ref="I295:I296"/>
    <mergeCell ref="J295:J296"/>
    <mergeCell ref="A364:A365"/>
    <mergeCell ref="A367:A368"/>
    <mergeCell ref="A370:A371"/>
    <mergeCell ref="A373:A374"/>
    <mergeCell ref="A376:A377"/>
    <mergeCell ref="J298:J299"/>
    <mergeCell ref="E325:E326"/>
    <mergeCell ref="F298:F299"/>
    <mergeCell ref="G298:G299"/>
    <mergeCell ref="H298:H299"/>
    <mergeCell ref="I298:I299"/>
    <mergeCell ref="A382:A383"/>
    <mergeCell ref="A385:A386"/>
    <mergeCell ref="A388:A389"/>
    <mergeCell ref="F202:F203"/>
    <mergeCell ref="G202:G203"/>
    <mergeCell ref="F214:F215"/>
    <mergeCell ref="G214:G215"/>
    <mergeCell ref="E232:E233"/>
    <mergeCell ref="F295:F296"/>
    <mergeCell ref="G295:G296"/>
    <mergeCell ref="H106:H107"/>
    <mergeCell ref="I106:I107"/>
    <mergeCell ref="J106:J107"/>
    <mergeCell ref="F112:F113"/>
    <mergeCell ref="G112:G113"/>
    <mergeCell ref="E133:E134"/>
    <mergeCell ref="A73:A74"/>
    <mergeCell ref="A79:A80"/>
    <mergeCell ref="A82:A83"/>
    <mergeCell ref="A85:A86"/>
    <mergeCell ref="A52:A53"/>
    <mergeCell ref="A34:A35"/>
    <mergeCell ref="A40:A41"/>
    <mergeCell ref="A43:A44"/>
    <mergeCell ref="A67:A68"/>
    <mergeCell ref="A70:A71"/>
    <mergeCell ref="A55:A56"/>
    <mergeCell ref="A58:A59"/>
    <mergeCell ref="A61:A62"/>
    <mergeCell ref="A19:A20"/>
    <mergeCell ref="B19:B20"/>
    <mergeCell ref="K19:K20"/>
    <mergeCell ref="A31:A32"/>
    <mergeCell ref="B31:B32"/>
    <mergeCell ref="A25:A26"/>
    <mergeCell ref="B25:B26"/>
    <mergeCell ref="K25:K26"/>
    <mergeCell ref="A46:A47"/>
    <mergeCell ref="K4:K5"/>
    <mergeCell ref="A10:A11"/>
    <mergeCell ref="B10:B11"/>
    <mergeCell ref="A7:A8"/>
    <mergeCell ref="B7:B8"/>
    <mergeCell ref="K7:K8"/>
    <mergeCell ref="K10:K11"/>
    <mergeCell ref="A16:A17"/>
    <mergeCell ref="B16:B17"/>
    <mergeCell ref="K16:K17"/>
    <mergeCell ref="A3:C3"/>
    <mergeCell ref="A4:A5"/>
    <mergeCell ref="B4:B5"/>
    <mergeCell ref="A1:A2"/>
    <mergeCell ref="B1:B2"/>
    <mergeCell ref="C1:C2"/>
    <mergeCell ref="D1:E1"/>
    <mergeCell ref="F1:F2"/>
    <mergeCell ref="G1:I1"/>
    <mergeCell ref="F577:F578"/>
    <mergeCell ref="G577:G578"/>
    <mergeCell ref="H577:H578"/>
    <mergeCell ref="I577:I578"/>
    <mergeCell ref="A588:E588"/>
    <mergeCell ref="A587:E587"/>
    <mergeCell ref="A586:E586"/>
    <mergeCell ref="J1:J2"/>
    <mergeCell ref="K1:K2"/>
    <mergeCell ref="A13:A14"/>
    <mergeCell ref="B13:B14"/>
    <mergeCell ref="K13:K14"/>
    <mergeCell ref="A22:A23"/>
    <mergeCell ref="B22:B23"/>
    <mergeCell ref="K22:K23"/>
    <mergeCell ref="A28:A29"/>
    <mergeCell ref="B28:B29"/>
    <mergeCell ref="A49:A50"/>
    <mergeCell ref="A64:A65"/>
    <mergeCell ref="A88:A89"/>
    <mergeCell ref="A391:A392"/>
    <mergeCell ref="A394:A395"/>
    <mergeCell ref="A397:A398"/>
    <mergeCell ref="A379:A380"/>
  </mergeCells>
  <pageMargins left="0.70866141732283472" right="0.70866141732283472" top="0.74803149606299213" bottom="0.74803149606299213" header="0.31496062992125984" footer="0.31496062992125984"/>
  <pageSetup scale="57" orientation="landscape" horizontalDpi="4294967293" verticalDpi="72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K593"/>
  <sheetViews>
    <sheetView topLeftCell="C388" workbookViewId="0">
      <selection activeCell="E400" sqref="E400"/>
    </sheetView>
  </sheetViews>
  <sheetFormatPr defaultRowHeight="15"/>
  <cols>
    <col min="1" max="1" width="5" customWidth="1"/>
    <col min="2" max="2" width="11.42578125" customWidth="1"/>
    <col min="3" max="3" width="46.5703125" customWidth="1"/>
    <col min="4" max="4" width="19.42578125" customWidth="1"/>
    <col min="6" max="6" width="17.5703125" customWidth="1"/>
    <col min="7" max="8" width="19.42578125" customWidth="1"/>
    <col min="9" max="9" width="18.7109375" customWidth="1"/>
    <col min="10" max="10" width="16.42578125" customWidth="1"/>
    <col min="11" max="11" width="16.5703125" customWidth="1"/>
  </cols>
  <sheetData>
    <row r="1" spans="1:11">
      <c r="A1" s="9506" t="s">
        <v>1</v>
      </c>
      <c r="B1" s="9504" t="s">
        <v>2</v>
      </c>
      <c r="C1" s="9506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</row>
    <row r="2" spans="1:11">
      <c r="A2" s="9507"/>
      <c r="B2" s="9505"/>
      <c r="C2" s="9507"/>
      <c r="D2" s="2228" t="s">
        <v>9</v>
      </c>
      <c r="E2" s="470" t="s">
        <v>10</v>
      </c>
      <c r="F2" s="9511"/>
      <c r="G2" s="2209" t="s">
        <v>11</v>
      </c>
      <c r="H2" s="2214" t="s">
        <v>537</v>
      </c>
      <c r="I2" s="2209" t="s">
        <v>13</v>
      </c>
      <c r="J2" s="9511"/>
      <c r="K2" s="9721"/>
    </row>
    <row r="3" spans="1:11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2243">
        <f>'Mar''16'!K586</f>
        <v>20738299</v>
      </c>
    </row>
    <row r="4" spans="1:11">
      <c r="A4" s="9495"/>
      <c r="B4" s="9496" t="s">
        <v>1979</v>
      </c>
      <c r="C4" s="556" t="s">
        <v>815</v>
      </c>
      <c r="D4" s="3072" t="s">
        <v>1720</v>
      </c>
      <c r="E4" s="3070" t="s">
        <v>1739</v>
      </c>
      <c r="F4" s="3076"/>
      <c r="G4" s="3076"/>
      <c r="H4" s="923"/>
      <c r="I4" s="1997">
        <v>103237</v>
      </c>
      <c r="J4" s="464"/>
      <c r="K4" s="9719">
        <f>K3-I4</f>
        <v>20635062</v>
      </c>
    </row>
    <row r="5" spans="1:11">
      <c r="A5" s="9495"/>
      <c r="B5" s="9497"/>
      <c r="C5" s="555" t="s">
        <v>1719</v>
      </c>
      <c r="D5" s="3073" t="s">
        <v>1176</v>
      </c>
      <c r="E5" s="3071"/>
      <c r="F5" s="3077"/>
      <c r="G5" s="3077"/>
      <c r="H5" s="460"/>
      <c r="I5" s="1998"/>
      <c r="J5" s="559"/>
      <c r="K5" s="9719"/>
    </row>
    <row r="6" spans="1:11">
      <c r="A6" s="2202"/>
      <c r="B6" s="2204"/>
      <c r="C6" s="1795"/>
      <c r="D6" s="576"/>
      <c r="E6" s="582"/>
      <c r="F6" s="577"/>
      <c r="G6" s="577"/>
      <c r="H6" s="600"/>
      <c r="I6" s="577"/>
      <c r="J6" s="1979">
        <v>1800</v>
      </c>
      <c r="K6" s="2241">
        <f>K4+J6</f>
        <v>20636862</v>
      </c>
    </row>
    <row r="7" spans="1:11">
      <c r="A7" s="9515"/>
      <c r="B7" s="9496"/>
      <c r="C7" s="556" t="s">
        <v>815</v>
      </c>
      <c r="D7" s="3072" t="s">
        <v>1720</v>
      </c>
      <c r="E7" s="974" t="s">
        <v>1739</v>
      </c>
      <c r="F7" s="3067"/>
      <c r="G7" s="3080"/>
      <c r="H7" s="3067"/>
      <c r="I7" s="1975">
        <v>31401</v>
      </c>
      <c r="J7" s="1996"/>
      <c r="K7" s="9719">
        <f>K6-I7</f>
        <v>20605461</v>
      </c>
    </row>
    <row r="8" spans="1:11">
      <c r="A8" s="9516"/>
      <c r="B8" s="9497"/>
      <c r="C8" s="555" t="s">
        <v>1721</v>
      </c>
      <c r="D8" s="3073" t="s">
        <v>1176</v>
      </c>
      <c r="E8" s="3079"/>
      <c r="F8" s="3068"/>
      <c r="G8" s="3081"/>
      <c r="H8" s="3068"/>
      <c r="I8" s="1976"/>
      <c r="J8" s="571"/>
      <c r="K8" s="9719"/>
    </row>
    <row r="9" spans="1:11">
      <c r="A9" s="2202"/>
      <c r="B9" s="2204"/>
      <c r="C9" s="1795"/>
      <c r="D9" s="576"/>
      <c r="E9" s="605"/>
      <c r="F9" s="586"/>
      <c r="G9" s="585"/>
      <c r="H9" s="587"/>
      <c r="I9" s="586"/>
      <c r="J9" s="1979">
        <v>1800</v>
      </c>
      <c r="K9" s="2241">
        <f>K7+J9</f>
        <v>20607261</v>
      </c>
    </row>
    <row r="10" spans="1:11">
      <c r="A10" s="9498"/>
      <c r="B10" s="9496"/>
      <c r="C10" s="517" t="s">
        <v>1710</v>
      </c>
      <c r="D10" s="3072" t="s">
        <v>1720</v>
      </c>
      <c r="E10" s="3070" t="s">
        <v>1739</v>
      </c>
      <c r="F10" s="3067"/>
      <c r="G10" s="3067"/>
      <c r="H10" s="3067"/>
      <c r="I10" s="3067">
        <v>15140</v>
      </c>
      <c r="J10" s="534"/>
      <c r="K10" s="9680">
        <f>K9-I10</f>
        <v>20592121</v>
      </c>
    </row>
    <row r="11" spans="1:11">
      <c r="A11" s="9499"/>
      <c r="B11" s="9496"/>
      <c r="C11" s="555" t="s">
        <v>1821</v>
      </c>
      <c r="D11" s="3073" t="s">
        <v>1479</v>
      </c>
      <c r="E11" s="3071"/>
      <c r="F11" s="3068"/>
      <c r="G11" s="3068"/>
      <c r="H11" s="3068"/>
      <c r="I11" s="3068"/>
      <c r="J11" s="515"/>
      <c r="K11" s="9681"/>
    </row>
    <row r="12" spans="1:11">
      <c r="A12" s="2211"/>
      <c r="B12" s="1542"/>
      <c r="C12" s="1795"/>
      <c r="D12" s="576"/>
      <c r="E12" s="584"/>
      <c r="F12" s="577"/>
      <c r="G12" s="577"/>
      <c r="H12" s="600"/>
      <c r="I12" s="577"/>
      <c r="J12" s="604">
        <v>1500</v>
      </c>
      <c r="K12" s="2245">
        <f>K10+J12</f>
        <v>20593621</v>
      </c>
    </row>
    <row r="13" spans="1:11">
      <c r="A13" s="9498"/>
      <c r="B13" s="9496"/>
      <c r="C13" s="517" t="s">
        <v>1710</v>
      </c>
      <c r="D13" s="3072" t="s">
        <v>1720</v>
      </c>
      <c r="E13" s="3070" t="s">
        <v>1739</v>
      </c>
      <c r="F13" s="3067"/>
      <c r="G13" s="3067"/>
      <c r="H13" s="3067"/>
      <c r="I13" s="3067">
        <v>28890</v>
      </c>
      <c r="J13" s="537"/>
      <c r="K13" s="9680">
        <f>K12-I13</f>
        <v>20564731</v>
      </c>
    </row>
    <row r="14" spans="1:11">
      <c r="A14" s="9499"/>
      <c r="B14" s="9496"/>
      <c r="C14" s="555" t="s">
        <v>1822</v>
      </c>
      <c r="D14" s="3073" t="s">
        <v>1479</v>
      </c>
      <c r="E14" s="3071"/>
      <c r="F14" s="3068"/>
      <c r="G14" s="3068"/>
      <c r="H14" s="3068"/>
      <c r="I14" s="3068"/>
      <c r="J14" s="515"/>
      <c r="K14" s="9681"/>
    </row>
    <row r="15" spans="1:11">
      <c r="A15" s="2211"/>
      <c r="B15" s="50"/>
      <c r="C15" s="1795"/>
      <c r="D15" s="528"/>
      <c r="E15" s="584"/>
      <c r="F15" s="600"/>
      <c r="G15" s="600"/>
      <c r="H15" s="600"/>
      <c r="I15" s="600"/>
      <c r="J15" s="604">
        <v>1500</v>
      </c>
      <c r="K15" s="2245">
        <f>K13+J15</f>
        <v>20566231</v>
      </c>
    </row>
    <row r="16" spans="1:11">
      <c r="A16" s="9498"/>
      <c r="B16" s="9497"/>
      <c r="C16" s="556" t="s">
        <v>815</v>
      </c>
      <c r="D16" s="3072" t="s">
        <v>113</v>
      </c>
      <c r="E16" s="3070" t="s">
        <v>114</v>
      </c>
      <c r="F16" s="3067"/>
      <c r="G16" s="3067"/>
      <c r="H16" s="3067"/>
      <c r="I16" s="3067">
        <v>139055</v>
      </c>
      <c r="J16" s="464"/>
      <c r="K16" s="9680">
        <f>K15-I16</f>
        <v>20427176</v>
      </c>
    </row>
    <row r="17" spans="1:11">
      <c r="A17" s="9499"/>
      <c r="B17" s="9497"/>
      <c r="C17" s="555" t="s">
        <v>1449</v>
      </c>
      <c r="D17" s="3073" t="s">
        <v>46</v>
      </c>
      <c r="E17" s="3071"/>
      <c r="F17" s="3068"/>
      <c r="G17" s="3068"/>
      <c r="H17" s="3068"/>
      <c r="I17" s="3068"/>
      <c r="J17" s="559"/>
      <c r="K17" s="9681"/>
    </row>
    <row r="18" spans="1:11">
      <c r="A18" s="2211"/>
      <c r="B18" s="1542"/>
      <c r="C18" s="1795"/>
      <c r="D18" s="576"/>
      <c r="E18" s="582"/>
      <c r="F18" s="577"/>
      <c r="G18" s="577"/>
      <c r="H18" s="600"/>
      <c r="I18" s="577"/>
      <c r="J18" s="604">
        <v>1800</v>
      </c>
      <c r="K18" s="2245">
        <f>K16+J18</f>
        <v>20428976</v>
      </c>
    </row>
    <row r="19" spans="1:11">
      <c r="A19" s="9498"/>
      <c r="B19" s="9658"/>
      <c r="C19" s="521" t="s">
        <v>815</v>
      </c>
      <c r="D19" s="3072" t="s">
        <v>579</v>
      </c>
      <c r="E19" s="3070" t="s">
        <v>83</v>
      </c>
      <c r="F19" s="537"/>
      <c r="G19" s="3067"/>
      <c r="H19" s="9492"/>
      <c r="I19" s="9492">
        <v>186974</v>
      </c>
      <c r="J19" s="9492"/>
      <c r="K19" s="9680">
        <f>K18-I19</f>
        <v>20242002</v>
      </c>
    </row>
    <row r="20" spans="1:11">
      <c r="A20" s="9499"/>
      <c r="B20" s="9658"/>
      <c r="C20" s="522" t="s">
        <v>995</v>
      </c>
      <c r="D20" s="3073" t="s">
        <v>46</v>
      </c>
      <c r="E20" s="3071"/>
      <c r="F20" s="537"/>
      <c r="G20" s="3068"/>
      <c r="H20" s="9493"/>
      <c r="I20" s="9493"/>
      <c r="J20" s="9493"/>
      <c r="K20" s="9681"/>
    </row>
    <row r="21" spans="1:11">
      <c r="A21" s="2210"/>
      <c r="B21" s="2211"/>
      <c r="C21" s="1795"/>
      <c r="D21" s="576"/>
      <c r="E21" s="582"/>
      <c r="F21" s="586"/>
      <c r="G21" s="586"/>
      <c r="H21" s="575"/>
      <c r="I21" s="575"/>
      <c r="J21" s="575">
        <v>1800</v>
      </c>
      <c r="K21" s="2244">
        <f>K19+J21</f>
        <v>20243802</v>
      </c>
    </row>
    <row r="22" spans="1:11">
      <c r="A22" s="9515"/>
      <c r="B22" s="9498"/>
      <c r="C22" s="550" t="s">
        <v>1278</v>
      </c>
      <c r="D22" s="3072" t="s">
        <v>1334</v>
      </c>
      <c r="E22" s="3070" t="s">
        <v>1348</v>
      </c>
      <c r="F22" s="534"/>
      <c r="G22" s="3067">
        <v>305000</v>
      </c>
      <c r="H22" s="534"/>
      <c r="I22" s="3067"/>
      <c r="J22" s="537"/>
      <c r="K22" s="9680">
        <f>K21-G22</f>
        <v>19938802</v>
      </c>
    </row>
    <row r="23" spans="1:11">
      <c r="A23" s="9516"/>
      <c r="B23" s="9499"/>
      <c r="C23" s="551" t="s">
        <v>1333</v>
      </c>
      <c r="D23" s="3073" t="s">
        <v>918</v>
      </c>
      <c r="E23" s="3071"/>
      <c r="F23" s="537"/>
      <c r="G23" s="3068"/>
      <c r="H23" s="537"/>
      <c r="I23" s="3068"/>
      <c r="J23" s="537"/>
      <c r="K23" s="9718"/>
    </row>
    <row r="24" spans="1:11">
      <c r="A24" s="514"/>
      <c r="B24" s="527"/>
      <c r="C24" s="1795"/>
      <c r="D24" s="576"/>
      <c r="E24" s="582"/>
      <c r="F24" s="586"/>
      <c r="G24" s="586"/>
      <c r="H24" s="586"/>
      <c r="I24" s="586"/>
      <c r="J24" s="585">
        <v>3600</v>
      </c>
      <c r="K24" s="1293">
        <f>K22+J24</f>
        <v>19942402</v>
      </c>
    </row>
    <row r="25" spans="1:11">
      <c r="A25" s="9515"/>
      <c r="B25" s="9498"/>
      <c r="C25" s="556" t="s">
        <v>796</v>
      </c>
      <c r="D25" s="3072" t="s">
        <v>1334</v>
      </c>
      <c r="E25" s="1136" t="s">
        <v>1348</v>
      </c>
      <c r="F25" s="3083"/>
      <c r="G25" s="3067">
        <v>90800</v>
      </c>
      <c r="H25" s="534"/>
      <c r="I25" s="3067"/>
      <c r="J25" s="464"/>
      <c r="K25" s="9680">
        <f>K24-G25</f>
        <v>19851602</v>
      </c>
    </row>
    <row r="26" spans="1:11">
      <c r="A26" s="9516"/>
      <c r="B26" s="9499"/>
      <c r="C26" s="555" t="s">
        <v>1342</v>
      </c>
      <c r="D26" s="3073" t="s">
        <v>918</v>
      </c>
      <c r="E26" s="3079"/>
      <c r="F26" s="3068"/>
      <c r="G26" s="3068"/>
      <c r="H26" s="515"/>
      <c r="I26" s="3068"/>
      <c r="J26" s="559"/>
      <c r="K26" s="9681"/>
    </row>
    <row r="27" spans="1:11">
      <c r="A27" s="514"/>
      <c r="B27" s="514"/>
      <c r="C27" s="1795"/>
      <c r="D27" s="576"/>
      <c r="E27" s="582"/>
      <c r="F27" s="577"/>
      <c r="G27" s="577"/>
      <c r="H27" s="600"/>
      <c r="I27" s="577"/>
      <c r="J27" s="585">
        <v>750</v>
      </c>
      <c r="K27" s="1293">
        <f>K25+J27</f>
        <v>19852352</v>
      </c>
    </row>
    <row r="28" spans="1:11">
      <c r="A28" s="9515"/>
      <c r="B28" s="9498"/>
      <c r="C28" s="525" t="s">
        <v>821</v>
      </c>
      <c r="D28" s="3072" t="s">
        <v>632</v>
      </c>
      <c r="E28" s="3070" t="s">
        <v>74</v>
      </c>
      <c r="F28" s="3067"/>
      <c r="G28" s="3067">
        <v>1140039</v>
      </c>
      <c r="H28" s="3067"/>
      <c r="I28" s="3069"/>
      <c r="J28" s="3069"/>
      <c r="K28" s="9680">
        <f>K27-G28</f>
        <v>18712313</v>
      </c>
    </row>
    <row r="29" spans="1:11">
      <c r="A29" s="9516"/>
      <c r="B29" s="9499"/>
      <c r="C29" s="539" t="s">
        <v>1751</v>
      </c>
      <c r="D29" s="3073" t="s">
        <v>956</v>
      </c>
      <c r="E29" s="3071"/>
      <c r="F29" s="3068"/>
      <c r="G29" s="3068"/>
      <c r="H29" s="3068"/>
      <c r="I29" s="3069"/>
      <c r="J29" s="3069"/>
      <c r="K29" s="9718"/>
    </row>
    <row r="30" spans="1:11">
      <c r="A30" s="514"/>
      <c r="B30" s="527"/>
      <c r="C30" s="532"/>
      <c r="D30" s="576"/>
      <c r="E30" s="574"/>
      <c r="F30" s="577"/>
      <c r="G30" s="577"/>
      <c r="H30" s="577"/>
      <c r="I30" s="577"/>
      <c r="J30" s="577">
        <v>1800</v>
      </c>
      <c r="K30" s="1293">
        <f>K28+J30</f>
        <v>18714113</v>
      </c>
    </row>
    <row r="31" spans="1:11">
      <c r="A31" s="9515"/>
      <c r="B31" s="9498"/>
      <c r="C31" s="525" t="s">
        <v>821</v>
      </c>
      <c r="D31" s="3072" t="s">
        <v>632</v>
      </c>
      <c r="E31" s="3070" t="s">
        <v>74</v>
      </c>
      <c r="F31" s="3067"/>
      <c r="G31" s="3067">
        <v>977470</v>
      </c>
      <c r="H31" s="3067"/>
      <c r="I31" s="3067"/>
      <c r="J31" s="3067"/>
      <c r="K31" s="9680">
        <f>K30-G31</f>
        <v>17736643</v>
      </c>
    </row>
    <row r="32" spans="1:11">
      <c r="A32" s="9516"/>
      <c r="B32" s="9499"/>
      <c r="C32" s="539" t="s">
        <v>1752</v>
      </c>
      <c r="D32" s="3073" t="s">
        <v>956</v>
      </c>
      <c r="E32" s="3071"/>
      <c r="F32" s="3068"/>
      <c r="G32" s="3068"/>
      <c r="H32" s="3068"/>
      <c r="I32" s="3068"/>
      <c r="J32" s="3068"/>
      <c r="K32" s="9718"/>
    </row>
    <row r="33" spans="1:11">
      <c r="A33" s="514"/>
      <c r="B33" s="527"/>
      <c r="C33" s="1795"/>
      <c r="D33" s="576"/>
      <c r="E33" s="584"/>
      <c r="F33" s="670"/>
      <c r="G33" s="670"/>
      <c r="H33" s="670"/>
      <c r="I33" s="670"/>
      <c r="J33" s="577">
        <v>1800</v>
      </c>
      <c r="K33" s="1293">
        <f>K31+J33</f>
        <v>17738443</v>
      </c>
    </row>
    <row r="34" spans="1:11">
      <c r="A34" s="9515"/>
      <c r="B34" s="2203"/>
      <c r="C34" s="491" t="s">
        <v>781</v>
      </c>
      <c r="D34" s="3072" t="s">
        <v>632</v>
      </c>
      <c r="E34" s="3070" t="s">
        <v>74</v>
      </c>
      <c r="F34" s="537"/>
      <c r="G34" s="3067">
        <v>95640</v>
      </c>
      <c r="H34" s="3067"/>
      <c r="I34" s="3067"/>
      <c r="J34" s="3067"/>
      <c r="K34" s="2240">
        <f>K33-G34</f>
        <v>17642803</v>
      </c>
    </row>
    <row r="35" spans="1:11">
      <c r="A35" s="9516"/>
      <c r="B35" s="2204"/>
      <c r="C35" s="487" t="s">
        <v>1005</v>
      </c>
      <c r="D35" s="3073" t="s">
        <v>956</v>
      </c>
      <c r="E35" s="3071"/>
      <c r="F35" s="537"/>
      <c r="G35" s="3068"/>
      <c r="H35" s="3068"/>
      <c r="I35" s="3068"/>
      <c r="J35" s="3068"/>
      <c r="K35" s="2241"/>
    </row>
    <row r="36" spans="1:11">
      <c r="A36" s="491"/>
      <c r="B36" s="1005"/>
      <c r="C36" s="532"/>
      <c r="D36" s="576"/>
      <c r="E36" s="582"/>
      <c r="F36" s="586"/>
      <c r="G36" s="586"/>
      <c r="H36" s="575"/>
      <c r="I36" s="575"/>
      <c r="J36" s="575">
        <v>1500</v>
      </c>
      <c r="K36" s="1986">
        <f>K34+J36</f>
        <v>17644303</v>
      </c>
    </row>
    <row r="37" spans="1:11">
      <c r="A37" s="550"/>
      <c r="B37" s="1005"/>
      <c r="C37" s="525" t="s">
        <v>778</v>
      </c>
      <c r="D37" s="3072" t="s">
        <v>632</v>
      </c>
      <c r="E37" s="3070" t="s">
        <v>74</v>
      </c>
      <c r="F37" s="3067"/>
      <c r="G37" s="3067">
        <v>137140</v>
      </c>
      <c r="H37" s="3067"/>
      <c r="I37" s="3067"/>
      <c r="J37" s="3067"/>
      <c r="K37" s="1986">
        <f>K36-G37</f>
        <v>17507163</v>
      </c>
    </row>
    <row r="38" spans="1:11">
      <c r="A38" s="551"/>
      <c r="B38" s="533"/>
      <c r="C38" s="539" t="s">
        <v>1004</v>
      </c>
      <c r="D38" s="3073" t="s">
        <v>956</v>
      </c>
      <c r="E38" s="3071"/>
      <c r="F38" s="3068"/>
      <c r="G38" s="3068"/>
      <c r="H38" s="3068"/>
      <c r="I38" s="3068"/>
      <c r="J38" s="3068"/>
      <c r="K38" s="1217"/>
    </row>
    <row r="39" spans="1:11">
      <c r="A39" s="498"/>
      <c r="B39" s="1988"/>
      <c r="C39" s="530"/>
      <c r="D39" s="573"/>
      <c r="E39" s="574"/>
      <c r="F39" s="575"/>
      <c r="G39" s="575"/>
      <c r="H39" s="575"/>
      <c r="I39" s="575"/>
      <c r="J39" s="575">
        <v>1500</v>
      </c>
      <c r="K39" s="1987">
        <f>K37+J39</f>
        <v>17508663</v>
      </c>
    </row>
    <row r="40" spans="1:11">
      <c r="A40" s="9515"/>
      <c r="B40" s="2203"/>
      <c r="C40" s="556" t="s">
        <v>781</v>
      </c>
      <c r="D40" s="3082" t="s">
        <v>278</v>
      </c>
      <c r="E40" s="974" t="s">
        <v>279</v>
      </c>
      <c r="F40" s="3083"/>
      <c r="G40" s="3067">
        <v>25940</v>
      </c>
      <c r="H40" s="3067"/>
      <c r="I40" s="3067"/>
      <c r="J40" s="464"/>
      <c r="K40" s="2240">
        <f>K39-G40</f>
        <v>17482723</v>
      </c>
    </row>
    <row r="41" spans="1:11">
      <c r="A41" s="9516"/>
      <c r="B41" s="2204"/>
      <c r="C41" s="555" t="s">
        <v>1530</v>
      </c>
      <c r="D41" s="3073" t="s">
        <v>38</v>
      </c>
      <c r="E41" s="3071"/>
      <c r="F41" s="3068"/>
      <c r="G41" s="3068"/>
      <c r="H41" s="3068"/>
      <c r="I41" s="3068"/>
      <c r="J41" s="559"/>
      <c r="K41" s="2241"/>
    </row>
    <row r="42" spans="1:11">
      <c r="A42" s="535"/>
      <c r="B42" s="527"/>
      <c r="C42" s="1436"/>
      <c r="D42" s="1436"/>
      <c r="E42" s="1436"/>
      <c r="F42" s="577"/>
      <c r="G42" s="577"/>
      <c r="H42" s="600"/>
      <c r="I42" s="577"/>
      <c r="J42" s="585">
        <v>1500</v>
      </c>
      <c r="K42" s="1293">
        <f>K40+J42</f>
        <v>17484223</v>
      </c>
    </row>
    <row r="43" spans="1:11">
      <c r="A43" s="9635"/>
      <c r="B43" s="2203"/>
      <c r="C43" s="497" t="s">
        <v>815</v>
      </c>
      <c r="D43" s="3072" t="s">
        <v>1883</v>
      </c>
      <c r="E43" s="3070" t="s">
        <v>1884</v>
      </c>
      <c r="F43" s="3067"/>
      <c r="G43" s="3067">
        <v>164716</v>
      </c>
      <c r="H43" s="537"/>
      <c r="I43" s="3067"/>
      <c r="J43" s="537"/>
      <c r="K43" s="2240">
        <f>K42-G43</f>
        <v>17319507</v>
      </c>
    </row>
    <row r="44" spans="1:11">
      <c r="A44" s="9548"/>
      <c r="B44" s="2204"/>
      <c r="C44" s="497" t="s">
        <v>1882</v>
      </c>
      <c r="D44" s="3073" t="s">
        <v>1819</v>
      </c>
      <c r="E44" s="3071"/>
      <c r="F44" s="3068"/>
      <c r="G44" s="3068"/>
      <c r="H44" s="537"/>
      <c r="I44" s="3068"/>
      <c r="J44" s="537"/>
      <c r="K44" s="2241"/>
    </row>
    <row r="45" spans="1:11">
      <c r="A45" s="514"/>
      <c r="B45" s="527"/>
      <c r="C45" s="529"/>
      <c r="D45" s="602"/>
      <c r="E45" s="599"/>
      <c r="F45" s="586"/>
      <c r="G45" s="586"/>
      <c r="H45" s="586"/>
      <c r="I45" s="586"/>
      <c r="J45" s="585">
        <v>1800</v>
      </c>
      <c r="K45" s="1293">
        <f>K43+J45</f>
        <v>17321307</v>
      </c>
    </row>
    <row r="46" spans="1:11">
      <c r="A46" s="9628"/>
      <c r="B46" s="2203"/>
      <c r="C46" s="497" t="s">
        <v>1921</v>
      </c>
      <c r="D46" s="3072" t="s">
        <v>1883</v>
      </c>
      <c r="E46" s="3070" t="s">
        <v>1884</v>
      </c>
      <c r="F46" s="3067"/>
      <c r="G46" s="3067">
        <v>200740</v>
      </c>
      <c r="H46" s="534"/>
      <c r="I46" s="3076"/>
      <c r="J46" s="923"/>
      <c r="K46" s="2240">
        <f>K45-G46</f>
        <v>17120567</v>
      </c>
    </row>
    <row r="47" spans="1:11">
      <c r="A47" s="9516"/>
      <c r="B47" s="2204"/>
      <c r="C47" s="497" t="s">
        <v>1941</v>
      </c>
      <c r="D47" s="3073" t="s">
        <v>1819</v>
      </c>
      <c r="E47" s="3071"/>
      <c r="F47" s="3068"/>
      <c r="G47" s="3068"/>
      <c r="H47" s="515"/>
      <c r="I47" s="3077"/>
      <c r="J47" s="460"/>
      <c r="K47" s="2241"/>
    </row>
    <row r="48" spans="1:11">
      <c r="A48" s="514"/>
      <c r="B48" s="527"/>
      <c r="C48" s="532"/>
      <c r="D48" s="573"/>
      <c r="E48" s="574"/>
      <c r="F48" s="1985"/>
      <c r="G48" s="1985"/>
      <c r="H48" s="1962"/>
      <c r="I48" s="1985"/>
      <c r="J48" s="1962">
        <v>1500</v>
      </c>
      <c r="K48" s="1293">
        <f>K46+J48</f>
        <v>17122067</v>
      </c>
    </row>
    <row r="49" spans="1:11">
      <c r="A49" s="9515"/>
      <c r="B49" s="2227"/>
      <c r="C49" s="497" t="s">
        <v>815</v>
      </c>
      <c r="D49" s="3072" t="s">
        <v>157</v>
      </c>
      <c r="E49" s="3070" t="s">
        <v>156</v>
      </c>
      <c r="F49" s="3067"/>
      <c r="G49" s="3067">
        <v>770195</v>
      </c>
      <c r="H49" s="537"/>
      <c r="I49" s="3067"/>
      <c r="J49" s="537"/>
      <c r="K49" s="2245">
        <f>K48-G49</f>
        <v>16351872</v>
      </c>
    </row>
    <row r="50" spans="1:11">
      <c r="A50" s="9516"/>
      <c r="B50" s="2204"/>
      <c r="C50" s="497" t="s">
        <v>1022</v>
      </c>
      <c r="D50" s="3073" t="s">
        <v>1383</v>
      </c>
      <c r="E50" s="3071"/>
      <c r="F50" s="3068"/>
      <c r="G50" s="3068"/>
      <c r="H50" s="537"/>
      <c r="I50" s="3068"/>
      <c r="J50" s="537"/>
      <c r="K50" s="2241"/>
    </row>
    <row r="51" spans="1:11">
      <c r="A51" s="2210"/>
      <c r="B51" s="527"/>
      <c r="C51" s="529"/>
      <c r="D51" s="602"/>
      <c r="E51" s="599"/>
      <c r="F51" s="586"/>
      <c r="G51" s="586"/>
      <c r="H51" s="586"/>
      <c r="I51" s="586"/>
      <c r="J51" s="585">
        <v>1800</v>
      </c>
      <c r="K51" s="1293">
        <f>K49+J51</f>
        <v>16353672</v>
      </c>
    </row>
    <row r="52" spans="1:11">
      <c r="A52" s="9515"/>
      <c r="B52" s="2227"/>
      <c r="C52" s="491" t="s">
        <v>778</v>
      </c>
      <c r="D52" s="3072" t="s">
        <v>157</v>
      </c>
      <c r="E52" s="3070" t="s">
        <v>156</v>
      </c>
      <c r="F52" s="3083"/>
      <c r="G52" s="3067">
        <v>193140</v>
      </c>
      <c r="H52" s="537"/>
      <c r="I52" s="3067"/>
      <c r="J52" s="537"/>
      <c r="K52" s="2240">
        <f>K51-G52</f>
        <v>16160532</v>
      </c>
    </row>
    <row r="53" spans="1:11">
      <c r="A53" s="9516"/>
      <c r="B53" s="2204"/>
      <c r="C53" s="487" t="s">
        <v>1340</v>
      </c>
      <c r="D53" s="3073" t="s">
        <v>1383</v>
      </c>
      <c r="E53" s="3071"/>
      <c r="F53" s="3068"/>
      <c r="G53" s="3068"/>
      <c r="H53" s="537"/>
      <c r="I53" s="3068"/>
      <c r="J53" s="537"/>
      <c r="K53" s="2241"/>
    </row>
    <row r="54" spans="1:11">
      <c r="A54" s="2210"/>
      <c r="B54" s="527"/>
      <c r="C54" s="529"/>
      <c r="D54" s="601"/>
      <c r="E54" s="584"/>
      <c r="F54" s="586"/>
      <c r="G54" s="586"/>
      <c r="H54" s="586"/>
      <c r="I54" s="586"/>
      <c r="J54" s="585">
        <v>1500</v>
      </c>
      <c r="K54" s="1293">
        <f>K52+J54</f>
        <v>16162032</v>
      </c>
    </row>
    <row r="55" spans="1:11">
      <c r="A55" s="9515"/>
      <c r="B55" s="2203"/>
      <c r="C55" s="474" t="s">
        <v>815</v>
      </c>
      <c r="D55" s="3072" t="s">
        <v>568</v>
      </c>
      <c r="E55" s="3070" t="s">
        <v>715</v>
      </c>
      <c r="F55" s="3067"/>
      <c r="G55" s="3067">
        <v>562108</v>
      </c>
      <c r="H55" s="3067"/>
      <c r="I55" s="3067"/>
      <c r="J55" s="464"/>
      <c r="K55" s="2240">
        <f>K54-G55</f>
        <v>15599924</v>
      </c>
    </row>
    <row r="56" spans="1:11">
      <c r="A56" s="9516"/>
      <c r="B56" s="2204"/>
      <c r="C56" s="477" t="s">
        <v>833</v>
      </c>
      <c r="D56" s="3073" t="s">
        <v>250</v>
      </c>
      <c r="E56" s="3071"/>
      <c r="F56" s="3068"/>
      <c r="G56" s="3068"/>
      <c r="H56" s="3068"/>
      <c r="I56" s="3068"/>
      <c r="J56" s="559"/>
      <c r="K56" s="2241"/>
    </row>
    <row r="57" spans="1:11">
      <c r="A57" s="2210"/>
      <c r="B57" s="527"/>
      <c r="C57" s="528"/>
      <c r="D57" s="576"/>
      <c r="E57" s="528"/>
      <c r="F57" s="528"/>
      <c r="G57" s="585"/>
      <c r="H57" s="600"/>
      <c r="I57" s="577"/>
      <c r="J57" s="604">
        <v>1800</v>
      </c>
      <c r="K57" s="1293">
        <f>K55+J57</f>
        <v>15601724</v>
      </c>
    </row>
    <row r="58" spans="1:11">
      <c r="A58" s="9515"/>
      <c r="B58" s="2203"/>
      <c r="C58" s="474" t="s">
        <v>815</v>
      </c>
      <c r="D58" s="3072" t="s">
        <v>568</v>
      </c>
      <c r="E58" s="3070" t="s">
        <v>715</v>
      </c>
      <c r="F58" s="9492"/>
      <c r="G58" s="9609">
        <v>50653</v>
      </c>
      <c r="H58" s="3067"/>
      <c r="I58" s="3067"/>
      <c r="J58" s="3084"/>
      <c r="K58" s="2240">
        <f>K57-G58</f>
        <v>15551071</v>
      </c>
    </row>
    <row r="59" spans="1:11">
      <c r="A59" s="9516"/>
      <c r="B59" s="2204"/>
      <c r="C59" s="477" t="s">
        <v>832</v>
      </c>
      <c r="D59" s="3073" t="s">
        <v>250</v>
      </c>
      <c r="E59" s="3071"/>
      <c r="F59" s="9493"/>
      <c r="G59" s="9610"/>
      <c r="H59" s="3068"/>
      <c r="I59" s="3068"/>
      <c r="J59" s="3085"/>
      <c r="K59" s="2241"/>
    </row>
    <row r="60" spans="1:11">
      <c r="A60" s="2210"/>
      <c r="B60" s="527"/>
      <c r="C60" s="532"/>
      <c r="D60" s="576"/>
      <c r="E60" s="605"/>
      <c r="F60" s="577"/>
      <c r="G60" s="577"/>
      <c r="H60" s="600"/>
      <c r="I60" s="577"/>
      <c r="J60" s="604">
        <v>1800</v>
      </c>
      <c r="K60" s="1293">
        <f>K58+J60</f>
        <v>15552871</v>
      </c>
    </row>
    <row r="61" spans="1:11">
      <c r="A61" s="9515"/>
      <c r="B61" s="2203"/>
      <c r="C61" s="474" t="s">
        <v>781</v>
      </c>
      <c r="D61" s="518" t="s">
        <v>568</v>
      </c>
      <c r="E61" s="3070" t="s">
        <v>715</v>
      </c>
      <c r="F61" s="3067"/>
      <c r="G61" s="3067">
        <v>43040</v>
      </c>
      <c r="H61" s="3067"/>
      <c r="I61" s="3067"/>
      <c r="J61" s="3067"/>
      <c r="K61" s="1977">
        <f>K60-G61</f>
        <v>15509831</v>
      </c>
    </row>
    <row r="62" spans="1:11">
      <c r="A62" s="9516"/>
      <c r="B62" s="2204"/>
      <c r="C62" s="477" t="s">
        <v>793</v>
      </c>
      <c r="D62" s="519" t="s">
        <v>250</v>
      </c>
      <c r="E62" s="3071"/>
      <c r="F62" s="3068"/>
      <c r="G62" s="3068"/>
      <c r="H62" s="3068"/>
      <c r="I62" s="3068"/>
      <c r="J62" s="3068"/>
      <c r="K62" s="1978"/>
    </row>
    <row r="63" spans="1:11">
      <c r="A63" s="2210"/>
      <c r="B63" s="527"/>
      <c r="C63" s="532"/>
      <c r="D63" s="576"/>
      <c r="E63" s="582"/>
      <c r="F63" s="577"/>
      <c r="G63" s="577"/>
      <c r="H63" s="600"/>
      <c r="I63" s="577"/>
      <c r="J63" s="604">
        <v>1500</v>
      </c>
      <c r="K63" s="1293">
        <f>K61+J63</f>
        <v>15511331</v>
      </c>
    </row>
    <row r="64" spans="1:11">
      <c r="A64" s="9515"/>
      <c r="B64" s="2203"/>
      <c r="C64" s="556" t="s">
        <v>952</v>
      </c>
      <c r="D64" s="3072" t="s">
        <v>1207</v>
      </c>
      <c r="E64" s="3070" t="s">
        <v>1234</v>
      </c>
      <c r="F64" s="3067"/>
      <c r="G64" s="3067">
        <v>52500</v>
      </c>
      <c r="H64" s="3067"/>
      <c r="I64" s="3067"/>
      <c r="J64" s="3084"/>
      <c r="K64" s="1977">
        <f>K63-G64</f>
        <v>15458831</v>
      </c>
    </row>
    <row r="65" spans="1:11">
      <c r="A65" s="9516"/>
      <c r="B65" s="2204"/>
      <c r="C65" s="555" t="s">
        <v>1206</v>
      </c>
      <c r="D65" s="3073" t="s">
        <v>1176</v>
      </c>
      <c r="E65" s="3071"/>
      <c r="F65" s="3068"/>
      <c r="G65" s="3068"/>
      <c r="H65" s="3068"/>
      <c r="I65" s="3068"/>
      <c r="J65" s="3085"/>
      <c r="K65" s="1978"/>
    </row>
    <row r="66" spans="1:11">
      <c r="A66" s="514"/>
      <c r="B66" s="527"/>
      <c r="C66" s="532"/>
      <c r="D66" s="576"/>
      <c r="E66" s="582"/>
      <c r="F66" s="577"/>
      <c r="G66" s="577"/>
      <c r="H66" s="600"/>
      <c r="I66" s="577"/>
      <c r="J66" s="604">
        <v>1800</v>
      </c>
      <c r="K66" s="1293">
        <f>K64+J66</f>
        <v>15460631</v>
      </c>
    </row>
    <row r="67" spans="1:11">
      <c r="A67" s="9515"/>
      <c r="B67" s="2203"/>
      <c r="C67" s="556" t="s">
        <v>815</v>
      </c>
      <c r="D67" s="3072" t="s">
        <v>1283</v>
      </c>
      <c r="E67" s="3070" t="s">
        <v>1346</v>
      </c>
      <c r="F67" s="3067"/>
      <c r="G67" s="3067">
        <v>473433</v>
      </c>
      <c r="H67" s="534"/>
      <c r="I67" s="3067"/>
      <c r="J67" s="595"/>
      <c r="K67" s="1977">
        <f>K66-G67</f>
        <v>14987198</v>
      </c>
    </row>
    <row r="68" spans="1:11">
      <c r="A68" s="9516"/>
      <c r="B68" s="2204"/>
      <c r="C68" s="555" t="s">
        <v>1282</v>
      </c>
      <c r="D68" s="3073" t="s">
        <v>250</v>
      </c>
      <c r="E68" s="3071"/>
      <c r="F68" s="3068"/>
      <c r="G68" s="3068"/>
      <c r="H68" s="515"/>
      <c r="I68" s="3068"/>
      <c r="J68" s="595"/>
      <c r="K68" s="1978"/>
    </row>
    <row r="69" spans="1:11">
      <c r="A69" s="514"/>
      <c r="B69" s="527"/>
      <c r="C69" s="532"/>
      <c r="D69" s="576"/>
      <c r="E69" s="582"/>
      <c r="F69" s="577"/>
      <c r="G69" s="577"/>
      <c r="H69" s="1962"/>
      <c r="I69" s="577"/>
      <c r="J69" s="585">
        <v>1800</v>
      </c>
      <c r="K69" s="1293">
        <f>K67+J69</f>
        <v>14988998</v>
      </c>
    </row>
    <row r="70" spans="1:11">
      <c r="A70" s="9640"/>
      <c r="B70" s="2203"/>
      <c r="C70" s="474" t="s">
        <v>796</v>
      </c>
      <c r="D70" s="518" t="s">
        <v>1283</v>
      </c>
      <c r="E70" s="3070" t="s">
        <v>1346</v>
      </c>
      <c r="F70" s="3083"/>
      <c r="G70" s="3067">
        <v>294700</v>
      </c>
      <c r="H70" s="3067"/>
      <c r="I70" s="3067"/>
      <c r="J70" s="595"/>
      <c r="K70" s="1977">
        <f>K69-G70</f>
        <v>14694298</v>
      </c>
    </row>
    <row r="71" spans="1:11">
      <c r="A71" s="9665"/>
      <c r="B71" s="2204"/>
      <c r="C71" s="477" t="s">
        <v>1341</v>
      </c>
      <c r="D71" s="519" t="s">
        <v>250</v>
      </c>
      <c r="E71" s="3071"/>
      <c r="F71" s="3068"/>
      <c r="G71" s="3068"/>
      <c r="H71" s="3068"/>
      <c r="I71" s="3068"/>
      <c r="J71" s="559"/>
      <c r="K71" s="1978"/>
    </row>
    <row r="72" spans="1:11">
      <c r="A72" s="552"/>
      <c r="B72" s="527"/>
      <c r="C72" s="532"/>
      <c r="D72" s="576"/>
      <c r="E72" s="582"/>
      <c r="F72" s="577"/>
      <c r="G72" s="577"/>
      <c r="H72" s="600"/>
      <c r="I72" s="577"/>
      <c r="J72" s="585">
        <v>750</v>
      </c>
      <c r="K72" s="1217">
        <f>K70+J72</f>
        <v>14695048</v>
      </c>
    </row>
    <row r="73" spans="1:11">
      <c r="A73" s="9640"/>
      <c r="B73" s="2239"/>
      <c r="C73" s="497" t="s">
        <v>821</v>
      </c>
      <c r="D73" s="3072" t="s">
        <v>558</v>
      </c>
      <c r="E73" s="3078" t="s">
        <v>251</v>
      </c>
      <c r="F73" s="3067"/>
      <c r="G73" s="3067">
        <v>553430</v>
      </c>
      <c r="H73" s="537"/>
      <c r="I73" s="3067"/>
      <c r="J73" s="537"/>
      <c r="K73" s="1977">
        <f>K72-G73</f>
        <v>14141618</v>
      </c>
    </row>
    <row r="74" spans="1:11">
      <c r="A74" s="9665"/>
      <c r="B74" s="2218"/>
      <c r="C74" s="497" t="s">
        <v>1018</v>
      </c>
      <c r="D74" s="3073" t="s">
        <v>250</v>
      </c>
      <c r="E74" s="3079"/>
      <c r="F74" s="3068"/>
      <c r="G74" s="3068"/>
      <c r="H74" s="537"/>
      <c r="I74" s="3068"/>
      <c r="J74" s="537"/>
      <c r="K74" s="1978"/>
    </row>
    <row r="75" spans="1:11">
      <c r="A75" s="514"/>
      <c r="B75" s="392"/>
      <c r="C75" s="532"/>
      <c r="D75" s="576"/>
      <c r="E75" s="582"/>
      <c r="F75" s="586"/>
      <c r="G75" s="586"/>
      <c r="H75" s="586"/>
      <c r="I75" s="586"/>
      <c r="J75" s="585">
        <v>1800</v>
      </c>
      <c r="K75" s="1217">
        <f>K73+J75</f>
        <v>14143418</v>
      </c>
    </row>
    <row r="76" spans="1:11">
      <c r="A76" s="2201"/>
      <c r="B76" s="2203"/>
      <c r="C76" s="497" t="s">
        <v>799</v>
      </c>
      <c r="D76" s="3072" t="s">
        <v>558</v>
      </c>
      <c r="E76" s="3078" t="s">
        <v>251</v>
      </c>
      <c r="F76" s="3083"/>
      <c r="G76" s="3067">
        <v>41300</v>
      </c>
      <c r="H76" s="537"/>
      <c r="I76" s="3067"/>
      <c r="J76" s="537"/>
      <c r="K76" s="1977">
        <f>K75-G76</f>
        <v>14102118</v>
      </c>
    </row>
    <row r="77" spans="1:11">
      <c r="A77" s="2202"/>
      <c r="B77" s="2204"/>
      <c r="C77" s="497" t="s">
        <v>800</v>
      </c>
      <c r="D77" s="3073" t="s">
        <v>250</v>
      </c>
      <c r="E77" s="3079"/>
      <c r="F77" s="3068"/>
      <c r="G77" s="3068"/>
      <c r="H77" s="537"/>
      <c r="I77" s="3068"/>
      <c r="J77" s="537"/>
      <c r="K77" s="1978"/>
    </row>
    <row r="78" spans="1:11">
      <c r="A78" s="2210"/>
      <c r="B78" s="533"/>
      <c r="C78" s="532"/>
      <c r="D78" s="576"/>
      <c r="E78" s="582"/>
      <c r="F78" s="586"/>
      <c r="G78" s="586"/>
      <c r="H78" s="586"/>
      <c r="I78" s="586"/>
      <c r="J78" s="585">
        <v>750</v>
      </c>
      <c r="K78" s="1217">
        <f>K76+J78</f>
        <v>14102868</v>
      </c>
    </row>
    <row r="79" spans="1:11">
      <c r="A79" s="9515"/>
      <c r="B79" s="2233"/>
      <c r="C79" s="517" t="s">
        <v>796</v>
      </c>
      <c r="D79" s="3072" t="s">
        <v>1036</v>
      </c>
      <c r="E79" s="3070" t="s">
        <v>499</v>
      </c>
      <c r="F79" s="3083"/>
      <c r="G79" s="3067">
        <v>57800</v>
      </c>
      <c r="H79" s="534"/>
      <c r="I79" s="3067"/>
      <c r="J79" s="595"/>
      <c r="K79" s="1977">
        <f>K78-G79</f>
        <v>14045068</v>
      </c>
    </row>
    <row r="80" spans="1:11">
      <c r="A80" s="9516"/>
      <c r="B80" s="2234"/>
      <c r="C80" s="555" t="s">
        <v>802</v>
      </c>
      <c r="D80" s="3073" t="s">
        <v>200</v>
      </c>
      <c r="E80" s="3071"/>
      <c r="F80" s="3068"/>
      <c r="G80" s="3068"/>
      <c r="H80" s="515"/>
      <c r="I80" s="3068"/>
      <c r="J80" s="559"/>
      <c r="K80" s="1978"/>
    </row>
    <row r="81" spans="1:11">
      <c r="A81" s="2210"/>
      <c r="B81" s="1072"/>
      <c r="C81" s="532"/>
      <c r="D81" s="576"/>
      <c r="E81" s="582"/>
      <c r="F81" s="577"/>
      <c r="G81" s="577"/>
      <c r="H81" s="600"/>
      <c r="I81" s="577"/>
      <c r="J81" s="585">
        <v>750</v>
      </c>
      <c r="K81" s="2244">
        <f>K79+J81</f>
        <v>14045818</v>
      </c>
    </row>
    <row r="82" spans="1:11">
      <c r="A82" s="9515"/>
      <c r="B82" s="2203"/>
      <c r="C82" s="474" t="s">
        <v>781</v>
      </c>
      <c r="D82" s="3072" t="s">
        <v>1285</v>
      </c>
      <c r="E82" s="3070" t="s">
        <v>1320</v>
      </c>
      <c r="F82" s="3067"/>
      <c r="G82" s="3067">
        <v>20140</v>
      </c>
      <c r="H82" s="534"/>
      <c r="I82" s="3067"/>
      <c r="J82" s="3084"/>
      <c r="K82" s="2240">
        <f>K81-G82</f>
        <v>14025678</v>
      </c>
    </row>
    <row r="83" spans="1:11">
      <c r="A83" s="9516"/>
      <c r="B83" s="2204"/>
      <c r="C83" s="477" t="s">
        <v>1092</v>
      </c>
      <c r="D83" s="3073" t="s">
        <v>38</v>
      </c>
      <c r="E83" s="3071"/>
      <c r="F83" s="3068"/>
      <c r="G83" s="3068"/>
      <c r="H83" s="515"/>
      <c r="I83" s="3068"/>
      <c r="J83" s="3085"/>
      <c r="K83" s="2241"/>
    </row>
    <row r="84" spans="1:11">
      <c r="A84" s="2210"/>
      <c r="B84" s="533"/>
      <c r="C84" s="1436"/>
      <c r="D84" s="1436"/>
      <c r="E84" s="1436"/>
      <c r="F84" s="577"/>
      <c r="G84" s="577"/>
      <c r="H84" s="600"/>
      <c r="I84" s="577"/>
      <c r="J84" s="604">
        <v>1500</v>
      </c>
      <c r="K84" s="2244">
        <f>K82+J84</f>
        <v>14027178</v>
      </c>
    </row>
    <row r="85" spans="1:11">
      <c r="A85" s="9515"/>
      <c r="B85" s="2203"/>
      <c r="C85" s="474" t="s">
        <v>778</v>
      </c>
      <c r="D85" s="3072" t="s">
        <v>795</v>
      </c>
      <c r="E85" s="3070" t="s">
        <v>454</v>
      </c>
      <c r="F85" s="3067"/>
      <c r="G85" s="3067">
        <v>90140</v>
      </c>
      <c r="H85" s="537"/>
      <c r="I85" s="3067"/>
      <c r="J85" s="537"/>
      <c r="K85" s="2240">
        <f>K84-G85</f>
        <v>13937038</v>
      </c>
    </row>
    <row r="86" spans="1:11">
      <c r="A86" s="9516"/>
      <c r="B86" s="2204"/>
      <c r="C86" s="477" t="s">
        <v>794</v>
      </c>
      <c r="D86" s="3073" t="s">
        <v>1345</v>
      </c>
      <c r="E86" s="3071"/>
      <c r="F86" s="3068"/>
      <c r="G86" s="3068"/>
      <c r="H86" s="515"/>
      <c r="I86" s="3068"/>
      <c r="J86" s="515"/>
      <c r="K86" s="2241"/>
    </row>
    <row r="87" spans="1:11">
      <c r="A87" s="2210"/>
      <c r="B87" s="2211"/>
      <c r="C87" s="529"/>
      <c r="D87" s="583"/>
      <c r="E87" s="599"/>
      <c r="F87" s="600"/>
      <c r="G87" s="600"/>
      <c r="H87" s="600"/>
      <c r="I87" s="600"/>
      <c r="J87" s="585">
        <v>1500</v>
      </c>
      <c r="K87" s="2244">
        <f>K85+J87</f>
        <v>13938538</v>
      </c>
    </row>
    <row r="88" spans="1:11">
      <c r="A88" s="9515"/>
      <c r="B88" s="2203"/>
      <c r="C88" s="556" t="s">
        <v>781</v>
      </c>
      <c r="D88" s="3072" t="s">
        <v>1344</v>
      </c>
      <c r="E88" s="1136" t="s">
        <v>1349</v>
      </c>
      <c r="F88" s="3067"/>
      <c r="G88" s="3076">
        <v>105640</v>
      </c>
      <c r="H88" s="3067"/>
      <c r="I88" s="3067"/>
      <c r="J88" s="3084"/>
      <c r="K88" s="2240">
        <f>K87-G88</f>
        <v>13832898</v>
      </c>
    </row>
    <row r="89" spans="1:11">
      <c r="A89" s="9516"/>
      <c r="B89" s="2204"/>
      <c r="C89" s="555" t="s">
        <v>1343</v>
      </c>
      <c r="D89" s="3073" t="s">
        <v>1543</v>
      </c>
      <c r="E89" s="3079"/>
      <c r="F89" s="3068"/>
      <c r="G89" s="3077"/>
      <c r="H89" s="3068"/>
      <c r="I89" s="3068"/>
      <c r="J89" s="3085"/>
      <c r="K89" s="2241"/>
    </row>
    <row r="90" spans="1:11">
      <c r="A90" s="2210"/>
      <c r="B90" s="2211"/>
      <c r="C90" s="532"/>
      <c r="D90" s="576"/>
      <c r="E90" s="582"/>
      <c r="F90" s="577"/>
      <c r="G90" s="577"/>
      <c r="H90" s="600"/>
      <c r="I90" s="577"/>
      <c r="J90" s="604">
        <v>1500</v>
      </c>
      <c r="K90" s="2241">
        <f>K88+J90</f>
        <v>13834398</v>
      </c>
    </row>
    <row r="91" spans="1:11">
      <c r="A91" s="2201"/>
      <c r="B91" s="2203"/>
      <c r="C91" s="517" t="s">
        <v>781</v>
      </c>
      <c r="D91" s="3072" t="s">
        <v>1560</v>
      </c>
      <c r="E91" s="3070" t="s">
        <v>1603</v>
      </c>
      <c r="F91" s="3067"/>
      <c r="G91" s="3067">
        <v>39140</v>
      </c>
      <c r="H91" s="3067"/>
      <c r="I91" s="3067"/>
      <c r="J91" s="3084"/>
      <c r="K91" s="2240">
        <f>K90-G91</f>
        <v>13795258</v>
      </c>
    </row>
    <row r="92" spans="1:11">
      <c r="A92" s="2202"/>
      <c r="B92" s="2204"/>
      <c r="C92" s="477" t="s">
        <v>1559</v>
      </c>
      <c r="D92" s="3073" t="s">
        <v>38</v>
      </c>
      <c r="E92" s="3071"/>
      <c r="F92" s="3068"/>
      <c r="G92" s="3068"/>
      <c r="H92" s="3068"/>
      <c r="I92" s="3068"/>
      <c r="J92" s="3085"/>
      <c r="K92" s="2241"/>
    </row>
    <row r="93" spans="1:11">
      <c r="A93" s="2210"/>
      <c r="B93" s="2211"/>
      <c r="C93" s="532"/>
      <c r="D93" s="583"/>
      <c r="E93" s="582"/>
      <c r="F93" s="575"/>
      <c r="G93" s="575"/>
      <c r="H93" s="586"/>
      <c r="I93" s="575"/>
      <c r="J93" s="585">
        <v>1500</v>
      </c>
      <c r="K93" s="2241">
        <f>K91+J93</f>
        <v>13796758</v>
      </c>
    </row>
    <row r="94" spans="1:11">
      <c r="A94" s="787"/>
      <c r="B94" s="2203"/>
      <c r="C94" s="474" t="s">
        <v>815</v>
      </c>
      <c r="D94" s="485" t="s">
        <v>1887</v>
      </c>
      <c r="E94" s="3070" t="s">
        <v>1888</v>
      </c>
      <c r="F94" s="3083"/>
      <c r="G94" s="3067">
        <v>1204059</v>
      </c>
      <c r="H94" s="3074"/>
      <c r="I94" s="3067"/>
      <c r="J94" s="534"/>
      <c r="K94" s="2240">
        <f>K93-G94</f>
        <v>12592699</v>
      </c>
    </row>
    <row r="95" spans="1:11">
      <c r="A95" s="788"/>
      <c r="B95" s="2204"/>
      <c r="C95" s="477" t="s">
        <v>1886</v>
      </c>
      <c r="D95" s="486" t="s">
        <v>1951</v>
      </c>
      <c r="E95" s="3071"/>
      <c r="F95" s="3068"/>
      <c r="G95" s="3068"/>
      <c r="H95" s="3075"/>
      <c r="I95" s="3068"/>
      <c r="J95" s="537"/>
      <c r="K95" s="2241"/>
    </row>
    <row r="96" spans="1:11">
      <c r="A96" s="514"/>
      <c r="B96" s="2211"/>
      <c r="C96" s="891"/>
      <c r="D96" s="891"/>
      <c r="E96" s="891"/>
      <c r="F96" s="586"/>
      <c r="G96" s="588"/>
      <c r="H96" s="586"/>
      <c r="I96" s="586"/>
      <c r="J96" s="585">
        <v>1800</v>
      </c>
      <c r="K96" s="2241">
        <f>K94+J96</f>
        <v>12594499</v>
      </c>
    </row>
    <row r="97" spans="1:11">
      <c r="A97" s="557"/>
      <c r="B97" s="2203"/>
      <c r="C97" s="474" t="s">
        <v>815</v>
      </c>
      <c r="D97" s="485" t="s">
        <v>1887</v>
      </c>
      <c r="E97" s="3070" t="s">
        <v>1888</v>
      </c>
      <c r="F97" s="3067"/>
      <c r="G97" s="3067">
        <v>330619</v>
      </c>
      <c r="H97" s="534"/>
      <c r="I97" s="3067"/>
      <c r="J97" s="537"/>
      <c r="K97" s="2240">
        <f>K96-G97</f>
        <v>12263880</v>
      </c>
    </row>
    <row r="98" spans="1:11">
      <c r="A98" s="554"/>
      <c r="B98" s="2204"/>
      <c r="C98" s="477" t="s">
        <v>1889</v>
      </c>
      <c r="D98" s="486" t="s">
        <v>1951</v>
      </c>
      <c r="E98" s="3071"/>
      <c r="F98" s="3068"/>
      <c r="G98" s="3068"/>
      <c r="H98" s="537"/>
      <c r="I98" s="3068"/>
      <c r="J98" s="537"/>
      <c r="K98" s="2241"/>
    </row>
    <row r="99" spans="1:11">
      <c r="A99" s="514"/>
      <c r="B99" s="2211"/>
      <c r="C99" s="532"/>
      <c r="D99" s="576"/>
      <c r="E99" s="582"/>
      <c r="F99" s="586"/>
      <c r="G99" s="586"/>
      <c r="H99" s="586"/>
      <c r="I99" s="586"/>
      <c r="J99" s="585">
        <v>1800</v>
      </c>
      <c r="K99" s="2241">
        <f>K97+J99</f>
        <v>12265680</v>
      </c>
    </row>
    <row r="100" spans="1:11">
      <c r="A100" s="491"/>
      <c r="B100" s="2203"/>
      <c r="C100" s="556" t="s">
        <v>815</v>
      </c>
      <c r="D100" s="3072" t="s">
        <v>1657</v>
      </c>
      <c r="E100" s="9498" t="s">
        <v>135</v>
      </c>
      <c r="F100" s="3067"/>
      <c r="G100" s="3067">
        <v>152190</v>
      </c>
      <c r="H100" s="3067"/>
      <c r="I100" s="3067"/>
      <c r="J100" s="595"/>
      <c r="K100" s="2240">
        <f>K99-G100</f>
        <v>12113490</v>
      </c>
    </row>
    <row r="101" spans="1:11">
      <c r="A101" s="487"/>
      <c r="B101" s="2204"/>
      <c r="C101" s="555" t="s">
        <v>1656</v>
      </c>
      <c r="D101" s="3073" t="s">
        <v>956</v>
      </c>
      <c r="E101" s="9499"/>
      <c r="F101" s="3068"/>
      <c r="G101" s="3068"/>
      <c r="H101" s="3068"/>
      <c r="I101" s="3068"/>
      <c r="J101" s="559"/>
      <c r="K101" s="2241"/>
    </row>
    <row r="102" spans="1:11">
      <c r="A102" s="514"/>
      <c r="B102" s="2211"/>
      <c r="C102" s="532"/>
      <c r="D102" s="576"/>
      <c r="E102" s="605"/>
      <c r="F102" s="577"/>
      <c r="G102" s="577"/>
      <c r="H102" s="586"/>
      <c r="I102" s="577"/>
      <c r="J102" s="585">
        <v>1800</v>
      </c>
      <c r="K102" s="2241">
        <f>K100+J102</f>
        <v>12115290</v>
      </c>
    </row>
    <row r="103" spans="1:11">
      <c r="A103" s="491"/>
      <c r="B103" s="2203"/>
      <c r="C103" s="556" t="s">
        <v>796</v>
      </c>
      <c r="D103" s="3072" t="s">
        <v>1657</v>
      </c>
      <c r="E103" s="3070" t="s">
        <v>135</v>
      </c>
      <c r="F103" s="3067"/>
      <c r="G103" s="3067">
        <v>141300</v>
      </c>
      <c r="H103" s="537"/>
      <c r="I103" s="3067"/>
      <c r="J103" s="595"/>
      <c r="K103" s="2240">
        <f>K102-G103</f>
        <v>11973990</v>
      </c>
    </row>
    <row r="104" spans="1:11">
      <c r="A104" s="487"/>
      <c r="B104" s="2204"/>
      <c r="C104" s="555" t="s">
        <v>1658</v>
      </c>
      <c r="D104" s="3073" t="s">
        <v>956</v>
      </c>
      <c r="E104" s="3071"/>
      <c r="F104" s="3068"/>
      <c r="G104" s="3068"/>
      <c r="H104" s="515"/>
      <c r="I104" s="3068"/>
      <c r="J104" s="559"/>
      <c r="K104" s="2241"/>
    </row>
    <row r="105" spans="1:11">
      <c r="A105" s="514"/>
      <c r="B105" s="2211"/>
      <c r="C105" s="532"/>
      <c r="D105" s="576"/>
      <c r="E105" s="582"/>
      <c r="F105" s="577"/>
      <c r="G105" s="577"/>
      <c r="H105" s="600"/>
      <c r="I105" s="577"/>
      <c r="J105" s="585">
        <v>750</v>
      </c>
      <c r="K105" s="2241">
        <f>K103+J105</f>
        <v>11974740</v>
      </c>
    </row>
    <row r="106" spans="1:11">
      <c r="A106" s="491"/>
      <c r="B106" s="2203"/>
      <c r="C106" s="517" t="s">
        <v>997</v>
      </c>
      <c r="D106" s="3072" t="s">
        <v>743</v>
      </c>
      <c r="E106" s="3070" t="s">
        <v>1177</v>
      </c>
      <c r="F106" s="3067"/>
      <c r="G106" s="3076">
        <v>202500</v>
      </c>
      <c r="H106" s="3067"/>
      <c r="I106" s="3067"/>
      <c r="J106" s="3084"/>
      <c r="K106" s="2240">
        <f>K105-G106</f>
        <v>11772240</v>
      </c>
    </row>
    <row r="107" spans="1:11">
      <c r="A107" s="487"/>
      <c r="B107" s="2204"/>
      <c r="C107" s="555" t="s">
        <v>1028</v>
      </c>
      <c r="D107" s="3073" t="s">
        <v>46</v>
      </c>
      <c r="E107" s="3071"/>
      <c r="F107" s="3068"/>
      <c r="G107" s="3077"/>
      <c r="H107" s="3068"/>
      <c r="I107" s="3068"/>
      <c r="J107" s="3085"/>
      <c r="K107" s="2241"/>
    </row>
    <row r="108" spans="1:11">
      <c r="A108" s="514"/>
      <c r="B108" s="2211"/>
      <c r="C108" s="532"/>
      <c r="D108" s="576"/>
      <c r="E108" s="582"/>
      <c r="F108" s="577"/>
      <c r="G108" s="577"/>
      <c r="H108" s="600"/>
      <c r="I108" s="577"/>
      <c r="J108" s="604">
        <v>1800</v>
      </c>
      <c r="K108" s="2241">
        <f>K106+J108</f>
        <v>11774040</v>
      </c>
    </row>
    <row r="109" spans="1:11">
      <c r="A109" s="491"/>
      <c r="B109" s="2203"/>
      <c r="C109" s="556" t="s">
        <v>1109</v>
      </c>
      <c r="D109" s="3072" t="s">
        <v>278</v>
      </c>
      <c r="E109" s="974" t="s">
        <v>279</v>
      </c>
      <c r="F109" s="3067"/>
      <c r="G109" s="3067">
        <v>502500</v>
      </c>
      <c r="H109" s="3067"/>
      <c r="I109" s="3067"/>
      <c r="J109" s="3084"/>
      <c r="K109" s="2240">
        <f>K108-G109</f>
        <v>11271540</v>
      </c>
    </row>
    <row r="110" spans="1:11">
      <c r="A110" s="487"/>
      <c r="B110" s="2204"/>
      <c r="C110" s="555" t="s">
        <v>1527</v>
      </c>
      <c r="D110" s="3073" t="s">
        <v>38</v>
      </c>
      <c r="E110" s="3079"/>
      <c r="F110" s="3068"/>
      <c r="G110" s="3068"/>
      <c r="H110" s="3068"/>
      <c r="I110" s="3068"/>
      <c r="J110" s="3085"/>
      <c r="K110" s="2241"/>
    </row>
    <row r="111" spans="1:11">
      <c r="A111" s="514"/>
      <c r="B111" s="2211"/>
      <c r="C111" s="529"/>
      <c r="D111" s="602"/>
      <c r="E111" s="605"/>
      <c r="F111" s="577"/>
      <c r="G111" s="577"/>
      <c r="H111" s="600"/>
      <c r="I111" s="577"/>
      <c r="J111" s="604">
        <v>1800</v>
      </c>
      <c r="K111" s="2241">
        <f>K109+J111</f>
        <v>11273340</v>
      </c>
    </row>
    <row r="112" spans="1:11">
      <c r="A112" s="491"/>
      <c r="B112" s="2203"/>
      <c r="C112" s="556" t="s">
        <v>1109</v>
      </c>
      <c r="D112" s="3072" t="s">
        <v>1591</v>
      </c>
      <c r="E112" s="3070" t="s">
        <v>1601</v>
      </c>
      <c r="F112" s="3067"/>
      <c r="G112" s="3067">
        <v>502500</v>
      </c>
      <c r="H112" s="3067"/>
      <c r="I112" s="3067"/>
      <c r="J112" s="3084"/>
      <c r="K112" s="2240">
        <f>K111-G112</f>
        <v>10770840</v>
      </c>
    </row>
    <row r="113" spans="1:11">
      <c r="A113" s="487"/>
      <c r="B113" s="2204"/>
      <c r="C113" s="555" t="s">
        <v>1590</v>
      </c>
      <c r="D113" s="3073" t="s">
        <v>956</v>
      </c>
      <c r="E113" s="533"/>
      <c r="F113" s="3068"/>
      <c r="G113" s="3068"/>
      <c r="H113" s="3068"/>
      <c r="I113" s="3068"/>
      <c r="J113" s="3085"/>
      <c r="K113" s="2241"/>
    </row>
    <row r="114" spans="1:11">
      <c r="A114" s="554"/>
      <c r="B114" s="2211"/>
      <c r="C114" s="532"/>
      <c r="D114" s="576"/>
      <c r="E114" s="582"/>
      <c r="F114" s="575"/>
      <c r="G114" s="575"/>
      <c r="H114" s="586"/>
      <c r="I114" s="575"/>
      <c r="J114" s="604">
        <v>1800</v>
      </c>
      <c r="K114" s="2241">
        <f>K112+J114</f>
        <v>10772640</v>
      </c>
    </row>
    <row r="115" spans="1:11">
      <c r="A115" s="491"/>
      <c r="B115" s="2203" t="s">
        <v>1980</v>
      </c>
      <c r="C115" s="556" t="s">
        <v>591</v>
      </c>
      <c r="D115" s="3086"/>
      <c r="E115" s="3092"/>
      <c r="F115" s="3090">
        <v>20000000</v>
      </c>
      <c r="G115" s="9492"/>
      <c r="H115" s="9492"/>
      <c r="I115" s="9492"/>
      <c r="J115" s="9492"/>
      <c r="K115" s="2240">
        <f>K114+F115</f>
        <v>30772640</v>
      </c>
    </row>
    <row r="116" spans="1:11">
      <c r="A116" s="487"/>
      <c r="B116" s="2204"/>
      <c r="C116" s="555"/>
      <c r="D116" s="3087"/>
      <c r="E116" s="3093"/>
      <c r="F116" s="3091"/>
      <c r="G116" s="9493"/>
      <c r="H116" s="9493"/>
      <c r="I116" s="9493"/>
      <c r="J116" s="9493"/>
      <c r="K116" s="2241"/>
    </row>
    <row r="117" spans="1:11">
      <c r="A117" s="554"/>
      <c r="B117" s="2211"/>
      <c r="C117" s="532"/>
      <c r="D117" s="576"/>
      <c r="E117" s="584"/>
      <c r="F117" s="575"/>
      <c r="G117" s="575"/>
      <c r="H117" s="575"/>
      <c r="I117" s="575"/>
      <c r="J117" s="575"/>
      <c r="K117" s="2241"/>
    </row>
    <row r="118" spans="1:11">
      <c r="A118" s="491"/>
      <c r="B118" s="2203"/>
      <c r="C118" s="480" t="s">
        <v>821</v>
      </c>
      <c r="D118" s="3086" t="s">
        <v>574</v>
      </c>
      <c r="E118" s="3088" t="s">
        <v>79</v>
      </c>
      <c r="F118" s="9492"/>
      <c r="G118" s="9492"/>
      <c r="H118" s="9492"/>
      <c r="I118" s="9492">
        <v>445950</v>
      </c>
      <c r="J118" s="9492"/>
      <c r="K118" s="2240">
        <f>K115-I118</f>
        <v>30326690</v>
      </c>
    </row>
    <row r="119" spans="1:11">
      <c r="A119" s="487"/>
      <c r="B119" s="2204"/>
      <c r="C119" s="477" t="s">
        <v>824</v>
      </c>
      <c r="D119" s="3087" t="s">
        <v>46</v>
      </c>
      <c r="E119" s="3089"/>
      <c r="F119" s="9493"/>
      <c r="G119" s="9493"/>
      <c r="H119" s="9493"/>
      <c r="I119" s="9493"/>
      <c r="J119" s="9493"/>
      <c r="K119" s="2241"/>
    </row>
    <row r="120" spans="1:11">
      <c r="A120" s="554"/>
      <c r="B120" s="2211"/>
      <c r="C120" s="532"/>
      <c r="D120" s="576"/>
      <c r="E120" s="584"/>
      <c r="F120" s="575"/>
      <c r="G120" s="575"/>
      <c r="H120" s="575"/>
      <c r="I120" s="575"/>
      <c r="J120" s="575">
        <v>1800</v>
      </c>
      <c r="K120" s="2241">
        <f>K118+J120</f>
        <v>30328490</v>
      </c>
    </row>
    <row r="121" spans="1:11">
      <c r="A121" s="491"/>
      <c r="B121" s="2203"/>
      <c r="C121" s="665" t="s">
        <v>815</v>
      </c>
      <c r="D121" s="666" t="s">
        <v>574</v>
      </c>
      <c r="E121" s="3088" t="s">
        <v>79</v>
      </c>
      <c r="F121" s="3090"/>
      <c r="G121" s="3090"/>
      <c r="H121" s="3090"/>
      <c r="I121" s="3090">
        <v>166854</v>
      </c>
      <c r="J121" s="3090"/>
      <c r="K121" s="2240">
        <f>K120-I121</f>
        <v>30161636</v>
      </c>
    </row>
    <row r="122" spans="1:11">
      <c r="A122" s="487"/>
      <c r="B122" s="2204"/>
      <c r="C122" s="538" t="s">
        <v>826</v>
      </c>
      <c r="D122" s="667" t="s">
        <v>46</v>
      </c>
      <c r="E122" s="3089"/>
      <c r="F122" s="3091"/>
      <c r="G122" s="3091"/>
      <c r="H122" s="3091"/>
      <c r="I122" s="3091"/>
      <c r="J122" s="3091"/>
      <c r="K122" s="2241"/>
    </row>
    <row r="123" spans="1:11">
      <c r="A123" s="554"/>
      <c r="B123" s="2211"/>
      <c r="C123" s="528"/>
      <c r="D123" s="576"/>
      <c r="E123" s="528"/>
      <c r="F123" s="528"/>
      <c r="G123" s="585"/>
      <c r="H123" s="528"/>
      <c r="I123" s="528"/>
      <c r="J123" s="585">
        <v>1800</v>
      </c>
      <c r="K123" s="2241">
        <f>K121+J123</f>
        <v>30163436</v>
      </c>
    </row>
    <row r="124" spans="1:11">
      <c r="A124" s="491"/>
      <c r="B124" s="2203"/>
      <c r="C124" s="499" t="s">
        <v>781</v>
      </c>
      <c r="D124" s="3086" t="s">
        <v>574</v>
      </c>
      <c r="E124" s="3088" t="s">
        <v>79</v>
      </c>
      <c r="F124" s="537"/>
      <c r="G124" s="3090"/>
      <c r="H124" s="537"/>
      <c r="I124" s="3090">
        <v>10140</v>
      </c>
      <c r="J124" s="3086"/>
      <c r="K124" s="2240">
        <f>K123-I124</f>
        <v>30153296</v>
      </c>
    </row>
    <row r="125" spans="1:11">
      <c r="A125" s="487"/>
      <c r="B125" s="2204"/>
      <c r="C125" s="477" t="s">
        <v>994</v>
      </c>
      <c r="D125" s="3087" t="s">
        <v>46</v>
      </c>
      <c r="E125" s="3089"/>
      <c r="F125" s="537"/>
      <c r="G125" s="3100"/>
      <c r="H125" s="537"/>
      <c r="I125" s="3091"/>
      <c r="J125" s="3087"/>
      <c r="K125" s="2241"/>
    </row>
    <row r="126" spans="1:11">
      <c r="A126" s="554"/>
      <c r="B126" s="2211"/>
      <c r="C126" s="532"/>
      <c r="D126" s="576"/>
      <c r="E126" s="582"/>
      <c r="F126" s="575"/>
      <c r="G126" s="575"/>
      <c r="H126" s="586"/>
      <c r="I126" s="575"/>
      <c r="J126" s="586">
        <v>1500</v>
      </c>
      <c r="K126" s="2244">
        <f>K124+J126</f>
        <v>30154796</v>
      </c>
    </row>
    <row r="127" spans="1:11">
      <c r="A127" s="491"/>
      <c r="B127" s="2203"/>
      <c r="C127" s="556" t="s">
        <v>869</v>
      </c>
      <c r="D127" s="3086" t="s">
        <v>1720</v>
      </c>
      <c r="E127" s="1796" t="s">
        <v>1739</v>
      </c>
      <c r="F127" s="457"/>
      <c r="G127" s="3111"/>
      <c r="H127" s="3101"/>
      <c r="I127" s="3090">
        <v>44910</v>
      </c>
      <c r="J127" s="595"/>
      <c r="K127" s="2240">
        <f>K126-I127</f>
        <v>30109886</v>
      </c>
    </row>
    <row r="128" spans="1:11">
      <c r="A128" s="487"/>
      <c r="B128" s="2204"/>
      <c r="C128" s="553" t="s">
        <v>1723</v>
      </c>
      <c r="D128" s="3087" t="s">
        <v>1479</v>
      </c>
      <c r="E128" s="3099"/>
      <c r="F128" s="461"/>
      <c r="G128" s="3112"/>
      <c r="H128" s="3102"/>
      <c r="I128" s="3091"/>
      <c r="J128" s="595"/>
      <c r="K128" s="2241"/>
    </row>
    <row r="129" spans="1:11">
      <c r="A129" s="554"/>
      <c r="B129" s="2211"/>
      <c r="C129" s="546"/>
      <c r="D129" s="576"/>
      <c r="E129" s="584"/>
      <c r="F129" s="577"/>
      <c r="G129" s="577"/>
      <c r="H129" s="600"/>
      <c r="I129" s="577"/>
      <c r="J129" s="585">
        <v>1650</v>
      </c>
      <c r="K129" s="2241">
        <f>K127+J129</f>
        <v>30111536</v>
      </c>
    </row>
    <row r="130" spans="1:11">
      <c r="A130" s="491"/>
      <c r="B130" s="2203"/>
      <c r="C130" s="480" t="s">
        <v>821</v>
      </c>
      <c r="D130" s="3105" t="s">
        <v>1892</v>
      </c>
      <c r="E130" s="3106" t="s">
        <v>1894</v>
      </c>
      <c r="F130" s="3100"/>
      <c r="G130" s="3100"/>
      <c r="H130" s="2566">
        <v>51381</v>
      </c>
      <c r="I130" s="2566"/>
      <c r="J130" s="595"/>
      <c r="K130" s="2240">
        <f>K129-H130</f>
        <v>30060155</v>
      </c>
    </row>
    <row r="131" spans="1:11">
      <c r="A131" s="487"/>
      <c r="B131" s="2204"/>
      <c r="C131" s="477" t="s">
        <v>1895</v>
      </c>
      <c r="D131" s="3087" t="s">
        <v>1893</v>
      </c>
      <c r="E131" s="3089"/>
      <c r="F131" s="3091"/>
      <c r="G131" s="3091"/>
      <c r="H131" s="1976"/>
      <c r="I131" s="1976"/>
      <c r="J131" s="595"/>
      <c r="K131" s="2241"/>
    </row>
    <row r="132" spans="1:11">
      <c r="A132" s="554"/>
      <c r="B132" s="2211"/>
      <c r="C132" s="532"/>
      <c r="D132" s="528"/>
      <c r="E132" s="584"/>
      <c r="F132" s="577"/>
      <c r="G132" s="577"/>
      <c r="H132" s="2034"/>
      <c r="I132" s="2034"/>
      <c r="J132" s="585">
        <v>1800</v>
      </c>
      <c r="K132" s="2241">
        <f>K130+J132</f>
        <v>30061955</v>
      </c>
    </row>
    <row r="133" spans="1:11">
      <c r="A133" s="491"/>
      <c r="B133" s="2203"/>
      <c r="C133" s="665" t="s">
        <v>815</v>
      </c>
      <c r="D133" s="3105" t="s">
        <v>1892</v>
      </c>
      <c r="E133" s="3106" t="s">
        <v>1894</v>
      </c>
      <c r="F133" s="3100"/>
      <c r="G133" s="3090"/>
      <c r="H133" s="1975">
        <v>133217</v>
      </c>
      <c r="I133" s="1975"/>
      <c r="J133" s="595"/>
      <c r="K133" s="2240">
        <f>K132-H133</f>
        <v>29928738</v>
      </c>
    </row>
    <row r="134" spans="1:11">
      <c r="A134" s="487"/>
      <c r="B134" s="2204"/>
      <c r="C134" s="538" t="s">
        <v>1896</v>
      </c>
      <c r="D134" s="3087" t="s">
        <v>1893</v>
      </c>
      <c r="E134" s="3089"/>
      <c r="F134" s="3091"/>
      <c r="G134" s="3091"/>
      <c r="H134" s="1976"/>
      <c r="I134" s="1976"/>
      <c r="J134" s="595"/>
      <c r="K134" s="2241"/>
    </row>
    <row r="135" spans="1:11">
      <c r="A135" s="554"/>
      <c r="B135" s="2211"/>
      <c r="C135" s="528"/>
      <c r="D135" s="576"/>
      <c r="E135" s="582"/>
      <c r="F135" s="577"/>
      <c r="G135" s="577"/>
      <c r="H135" s="2034"/>
      <c r="I135" s="2034"/>
      <c r="J135" s="585">
        <v>1800</v>
      </c>
      <c r="K135" s="2241">
        <f>K133+J135</f>
        <v>29930538</v>
      </c>
    </row>
    <row r="136" spans="1:11">
      <c r="A136" s="491"/>
      <c r="B136" s="2203"/>
      <c r="C136" s="499" t="s">
        <v>781</v>
      </c>
      <c r="D136" s="3105" t="s">
        <v>1892</v>
      </c>
      <c r="E136" s="3106" t="s">
        <v>1894</v>
      </c>
      <c r="F136" s="3096"/>
      <c r="G136" s="3096"/>
      <c r="H136" s="1975">
        <v>20390</v>
      </c>
      <c r="I136" s="1975"/>
      <c r="J136" s="595"/>
      <c r="K136" s="2240">
        <f>K135-H136</f>
        <v>29910148</v>
      </c>
    </row>
    <row r="137" spans="1:11">
      <c r="A137" s="487"/>
      <c r="B137" s="2204"/>
      <c r="C137" s="477" t="s">
        <v>1897</v>
      </c>
      <c r="D137" s="3087" t="s">
        <v>1893</v>
      </c>
      <c r="E137" s="3089"/>
      <c r="F137" s="3097"/>
      <c r="G137" s="3097"/>
      <c r="H137" s="1976"/>
      <c r="I137" s="1976"/>
      <c r="J137" s="595"/>
      <c r="K137" s="2241"/>
    </row>
    <row r="138" spans="1:11">
      <c r="A138" s="554"/>
      <c r="B138" s="2211"/>
      <c r="C138" s="532"/>
      <c r="D138" s="576"/>
      <c r="E138" s="582"/>
      <c r="F138" s="577"/>
      <c r="G138" s="577"/>
      <c r="H138" s="2034"/>
      <c r="I138" s="2034"/>
      <c r="J138" s="585">
        <v>1500</v>
      </c>
      <c r="K138" s="2241">
        <f>K136+J138</f>
        <v>29911648</v>
      </c>
    </row>
    <row r="139" spans="1:11">
      <c r="A139" s="491"/>
      <c r="B139" s="2203"/>
      <c r="C139" s="499" t="s">
        <v>781</v>
      </c>
      <c r="D139" s="3105" t="s">
        <v>1892</v>
      </c>
      <c r="E139" s="3106" t="s">
        <v>1894</v>
      </c>
      <c r="F139" s="3090"/>
      <c r="G139" s="3090"/>
      <c r="H139" s="1975">
        <v>42140</v>
      </c>
      <c r="I139" s="1975"/>
      <c r="J139" s="595"/>
      <c r="K139" s="2240">
        <f>K138-H139</f>
        <v>29869508</v>
      </c>
    </row>
    <row r="140" spans="1:11">
      <c r="A140" s="487"/>
      <c r="B140" s="2204"/>
      <c r="C140" s="477" t="s">
        <v>1898</v>
      </c>
      <c r="D140" s="3087" t="s">
        <v>1893</v>
      </c>
      <c r="E140" s="3089"/>
      <c r="F140" s="3091"/>
      <c r="G140" s="3091"/>
      <c r="H140" s="1976"/>
      <c r="I140" s="1976"/>
      <c r="J140" s="595"/>
      <c r="K140" s="2241"/>
    </row>
    <row r="141" spans="1:11">
      <c r="A141" s="487"/>
      <c r="B141" s="2211"/>
      <c r="C141" s="532"/>
      <c r="D141" s="576"/>
      <c r="E141" s="582"/>
      <c r="F141" s="577"/>
      <c r="G141" s="577"/>
      <c r="H141" s="2034"/>
      <c r="I141" s="2034"/>
      <c r="J141" s="585">
        <v>1500</v>
      </c>
      <c r="K141" s="2241">
        <f>K139+J141</f>
        <v>29871008</v>
      </c>
    </row>
    <row r="142" spans="1:11">
      <c r="A142" s="491"/>
      <c r="B142" s="2203"/>
      <c r="C142" s="556" t="s">
        <v>869</v>
      </c>
      <c r="D142" s="3105" t="s">
        <v>1892</v>
      </c>
      <c r="E142" s="3106" t="s">
        <v>1894</v>
      </c>
      <c r="F142" s="3090"/>
      <c r="G142" s="3090"/>
      <c r="H142" s="1960">
        <v>46010</v>
      </c>
      <c r="I142" s="1960"/>
      <c r="J142" s="3101"/>
      <c r="K142" s="2240">
        <f>K141-H142</f>
        <v>29824998</v>
      </c>
    </row>
    <row r="143" spans="1:11">
      <c r="A143" s="487"/>
      <c r="B143" s="2204"/>
      <c r="C143" s="555" t="s">
        <v>1903</v>
      </c>
      <c r="D143" s="3087" t="s">
        <v>1893</v>
      </c>
      <c r="E143" s="3089"/>
      <c r="F143" s="3091"/>
      <c r="G143" s="3091"/>
      <c r="H143" s="1961"/>
      <c r="I143" s="1961"/>
      <c r="J143" s="3102"/>
      <c r="K143" s="2241"/>
    </row>
    <row r="144" spans="1:11">
      <c r="A144" s="487"/>
      <c r="B144" s="2211"/>
      <c r="C144" s="532"/>
      <c r="D144" s="576"/>
      <c r="E144" s="582"/>
      <c r="F144" s="600"/>
      <c r="G144" s="600"/>
      <c r="H144" s="600"/>
      <c r="I144" s="600"/>
      <c r="J144" s="585">
        <v>1650</v>
      </c>
      <c r="K144" s="2241">
        <f>K142+J144</f>
        <v>29826648</v>
      </c>
    </row>
    <row r="145" spans="1:11">
      <c r="A145" s="498"/>
      <c r="B145" s="2219"/>
      <c r="C145" s="556" t="s">
        <v>869</v>
      </c>
      <c r="D145" s="3105" t="s">
        <v>1892</v>
      </c>
      <c r="E145" s="3106" t="s">
        <v>1894</v>
      </c>
      <c r="F145" s="3100"/>
      <c r="G145" s="3090"/>
      <c r="H145" s="3090">
        <v>43887</v>
      </c>
      <c r="I145" s="3090"/>
      <c r="J145" s="923"/>
      <c r="K145" s="2240">
        <f>K144-H145</f>
        <v>29782761</v>
      </c>
    </row>
    <row r="146" spans="1:11">
      <c r="A146" s="487"/>
      <c r="B146" s="2220"/>
      <c r="C146" s="555" t="s">
        <v>1904</v>
      </c>
      <c r="D146" s="3087" t="s">
        <v>1893</v>
      </c>
      <c r="E146" s="3089"/>
      <c r="F146" s="3091"/>
      <c r="G146" s="3091"/>
      <c r="H146" s="3091"/>
      <c r="I146" s="3091"/>
      <c r="J146" s="460"/>
      <c r="K146" s="2241"/>
    </row>
    <row r="147" spans="1:11">
      <c r="A147" s="487"/>
      <c r="B147" s="561"/>
      <c r="C147" s="532"/>
      <c r="D147" s="528"/>
      <c r="E147" s="584"/>
      <c r="F147" s="577"/>
      <c r="G147" s="577"/>
      <c r="H147" s="600"/>
      <c r="I147" s="577"/>
      <c r="J147" s="585">
        <v>1650</v>
      </c>
      <c r="K147" s="2241">
        <f>K145+J147</f>
        <v>29784411</v>
      </c>
    </row>
    <row r="148" spans="1:11">
      <c r="A148" s="498"/>
      <c r="B148" s="2219"/>
      <c r="C148" s="474" t="s">
        <v>815</v>
      </c>
      <c r="D148" s="3086" t="s">
        <v>46</v>
      </c>
      <c r="E148" s="3088"/>
      <c r="F148" s="3090"/>
      <c r="G148" s="3090"/>
      <c r="H148" s="537"/>
      <c r="I148" s="3090">
        <v>3101653</v>
      </c>
      <c r="J148" s="595"/>
      <c r="K148" s="2240">
        <f>K147-I148</f>
        <v>26682758</v>
      </c>
    </row>
    <row r="149" spans="1:11">
      <c r="A149" s="487"/>
      <c r="B149" s="2220"/>
      <c r="C149" s="477" t="s">
        <v>889</v>
      </c>
      <c r="D149" s="3087"/>
      <c r="E149" s="3089"/>
      <c r="F149" s="3091"/>
      <c r="G149" s="3091"/>
      <c r="H149" s="515"/>
      <c r="I149" s="3091"/>
      <c r="J149" s="559"/>
      <c r="K149" s="2241"/>
    </row>
    <row r="150" spans="1:11">
      <c r="A150" s="487"/>
      <c r="B150" s="561"/>
      <c r="C150" s="532"/>
      <c r="D150" s="576"/>
      <c r="E150" s="582"/>
      <c r="F150" s="600"/>
      <c r="G150" s="600"/>
      <c r="H150" s="600"/>
      <c r="I150" s="600"/>
      <c r="J150" s="604">
        <v>1800</v>
      </c>
      <c r="K150" s="2241">
        <f>K148+J150</f>
        <v>26684558</v>
      </c>
    </row>
    <row r="151" spans="1:11">
      <c r="A151" s="491"/>
      <c r="B151" s="2219"/>
      <c r="C151" s="474" t="s">
        <v>815</v>
      </c>
      <c r="D151" s="3086" t="s">
        <v>1150</v>
      </c>
      <c r="E151" s="3088"/>
      <c r="F151" s="3090"/>
      <c r="G151" s="3090"/>
      <c r="H151" s="3090"/>
      <c r="I151" s="3090">
        <v>570434</v>
      </c>
      <c r="J151" s="464"/>
      <c r="K151" s="2240">
        <f>K150-I151</f>
        <v>26114124</v>
      </c>
    </row>
    <row r="152" spans="1:11">
      <c r="A152" s="487"/>
      <c r="B152" s="2220"/>
      <c r="C152" s="477" t="s">
        <v>1151</v>
      </c>
      <c r="D152" s="3087"/>
      <c r="E152" s="3089"/>
      <c r="F152" s="3091"/>
      <c r="G152" s="3091"/>
      <c r="H152" s="3091"/>
      <c r="I152" s="3091"/>
      <c r="J152" s="559"/>
      <c r="K152" s="2241"/>
    </row>
    <row r="153" spans="1:11">
      <c r="A153" s="487"/>
      <c r="B153" s="561"/>
      <c r="C153" s="532"/>
      <c r="D153" s="528"/>
      <c r="E153" s="584"/>
      <c r="F153" s="577"/>
      <c r="G153" s="577"/>
      <c r="H153" s="600"/>
      <c r="I153" s="577"/>
      <c r="J153" s="604">
        <v>1800</v>
      </c>
      <c r="K153" s="2241">
        <f>K151+J153</f>
        <v>26115924</v>
      </c>
    </row>
    <row r="154" spans="1:11">
      <c r="A154" s="498"/>
      <c r="B154" s="2219"/>
      <c r="C154" s="556" t="s">
        <v>815</v>
      </c>
      <c r="D154" s="3086" t="s">
        <v>906</v>
      </c>
      <c r="E154" s="3088"/>
      <c r="F154" s="3100"/>
      <c r="G154" s="3090"/>
      <c r="H154" s="3090"/>
      <c r="I154" s="3090">
        <v>205780</v>
      </c>
      <c r="J154" s="3101"/>
      <c r="K154" s="2240">
        <f>K153-I154</f>
        <v>25910144</v>
      </c>
    </row>
    <row r="155" spans="1:11">
      <c r="A155" s="487"/>
      <c r="B155" s="2220"/>
      <c r="C155" s="555" t="s">
        <v>1056</v>
      </c>
      <c r="D155" s="3087"/>
      <c r="E155" s="3089"/>
      <c r="F155" s="3091"/>
      <c r="G155" s="3091"/>
      <c r="H155" s="3091"/>
      <c r="I155" s="3091"/>
      <c r="J155" s="3102"/>
      <c r="K155" s="2241"/>
    </row>
    <row r="156" spans="1:11">
      <c r="A156" s="487"/>
      <c r="B156" s="561"/>
      <c r="C156" s="532"/>
      <c r="D156" s="576"/>
      <c r="E156" s="605"/>
      <c r="F156" s="577"/>
      <c r="G156" s="577"/>
      <c r="H156" s="586"/>
      <c r="I156" s="577"/>
      <c r="J156" s="585">
        <v>1800</v>
      </c>
      <c r="K156" s="2241">
        <f>K154+J156</f>
        <v>25911944</v>
      </c>
    </row>
    <row r="157" spans="1:11">
      <c r="A157" s="491"/>
      <c r="B157" s="2219"/>
      <c r="C157" s="556" t="s">
        <v>1710</v>
      </c>
      <c r="D157" s="485" t="s">
        <v>46</v>
      </c>
      <c r="E157" s="3088"/>
      <c r="F157" s="3100"/>
      <c r="G157" s="3090"/>
      <c r="H157" s="3090"/>
      <c r="I157" s="3090">
        <v>156140</v>
      </c>
      <c r="J157" s="595"/>
      <c r="K157" s="2240">
        <f>K156-I157</f>
        <v>25755804</v>
      </c>
    </row>
    <row r="158" spans="1:11">
      <c r="A158" s="487"/>
      <c r="B158" s="2220"/>
      <c r="C158" s="555" t="s">
        <v>1772</v>
      </c>
      <c r="D158" s="486"/>
      <c r="E158" s="3089"/>
      <c r="F158" s="3091"/>
      <c r="G158" s="3091"/>
      <c r="H158" s="3091"/>
      <c r="I158" s="3091"/>
      <c r="J158" s="559"/>
      <c r="K158" s="2241"/>
    </row>
    <row r="159" spans="1:11">
      <c r="A159" s="487"/>
      <c r="B159" s="561"/>
      <c r="C159" s="532"/>
      <c r="D159" s="576"/>
      <c r="E159" s="582"/>
      <c r="F159" s="575"/>
      <c r="G159" s="577"/>
      <c r="H159" s="600"/>
      <c r="I159" s="577"/>
      <c r="J159" s="585">
        <v>1500</v>
      </c>
      <c r="K159" s="2241">
        <f>K157+J159</f>
        <v>25757304</v>
      </c>
    </row>
    <row r="160" spans="1:11">
      <c r="A160" s="498"/>
      <c r="B160" s="2219"/>
      <c r="C160" s="556" t="s">
        <v>1710</v>
      </c>
      <c r="D160" s="485" t="s">
        <v>46</v>
      </c>
      <c r="E160" s="3088"/>
      <c r="F160" s="3100"/>
      <c r="G160" s="3090"/>
      <c r="H160" s="3090"/>
      <c r="I160" s="3090">
        <v>88140</v>
      </c>
      <c r="J160" s="595"/>
      <c r="K160" s="2240">
        <f>K159-I160</f>
        <v>25669164</v>
      </c>
    </row>
    <row r="161" spans="1:11">
      <c r="A161" s="487"/>
      <c r="B161" s="2220"/>
      <c r="C161" s="555" t="s">
        <v>1773</v>
      </c>
      <c r="D161" s="519"/>
      <c r="E161" s="3089"/>
      <c r="F161" s="3091"/>
      <c r="G161" s="3091"/>
      <c r="H161" s="3091"/>
      <c r="I161" s="3091"/>
      <c r="J161" s="559"/>
      <c r="K161" s="2241"/>
    </row>
    <row r="162" spans="1:11">
      <c r="A162" s="487"/>
      <c r="B162" s="561"/>
      <c r="C162" s="532"/>
      <c r="D162" s="576"/>
      <c r="E162" s="582"/>
      <c r="F162" s="577"/>
      <c r="G162" s="577"/>
      <c r="H162" s="600"/>
      <c r="I162" s="577"/>
      <c r="J162" s="585">
        <v>1500</v>
      </c>
      <c r="K162" s="2241">
        <f>K160+J162</f>
        <v>25670664</v>
      </c>
    </row>
    <row r="163" spans="1:11">
      <c r="A163" s="498"/>
      <c r="B163" s="2219"/>
      <c r="C163" s="474" t="s">
        <v>1716</v>
      </c>
      <c r="D163" s="485" t="s">
        <v>46</v>
      </c>
      <c r="E163" s="3098"/>
      <c r="F163" s="3100"/>
      <c r="G163" s="3090"/>
      <c r="H163" s="3090"/>
      <c r="I163" s="3090">
        <v>415100</v>
      </c>
      <c r="J163" s="464"/>
      <c r="K163" s="2240">
        <f>K162-I163</f>
        <v>25255564</v>
      </c>
    </row>
    <row r="164" spans="1:11">
      <c r="A164" s="487"/>
      <c r="B164" s="2220"/>
      <c r="C164" s="477" t="s">
        <v>1774</v>
      </c>
      <c r="D164" s="519"/>
      <c r="E164" s="3099"/>
      <c r="F164" s="3091"/>
      <c r="G164" s="3091"/>
      <c r="H164" s="3091"/>
      <c r="I164" s="3091"/>
      <c r="J164" s="559"/>
      <c r="K164" s="2241"/>
    </row>
    <row r="165" spans="1:11">
      <c r="A165" s="487"/>
      <c r="B165" s="561"/>
      <c r="C165" s="532"/>
      <c r="D165" s="576"/>
      <c r="E165" s="582"/>
      <c r="F165" s="575"/>
      <c r="G165" s="600"/>
      <c r="H165" s="600"/>
      <c r="I165" s="577"/>
      <c r="J165" s="585">
        <v>750</v>
      </c>
      <c r="K165" s="2241">
        <f>K163+J165</f>
        <v>25256314</v>
      </c>
    </row>
    <row r="166" spans="1:11">
      <c r="A166" s="491"/>
      <c r="B166" s="2219"/>
      <c r="C166" s="556" t="s">
        <v>869</v>
      </c>
      <c r="D166" s="485" t="s">
        <v>46</v>
      </c>
      <c r="E166" s="974"/>
      <c r="F166" s="3100"/>
      <c r="G166" s="3090"/>
      <c r="H166" s="3090"/>
      <c r="I166" s="3090">
        <v>205624</v>
      </c>
      <c r="J166" s="595"/>
      <c r="K166" s="2240">
        <f>K165-I166</f>
        <v>25050690</v>
      </c>
    </row>
    <row r="167" spans="1:11">
      <c r="A167" s="487"/>
      <c r="B167" s="2220"/>
      <c r="C167" s="555" t="s">
        <v>1775</v>
      </c>
      <c r="D167" s="519"/>
      <c r="E167" s="3089"/>
      <c r="F167" s="3091"/>
      <c r="G167" s="3091"/>
      <c r="H167" s="3091"/>
      <c r="I167" s="3091"/>
      <c r="J167" s="559"/>
      <c r="K167" s="2241"/>
    </row>
    <row r="168" spans="1:11">
      <c r="A168" s="487"/>
      <c r="B168" s="561"/>
      <c r="C168" s="532"/>
      <c r="D168" s="576"/>
      <c r="E168" s="582"/>
      <c r="F168" s="575"/>
      <c r="G168" s="600"/>
      <c r="H168" s="600"/>
      <c r="I168" s="577"/>
      <c r="J168" s="585">
        <v>1650</v>
      </c>
      <c r="K168" s="2241">
        <f>K166+J168</f>
        <v>25052340</v>
      </c>
    </row>
    <row r="169" spans="1:11">
      <c r="A169" s="498"/>
      <c r="B169" s="2219"/>
      <c r="C169" s="556" t="s">
        <v>869</v>
      </c>
      <c r="D169" s="485" t="s">
        <v>46</v>
      </c>
      <c r="E169" s="3088"/>
      <c r="F169" s="3100"/>
      <c r="G169" s="3090"/>
      <c r="H169" s="3090"/>
      <c r="I169" s="3090">
        <v>38860</v>
      </c>
      <c r="J169" s="595"/>
      <c r="K169" s="2240">
        <f>K168-I169</f>
        <v>25013480</v>
      </c>
    </row>
    <row r="170" spans="1:11">
      <c r="A170" s="487"/>
      <c r="B170" s="2220"/>
      <c r="C170" s="555" t="s">
        <v>1776</v>
      </c>
      <c r="D170" s="519"/>
      <c r="E170" s="3089"/>
      <c r="F170" s="3091"/>
      <c r="G170" s="3091"/>
      <c r="H170" s="3091"/>
      <c r="I170" s="3091"/>
      <c r="J170" s="559"/>
      <c r="K170" s="2241"/>
    </row>
    <row r="171" spans="1:11">
      <c r="A171" s="487"/>
      <c r="B171" s="561"/>
      <c r="C171" s="532"/>
      <c r="D171" s="576"/>
      <c r="E171" s="582"/>
      <c r="F171" s="575"/>
      <c r="G171" s="575"/>
      <c r="H171" s="600"/>
      <c r="I171" s="577"/>
      <c r="J171" s="585">
        <v>1650</v>
      </c>
      <c r="K171" s="2241">
        <f>K169+J171</f>
        <v>25015130</v>
      </c>
    </row>
    <row r="172" spans="1:11">
      <c r="A172" s="491"/>
      <c r="B172" s="2219"/>
      <c r="C172" s="556" t="s">
        <v>869</v>
      </c>
      <c r="D172" s="485" t="s">
        <v>46</v>
      </c>
      <c r="E172" s="3088"/>
      <c r="F172" s="3100"/>
      <c r="G172" s="3090"/>
      <c r="H172" s="534"/>
      <c r="I172" s="3090">
        <v>858908</v>
      </c>
      <c r="J172" s="595"/>
      <c r="K172" s="2240">
        <f>K171-I172</f>
        <v>24156222</v>
      </c>
    </row>
    <row r="173" spans="1:11">
      <c r="A173" s="487"/>
      <c r="B173" s="2220"/>
      <c r="C173" s="555" t="s">
        <v>1777</v>
      </c>
      <c r="D173" s="519"/>
      <c r="E173" s="3089"/>
      <c r="F173" s="3091"/>
      <c r="G173" s="3091"/>
      <c r="H173" s="515"/>
      <c r="I173" s="3091"/>
      <c r="J173" s="559"/>
      <c r="K173" s="2241"/>
    </row>
    <row r="174" spans="1:11">
      <c r="A174" s="487"/>
      <c r="B174" s="561"/>
      <c r="C174" s="532"/>
      <c r="D174" s="576"/>
      <c r="E174" s="582"/>
      <c r="F174" s="577"/>
      <c r="G174" s="577"/>
      <c r="H174" s="600"/>
      <c r="I174" s="577"/>
      <c r="J174" s="585">
        <v>1650</v>
      </c>
      <c r="K174" s="2241">
        <f>K172+J174</f>
        <v>24157872</v>
      </c>
    </row>
    <row r="175" spans="1:11">
      <c r="A175" s="498"/>
      <c r="B175" s="2219"/>
      <c r="C175" s="556" t="s">
        <v>869</v>
      </c>
      <c r="D175" s="485" t="s">
        <v>46</v>
      </c>
      <c r="E175" s="3088"/>
      <c r="F175" s="3090"/>
      <c r="G175" s="3090"/>
      <c r="H175" s="537"/>
      <c r="I175" s="3090">
        <v>360860</v>
      </c>
      <c r="J175" s="595"/>
      <c r="K175" s="2240">
        <f>K174-I175</f>
        <v>23797012</v>
      </c>
    </row>
    <row r="176" spans="1:11">
      <c r="A176" s="487"/>
      <c r="B176" s="2220"/>
      <c r="C176" s="555" t="s">
        <v>1778</v>
      </c>
      <c r="D176" s="519"/>
      <c r="E176" s="3089"/>
      <c r="F176" s="3091"/>
      <c r="G176" s="3091"/>
      <c r="H176" s="515"/>
      <c r="I176" s="3091"/>
      <c r="J176" s="559"/>
      <c r="K176" s="2241"/>
    </row>
    <row r="177" spans="1:11">
      <c r="A177" s="487"/>
      <c r="B177" s="561"/>
      <c r="C177" s="532"/>
      <c r="D177" s="576"/>
      <c r="E177" s="582"/>
      <c r="F177" s="577"/>
      <c r="G177" s="577"/>
      <c r="H177" s="600"/>
      <c r="I177" s="577"/>
      <c r="J177" s="585">
        <v>1650</v>
      </c>
      <c r="K177" s="2241">
        <f>K175+J177</f>
        <v>23798662</v>
      </c>
    </row>
    <row r="178" spans="1:11">
      <c r="A178" s="498"/>
      <c r="B178" s="2219"/>
      <c r="C178" s="556" t="s">
        <v>869</v>
      </c>
      <c r="D178" s="485" t="s">
        <v>46</v>
      </c>
      <c r="E178" s="974"/>
      <c r="F178" s="3100"/>
      <c r="G178" s="3090"/>
      <c r="H178" s="3090"/>
      <c r="I178" s="3090">
        <v>176360</v>
      </c>
      <c r="J178" s="595"/>
      <c r="K178" s="2240">
        <f>K177-I178</f>
        <v>23622302</v>
      </c>
    </row>
    <row r="179" spans="1:11">
      <c r="A179" s="487"/>
      <c r="B179" s="2220"/>
      <c r="C179" s="555" t="s">
        <v>1779</v>
      </c>
      <c r="D179" s="3087"/>
      <c r="E179" s="3099"/>
      <c r="F179" s="3091"/>
      <c r="G179" s="3091"/>
      <c r="H179" s="3091"/>
      <c r="I179" s="3091"/>
      <c r="J179" s="559"/>
      <c r="K179" s="2241"/>
    </row>
    <row r="180" spans="1:11">
      <c r="A180" s="487"/>
      <c r="B180" s="561"/>
      <c r="C180" s="532"/>
      <c r="D180" s="576"/>
      <c r="E180" s="582"/>
      <c r="F180" s="575"/>
      <c r="G180" s="575"/>
      <c r="H180" s="600"/>
      <c r="I180" s="577"/>
      <c r="J180" s="585">
        <v>1650</v>
      </c>
      <c r="K180" s="2241">
        <f>K178+J180</f>
        <v>23623952</v>
      </c>
    </row>
    <row r="181" spans="1:11">
      <c r="A181" s="491"/>
      <c r="B181" s="2219"/>
      <c r="C181" s="556" t="s">
        <v>869</v>
      </c>
      <c r="D181" s="485" t="s">
        <v>46</v>
      </c>
      <c r="E181" s="1136"/>
      <c r="F181" s="3100"/>
      <c r="G181" s="3090"/>
      <c r="H181" s="534"/>
      <c r="I181" s="3090">
        <v>38860</v>
      </c>
      <c r="J181" s="464"/>
      <c r="K181" s="2240">
        <f>K180-I181</f>
        <v>23585092</v>
      </c>
    </row>
    <row r="182" spans="1:11">
      <c r="A182" s="487"/>
      <c r="B182" s="2220"/>
      <c r="C182" s="555" t="s">
        <v>1780</v>
      </c>
      <c r="D182" s="3087"/>
      <c r="E182" s="3099"/>
      <c r="F182" s="3091"/>
      <c r="G182" s="3091"/>
      <c r="H182" s="515"/>
      <c r="I182" s="3091"/>
      <c r="J182" s="559"/>
      <c r="K182" s="2241"/>
    </row>
    <row r="183" spans="1:11">
      <c r="A183" s="487"/>
      <c r="B183" s="561"/>
      <c r="C183" s="532"/>
      <c r="D183" s="576"/>
      <c r="E183" s="582"/>
      <c r="F183" s="577"/>
      <c r="G183" s="577"/>
      <c r="H183" s="600"/>
      <c r="I183" s="577"/>
      <c r="J183" s="585">
        <v>1650</v>
      </c>
      <c r="K183" s="2241">
        <f>K181+J183</f>
        <v>23586742</v>
      </c>
    </row>
    <row r="184" spans="1:11">
      <c r="A184" s="491"/>
      <c r="B184" s="2219"/>
      <c r="C184" s="556" t="s">
        <v>1710</v>
      </c>
      <c r="D184" s="3105" t="s">
        <v>1766</v>
      </c>
      <c r="E184" s="974"/>
      <c r="F184" s="3100"/>
      <c r="G184" s="3090"/>
      <c r="H184" s="3090">
        <v>760140</v>
      </c>
      <c r="I184" s="3090"/>
      <c r="J184" s="464"/>
      <c r="K184" s="2240">
        <f>K183-H184</f>
        <v>22826602</v>
      </c>
    </row>
    <row r="185" spans="1:11">
      <c r="A185" s="487"/>
      <c r="B185" s="2220"/>
      <c r="C185" s="555" t="s">
        <v>1765</v>
      </c>
      <c r="D185" s="3087"/>
      <c r="E185" s="3089"/>
      <c r="F185" s="3091"/>
      <c r="G185" s="3091"/>
      <c r="H185" s="3091"/>
      <c r="I185" s="3091"/>
      <c r="J185" s="559"/>
      <c r="K185" s="2241"/>
    </row>
    <row r="186" spans="1:11">
      <c r="A186" s="487"/>
      <c r="B186" s="561"/>
      <c r="C186" s="1436"/>
      <c r="D186" s="1436"/>
      <c r="E186" s="1436"/>
      <c r="F186" s="577"/>
      <c r="G186" s="577"/>
      <c r="H186" s="600"/>
      <c r="I186" s="577"/>
      <c r="J186" s="585">
        <v>1500</v>
      </c>
      <c r="K186" s="2241">
        <f>K184+J186</f>
        <v>22828102</v>
      </c>
    </row>
    <row r="187" spans="1:11">
      <c r="A187" s="498"/>
      <c r="B187" s="2219"/>
      <c r="C187" s="556" t="s">
        <v>1710</v>
      </c>
      <c r="D187" s="3086" t="s">
        <v>1768</v>
      </c>
      <c r="E187" s="3088"/>
      <c r="F187" s="3100"/>
      <c r="G187" s="3090"/>
      <c r="H187" s="3090">
        <v>513140</v>
      </c>
      <c r="I187" s="3090"/>
      <c r="J187" s="464"/>
      <c r="K187" s="2240">
        <f>K186-H187</f>
        <v>22314962</v>
      </c>
    </row>
    <row r="188" spans="1:11">
      <c r="A188" s="487"/>
      <c r="B188" s="2220"/>
      <c r="C188" s="555" t="s">
        <v>1767</v>
      </c>
      <c r="D188" s="3087"/>
      <c r="E188" s="3089"/>
      <c r="F188" s="3091"/>
      <c r="G188" s="3091"/>
      <c r="H188" s="3091"/>
      <c r="I188" s="3091"/>
      <c r="J188" s="559"/>
      <c r="K188" s="2241"/>
    </row>
    <row r="189" spans="1:11">
      <c r="A189" s="487"/>
      <c r="B189" s="561"/>
      <c r="C189" s="1436"/>
      <c r="D189" s="1436"/>
      <c r="E189" s="1436"/>
      <c r="F189" s="577"/>
      <c r="G189" s="577"/>
      <c r="H189" s="600"/>
      <c r="I189" s="577"/>
      <c r="J189" s="585">
        <v>1500</v>
      </c>
      <c r="K189" s="2241">
        <f>K187+J189</f>
        <v>22316462</v>
      </c>
    </row>
    <row r="190" spans="1:11">
      <c r="A190" s="498"/>
      <c r="B190" s="2219"/>
      <c r="C190" s="556" t="s">
        <v>1710</v>
      </c>
      <c r="D190" s="3086" t="s">
        <v>1770</v>
      </c>
      <c r="E190" s="3088"/>
      <c r="F190" s="3100"/>
      <c r="G190" s="3090"/>
      <c r="H190" s="3090">
        <v>399140</v>
      </c>
      <c r="I190" s="3090"/>
      <c r="J190" s="464"/>
      <c r="K190" s="2240">
        <f>K189-H190</f>
        <v>21917322</v>
      </c>
    </row>
    <row r="191" spans="1:11">
      <c r="A191" s="487"/>
      <c r="B191" s="2220"/>
      <c r="C191" s="555" t="s">
        <v>1769</v>
      </c>
      <c r="D191" s="3087"/>
      <c r="E191" s="3089"/>
      <c r="F191" s="3091"/>
      <c r="G191" s="3091"/>
      <c r="H191" s="3091"/>
      <c r="I191" s="3091"/>
      <c r="J191" s="559"/>
      <c r="K191" s="2241"/>
    </row>
    <row r="192" spans="1:11">
      <c r="A192" s="487"/>
      <c r="B192" s="561"/>
      <c r="C192" s="532"/>
      <c r="D192" s="576"/>
      <c r="E192" s="582"/>
      <c r="F192" s="577"/>
      <c r="G192" s="577"/>
      <c r="H192" s="600"/>
      <c r="I192" s="577"/>
      <c r="J192" s="585">
        <v>1500</v>
      </c>
      <c r="K192" s="2241">
        <f>K190+J192</f>
        <v>21918822</v>
      </c>
    </row>
    <row r="193" spans="1:11">
      <c r="A193" s="498"/>
      <c r="B193" s="2219"/>
      <c r="C193" s="556" t="s">
        <v>1710</v>
      </c>
      <c r="D193" s="3086" t="s">
        <v>956</v>
      </c>
      <c r="E193" s="3088"/>
      <c r="F193" s="3090"/>
      <c r="G193" s="3090"/>
      <c r="H193" s="3090">
        <v>10117400</v>
      </c>
      <c r="I193" s="3090"/>
      <c r="J193" s="595"/>
      <c r="K193" s="2240">
        <f>K192-H193</f>
        <v>11801422</v>
      </c>
    </row>
    <row r="194" spans="1:11">
      <c r="A194" s="487"/>
      <c r="B194" s="2220"/>
      <c r="C194" s="555" t="s">
        <v>1771</v>
      </c>
      <c r="D194" s="3087"/>
      <c r="E194" s="3089"/>
      <c r="F194" s="3091"/>
      <c r="G194" s="3091"/>
      <c r="H194" s="3091"/>
      <c r="I194" s="3091"/>
      <c r="J194" s="559"/>
      <c r="K194" s="2241"/>
    </row>
    <row r="195" spans="1:11">
      <c r="A195" s="487"/>
      <c r="B195" s="561"/>
      <c r="C195" s="532"/>
      <c r="D195" s="576"/>
      <c r="E195" s="582"/>
      <c r="F195" s="577"/>
      <c r="G195" s="577"/>
      <c r="H195" s="600"/>
      <c r="I195" s="577"/>
      <c r="J195" s="585">
        <v>1500</v>
      </c>
      <c r="K195" s="2241">
        <f>K193+J195</f>
        <v>11802922</v>
      </c>
    </row>
    <row r="196" spans="1:11">
      <c r="A196" s="498"/>
      <c r="B196" s="2219"/>
      <c r="C196" s="556" t="s">
        <v>1710</v>
      </c>
      <c r="D196" s="3086" t="s">
        <v>1945</v>
      </c>
      <c r="E196" s="3088"/>
      <c r="F196" s="3090"/>
      <c r="G196" s="3090"/>
      <c r="H196" s="3090">
        <v>304140</v>
      </c>
      <c r="I196" s="3090"/>
      <c r="J196" s="595"/>
      <c r="K196" s="2240">
        <f>K195-H196</f>
        <v>11498782</v>
      </c>
    </row>
    <row r="197" spans="1:11">
      <c r="A197" s="487"/>
      <c r="B197" s="2220"/>
      <c r="C197" s="555" t="s">
        <v>1944</v>
      </c>
      <c r="D197" s="3087"/>
      <c r="E197" s="3089"/>
      <c r="F197" s="3091"/>
      <c r="G197" s="3091"/>
      <c r="H197" s="3091"/>
      <c r="I197" s="3091"/>
      <c r="J197" s="559"/>
      <c r="K197" s="2241"/>
    </row>
    <row r="198" spans="1:11">
      <c r="A198" s="487"/>
      <c r="B198" s="561"/>
      <c r="C198" s="532"/>
      <c r="D198" s="576"/>
      <c r="E198" s="582"/>
      <c r="F198" s="577"/>
      <c r="G198" s="577"/>
      <c r="H198" s="600"/>
      <c r="I198" s="577"/>
      <c r="J198" s="585">
        <v>1500</v>
      </c>
      <c r="K198" s="2241">
        <f>K196+J198</f>
        <v>11500282</v>
      </c>
    </row>
    <row r="199" spans="1:11">
      <c r="A199" s="498"/>
      <c r="B199" s="2219"/>
      <c r="C199" s="517" t="s">
        <v>1716</v>
      </c>
      <c r="D199" s="3086" t="s">
        <v>1717</v>
      </c>
      <c r="E199" s="3088" t="s">
        <v>1423</v>
      </c>
      <c r="F199" s="3096"/>
      <c r="G199" s="3096">
        <v>174300</v>
      </c>
      <c r="H199" s="537"/>
      <c r="I199" s="1975"/>
      <c r="J199" s="595"/>
      <c r="K199" s="2032">
        <f>K198-G199</f>
        <v>11325982</v>
      </c>
    </row>
    <row r="200" spans="1:11">
      <c r="A200" s="487"/>
      <c r="B200" s="2220"/>
      <c r="C200" s="555" t="s">
        <v>1715</v>
      </c>
      <c r="D200" s="3087" t="s">
        <v>956</v>
      </c>
      <c r="E200" s="3089"/>
      <c r="F200" s="3097"/>
      <c r="G200" s="3097"/>
      <c r="H200" s="515"/>
      <c r="I200" s="1976"/>
      <c r="J200" s="595"/>
      <c r="K200" s="1978"/>
    </row>
    <row r="201" spans="1:11">
      <c r="A201" s="487"/>
      <c r="B201" s="561"/>
      <c r="C201" s="532"/>
      <c r="D201" s="576"/>
      <c r="E201" s="582"/>
      <c r="F201" s="577"/>
      <c r="G201" s="577"/>
      <c r="H201" s="600"/>
      <c r="I201" s="2034"/>
      <c r="J201" s="585">
        <v>750</v>
      </c>
      <c r="K201" s="1978">
        <f>K199+J201</f>
        <v>11326732</v>
      </c>
    </row>
    <row r="202" spans="1:11">
      <c r="A202" s="498"/>
      <c r="B202" s="2219"/>
      <c r="C202" s="556" t="s">
        <v>815</v>
      </c>
      <c r="D202" s="3086"/>
      <c r="E202" s="3088"/>
      <c r="F202" s="3100"/>
      <c r="G202" s="3090"/>
      <c r="H202" s="3090"/>
      <c r="I202" s="3090">
        <v>115533</v>
      </c>
      <c r="J202" s="595"/>
      <c r="K202" s="1977">
        <f>K201-I202</f>
        <v>11211199</v>
      </c>
    </row>
    <row r="203" spans="1:11">
      <c r="A203" s="487"/>
      <c r="B203" s="2220"/>
      <c r="C203" s="555" t="s">
        <v>1566</v>
      </c>
      <c r="D203" s="3087"/>
      <c r="E203" s="3089"/>
      <c r="F203" s="3091"/>
      <c r="G203" s="3091"/>
      <c r="H203" s="3091"/>
      <c r="I203" s="3091"/>
      <c r="J203" s="559"/>
      <c r="K203" s="1978"/>
    </row>
    <row r="204" spans="1:11">
      <c r="A204" s="487"/>
      <c r="B204" s="561"/>
      <c r="C204" s="532"/>
      <c r="D204" s="576"/>
      <c r="E204" s="582"/>
      <c r="F204" s="575"/>
      <c r="G204" s="575"/>
      <c r="H204" s="600"/>
      <c r="I204" s="577"/>
      <c r="J204" s="585">
        <v>1800</v>
      </c>
      <c r="K204" s="1978">
        <f>K202+J204</f>
        <v>11212999</v>
      </c>
    </row>
    <row r="205" spans="1:11">
      <c r="A205" s="498"/>
      <c r="B205" s="2219"/>
      <c r="C205" s="556" t="s">
        <v>1837</v>
      </c>
      <c r="D205" s="3086"/>
      <c r="E205" s="3088"/>
      <c r="F205" s="3090"/>
      <c r="G205" s="3090"/>
      <c r="H205" s="537"/>
      <c r="I205" s="3090">
        <v>15390</v>
      </c>
      <c r="J205" s="595"/>
      <c r="K205" s="1977">
        <f>K204-I205</f>
        <v>11197609</v>
      </c>
    </row>
    <row r="206" spans="1:11">
      <c r="A206" s="487"/>
      <c r="B206" s="2220"/>
      <c r="C206" s="555" t="s">
        <v>1838</v>
      </c>
      <c r="D206" s="3087"/>
      <c r="E206" s="3089"/>
      <c r="F206" s="3091"/>
      <c r="G206" s="3091"/>
      <c r="H206" s="515"/>
      <c r="I206" s="3091"/>
      <c r="J206" s="559"/>
      <c r="K206" s="1978"/>
    </row>
    <row r="207" spans="1:11">
      <c r="A207" s="487"/>
      <c r="B207" s="561"/>
      <c r="C207" s="532"/>
      <c r="D207" s="576"/>
      <c r="E207" s="582"/>
      <c r="F207" s="577"/>
      <c r="G207" s="577"/>
      <c r="H207" s="600"/>
      <c r="I207" s="577"/>
      <c r="J207" s="585">
        <v>1500</v>
      </c>
      <c r="K207" s="2035">
        <f>K205+J207</f>
        <v>11199109</v>
      </c>
    </row>
    <row r="208" spans="1:11">
      <c r="A208" s="498"/>
      <c r="B208" s="2219"/>
      <c r="C208" s="556" t="s">
        <v>869</v>
      </c>
      <c r="D208" s="3086"/>
      <c r="E208" s="1796"/>
      <c r="F208" s="457"/>
      <c r="G208" s="3111"/>
      <c r="H208" s="3101"/>
      <c r="I208" s="3090">
        <v>53930</v>
      </c>
      <c r="J208" s="595"/>
      <c r="K208" s="1977">
        <f>K207-I208</f>
        <v>11145179</v>
      </c>
    </row>
    <row r="209" spans="1:11">
      <c r="A209" s="487"/>
      <c r="B209" s="2220"/>
      <c r="C209" s="553" t="s">
        <v>1138</v>
      </c>
      <c r="D209" s="3087"/>
      <c r="E209" s="3099"/>
      <c r="F209" s="461"/>
      <c r="G209" s="3112"/>
      <c r="H209" s="3102"/>
      <c r="I209" s="3091"/>
      <c r="J209" s="595"/>
      <c r="K209" s="1978"/>
    </row>
    <row r="210" spans="1:11">
      <c r="A210" s="487"/>
      <c r="B210" s="561"/>
      <c r="C210" s="546"/>
      <c r="D210" s="576"/>
      <c r="E210" s="584"/>
      <c r="F210" s="577"/>
      <c r="G210" s="577"/>
      <c r="H210" s="600"/>
      <c r="I210" s="577"/>
      <c r="J210" s="585">
        <v>1650</v>
      </c>
      <c r="K210" s="1978">
        <f>K208+J210</f>
        <v>11146829</v>
      </c>
    </row>
    <row r="211" spans="1:11">
      <c r="A211" s="498"/>
      <c r="B211" s="2219"/>
      <c r="C211" s="474" t="s">
        <v>815</v>
      </c>
      <c r="D211" s="485" t="s">
        <v>1847</v>
      </c>
      <c r="E211" s="3088" t="s">
        <v>1848</v>
      </c>
      <c r="F211" s="3090"/>
      <c r="G211" s="3090">
        <v>528115</v>
      </c>
      <c r="H211" s="3109"/>
      <c r="I211" s="3090"/>
      <c r="J211" s="3101"/>
      <c r="K211" s="1977">
        <f>K210-G211</f>
        <v>10618714</v>
      </c>
    </row>
    <row r="212" spans="1:11">
      <c r="A212" s="487"/>
      <c r="B212" s="2220"/>
      <c r="C212" s="461" t="s">
        <v>1846</v>
      </c>
      <c r="D212" s="486" t="s">
        <v>1819</v>
      </c>
      <c r="E212" s="3089"/>
      <c r="F212" s="3091"/>
      <c r="G212" s="3091"/>
      <c r="H212" s="3110"/>
      <c r="I212" s="3091"/>
      <c r="J212" s="3102"/>
      <c r="K212" s="1978"/>
    </row>
    <row r="213" spans="1:11">
      <c r="A213" s="487"/>
      <c r="B213" s="561"/>
      <c r="C213" s="532"/>
      <c r="D213" s="602"/>
      <c r="E213" s="605"/>
      <c r="F213" s="577"/>
      <c r="G213" s="577"/>
      <c r="H213" s="600"/>
      <c r="I213" s="577"/>
      <c r="J213" s="604">
        <v>1800</v>
      </c>
      <c r="K213" s="1978">
        <f>K211+J213</f>
        <v>10620514</v>
      </c>
    </row>
    <row r="214" spans="1:11">
      <c r="A214" s="498"/>
      <c r="B214" s="2219"/>
      <c r="C214" s="517" t="s">
        <v>1716</v>
      </c>
      <c r="D214" s="485" t="s">
        <v>1847</v>
      </c>
      <c r="E214" s="3088" t="s">
        <v>1848</v>
      </c>
      <c r="F214" s="3096"/>
      <c r="G214" s="3096">
        <v>42300</v>
      </c>
      <c r="H214" s="537"/>
      <c r="I214" s="1975"/>
      <c r="J214" s="595"/>
      <c r="K214" s="1977">
        <f>K213-G214</f>
        <v>10578214</v>
      </c>
    </row>
    <row r="215" spans="1:11">
      <c r="A215" s="487"/>
      <c r="B215" s="2220"/>
      <c r="C215" s="555" t="s">
        <v>1890</v>
      </c>
      <c r="D215" s="486" t="s">
        <v>1819</v>
      </c>
      <c r="E215" s="3089"/>
      <c r="F215" s="3097"/>
      <c r="G215" s="3097"/>
      <c r="H215" s="515"/>
      <c r="I215" s="1976"/>
      <c r="J215" s="595"/>
      <c r="K215" s="1978"/>
    </row>
    <row r="216" spans="1:11">
      <c r="A216" s="487"/>
      <c r="B216" s="561"/>
      <c r="C216" s="532"/>
      <c r="D216" s="576"/>
      <c r="E216" s="582"/>
      <c r="F216" s="577"/>
      <c r="G216" s="577"/>
      <c r="H216" s="600"/>
      <c r="I216" s="2034"/>
      <c r="J216" s="585">
        <v>750</v>
      </c>
      <c r="K216" s="1978">
        <f>K214+J216</f>
        <v>10578964</v>
      </c>
    </row>
    <row r="217" spans="1:11">
      <c r="A217" s="498"/>
      <c r="B217" s="2219"/>
      <c r="C217" s="556" t="s">
        <v>869</v>
      </c>
      <c r="D217" s="485" t="s">
        <v>1847</v>
      </c>
      <c r="E217" s="3088" t="s">
        <v>1848</v>
      </c>
      <c r="F217" s="3090"/>
      <c r="G217" s="3090">
        <v>41335</v>
      </c>
      <c r="H217" s="537"/>
      <c r="I217" s="3090"/>
      <c r="J217" s="595"/>
      <c r="K217" s="1977">
        <f>K216-G217</f>
        <v>10537629</v>
      </c>
    </row>
    <row r="218" spans="1:11">
      <c r="A218" s="487"/>
      <c r="B218" s="2220"/>
      <c r="C218" s="555" t="s">
        <v>1849</v>
      </c>
      <c r="D218" s="486" t="s">
        <v>1819</v>
      </c>
      <c r="E218" s="3089"/>
      <c r="F218" s="3091"/>
      <c r="G218" s="3091"/>
      <c r="H218" s="515"/>
      <c r="I218" s="3091"/>
      <c r="J218" s="559"/>
      <c r="K218" s="1978"/>
    </row>
    <row r="219" spans="1:11">
      <c r="A219" s="487"/>
      <c r="B219" s="561"/>
      <c r="C219" s="532"/>
      <c r="D219" s="576"/>
      <c r="E219" s="582"/>
      <c r="F219" s="577"/>
      <c r="G219" s="577"/>
      <c r="H219" s="600"/>
      <c r="I219" s="577"/>
      <c r="J219" s="585">
        <v>1650</v>
      </c>
      <c r="K219" s="1978">
        <f>K217+J219</f>
        <v>10539279</v>
      </c>
    </row>
    <row r="220" spans="1:11">
      <c r="A220" s="498"/>
      <c r="B220" s="2224"/>
      <c r="C220" s="474" t="s">
        <v>821</v>
      </c>
      <c r="D220" s="3086" t="s">
        <v>790</v>
      </c>
      <c r="E220" s="3088" t="s">
        <v>877</v>
      </c>
      <c r="F220" s="9492"/>
      <c r="G220" s="9609">
        <v>229543</v>
      </c>
      <c r="H220" s="537"/>
      <c r="I220" s="1975"/>
      <c r="J220" s="595"/>
      <c r="K220" s="1977">
        <f>K219-G220</f>
        <v>10309736</v>
      </c>
    </row>
    <row r="221" spans="1:11">
      <c r="A221" s="487"/>
      <c r="B221" s="2225"/>
      <c r="C221" s="477" t="s">
        <v>827</v>
      </c>
      <c r="D221" s="3087" t="s">
        <v>304</v>
      </c>
      <c r="E221" s="3089"/>
      <c r="F221" s="9493"/>
      <c r="G221" s="9610"/>
      <c r="H221" s="515"/>
      <c r="I221" s="1976"/>
      <c r="J221" s="595"/>
      <c r="K221" s="1978"/>
    </row>
    <row r="222" spans="1:11">
      <c r="A222" s="487"/>
      <c r="B222" s="561"/>
      <c r="C222" s="532"/>
      <c r="D222" s="576"/>
      <c r="E222" s="582"/>
      <c r="F222" s="577"/>
      <c r="G222" s="577"/>
      <c r="H222" s="600"/>
      <c r="I222" s="2034"/>
      <c r="J222" s="585">
        <v>1800</v>
      </c>
      <c r="K222" s="1978">
        <f>K220+J222</f>
        <v>10311536</v>
      </c>
    </row>
    <row r="223" spans="1:11">
      <c r="A223" s="498"/>
      <c r="B223" s="2219"/>
      <c r="C223" s="474" t="s">
        <v>815</v>
      </c>
      <c r="D223" s="3086" t="s">
        <v>790</v>
      </c>
      <c r="E223" s="974" t="s">
        <v>877</v>
      </c>
      <c r="F223" s="3090"/>
      <c r="G223" s="3096">
        <v>8029</v>
      </c>
      <c r="H223" s="534"/>
      <c r="I223" s="1975"/>
      <c r="J223" s="595"/>
      <c r="K223" s="1977">
        <f>K222-G223</f>
        <v>10303507</v>
      </c>
    </row>
    <row r="224" spans="1:11">
      <c r="A224" s="487"/>
      <c r="B224" s="2220"/>
      <c r="C224" s="477" t="s">
        <v>828</v>
      </c>
      <c r="D224" s="3087" t="s">
        <v>304</v>
      </c>
      <c r="E224" s="3099"/>
      <c r="F224" s="3091"/>
      <c r="G224" s="3097"/>
      <c r="H224" s="515"/>
      <c r="I224" s="1976"/>
      <c r="J224" s="595"/>
      <c r="K224" s="1978"/>
    </row>
    <row r="225" spans="1:11">
      <c r="A225" s="487"/>
      <c r="B225" s="561"/>
      <c r="C225" s="532"/>
      <c r="D225" s="576"/>
      <c r="E225" s="582"/>
      <c r="F225" s="577"/>
      <c r="G225" s="577"/>
      <c r="H225" s="600"/>
      <c r="I225" s="2034"/>
      <c r="J225" s="585">
        <v>1800</v>
      </c>
      <c r="K225" s="1978">
        <f>K223+J225</f>
        <v>10305307</v>
      </c>
    </row>
    <row r="226" spans="1:11">
      <c r="A226" s="498"/>
      <c r="B226" s="2203"/>
      <c r="C226" s="525" t="s">
        <v>781</v>
      </c>
      <c r="D226" s="3105" t="s">
        <v>790</v>
      </c>
      <c r="E226" s="3088" t="s">
        <v>877</v>
      </c>
      <c r="F226" s="3090"/>
      <c r="G226" s="3090">
        <v>26990</v>
      </c>
      <c r="H226" s="537"/>
      <c r="I226" s="1975"/>
      <c r="J226" s="595"/>
      <c r="K226" s="1977">
        <f>K225-G226</f>
        <v>10278317</v>
      </c>
    </row>
    <row r="227" spans="1:11">
      <c r="A227" s="487"/>
      <c r="B227" s="2204"/>
      <c r="C227" s="539" t="s">
        <v>789</v>
      </c>
      <c r="D227" s="540" t="s">
        <v>304</v>
      </c>
      <c r="E227" s="3089"/>
      <c r="F227" s="3091"/>
      <c r="G227" s="3091"/>
      <c r="H227" s="515"/>
      <c r="I227" s="1976"/>
      <c r="J227" s="595"/>
      <c r="K227" s="1978"/>
    </row>
    <row r="228" spans="1:11">
      <c r="A228" s="487"/>
      <c r="B228" s="561"/>
      <c r="C228" s="532"/>
      <c r="D228" s="576"/>
      <c r="E228" s="582"/>
      <c r="F228" s="577"/>
      <c r="G228" s="577"/>
      <c r="H228" s="600"/>
      <c r="I228" s="2034"/>
      <c r="J228" s="585">
        <v>1500</v>
      </c>
      <c r="K228" s="1978">
        <f>K226+J228</f>
        <v>10279817</v>
      </c>
    </row>
    <row r="229" spans="1:11">
      <c r="A229" s="498"/>
      <c r="B229" s="2219"/>
      <c r="C229" s="525" t="s">
        <v>781</v>
      </c>
      <c r="D229" s="3105" t="s">
        <v>790</v>
      </c>
      <c r="E229" s="3088" t="s">
        <v>877</v>
      </c>
      <c r="F229" s="3090"/>
      <c r="G229" s="3090">
        <v>27500</v>
      </c>
      <c r="H229" s="537"/>
      <c r="I229" s="1975"/>
      <c r="J229" s="595"/>
      <c r="K229" s="1977">
        <f>K228-G229</f>
        <v>10252317</v>
      </c>
    </row>
    <row r="230" spans="1:11">
      <c r="A230" s="487"/>
      <c r="B230" s="2220"/>
      <c r="C230" s="539" t="s">
        <v>1981</v>
      </c>
      <c r="D230" s="540" t="s">
        <v>304</v>
      </c>
      <c r="E230" s="3089"/>
      <c r="F230" s="3091"/>
      <c r="G230" s="3091"/>
      <c r="H230" s="515"/>
      <c r="I230" s="1976"/>
      <c r="J230" s="595"/>
      <c r="K230" s="1978"/>
    </row>
    <row r="231" spans="1:11">
      <c r="A231" s="487"/>
      <c r="B231" s="561"/>
      <c r="C231" s="532"/>
      <c r="D231" s="576"/>
      <c r="E231" s="582"/>
      <c r="F231" s="577"/>
      <c r="G231" s="577"/>
      <c r="H231" s="600"/>
      <c r="I231" s="2034"/>
      <c r="J231" s="585">
        <v>750</v>
      </c>
      <c r="K231" s="1978">
        <f>K229+J231</f>
        <v>10253067</v>
      </c>
    </row>
    <row r="232" spans="1:11">
      <c r="A232" s="498"/>
      <c r="B232" s="2203"/>
      <c r="C232" s="556" t="s">
        <v>869</v>
      </c>
      <c r="D232" s="3086" t="s">
        <v>838</v>
      </c>
      <c r="E232" s="3088" t="s">
        <v>877</v>
      </c>
      <c r="F232" s="3090"/>
      <c r="G232" s="3090">
        <v>25000</v>
      </c>
      <c r="H232" s="3090"/>
      <c r="I232" s="3090"/>
      <c r="J232" s="595"/>
      <c r="K232" s="1977">
        <f>K231-G232</f>
        <v>10228067</v>
      </c>
    </row>
    <row r="233" spans="1:11">
      <c r="A233" s="487"/>
      <c r="B233" s="2204"/>
      <c r="C233" s="555" t="s">
        <v>1782</v>
      </c>
      <c r="D233" s="3087" t="s">
        <v>304</v>
      </c>
      <c r="E233" s="3089"/>
      <c r="F233" s="3091"/>
      <c r="G233" s="3091"/>
      <c r="H233" s="3091"/>
      <c r="I233" s="3091"/>
      <c r="J233" s="559"/>
      <c r="K233" s="1978"/>
    </row>
    <row r="234" spans="1:11">
      <c r="A234" s="487"/>
      <c r="B234" s="561"/>
      <c r="C234" s="532"/>
      <c r="D234" s="576"/>
      <c r="E234" s="582"/>
      <c r="F234" s="577"/>
      <c r="G234" s="577"/>
      <c r="H234" s="600"/>
      <c r="I234" s="577"/>
      <c r="J234" s="604">
        <v>1650</v>
      </c>
      <c r="K234" s="2035">
        <f>K232+J234</f>
        <v>10229717</v>
      </c>
    </row>
    <row r="235" spans="1:11">
      <c r="A235" s="498"/>
      <c r="B235" s="2203"/>
      <c r="C235" s="556" t="s">
        <v>997</v>
      </c>
      <c r="D235" s="485" t="s">
        <v>1221</v>
      </c>
      <c r="E235" s="3088" t="s">
        <v>1236</v>
      </c>
      <c r="F235" s="3090"/>
      <c r="G235" s="3090">
        <v>202500</v>
      </c>
      <c r="H235" s="3090"/>
      <c r="I235" s="3090"/>
      <c r="J235" s="3090"/>
      <c r="K235" s="1977">
        <f>K234-G235</f>
        <v>10027217</v>
      </c>
    </row>
    <row r="236" spans="1:11">
      <c r="A236" s="487"/>
      <c r="B236" s="2204"/>
      <c r="C236" s="555" t="s">
        <v>1220</v>
      </c>
      <c r="D236" s="486" t="s">
        <v>1222</v>
      </c>
      <c r="E236" s="3089"/>
      <c r="F236" s="3091"/>
      <c r="G236" s="3091"/>
      <c r="H236" s="3091"/>
      <c r="I236" s="3091"/>
      <c r="J236" s="3091"/>
      <c r="K236" s="1978"/>
    </row>
    <row r="237" spans="1:11">
      <c r="A237" s="487"/>
      <c r="B237" s="561"/>
      <c r="C237" s="528"/>
      <c r="D237" s="576"/>
      <c r="E237" s="582"/>
      <c r="F237" s="577"/>
      <c r="G237" s="577"/>
      <c r="H237" s="600"/>
      <c r="I237" s="577"/>
      <c r="J237" s="604">
        <v>1800</v>
      </c>
      <c r="K237" s="1978">
        <f>K235+J237</f>
        <v>10029017</v>
      </c>
    </row>
    <row r="238" spans="1:11">
      <c r="A238" s="498"/>
      <c r="B238" s="2224"/>
      <c r="C238" s="517" t="s">
        <v>781</v>
      </c>
      <c r="D238" s="3086" t="s">
        <v>848</v>
      </c>
      <c r="E238" s="3088" t="s">
        <v>52</v>
      </c>
      <c r="F238" s="3100"/>
      <c r="G238" s="3090">
        <v>52890</v>
      </c>
      <c r="H238" s="3090"/>
      <c r="I238" s="3090"/>
      <c r="J238" s="464"/>
      <c r="K238" s="1977">
        <f>K237-G238</f>
        <v>9976127</v>
      </c>
    </row>
    <row r="239" spans="1:11">
      <c r="A239" s="487"/>
      <c r="B239" s="2225"/>
      <c r="C239" s="477" t="s">
        <v>1289</v>
      </c>
      <c r="D239" s="3087" t="s">
        <v>1302</v>
      </c>
      <c r="E239" s="3089"/>
      <c r="F239" s="3091"/>
      <c r="G239" s="3091"/>
      <c r="H239" s="3091"/>
      <c r="I239" s="3091"/>
      <c r="J239" s="559"/>
      <c r="K239" s="1978"/>
    </row>
    <row r="240" spans="1:11">
      <c r="A240" s="487"/>
      <c r="B240" s="561"/>
      <c r="C240" s="1436"/>
      <c r="D240" s="1436"/>
      <c r="E240" s="1436"/>
      <c r="F240" s="577"/>
      <c r="G240" s="577"/>
      <c r="H240" s="600"/>
      <c r="I240" s="577"/>
      <c r="J240" s="585">
        <v>1500</v>
      </c>
      <c r="K240" s="1978">
        <f>K238+J240</f>
        <v>9977627</v>
      </c>
    </row>
    <row r="241" spans="1:11">
      <c r="A241" s="498"/>
      <c r="B241" s="2224"/>
      <c r="C241" s="517" t="s">
        <v>1716</v>
      </c>
      <c r="D241" s="3086"/>
      <c r="E241" s="3088"/>
      <c r="F241" s="3096"/>
      <c r="G241" s="3096"/>
      <c r="H241" s="537"/>
      <c r="I241" s="3096">
        <v>113500</v>
      </c>
      <c r="J241" s="595"/>
      <c r="K241" s="1977">
        <f>K240-I241</f>
        <v>9864127</v>
      </c>
    </row>
    <row r="242" spans="1:11">
      <c r="A242" s="487"/>
      <c r="B242" s="2225"/>
      <c r="C242" s="555" t="s">
        <v>1077</v>
      </c>
      <c r="D242" s="3087"/>
      <c r="E242" s="3089"/>
      <c r="F242" s="3097"/>
      <c r="G242" s="3097"/>
      <c r="H242" s="515"/>
      <c r="I242" s="1976"/>
      <c r="J242" s="595"/>
      <c r="K242" s="1978"/>
    </row>
    <row r="243" spans="1:11">
      <c r="A243" s="487"/>
      <c r="B243" s="561"/>
      <c r="C243" s="532"/>
      <c r="D243" s="576"/>
      <c r="E243" s="582"/>
      <c r="F243" s="577"/>
      <c r="G243" s="577"/>
      <c r="H243" s="600"/>
      <c r="I243" s="2034"/>
      <c r="J243" s="585">
        <v>750</v>
      </c>
      <c r="K243" s="1978">
        <f>K241+J243</f>
        <v>9864877</v>
      </c>
    </row>
    <row r="244" spans="1:11">
      <c r="A244" s="498"/>
      <c r="B244" s="2203"/>
      <c r="C244" s="497" t="s">
        <v>815</v>
      </c>
      <c r="D244" s="485" t="s">
        <v>267</v>
      </c>
      <c r="E244" s="3088" t="s">
        <v>271</v>
      </c>
      <c r="F244" s="3090"/>
      <c r="G244" s="3090">
        <v>247823</v>
      </c>
      <c r="H244" s="534"/>
      <c r="I244" s="3090"/>
      <c r="J244" s="537"/>
      <c r="K244" s="1977">
        <f>K243-G244</f>
        <v>9617054</v>
      </c>
    </row>
    <row r="245" spans="1:11">
      <c r="A245" s="487"/>
      <c r="B245" s="2204"/>
      <c r="C245" s="497" t="s">
        <v>1023</v>
      </c>
      <c r="D245" s="486" t="s">
        <v>304</v>
      </c>
      <c r="E245" s="3089"/>
      <c r="F245" s="3091"/>
      <c r="G245" s="3091"/>
      <c r="H245" s="537"/>
      <c r="I245" s="3091"/>
      <c r="J245" s="537"/>
      <c r="K245" s="1978"/>
    </row>
    <row r="246" spans="1:11">
      <c r="A246" s="487"/>
      <c r="B246" s="561"/>
      <c r="C246" s="532"/>
      <c r="D246" s="576"/>
      <c r="E246" s="582"/>
      <c r="F246" s="586"/>
      <c r="G246" s="586"/>
      <c r="H246" s="586"/>
      <c r="I246" s="586"/>
      <c r="J246" s="585">
        <v>1800</v>
      </c>
      <c r="K246" s="1978">
        <f>K244+J246</f>
        <v>9618854</v>
      </c>
    </row>
    <row r="247" spans="1:11">
      <c r="A247" s="498"/>
      <c r="B247" s="2203"/>
      <c r="C247" s="491" t="s">
        <v>781</v>
      </c>
      <c r="D247" s="485" t="s">
        <v>267</v>
      </c>
      <c r="E247" s="3088" t="s">
        <v>271</v>
      </c>
      <c r="F247" s="3100"/>
      <c r="G247" s="3090">
        <v>37340</v>
      </c>
      <c r="H247" s="3094"/>
      <c r="I247" s="3090"/>
      <c r="J247" s="534"/>
      <c r="K247" s="1977">
        <f>K246-G247</f>
        <v>9581514</v>
      </c>
    </row>
    <row r="248" spans="1:11">
      <c r="A248" s="487"/>
      <c r="B248" s="2204"/>
      <c r="C248" s="487" t="s">
        <v>791</v>
      </c>
      <c r="D248" s="486" t="s">
        <v>304</v>
      </c>
      <c r="E248" s="3089"/>
      <c r="F248" s="3091"/>
      <c r="G248" s="3091"/>
      <c r="H248" s="3095"/>
      <c r="I248" s="3091"/>
      <c r="J248" s="537"/>
      <c r="K248" s="1978"/>
    </row>
    <row r="249" spans="1:11">
      <c r="A249" s="487"/>
      <c r="B249" s="561"/>
      <c r="C249" s="891"/>
      <c r="D249" s="891"/>
      <c r="E249" s="891"/>
      <c r="F249" s="586"/>
      <c r="G249" s="588"/>
      <c r="H249" s="586"/>
      <c r="I249" s="586"/>
      <c r="J249" s="585">
        <v>1500</v>
      </c>
      <c r="K249" s="1978">
        <f>K247+J249</f>
        <v>9583014</v>
      </c>
    </row>
    <row r="250" spans="1:11">
      <c r="A250" s="498"/>
      <c r="B250" s="2203"/>
      <c r="C250" s="517" t="s">
        <v>851</v>
      </c>
      <c r="D250" s="3086" t="s">
        <v>853</v>
      </c>
      <c r="E250" s="3088" t="s">
        <v>497</v>
      </c>
      <c r="F250" s="9492"/>
      <c r="G250" s="9492">
        <v>173232</v>
      </c>
      <c r="H250" s="537"/>
      <c r="I250" s="1975"/>
      <c r="J250" s="595"/>
      <c r="K250" s="1977">
        <f>K249-G250</f>
        <v>9409782</v>
      </c>
    </row>
    <row r="251" spans="1:11">
      <c r="A251" s="487"/>
      <c r="B251" s="2204"/>
      <c r="C251" s="555" t="s">
        <v>852</v>
      </c>
      <c r="D251" s="3087" t="s">
        <v>919</v>
      </c>
      <c r="E251" s="3089"/>
      <c r="F251" s="9493"/>
      <c r="G251" s="9493"/>
      <c r="H251" s="515"/>
      <c r="I251" s="1976"/>
      <c r="J251" s="595"/>
      <c r="K251" s="1978"/>
    </row>
    <row r="252" spans="1:11">
      <c r="A252" s="487"/>
      <c r="B252" s="561"/>
      <c r="C252" s="532"/>
      <c r="D252" s="576"/>
      <c r="E252" s="582"/>
      <c r="F252" s="577"/>
      <c r="G252" s="577"/>
      <c r="H252" s="600"/>
      <c r="I252" s="2034"/>
      <c r="J252" s="585">
        <v>1800</v>
      </c>
      <c r="K252" s="1978">
        <f>K250+J252</f>
        <v>9411582</v>
      </c>
    </row>
    <row r="253" spans="1:11">
      <c r="A253" s="498"/>
      <c r="B253" s="2203"/>
      <c r="C253" s="435" t="s">
        <v>815</v>
      </c>
      <c r="D253" s="3086" t="s">
        <v>399</v>
      </c>
      <c r="E253" s="3088" t="s">
        <v>401</v>
      </c>
      <c r="F253" s="3109"/>
      <c r="G253" s="3109">
        <v>153477</v>
      </c>
      <c r="H253" s="537"/>
      <c r="I253" s="3090"/>
      <c r="J253" s="595"/>
      <c r="K253" s="1977">
        <f>K252-G253</f>
        <v>9258105</v>
      </c>
    </row>
    <row r="254" spans="1:11">
      <c r="A254" s="487"/>
      <c r="B254" s="2204"/>
      <c r="C254" s="509" t="s">
        <v>1051</v>
      </c>
      <c r="D254" s="3087" t="s">
        <v>400</v>
      </c>
      <c r="E254" s="3089"/>
      <c r="F254" s="3110"/>
      <c r="G254" s="3110"/>
      <c r="H254" s="515"/>
      <c r="I254" s="3091"/>
      <c r="J254" s="595"/>
      <c r="K254" s="1978"/>
    </row>
    <row r="255" spans="1:11">
      <c r="A255" s="487"/>
      <c r="B255" s="561"/>
      <c r="C255" s="532"/>
      <c r="D255" s="576"/>
      <c r="E255" s="582"/>
      <c r="F255" s="577"/>
      <c r="G255" s="577"/>
      <c r="H255" s="600"/>
      <c r="I255" s="2034"/>
      <c r="J255" s="585">
        <v>1800</v>
      </c>
      <c r="K255" s="1978">
        <f>K253+J255</f>
        <v>9259905</v>
      </c>
    </row>
    <row r="256" spans="1:11">
      <c r="A256" s="498"/>
      <c r="B256" s="2203"/>
      <c r="C256" s="435" t="s">
        <v>815</v>
      </c>
      <c r="D256" s="3086" t="s">
        <v>399</v>
      </c>
      <c r="E256" s="3088" t="s">
        <v>401</v>
      </c>
      <c r="F256" s="3090"/>
      <c r="G256" s="3101">
        <v>573493</v>
      </c>
      <c r="H256" s="537"/>
      <c r="I256" s="1975"/>
      <c r="J256" s="595"/>
      <c r="K256" s="1977">
        <f>K255-G256</f>
        <v>8686412</v>
      </c>
    </row>
    <row r="257" spans="1:11">
      <c r="A257" s="487"/>
      <c r="B257" s="2204"/>
      <c r="C257" s="509" t="s">
        <v>1163</v>
      </c>
      <c r="D257" s="3087" t="s">
        <v>400</v>
      </c>
      <c r="E257" s="3089"/>
      <c r="F257" s="3091"/>
      <c r="G257" s="3102"/>
      <c r="H257" s="515"/>
      <c r="I257" s="1976"/>
      <c r="J257" s="595"/>
      <c r="K257" s="1978"/>
    </row>
    <row r="258" spans="1:11">
      <c r="A258" s="487"/>
      <c r="B258" s="561"/>
      <c r="C258" s="532"/>
      <c r="D258" s="576"/>
      <c r="E258" s="582"/>
      <c r="F258" s="577"/>
      <c r="G258" s="577"/>
      <c r="H258" s="600"/>
      <c r="I258" s="2034"/>
      <c r="J258" s="585">
        <v>1800</v>
      </c>
      <c r="K258" s="1978">
        <f>K256+J258</f>
        <v>8688212</v>
      </c>
    </row>
    <row r="259" spans="1:11">
      <c r="A259" s="498"/>
      <c r="B259" s="2203"/>
      <c r="C259" s="474" t="s">
        <v>778</v>
      </c>
      <c r="D259" s="518" t="s">
        <v>399</v>
      </c>
      <c r="E259" s="3088" t="s">
        <v>401</v>
      </c>
      <c r="F259" s="3090"/>
      <c r="G259" s="3090">
        <v>24140</v>
      </c>
      <c r="H259" s="3096"/>
      <c r="I259" s="1997"/>
      <c r="J259" s="2036"/>
      <c r="K259" s="1977">
        <f>K258-G259</f>
        <v>8664072</v>
      </c>
    </row>
    <row r="260" spans="1:11">
      <c r="A260" s="487"/>
      <c r="B260" s="2204"/>
      <c r="C260" s="477" t="s">
        <v>862</v>
      </c>
      <c r="D260" s="519" t="s">
        <v>855</v>
      </c>
      <c r="E260" s="3089"/>
      <c r="F260" s="3091"/>
      <c r="G260" s="3091"/>
      <c r="H260" s="3097"/>
      <c r="I260" s="1998"/>
      <c r="J260" s="2036"/>
      <c r="K260" s="1978"/>
    </row>
    <row r="261" spans="1:11">
      <c r="A261" s="487"/>
      <c r="B261" s="561"/>
      <c r="C261" s="532"/>
      <c r="D261" s="576"/>
      <c r="E261" s="582"/>
      <c r="F261" s="577"/>
      <c r="G261" s="577"/>
      <c r="H261" s="600"/>
      <c r="I261" s="2034"/>
      <c r="J261" s="585">
        <v>1500</v>
      </c>
      <c r="K261" s="1978">
        <f>K259+J261</f>
        <v>8665572</v>
      </c>
    </row>
    <row r="262" spans="1:11">
      <c r="A262" s="498"/>
      <c r="B262" s="2203"/>
      <c r="C262" s="517" t="s">
        <v>821</v>
      </c>
      <c r="D262" s="3086" t="s">
        <v>1427</v>
      </c>
      <c r="E262" s="3088" t="s">
        <v>1544</v>
      </c>
      <c r="F262" s="3100"/>
      <c r="G262" s="3090">
        <v>125876</v>
      </c>
      <c r="H262" s="537"/>
      <c r="I262" s="3090"/>
      <c r="J262" s="923"/>
      <c r="K262" s="1977">
        <f>K261-G262</f>
        <v>8539696</v>
      </c>
    </row>
    <row r="263" spans="1:11">
      <c r="A263" s="487"/>
      <c r="B263" s="2204"/>
      <c r="C263" s="555" t="s">
        <v>1426</v>
      </c>
      <c r="D263" s="3087" t="s">
        <v>729</v>
      </c>
      <c r="E263" s="3089"/>
      <c r="F263" s="3091"/>
      <c r="G263" s="3091"/>
      <c r="H263" s="515"/>
      <c r="I263" s="3091"/>
      <c r="J263" s="460"/>
      <c r="K263" s="1978"/>
    </row>
    <row r="264" spans="1:11">
      <c r="A264" s="487"/>
      <c r="B264" s="561"/>
      <c r="C264" s="532"/>
      <c r="D264" s="528"/>
      <c r="E264" s="584"/>
      <c r="F264" s="577"/>
      <c r="G264" s="577"/>
      <c r="H264" s="600"/>
      <c r="I264" s="577"/>
      <c r="J264" s="604">
        <v>1800</v>
      </c>
      <c r="K264" s="1978">
        <f>K262+J264</f>
        <v>8541496</v>
      </c>
    </row>
    <row r="265" spans="1:11">
      <c r="A265" s="498"/>
      <c r="B265" s="2203"/>
      <c r="C265" s="435" t="s">
        <v>796</v>
      </c>
      <c r="D265" s="3086" t="s">
        <v>1427</v>
      </c>
      <c r="E265" s="1136" t="s">
        <v>1544</v>
      </c>
      <c r="F265" s="3090"/>
      <c r="G265" s="3090">
        <v>42300</v>
      </c>
      <c r="H265" s="3090"/>
      <c r="I265" s="3090"/>
      <c r="J265" s="595"/>
      <c r="K265" s="1977">
        <f>K264-G265</f>
        <v>8499196</v>
      </c>
    </row>
    <row r="266" spans="1:11">
      <c r="A266" s="487"/>
      <c r="B266" s="2204"/>
      <c r="C266" s="509" t="s">
        <v>1522</v>
      </c>
      <c r="D266" s="3087" t="s">
        <v>729</v>
      </c>
      <c r="E266" s="3099"/>
      <c r="F266" s="3091"/>
      <c r="G266" s="3091"/>
      <c r="H266" s="3091"/>
      <c r="I266" s="3091"/>
      <c r="J266" s="559"/>
      <c r="K266" s="1978"/>
    </row>
    <row r="267" spans="1:11">
      <c r="A267" s="487"/>
      <c r="B267" s="561"/>
      <c r="C267" s="532"/>
      <c r="D267" s="576"/>
      <c r="E267" s="582"/>
      <c r="F267" s="577"/>
      <c r="G267" s="577"/>
      <c r="H267" s="600"/>
      <c r="I267" s="577"/>
      <c r="J267" s="604">
        <v>750</v>
      </c>
      <c r="K267" s="1978">
        <f>K265+J267</f>
        <v>8499946</v>
      </c>
    </row>
    <row r="268" spans="1:11">
      <c r="A268" s="498"/>
      <c r="B268" s="2203"/>
      <c r="C268" s="556" t="s">
        <v>815</v>
      </c>
      <c r="D268" s="3086" t="s">
        <v>1145</v>
      </c>
      <c r="E268" s="3088" t="s">
        <v>1230</v>
      </c>
      <c r="F268" s="3090"/>
      <c r="G268" s="3090">
        <v>679540</v>
      </c>
      <c r="H268" s="534"/>
      <c r="I268" s="3090"/>
      <c r="J268" s="595"/>
      <c r="K268" s="1977">
        <f>K267-G268</f>
        <v>7820406</v>
      </c>
    </row>
    <row r="269" spans="1:11">
      <c r="A269" s="487"/>
      <c r="B269" s="2204"/>
      <c r="C269" s="555" t="s">
        <v>1146</v>
      </c>
      <c r="D269" s="3087" t="s">
        <v>729</v>
      </c>
      <c r="E269" s="3089"/>
      <c r="F269" s="3091"/>
      <c r="G269" s="3091"/>
      <c r="H269" s="515"/>
      <c r="I269" s="3091"/>
      <c r="J269" s="595"/>
      <c r="K269" s="1978"/>
    </row>
    <row r="270" spans="1:11">
      <c r="A270" s="487"/>
      <c r="B270" s="561"/>
      <c r="C270" s="532"/>
      <c r="D270" s="576"/>
      <c r="E270" s="582"/>
      <c r="F270" s="577"/>
      <c r="G270" s="577"/>
      <c r="H270" s="1962"/>
      <c r="I270" s="577"/>
      <c r="J270" s="585">
        <v>1800</v>
      </c>
      <c r="K270" s="1978">
        <f>K268+J270</f>
        <v>7822206</v>
      </c>
    </row>
    <row r="271" spans="1:11">
      <c r="A271" s="498"/>
      <c r="B271" s="2203"/>
      <c r="C271" s="556" t="s">
        <v>815</v>
      </c>
      <c r="D271" s="3086" t="s">
        <v>138</v>
      </c>
      <c r="E271" s="974" t="s">
        <v>140</v>
      </c>
      <c r="F271" s="3096"/>
      <c r="G271" s="3096">
        <v>302339</v>
      </c>
      <c r="H271" s="923"/>
      <c r="I271" s="3096"/>
      <c r="J271" s="537"/>
      <c r="K271" s="1977">
        <f>K270-G271</f>
        <v>7519867</v>
      </c>
    </row>
    <row r="272" spans="1:11">
      <c r="A272" s="487"/>
      <c r="B272" s="2204"/>
      <c r="C272" s="555" t="s">
        <v>910</v>
      </c>
      <c r="D272" s="3087" t="s">
        <v>598</v>
      </c>
      <c r="E272" s="3099"/>
      <c r="F272" s="980"/>
      <c r="G272" s="3097"/>
      <c r="H272" s="460"/>
      <c r="I272" s="3097"/>
      <c r="J272" s="515"/>
      <c r="K272" s="1978"/>
    </row>
    <row r="273" spans="1:11">
      <c r="A273" s="487"/>
      <c r="B273" s="2211"/>
      <c r="C273" s="532"/>
      <c r="D273" s="576"/>
      <c r="E273" s="582"/>
      <c r="F273" s="586"/>
      <c r="G273" s="600"/>
      <c r="H273" s="600"/>
      <c r="I273" s="600"/>
      <c r="J273" s="604">
        <v>1800</v>
      </c>
      <c r="K273" s="2035">
        <f>K271+J273</f>
        <v>7521667</v>
      </c>
    </row>
    <row r="274" spans="1:11">
      <c r="A274" s="498"/>
      <c r="B274" s="2203"/>
      <c r="C274" s="556" t="s">
        <v>815</v>
      </c>
      <c r="D274" s="3086" t="s">
        <v>941</v>
      </c>
      <c r="E274" s="974" t="s">
        <v>276</v>
      </c>
      <c r="F274" s="3090"/>
      <c r="G274" s="3090">
        <v>140535</v>
      </c>
      <c r="H274" s="534"/>
      <c r="I274" s="3090"/>
      <c r="J274" s="3101"/>
      <c r="K274" s="1977">
        <f>K273-G274</f>
        <v>7381132</v>
      </c>
    </row>
    <row r="275" spans="1:11">
      <c r="A275" s="487"/>
      <c r="B275" s="2204"/>
      <c r="C275" s="555" t="s">
        <v>1361</v>
      </c>
      <c r="D275" s="3087" t="s">
        <v>250</v>
      </c>
      <c r="E275" s="3099"/>
      <c r="F275" s="3091"/>
      <c r="G275" s="3091"/>
      <c r="H275" s="515"/>
      <c r="I275" s="3091"/>
      <c r="J275" s="3102"/>
      <c r="K275" s="1978"/>
    </row>
    <row r="276" spans="1:11">
      <c r="A276" s="487"/>
      <c r="B276" s="2211"/>
      <c r="C276" s="529"/>
      <c r="D276" s="602"/>
      <c r="E276" s="605"/>
      <c r="F276" s="577"/>
      <c r="G276" s="600"/>
      <c r="H276" s="600"/>
      <c r="I276" s="600"/>
      <c r="J276" s="585">
        <v>1800</v>
      </c>
      <c r="K276" s="1978">
        <f>K274+J276</f>
        <v>7382932</v>
      </c>
    </row>
    <row r="277" spans="1:11">
      <c r="A277" s="498"/>
      <c r="B277" s="2203"/>
      <c r="C277" s="474" t="s">
        <v>815</v>
      </c>
      <c r="D277" s="3086" t="s">
        <v>1586</v>
      </c>
      <c r="E277" s="3088" t="s">
        <v>1637</v>
      </c>
      <c r="F277" s="3090"/>
      <c r="G277" s="3090">
        <v>114139</v>
      </c>
      <c r="H277" s="3090"/>
      <c r="I277" s="3090"/>
      <c r="J277" s="3101"/>
      <c r="K277" s="1977">
        <f>K276-G277</f>
        <v>7268793</v>
      </c>
    </row>
    <row r="278" spans="1:11">
      <c r="A278" s="487"/>
      <c r="B278" s="2204"/>
      <c r="C278" s="477" t="s">
        <v>1585</v>
      </c>
      <c r="D278" s="3087" t="s">
        <v>729</v>
      </c>
      <c r="E278" s="3089"/>
      <c r="F278" s="3091"/>
      <c r="G278" s="3091"/>
      <c r="H278" s="3091"/>
      <c r="I278" s="3091"/>
      <c r="J278" s="3102"/>
      <c r="K278" s="1978"/>
    </row>
    <row r="279" spans="1:11">
      <c r="A279" s="487"/>
      <c r="B279" s="561"/>
      <c r="C279" s="529"/>
      <c r="D279" s="602"/>
      <c r="E279" s="605"/>
      <c r="F279" s="577"/>
      <c r="G279" s="577"/>
      <c r="H279" s="600"/>
      <c r="I279" s="577"/>
      <c r="J279" s="585">
        <v>1800</v>
      </c>
      <c r="K279" s="1978">
        <f>K277+J279</f>
        <v>7270593</v>
      </c>
    </row>
    <row r="280" spans="1:11">
      <c r="A280" s="498"/>
      <c r="B280" s="2203"/>
      <c r="C280" s="556" t="s">
        <v>796</v>
      </c>
      <c r="D280" s="3086" t="s">
        <v>1586</v>
      </c>
      <c r="E280" s="3088" t="s">
        <v>1637</v>
      </c>
      <c r="F280" s="3090"/>
      <c r="G280" s="3090">
        <v>70300</v>
      </c>
      <c r="H280" s="3090"/>
      <c r="I280" s="3090"/>
      <c r="J280" s="3101"/>
      <c r="K280" s="1977">
        <f>K279-G280</f>
        <v>7200293</v>
      </c>
    </row>
    <row r="281" spans="1:11">
      <c r="A281" s="487"/>
      <c r="B281" s="2204"/>
      <c r="C281" s="555" t="s">
        <v>1587</v>
      </c>
      <c r="D281" s="3087" t="s">
        <v>729</v>
      </c>
      <c r="E281" s="3089"/>
      <c r="F281" s="3091"/>
      <c r="G281" s="3091"/>
      <c r="H281" s="3091"/>
      <c r="I281" s="3091"/>
      <c r="J281" s="3102"/>
      <c r="K281" s="1978"/>
    </row>
    <row r="282" spans="1:11">
      <c r="A282" s="487"/>
      <c r="B282" s="561"/>
      <c r="C282" s="529"/>
      <c r="D282" s="602"/>
      <c r="E282" s="605"/>
      <c r="F282" s="577"/>
      <c r="G282" s="577"/>
      <c r="H282" s="600"/>
      <c r="I282" s="577"/>
      <c r="J282" s="604">
        <v>750</v>
      </c>
      <c r="K282" s="1978">
        <f>K280+J282</f>
        <v>7201043</v>
      </c>
    </row>
    <row r="283" spans="1:11">
      <c r="A283" s="498"/>
      <c r="B283" s="2203"/>
      <c r="C283" s="517" t="s">
        <v>781</v>
      </c>
      <c r="D283" s="3086" t="s">
        <v>614</v>
      </c>
      <c r="E283" s="3088" t="s">
        <v>414</v>
      </c>
      <c r="F283" s="3090"/>
      <c r="G283" s="3090">
        <v>111140</v>
      </c>
      <c r="H283" s="3090"/>
      <c r="I283" s="3090"/>
      <c r="J283" s="534"/>
      <c r="K283" s="1977">
        <f>K282-G283</f>
        <v>7089903</v>
      </c>
    </row>
    <row r="284" spans="1:11">
      <c r="A284" s="487"/>
      <c r="B284" s="2204"/>
      <c r="C284" s="555" t="s">
        <v>1031</v>
      </c>
      <c r="D284" s="3087" t="s">
        <v>698</v>
      </c>
      <c r="E284" s="3089"/>
      <c r="F284" s="3091"/>
      <c r="G284" s="3091"/>
      <c r="H284" s="3091"/>
      <c r="I284" s="3091"/>
      <c r="J284" s="515"/>
      <c r="K284" s="1978"/>
    </row>
    <row r="285" spans="1:11">
      <c r="A285" s="487"/>
      <c r="B285" s="561"/>
      <c r="C285" s="532"/>
      <c r="D285" s="576"/>
      <c r="E285" s="584"/>
      <c r="F285" s="577"/>
      <c r="G285" s="577"/>
      <c r="H285" s="600"/>
      <c r="I285" s="577"/>
      <c r="J285" s="604">
        <v>1500</v>
      </c>
      <c r="K285" s="1978">
        <f>K283+J285</f>
        <v>7091403</v>
      </c>
    </row>
    <row r="286" spans="1:11">
      <c r="A286" s="498"/>
      <c r="B286" s="2203"/>
      <c r="C286" s="457" t="s">
        <v>781</v>
      </c>
      <c r="D286" s="3107" t="s">
        <v>1246</v>
      </c>
      <c r="E286" s="459" t="s">
        <v>1248</v>
      </c>
      <c r="F286" s="3090"/>
      <c r="G286" s="3090">
        <v>128140</v>
      </c>
      <c r="H286" s="3090"/>
      <c r="I286" s="3090"/>
      <c r="J286" s="464"/>
      <c r="K286" s="1977">
        <f>K285-G286</f>
        <v>6963263</v>
      </c>
    </row>
    <row r="287" spans="1:11">
      <c r="A287" s="487"/>
      <c r="B287" s="2204"/>
      <c r="C287" s="461" t="s">
        <v>1487</v>
      </c>
      <c r="D287" s="3108" t="s">
        <v>1247</v>
      </c>
      <c r="E287" s="3104"/>
      <c r="F287" s="3091"/>
      <c r="G287" s="3091"/>
      <c r="H287" s="3091"/>
      <c r="I287" s="3091"/>
      <c r="J287" s="559"/>
      <c r="K287" s="1978"/>
    </row>
    <row r="288" spans="1:11">
      <c r="A288" s="487"/>
      <c r="B288" s="561"/>
      <c r="C288" s="532"/>
      <c r="D288" s="583"/>
      <c r="E288" s="582"/>
      <c r="F288" s="577"/>
      <c r="G288" s="577"/>
      <c r="H288" s="600"/>
      <c r="I288" s="577"/>
      <c r="J288" s="585">
        <v>1500</v>
      </c>
      <c r="K288" s="1978">
        <f>K286+J288</f>
        <v>6964763</v>
      </c>
    </row>
    <row r="289" spans="1:11">
      <c r="A289" s="498"/>
      <c r="B289" s="2203"/>
      <c r="C289" s="517" t="s">
        <v>796</v>
      </c>
      <c r="D289" s="3086" t="s">
        <v>1750</v>
      </c>
      <c r="E289" s="3088" t="s">
        <v>406</v>
      </c>
      <c r="F289" s="3100"/>
      <c r="G289" s="3090">
        <v>123100</v>
      </c>
      <c r="H289" s="3090"/>
      <c r="I289" s="3090"/>
      <c r="J289" s="595"/>
      <c r="K289" s="1977">
        <f>K288-G289</f>
        <v>6841663</v>
      </c>
    </row>
    <row r="290" spans="1:11">
      <c r="A290" s="487"/>
      <c r="B290" s="2204"/>
      <c r="C290" s="555" t="s">
        <v>1034</v>
      </c>
      <c r="D290" s="3087" t="s">
        <v>698</v>
      </c>
      <c r="E290" s="3089"/>
      <c r="F290" s="3091"/>
      <c r="G290" s="3091"/>
      <c r="H290" s="3091"/>
      <c r="I290" s="3091"/>
      <c r="J290" s="559"/>
      <c r="K290" s="1978"/>
    </row>
    <row r="291" spans="1:11">
      <c r="A291" s="487"/>
      <c r="B291" s="561"/>
      <c r="C291" s="532"/>
      <c r="D291" s="576"/>
      <c r="E291" s="582"/>
      <c r="F291" s="575"/>
      <c r="G291" s="575"/>
      <c r="H291" s="600"/>
      <c r="I291" s="577"/>
      <c r="J291" s="585">
        <v>750</v>
      </c>
      <c r="K291" s="2035">
        <f>K289+J291</f>
        <v>6842413</v>
      </c>
    </row>
    <row r="292" spans="1:11">
      <c r="A292" s="498"/>
      <c r="B292" s="2203"/>
      <c r="C292" s="556" t="s">
        <v>796</v>
      </c>
      <c r="D292" s="3086" t="s">
        <v>1532</v>
      </c>
      <c r="E292" s="974" t="s">
        <v>1233</v>
      </c>
      <c r="F292" s="3100"/>
      <c r="G292" s="3090">
        <v>87100</v>
      </c>
      <c r="H292" s="3090"/>
      <c r="I292" s="3090"/>
      <c r="J292" s="595"/>
      <c r="K292" s="1977">
        <f>K291-G292</f>
        <v>6755313</v>
      </c>
    </row>
    <row r="293" spans="1:11">
      <c r="A293" s="487"/>
      <c r="B293" s="2204"/>
      <c r="C293" s="555" t="s">
        <v>1905</v>
      </c>
      <c r="D293" s="3087" t="s">
        <v>1811</v>
      </c>
      <c r="E293" s="3089"/>
      <c r="F293" s="3091"/>
      <c r="G293" s="3091"/>
      <c r="H293" s="3091"/>
      <c r="I293" s="3091"/>
      <c r="J293" s="559"/>
      <c r="K293" s="1978"/>
    </row>
    <row r="294" spans="1:11">
      <c r="A294" s="487"/>
      <c r="B294" s="561"/>
      <c r="C294" s="532"/>
      <c r="D294" s="576"/>
      <c r="E294" s="582"/>
      <c r="F294" s="575"/>
      <c r="G294" s="600"/>
      <c r="H294" s="600"/>
      <c r="I294" s="577"/>
      <c r="J294" s="585">
        <v>750</v>
      </c>
      <c r="K294" s="1978">
        <f>K292+J294</f>
        <v>6756063</v>
      </c>
    </row>
    <row r="295" spans="1:11">
      <c r="A295" s="498"/>
      <c r="B295" s="2203"/>
      <c r="C295" s="517" t="s">
        <v>796</v>
      </c>
      <c r="D295" s="3086" t="s">
        <v>167</v>
      </c>
      <c r="E295" s="3088" t="s">
        <v>56</v>
      </c>
      <c r="F295" s="3090"/>
      <c r="G295" s="3090">
        <v>222900</v>
      </c>
      <c r="H295" s="534"/>
      <c r="I295" s="3090"/>
      <c r="J295" s="595"/>
      <c r="K295" s="1977">
        <f>K294-G295</f>
        <v>6533163</v>
      </c>
    </row>
    <row r="296" spans="1:11">
      <c r="A296" s="487"/>
      <c r="B296" s="2204"/>
      <c r="C296" s="555" t="s">
        <v>1033</v>
      </c>
      <c r="D296" s="3087" t="s">
        <v>1384</v>
      </c>
      <c r="E296" s="3089"/>
      <c r="F296" s="3091"/>
      <c r="G296" s="3091"/>
      <c r="H296" s="515"/>
      <c r="I296" s="3091"/>
      <c r="J296" s="559"/>
      <c r="K296" s="1978"/>
    </row>
    <row r="297" spans="1:11">
      <c r="A297" s="487"/>
      <c r="B297" s="561"/>
      <c r="C297" s="532"/>
      <c r="D297" s="576"/>
      <c r="E297" s="582"/>
      <c r="F297" s="577"/>
      <c r="G297" s="577"/>
      <c r="H297" s="600"/>
      <c r="I297" s="577"/>
      <c r="J297" s="604">
        <v>750</v>
      </c>
      <c r="K297" s="1978">
        <f>K295+J297</f>
        <v>6533913</v>
      </c>
    </row>
    <row r="298" spans="1:11">
      <c r="A298" s="498"/>
      <c r="B298" s="2219"/>
      <c r="C298" s="517" t="s">
        <v>815</v>
      </c>
      <c r="D298" s="3086" t="s">
        <v>160</v>
      </c>
      <c r="E298" s="3088" t="s">
        <v>162</v>
      </c>
      <c r="F298" s="3090"/>
      <c r="G298" s="3090">
        <v>397592</v>
      </c>
      <c r="H298" s="3090"/>
      <c r="I298" s="3090"/>
      <c r="J298" s="595"/>
      <c r="K298" s="1977">
        <f>K297-G298</f>
        <v>6136321</v>
      </c>
    </row>
    <row r="299" spans="1:11">
      <c r="A299" s="487"/>
      <c r="B299" s="2220"/>
      <c r="C299" s="563" t="s">
        <v>849</v>
      </c>
      <c r="D299" s="3087" t="s">
        <v>850</v>
      </c>
      <c r="E299" s="3089"/>
      <c r="F299" s="3091"/>
      <c r="G299" s="3091"/>
      <c r="H299" s="3091"/>
      <c r="I299" s="3091"/>
      <c r="J299" s="559"/>
      <c r="K299" s="1978"/>
    </row>
    <row r="300" spans="1:11">
      <c r="A300" s="487"/>
      <c r="B300" s="561"/>
      <c r="C300" s="532"/>
      <c r="D300" s="576"/>
      <c r="E300" s="582"/>
      <c r="F300" s="575"/>
      <c r="G300" s="575"/>
      <c r="H300" s="600"/>
      <c r="I300" s="577"/>
      <c r="J300" s="585">
        <v>1800</v>
      </c>
      <c r="K300" s="1978">
        <f>K298+J300</f>
        <v>6138121</v>
      </c>
    </row>
    <row r="301" spans="1:11">
      <c r="A301" s="498"/>
      <c r="B301" s="2219"/>
      <c r="C301" s="556" t="s">
        <v>869</v>
      </c>
      <c r="D301" s="3086" t="s">
        <v>160</v>
      </c>
      <c r="E301" s="3088" t="s">
        <v>162</v>
      </c>
      <c r="F301" s="3090"/>
      <c r="G301" s="3090">
        <v>294035</v>
      </c>
      <c r="H301" s="534"/>
      <c r="I301" s="3090"/>
      <c r="J301" s="595"/>
      <c r="K301" s="1977">
        <f>K300-G301</f>
        <v>5844086</v>
      </c>
    </row>
    <row r="302" spans="1:11">
      <c r="A302" s="487"/>
      <c r="B302" s="2220"/>
      <c r="C302" s="555" t="s">
        <v>1781</v>
      </c>
      <c r="D302" s="3087" t="s">
        <v>850</v>
      </c>
      <c r="E302" s="3089"/>
      <c r="F302" s="3091"/>
      <c r="G302" s="3091"/>
      <c r="H302" s="515"/>
      <c r="I302" s="3091"/>
      <c r="J302" s="559"/>
      <c r="K302" s="1978"/>
    </row>
    <row r="303" spans="1:11">
      <c r="A303" s="487"/>
      <c r="B303" s="561"/>
      <c r="C303" s="532"/>
      <c r="D303" s="576"/>
      <c r="E303" s="582"/>
      <c r="F303" s="577"/>
      <c r="G303" s="577"/>
      <c r="H303" s="600"/>
      <c r="I303" s="577"/>
      <c r="J303" s="585">
        <v>1650</v>
      </c>
      <c r="K303" s="2035">
        <f>K301+J303</f>
        <v>5845736</v>
      </c>
    </row>
    <row r="304" spans="1:11">
      <c r="A304" s="491"/>
      <c r="B304" s="2219"/>
      <c r="C304" s="474" t="s">
        <v>815</v>
      </c>
      <c r="D304" s="3103" t="s">
        <v>302</v>
      </c>
      <c r="E304" s="974" t="s">
        <v>878</v>
      </c>
      <c r="F304" s="3090"/>
      <c r="G304" s="3101">
        <v>23919</v>
      </c>
      <c r="H304" s="537"/>
      <c r="I304" s="1975"/>
      <c r="J304" s="595"/>
      <c r="K304" s="1977">
        <f>K303-G304</f>
        <v>5821817</v>
      </c>
    </row>
    <row r="305" spans="1:11">
      <c r="A305" s="487"/>
      <c r="B305" s="2220"/>
      <c r="C305" s="477" t="s">
        <v>831</v>
      </c>
      <c r="D305" s="3113" t="s">
        <v>918</v>
      </c>
      <c r="E305" s="3099"/>
      <c r="F305" s="3091"/>
      <c r="G305" s="3102"/>
      <c r="H305" s="515"/>
      <c r="I305" s="1976"/>
      <c r="J305" s="595"/>
      <c r="K305" s="1978"/>
    </row>
    <row r="306" spans="1:11">
      <c r="A306" s="487"/>
      <c r="B306" s="561"/>
      <c r="C306" s="532"/>
      <c r="D306" s="576"/>
      <c r="E306" s="582"/>
      <c r="F306" s="577"/>
      <c r="G306" s="577"/>
      <c r="H306" s="600"/>
      <c r="I306" s="2034"/>
      <c r="J306" s="585">
        <v>1800</v>
      </c>
      <c r="K306" s="1978">
        <f>K304+J306</f>
        <v>5823617</v>
      </c>
    </row>
    <row r="307" spans="1:11">
      <c r="A307" s="498"/>
      <c r="B307" s="2219"/>
      <c r="C307" s="474" t="s">
        <v>821</v>
      </c>
      <c r="D307" s="3086" t="s">
        <v>302</v>
      </c>
      <c r="E307" s="974" t="s">
        <v>878</v>
      </c>
      <c r="F307" s="3090"/>
      <c r="G307" s="3090">
        <v>22120</v>
      </c>
      <c r="H307" s="3090"/>
      <c r="I307" s="1975"/>
      <c r="J307" s="595"/>
      <c r="K307" s="1977">
        <f>K306-G307</f>
        <v>5801497</v>
      </c>
    </row>
    <row r="308" spans="1:11">
      <c r="A308" s="487"/>
      <c r="B308" s="2220"/>
      <c r="C308" s="477" t="s">
        <v>1024</v>
      </c>
      <c r="D308" s="3087" t="s">
        <v>918</v>
      </c>
      <c r="E308" s="3099"/>
      <c r="F308" s="3091"/>
      <c r="G308" s="3091"/>
      <c r="H308" s="3091"/>
      <c r="I308" s="1976"/>
      <c r="J308" s="595"/>
      <c r="K308" s="1978"/>
    </row>
    <row r="309" spans="1:11">
      <c r="A309" s="487"/>
      <c r="B309" s="561"/>
      <c r="C309" s="528"/>
      <c r="D309" s="576"/>
      <c r="E309" s="574"/>
      <c r="F309" s="577"/>
      <c r="G309" s="577"/>
      <c r="H309" s="600"/>
      <c r="I309" s="2034"/>
      <c r="J309" s="585">
        <v>1800</v>
      </c>
      <c r="K309" s="2035">
        <f>K307+J309</f>
        <v>5803297</v>
      </c>
    </row>
    <row r="310" spans="1:11">
      <c r="A310" s="498"/>
      <c r="B310" s="2219"/>
      <c r="C310" s="517" t="s">
        <v>796</v>
      </c>
      <c r="D310" s="3086" t="s">
        <v>302</v>
      </c>
      <c r="E310" s="974" t="s">
        <v>878</v>
      </c>
      <c r="F310" s="3100"/>
      <c r="G310" s="3090">
        <v>41300</v>
      </c>
      <c r="H310" s="537"/>
      <c r="I310" s="1975"/>
      <c r="J310" s="595"/>
      <c r="K310" s="1977">
        <f>K309-G310</f>
        <v>5761997</v>
      </c>
    </row>
    <row r="311" spans="1:11">
      <c r="A311" s="487"/>
      <c r="B311" s="2220"/>
      <c r="C311" s="555" t="s">
        <v>1521</v>
      </c>
      <c r="D311" s="3087" t="s">
        <v>918</v>
      </c>
      <c r="E311" s="3099"/>
      <c r="F311" s="3091"/>
      <c r="G311" s="3091"/>
      <c r="H311" s="515"/>
      <c r="I311" s="1976"/>
      <c r="J311" s="595"/>
      <c r="K311" s="1978"/>
    </row>
    <row r="312" spans="1:11">
      <c r="A312" s="487"/>
      <c r="B312" s="561"/>
      <c r="C312" s="532"/>
      <c r="D312" s="576"/>
      <c r="E312" s="582"/>
      <c r="F312" s="577"/>
      <c r="G312" s="577"/>
      <c r="H312" s="600"/>
      <c r="I312" s="2034"/>
      <c r="J312" s="585">
        <v>750</v>
      </c>
      <c r="K312" s="1978">
        <f>K310+J312</f>
        <v>5762747</v>
      </c>
    </row>
    <row r="313" spans="1:11">
      <c r="A313" s="498"/>
      <c r="B313" s="2219"/>
      <c r="C313" s="517" t="s">
        <v>796</v>
      </c>
      <c r="D313" s="3086" t="s">
        <v>302</v>
      </c>
      <c r="E313" s="3088" t="s">
        <v>878</v>
      </c>
      <c r="F313" s="3100"/>
      <c r="G313" s="3090">
        <v>41300</v>
      </c>
      <c r="H313" s="537"/>
      <c r="I313" s="1975"/>
      <c r="J313" s="595"/>
      <c r="K313" s="1977">
        <f>K312-G313</f>
        <v>5721447</v>
      </c>
    </row>
    <row r="314" spans="1:11">
      <c r="A314" s="487"/>
      <c r="B314" s="2220"/>
      <c r="C314" s="555" t="s">
        <v>1038</v>
      </c>
      <c r="D314" s="3087" t="s">
        <v>918</v>
      </c>
      <c r="E314" s="3089"/>
      <c r="F314" s="3091"/>
      <c r="G314" s="3091"/>
      <c r="H314" s="515"/>
      <c r="I314" s="1976"/>
      <c r="J314" s="595"/>
      <c r="K314" s="1978"/>
    </row>
    <row r="315" spans="1:11">
      <c r="A315" s="487"/>
      <c r="B315" s="561"/>
      <c r="C315" s="532"/>
      <c r="D315" s="528"/>
      <c r="E315" s="584"/>
      <c r="F315" s="577"/>
      <c r="G315" s="577"/>
      <c r="H315" s="600"/>
      <c r="I315" s="2034"/>
      <c r="J315" s="585">
        <v>750</v>
      </c>
      <c r="K315" s="1978">
        <f>K313+J315</f>
        <v>5722197</v>
      </c>
    </row>
    <row r="316" spans="1:11">
      <c r="A316" s="498"/>
      <c r="B316" s="2219"/>
      <c r="C316" s="556" t="s">
        <v>869</v>
      </c>
      <c r="D316" s="3086" t="s">
        <v>302</v>
      </c>
      <c r="E316" s="974" t="s">
        <v>878</v>
      </c>
      <c r="F316" s="3090"/>
      <c r="G316" s="3090">
        <v>55800</v>
      </c>
      <c r="H316" s="534"/>
      <c r="I316" s="3090"/>
      <c r="J316" s="595"/>
      <c r="K316" s="1977">
        <f>K315-G316</f>
        <v>5666397</v>
      </c>
    </row>
    <row r="317" spans="1:11">
      <c r="A317" s="487"/>
      <c r="B317" s="2220"/>
      <c r="C317" s="555" t="s">
        <v>1783</v>
      </c>
      <c r="D317" s="3087" t="s">
        <v>918</v>
      </c>
      <c r="E317" s="3099"/>
      <c r="F317" s="3091"/>
      <c r="G317" s="3091"/>
      <c r="H317" s="515"/>
      <c r="I317" s="3091"/>
      <c r="J317" s="559"/>
      <c r="K317" s="1978"/>
    </row>
    <row r="318" spans="1:11">
      <c r="A318" s="487"/>
      <c r="B318" s="561"/>
      <c r="C318" s="532"/>
      <c r="D318" s="576"/>
      <c r="E318" s="582"/>
      <c r="F318" s="577"/>
      <c r="G318" s="577"/>
      <c r="H318" s="600"/>
      <c r="I318" s="577"/>
      <c r="J318" s="604">
        <v>1650</v>
      </c>
      <c r="K318" s="2080">
        <f>K316+J318</f>
        <v>5668047</v>
      </c>
    </row>
    <row r="319" spans="1:11">
      <c r="A319" s="498"/>
      <c r="B319" s="2219"/>
      <c r="C319" s="556" t="s">
        <v>821</v>
      </c>
      <c r="D319" s="3086" t="s">
        <v>1339</v>
      </c>
      <c r="E319" s="1136" t="s">
        <v>1347</v>
      </c>
      <c r="F319" s="3090"/>
      <c r="G319" s="3090">
        <v>430094</v>
      </c>
      <c r="H319" s="534"/>
      <c r="I319" s="3090"/>
      <c r="J319" s="2070"/>
      <c r="K319" s="1977">
        <f>K318-G319</f>
        <v>5237953</v>
      </c>
    </row>
    <row r="320" spans="1:11">
      <c r="A320" s="487"/>
      <c r="B320" s="2220"/>
      <c r="C320" s="555" t="s">
        <v>1338</v>
      </c>
      <c r="D320" s="3087" t="s">
        <v>304</v>
      </c>
      <c r="E320" s="3099"/>
      <c r="F320" s="3091"/>
      <c r="G320" s="3091"/>
      <c r="H320" s="515"/>
      <c r="I320" s="3091"/>
      <c r="J320" s="2070"/>
      <c r="K320" s="1978"/>
    </row>
    <row r="321" spans="1:11">
      <c r="A321" s="487"/>
      <c r="B321" s="561"/>
      <c r="C321" s="532"/>
      <c r="D321" s="576"/>
      <c r="E321" s="582"/>
      <c r="F321" s="577"/>
      <c r="G321" s="577"/>
      <c r="H321" s="600"/>
      <c r="I321" s="577"/>
      <c r="J321" s="585">
        <v>1800</v>
      </c>
      <c r="K321" s="1978">
        <f>K319+J321</f>
        <v>5239753</v>
      </c>
    </row>
    <row r="322" spans="1:11">
      <c r="A322" s="498"/>
      <c r="B322" s="2203"/>
      <c r="C322" s="556" t="s">
        <v>869</v>
      </c>
      <c r="D322" s="3086" t="s">
        <v>1339</v>
      </c>
      <c r="E322" s="1136" t="s">
        <v>1347</v>
      </c>
      <c r="F322" s="3090"/>
      <c r="G322" s="3090">
        <v>171237</v>
      </c>
      <c r="H322" s="537"/>
      <c r="I322" s="3090"/>
      <c r="J322" s="595"/>
      <c r="K322" s="1977">
        <f>K321-G322</f>
        <v>5068516</v>
      </c>
    </row>
    <row r="323" spans="1:11">
      <c r="A323" s="487"/>
      <c r="B323" s="2204"/>
      <c r="C323" s="555" t="s">
        <v>1433</v>
      </c>
      <c r="D323" s="3087" t="s">
        <v>304</v>
      </c>
      <c r="E323" s="3099"/>
      <c r="F323" s="3091"/>
      <c r="G323" s="3091"/>
      <c r="H323" s="515"/>
      <c r="I323" s="3091"/>
      <c r="J323" s="559"/>
      <c r="K323" s="1978"/>
    </row>
    <row r="324" spans="1:11">
      <c r="A324" s="487"/>
      <c r="B324" s="533"/>
      <c r="C324" s="532"/>
      <c r="D324" s="576"/>
      <c r="E324" s="582"/>
      <c r="F324" s="577"/>
      <c r="G324" s="577"/>
      <c r="H324" s="600"/>
      <c r="I324" s="577"/>
      <c r="J324" s="585">
        <v>1650</v>
      </c>
      <c r="K324" s="1978">
        <f>K322+J324</f>
        <v>5070166</v>
      </c>
    </row>
    <row r="325" spans="1:11">
      <c r="A325" s="498"/>
      <c r="B325" s="2203"/>
      <c r="C325" s="457" t="s">
        <v>781</v>
      </c>
      <c r="D325" s="3086" t="s">
        <v>1959</v>
      </c>
      <c r="E325" s="1136" t="s">
        <v>1961</v>
      </c>
      <c r="F325" s="3090"/>
      <c r="G325" s="3090">
        <v>56640</v>
      </c>
      <c r="H325" s="537"/>
      <c r="I325" s="3090"/>
      <c r="J325" s="595"/>
      <c r="K325" s="1977">
        <f>K324-G325</f>
        <v>5013526</v>
      </c>
    </row>
    <row r="326" spans="1:11">
      <c r="A326" s="487"/>
      <c r="B326" s="2204"/>
      <c r="C326" s="461" t="s">
        <v>1958</v>
      </c>
      <c r="D326" s="3087" t="s">
        <v>1960</v>
      </c>
      <c r="E326" s="3099"/>
      <c r="F326" s="3091"/>
      <c r="G326" s="3091"/>
      <c r="H326" s="515"/>
      <c r="I326" s="3091"/>
      <c r="J326" s="595"/>
      <c r="K326" s="1978"/>
    </row>
    <row r="327" spans="1:11">
      <c r="A327" s="487"/>
      <c r="B327" s="533"/>
      <c r="C327" s="532"/>
      <c r="D327" s="576"/>
      <c r="E327" s="582"/>
      <c r="F327" s="577"/>
      <c r="G327" s="577"/>
      <c r="H327" s="600"/>
      <c r="I327" s="577"/>
      <c r="J327" s="585">
        <v>1500</v>
      </c>
      <c r="K327" s="2035">
        <f>K325+J327</f>
        <v>5015026</v>
      </c>
    </row>
    <row r="328" spans="1:11">
      <c r="A328" s="491" t="s">
        <v>356</v>
      </c>
      <c r="B328" s="2219"/>
      <c r="C328" s="517" t="s">
        <v>796</v>
      </c>
      <c r="D328" s="3086" t="s">
        <v>1983</v>
      </c>
      <c r="E328" s="3088" t="s">
        <v>1985</v>
      </c>
      <c r="F328" s="3100"/>
      <c r="G328" s="3090">
        <v>151500</v>
      </c>
      <c r="H328" s="537"/>
      <c r="I328" s="1975"/>
      <c r="J328" s="595"/>
      <c r="K328" s="1977">
        <f>K327-G328</f>
        <v>4863526</v>
      </c>
    </row>
    <row r="329" spans="1:11">
      <c r="A329" s="487"/>
      <c r="B329" s="2220"/>
      <c r="C329" s="555" t="s">
        <v>1982</v>
      </c>
      <c r="D329" s="3087" t="s">
        <v>1984</v>
      </c>
      <c r="E329" s="3089"/>
      <c r="F329" s="3091"/>
      <c r="G329" s="3091"/>
      <c r="H329" s="515"/>
      <c r="I329" s="1976"/>
      <c r="J329" s="595"/>
      <c r="K329" s="1978"/>
    </row>
    <row r="330" spans="1:11">
      <c r="A330" s="487"/>
      <c r="B330" s="561"/>
      <c r="C330" s="532"/>
      <c r="D330" s="528"/>
      <c r="E330" s="584"/>
      <c r="F330" s="577"/>
      <c r="G330" s="577"/>
      <c r="H330" s="600"/>
      <c r="I330" s="2034"/>
      <c r="J330" s="585">
        <v>750</v>
      </c>
      <c r="K330" s="1978">
        <f>K328+J330</f>
        <v>4864276</v>
      </c>
    </row>
    <row r="331" spans="1:11">
      <c r="A331" s="498"/>
      <c r="B331" s="2219" t="s">
        <v>1986</v>
      </c>
      <c r="C331" s="556" t="s">
        <v>1987</v>
      </c>
      <c r="D331" s="2201" t="s">
        <v>1989</v>
      </c>
      <c r="E331" s="974"/>
      <c r="F331" s="2221"/>
      <c r="G331" s="2205"/>
      <c r="H331" s="2205">
        <v>30100</v>
      </c>
      <c r="I331" s="2205"/>
      <c r="J331" s="595"/>
      <c r="K331" s="1977">
        <f>K330-H331</f>
        <v>4834176</v>
      </c>
    </row>
    <row r="332" spans="1:11">
      <c r="A332" s="487"/>
      <c r="B332" s="2220"/>
      <c r="C332" s="555" t="s">
        <v>1988</v>
      </c>
      <c r="D332" s="2202"/>
      <c r="E332" s="2204"/>
      <c r="F332" s="2206"/>
      <c r="G332" s="2206"/>
      <c r="H332" s="2206"/>
      <c r="I332" s="2206"/>
      <c r="J332" s="559"/>
      <c r="K332" s="1978"/>
    </row>
    <row r="333" spans="1:11">
      <c r="A333" s="487"/>
      <c r="B333" s="561"/>
      <c r="C333" s="532"/>
      <c r="D333" s="576"/>
      <c r="E333" s="582"/>
      <c r="F333" s="575"/>
      <c r="G333" s="600"/>
      <c r="H333" s="600"/>
      <c r="I333" s="577"/>
      <c r="J333" s="585">
        <v>750</v>
      </c>
      <c r="K333" s="1978">
        <f>K331+J333</f>
        <v>4834926</v>
      </c>
    </row>
    <row r="334" spans="1:11">
      <c r="A334" s="498"/>
      <c r="B334" s="2219"/>
      <c r="C334" s="562" t="s">
        <v>815</v>
      </c>
      <c r="D334" s="3118" t="s">
        <v>1335</v>
      </c>
      <c r="E334" s="3116"/>
      <c r="F334" s="3114"/>
      <c r="G334" s="3114"/>
      <c r="H334" s="537"/>
      <c r="I334" s="1975">
        <v>97891</v>
      </c>
      <c r="J334" s="464"/>
      <c r="K334" s="1977">
        <f>K333-I334</f>
        <v>4737035</v>
      </c>
    </row>
    <row r="335" spans="1:11">
      <c r="A335" s="487"/>
      <c r="B335" s="2220"/>
      <c r="C335" s="553" t="s">
        <v>1026</v>
      </c>
      <c r="D335" s="3119" t="s">
        <v>814</v>
      </c>
      <c r="E335" s="3117"/>
      <c r="F335" s="3115"/>
      <c r="G335" s="3115"/>
      <c r="H335" s="515"/>
      <c r="I335" s="1976"/>
      <c r="J335" s="559"/>
      <c r="K335" s="1978"/>
    </row>
    <row r="336" spans="1:11">
      <c r="A336" s="487"/>
      <c r="B336" s="561"/>
      <c r="C336" s="532"/>
      <c r="D336" s="576"/>
      <c r="E336" s="582"/>
      <c r="F336" s="577"/>
      <c r="G336" s="577"/>
      <c r="H336" s="600"/>
      <c r="I336" s="577"/>
      <c r="J336" s="1979">
        <v>1800</v>
      </c>
      <c r="K336" s="1978">
        <f>K334+J336</f>
        <v>4738835</v>
      </c>
    </row>
    <row r="337" spans="1:11">
      <c r="A337" s="498"/>
      <c r="B337" s="2219"/>
      <c r="C337" s="474" t="s">
        <v>781</v>
      </c>
      <c r="D337" s="3118" t="s">
        <v>45</v>
      </c>
      <c r="E337" s="9498" t="s">
        <v>47</v>
      </c>
      <c r="F337" s="3114"/>
      <c r="G337" s="3114"/>
      <c r="H337" s="534">
        <v>108890</v>
      </c>
      <c r="I337" s="3120"/>
      <c r="J337" s="923"/>
      <c r="K337" s="1977">
        <f>K336-H337</f>
        <v>4629945</v>
      </c>
    </row>
    <row r="338" spans="1:11">
      <c r="A338" s="487"/>
      <c r="B338" s="2220"/>
      <c r="C338" s="477" t="s">
        <v>1567</v>
      </c>
      <c r="D338" s="3119" t="s">
        <v>1176</v>
      </c>
      <c r="E338" s="9499"/>
      <c r="F338" s="3115"/>
      <c r="G338" s="3115"/>
      <c r="H338" s="515"/>
      <c r="I338" s="3121"/>
      <c r="J338" s="460"/>
      <c r="K338" s="1978"/>
    </row>
    <row r="339" spans="1:11">
      <c r="A339" s="487"/>
      <c r="B339" s="561"/>
      <c r="C339" s="532"/>
      <c r="D339" s="576"/>
      <c r="E339" s="582"/>
      <c r="F339" s="575"/>
      <c r="G339" s="575"/>
      <c r="H339" s="586"/>
      <c r="I339" s="575"/>
      <c r="J339" s="586">
        <v>1500</v>
      </c>
      <c r="K339" s="2080">
        <f>K337+J339</f>
        <v>4631445</v>
      </c>
    </row>
    <row r="340" spans="1:11">
      <c r="A340" s="498"/>
      <c r="B340" s="2219"/>
      <c r="C340" s="556" t="s">
        <v>1825</v>
      </c>
      <c r="D340" s="3118" t="s">
        <v>785</v>
      </c>
      <c r="E340" s="3116" t="s">
        <v>47</v>
      </c>
      <c r="F340" s="3114"/>
      <c r="G340" s="3114"/>
      <c r="H340" s="537">
        <v>107800</v>
      </c>
      <c r="I340" s="1975"/>
      <c r="J340" s="464"/>
      <c r="K340" s="1977">
        <f>K339-H340</f>
        <v>4523645</v>
      </c>
    </row>
    <row r="341" spans="1:11">
      <c r="A341" s="487"/>
      <c r="B341" s="2220"/>
      <c r="C341" s="553" t="s">
        <v>1824</v>
      </c>
      <c r="D341" s="3119" t="s">
        <v>46</v>
      </c>
      <c r="E341" s="3117"/>
      <c r="F341" s="3115"/>
      <c r="G341" s="3115"/>
      <c r="H341" s="515"/>
      <c r="I341" s="1976"/>
      <c r="J341" s="559"/>
      <c r="K341" s="1978"/>
    </row>
    <row r="342" spans="1:11">
      <c r="A342" s="487"/>
      <c r="B342" s="561"/>
      <c r="C342" s="532"/>
      <c r="D342" s="576"/>
      <c r="E342" s="582"/>
      <c r="F342" s="577"/>
      <c r="G342" s="577"/>
      <c r="H342" s="600"/>
      <c r="I342" s="577"/>
      <c r="J342" s="1979">
        <v>700</v>
      </c>
      <c r="K342" s="1978">
        <f>K340+J342</f>
        <v>4524345</v>
      </c>
    </row>
    <row r="343" spans="1:11">
      <c r="A343" s="491"/>
      <c r="B343" s="2219"/>
      <c r="C343" s="545" t="s">
        <v>815</v>
      </c>
      <c r="D343" s="2226" t="s">
        <v>1991</v>
      </c>
      <c r="E343" s="974" t="s">
        <v>1992</v>
      </c>
      <c r="F343" s="2205"/>
      <c r="G343" s="2205">
        <v>428521</v>
      </c>
      <c r="H343" s="2205"/>
      <c r="I343" s="2205"/>
      <c r="J343" s="2240"/>
      <c r="K343" s="1977">
        <f>K342-G343</f>
        <v>4095824</v>
      </c>
    </row>
    <row r="344" spans="1:11">
      <c r="A344" s="487"/>
      <c r="B344" s="2220"/>
      <c r="C344" s="538" t="s">
        <v>1990</v>
      </c>
      <c r="D344" s="2202" t="s">
        <v>1819</v>
      </c>
      <c r="E344" s="2204"/>
      <c r="F344" s="2206"/>
      <c r="G344" s="2206"/>
      <c r="H344" s="2206"/>
      <c r="I344" s="2206"/>
      <c r="J344" s="2241"/>
      <c r="K344" s="1978"/>
    </row>
    <row r="345" spans="1:11">
      <c r="A345" s="487"/>
      <c r="B345" s="561"/>
      <c r="C345" s="532"/>
      <c r="D345" s="576"/>
      <c r="E345" s="582"/>
      <c r="F345" s="577"/>
      <c r="G345" s="577"/>
      <c r="H345" s="600"/>
      <c r="I345" s="577"/>
      <c r="J345" s="585">
        <v>1800</v>
      </c>
      <c r="K345" s="2035">
        <f>K343+J345</f>
        <v>4097624</v>
      </c>
    </row>
    <row r="346" spans="1:11">
      <c r="A346" s="498"/>
      <c r="B346" s="2203"/>
      <c r="C346" s="545" t="s">
        <v>815</v>
      </c>
      <c r="D346" s="3122" t="s">
        <v>1991</v>
      </c>
      <c r="E346" s="974" t="s">
        <v>1992</v>
      </c>
      <c r="F346" s="3114"/>
      <c r="G346" s="3114">
        <v>551238</v>
      </c>
      <c r="H346" s="3114"/>
      <c r="I346" s="3114"/>
      <c r="J346" s="3123"/>
      <c r="K346" s="1977">
        <f>K345-G346</f>
        <v>3546386</v>
      </c>
    </row>
    <row r="347" spans="1:11">
      <c r="A347" s="487"/>
      <c r="B347" s="2204"/>
      <c r="C347" s="538" t="s">
        <v>1990</v>
      </c>
      <c r="D347" s="3119" t="s">
        <v>1819</v>
      </c>
      <c r="E347" s="3117"/>
      <c r="F347" s="3115"/>
      <c r="G347" s="3115"/>
      <c r="H347" s="3115"/>
      <c r="I347" s="3115"/>
      <c r="J347" s="3124"/>
      <c r="K347" s="1978"/>
    </row>
    <row r="348" spans="1:11">
      <c r="A348" s="487"/>
      <c r="B348" s="533"/>
      <c r="C348" s="532"/>
      <c r="D348" s="576"/>
      <c r="E348" s="582"/>
      <c r="F348" s="577"/>
      <c r="G348" s="577"/>
      <c r="H348" s="600"/>
      <c r="I348" s="577"/>
      <c r="J348" s="585">
        <v>1800</v>
      </c>
      <c r="K348" s="1978">
        <f>K346+J348</f>
        <v>3548186</v>
      </c>
    </row>
    <row r="349" spans="1:11">
      <c r="A349" s="9515"/>
      <c r="B349" s="2219"/>
      <c r="C349" s="474" t="s">
        <v>781</v>
      </c>
      <c r="D349" s="3118" t="s">
        <v>1901</v>
      </c>
      <c r="E349" s="3116"/>
      <c r="F349" s="3114"/>
      <c r="G349" s="3114"/>
      <c r="H349" s="534"/>
      <c r="I349" s="2567">
        <v>25940</v>
      </c>
      <c r="J349" s="595"/>
      <c r="K349" s="1977">
        <f>K348-I349</f>
        <v>3522246</v>
      </c>
    </row>
    <row r="350" spans="1:11">
      <c r="A350" s="9516"/>
      <c r="B350" s="2220"/>
      <c r="C350" s="477" t="s">
        <v>1900</v>
      </c>
      <c r="D350" s="3119" t="s">
        <v>1902</v>
      </c>
      <c r="E350" s="3117"/>
      <c r="F350" s="3115"/>
      <c r="G350" s="3115"/>
      <c r="H350" s="515"/>
      <c r="I350" s="2568"/>
      <c r="J350" s="595"/>
      <c r="K350" s="1978"/>
    </row>
    <row r="351" spans="1:11">
      <c r="A351" s="487"/>
      <c r="B351" s="561"/>
      <c r="C351" s="1980"/>
      <c r="D351" s="576"/>
      <c r="E351" s="582"/>
      <c r="F351" s="577"/>
      <c r="G351" s="577"/>
      <c r="H351" s="586"/>
      <c r="I351" s="575"/>
      <c r="J351" s="586">
        <v>1500</v>
      </c>
      <c r="K351" s="2614">
        <f>K349+J351</f>
        <v>3523746</v>
      </c>
    </row>
    <row r="352" spans="1:11">
      <c r="A352" s="9515"/>
      <c r="B352" s="2219" t="s">
        <v>1993</v>
      </c>
      <c r="C352" s="556" t="s">
        <v>591</v>
      </c>
      <c r="D352" s="3125"/>
      <c r="E352" s="3131"/>
      <c r="F352" s="3129">
        <v>20000000</v>
      </c>
      <c r="G352" s="3129"/>
      <c r="H352" s="3129"/>
      <c r="I352" s="3129"/>
      <c r="J352" s="595"/>
      <c r="K352" s="2195">
        <f>K351+F352</f>
        <v>23523746</v>
      </c>
    </row>
    <row r="353" spans="1:11">
      <c r="A353" s="9516"/>
      <c r="B353" s="2220"/>
      <c r="C353" s="555"/>
      <c r="D353" s="3126"/>
      <c r="E353" s="3132"/>
      <c r="F353" s="3130"/>
      <c r="G353" s="3130"/>
      <c r="H353" s="3130"/>
      <c r="I353" s="3130"/>
      <c r="J353" s="559"/>
      <c r="K353" s="1978"/>
    </row>
    <row r="354" spans="1:11">
      <c r="A354" s="487"/>
      <c r="B354" s="561"/>
      <c r="C354" s="532"/>
      <c r="D354" s="576"/>
      <c r="E354" s="584"/>
      <c r="F354" s="575"/>
      <c r="G354" s="577"/>
      <c r="H354" s="600"/>
      <c r="I354" s="577"/>
      <c r="J354" s="585"/>
      <c r="K354" s="2080"/>
    </row>
    <row r="355" spans="1:11">
      <c r="A355" s="9515"/>
      <c r="B355" s="2219"/>
      <c r="C355" s="556" t="s">
        <v>1710</v>
      </c>
      <c r="D355" s="3125"/>
      <c r="E355" s="3127"/>
      <c r="F355" s="3129"/>
      <c r="G355" s="3129"/>
      <c r="H355" s="3129"/>
      <c r="I355" s="3129">
        <v>92140</v>
      </c>
      <c r="J355" s="595"/>
      <c r="K355" s="1977">
        <f>K352-I355</f>
        <v>23431606</v>
      </c>
    </row>
    <row r="356" spans="1:11">
      <c r="A356" s="9516"/>
      <c r="B356" s="2220"/>
      <c r="C356" s="555" t="s">
        <v>1835</v>
      </c>
      <c r="D356" s="3126"/>
      <c r="E356" s="3128"/>
      <c r="F356" s="3130"/>
      <c r="G356" s="3130"/>
      <c r="H356" s="3130"/>
      <c r="I356" s="3130"/>
      <c r="J356" s="559"/>
      <c r="K356" s="1978"/>
    </row>
    <row r="357" spans="1:11">
      <c r="A357" s="487"/>
      <c r="B357" s="561"/>
      <c r="C357" s="532"/>
      <c r="D357" s="576"/>
      <c r="E357" s="582"/>
      <c r="F357" s="577"/>
      <c r="G357" s="577"/>
      <c r="H357" s="600"/>
      <c r="I357" s="577"/>
      <c r="J357" s="585">
        <v>1500</v>
      </c>
      <c r="K357" s="1978">
        <f>K355+J357</f>
        <v>23433106</v>
      </c>
    </row>
    <row r="358" spans="1:11">
      <c r="A358" s="9515"/>
      <c r="B358" s="2219" t="s">
        <v>1994</v>
      </c>
      <c r="C358" s="474" t="s">
        <v>781</v>
      </c>
      <c r="D358" s="3137"/>
      <c r="E358" s="3135"/>
      <c r="F358" s="3133"/>
      <c r="G358" s="3133"/>
      <c r="H358" s="534"/>
      <c r="I358" s="2567">
        <v>31390</v>
      </c>
      <c r="J358" s="464"/>
      <c r="K358" s="1977">
        <f>K357-I358</f>
        <v>23401716</v>
      </c>
    </row>
    <row r="359" spans="1:11">
      <c r="A359" s="9516"/>
      <c r="B359" s="2220"/>
      <c r="C359" s="477" t="s">
        <v>1830</v>
      </c>
      <c r="D359" s="3138"/>
      <c r="E359" s="3136"/>
      <c r="F359" s="3134"/>
      <c r="G359" s="3134"/>
      <c r="H359" s="515"/>
      <c r="I359" s="2568"/>
      <c r="J359" s="559"/>
      <c r="K359" s="1978"/>
    </row>
    <row r="360" spans="1:11">
      <c r="A360" s="487"/>
      <c r="B360" s="561"/>
      <c r="C360" s="1980"/>
      <c r="D360" s="576"/>
      <c r="E360" s="582"/>
      <c r="F360" s="577"/>
      <c r="G360" s="577"/>
      <c r="H360" s="1962"/>
      <c r="I360" s="577"/>
      <c r="J360" s="586">
        <v>1500</v>
      </c>
      <c r="K360" s="1978">
        <f>K358+J360</f>
        <v>23403216</v>
      </c>
    </row>
    <row r="361" spans="1:11">
      <c r="A361" s="9515"/>
      <c r="B361" s="2203" t="s">
        <v>1995</v>
      </c>
      <c r="C361" s="474" t="s">
        <v>1109</v>
      </c>
      <c r="D361" s="3139" t="s">
        <v>1312</v>
      </c>
      <c r="E361" s="3141" t="s">
        <v>1326</v>
      </c>
      <c r="F361" s="3143"/>
      <c r="G361" s="3143">
        <v>502500</v>
      </c>
      <c r="H361" s="534"/>
      <c r="I361" s="3143"/>
      <c r="J361" s="595"/>
      <c r="K361" s="1977">
        <f>K360-G361</f>
        <v>22900716</v>
      </c>
    </row>
    <row r="362" spans="1:11">
      <c r="A362" s="9516"/>
      <c r="B362" s="2204"/>
      <c r="C362" s="477" t="s">
        <v>1311</v>
      </c>
      <c r="D362" s="3140" t="s">
        <v>1313</v>
      </c>
      <c r="E362" s="3142"/>
      <c r="F362" s="3144"/>
      <c r="G362" s="3144"/>
      <c r="H362" s="515"/>
      <c r="I362" s="3144"/>
      <c r="J362" s="595"/>
      <c r="K362" s="1978"/>
    </row>
    <row r="363" spans="1:11">
      <c r="A363" s="487"/>
      <c r="B363" s="533"/>
      <c r="C363" s="532"/>
      <c r="D363" s="576"/>
      <c r="E363" s="582"/>
      <c r="F363" s="577"/>
      <c r="G363" s="600"/>
      <c r="H363" s="600"/>
      <c r="I363" s="600"/>
      <c r="J363" s="585">
        <v>1800</v>
      </c>
      <c r="K363" s="2035">
        <f>K361+J363</f>
        <v>22902516</v>
      </c>
    </row>
    <row r="364" spans="1:11">
      <c r="A364" s="9515"/>
      <c r="B364" s="2219"/>
      <c r="C364" s="517" t="s">
        <v>1109</v>
      </c>
      <c r="D364" s="3139" t="s">
        <v>1831</v>
      </c>
      <c r="E364" s="3148" t="s">
        <v>717</v>
      </c>
      <c r="F364" s="3143"/>
      <c r="G364" s="3143">
        <v>502500</v>
      </c>
      <c r="H364" s="3143"/>
      <c r="I364" s="3143"/>
      <c r="J364" s="3146"/>
      <c r="K364" s="1977">
        <f>K363-G364</f>
        <v>22400016</v>
      </c>
    </row>
    <row r="365" spans="1:11">
      <c r="A365" s="9516"/>
      <c r="B365" s="2220"/>
      <c r="C365" s="477" t="s">
        <v>1179</v>
      </c>
      <c r="D365" s="3140" t="s">
        <v>250</v>
      </c>
      <c r="E365" s="3149"/>
      <c r="F365" s="3144"/>
      <c r="G365" s="3144"/>
      <c r="H365" s="3144"/>
      <c r="I365" s="3144"/>
      <c r="J365" s="3147"/>
      <c r="K365" s="1978"/>
    </row>
    <row r="366" spans="1:11">
      <c r="A366" s="487"/>
      <c r="B366" s="2220"/>
      <c r="C366" s="1795"/>
      <c r="D366" s="576"/>
      <c r="E366" s="582"/>
      <c r="F366" s="577"/>
      <c r="G366" s="577"/>
      <c r="H366" s="600"/>
      <c r="I366" s="577"/>
      <c r="J366" s="604">
        <v>1800</v>
      </c>
      <c r="K366" s="1978">
        <f>K364+J366</f>
        <v>22401816</v>
      </c>
    </row>
    <row r="367" spans="1:11">
      <c r="A367" s="9515"/>
      <c r="B367" s="2203"/>
      <c r="C367" s="545" t="s">
        <v>812</v>
      </c>
      <c r="D367" s="518" t="s">
        <v>1335</v>
      </c>
      <c r="E367" s="3141"/>
      <c r="F367" s="3143"/>
      <c r="G367" s="3143"/>
      <c r="H367" s="537"/>
      <c r="I367" s="1975">
        <v>281570</v>
      </c>
      <c r="J367" s="464"/>
      <c r="K367" s="1977">
        <f>K366-I367</f>
        <v>22120246</v>
      </c>
    </row>
    <row r="368" spans="1:11">
      <c r="A368" s="9516"/>
      <c r="B368" s="2204"/>
      <c r="C368" s="553" t="s">
        <v>813</v>
      </c>
      <c r="D368" s="519" t="s">
        <v>814</v>
      </c>
      <c r="E368" s="3142"/>
      <c r="F368" s="3144"/>
      <c r="G368" s="3144"/>
      <c r="H368" s="515"/>
      <c r="I368" s="1976"/>
      <c r="J368" s="559"/>
      <c r="K368" s="1978"/>
    </row>
    <row r="369" spans="1:11">
      <c r="A369" s="487"/>
      <c r="B369" s="2220"/>
      <c r="C369" s="532"/>
      <c r="D369" s="576"/>
      <c r="E369" s="582"/>
      <c r="F369" s="577"/>
      <c r="G369" s="577"/>
      <c r="H369" s="600"/>
      <c r="I369" s="577"/>
      <c r="J369" s="1979">
        <v>1800</v>
      </c>
      <c r="K369" s="1978">
        <f>K367+J369</f>
        <v>22122046</v>
      </c>
    </row>
    <row r="370" spans="1:11">
      <c r="A370" s="9515"/>
      <c r="B370" s="2203"/>
      <c r="C370" s="545" t="s">
        <v>997</v>
      </c>
      <c r="D370" s="3139" t="s">
        <v>1121</v>
      </c>
      <c r="E370" s="3148" t="s">
        <v>43</v>
      </c>
      <c r="F370" s="3143"/>
      <c r="G370" s="3143">
        <v>202500</v>
      </c>
      <c r="H370" s="537"/>
      <c r="I370" s="3143"/>
      <c r="J370" s="595"/>
      <c r="K370" s="1977">
        <f>K369-G370</f>
        <v>21919546</v>
      </c>
    </row>
    <row r="371" spans="1:11">
      <c r="A371" s="9516"/>
      <c r="B371" s="2204"/>
      <c r="C371" s="555" t="s">
        <v>1120</v>
      </c>
      <c r="D371" s="3140" t="s">
        <v>1878</v>
      </c>
      <c r="E371" s="3149"/>
      <c r="F371" s="3144"/>
      <c r="G371" s="3144"/>
      <c r="H371" s="515"/>
      <c r="I371" s="3144"/>
      <c r="J371" s="595"/>
      <c r="K371" s="1978"/>
    </row>
    <row r="372" spans="1:11">
      <c r="A372" s="487"/>
      <c r="B372" s="561"/>
      <c r="C372" s="532"/>
      <c r="D372" s="576"/>
      <c r="E372" s="582"/>
      <c r="F372" s="577"/>
      <c r="G372" s="577"/>
      <c r="H372" s="600"/>
      <c r="I372" s="577"/>
      <c r="J372" s="585">
        <v>1800</v>
      </c>
      <c r="K372" s="1978">
        <f>K370+J372</f>
        <v>21921346</v>
      </c>
    </row>
    <row r="373" spans="1:11">
      <c r="A373" s="9515"/>
      <c r="B373" s="2203"/>
      <c r="C373" s="556" t="s">
        <v>1109</v>
      </c>
      <c r="D373" s="3139" t="s">
        <v>1112</v>
      </c>
      <c r="E373" s="974" t="s">
        <v>1114</v>
      </c>
      <c r="F373" s="3143"/>
      <c r="G373" s="3143">
        <v>502500</v>
      </c>
      <c r="H373" s="537"/>
      <c r="I373" s="1975"/>
      <c r="J373" s="595"/>
      <c r="K373" s="1977">
        <f>K372-G373</f>
        <v>21418846</v>
      </c>
    </row>
    <row r="374" spans="1:11">
      <c r="A374" s="9516"/>
      <c r="B374" s="2204"/>
      <c r="C374" s="555" t="s">
        <v>1111</v>
      </c>
      <c r="D374" s="3140" t="s">
        <v>1113</v>
      </c>
      <c r="E374" s="3145"/>
      <c r="F374" s="3144"/>
      <c r="G374" s="3144"/>
      <c r="H374" s="515"/>
      <c r="I374" s="1976"/>
      <c r="J374" s="595"/>
      <c r="K374" s="1978"/>
    </row>
    <row r="375" spans="1:11">
      <c r="A375" s="487"/>
      <c r="B375" s="2220"/>
      <c r="C375" s="532"/>
      <c r="D375" s="576"/>
      <c r="E375" s="582"/>
      <c r="F375" s="575"/>
      <c r="G375" s="575"/>
      <c r="H375" s="586"/>
      <c r="I375" s="2196"/>
      <c r="J375" s="585">
        <v>1800</v>
      </c>
      <c r="K375" s="1978">
        <f>K373+J375</f>
        <v>21420646</v>
      </c>
    </row>
    <row r="376" spans="1:11">
      <c r="A376" s="9515"/>
      <c r="B376" s="2203" t="s">
        <v>1996</v>
      </c>
      <c r="C376" s="474" t="s">
        <v>997</v>
      </c>
      <c r="D376" s="485" t="s">
        <v>1221</v>
      </c>
      <c r="E376" s="3152" t="s">
        <v>1236</v>
      </c>
      <c r="F376" s="3150"/>
      <c r="G376" s="3150">
        <v>202500</v>
      </c>
      <c r="H376" s="3150"/>
      <c r="I376" s="3150"/>
      <c r="J376" s="3150"/>
      <c r="K376" s="1977">
        <f>K375-G376</f>
        <v>21218146</v>
      </c>
    </row>
    <row r="377" spans="1:11">
      <c r="A377" s="9516"/>
      <c r="B377" s="2204"/>
      <c r="C377" s="477" t="s">
        <v>1220</v>
      </c>
      <c r="D377" s="486" t="s">
        <v>1222</v>
      </c>
      <c r="E377" s="3153"/>
      <c r="F377" s="3151"/>
      <c r="G377" s="3151"/>
      <c r="H377" s="3151"/>
      <c r="I377" s="3151"/>
      <c r="J377" s="3151"/>
      <c r="K377" s="1978"/>
    </row>
    <row r="378" spans="1:11">
      <c r="A378" s="487"/>
      <c r="B378" s="561"/>
      <c r="C378" s="528"/>
      <c r="D378" s="2499"/>
      <c r="E378" s="2990"/>
      <c r="F378" s="577"/>
      <c r="G378" s="577"/>
      <c r="H378" s="600"/>
      <c r="I378" s="577"/>
      <c r="J378" s="604">
        <v>1800</v>
      </c>
      <c r="K378" s="1978">
        <f>K376+J378</f>
        <v>21219946</v>
      </c>
    </row>
    <row r="379" spans="1:11">
      <c r="A379" s="9515"/>
      <c r="B379" s="2203"/>
      <c r="C379" s="497" t="s">
        <v>815</v>
      </c>
      <c r="D379" s="3154" t="s">
        <v>200</v>
      </c>
      <c r="E379" s="3156"/>
      <c r="F379" s="3158"/>
      <c r="G379" s="3158"/>
      <c r="H379" s="3158">
        <v>210006</v>
      </c>
      <c r="I379" s="1975"/>
      <c r="J379" s="595"/>
      <c r="K379" s="1977">
        <f>K378-H379</f>
        <v>21009940</v>
      </c>
    </row>
    <row r="380" spans="1:11">
      <c r="A380" s="9516"/>
      <c r="B380" s="2204"/>
      <c r="C380" s="497" t="s">
        <v>1789</v>
      </c>
      <c r="D380" s="3155"/>
      <c r="E380" s="3157"/>
      <c r="F380" s="3159"/>
      <c r="G380" s="3159"/>
      <c r="H380" s="3159"/>
      <c r="I380" s="1976"/>
      <c r="J380" s="595"/>
      <c r="K380" s="1978"/>
    </row>
    <row r="381" spans="1:11">
      <c r="A381" s="487"/>
      <c r="B381" s="2220"/>
      <c r="C381" s="532"/>
      <c r="D381" s="576"/>
      <c r="E381" s="582"/>
      <c r="F381" s="577"/>
      <c r="G381" s="577"/>
      <c r="H381" s="600"/>
      <c r="I381" s="2034"/>
      <c r="J381" s="585">
        <v>1800</v>
      </c>
      <c r="K381" s="1978">
        <f>K379+J381</f>
        <v>21011740</v>
      </c>
    </row>
    <row r="382" spans="1:11">
      <c r="A382" s="9515"/>
      <c r="B382" s="2203"/>
      <c r="C382" s="497" t="s">
        <v>815</v>
      </c>
      <c r="D382" s="3154" t="s">
        <v>200</v>
      </c>
      <c r="E382" s="974"/>
      <c r="F382" s="3158"/>
      <c r="G382" s="3158"/>
      <c r="H382" s="537">
        <v>386794</v>
      </c>
      <c r="I382" s="1975"/>
      <c r="J382" s="595"/>
      <c r="K382" s="1977">
        <f>K381-H382</f>
        <v>20624946</v>
      </c>
    </row>
    <row r="383" spans="1:11">
      <c r="A383" s="9516"/>
      <c r="B383" s="2204"/>
      <c r="C383" s="497" t="s">
        <v>1912</v>
      </c>
      <c r="D383" s="3155"/>
      <c r="E383" s="3160"/>
      <c r="F383" s="3159"/>
      <c r="G383" s="3159"/>
      <c r="H383" s="515"/>
      <c r="I383" s="1976"/>
      <c r="J383" s="595"/>
      <c r="K383" s="1978"/>
    </row>
    <row r="384" spans="1:11">
      <c r="A384" s="487"/>
      <c r="B384" s="561"/>
      <c r="C384" s="532"/>
      <c r="D384" s="576"/>
      <c r="E384" s="582"/>
      <c r="F384" s="577"/>
      <c r="G384" s="577"/>
      <c r="H384" s="600"/>
      <c r="I384" s="2034"/>
      <c r="J384" s="585">
        <v>1800</v>
      </c>
      <c r="K384" s="1978">
        <f>K382+J384</f>
        <v>20626746</v>
      </c>
    </row>
    <row r="385" spans="1:11">
      <c r="A385" s="9515"/>
      <c r="B385" s="2203"/>
      <c r="C385" s="457" t="s">
        <v>781</v>
      </c>
      <c r="D385" s="3154" t="s">
        <v>200</v>
      </c>
      <c r="E385" s="1136"/>
      <c r="F385" s="3158"/>
      <c r="G385" s="3158"/>
      <c r="H385" s="537">
        <v>152140</v>
      </c>
      <c r="I385" s="3158"/>
      <c r="J385" s="595"/>
      <c r="K385" s="1977">
        <f>K384-H385</f>
        <v>20474606</v>
      </c>
    </row>
    <row r="386" spans="1:11">
      <c r="A386" s="9516"/>
      <c r="B386" s="2204"/>
      <c r="C386" s="461" t="s">
        <v>1913</v>
      </c>
      <c r="D386" s="3155"/>
      <c r="E386" s="3160"/>
      <c r="F386" s="3159"/>
      <c r="G386" s="3159"/>
      <c r="H386" s="515"/>
      <c r="I386" s="3161"/>
      <c r="J386" s="595"/>
      <c r="K386" s="1978"/>
    </row>
    <row r="387" spans="1:11">
      <c r="A387" s="487"/>
      <c r="B387" s="2220"/>
      <c r="C387" s="532"/>
      <c r="D387" s="576"/>
      <c r="E387" s="582"/>
      <c r="F387" s="577"/>
      <c r="G387" s="577"/>
      <c r="H387" s="600"/>
      <c r="I387" s="575"/>
      <c r="J387" s="585">
        <v>1500</v>
      </c>
      <c r="K387" s="1978">
        <f>K385+J387</f>
        <v>20476106</v>
      </c>
    </row>
    <row r="388" spans="1:11">
      <c r="A388" s="9515"/>
      <c r="B388" s="2203"/>
      <c r="C388" s="457" t="s">
        <v>781</v>
      </c>
      <c r="D388" s="3154" t="s">
        <v>200</v>
      </c>
      <c r="E388" s="1136"/>
      <c r="F388" s="3158"/>
      <c r="G388" s="3158"/>
      <c r="H388" s="537">
        <v>24140</v>
      </c>
      <c r="I388" s="3158"/>
      <c r="J388" s="595"/>
      <c r="K388" s="1977">
        <f>K387-H388</f>
        <v>20451966</v>
      </c>
    </row>
    <row r="389" spans="1:11">
      <c r="A389" s="9516"/>
      <c r="B389" s="2204"/>
      <c r="C389" s="461" t="s">
        <v>1691</v>
      </c>
      <c r="D389" s="3155"/>
      <c r="E389" s="3160"/>
      <c r="F389" s="3159"/>
      <c r="G389" s="3159"/>
      <c r="H389" s="515"/>
      <c r="I389" s="3159"/>
      <c r="J389" s="595"/>
      <c r="K389" s="1978"/>
    </row>
    <row r="390" spans="1:11">
      <c r="A390" s="487"/>
      <c r="B390" s="561"/>
      <c r="C390" s="532"/>
      <c r="D390" s="576"/>
      <c r="E390" s="582"/>
      <c r="F390" s="577"/>
      <c r="G390" s="577"/>
      <c r="H390" s="600"/>
      <c r="I390" s="577"/>
      <c r="J390" s="585">
        <v>1500</v>
      </c>
      <c r="K390" s="1978">
        <f>K388+J390</f>
        <v>20453466</v>
      </c>
    </row>
    <row r="391" spans="1:11">
      <c r="A391" s="9515"/>
      <c r="B391" s="2203" t="s">
        <v>1997</v>
      </c>
      <c r="C391" s="556" t="s">
        <v>781</v>
      </c>
      <c r="D391" s="3154" t="s">
        <v>1255</v>
      </c>
      <c r="E391" s="3156" t="s">
        <v>1256</v>
      </c>
      <c r="F391" s="3158"/>
      <c r="G391" s="3158"/>
      <c r="H391" s="537"/>
      <c r="I391" s="3158">
        <v>55340</v>
      </c>
      <c r="J391" s="595"/>
      <c r="K391" s="1977">
        <f>K390-I391</f>
        <v>20398126</v>
      </c>
    </row>
    <row r="392" spans="1:11">
      <c r="A392" s="9516"/>
      <c r="B392" s="2204"/>
      <c r="C392" s="555" t="s">
        <v>1161</v>
      </c>
      <c r="D392" s="3155" t="s">
        <v>746</v>
      </c>
      <c r="E392" s="3157"/>
      <c r="F392" s="3159"/>
      <c r="G392" s="3159"/>
      <c r="H392" s="515"/>
      <c r="I392" s="3159"/>
      <c r="J392" s="595"/>
      <c r="K392" s="1978"/>
    </row>
    <row r="393" spans="1:11">
      <c r="A393" s="487"/>
      <c r="B393" s="2220"/>
      <c r="C393" s="532"/>
      <c r="D393" s="576"/>
      <c r="E393" s="582"/>
      <c r="F393" s="577"/>
      <c r="G393" s="577"/>
      <c r="H393" s="600"/>
      <c r="I393" s="577"/>
      <c r="J393" s="585">
        <v>1500</v>
      </c>
      <c r="K393" s="1978">
        <f>K391+J393</f>
        <v>20399626</v>
      </c>
    </row>
    <row r="394" spans="1:11">
      <c r="A394" s="9515"/>
      <c r="B394" s="2203" t="s">
        <v>1998</v>
      </c>
      <c r="C394" s="556" t="s">
        <v>1109</v>
      </c>
      <c r="D394" s="3165" t="s">
        <v>1591</v>
      </c>
      <c r="E394" s="3164" t="s">
        <v>1601</v>
      </c>
      <c r="F394" s="3162"/>
      <c r="G394" s="3162">
        <v>502500</v>
      </c>
      <c r="H394" s="3162"/>
      <c r="I394" s="3162"/>
      <c r="J394" s="3167"/>
      <c r="K394" s="1977">
        <f>K393-G394</f>
        <v>19897126</v>
      </c>
    </row>
    <row r="395" spans="1:11">
      <c r="A395" s="9516"/>
      <c r="B395" s="2204"/>
      <c r="C395" s="555" t="s">
        <v>1590</v>
      </c>
      <c r="D395" s="3166" t="s">
        <v>956</v>
      </c>
      <c r="E395" s="533"/>
      <c r="F395" s="3163"/>
      <c r="G395" s="3163"/>
      <c r="H395" s="3163"/>
      <c r="I395" s="3163"/>
      <c r="J395" s="3168"/>
      <c r="K395" s="1978"/>
    </row>
    <row r="396" spans="1:11">
      <c r="A396" s="487"/>
      <c r="B396" s="561"/>
      <c r="C396" s="532"/>
      <c r="D396" s="576"/>
      <c r="E396" s="582"/>
      <c r="F396" s="575"/>
      <c r="G396" s="575"/>
      <c r="H396" s="586"/>
      <c r="I396" s="575"/>
      <c r="J396" s="604">
        <v>1800</v>
      </c>
      <c r="K396" s="1978">
        <f>K394+J396</f>
        <v>19898926</v>
      </c>
    </row>
    <row r="397" spans="1:11">
      <c r="A397" s="9515"/>
      <c r="B397" s="2203" t="s">
        <v>1999</v>
      </c>
      <c r="C397" s="545" t="s">
        <v>1109</v>
      </c>
      <c r="D397" s="3169" t="s">
        <v>1584</v>
      </c>
      <c r="E397" s="974" t="s">
        <v>56</v>
      </c>
      <c r="F397" s="3173"/>
      <c r="G397" s="3173">
        <v>502500</v>
      </c>
      <c r="H397" s="3173"/>
      <c r="I397" s="3173"/>
      <c r="J397" s="3179"/>
      <c r="K397" s="1977">
        <f>K396-G397</f>
        <v>19396426</v>
      </c>
    </row>
    <row r="398" spans="1:11">
      <c r="A398" s="9516"/>
      <c r="B398" s="2204"/>
      <c r="C398" s="555" t="s">
        <v>1583</v>
      </c>
      <c r="D398" s="3170" t="s">
        <v>1384</v>
      </c>
      <c r="E398" s="3178"/>
      <c r="F398" s="3174"/>
      <c r="G398" s="3174"/>
      <c r="H398" s="3174"/>
      <c r="I398" s="3174"/>
      <c r="J398" s="3180"/>
      <c r="K398" s="1978"/>
    </row>
    <row r="399" spans="1:11">
      <c r="A399" s="487"/>
      <c r="B399" s="3175"/>
      <c r="C399" s="532"/>
      <c r="D399" s="576"/>
      <c r="E399" s="582"/>
      <c r="F399" s="575"/>
      <c r="G399" s="575"/>
      <c r="H399" s="586"/>
      <c r="I399" s="575"/>
      <c r="J399" s="585">
        <v>1800</v>
      </c>
      <c r="K399" s="2614">
        <f>K397+J399</f>
        <v>19398226</v>
      </c>
    </row>
    <row r="400" spans="1:11">
      <c r="A400" s="9515"/>
      <c r="B400" s="3181"/>
      <c r="C400" s="474" t="s">
        <v>796</v>
      </c>
      <c r="D400" s="3182" t="s">
        <v>1167</v>
      </c>
      <c r="E400" s="3171" t="s">
        <v>195</v>
      </c>
      <c r="F400" s="3173"/>
      <c r="G400" s="3173"/>
      <c r="H400" s="3173"/>
      <c r="I400" s="3173">
        <v>172300</v>
      </c>
      <c r="J400" s="3179"/>
      <c r="K400" s="2195">
        <f>K399-I400</f>
        <v>19225926</v>
      </c>
    </row>
    <row r="401" spans="1:11">
      <c r="A401" s="9516"/>
      <c r="B401" s="2204"/>
      <c r="C401" s="477" t="s">
        <v>1802</v>
      </c>
      <c r="D401" s="3183" t="s">
        <v>38</v>
      </c>
      <c r="E401" s="3172"/>
      <c r="F401" s="3174"/>
      <c r="G401" s="3174"/>
      <c r="H401" s="3174"/>
      <c r="I401" s="3174"/>
      <c r="J401" s="3180"/>
      <c r="K401" s="1978"/>
    </row>
    <row r="402" spans="1:11">
      <c r="A402" s="487"/>
      <c r="B402" s="561"/>
      <c r="C402" s="532"/>
      <c r="D402" s="576"/>
      <c r="E402" s="582"/>
      <c r="F402" s="577"/>
      <c r="G402" s="577"/>
      <c r="H402" s="600"/>
      <c r="I402" s="577"/>
      <c r="J402" s="585">
        <v>750</v>
      </c>
      <c r="K402" s="1978">
        <f>K400+J402</f>
        <v>19226676</v>
      </c>
    </row>
    <row r="403" spans="1:11">
      <c r="A403" s="9515"/>
      <c r="B403" s="2203"/>
      <c r="C403" s="474" t="s">
        <v>781</v>
      </c>
      <c r="D403" s="3182" t="s">
        <v>1167</v>
      </c>
      <c r="E403" s="3171" t="s">
        <v>195</v>
      </c>
      <c r="F403" s="3173"/>
      <c r="G403" s="3173"/>
      <c r="H403" s="537"/>
      <c r="I403" s="3173">
        <v>64640</v>
      </c>
      <c r="J403" s="595"/>
      <c r="K403" s="1977">
        <f>K402-I403</f>
        <v>19162036</v>
      </c>
    </row>
    <row r="404" spans="1:11">
      <c r="A404" s="9516"/>
      <c r="B404" s="2204"/>
      <c r="C404" s="477" t="s">
        <v>1239</v>
      </c>
      <c r="D404" s="3183" t="s">
        <v>38</v>
      </c>
      <c r="E404" s="3172"/>
      <c r="F404" s="3174"/>
      <c r="G404" s="3174"/>
      <c r="H404" s="515"/>
      <c r="I404" s="3174"/>
      <c r="J404" s="595"/>
      <c r="K404" s="1978"/>
    </row>
    <row r="405" spans="1:11">
      <c r="A405" s="487"/>
      <c r="B405" s="2220"/>
      <c r="C405" s="532"/>
      <c r="D405" s="576"/>
      <c r="E405" s="582"/>
      <c r="F405" s="577"/>
      <c r="G405" s="577"/>
      <c r="H405" s="600"/>
      <c r="I405" s="577"/>
      <c r="J405" s="585">
        <v>1500</v>
      </c>
      <c r="K405" s="1978">
        <f>K403+J405</f>
        <v>19163536</v>
      </c>
    </row>
    <row r="406" spans="1:11">
      <c r="A406" s="9515"/>
      <c r="B406" s="2203"/>
      <c r="C406" s="474" t="s">
        <v>781</v>
      </c>
      <c r="D406" s="3182" t="s">
        <v>1167</v>
      </c>
      <c r="E406" s="3171" t="s">
        <v>195</v>
      </c>
      <c r="F406" s="3173"/>
      <c r="G406" s="3173"/>
      <c r="H406" s="3173"/>
      <c r="I406" s="3173">
        <v>136140</v>
      </c>
      <c r="J406" s="464"/>
      <c r="K406" s="1977">
        <f>K405-I406</f>
        <v>19027396</v>
      </c>
    </row>
    <row r="407" spans="1:11">
      <c r="A407" s="9516"/>
      <c r="B407" s="2204"/>
      <c r="C407" s="477" t="s">
        <v>1238</v>
      </c>
      <c r="D407" s="3183" t="s">
        <v>38</v>
      </c>
      <c r="E407" s="3172"/>
      <c r="F407" s="3174"/>
      <c r="G407" s="3174"/>
      <c r="H407" s="3174"/>
      <c r="I407" s="3174"/>
      <c r="J407" s="559"/>
      <c r="K407" s="1978"/>
    </row>
    <row r="408" spans="1:11">
      <c r="A408" s="487"/>
      <c r="B408" s="561"/>
      <c r="C408" s="532"/>
      <c r="D408" s="576"/>
      <c r="E408" s="582"/>
      <c r="F408" s="577"/>
      <c r="G408" s="577"/>
      <c r="H408" s="600"/>
      <c r="I408" s="577"/>
      <c r="J408" s="585">
        <v>1500</v>
      </c>
      <c r="K408" s="2081">
        <f>K406+J408</f>
        <v>19028896</v>
      </c>
    </row>
    <row r="409" spans="1:11">
      <c r="A409" s="9515"/>
      <c r="B409" s="2203"/>
      <c r="C409" s="457" t="s">
        <v>781</v>
      </c>
      <c r="D409" s="3182" t="s">
        <v>1167</v>
      </c>
      <c r="E409" s="3184" t="s">
        <v>195</v>
      </c>
      <c r="F409" s="3176"/>
      <c r="G409" s="3176"/>
      <c r="H409" s="943"/>
      <c r="I409" s="3176">
        <v>119640</v>
      </c>
      <c r="J409" s="595"/>
      <c r="K409" s="1977">
        <f>K408-I409</f>
        <v>18909256</v>
      </c>
    </row>
    <row r="410" spans="1:11">
      <c r="A410" s="9516"/>
      <c r="B410" s="2204"/>
      <c r="C410" s="461" t="s">
        <v>1237</v>
      </c>
      <c r="D410" s="3183" t="s">
        <v>38</v>
      </c>
      <c r="E410" s="3185"/>
      <c r="F410" s="3177"/>
      <c r="G410" s="3177"/>
      <c r="H410" s="460"/>
      <c r="I410" s="3177"/>
      <c r="J410" s="595"/>
      <c r="K410" s="1978"/>
    </row>
    <row r="411" spans="1:11">
      <c r="A411" s="487"/>
      <c r="B411" s="2220"/>
      <c r="C411" s="465"/>
      <c r="D411" s="602"/>
      <c r="E411" s="605"/>
      <c r="F411" s="577"/>
      <c r="G411" s="577"/>
      <c r="H411" s="600"/>
      <c r="I411" s="577"/>
      <c r="J411" s="585">
        <v>1500</v>
      </c>
      <c r="K411" s="1978">
        <f>K409+J411</f>
        <v>18910756</v>
      </c>
    </row>
    <row r="412" spans="1:11">
      <c r="A412" s="9515"/>
      <c r="B412" s="2203"/>
      <c r="C412" s="457" t="s">
        <v>781</v>
      </c>
      <c r="D412" s="3169" t="s">
        <v>1845</v>
      </c>
      <c r="E412" s="3171"/>
      <c r="F412" s="3173"/>
      <c r="G412" s="3173"/>
      <c r="H412" s="537"/>
      <c r="I412" s="3173">
        <v>88140</v>
      </c>
      <c r="J412" s="464"/>
      <c r="K412" s="1977">
        <f>K411-I412</f>
        <v>18822616</v>
      </c>
    </row>
    <row r="413" spans="1:11">
      <c r="A413" s="9516"/>
      <c r="B413" s="2204"/>
      <c r="C413" s="461" t="s">
        <v>1061</v>
      </c>
      <c r="D413" s="3170"/>
      <c r="E413" s="3172"/>
      <c r="F413" s="3174"/>
      <c r="G413" s="3174"/>
      <c r="H413" s="515"/>
      <c r="I413" s="3174"/>
      <c r="J413" s="559"/>
      <c r="K413" s="1978"/>
    </row>
    <row r="414" spans="1:11">
      <c r="A414" s="487"/>
      <c r="B414" s="561"/>
      <c r="C414" s="532"/>
      <c r="D414" s="576"/>
      <c r="E414" s="582"/>
      <c r="F414" s="577"/>
      <c r="G414" s="577"/>
      <c r="H414" s="600"/>
      <c r="I414" s="577"/>
      <c r="J414" s="2037">
        <v>1500</v>
      </c>
      <c r="K414" s="1978">
        <f>K412+J414</f>
        <v>18824116</v>
      </c>
    </row>
    <row r="415" spans="1:11">
      <c r="A415" s="9515"/>
      <c r="B415" s="2203"/>
      <c r="C415" s="556" t="s">
        <v>796</v>
      </c>
      <c r="D415" s="3169" t="s">
        <v>1845</v>
      </c>
      <c r="E415" s="3171"/>
      <c r="F415" s="3173"/>
      <c r="G415" s="3173"/>
      <c r="H415" s="3173"/>
      <c r="I415" s="3173">
        <v>41300</v>
      </c>
      <c r="J415" s="3179"/>
      <c r="K415" s="1977">
        <f>K414-I415</f>
        <v>18782816</v>
      </c>
    </row>
    <row r="416" spans="1:11">
      <c r="A416" s="9516"/>
      <c r="B416" s="2204"/>
      <c r="C416" s="555" t="s">
        <v>1062</v>
      </c>
      <c r="D416" s="3170"/>
      <c r="E416" s="3172"/>
      <c r="F416" s="3174"/>
      <c r="G416" s="3174"/>
      <c r="H416" s="3174"/>
      <c r="I416" s="3174"/>
      <c r="J416" s="3180"/>
      <c r="K416" s="1978"/>
    </row>
    <row r="417" spans="1:11">
      <c r="A417" s="487"/>
      <c r="B417" s="2220"/>
      <c r="C417" s="532"/>
      <c r="D417" s="576"/>
      <c r="E417" s="582"/>
      <c r="F417" s="577"/>
      <c r="G417" s="577"/>
      <c r="H417" s="600"/>
      <c r="I417" s="577"/>
      <c r="J417" s="585">
        <v>750</v>
      </c>
      <c r="K417" s="1978">
        <f>K415+J417</f>
        <v>18783566</v>
      </c>
    </row>
    <row r="418" spans="1:11">
      <c r="A418" s="9515"/>
      <c r="B418" s="2203" t="s">
        <v>2000</v>
      </c>
      <c r="C418" s="474" t="s">
        <v>815</v>
      </c>
      <c r="D418" s="3188" t="s">
        <v>627</v>
      </c>
      <c r="E418" s="3190" t="s">
        <v>92</v>
      </c>
      <c r="F418" s="3186"/>
      <c r="G418" s="3186"/>
      <c r="H418" s="537"/>
      <c r="I418" s="3186">
        <v>68823</v>
      </c>
      <c r="J418" s="595"/>
      <c r="K418" s="1977">
        <f>K417-I418</f>
        <v>18714743</v>
      </c>
    </row>
    <row r="419" spans="1:11">
      <c r="A419" s="9516"/>
      <c r="B419" s="2204"/>
      <c r="C419" s="461" t="s">
        <v>1443</v>
      </c>
      <c r="D419" s="3189" t="s">
        <v>1479</v>
      </c>
      <c r="E419" s="3191"/>
      <c r="F419" s="3187"/>
      <c r="G419" s="3187"/>
      <c r="H419" s="515"/>
      <c r="I419" s="3187"/>
      <c r="J419" s="595"/>
      <c r="K419" s="1978"/>
    </row>
    <row r="420" spans="1:11">
      <c r="A420" s="487"/>
      <c r="B420" s="561"/>
      <c r="C420" s="532"/>
      <c r="D420" s="576"/>
      <c r="E420" s="582"/>
      <c r="F420" s="577"/>
      <c r="G420" s="577"/>
      <c r="H420" s="600"/>
      <c r="I420" s="577"/>
      <c r="J420" s="585">
        <v>1800</v>
      </c>
      <c r="K420" s="1978">
        <f>K418+J420</f>
        <v>18716543</v>
      </c>
    </row>
    <row r="421" spans="1:11">
      <c r="A421" s="9515"/>
      <c r="B421" s="2203"/>
      <c r="C421" s="556" t="s">
        <v>815</v>
      </c>
      <c r="D421" s="3188" t="s">
        <v>627</v>
      </c>
      <c r="E421" s="3190" t="s">
        <v>92</v>
      </c>
      <c r="F421" s="3186"/>
      <c r="G421" s="3186"/>
      <c r="H421" s="3186"/>
      <c r="I421" s="3186">
        <v>114464</v>
      </c>
      <c r="J421" s="464"/>
      <c r="K421" s="1977">
        <f>K420-I421</f>
        <v>18602079</v>
      </c>
    </row>
    <row r="422" spans="1:11">
      <c r="A422" s="9516"/>
      <c r="B422" s="2204"/>
      <c r="C422" s="555" t="s">
        <v>1440</v>
      </c>
      <c r="D422" s="3189" t="s">
        <v>1479</v>
      </c>
      <c r="E422" s="3191"/>
      <c r="F422" s="3187"/>
      <c r="G422" s="3187"/>
      <c r="H422" s="3187"/>
      <c r="I422" s="3187"/>
      <c r="J422" s="559"/>
      <c r="K422" s="1978"/>
    </row>
    <row r="423" spans="1:11">
      <c r="A423" s="487"/>
      <c r="B423" s="2220"/>
      <c r="C423" s="532"/>
      <c r="D423" s="576"/>
      <c r="E423" s="582"/>
      <c r="F423" s="577"/>
      <c r="G423" s="577"/>
      <c r="H423" s="600"/>
      <c r="I423" s="577"/>
      <c r="J423" s="604">
        <v>1800</v>
      </c>
      <c r="K423" s="1978">
        <f>K421+J423</f>
        <v>18603879</v>
      </c>
    </row>
    <row r="424" spans="1:11">
      <c r="A424" s="9515"/>
      <c r="B424" s="2203"/>
      <c r="C424" s="474" t="s">
        <v>781</v>
      </c>
      <c r="D424" s="3188" t="s">
        <v>627</v>
      </c>
      <c r="E424" s="3190" t="s">
        <v>92</v>
      </c>
      <c r="F424" s="457"/>
      <c r="G424" s="3194"/>
      <c r="H424" s="3192"/>
      <c r="I424" s="3186">
        <v>24040</v>
      </c>
      <c r="J424" s="595"/>
      <c r="K424" s="2082">
        <f>K423-I424</f>
        <v>18579839</v>
      </c>
    </row>
    <row r="425" spans="1:11">
      <c r="A425" s="9516"/>
      <c r="B425" s="2204"/>
      <c r="C425" s="477" t="s">
        <v>1444</v>
      </c>
      <c r="D425" s="3189" t="s">
        <v>1479</v>
      </c>
      <c r="E425" s="3191"/>
      <c r="F425" s="461"/>
      <c r="G425" s="3195"/>
      <c r="H425" s="3193"/>
      <c r="I425" s="3187"/>
      <c r="J425" s="595"/>
      <c r="K425" s="2083"/>
    </row>
    <row r="426" spans="1:11">
      <c r="A426" s="487"/>
      <c r="B426" s="561"/>
      <c r="C426" s="532"/>
      <c r="D426" s="576"/>
      <c r="E426" s="582"/>
      <c r="F426" s="577"/>
      <c r="G426" s="577"/>
      <c r="H426" s="600"/>
      <c r="I426" s="577"/>
      <c r="J426" s="585">
        <v>1500</v>
      </c>
      <c r="K426" s="1978">
        <f>K424+J426</f>
        <v>18581339</v>
      </c>
    </row>
    <row r="427" spans="1:11">
      <c r="A427" s="9515"/>
      <c r="B427" s="2203"/>
      <c r="C427" s="457" t="s">
        <v>781</v>
      </c>
      <c r="D427" s="3188" t="s">
        <v>627</v>
      </c>
      <c r="E427" s="3190" t="s">
        <v>92</v>
      </c>
      <c r="F427" s="3186"/>
      <c r="G427" s="3186"/>
      <c r="H427" s="3186"/>
      <c r="I427" s="3186">
        <v>82890</v>
      </c>
      <c r="J427" s="3192"/>
      <c r="K427" s="1977">
        <f>K426-I427</f>
        <v>18498449</v>
      </c>
    </row>
    <row r="428" spans="1:11">
      <c r="A428" s="9516"/>
      <c r="B428" s="2204"/>
      <c r="C428" s="461" t="s">
        <v>1445</v>
      </c>
      <c r="D428" s="3189" t="s">
        <v>1479</v>
      </c>
      <c r="E428" s="3191"/>
      <c r="F428" s="3187"/>
      <c r="G428" s="3187"/>
      <c r="H428" s="3187"/>
      <c r="I428" s="3187"/>
      <c r="J428" s="3193"/>
      <c r="K428" s="1978"/>
    </row>
    <row r="429" spans="1:11">
      <c r="A429" s="487"/>
      <c r="B429" s="2220"/>
      <c r="C429" s="532"/>
      <c r="D429" s="576"/>
      <c r="E429" s="582"/>
      <c r="F429" s="577"/>
      <c r="G429" s="577"/>
      <c r="H429" s="600"/>
      <c r="I429" s="577"/>
      <c r="J429" s="604">
        <v>1500</v>
      </c>
      <c r="K429" s="2035">
        <f>K427+J429</f>
        <v>18499949</v>
      </c>
    </row>
    <row r="430" spans="1:11">
      <c r="A430" s="9515"/>
      <c r="B430" s="2203" t="s">
        <v>2001</v>
      </c>
      <c r="C430" s="457" t="s">
        <v>781</v>
      </c>
      <c r="D430" s="3196" t="s">
        <v>1363</v>
      </c>
      <c r="E430" s="3198"/>
      <c r="F430" s="3200"/>
      <c r="G430" s="3200"/>
      <c r="H430" s="3200">
        <v>741140</v>
      </c>
      <c r="I430" s="3200"/>
      <c r="J430" s="3206"/>
      <c r="K430" s="1977">
        <f>K429-H430</f>
        <v>17758809</v>
      </c>
    </row>
    <row r="431" spans="1:11">
      <c r="A431" s="9516"/>
      <c r="B431" s="2204"/>
      <c r="C431" s="461" t="s">
        <v>1362</v>
      </c>
      <c r="D431" s="3197"/>
      <c r="E431" s="533"/>
      <c r="F431" s="3201"/>
      <c r="G431" s="3201"/>
      <c r="H431" s="3201"/>
      <c r="I431" s="3201"/>
      <c r="J431" s="3207"/>
      <c r="K431" s="1978"/>
    </row>
    <row r="432" spans="1:11">
      <c r="A432" s="487"/>
      <c r="B432" s="2220"/>
      <c r="C432" s="532"/>
      <c r="D432" s="576"/>
      <c r="E432" s="582"/>
      <c r="F432" s="577"/>
      <c r="G432" s="577"/>
      <c r="H432" s="600"/>
      <c r="I432" s="577"/>
      <c r="J432" s="585">
        <v>1500</v>
      </c>
      <c r="K432" s="1978">
        <f>K430+J432</f>
        <v>17760309</v>
      </c>
    </row>
    <row r="433" spans="1:11">
      <c r="A433" s="9515"/>
      <c r="B433" s="2203"/>
      <c r="C433" s="556" t="s">
        <v>781</v>
      </c>
      <c r="D433" s="3196" t="s">
        <v>1184</v>
      </c>
      <c r="E433" s="3198"/>
      <c r="F433" s="3200"/>
      <c r="G433" s="3200"/>
      <c r="H433" s="3200">
        <v>304140</v>
      </c>
      <c r="I433" s="3200"/>
      <c r="J433" s="3206"/>
      <c r="K433" s="1977">
        <f>K432-H433</f>
        <v>17456169</v>
      </c>
    </row>
    <row r="434" spans="1:11">
      <c r="A434" s="9516"/>
      <c r="B434" s="2204"/>
      <c r="C434" s="555" t="s">
        <v>1182</v>
      </c>
      <c r="D434" s="3197"/>
      <c r="E434" s="3199"/>
      <c r="F434" s="3201"/>
      <c r="G434" s="3201"/>
      <c r="H434" s="3201"/>
      <c r="I434" s="3201"/>
      <c r="J434" s="3207"/>
      <c r="K434" s="1978"/>
    </row>
    <row r="435" spans="1:11">
      <c r="A435" s="487"/>
      <c r="B435" s="561"/>
      <c r="C435" s="532"/>
      <c r="D435" s="576"/>
      <c r="E435" s="582"/>
      <c r="F435" s="577"/>
      <c r="G435" s="577"/>
      <c r="H435" s="600"/>
      <c r="I435" s="577"/>
      <c r="J435" s="585">
        <v>1500</v>
      </c>
      <c r="K435" s="1978">
        <f>K433+J435</f>
        <v>17457669</v>
      </c>
    </row>
    <row r="436" spans="1:11">
      <c r="A436" s="9515"/>
      <c r="B436" s="2203"/>
      <c r="C436" s="556" t="s">
        <v>781</v>
      </c>
      <c r="D436" s="3209" t="s">
        <v>1496</v>
      </c>
      <c r="E436" s="974" t="s">
        <v>1497</v>
      </c>
      <c r="F436" s="3200"/>
      <c r="G436" s="3200">
        <v>11340</v>
      </c>
      <c r="H436" s="3200"/>
      <c r="I436" s="3200"/>
      <c r="J436" s="3206"/>
      <c r="K436" s="2032">
        <f>K435-G436</f>
        <v>17446329</v>
      </c>
    </row>
    <row r="437" spans="1:11">
      <c r="A437" s="9516"/>
      <c r="B437" s="2204"/>
      <c r="C437" s="555" t="s">
        <v>1493</v>
      </c>
      <c r="D437" s="3197" t="s">
        <v>38</v>
      </c>
      <c r="E437" s="3199"/>
      <c r="F437" s="3201"/>
      <c r="G437" s="3201"/>
      <c r="H437" s="3201"/>
      <c r="I437" s="3201"/>
      <c r="J437" s="3207"/>
      <c r="K437" s="1978"/>
    </row>
    <row r="438" spans="1:11">
      <c r="A438" s="487"/>
      <c r="B438" s="2220"/>
      <c r="C438" s="529"/>
      <c r="D438" s="602"/>
      <c r="E438" s="605"/>
      <c r="F438" s="577"/>
      <c r="G438" s="577"/>
      <c r="H438" s="600"/>
      <c r="I438" s="577"/>
      <c r="J438" s="585">
        <v>1500</v>
      </c>
      <c r="K438" s="1978">
        <f>K436+J438</f>
        <v>17447829</v>
      </c>
    </row>
    <row r="439" spans="1:11">
      <c r="A439" s="9515"/>
      <c r="B439" s="2203"/>
      <c r="C439" s="556" t="s">
        <v>781</v>
      </c>
      <c r="D439" s="3209" t="s">
        <v>1496</v>
      </c>
      <c r="E439" s="974" t="s">
        <v>1497</v>
      </c>
      <c r="F439" s="3200"/>
      <c r="G439" s="3200">
        <v>20940</v>
      </c>
      <c r="H439" s="3200"/>
      <c r="I439" s="3200"/>
      <c r="J439" s="3206"/>
      <c r="K439" s="1977">
        <f>K438-G439</f>
        <v>17426889</v>
      </c>
    </row>
    <row r="440" spans="1:11">
      <c r="A440" s="9516"/>
      <c r="B440" s="2204"/>
      <c r="C440" s="555" t="s">
        <v>1494</v>
      </c>
      <c r="D440" s="3197" t="s">
        <v>38</v>
      </c>
      <c r="E440" s="3199"/>
      <c r="F440" s="3201"/>
      <c r="G440" s="3201"/>
      <c r="H440" s="3201"/>
      <c r="I440" s="3201"/>
      <c r="J440" s="3207"/>
      <c r="K440" s="1978"/>
    </row>
    <row r="441" spans="1:11">
      <c r="A441" s="487"/>
      <c r="B441" s="2220"/>
      <c r="C441" s="532"/>
      <c r="D441" s="576"/>
      <c r="E441" s="582"/>
      <c r="F441" s="577"/>
      <c r="G441" s="577"/>
      <c r="H441" s="600"/>
      <c r="I441" s="577"/>
      <c r="J441" s="585">
        <v>1500</v>
      </c>
      <c r="K441" s="2035">
        <f>K439+J441</f>
        <v>17428389</v>
      </c>
    </row>
    <row r="442" spans="1:11">
      <c r="A442" s="9515"/>
      <c r="B442" s="2203"/>
      <c r="C442" s="556" t="s">
        <v>781</v>
      </c>
      <c r="D442" s="3209" t="s">
        <v>1496</v>
      </c>
      <c r="E442" s="974" t="s">
        <v>1497</v>
      </c>
      <c r="F442" s="3200"/>
      <c r="G442" s="3200">
        <v>20940</v>
      </c>
      <c r="H442" s="3200"/>
      <c r="I442" s="3200"/>
      <c r="J442" s="3206"/>
      <c r="K442" s="2240">
        <f>K441-G442</f>
        <v>17407449</v>
      </c>
    </row>
    <row r="443" spans="1:11">
      <c r="A443" s="9516"/>
      <c r="B443" s="2204"/>
      <c r="C443" s="555" t="s">
        <v>1495</v>
      </c>
      <c r="D443" s="3197" t="s">
        <v>38</v>
      </c>
      <c r="E443" s="3199"/>
      <c r="F443" s="3201"/>
      <c r="G443" s="3201"/>
      <c r="H443" s="3201"/>
      <c r="I443" s="3201"/>
      <c r="J443" s="3207"/>
      <c r="K443" s="2241"/>
    </row>
    <row r="444" spans="1:11">
      <c r="A444" s="487"/>
      <c r="B444" s="561"/>
      <c r="C444" s="529"/>
      <c r="D444" s="602"/>
      <c r="E444" s="605"/>
      <c r="F444" s="577"/>
      <c r="G444" s="577"/>
      <c r="H444" s="600"/>
      <c r="I444" s="577"/>
      <c r="J444" s="585">
        <v>1500</v>
      </c>
      <c r="K444" s="2241">
        <f>K442+J444</f>
        <v>17408949</v>
      </c>
    </row>
    <row r="445" spans="1:11">
      <c r="A445" s="9515"/>
      <c r="B445" s="2203"/>
      <c r="C445" s="545" t="s">
        <v>781</v>
      </c>
      <c r="D445" s="3196" t="s">
        <v>941</v>
      </c>
      <c r="E445" s="974" t="s">
        <v>276</v>
      </c>
      <c r="F445" s="3200"/>
      <c r="G445" s="3200">
        <v>96640</v>
      </c>
      <c r="H445" s="537"/>
      <c r="I445" s="3200"/>
      <c r="J445" s="3206"/>
      <c r="K445" s="2240">
        <f>K444-G445</f>
        <v>17312309</v>
      </c>
    </row>
    <row r="446" spans="1:11">
      <c r="A446" s="9516"/>
      <c r="B446" s="2204"/>
      <c r="C446" s="555" t="s">
        <v>1265</v>
      </c>
      <c r="D446" s="3197" t="s">
        <v>956</v>
      </c>
      <c r="E446" s="3204"/>
      <c r="F446" s="3201"/>
      <c r="G446" s="3201"/>
      <c r="H446" s="515"/>
      <c r="I446" s="3201"/>
      <c r="J446" s="3207"/>
      <c r="K446" s="2241"/>
    </row>
    <row r="447" spans="1:11">
      <c r="A447" s="487"/>
      <c r="B447" s="561"/>
      <c r="C447" s="532"/>
      <c r="D447" s="576"/>
      <c r="E447" s="582"/>
      <c r="F447" s="577"/>
      <c r="G447" s="577"/>
      <c r="H447" s="600"/>
      <c r="I447" s="577"/>
      <c r="J447" s="585">
        <v>1500</v>
      </c>
      <c r="K447" s="2243">
        <f>K445+J447</f>
        <v>17313809</v>
      </c>
    </row>
    <row r="448" spans="1:11">
      <c r="A448" s="9515"/>
      <c r="B448" s="2203"/>
      <c r="C448" s="457" t="s">
        <v>781</v>
      </c>
      <c r="D448" s="3210" t="s">
        <v>1734</v>
      </c>
      <c r="E448" s="459" t="s">
        <v>1805</v>
      </c>
      <c r="F448" s="3200"/>
      <c r="G448" s="3200">
        <v>31140</v>
      </c>
      <c r="H448" s="3200"/>
      <c r="I448" s="3200"/>
      <c r="J448" s="3206"/>
      <c r="K448" s="2240">
        <f>K447-G448</f>
        <v>17282669</v>
      </c>
    </row>
    <row r="449" spans="1:11">
      <c r="A449" s="9516"/>
      <c r="B449" s="2204"/>
      <c r="C449" s="461" t="s">
        <v>1733</v>
      </c>
      <c r="D449" s="3211" t="s">
        <v>1860</v>
      </c>
      <c r="E449" s="3208"/>
      <c r="F449" s="3201"/>
      <c r="G449" s="3201"/>
      <c r="H449" s="3201"/>
      <c r="I449" s="3201"/>
      <c r="J449" s="3207"/>
      <c r="K449" s="2241"/>
    </row>
    <row r="450" spans="1:11">
      <c r="A450" s="487"/>
      <c r="B450" s="561"/>
      <c r="C450" s="529"/>
      <c r="D450" s="602"/>
      <c r="E450" s="605"/>
      <c r="F450" s="577"/>
      <c r="G450" s="577"/>
      <c r="H450" s="600"/>
      <c r="I450" s="577"/>
      <c r="J450" s="604">
        <v>1500</v>
      </c>
      <c r="K450" s="2243">
        <f>K448+J450</f>
        <v>17284169</v>
      </c>
    </row>
    <row r="451" spans="1:11">
      <c r="A451" s="9515"/>
      <c r="B451" s="2203"/>
      <c r="C451" s="474" t="s">
        <v>781</v>
      </c>
      <c r="D451" s="3196" t="s">
        <v>933</v>
      </c>
      <c r="E451" s="3198" t="s">
        <v>110</v>
      </c>
      <c r="F451" s="3200"/>
      <c r="G451" s="3200">
        <v>81140</v>
      </c>
      <c r="H451" s="3200"/>
      <c r="I451" s="3200"/>
      <c r="J451" s="3206"/>
      <c r="K451" s="2240">
        <f>K450-G451</f>
        <v>17203029</v>
      </c>
    </row>
    <row r="452" spans="1:11">
      <c r="A452" s="9516"/>
      <c r="B452" s="2204"/>
      <c r="C452" s="461" t="s">
        <v>1241</v>
      </c>
      <c r="D452" s="3197" t="s">
        <v>598</v>
      </c>
      <c r="E452" s="3199"/>
      <c r="F452" s="3201"/>
      <c r="G452" s="3201"/>
      <c r="H452" s="3201"/>
      <c r="I452" s="3201"/>
      <c r="J452" s="3207"/>
      <c r="K452" s="2241"/>
    </row>
    <row r="453" spans="1:11">
      <c r="A453" s="487"/>
      <c r="B453" s="561"/>
      <c r="C453" s="532"/>
      <c r="D453" s="576"/>
      <c r="E453" s="582"/>
      <c r="F453" s="577"/>
      <c r="G453" s="577"/>
      <c r="H453" s="600"/>
      <c r="I453" s="577"/>
      <c r="J453" s="585">
        <v>1500</v>
      </c>
      <c r="K453" s="2241">
        <f>K451+J453</f>
        <v>17204529</v>
      </c>
    </row>
    <row r="454" spans="1:11">
      <c r="A454" s="9515"/>
      <c r="B454" s="2203"/>
      <c r="C454" s="556" t="s">
        <v>781</v>
      </c>
      <c r="D454" s="3210" t="s">
        <v>312</v>
      </c>
      <c r="E454" s="3198" t="s">
        <v>310</v>
      </c>
      <c r="F454" s="3200"/>
      <c r="G454" s="3200">
        <v>37890</v>
      </c>
      <c r="H454" s="3200"/>
      <c r="I454" s="3200"/>
      <c r="J454" s="3206"/>
      <c r="K454" s="1977">
        <f>K453-G454</f>
        <v>17166639</v>
      </c>
    </row>
    <row r="455" spans="1:11">
      <c r="A455" s="9516"/>
      <c r="B455" s="2204"/>
      <c r="C455" s="555" t="s">
        <v>1535</v>
      </c>
      <c r="D455" s="3211" t="s">
        <v>38</v>
      </c>
      <c r="E455" s="3208"/>
      <c r="F455" s="3201"/>
      <c r="G455" s="3201"/>
      <c r="H455" s="3201"/>
      <c r="I455" s="3201"/>
      <c r="J455" s="3207"/>
      <c r="K455" s="1978"/>
    </row>
    <row r="456" spans="1:11">
      <c r="A456" s="487"/>
      <c r="B456" s="561"/>
      <c r="C456" s="529"/>
      <c r="D456" s="602"/>
      <c r="E456" s="605"/>
      <c r="F456" s="577"/>
      <c r="G456" s="577"/>
      <c r="H456" s="600"/>
      <c r="I456" s="577"/>
      <c r="J456" s="585">
        <v>1500</v>
      </c>
      <c r="K456" s="2241">
        <f>K454+J456</f>
        <v>17168139</v>
      </c>
    </row>
    <row r="457" spans="1:11">
      <c r="A457" s="9515"/>
      <c r="B457" s="2203"/>
      <c r="C457" s="517" t="s">
        <v>1716</v>
      </c>
      <c r="D457" s="3196" t="s">
        <v>1717</v>
      </c>
      <c r="E457" s="3198" t="s">
        <v>1423</v>
      </c>
      <c r="F457" s="3202"/>
      <c r="G457" s="3202">
        <v>42300</v>
      </c>
      <c r="H457" s="537"/>
      <c r="I457" s="1975"/>
      <c r="J457" s="595"/>
      <c r="K457" s="2240">
        <f>K456-G457</f>
        <v>17125839</v>
      </c>
    </row>
    <row r="458" spans="1:11">
      <c r="A458" s="9516"/>
      <c r="B458" s="2204"/>
      <c r="C458" s="555" t="s">
        <v>2002</v>
      </c>
      <c r="D458" s="3197" t="s">
        <v>956</v>
      </c>
      <c r="E458" s="3199"/>
      <c r="F458" s="3203"/>
      <c r="G458" s="3203"/>
      <c r="H458" s="515"/>
      <c r="I458" s="1976"/>
      <c r="J458" s="595"/>
      <c r="K458" s="2241"/>
    </row>
    <row r="459" spans="1:11">
      <c r="A459" s="487"/>
      <c r="B459" s="2220"/>
      <c r="C459" s="532"/>
      <c r="D459" s="576"/>
      <c r="E459" s="582"/>
      <c r="F459" s="577"/>
      <c r="G459" s="577"/>
      <c r="H459" s="600"/>
      <c r="I459" s="2034"/>
      <c r="J459" s="585">
        <v>750</v>
      </c>
      <c r="K459" s="2241">
        <f>K457+J459</f>
        <v>17126589</v>
      </c>
    </row>
    <row r="460" spans="1:11">
      <c r="A460" s="9515"/>
      <c r="B460" s="2203"/>
      <c r="C460" s="474" t="s">
        <v>781</v>
      </c>
      <c r="D460" s="3196" t="s">
        <v>199</v>
      </c>
      <c r="E460" s="3198" t="s">
        <v>201</v>
      </c>
      <c r="F460" s="3200"/>
      <c r="G460" s="3200">
        <v>55140</v>
      </c>
      <c r="H460" s="3200"/>
      <c r="I460" s="3200"/>
      <c r="J460" s="3206"/>
      <c r="K460" s="2240">
        <f>K459-G460</f>
        <v>17071449</v>
      </c>
    </row>
    <row r="461" spans="1:11">
      <c r="A461" s="9516"/>
      <c r="B461" s="2204"/>
      <c r="C461" s="477" t="s">
        <v>1243</v>
      </c>
      <c r="D461" s="3197" t="s">
        <v>200</v>
      </c>
      <c r="E461" s="3199"/>
      <c r="F461" s="3201"/>
      <c r="G461" s="3201"/>
      <c r="H461" s="3201"/>
      <c r="I461" s="3201"/>
      <c r="J461" s="3207"/>
      <c r="K461" s="2241"/>
    </row>
    <row r="462" spans="1:11">
      <c r="A462" s="487"/>
      <c r="B462" s="561"/>
      <c r="C462" s="532"/>
      <c r="D462" s="576"/>
      <c r="E462" s="582"/>
      <c r="F462" s="577"/>
      <c r="G462" s="577"/>
      <c r="H462" s="600"/>
      <c r="I462" s="577"/>
      <c r="J462" s="604">
        <v>1500</v>
      </c>
      <c r="K462" s="2241">
        <f>K460+J462</f>
        <v>17072949</v>
      </c>
    </row>
    <row r="463" spans="1:11">
      <c r="A463" s="9515"/>
      <c r="B463" s="2203"/>
      <c r="C463" s="457" t="s">
        <v>781</v>
      </c>
      <c r="D463" s="3210" t="s">
        <v>943</v>
      </c>
      <c r="E463" s="459" t="s">
        <v>1231</v>
      </c>
      <c r="F463" s="3200"/>
      <c r="G463" s="3200">
        <v>166640</v>
      </c>
      <c r="H463" s="3200"/>
      <c r="I463" s="3200"/>
      <c r="J463" s="3206"/>
      <c r="K463" s="2240">
        <f>K462-G463</f>
        <v>16906309</v>
      </c>
    </row>
    <row r="464" spans="1:11">
      <c r="A464" s="9516"/>
      <c r="B464" s="2204"/>
      <c r="C464" s="461" t="s">
        <v>1181</v>
      </c>
      <c r="D464" s="3211" t="s">
        <v>598</v>
      </c>
      <c r="E464" s="3208"/>
      <c r="F464" s="3201"/>
      <c r="G464" s="3201"/>
      <c r="H464" s="3201"/>
      <c r="I464" s="3201"/>
      <c r="J464" s="3207"/>
      <c r="K464" s="2241"/>
    </row>
    <row r="465" spans="1:11">
      <c r="A465" s="487"/>
      <c r="B465" s="2220"/>
      <c r="C465" s="532"/>
      <c r="D465" s="576"/>
      <c r="E465" s="582"/>
      <c r="F465" s="577"/>
      <c r="G465" s="577"/>
      <c r="H465" s="600"/>
      <c r="I465" s="577"/>
      <c r="J465" s="604">
        <v>1500</v>
      </c>
      <c r="K465" s="2243">
        <f>K463+J465</f>
        <v>16907809</v>
      </c>
    </row>
    <row r="466" spans="1:11">
      <c r="A466" s="9515"/>
      <c r="B466" s="2203"/>
      <c r="C466" s="457" t="s">
        <v>781</v>
      </c>
      <c r="D466" s="3210" t="s">
        <v>1246</v>
      </c>
      <c r="E466" s="459" t="s">
        <v>1248</v>
      </c>
      <c r="F466" s="3200"/>
      <c r="G466" s="3200">
        <v>41740</v>
      </c>
      <c r="H466" s="3200"/>
      <c r="I466" s="3200"/>
      <c r="J466" s="3206"/>
      <c r="K466" s="2240">
        <f>K465-G466</f>
        <v>16866069</v>
      </c>
    </row>
    <row r="467" spans="1:11">
      <c r="A467" s="9516"/>
      <c r="B467" s="2204"/>
      <c r="C467" s="461" t="s">
        <v>1245</v>
      </c>
      <c r="D467" s="3211" t="s">
        <v>1247</v>
      </c>
      <c r="E467" s="3208"/>
      <c r="F467" s="3201"/>
      <c r="G467" s="3201"/>
      <c r="H467" s="3201"/>
      <c r="I467" s="3201"/>
      <c r="J467" s="3207"/>
      <c r="K467" s="2241"/>
    </row>
    <row r="468" spans="1:11">
      <c r="A468" s="487"/>
      <c r="B468" s="561"/>
      <c r="C468" s="529"/>
      <c r="D468" s="602"/>
      <c r="E468" s="605"/>
      <c r="F468" s="577"/>
      <c r="G468" s="577"/>
      <c r="H468" s="600"/>
      <c r="I468" s="577"/>
      <c r="J468" s="585">
        <v>1500</v>
      </c>
      <c r="K468" s="2241">
        <f>K466+J468</f>
        <v>16867569</v>
      </c>
    </row>
    <row r="469" spans="1:11">
      <c r="A469" s="9515"/>
      <c r="B469" s="2203"/>
      <c r="C469" s="556" t="s">
        <v>781</v>
      </c>
      <c r="D469" s="3196" t="s">
        <v>1321</v>
      </c>
      <c r="E469" s="1110" t="s">
        <v>1322</v>
      </c>
      <c r="F469" s="3200"/>
      <c r="G469" s="3200">
        <v>31640</v>
      </c>
      <c r="H469" s="3200"/>
      <c r="I469" s="3200"/>
      <c r="J469" s="3206"/>
      <c r="K469" s="2240">
        <f>K468-G469</f>
        <v>16835929</v>
      </c>
    </row>
    <row r="470" spans="1:11">
      <c r="A470" s="9516"/>
      <c r="B470" s="2204"/>
      <c r="C470" s="555" t="s">
        <v>1306</v>
      </c>
      <c r="D470" s="3197" t="s">
        <v>1176</v>
      </c>
      <c r="E470" s="3199"/>
      <c r="F470" s="3201"/>
      <c r="G470" s="3201"/>
      <c r="H470" s="3201"/>
      <c r="I470" s="3201"/>
      <c r="J470" s="3207"/>
      <c r="K470" s="2241"/>
    </row>
    <row r="471" spans="1:11">
      <c r="A471" s="487"/>
      <c r="B471" s="561"/>
      <c r="C471" s="529"/>
      <c r="D471" s="602"/>
      <c r="E471" s="605"/>
      <c r="F471" s="577"/>
      <c r="G471" s="577"/>
      <c r="H471" s="600"/>
      <c r="I471" s="577"/>
      <c r="J471" s="585">
        <v>1500</v>
      </c>
      <c r="K471" s="2241">
        <f>K469+J471</f>
        <v>16837429</v>
      </c>
    </row>
    <row r="472" spans="1:11">
      <c r="A472" s="9515"/>
      <c r="B472" s="2203"/>
      <c r="C472" s="556" t="s">
        <v>781</v>
      </c>
      <c r="D472" s="3196" t="s">
        <v>743</v>
      </c>
      <c r="E472" s="3198" t="s">
        <v>1177</v>
      </c>
      <c r="F472" s="3200"/>
      <c r="G472" s="3200">
        <v>15390</v>
      </c>
      <c r="H472" s="3200"/>
      <c r="I472" s="3200"/>
      <c r="J472" s="3206"/>
      <c r="K472" s="2240">
        <f>K471-G472</f>
        <v>16822039</v>
      </c>
    </row>
    <row r="473" spans="1:11">
      <c r="A473" s="9516"/>
      <c r="B473" s="2204"/>
      <c r="C473" s="555" t="s">
        <v>1175</v>
      </c>
      <c r="D473" s="3197" t="s">
        <v>1176</v>
      </c>
      <c r="E473" s="3199"/>
      <c r="F473" s="3201"/>
      <c r="G473" s="3201"/>
      <c r="H473" s="3201"/>
      <c r="I473" s="3201"/>
      <c r="J473" s="3207"/>
      <c r="K473" s="2241"/>
    </row>
    <row r="474" spans="1:11">
      <c r="A474" s="487"/>
      <c r="B474" s="561"/>
      <c r="C474" s="529"/>
      <c r="D474" s="602"/>
      <c r="E474" s="605"/>
      <c r="F474" s="577"/>
      <c r="G474" s="577"/>
      <c r="H474" s="600"/>
      <c r="I474" s="577"/>
      <c r="J474" s="585">
        <v>1500</v>
      </c>
      <c r="K474" s="2243">
        <f>K472+J474</f>
        <v>16823539</v>
      </c>
    </row>
    <row r="475" spans="1:11">
      <c r="A475" s="9515"/>
      <c r="B475" s="2203"/>
      <c r="C475" s="474" t="s">
        <v>1920</v>
      </c>
      <c r="D475" s="485" t="s">
        <v>1887</v>
      </c>
      <c r="E475" s="3198" t="s">
        <v>1888</v>
      </c>
      <c r="F475" s="3205"/>
      <c r="G475" s="3200">
        <v>51840</v>
      </c>
      <c r="H475" s="3200"/>
      <c r="I475" s="3200"/>
      <c r="J475" s="3206"/>
      <c r="K475" s="2240">
        <f>K474-G475</f>
        <v>16771699</v>
      </c>
    </row>
    <row r="476" spans="1:11">
      <c r="A476" s="9516"/>
      <c r="B476" s="2204"/>
      <c r="C476" s="477" t="s">
        <v>1922</v>
      </c>
      <c r="D476" s="486" t="s">
        <v>1819</v>
      </c>
      <c r="E476" s="3199"/>
      <c r="F476" s="3201"/>
      <c r="G476" s="3201"/>
      <c r="H476" s="3201"/>
      <c r="I476" s="3201"/>
      <c r="J476" s="3207"/>
      <c r="K476" s="2241"/>
    </row>
    <row r="477" spans="1:11">
      <c r="A477" s="487"/>
      <c r="B477" s="561"/>
      <c r="C477" s="891"/>
      <c r="D477" s="891"/>
      <c r="E477" s="891"/>
      <c r="F477" s="586"/>
      <c r="G477" s="588"/>
      <c r="H477" s="600"/>
      <c r="I477" s="577"/>
      <c r="J477" s="604">
        <v>1500</v>
      </c>
      <c r="K477" s="2241">
        <f>K475+J477</f>
        <v>16773199</v>
      </c>
    </row>
    <row r="478" spans="1:11">
      <c r="A478" s="9515"/>
      <c r="B478" s="2203"/>
      <c r="C478" s="474" t="s">
        <v>1921</v>
      </c>
      <c r="D478" s="485" t="s">
        <v>1887</v>
      </c>
      <c r="E478" s="3198" t="s">
        <v>1888</v>
      </c>
      <c r="F478" s="3200"/>
      <c r="G478" s="3200">
        <v>31140</v>
      </c>
      <c r="H478" s="3212"/>
      <c r="I478" s="3200"/>
      <c r="J478" s="3206"/>
      <c r="K478" s="2240">
        <f>K477-G478</f>
        <v>16742059</v>
      </c>
    </row>
    <row r="479" spans="1:11">
      <c r="A479" s="9516"/>
      <c r="B479" s="2204"/>
      <c r="C479" s="477" t="s">
        <v>1923</v>
      </c>
      <c r="D479" s="486" t="s">
        <v>1819</v>
      </c>
      <c r="E479" s="3199"/>
      <c r="F479" s="3201"/>
      <c r="G479" s="3201"/>
      <c r="H479" s="3213"/>
      <c r="I479" s="3201"/>
      <c r="J479" s="3207"/>
      <c r="K479" s="2241"/>
    </row>
    <row r="480" spans="1:11">
      <c r="A480" s="487"/>
      <c r="B480" s="561"/>
      <c r="C480" s="529"/>
      <c r="D480" s="602"/>
      <c r="E480" s="605"/>
      <c r="F480" s="577"/>
      <c r="G480" s="577"/>
      <c r="H480" s="600"/>
      <c r="I480" s="577"/>
      <c r="J480" s="604">
        <v>1500</v>
      </c>
      <c r="K480" s="2244">
        <f>K478+J480</f>
        <v>16743559</v>
      </c>
    </row>
    <row r="481" spans="1:11">
      <c r="A481" s="9515"/>
      <c r="B481" s="2203"/>
      <c r="C481" s="545" t="s">
        <v>781</v>
      </c>
      <c r="D481" s="3196" t="s">
        <v>113</v>
      </c>
      <c r="E481" s="3198" t="s">
        <v>114</v>
      </c>
      <c r="F481" s="3200"/>
      <c r="G481" s="3200"/>
      <c r="H481" s="3200"/>
      <c r="I481" s="3200">
        <v>152640</v>
      </c>
      <c r="J481" s="3206"/>
      <c r="K481" s="2240">
        <f>K480-I481</f>
        <v>16590919</v>
      </c>
    </row>
    <row r="482" spans="1:11">
      <c r="A482" s="9516"/>
      <c r="B482" s="2204"/>
      <c r="C482" s="538" t="s">
        <v>1420</v>
      </c>
      <c r="D482" s="3197" t="s">
        <v>46</v>
      </c>
      <c r="E482" s="3199"/>
      <c r="F482" s="3201"/>
      <c r="G482" s="3201"/>
      <c r="H482" s="3201"/>
      <c r="I482" s="3201"/>
      <c r="J482" s="3207"/>
      <c r="K482" s="2241"/>
    </row>
    <row r="483" spans="1:11">
      <c r="A483" s="498"/>
      <c r="B483" s="974"/>
      <c r="C483" s="529"/>
      <c r="D483" s="602"/>
      <c r="E483" s="605"/>
      <c r="F483" s="577"/>
      <c r="G483" s="577"/>
      <c r="H483" s="600"/>
      <c r="I483" s="577"/>
      <c r="J483" s="585">
        <v>1500</v>
      </c>
      <c r="K483" s="2245">
        <f>K481+J483</f>
        <v>16592419</v>
      </c>
    </row>
    <row r="484" spans="1:11">
      <c r="A484" s="9515"/>
      <c r="B484" s="2203"/>
      <c r="C484" s="474" t="s">
        <v>1109</v>
      </c>
      <c r="D484" s="3196" t="s">
        <v>1312</v>
      </c>
      <c r="E484" s="3198" t="s">
        <v>1326</v>
      </c>
      <c r="F484" s="3200"/>
      <c r="G484" s="3200">
        <v>502500</v>
      </c>
      <c r="H484" s="534"/>
      <c r="I484" s="3200"/>
      <c r="J484" s="595"/>
      <c r="K484" s="2240">
        <f>K483-G484</f>
        <v>16089919</v>
      </c>
    </row>
    <row r="485" spans="1:11">
      <c r="A485" s="9516"/>
      <c r="B485" s="2204"/>
      <c r="C485" s="477" t="s">
        <v>1311</v>
      </c>
      <c r="D485" s="3197" t="s">
        <v>1313</v>
      </c>
      <c r="E485" s="3199"/>
      <c r="F485" s="3201"/>
      <c r="G485" s="3201"/>
      <c r="H485" s="515"/>
      <c r="I485" s="3201"/>
      <c r="J485" s="595"/>
      <c r="K485" s="2241"/>
    </row>
    <row r="486" spans="1:11">
      <c r="A486" s="487"/>
      <c r="B486" s="561"/>
      <c r="C486" s="532"/>
      <c r="D486" s="576"/>
      <c r="E486" s="582"/>
      <c r="F486" s="577"/>
      <c r="G486" s="600"/>
      <c r="H486" s="600"/>
      <c r="I486" s="600"/>
      <c r="J486" s="585">
        <v>1800</v>
      </c>
      <c r="K486" s="2241">
        <f>K484+J486</f>
        <v>16091719</v>
      </c>
    </row>
    <row r="487" spans="1:11">
      <c r="A487" s="9515"/>
      <c r="B487" s="2203"/>
      <c r="C487" s="556" t="s">
        <v>1278</v>
      </c>
      <c r="D487" s="3196" t="s">
        <v>278</v>
      </c>
      <c r="E487" s="974" t="s">
        <v>279</v>
      </c>
      <c r="F487" s="3200"/>
      <c r="G487" s="3200">
        <v>305000</v>
      </c>
      <c r="H487" s="3200"/>
      <c r="I487" s="3200"/>
      <c r="J487" s="3206"/>
      <c r="K487" s="2240">
        <f>K486-G487</f>
        <v>15786719</v>
      </c>
    </row>
    <row r="488" spans="1:11">
      <c r="A488" s="9516"/>
      <c r="B488" s="2204"/>
      <c r="C488" s="555" t="s">
        <v>1527</v>
      </c>
      <c r="D488" s="3197" t="s">
        <v>38</v>
      </c>
      <c r="E488" s="3204"/>
      <c r="F488" s="3201"/>
      <c r="G488" s="3201"/>
      <c r="H488" s="3201"/>
      <c r="I488" s="3201"/>
      <c r="J488" s="3207"/>
      <c r="K488" s="2241"/>
    </row>
    <row r="489" spans="1:11">
      <c r="A489" s="487"/>
      <c r="B489" s="2220"/>
      <c r="C489" s="529"/>
      <c r="D489" s="602"/>
      <c r="E489" s="605"/>
      <c r="F489" s="577"/>
      <c r="G489" s="577"/>
      <c r="H489" s="600"/>
      <c r="I489" s="577"/>
      <c r="J489" s="604">
        <v>3600</v>
      </c>
      <c r="K489" s="2243">
        <f>K487+J489</f>
        <v>15790319</v>
      </c>
    </row>
    <row r="490" spans="1:11">
      <c r="A490" s="9515"/>
      <c r="B490" s="2203"/>
      <c r="C490" s="474" t="s">
        <v>1278</v>
      </c>
      <c r="D490" s="485" t="s">
        <v>1221</v>
      </c>
      <c r="E490" s="3198" t="s">
        <v>1236</v>
      </c>
      <c r="F490" s="3200"/>
      <c r="G490" s="3200">
        <v>305000</v>
      </c>
      <c r="H490" s="3200"/>
      <c r="I490" s="3200"/>
      <c r="J490" s="3200"/>
      <c r="K490" s="2240">
        <f>K489-G490</f>
        <v>15485319</v>
      </c>
    </row>
    <row r="491" spans="1:11">
      <c r="A491" s="9516"/>
      <c r="B491" s="2204"/>
      <c r="C491" s="477" t="s">
        <v>1220</v>
      </c>
      <c r="D491" s="486" t="s">
        <v>1222</v>
      </c>
      <c r="E491" s="3199"/>
      <c r="F491" s="3201"/>
      <c r="G491" s="3201"/>
      <c r="H491" s="3201"/>
      <c r="I491" s="3201"/>
      <c r="J491" s="3201"/>
      <c r="K491" s="2241"/>
    </row>
    <row r="492" spans="1:11">
      <c r="A492" s="487"/>
      <c r="B492" s="561"/>
      <c r="C492" s="528"/>
      <c r="D492" s="2499"/>
      <c r="E492" s="2990"/>
      <c r="F492" s="577"/>
      <c r="G492" s="577"/>
      <c r="H492" s="600"/>
      <c r="I492" s="577"/>
      <c r="J492" s="604">
        <v>3600</v>
      </c>
      <c r="K492" s="2241">
        <f>K490+J492</f>
        <v>15488919</v>
      </c>
    </row>
    <row r="493" spans="1:11">
      <c r="A493" s="9515"/>
      <c r="B493" s="2203" t="s">
        <v>2003</v>
      </c>
      <c r="C493" s="556" t="s">
        <v>815</v>
      </c>
      <c r="D493" s="3218" t="s">
        <v>955</v>
      </c>
      <c r="E493" s="3216" t="s">
        <v>1232</v>
      </c>
      <c r="F493" s="3214"/>
      <c r="G493" s="3214"/>
      <c r="H493" s="3214"/>
      <c r="I493" s="3214">
        <v>453649</v>
      </c>
      <c r="J493" s="595"/>
      <c r="K493" s="2240">
        <f>K492-I493</f>
        <v>15035270</v>
      </c>
    </row>
    <row r="494" spans="1:11">
      <c r="A494" s="9516"/>
      <c r="B494" s="2204"/>
      <c r="C494" s="555" t="s">
        <v>1186</v>
      </c>
      <c r="D494" s="3219" t="s">
        <v>956</v>
      </c>
      <c r="E494" s="3217"/>
      <c r="F494" s="3215"/>
      <c r="G494" s="3215"/>
      <c r="H494" s="3215"/>
      <c r="I494" s="3215"/>
      <c r="J494" s="595"/>
      <c r="K494" s="2241"/>
    </row>
    <row r="495" spans="1:11">
      <c r="A495" s="487"/>
      <c r="B495" s="561"/>
      <c r="C495" s="465"/>
      <c r="D495" s="602"/>
      <c r="E495" s="605"/>
      <c r="F495" s="577"/>
      <c r="G495" s="600"/>
      <c r="H495" s="600"/>
      <c r="I495" s="600"/>
      <c r="J495" s="585">
        <v>1800</v>
      </c>
      <c r="K495" s="2241">
        <f>K493+J495</f>
        <v>15037070</v>
      </c>
    </row>
    <row r="496" spans="1:11">
      <c r="A496" s="9515"/>
      <c r="B496" s="2203"/>
      <c r="C496" s="556" t="s">
        <v>796</v>
      </c>
      <c r="D496" s="3218" t="s">
        <v>955</v>
      </c>
      <c r="E496" s="3216" t="s">
        <v>1232</v>
      </c>
      <c r="F496" s="3214"/>
      <c r="G496" s="3214"/>
      <c r="H496" s="3214"/>
      <c r="I496" s="3214">
        <v>90800</v>
      </c>
      <c r="J496" s="3221"/>
      <c r="K496" s="2240">
        <f>K495-I496</f>
        <v>14946270</v>
      </c>
    </row>
    <row r="497" spans="1:11">
      <c r="A497" s="9516"/>
      <c r="B497" s="2204"/>
      <c r="C497" s="477" t="s">
        <v>1187</v>
      </c>
      <c r="D497" s="3219" t="s">
        <v>956</v>
      </c>
      <c r="E497" s="3217"/>
      <c r="F497" s="3215"/>
      <c r="G497" s="3215"/>
      <c r="H497" s="3215"/>
      <c r="I497" s="3215"/>
      <c r="J497" s="3222"/>
      <c r="K497" s="2241"/>
    </row>
    <row r="498" spans="1:11">
      <c r="A498" s="487"/>
      <c r="B498" s="2219"/>
      <c r="C498" s="532"/>
      <c r="D498" s="576"/>
      <c r="E498" s="582"/>
      <c r="F498" s="577"/>
      <c r="G498" s="577"/>
      <c r="H498" s="600"/>
      <c r="I498" s="577"/>
      <c r="J498" s="604">
        <v>750</v>
      </c>
      <c r="K498" s="1368">
        <f>K496+J498</f>
        <v>14947020</v>
      </c>
    </row>
    <row r="499" spans="1:11">
      <c r="A499" s="498"/>
      <c r="B499" s="2203"/>
      <c r="C499" s="474" t="s">
        <v>815</v>
      </c>
      <c r="D499" s="485" t="s">
        <v>1852</v>
      </c>
      <c r="E499" s="3216"/>
      <c r="F499" s="3214"/>
      <c r="G499" s="3214"/>
      <c r="H499" s="3223"/>
      <c r="I499" s="3214">
        <v>3006325</v>
      </c>
      <c r="J499" s="3221"/>
      <c r="K499" s="1977">
        <f>K498-I499</f>
        <v>11940695</v>
      </c>
    </row>
    <row r="500" spans="1:11">
      <c r="A500" s="498"/>
      <c r="B500" s="2204"/>
      <c r="C500" s="461" t="s">
        <v>1851</v>
      </c>
      <c r="D500" s="486"/>
      <c r="E500" s="3217"/>
      <c r="F500" s="3215"/>
      <c r="G500" s="3215"/>
      <c r="H500" s="3224"/>
      <c r="I500" s="3215"/>
      <c r="J500" s="3222"/>
      <c r="K500" s="1978"/>
    </row>
    <row r="501" spans="1:11">
      <c r="A501" s="514"/>
      <c r="B501" s="2211"/>
      <c r="C501" s="532"/>
      <c r="D501" s="602"/>
      <c r="E501" s="605"/>
      <c r="F501" s="577"/>
      <c r="G501" s="577"/>
      <c r="H501" s="600"/>
      <c r="I501" s="577"/>
      <c r="J501" s="604">
        <v>1800</v>
      </c>
      <c r="K501" s="2244">
        <f>K499+J501</f>
        <v>11942495</v>
      </c>
    </row>
    <row r="502" spans="1:11">
      <c r="A502" s="498"/>
      <c r="B502" s="2203"/>
      <c r="C502" s="474" t="s">
        <v>815</v>
      </c>
      <c r="D502" s="485" t="s">
        <v>1852</v>
      </c>
      <c r="E502" s="3216"/>
      <c r="F502" s="3214"/>
      <c r="G502" s="3214"/>
      <c r="H502" s="3223"/>
      <c r="I502" s="3214">
        <v>1914930</v>
      </c>
      <c r="J502" s="3221"/>
      <c r="K502" s="1977">
        <f>K501-I502</f>
        <v>10027565</v>
      </c>
    </row>
    <row r="503" spans="1:11">
      <c r="A503" s="498"/>
      <c r="B503" s="2227"/>
      <c r="C503" s="461" t="s">
        <v>1853</v>
      </c>
      <c r="D503" s="486"/>
      <c r="E503" s="3217"/>
      <c r="F503" s="3215"/>
      <c r="G503" s="3215"/>
      <c r="H503" s="3224"/>
      <c r="I503" s="3215"/>
      <c r="J503" s="3222"/>
      <c r="K503" s="1978"/>
    </row>
    <row r="504" spans="1:11">
      <c r="A504" s="514"/>
      <c r="B504" s="2211"/>
      <c r="C504" s="532"/>
      <c r="D504" s="602"/>
      <c r="E504" s="605"/>
      <c r="F504" s="577"/>
      <c r="G504" s="577"/>
      <c r="H504" s="600"/>
      <c r="I504" s="577"/>
      <c r="J504" s="604">
        <v>1800</v>
      </c>
      <c r="K504" s="2244">
        <f>K502+J504</f>
        <v>10029365</v>
      </c>
    </row>
    <row r="505" spans="1:11">
      <c r="A505" s="498"/>
      <c r="B505" s="2203"/>
      <c r="C505" s="474" t="s">
        <v>815</v>
      </c>
      <c r="D505" s="485" t="s">
        <v>1852</v>
      </c>
      <c r="E505" s="3216"/>
      <c r="F505" s="3214"/>
      <c r="G505" s="3214"/>
      <c r="H505" s="3223"/>
      <c r="I505" s="3214">
        <v>1337793</v>
      </c>
      <c r="J505" s="3221"/>
      <c r="K505" s="2195">
        <f>K504-I505</f>
        <v>8691572</v>
      </c>
    </row>
    <row r="506" spans="1:11">
      <c r="A506" s="498"/>
      <c r="B506" s="2204"/>
      <c r="C506" s="461" t="s">
        <v>1854</v>
      </c>
      <c r="D506" s="486"/>
      <c r="E506" s="3217"/>
      <c r="F506" s="3215"/>
      <c r="G506" s="3215"/>
      <c r="H506" s="3224"/>
      <c r="I506" s="3215"/>
      <c r="J506" s="3222"/>
      <c r="K506" s="2195"/>
    </row>
    <row r="507" spans="1:11">
      <c r="A507" s="514"/>
      <c r="B507" s="561"/>
      <c r="C507" s="532"/>
      <c r="D507" s="602"/>
      <c r="E507" s="605"/>
      <c r="F507" s="577"/>
      <c r="G507" s="577"/>
      <c r="H507" s="600"/>
      <c r="I507" s="577"/>
      <c r="J507" s="604">
        <v>1800</v>
      </c>
      <c r="K507" s="2244">
        <f>K505+J507</f>
        <v>8693372</v>
      </c>
    </row>
    <row r="508" spans="1:11">
      <c r="A508" s="491"/>
      <c r="B508" s="2203"/>
      <c r="C508" s="474" t="s">
        <v>815</v>
      </c>
      <c r="D508" s="485" t="s">
        <v>1852</v>
      </c>
      <c r="E508" s="3216"/>
      <c r="F508" s="3214"/>
      <c r="G508" s="3214"/>
      <c r="H508" s="3223"/>
      <c r="I508" s="3214">
        <v>4922948</v>
      </c>
      <c r="J508" s="3221"/>
      <c r="K508" s="1977">
        <f>K507-I508</f>
        <v>3770424</v>
      </c>
    </row>
    <row r="509" spans="1:11">
      <c r="A509" s="487"/>
      <c r="B509" s="2204"/>
      <c r="C509" s="461" t="s">
        <v>1855</v>
      </c>
      <c r="D509" s="486"/>
      <c r="E509" s="3217"/>
      <c r="F509" s="3215"/>
      <c r="G509" s="3215"/>
      <c r="H509" s="3224"/>
      <c r="I509" s="3215"/>
      <c r="J509" s="3222"/>
      <c r="K509" s="1978"/>
    </row>
    <row r="510" spans="1:11">
      <c r="A510" s="514"/>
      <c r="B510" s="561"/>
      <c r="C510" s="532"/>
      <c r="D510" s="602"/>
      <c r="E510" s="605"/>
      <c r="F510" s="577"/>
      <c r="G510" s="577"/>
      <c r="H510" s="600"/>
      <c r="I510" s="577"/>
      <c r="J510" s="604">
        <v>1800</v>
      </c>
      <c r="K510" s="2244">
        <f>K508+J510</f>
        <v>3772224</v>
      </c>
    </row>
    <row r="511" spans="1:11">
      <c r="A511" s="491"/>
      <c r="B511" s="2203"/>
      <c r="C511" s="474" t="s">
        <v>815</v>
      </c>
      <c r="D511" s="485" t="s">
        <v>1852</v>
      </c>
      <c r="E511" s="3216"/>
      <c r="F511" s="3214"/>
      <c r="G511" s="3214"/>
      <c r="H511" s="3223"/>
      <c r="I511" s="3214">
        <v>263255</v>
      </c>
      <c r="J511" s="3221"/>
      <c r="K511" s="2195">
        <f>K510-I511</f>
        <v>3508969</v>
      </c>
    </row>
    <row r="512" spans="1:11">
      <c r="A512" s="498"/>
      <c r="B512" s="2227"/>
      <c r="C512" s="461" t="s">
        <v>1856</v>
      </c>
      <c r="D512" s="486"/>
      <c r="E512" s="3217"/>
      <c r="F512" s="3215"/>
      <c r="G512" s="3215"/>
      <c r="H512" s="3224"/>
      <c r="I512" s="3215"/>
      <c r="J512" s="3222"/>
      <c r="K512" s="2195"/>
    </row>
    <row r="513" spans="1:11">
      <c r="A513" s="514"/>
      <c r="B513" s="2211"/>
      <c r="C513" s="532"/>
      <c r="D513" s="602"/>
      <c r="E513" s="605"/>
      <c r="F513" s="577"/>
      <c r="G513" s="577"/>
      <c r="H513" s="600"/>
      <c r="I513" s="577"/>
      <c r="J513" s="604">
        <v>1800</v>
      </c>
      <c r="K513" s="2244">
        <f>K511+J513</f>
        <v>3510769</v>
      </c>
    </row>
    <row r="514" spans="1:11">
      <c r="A514" s="498"/>
      <c r="B514" s="2203"/>
      <c r="C514" s="474" t="s">
        <v>815</v>
      </c>
      <c r="D514" s="485" t="s">
        <v>1852</v>
      </c>
      <c r="E514" s="3216"/>
      <c r="F514" s="3214"/>
      <c r="G514" s="3214"/>
      <c r="H514" s="3223"/>
      <c r="I514" s="3214">
        <v>520630</v>
      </c>
      <c r="J514" s="3221"/>
      <c r="K514" s="2195">
        <f>K513-I514</f>
        <v>2990139</v>
      </c>
    </row>
    <row r="515" spans="1:11">
      <c r="A515" s="498"/>
      <c r="B515" s="2204"/>
      <c r="C515" s="461" t="s">
        <v>1857</v>
      </c>
      <c r="D515" s="486"/>
      <c r="E515" s="3217"/>
      <c r="F515" s="3215"/>
      <c r="G515" s="3215"/>
      <c r="H515" s="3224"/>
      <c r="I515" s="3215"/>
      <c r="J515" s="3222"/>
      <c r="K515" s="2195"/>
    </row>
    <row r="516" spans="1:11">
      <c r="A516" s="514"/>
      <c r="B516" s="561"/>
      <c r="C516" s="532"/>
      <c r="D516" s="602"/>
      <c r="E516" s="605"/>
      <c r="F516" s="577"/>
      <c r="G516" s="577"/>
      <c r="H516" s="600"/>
      <c r="I516" s="577"/>
      <c r="J516" s="604">
        <v>1800</v>
      </c>
      <c r="K516" s="2244">
        <f>K514+J516</f>
        <v>2991939</v>
      </c>
    </row>
    <row r="517" spans="1:11">
      <c r="A517" s="9515"/>
      <c r="B517" s="2203"/>
      <c r="C517" s="556" t="s">
        <v>869</v>
      </c>
      <c r="D517" s="3218" t="s">
        <v>1845</v>
      </c>
      <c r="E517" s="1136"/>
      <c r="F517" s="3214"/>
      <c r="G517" s="3214"/>
      <c r="H517" s="537"/>
      <c r="I517" s="3214">
        <v>50135</v>
      </c>
      <c r="J517" s="595"/>
      <c r="K517" s="2240">
        <f>K516-I517</f>
        <v>2941804</v>
      </c>
    </row>
    <row r="518" spans="1:11">
      <c r="A518" s="9516"/>
      <c r="B518" s="2204"/>
      <c r="C518" s="555" t="s">
        <v>1839</v>
      </c>
      <c r="D518" s="3219"/>
      <c r="E518" s="3220"/>
      <c r="F518" s="3215"/>
      <c r="G518" s="3215"/>
      <c r="H518" s="515"/>
      <c r="I518" s="3215"/>
      <c r="J518" s="559"/>
      <c r="K518" s="2241"/>
    </row>
    <row r="519" spans="1:11">
      <c r="A519" s="487"/>
      <c r="B519" s="561"/>
      <c r="C519" s="532"/>
      <c r="D519" s="576"/>
      <c r="E519" s="582"/>
      <c r="F519" s="577"/>
      <c r="G519" s="577"/>
      <c r="H519" s="600"/>
      <c r="I519" s="577"/>
      <c r="J519" s="585">
        <v>1650</v>
      </c>
      <c r="K519" s="2241">
        <f>K517+J519</f>
        <v>2943454</v>
      </c>
    </row>
    <row r="520" spans="1:11">
      <c r="A520" s="9515"/>
      <c r="B520" s="2203"/>
      <c r="C520" s="556" t="s">
        <v>869</v>
      </c>
      <c r="D520" s="3218" t="s">
        <v>1845</v>
      </c>
      <c r="E520" s="1136"/>
      <c r="F520" s="3214"/>
      <c r="G520" s="3214"/>
      <c r="H520" s="537"/>
      <c r="I520" s="3214">
        <v>229062</v>
      </c>
      <c r="J520" s="595"/>
      <c r="K520" s="2240">
        <f>K519-I520</f>
        <v>2714392</v>
      </c>
    </row>
    <row r="521" spans="1:11">
      <c r="A521" s="9516"/>
      <c r="B521" s="2204"/>
      <c r="C521" s="555" t="s">
        <v>1928</v>
      </c>
      <c r="D521" s="3219"/>
      <c r="E521" s="3220"/>
      <c r="F521" s="3215"/>
      <c r="G521" s="3215"/>
      <c r="H521" s="515"/>
      <c r="I521" s="3215"/>
      <c r="J521" s="559"/>
      <c r="K521" s="2241"/>
    </row>
    <row r="522" spans="1:11">
      <c r="A522" s="487"/>
      <c r="B522" s="2220"/>
      <c r="C522" s="532"/>
      <c r="D522" s="576"/>
      <c r="E522" s="582"/>
      <c r="F522" s="577"/>
      <c r="G522" s="577"/>
      <c r="H522" s="600"/>
      <c r="I522" s="577"/>
      <c r="J522" s="585">
        <v>1650</v>
      </c>
      <c r="K522" s="2243">
        <f>K520+J522</f>
        <v>2716042</v>
      </c>
    </row>
    <row r="523" spans="1:11">
      <c r="A523" s="9515"/>
      <c r="B523" s="2203"/>
      <c r="C523" s="556" t="s">
        <v>869</v>
      </c>
      <c r="D523" s="3218" t="s">
        <v>1845</v>
      </c>
      <c r="E523" s="1136"/>
      <c r="F523" s="3214"/>
      <c r="G523" s="3214"/>
      <c r="H523" s="537"/>
      <c r="I523" s="3214">
        <v>74709</v>
      </c>
      <c r="J523" s="595"/>
      <c r="K523" s="2240">
        <f>K522-I523</f>
        <v>2641333</v>
      </c>
    </row>
    <row r="524" spans="1:11">
      <c r="A524" s="9516"/>
      <c r="B524" s="2204"/>
      <c r="C524" s="555" t="s">
        <v>1840</v>
      </c>
      <c r="D524" s="3219"/>
      <c r="E524" s="3220"/>
      <c r="F524" s="3215"/>
      <c r="G524" s="3215"/>
      <c r="H524" s="515"/>
      <c r="I524" s="3215"/>
      <c r="J524" s="559"/>
      <c r="K524" s="2241"/>
    </row>
    <row r="525" spans="1:11">
      <c r="A525" s="487"/>
      <c r="B525" s="561"/>
      <c r="C525" s="532"/>
      <c r="D525" s="576"/>
      <c r="E525" s="582"/>
      <c r="F525" s="577"/>
      <c r="G525" s="577"/>
      <c r="H525" s="600"/>
      <c r="I525" s="577"/>
      <c r="J525" s="585">
        <v>1650</v>
      </c>
      <c r="K525" s="2241">
        <f>K523+J525</f>
        <v>2642983</v>
      </c>
    </row>
    <row r="526" spans="1:11">
      <c r="A526" s="9515"/>
      <c r="B526" s="2203" t="s">
        <v>2004</v>
      </c>
      <c r="C526" s="545" t="s">
        <v>1109</v>
      </c>
      <c r="D526" s="3225" t="s">
        <v>1471</v>
      </c>
      <c r="E526" s="3227" t="s">
        <v>1469</v>
      </c>
      <c r="F526" s="3229"/>
      <c r="G526" s="3229">
        <v>502500</v>
      </c>
      <c r="H526" s="3229"/>
      <c r="I526" s="3229"/>
      <c r="J526" s="3232"/>
      <c r="K526" s="2240">
        <f>K525-G526</f>
        <v>2140483</v>
      </c>
    </row>
    <row r="527" spans="1:11">
      <c r="A527" s="9516"/>
      <c r="B527" s="2204"/>
      <c r="C527" s="538" t="s">
        <v>1468</v>
      </c>
      <c r="D527" s="3226" t="s">
        <v>1325</v>
      </c>
      <c r="E527" s="3228"/>
      <c r="F527" s="3230"/>
      <c r="G527" s="3230"/>
      <c r="H527" s="3230"/>
      <c r="I527" s="3230"/>
      <c r="J527" s="3233"/>
      <c r="K527" s="2241"/>
    </row>
    <row r="528" spans="1:11">
      <c r="A528" s="487"/>
      <c r="B528" s="561"/>
      <c r="C528" s="532"/>
      <c r="D528" s="576"/>
      <c r="E528" s="582"/>
      <c r="F528" s="577"/>
      <c r="G528" s="577"/>
      <c r="H528" s="600"/>
      <c r="I528" s="577"/>
      <c r="J528" s="604">
        <v>1800</v>
      </c>
      <c r="K528" s="2241">
        <f>K526+J528</f>
        <v>2142283</v>
      </c>
    </row>
    <row r="529" spans="1:11">
      <c r="A529" s="9515"/>
      <c r="B529" s="2203"/>
      <c r="C529" s="556" t="s">
        <v>869</v>
      </c>
      <c r="D529" s="3225" t="s">
        <v>1845</v>
      </c>
      <c r="E529" s="1136"/>
      <c r="F529" s="3229"/>
      <c r="G529" s="3229"/>
      <c r="H529" s="537"/>
      <c r="I529" s="3229">
        <v>458513</v>
      </c>
      <c r="J529" s="595"/>
      <c r="K529" s="2240">
        <f>K528-I529</f>
        <v>1683770</v>
      </c>
    </row>
    <row r="530" spans="1:11">
      <c r="A530" s="9516"/>
      <c r="B530" s="2204"/>
      <c r="C530" s="555" t="s">
        <v>1872</v>
      </c>
      <c r="D530" s="3226"/>
      <c r="E530" s="3231"/>
      <c r="F530" s="3230"/>
      <c r="G530" s="3230"/>
      <c r="H530" s="515"/>
      <c r="I530" s="3230"/>
      <c r="J530" s="559"/>
      <c r="K530" s="2241"/>
    </row>
    <row r="531" spans="1:11">
      <c r="A531" s="487"/>
      <c r="B531" s="561"/>
      <c r="C531" s="532"/>
      <c r="D531" s="576"/>
      <c r="E531" s="582"/>
      <c r="F531" s="577"/>
      <c r="G531" s="577"/>
      <c r="H531" s="600"/>
      <c r="I531" s="577"/>
      <c r="J531" s="585">
        <v>1650</v>
      </c>
      <c r="K531" s="2243">
        <f>K529+J531</f>
        <v>1685420</v>
      </c>
    </row>
    <row r="532" spans="1:11">
      <c r="A532" s="9515"/>
      <c r="B532" s="2203" t="s">
        <v>2005</v>
      </c>
      <c r="C532" s="474" t="s">
        <v>1907</v>
      </c>
      <c r="D532" s="3234" t="s">
        <v>224</v>
      </c>
      <c r="E532" s="974" t="s">
        <v>176</v>
      </c>
      <c r="F532" s="3237"/>
      <c r="G532" s="3237">
        <v>405000</v>
      </c>
      <c r="H532" s="537"/>
      <c r="I532" s="3237"/>
      <c r="J532" s="595"/>
      <c r="K532" s="2240">
        <f>K531-G532</f>
        <v>1280420</v>
      </c>
    </row>
    <row r="533" spans="1:11">
      <c r="A533" s="9516"/>
      <c r="B533" s="2204"/>
      <c r="C533" s="555" t="s">
        <v>757</v>
      </c>
      <c r="D533" s="3235" t="s">
        <v>758</v>
      </c>
      <c r="E533" s="3244"/>
      <c r="F533" s="3238"/>
      <c r="G533" s="3238"/>
      <c r="H533" s="515"/>
      <c r="I533" s="3238"/>
      <c r="J533" s="595"/>
      <c r="K533" s="2241"/>
    </row>
    <row r="534" spans="1:11">
      <c r="A534" s="514"/>
      <c r="B534" s="3241"/>
      <c r="C534" s="532"/>
      <c r="D534" s="576"/>
      <c r="E534" s="582"/>
      <c r="F534" s="575"/>
      <c r="G534" s="575"/>
      <c r="H534" s="2200"/>
      <c r="I534" s="575"/>
      <c r="J534" s="585">
        <v>3600</v>
      </c>
      <c r="K534" s="2614">
        <f>K532+J534</f>
        <v>1284020</v>
      </c>
    </row>
    <row r="535" spans="1:11">
      <c r="A535" s="498"/>
      <c r="B535" s="979"/>
      <c r="C535" s="457" t="s">
        <v>781</v>
      </c>
      <c r="D535" s="3234"/>
      <c r="E535" s="1796"/>
      <c r="F535" s="3237"/>
      <c r="G535" s="1960"/>
      <c r="H535" s="537"/>
      <c r="I535" s="3237">
        <v>349190</v>
      </c>
      <c r="J535" s="595"/>
      <c r="K535" s="2195">
        <f>K534-I535</f>
        <v>934830</v>
      </c>
    </row>
    <row r="536" spans="1:11">
      <c r="A536" s="498"/>
      <c r="B536" s="979"/>
      <c r="C536" s="3250" t="s">
        <v>1828</v>
      </c>
      <c r="D536" s="3246"/>
      <c r="E536" s="3247"/>
      <c r="F536" s="3245"/>
      <c r="G536" s="3245"/>
      <c r="H536" s="3253"/>
      <c r="I536" s="3245"/>
      <c r="J536" s="595"/>
      <c r="K536" s="2195"/>
    </row>
    <row r="537" spans="1:11">
      <c r="A537" s="514"/>
      <c r="B537" s="3241"/>
      <c r="C537" s="532"/>
      <c r="D537" s="576"/>
      <c r="E537" s="582"/>
      <c r="F537" s="575"/>
      <c r="G537" s="575"/>
      <c r="H537" s="2200"/>
      <c r="I537" s="575"/>
      <c r="J537" s="585">
        <v>1500</v>
      </c>
      <c r="K537" s="2614">
        <f>K535+J537</f>
        <v>936330</v>
      </c>
    </row>
    <row r="538" spans="1:11">
      <c r="A538" s="498"/>
      <c r="B538" s="979"/>
      <c r="C538" s="545" t="s">
        <v>1109</v>
      </c>
      <c r="D538" s="3246" t="s">
        <v>1745</v>
      </c>
      <c r="E538" s="974" t="s">
        <v>1746</v>
      </c>
      <c r="F538" s="3237"/>
      <c r="G538" s="3237">
        <v>502500</v>
      </c>
      <c r="H538" s="537"/>
      <c r="I538" s="9492"/>
      <c r="J538" s="595"/>
      <c r="K538" s="2195">
        <f>K537-G538</f>
        <v>433830</v>
      </c>
    </row>
    <row r="539" spans="1:11">
      <c r="A539" s="487"/>
      <c r="B539" s="3249"/>
      <c r="C539" s="538" t="s">
        <v>1501</v>
      </c>
      <c r="D539" s="3235" t="s">
        <v>38</v>
      </c>
      <c r="E539" s="3236"/>
      <c r="F539" s="3238"/>
      <c r="G539" s="3238"/>
      <c r="H539" s="515"/>
      <c r="I539" s="9493"/>
      <c r="J539" s="559"/>
      <c r="K539" s="2195"/>
    </row>
    <row r="540" spans="1:11">
      <c r="A540" s="514"/>
      <c r="B540" s="561"/>
      <c r="C540" s="532"/>
      <c r="D540" s="576"/>
      <c r="E540" s="582"/>
      <c r="F540" s="577"/>
      <c r="G540" s="577"/>
      <c r="H540" s="600"/>
      <c r="I540" s="577"/>
      <c r="J540" s="604">
        <v>1800</v>
      </c>
      <c r="K540" s="2614">
        <f>K538+J540</f>
        <v>435630</v>
      </c>
    </row>
    <row r="541" spans="1:11">
      <c r="A541" s="3251"/>
      <c r="B541" s="3248"/>
      <c r="C541" s="556" t="s">
        <v>997</v>
      </c>
      <c r="D541" s="3234" t="s">
        <v>983</v>
      </c>
      <c r="E541" s="3239" t="s">
        <v>262</v>
      </c>
      <c r="F541" s="3237"/>
      <c r="G541" s="3242">
        <v>202500</v>
      </c>
      <c r="H541" s="534"/>
      <c r="I541" s="3237"/>
      <c r="J541" s="595"/>
      <c r="K541" s="2195">
        <f>K540-G541</f>
        <v>233130</v>
      </c>
    </row>
    <row r="542" spans="1:11">
      <c r="A542" s="3252"/>
      <c r="B542" s="3249"/>
      <c r="C542" s="555" t="s">
        <v>1581</v>
      </c>
      <c r="D542" s="3235" t="s">
        <v>38</v>
      </c>
      <c r="E542" s="3240"/>
      <c r="F542" s="3238"/>
      <c r="G542" s="3243"/>
      <c r="H542" s="515"/>
      <c r="I542" s="3238"/>
      <c r="J542" s="559"/>
      <c r="K542" s="2195"/>
    </row>
    <row r="543" spans="1:11">
      <c r="A543" s="514"/>
      <c r="B543" s="3241"/>
      <c r="C543" s="1795"/>
      <c r="D543" s="576"/>
      <c r="E543" s="584"/>
      <c r="F543" s="600"/>
      <c r="G543" s="600"/>
      <c r="H543" s="600"/>
      <c r="I543" s="600"/>
      <c r="J543" s="604">
        <v>1800</v>
      </c>
      <c r="K543" s="2614">
        <f>K541+J543</f>
        <v>234930</v>
      </c>
    </row>
    <row r="544" spans="1:11">
      <c r="A544" s="498"/>
      <c r="B544" s="979" t="s">
        <v>2006</v>
      </c>
      <c r="C544" s="556" t="s">
        <v>591</v>
      </c>
      <c r="D544" s="3254"/>
      <c r="E544" s="3258"/>
      <c r="F544" s="3256">
        <v>20000000</v>
      </c>
      <c r="G544" s="980"/>
      <c r="H544" s="943"/>
      <c r="I544" s="980"/>
      <c r="J544" s="2036"/>
      <c r="K544" s="2195">
        <f>K543+F544</f>
        <v>20234930</v>
      </c>
    </row>
    <row r="545" spans="1:11">
      <c r="A545" s="487"/>
      <c r="B545" s="3249"/>
      <c r="C545" s="555"/>
      <c r="D545" s="3255"/>
      <c r="E545" s="3259"/>
      <c r="F545" s="3257"/>
      <c r="G545" s="3243"/>
      <c r="H545" s="460"/>
      <c r="I545" s="3243"/>
      <c r="J545" s="571"/>
      <c r="K545" s="2195"/>
    </row>
    <row r="546" spans="1:11">
      <c r="A546" s="514"/>
      <c r="B546" s="3241"/>
      <c r="C546" s="532"/>
      <c r="D546" s="576"/>
      <c r="E546" s="582"/>
      <c r="F546" s="575"/>
      <c r="G546" s="575"/>
      <c r="H546" s="586"/>
      <c r="I546" s="575"/>
      <c r="J546" s="585"/>
      <c r="K546" s="2614"/>
    </row>
    <row r="547" spans="1:11">
      <c r="A547" s="498"/>
      <c r="B547" s="979"/>
      <c r="C547" s="556" t="s">
        <v>1710</v>
      </c>
      <c r="D547" s="3254"/>
      <c r="E547" s="3269"/>
      <c r="F547" s="3262"/>
      <c r="G547" s="3262"/>
      <c r="H547" s="923"/>
      <c r="I547" s="3262">
        <v>75680</v>
      </c>
      <c r="J547" s="1996"/>
      <c r="K547" s="2195">
        <f>K544-I547</f>
        <v>20159250</v>
      </c>
    </row>
    <row r="548" spans="1:11">
      <c r="A548" s="498"/>
      <c r="B548" s="979"/>
      <c r="C548" s="555" t="s">
        <v>1931</v>
      </c>
      <c r="D548" s="3255"/>
      <c r="E548" s="3270"/>
      <c r="F548" s="3263"/>
      <c r="G548" s="3263"/>
      <c r="H548" s="460"/>
      <c r="I548" s="3263"/>
      <c r="J548" s="571"/>
      <c r="K548" s="2195"/>
    </row>
    <row r="549" spans="1:11">
      <c r="A549" s="514"/>
      <c r="B549" s="3241"/>
      <c r="C549" s="2197"/>
      <c r="D549" s="576"/>
      <c r="E549" s="582"/>
      <c r="F549" s="575"/>
      <c r="G549" s="575"/>
      <c r="H549" s="586"/>
      <c r="I549" s="2196"/>
      <c r="J549" s="604">
        <v>1500</v>
      </c>
      <c r="K549" s="2614">
        <f>K547+J549</f>
        <v>20160750</v>
      </c>
    </row>
    <row r="550" spans="1:11">
      <c r="A550" s="498"/>
      <c r="B550" s="979"/>
      <c r="C550" s="457" t="s">
        <v>1109</v>
      </c>
      <c r="D550" s="3267" t="s">
        <v>1580</v>
      </c>
      <c r="E550" s="459" t="s">
        <v>1600</v>
      </c>
      <c r="F550" s="3256"/>
      <c r="G550" s="3264">
        <v>502500</v>
      </c>
      <c r="H550" s="3260"/>
      <c r="I550" s="3256"/>
      <c r="J550" s="534"/>
      <c r="K550" s="2195">
        <f>K549-G550</f>
        <v>19658250</v>
      </c>
    </row>
    <row r="551" spans="1:11">
      <c r="A551" s="498"/>
      <c r="B551" s="979"/>
      <c r="C551" s="461" t="s">
        <v>1579</v>
      </c>
      <c r="D551" s="3268" t="s">
        <v>38</v>
      </c>
      <c r="E551" s="3266"/>
      <c r="F551" s="3257"/>
      <c r="G551" s="3265"/>
      <c r="H551" s="3261"/>
      <c r="I551" s="3257"/>
      <c r="J551" s="537"/>
      <c r="K551" s="2195"/>
    </row>
    <row r="552" spans="1:11">
      <c r="A552" s="514"/>
      <c r="B552" s="3241"/>
      <c r="C552" s="2722"/>
      <c r="D552" s="891"/>
      <c r="E552" s="891"/>
      <c r="F552" s="586"/>
      <c r="G552" s="588"/>
      <c r="H552" s="586"/>
      <c r="I552" s="586"/>
      <c r="J552" s="585">
        <v>1800</v>
      </c>
      <c r="K552" s="2614">
        <f>K550+J552</f>
        <v>19660050</v>
      </c>
    </row>
    <row r="553" spans="1:11">
      <c r="A553" s="498"/>
      <c r="B553" s="979" t="s">
        <v>2007</v>
      </c>
      <c r="C553" s="474" t="s">
        <v>1109</v>
      </c>
      <c r="D553" s="3275" t="s">
        <v>1312</v>
      </c>
      <c r="E553" s="3273" t="s">
        <v>1326</v>
      </c>
      <c r="F553" s="3271"/>
      <c r="G553" s="3271">
        <v>502500</v>
      </c>
      <c r="H553" s="534"/>
      <c r="I553" s="3271"/>
      <c r="J553" s="595"/>
      <c r="K553" s="2195">
        <f>K552-G553</f>
        <v>19157550</v>
      </c>
    </row>
    <row r="554" spans="1:11">
      <c r="A554" s="498"/>
      <c r="B554" s="979"/>
      <c r="C554" s="477" t="s">
        <v>1311</v>
      </c>
      <c r="D554" s="3276" t="s">
        <v>1313</v>
      </c>
      <c r="E554" s="3274"/>
      <c r="F554" s="3272"/>
      <c r="G554" s="3272"/>
      <c r="H554" s="515"/>
      <c r="I554" s="3272"/>
      <c r="J554" s="595"/>
      <c r="K554" s="2195"/>
    </row>
    <row r="555" spans="1:11">
      <c r="A555" s="514"/>
      <c r="B555" s="3241"/>
      <c r="C555" s="532"/>
      <c r="D555" s="576"/>
      <c r="E555" s="582"/>
      <c r="F555" s="577"/>
      <c r="G555" s="600"/>
      <c r="H555" s="600"/>
      <c r="I555" s="600"/>
      <c r="J555" s="585">
        <v>1800</v>
      </c>
      <c r="K555" s="2614">
        <f>K553+J555</f>
        <v>19159350</v>
      </c>
    </row>
    <row r="556" spans="1:11">
      <c r="A556" s="498"/>
      <c r="B556" s="979"/>
      <c r="C556" s="556" t="s">
        <v>1710</v>
      </c>
      <c r="D556" s="3275" t="s">
        <v>1939</v>
      </c>
      <c r="E556" s="3279" t="s">
        <v>1894</v>
      </c>
      <c r="F556" s="3277"/>
      <c r="G556" s="3277">
        <v>10390</v>
      </c>
      <c r="H556" s="980"/>
      <c r="I556" s="3052"/>
      <c r="J556" s="1996"/>
      <c r="K556" s="2195">
        <f>K555-G556</f>
        <v>19148960</v>
      </c>
    </row>
    <row r="557" spans="1:11">
      <c r="A557" s="498"/>
      <c r="B557" s="979"/>
      <c r="C557" s="555" t="s">
        <v>1938</v>
      </c>
      <c r="D557" s="3276" t="s">
        <v>1819</v>
      </c>
      <c r="E557" s="3280"/>
      <c r="F557" s="3278"/>
      <c r="G557" s="3278"/>
      <c r="H557" s="980"/>
      <c r="I557" s="3053"/>
      <c r="J557" s="571"/>
      <c r="K557" s="2195"/>
    </row>
    <row r="558" spans="1:11">
      <c r="A558" s="514"/>
      <c r="B558" s="3241"/>
      <c r="C558" s="532"/>
      <c r="D558" s="576"/>
      <c r="E558" s="582"/>
      <c r="F558" s="575"/>
      <c r="G558" s="575"/>
      <c r="H558" s="586"/>
      <c r="I558" s="575"/>
      <c r="J558" s="585">
        <v>1500</v>
      </c>
      <c r="K558" s="2614">
        <f>K556+J558</f>
        <v>19150460</v>
      </c>
    </row>
    <row r="559" spans="1:11">
      <c r="A559" s="498"/>
      <c r="B559" s="979"/>
      <c r="C559" s="556" t="s">
        <v>1109</v>
      </c>
      <c r="D559" s="485" t="s">
        <v>1221</v>
      </c>
      <c r="E559" s="3273" t="s">
        <v>1236</v>
      </c>
      <c r="F559" s="3271"/>
      <c r="G559" s="3271">
        <v>502500</v>
      </c>
      <c r="H559" s="3271"/>
      <c r="I559" s="3271"/>
      <c r="J559" s="3271"/>
      <c r="K559" s="2195">
        <f>K558-G559</f>
        <v>18647960</v>
      </c>
    </row>
    <row r="560" spans="1:11">
      <c r="A560" s="498"/>
      <c r="B560" s="979"/>
      <c r="C560" s="555" t="s">
        <v>1220</v>
      </c>
      <c r="D560" s="486" t="s">
        <v>1222</v>
      </c>
      <c r="E560" s="3274"/>
      <c r="F560" s="3272"/>
      <c r="G560" s="3272"/>
      <c r="H560" s="3272"/>
      <c r="I560" s="3272"/>
      <c r="J560" s="3272"/>
      <c r="K560" s="2195"/>
    </row>
    <row r="561" spans="1:11">
      <c r="A561" s="514"/>
      <c r="B561" s="3241"/>
      <c r="C561" s="528"/>
      <c r="D561" s="576"/>
      <c r="E561" s="582"/>
      <c r="F561" s="577"/>
      <c r="G561" s="577"/>
      <c r="H561" s="600"/>
      <c r="I561" s="577"/>
      <c r="J561" s="604">
        <v>1800</v>
      </c>
      <c r="K561" s="2614">
        <f>K559+J561</f>
        <v>18649760</v>
      </c>
    </row>
    <row r="562" spans="1:11">
      <c r="A562" s="498"/>
      <c r="B562" s="979"/>
      <c r="C562" s="474" t="s">
        <v>1369</v>
      </c>
      <c r="D562" s="3281" t="s">
        <v>1532</v>
      </c>
      <c r="E562" s="3285" t="s">
        <v>1233</v>
      </c>
      <c r="F562" s="3283"/>
      <c r="G562" s="3283">
        <v>705000</v>
      </c>
      <c r="H562" s="3283"/>
      <c r="I562" s="3283"/>
      <c r="J562" s="3287"/>
      <c r="K562" s="2195">
        <f>K561-G562</f>
        <v>17944760</v>
      </c>
    </row>
    <row r="563" spans="1:11">
      <c r="A563" s="498"/>
      <c r="B563" s="979"/>
      <c r="C563" s="477" t="s">
        <v>1172</v>
      </c>
      <c r="D563" s="3282" t="s">
        <v>965</v>
      </c>
      <c r="E563" s="3286"/>
      <c r="F563" s="3284"/>
      <c r="G563" s="3284"/>
      <c r="H563" s="3284"/>
      <c r="I563" s="3284"/>
      <c r="J563" s="3288"/>
      <c r="K563" s="2195"/>
    </row>
    <row r="564" spans="1:11">
      <c r="A564" s="514"/>
      <c r="B564" s="3241"/>
      <c r="C564" s="532"/>
      <c r="D564" s="576"/>
      <c r="E564" s="582"/>
      <c r="F564" s="2199"/>
      <c r="G564" s="575"/>
      <c r="H564" s="586"/>
      <c r="I564" s="575"/>
      <c r="J564" s="585">
        <v>3600</v>
      </c>
      <c r="K564" s="2614">
        <f>K562+J564</f>
        <v>17948360</v>
      </c>
    </row>
    <row r="565" spans="1:11">
      <c r="A565" s="498"/>
      <c r="B565" s="979" t="s">
        <v>2008</v>
      </c>
      <c r="C565" s="435" t="s">
        <v>864</v>
      </c>
      <c r="D565" s="3293" t="s">
        <v>1221</v>
      </c>
      <c r="E565" s="3291" t="s">
        <v>1236</v>
      </c>
      <c r="F565" s="3289"/>
      <c r="G565" s="3289">
        <v>102500</v>
      </c>
      <c r="H565" s="3289"/>
      <c r="I565" s="3289"/>
      <c r="J565" s="3298"/>
      <c r="K565" s="2195">
        <f>K564-G565</f>
        <v>17845860</v>
      </c>
    </row>
    <row r="566" spans="1:11">
      <c r="A566" s="498"/>
      <c r="B566" s="979"/>
      <c r="C566" s="509" t="s">
        <v>1261</v>
      </c>
      <c r="D566" s="3294" t="s">
        <v>1222</v>
      </c>
      <c r="E566" s="3292"/>
      <c r="F566" s="3290"/>
      <c r="G566" s="3290"/>
      <c r="H566" s="3290"/>
      <c r="I566" s="3290"/>
      <c r="J566" s="3299"/>
      <c r="K566" s="2195"/>
    </row>
    <row r="567" spans="1:11">
      <c r="A567" s="514"/>
      <c r="B567" s="3241"/>
      <c r="C567" s="532"/>
      <c r="D567" s="576"/>
      <c r="E567" s="582"/>
      <c r="F567" s="577"/>
      <c r="G567" s="577"/>
      <c r="H567" s="600"/>
      <c r="I567" s="575"/>
      <c r="J567" s="585">
        <v>1800</v>
      </c>
      <c r="K567" s="2614">
        <f>K565+J567</f>
        <v>17847660</v>
      </c>
    </row>
    <row r="568" spans="1:11">
      <c r="A568" s="498"/>
      <c r="B568" s="979"/>
      <c r="C568" s="556" t="s">
        <v>1710</v>
      </c>
      <c r="D568" s="3293" t="s">
        <v>457</v>
      </c>
      <c r="E568" s="1136" t="s">
        <v>459</v>
      </c>
      <c r="F568" s="3289"/>
      <c r="G568" s="3295"/>
      <c r="H568" s="3289"/>
      <c r="I568" s="3289">
        <v>16890</v>
      </c>
      <c r="J568" s="3298"/>
      <c r="K568" s="2195">
        <f>K567-I568</f>
        <v>17830770</v>
      </c>
    </row>
    <row r="569" spans="1:11">
      <c r="A569" s="498"/>
      <c r="B569" s="979"/>
      <c r="C569" s="555" t="s">
        <v>1762</v>
      </c>
      <c r="D569" s="3294" t="s">
        <v>1893</v>
      </c>
      <c r="E569" s="3297"/>
      <c r="F569" s="3290"/>
      <c r="G569" s="3296"/>
      <c r="H569" s="3290"/>
      <c r="I569" s="3290"/>
      <c r="J569" s="3299"/>
      <c r="K569" s="2195"/>
    </row>
    <row r="570" spans="1:11">
      <c r="A570" s="514"/>
      <c r="B570" s="3241"/>
      <c r="C570" s="532"/>
      <c r="D570" s="576"/>
      <c r="E570" s="582"/>
      <c r="F570" s="577"/>
      <c r="G570" s="577"/>
      <c r="H570" s="600"/>
      <c r="I570" s="577"/>
      <c r="J570" s="604">
        <v>1500</v>
      </c>
      <c r="K570" s="2614">
        <f>K568+J570</f>
        <v>17832270</v>
      </c>
    </row>
    <row r="571" spans="1:11">
      <c r="A571" s="498"/>
      <c r="B571" s="979" t="s">
        <v>2009</v>
      </c>
      <c r="C571" s="474" t="s">
        <v>815</v>
      </c>
      <c r="D571" s="3300" t="s">
        <v>848</v>
      </c>
      <c r="E571" s="3302" t="s">
        <v>52</v>
      </c>
      <c r="F571" s="3309"/>
      <c r="G571" s="3309">
        <v>683426</v>
      </c>
      <c r="H571" s="537"/>
      <c r="I571" s="3304"/>
      <c r="J571" s="595"/>
      <c r="K571" s="2195">
        <f>K570-G571</f>
        <v>17148844</v>
      </c>
    </row>
    <row r="572" spans="1:11">
      <c r="A572" s="498"/>
      <c r="B572" s="979"/>
      <c r="C572" s="477" t="s">
        <v>847</v>
      </c>
      <c r="D572" s="3301" t="s">
        <v>51</v>
      </c>
      <c r="E572" s="3303"/>
      <c r="F572" s="3310"/>
      <c r="G572" s="3310"/>
      <c r="H572" s="515"/>
      <c r="I572" s="3305"/>
      <c r="J572" s="559"/>
      <c r="K572" s="2195"/>
    </row>
    <row r="573" spans="1:11">
      <c r="A573" s="514"/>
      <c r="B573" s="3241"/>
      <c r="C573" s="532"/>
      <c r="D573" s="2499"/>
      <c r="E573" s="582"/>
      <c r="F573" s="586"/>
      <c r="G573" s="586"/>
      <c r="H573" s="586"/>
      <c r="I573" s="586"/>
      <c r="J573" s="585">
        <v>1800</v>
      </c>
      <c r="K573" s="2614">
        <f>K571+J573</f>
        <v>17150644</v>
      </c>
    </row>
    <row r="574" spans="1:11">
      <c r="A574" s="498"/>
      <c r="B574" s="979"/>
      <c r="C574" s="556" t="s">
        <v>1109</v>
      </c>
      <c r="D574" s="3300" t="s">
        <v>1112</v>
      </c>
      <c r="E574" s="974" t="s">
        <v>1114</v>
      </c>
      <c r="F574" s="3304"/>
      <c r="G574" s="3304">
        <v>502500</v>
      </c>
      <c r="H574" s="537"/>
      <c r="I574" s="1975"/>
      <c r="J574" s="595"/>
      <c r="K574" s="2195">
        <f>K573-G574</f>
        <v>16648144</v>
      </c>
    </row>
    <row r="575" spans="1:11">
      <c r="A575" s="498"/>
      <c r="B575" s="979"/>
      <c r="C575" s="555" t="s">
        <v>1111</v>
      </c>
      <c r="D575" s="3301" t="s">
        <v>1113</v>
      </c>
      <c r="E575" s="3306"/>
      <c r="F575" s="3305"/>
      <c r="G575" s="3305"/>
      <c r="H575" s="515"/>
      <c r="I575" s="1976"/>
      <c r="J575" s="595"/>
      <c r="K575" s="2195"/>
    </row>
    <row r="576" spans="1:11">
      <c r="A576" s="514"/>
      <c r="B576" s="3241"/>
      <c r="C576" s="532"/>
      <c r="D576" s="576"/>
      <c r="E576" s="582"/>
      <c r="F576" s="575"/>
      <c r="G576" s="575"/>
      <c r="H576" s="586"/>
      <c r="I576" s="2196"/>
      <c r="J576" s="585">
        <v>1800</v>
      </c>
      <c r="K576" s="3311">
        <f>K574+J576</f>
        <v>16649944</v>
      </c>
    </row>
    <row r="577" spans="1:11">
      <c r="A577" s="498"/>
      <c r="B577" s="979"/>
      <c r="C577" s="556" t="s">
        <v>1109</v>
      </c>
      <c r="D577" s="3300" t="s">
        <v>1591</v>
      </c>
      <c r="E577" s="3302" t="s">
        <v>1601</v>
      </c>
      <c r="F577" s="3304"/>
      <c r="G577" s="3304">
        <v>502500</v>
      </c>
      <c r="H577" s="3304"/>
      <c r="I577" s="3304"/>
      <c r="J577" s="3307"/>
      <c r="K577" s="2195">
        <f>K576-G577</f>
        <v>16147444</v>
      </c>
    </row>
    <row r="578" spans="1:11">
      <c r="A578" s="498"/>
      <c r="B578" s="979"/>
      <c r="C578" s="555" t="s">
        <v>1590</v>
      </c>
      <c r="D578" s="3301" t="s">
        <v>956</v>
      </c>
      <c r="E578" s="533"/>
      <c r="F578" s="3305"/>
      <c r="G578" s="3305"/>
      <c r="H578" s="3305"/>
      <c r="I578" s="3305"/>
      <c r="J578" s="3308"/>
      <c r="K578" s="2195"/>
    </row>
    <row r="579" spans="1:11">
      <c r="A579" s="514"/>
      <c r="B579" s="3241"/>
      <c r="C579" s="532"/>
      <c r="D579" s="576"/>
      <c r="E579" s="582"/>
      <c r="F579" s="575"/>
      <c r="G579" s="575"/>
      <c r="H579" s="586"/>
      <c r="I579" s="575"/>
      <c r="J579" s="604">
        <v>1800</v>
      </c>
      <c r="K579" s="2614">
        <f>K577+J579</f>
        <v>16149244</v>
      </c>
    </row>
    <row r="580" spans="1:11">
      <c r="A580" s="498"/>
      <c r="B580" s="979" t="s">
        <v>2010</v>
      </c>
      <c r="C580" s="556" t="s">
        <v>1109</v>
      </c>
      <c r="D580" s="3314" t="s">
        <v>278</v>
      </c>
      <c r="E580" s="974" t="s">
        <v>279</v>
      </c>
      <c r="F580" s="3312"/>
      <c r="G580" s="3312">
        <v>502500</v>
      </c>
      <c r="H580" s="3312"/>
      <c r="I580" s="3312"/>
      <c r="J580" s="3317"/>
      <c r="K580" s="2195">
        <f>K579-G580</f>
        <v>15646744</v>
      </c>
    </row>
    <row r="581" spans="1:11">
      <c r="A581" s="498"/>
      <c r="B581" s="979"/>
      <c r="C581" s="555" t="s">
        <v>1527</v>
      </c>
      <c r="D581" s="3315" t="s">
        <v>38</v>
      </c>
      <c r="E581" s="3316"/>
      <c r="F581" s="3313"/>
      <c r="G581" s="3313"/>
      <c r="H581" s="3313"/>
      <c r="I581" s="3313"/>
      <c r="J581" s="3318"/>
      <c r="K581" s="2195"/>
    </row>
    <row r="582" spans="1:11">
      <c r="A582" s="514"/>
      <c r="B582" s="3241"/>
      <c r="C582" s="529"/>
      <c r="D582" s="602"/>
      <c r="E582" s="605"/>
      <c r="F582" s="577"/>
      <c r="G582" s="577"/>
      <c r="H582" s="600"/>
      <c r="I582" s="577"/>
      <c r="J582" s="604">
        <v>1800</v>
      </c>
      <c r="K582" s="2614">
        <f>K580+J582</f>
        <v>15648544</v>
      </c>
    </row>
    <row r="583" spans="1:11" ht="15.75">
      <c r="A583" s="9537" t="s">
        <v>66</v>
      </c>
      <c r="B583" s="9538"/>
      <c r="C583" s="9538"/>
      <c r="D583" s="9538"/>
      <c r="E583" s="9539"/>
      <c r="F583" s="511">
        <f>SUM(F3:F582)</f>
        <v>60000000</v>
      </c>
      <c r="G583" s="511">
        <f>SUM(G3:G582)</f>
        <v>27795900</v>
      </c>
      <c r="H583" s="511">
        <f>SUM(H3:H582)</f>
        <v>14496135</v>
      </c>
      <c r="I583" s="511">
        <f>SUM(I3:I582)</f>
        <v>23101420</v>
      </c>
      <c r="J583" s="511">
        <f>SUM(J3:J582)</f>
        <v>303700</v>
      </c>
      <c r="K583" s="1647">
        <f>K3+F583-G583-H583-I583+J583</f>
        <v>15648544</v>
      </c>
    </row>
    <row r="584" spans="1:11" ht="15.75">
      <c r="A584" s="9531" t="s">
        <v>242</v>
      </c>
      <c r="B584" s="9532"/>
      <c r="C584" s="9532"/>
      <c r="D584" s="9532"/>
      <c r="E584" s="9533"/>
      <c r="F584" s="512">
        <f>'Juli''15'!F479</f>
        <v>578500000</v>
      </c>
      <c r="G584" s="512">
        <f>'Juli''15'!G479</f>
        <v>229960440</v>
      </c>
      <c r="H584" s="512">
        <f>'Juli''15'!H479</f>
        <v>131333783</v>
      </c>
      <c r="I584" s="512">
        <f>'Juli''15'!I479</f>
        <v>191423260</v>
      </c>
      <c r="J584" s="512">
        <f>'Juli''15'!J479</f>
        <v>2736050</v>
      </c>
      <c r="K584" s="1648">
        <f>'Juli''15'!K479</f>
        <v>318779781</v>
      </c>
    </row>
    <row r="585" spans="1:11" ht="15.75">
      <c r="A585" s="9534" t="s">
        <v>243</v>
      </c>
      <c r="B585" s="9535"/>
      <c r="C585" s="9535"/>
      <c r="D585" s="9535"/>
      <c r="E585" s="9536"/>
      <c r="F585" s="513">
        <f t="shared" ref="F585:K585" si="0">F583+F584</f>
        <v>638500000</v>
      </c>
      <c r="G585" s="513">
        <f t="shared" si="0"/>
        <v>257756340</v>
      </c>
      <c r="H585" s="513">
        <f t="shared" si="0"/>
        <v>145829918</v>
      </c>
      <c r="I585" s="513">
        <f t="shared" si="0"/>
        <v>214524680</v>
      </c>
      <c r="J585" s="513">
        <f t="shared" si="0"/>
        <v>3039750</v>
      </c>
      <c r="K585" s="1649">
        <f t="shared" si="0"/>
        <v>334428325</v>
      </c>
    </row>
    <row r="592" spans="1:11">
      <c r="B592" s="4803" t="s">
        <v>2197</v>
      </c>
      <c r="C592" s="4804"/>
      <c r="F592" s="4803" t="s">
        <v>2198</v>
      </c>
    </row>
    <row r="593" spans="2:6">
      <c r="B593" s="4805" t="s">
        <v>238</v>
      </c>
      <c r="C593" s="4804"/>
      <c r="F593" s="4805" t="s">
        <v>2199</v>
      </c>
    </row>
  </sheetData>
  <mergeCells count="136">
    <mergeCell ref="I538:I539"/>
    <mergeCell ref="A532:A533"/>
    <mergeCell ref="A583:E583"/>
    <mergeCell ref="A584:E584"/>
    <mergeCell ref="A585:E585"/>
    <mergeCell ref="A496:A497"/>
    <mergeCell ref="A517:A518"/>
    <mergeCell ref="A520:A521"/>
    <mergeCell ref="A523:A524"/>
    <mergeCell ref="A526:A527"/>
    <mergeCell ref="A529:A530"/>
    <mergeCell ref="A484:A485"/>
    <mergeCell ref="A487:A488"/>
    <mergeCell ref="A490:A491"/>
    <mergeCell ref="A493:A494"/>
    <mergeCell ref="A466:A467"/>
    <mergeCell ref="A469:A470"/>
    <mergeCell ref="A472:A473"/>
    <mergeCell ref="A475:A476"/>
    <mergeCell ref="A478:A479"/>
    <mergeCell ref="A481:A482"/>
    <mergeCell ref="A454:A455"/>
    <mergeCell ref="A457:A458"/>
    <mergeCell ref="A460:A461"/>
    <mergeCell ref="A463:A464"/>
    <mergeCell ref="A436:A437"/>
    <mergeCell ref="A439:A440"/>
    <mergeCell ref="A442:A443"/>
    <mergeCell ref="A445:A446"/>
    <mergeCell ref="A448:A449"/>
    <mergeCell ref="A451:A452"/>
    <mergeCell ref="A418:A419"/>
    <mergeCell ref="A421:A422"/>
    <mergeCell ref="A424:A425"/>
    <mergeCell ref="A427:A428"/>
    <mergeCell ref="A430:A431"/>
    <mergeCell ref="A433:A434"/>
    <mergeCell ref="A400:A401"/>
    <mergeCell ref="A403:A404"/>
    <mergeCell ref="A406:A407"/>
    <mergeCell ref="A409:A410"/>
    <mergeCell ref="A412:A413"/>
    <mergeCell ref="A415:A416"/>
    <mergeCell ref="A382:A383"/>
    <mergeCell ref="A385:A386"/>
    <mergeCell ref="A388:A389"/>
    <mergeCell ref="A391:A392"/>
    <mergeCell ref="A394:A395"/>
    <mergeCell ref="A397:A398"/>
    <mergeCell ref="A364:A365"/>
    <mergeCell ref="A367:A368"/>
    <mergeCell ref="A370:A371"/>
    <mergeCell ref="A373:A374"/>
    <mergeCell ref="A376:A377"/>
    <mergeCell ref="A379:A380"/>
    <mergeCell ref="A352:A353"/>
    <mergeCell ref="A355:A356"/>
    <mergeCell ref="A358:A359"/>
    <mergeCell ref="A361:A362"/>
    <mergeCell ref="F220:F221"/>
    <mergeCell ref="G220:G221"/>
    <mergeCell ref="F250:F251"/>
    <mergeCell ref="G250:G251"/>
    <mergeCell ref="E337:E338"/>
    <mergeCell ref="H115:H116"/>
    <mergeCell ref="I115:I116"/>
    <mergeCell ref="J115:J116"/>
    <mergeCell ref="F118:F119"/>
    <mergeCell ref="G118:G119"/>
    <mergeCell ref="H118:H119"/>
    <mergeCell ref="I118:I119"/>
    <mergeCell ref="J118:J119"/>
    <mergeCell ref="A349:A350"/>
    <mergeCell ref="A79:A80"/>
    <mergeCell ref="A82:A83"/>
    <mergeCell ref="A85:A86"/>
    <mergeCell ref="A64:A65"/>
    <mergeCell ref="A67:A68"/>
    <mergeCell ref="A70:A71"/>
    <mergeCell ref="A88:A89"/>
    <mergeCell ref="E100:E101"/>
    <mergeCell ref="G115:G116"/>
    <mergeCell ref="A55:A56"/>
    <mergeCell ref="A58:A59"/>
    <mergeCell ref="A61:A62"/>
    <mergeCell ref="A46:A47"/>
    <mergeCell ref="A49:A50"/>
    <mergeCell ref="A52:A53"/>
    <mergeCell ref="F58:F59"/>
    <mergeCell ref="G58:G59"/>
    <mergeCell ref="A73:A74"/>
    <mergeCell ref="A22:A23"/>
    <mergeCell ref="B22:B23"/>
    <mergeCell ref="K22:K23"/>
    <mergeCell ref="A25:A26"/>
    <mergeCell ref="B25:B26"/>
    <mergeCell ref="K25:K26"/>
    <mergeCell ref="A34:A35"/>
    <mergeCell ref="A40:A41"/>
    <mergeCell ref="A43:A44"/>
    <mergeCell ref="A28:A29"/>
    <mergeCell ref="B28:B29"/>
    <mergeCell ref="K28:K29"/>
    <mergeCell ref="A31:A32"/>
    <mergeCell ref="B31:B32"/>
    <mergeCell ref="K31:K32"/>
    <mergeCell ref="A16:A17"/>
    <mergeCell ref="B16:B17"/>
    <mergeCell ref="K16:K17"/>
    <mergeCell ref="A19:A20"/>
    <mergeCell ref="B19:B20"/>
    <mergeCell ref="H19:H20"/>
    <mergeCell ref="I19:I20"/>
    <mergeCell ref="J19:J20"/>
    <mergeCell ref="K19:K20"/>
    <mergeCell ref="A7:A8"/>
    <mergeCell ref="B7:B8"/>
    <mergeCell ref="K7:K8"/>
    <mergeCell ref="K10:K11"/>
    <mergeCell ref="A13:A14"/>
    <mergeCell ref="B13:B14"/>
    <mergeCell ref="K13:K14"/>
    <mergeCell ref="A10:A11"/>
    <mergeCell ref="B10:B11"/>
    <mergeCell ref="J1:J2"/>
    <mergeCell ref="K1:K2"/>
    <mergeCell ref="A3:C3"/>
    <mergeCell ref="A4:A5"/>
    <mergeCell ref="B4:B5"/>
    <mergeCell ref="A1:A2"/>
    <mergeCell ref="B1:B2"/>
    <mergeCell ref="C1:C2"/>
    <mergeCell ref="D1:E1"/>
    <mergeCell ref="F1:F2"/>
    <mergeCell ref="G1:I1"/>
    <mergeCell ref="K4:K5"/>
  </mergeCells>
  <pageMargins left="0.70866141732283472" right="0.70866141732283472" top="0.74803149606299213" bottom="0.74803149606299213" header="0.31496062992125984" footer="0.31496062992125984"/>
  <pageSetup scale="57" orientation="landscape" horizontalDpi="4294967293" verticalDpi="72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K4161"/>
  <sheetViews>
    <sheetView topLeftCell="B355" workbookViewId="0">
      <selection activeCell="E367" sqref="E367"/>
    </sheetView>
  </sheetViews>
  <sheetFormatPr defaultRowHeight="15"/>
  <cols>
    <col min="1" max="1" width="4.28515625" customWidth="1"/>
    <col min="2" max="2" width="12.5703125" style="1435" customWidth="1"/>
    <col min="3" max="3" width="46.42578125" customWidth="1"/>
    <col min="4" max="4" width="19" customWidth="1"/>
    <col min="6" max="6" width="16.5703125" customWidth="1"/>
    <col min="7" max="7" width="16.7109375" customWidth="1"/>
    <col min="8" max="8" width="17" customWidth="1"/>
    <col min="9" max="9" width="16.85546875" customWidth="1"/>
    <col min="10" max="10" width="15.42578125" customWidth="1"/>
    <col min="11" max="11" width="16.140625" customWidth="1"/>
  </cols>
  <sheetData>
    <row r="1" spans="1:11">
      <c r="A1" s="9727" t="s">
        <v>1</v>
      </c>
      <c r="B1" s="9504" t="s">
        <v>2</v>
      </c>
      <c r="C1" s="9729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</row>
    <row r="2" spans="1:11">
      <c r="A2" s="9728"/>
      <c r="B2" s="9505"/>
      <c r="C2" s="9730"/>
      <c r="D2" s="2228" t="s">
        <v>9</v>
      </c>
      <c r="E2" s="470" t="s">
        <v>10</v>
      </c>
      <c r="F2" s="9511"/>
      <c r="G2" s="2209" t="s">
        <v>11</v>
      </c>
      <c r="H2" s="2214" t="s">
        <v>537</v>
      </c>
      <c r="I2" s="2209" t="s">
        <v>13</v>
      </c>
      <c r="J2" s="9511"/>
      <c r="K2" s="9721"/>
    </row>
    <row r="3" spans="1:11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2243">
        <f>'Apr''16'!K582</f>
        <v>15648544</v>
      </c>
    </row>
    <row r="4" spans="1:11">
      <c r="A4" s="9726"/>
      <c r="B4" s="9497" t="s">
        <v>2011</v>
      </c>
      <c r="C4" s="556" t="s">
        <v>815</v>
      </c>
      <c r="D4" s="3325" t="s">
        <v>1720</v>
      </c>
      <c r="E4" s="3323" t="s">
        <v>1739</v>
      </c>
      <c r="F4" s="3329"/>
      <c r="G4" s="3329"/>
      <c r="H4" s="923"/>
      <c r="I4" s="1997">
        <v>106445</v>
      </c>
      <c r="J4" s="464"/>
      <c r="K4" s="9719">
        <f>K3-I4</f>
        <v>15542099</v>
      </c>
    </row>
    <row r="5" spans="1:11">
      <c r="A5" s="9726"/>
      <c r="B5" s="9497"/>
      <c r="C5" s="555" t="s">
        <v>1719</v>
      </c>
      <c r="D5" s="3326" t="s">
        <v>1176</v>
      </c>
      <c r="E5" s="3324"/>
      <c r="F5" s="3330"/>
      <c r="G5" s="3330"/>
      <c r="H5" s="460"/>
      <c r="I5" s="1998"/>
      <c r="J5" s="559"/>
      <c r="K5" s="9719"/>
    </row>
    <row r="6" spans="1:11">
      <c r="A6" s="3340"/>
      <c r="B6" s="3324"/>
      <c r="C6" s="1795"/>
      <c r="D6" s="576"/>
      <c r="E6" s="582"/>
      <c r="F6" s="577"/>
      <c r="G6" s="577"/>
      <c r="H6" s="600"/>
      <c r="I6" s="577"/>
      <c r="J6" s="1979">
        <v>1800</v>
      </c>
      <c r="K6" s="2241">
        <f>K4+J6</f>
        <v>15543899</v>
      </c>
    </row>
    <row r="7" spans="1:11">
      <c r="A7" s="9725"/>
      <c r="B7" s="9497"/>
      <c r="C7" s="556" t="s">
        <v>815</v>
      </c>
      <c r="D7" s="3325" t="s">
        <v>1720</v>
      </c>
      <c r="E7" s="974" t="s">
        <v>1739</v>
      </c>
      <c r="F7" s="3319"/>
      <c r="G7" s="3333"/>
      <c r="H7" s="3319"/>
      <c r="I7" s="1975">
        <v>28728</v>
      </c>
      <c r="J7" s="1996"/>
      <c r="K7" s="9719">
        <f>K6-I7</f>
        <v>15515171</v>
      </c>
    </row>
    <row r="8" spans="1:11">
      <c r="A8" s="9724"/>
      <c r="B8" s="9497"/>
      <c r="C8" s="555" t="s">
        <v>1721</v>
      </c>
      <c r="D8" s="3326" t="s">
        <v>1176</v>
      </c>
      <c r="E8" s="3332"/>
      <c r="F8" s="3320"/>
      <c r="G8" s="3334"/>
      <c r="H8" s="3320"/>
      <c r="I8" s="1976"/>
      <c r="J8" s="571"/>
      <c r="K8" s="9719"/>
    </row>
    <row r="9" spans="1:11">
      <c r="A9" s="3340"/>
      <c r="B9" s="3324"/>
      <c r="C9" s="1795"/>
      <c r="D9" s="576"/>
      <c r="E9" s="605"/>
      <c r="F9" s="586"/>
      <c r="G9" s="585"/>
      <c r="H9" s="587"/>
      <c r="I9" s="586"/>
      <c r="J9" s="1979">
        <v>1800</v>
      </c>
      <c r="K9" s="2241">
        <f>K7+J9</f>
        <v>15516971</v>
      </c>
    </row>
    <row r="10" spans="1:11">
      <c r="A10" s="9521"/>
      <c r="B10" s="9497"/>
      <c r="C10" s="517" t="s">
        <v>1710</v>
      </c>
      <c r="D10" s="3325" t="s">
        <v>1720</v>
      </c>
      <c r="E10" s="3323" t="s">
        <v>1739</v>
      </c>
      <c r="F10" s="3319"/>
      <c r="G10" s="3319"/>
      <c r="H10" s="3319"/>
      <c r="I10" s="3319">
        <v>15140</v>
      </c>
      <c r="J10" s="534"/>
      <c r="K10" s="9680">
        <f>K9-I10</f>
        <v>15501831</v>
      </c>
    </row>
    <row r="11" spans="1:11">
      <c r="A11" s="9731"/>
      <c r="B11" s="9497"/>
      <c r="C11" s="555" t="s">
        <v>1821</v>
      </c>
      <c r="D11" s="3326" t="s">
        <v>1479</v>
      </c>
      <c r="E11" s="3324"/>
      <c r="F11" s="3320"/>
      <c r="G11" s="3320"/>
      <c r="H11" s="3320"/>
      <c r="I11" s="3320"/>
      <c r="J11" s="515"/>
      <c r="K11" s="9681"/>
    </row>
    <row r="12" spans="1:11">
      <c r="A12" s="3321"/>
      <c r="B12" s="477"/>
      <c r="C12" s="1795"/>
      <c r="D12" s="576"/>
      <c r="E12" s="584"/>
      <c r="F12" s="577"/>
      <c r="G12" s="577"/>
      <c r="H12" s="600"/>
      <c r="I12" s="577"/>
      <c r="J12" s="604">
        <v>1500</v>
      </c>
      <c r="K12" s="2245">
        <f>K10+J12</f>
        <v>15503331</v>
      </c>
    </row>
    <row r="13" spans="1:11">
      <c r="A13" s="9521"/>
      <c r="B13" s="9497"/>
      <c r="C13" s="517" t="s">
        <v>1710</v>
      </c>
      <c r="D13" s="3325" t="s">
        <v>1720</v>
      </c>
      <c r="E13" s="3323" t="s">
        <v>1739</v>
      </c>
      <c r="F13" s="3319"/>
      <c r="G13" s="3319"/>
      <c r="H13" s="3319"/>
      <c r="I13" s="3319">
        <v>25890</v>
      </c>
      <c r="J13" s="537"/>
      <c r="K13" s="9680">
        <f>K12-I13</f>
        <v>15477441</v>
      </c>
    </row>
    <row r="14" spans="1:11">
      <c r="A14" s="9731"/>
      <c r="B14" s="9497"/>
      <c r="C14" s="555" t="s">
        <v>1822</v>
      </c>
      <c r="D14" s="3326" t="s">
        <v>1479</v>
      </c>
      <c r="E14" s="3324"/>
      <c r="F14" s="3320"/>
      <c r="G14" s="3320"/>
      <c r="H14" s="3320"/>
      <c r="I14" s="3320"/>
      <c r="J14" s="515"/>
      <c r="K14" s="9681"/>
    </row>
    <row r="15" spans="1:11">
      <c r="A15" s="3321"/>
      <c r="B15" s="50"/>
      <c r="C15" s="1795"/>
      <c r="D15" s="528"/>
      <c r="E15" s="584"/>
      <c r="F15" s="600"/>
      <c r="G15" s="600"/>
      <c r="H15" s="600"/>
      <c r="I15" s="600"/>
      <c r="J15" s="604">
        <v>1500</v>
      </c>
      <c r="K15" s="2245">
        <f>K13+J15</f>
        <v>15478941</v>
      </c>
    </row>
    <row r="16" spans="1:11">
      <c r="A16" s="9521"/>
      <c r="B16" s="9497"/>
      <c r="C16" s="556" t="s">
        <v>815</v>
      </c>
      <c r="D16" s="3325" t="s">
        <v>113</v>
      </c>
      <c r="E16" s="3323" t="s">
        <v>114</v>
      </c>
      <c r="F16" s="3319"/>
      <c r="G16" s="3319"/>
      <c r="H16" s="3319"/>
      <c r="I16" s="3319">
        <v>141728</v>
      </c>
      <c r="J16" s="464"/>
      <c r="K16" s="9680">
        <f>K15-I16</f>
        <v>15337213</v>
      </c>
    </row>
    <row r="17" spans="1:11">
      <c r="A17" s="9731"/>
      <c r="B17" s="9497"/>
      <c r="C17" s="555" t="s">
        <v>1449</v>
      </c>
      <c r="D17" s="3326" t="s">
        <v>46</v>
      </c>
      <c r="E17" s="3324"/>
      <c r="F17" s="3320"/>
      <c r="G17" s="3320"/>
      <c r="H17" s="3320"/>
      <c r="I17" s="3320"/>
      <c r="J17" s="559"/>
      <c r="K17" s="9681"/>
    </row>
    <row r="18" spans="1:11">
      <c r="A18" s="3321"/>
      <c r="B18" s="477"/>
      <c r="C18" s="1795"/>
      <c r="D18" s="576"/>
      <c r="E18" s="582"/>
      <c r="F18" s="577"/>
      <c r="G18" s="577"/>
      <c r="H18" s="600"/>
      <c r="I18" s="577"/>
      <c r="J18" s="604">
        <v>1800</v>
      </c>
      <c r="K18" s="2245">
        <f>K16+J18</f>
        <v>15339013</v>
      </c>
    </row>
    <row r="19" spans="1:11">
      <c r="A19" s="9521"/>
      <c r="B19" s="9658"/>
      <c r="C19" s="521" t="s">
        <v>815</v>
      </c>
      <c r="D19" s="3325" t="s">
        <v>579</v>
      </c>
      <c r="E19" s="3323" t="s">
        <v>83</v>
      </c>
      <c r="F19" s="537"/>
      <c r="G19" s="3319"/>
      <c r="H19" s="9492"/>
      <c r="I19" s="9492">
        <v>208499</v>
      </c>
      <c r="J19" s="9492"/>
      <c r="K19" s="9680">
        <f>K18-I19</f>
        <v>15130514</v>
      </c>
    </row>
    <row r="20" spans="1:11">
      <c r="A20" s="9731"/>
      <c r="B20" s="9658"/>
      <c r="C20" s="522" t="s">
        <v>995</v>
      </c>
      <c r="D20" s="3326" t="s">
        <v>46</v>
      </c>
      <c r="E20" s="3324"/>
      <c r="F20" s="537"/>
      <c r="G20" s="3320"/>
      <c r="H20" s="9493"/>
      <c r="I20" s="9493"/>
      <c r="J20" s="9493"/>
      <c r="K20" s="9681"/>
    </row>
    <row r="21" spans="1:11">
      <c r="A21" s="3363"/>
      <c r="B21" s="3322"/>
      <c r="C21" s="1795"/>
      <c r="D21" s="576"/>
      <c r="E21" s="582"/>
      <c r="F21" s="586"/>
      <c r="G21" s="586"/>
      <c r="H21" s="575"/>
      <c r="I21" s="575"/>
      <c r="J21" s="575">
        <v>1800</v>
      </c>
      <c r="K21" s="2244">
        <f>K19+J21</f>
        <v>15132314</v>
      </c>
    </row>
    <row r="22" spans="1:11">
      <c r="A22" s="9725"/>
      <c r="B22" s="9498"/>
      <c r="C22" s="556" t="s">
        <v>815</v>
      </c>
      <c r="D22" s="3325"/>
      <c r="E22" s="3323"/>
      <c r="F22" s="3336"/>
      <c r="G22" s="3319"/>
      <c r="H22" s="3319"/>
      <c r="I22" s="3319">
        <v>105375</v>
      </c>
      <c r="J22" s="595"/>
      <c r="K22" s="9680">
        <f>K21-I22</f>
        <v>15026939</v>
      </c>
    </row>
    <row r="23" spans="1:11">
      <c r="A23" s="9724"/>
      <c r="B23" s="9499"/>
      <c r="C23" s="555" t="s">
        <v>1566</v>
      </c>
      <c r="D23" s="3326"/>
      <c r="E23" s="3324"/>
      <c r="F23" s="3320"/>
      <c r="G23" s="3320"/>
      <c r="H23" s="3320"/>
      <c r="I23" s="3320"/>
      <c r="J23" s="559"/>
      <c r="K23" s="9718"/>
    </row>
    <row r="24" spans="1:11">
      <c r="A24" s="2497"/>
      <c r="B24" s="527"/>
      <c r="C24" s="532"/>
      <c r="D24" s="576"/>
      <c r="E24" s="582"/>
      <c r="F24" s="575"/>
      <c r="G24" s="575"/>
      <c r="H24" s="600"/>
      <c r="I24" s="577"/>
      <c r="J24" s="585">
        <v>1800</v>
      </c>
      <c r="K24" s="1293">
        <f>K22+J24</f>
        <v>15028739</v>
      </c>
    </row>
    <row r="25" spans="1:11">
      <c r="A25" s="9725"/>
      <c r="B25" s="9498"/>
      <c r="C25" s="556" t="s">
        <v>1837</v>
      </c>
      <c r="D25" s="3325"/>
      <c r="E25" s="3323"/>
      <c r="F25" s="3319"/>
      <c r="G25" s="3319"/>
      <c r="H25" s="537"/>
      <c r="I25" s="3319">
        <v>15390</v>
      </c>
      <c r="J25" s="595"/>
      <c r="K25" s="9680">
        <f>K24-I25</f>
        <v>15013349</v>
      </c>
    </row>
    <row r="26" spans="1:11">
      <c r="A26" s="9724"/>
      <c r="B26" s="9499"/>
      <c r="C26" s="555" t="s">
        <v>1838</v>
      </c>
      <c r="D26" s="3326"/>
      <c r="E26" s="3324"/>
      <c r="F26" s="3320"/>
      <c r="G26" s="3320"/>
      <c r="H26" s="515"/>
      <c r="I26" s="3320"/>
      <c r="J26" s="559"/>
      <c r="K26" s="9681"/>
    </row>
    <row r="27" spans="1:11">
      <c r="A27" s="2497"/>
      <c r="B27" s="514"/>
      <c r="C27" s="532"/>
      <c r="D27" s="576"/>
      <c r="E27" s="582"/>
      <c r="F27" s="577"/>
      <c r="G27" s="577"/>
      <c r="H27" s="600"/>
      <c r="I27" s="577"/>
      <c r="J27" s="585">
        <v>1500</v>
      </c>
      <c r="K27" s="1293">
        <f>K25+J27</f>
        <v>15014849</v>
      </c>
    </row>
    <row r="28" spans="1:11">
      <c r="A28" s="9725"/>
      <c r="B28" s="9498"/>
      <c r="C28" s="480" t="s">
        <v>821</v>
      </c>
      <c r="D28" s="3325" t="s">
        <v>574</v>
      </c>
      <c r="E28" s="3323" t="s">
        <v>79</v>
      </c>
      <c r="F28" s="9492"/>
      <c r="G28" s="9492"/>
      <c r="H28" s="9492"/>
      <c r="I28" s="9492">
        <v>548992</v>
      </c>
      <c r="J28" s="9492"/>
      <c r="K28" s="9680">
        <f>K27-I28</f>
        <v>14465857</v>
      </c>
    </row>
    <row r="29" spans="1:11">
      <c r="A29" s="9724"/>
      <c r="B29" s="9499"/>
      <c r="C29" s="477" t="s">
        <v>824</v>
      </c>
      <c r="D29" s="3326" t="s">
        <v>46</v>
      </c>
      <c r="E29" s="3324"/>
      <c r="F29" s="9493"/>
      <c r="G29" s="9493"/>
      <c r="H29" s="9493"/>
      <c r="I29" s="9493"/>
      <c r="J29" s="9493"/>
      <c r="K29" s="9718"/>
    </row>
    <row r="30" spans="1:11">
      <c r="A30" s="2497"/>
      <c r="B30" s="527"/>
      <c r="C30" s="532"/>
      <c r="D30" s="576"/>
      <c r="E30" s="584"/>
      <c r="F30" s="575"/>
      <c r="G30" s="575"/>
      <c r="H30" s="575"/>
      <c r="I30" s="575"/>
      <c r="J30" s="575">
        <v>1800</v>
      </c>
      <c r="K30" s="1293">
        <f>K28+J30</f>
        <v>14467657</v>
      </c>
    </row>
    <row r="31" spans="1:11">
      <c r="A31" s="9725"/>
      <c r="B31" s="9498"/>
      <c r="C31" s="665" t="s">
        <v>815</v>
      </c>
      <c r="D31" s="666" t="s">
        <v>574</v>
      </c>
      <c r="E31" s="3323" t="s">
        <v>79</v>
      </c>
      <c r="F31" s="3319"/>
      <c r="G31" s="3319"/>
      <c r="H31" s="3319"/>
      <c r="I31" s="3319">
        <v>167389</v>
      </c>
      <c r="J31" s="3319"/>
      <c r="K31" s="9680">
        <f>K30-I31</f>
        <v>14300268</v>
      </c>
    </row>
    <row r="32" spans="1:11">
      <c r="A32" s="9724"/>
      <c r="B32" s="9499"/>
      <c r="C32" s="538" t="s">
        <v>826</v>
      </c>
      <c r="D32" s="667" t="s">
        <v>46</v>
      </c>
      <c r="E32" s="3324"/>
      <c r="F32" s="3320"/>
      <c r="G32" s="3320"/>
      <c r="H32" s="3320"/>
      <c r="I32" s="3320"/>
      <c r="J32" s="3320"/>
      <c r="K32" s="9718"/>
    </row>
    <row r="33" spans="1:11">
      <c r="A33" s="2497"/>
      <c r="B33" s="527"/>
      <c r="C33" s="528"/>
      <c r="D33" s="576"/>
      <c r="E33" s="528"/>
      <c r="F33" s="528"/>
      <c r="G33" s="585"/>
      <c r="H33" s="528"/>
      <c r="I33" s="528"/>
      <c r="J33" s="585">
        <v>1800</v>
      </c>
      <c r="K33" s="1293">
        <f>K31+J33</f>
        <v>14302068</v>
      </c>
    </row>
    <row r="34" spans="1:11">
      <c r="A34" s="9725"/>
      <c r="B34" s="3323"/>
      <c r="C34" s="499" t="s">
        <v>781</v>
      </c>
      <c r="D34" s="3325" t="s">
        <v>574</v>
      </c>
      <c r="E34" s="3323" t="s">
        <v>79</v>
      </c>
      <c r="F34" s="537"/>
      <c r="G34" s="3319"/>
      <c r="H34" s="537"/>
      <c r="I34" s="3319">
        <v>10140</v>
      </c>
      <c r="J34" s="3325"/>
      <c r="K34" s="2240">
        <f>K33-I34</f>
        <v>14291928</v>
      </c>
    </row>
    <row r="35" spans="1:11">
      <c r="A35" s="9724"/>
      <c r="B35" s="3324"/>
      <c r="C35" s="477" t="s">
        <v>994</v>
      </c>
      <c r="D35" s="3326" t="s">
        <v>46</v>
      </c>
      <c r="E35" s="3324"/>
      <c r="F35" s="537"/>
      <c r="G35" s="3336"/>
      <c r="H35" s="537"/>
      <c r="I35" s="3320"/>
      <c r="J35" s="3326"/>
      <c r="K35" s="2241"/>
    </row>
    <row r="36" spans="1:11">
      <c r="A36" s="525"/>
      <c r="B36" s="1005"/>
      <c r="C36" s="532"/>
      <c r="D36" s="576"/>
      <c r="E36" s="582"/>
      <c r="F36" s="575"/>
      <c r="G36" s="575"/>
      <c r="H36" s="586"/>
      <c r="I36" s="575"/>
      <c r="J36" s="586">
        <v>1500</v>
      </c>
      <c r="K36" s="1986">
        <f>K34+J36</f>
        <v>14293428</v>
      </c>
    </row>
    <row r="37" spans="1:11">
      <c r="A37" s="3362"/>
      <c r="B37" s="1005"/>
      <c r="C37" s="550" t="s">
        <v>1278</v>
      </c>
      <c r="D37" s="3325" t="s">
        <v>1334</v>
      </c>
      <c r="E37" s="3323" t="s">
        <v>1348</v>
      </c>
      <c r="F37" s="534"/>
      <c r="G37" s="3319">
        <v>305000</v>
      </c>
      <c r="H37" s="534"/>
      <c r="I37" s="3319"/>
      <c r="J37" s="537"/>
      <c r="K37" s="1986">
        <f>K36-G37</f>
        <v>13988428</v>
      </c>
    </row>
    <row r="38" spans="1:11">
      <c r="A38" s="3364"/>
      <c r="B38" s="533"/>
      <c r="C38" s="551" t="s">
        <v>1333</v>
      </c>
      <c r="D38" s="3326" t="s">
        <v>918</v>
      </c>
      <c r="E38" s="3324"/>
      <c r="F38" s="537"/>
      <c r="G38" s="3320"/>
      <c r="H38" s="537"/>
      <c r="I38" s="3320"/>
      <c r="J38" s="537"/>
      <c r="K38" s="1217"/>
    </row>
    <row r="39" spans="1:11">
      <c r="A39" s="557"/>
      <c r="B39" s="1988"/>
      <c r="C39" s="1795"/>
      <c r="D39" s="576"/>
      <c r="E39" s="582"/>
      <c r="F39" s="586"/>
      <c r="G39" s="586"/>
      <c r="H39" s="586"/>
      <c r="I39" s="586"/>
      <c r="J39" s="585">
        <v>3600</v>
      </c>
      <c r="K39" s="1987">
        <f>K37+J39</f>
        <v>13992028</v>
      </c>
    </row>
    <row r="40" spans="1:11">
      <c r="A40" s="9725"/>
      <c r="B40" s="3323"/>
      <c r="C40" s="556" t="s">
        <v>796</v>
      </c>
      <c r="D40" s="3325" t="s">
        <v>1334</v>
      </c>
      <c r="E40" s="1136" t="s">
        <v>1348</v>
      </c>
      <c r="F40" s="3336"/>
      <c r="G40" s="3319">
        <v>46800</v>
      </c>
      <c r="H40" s="534"/>
      <c r="I40" s="3319"/>
      <c r="J40" s="464"/>
      <c r="K40" s="2240">
        <f>K39-G40</f>
        <v>13945228</v>
      </c>
    </row>
    <row r="41" spans="1:11">
      <c r="A41" s="9724"/>
      <c r="B41" s="3324"/>
      <c r="C41" s="555" t="s">
        <v>1342</v>
      </c>
      <c r="D41" s="3326" t="s">
        <v>918</v>
      </c>
      <c r="E41" s="3332"/>
      <c r="F41" s="3320"/>
      <c r="G41" s="3320"/>
      <c r="H41" s="515"/>
      <c r="I41" s="3320"/>
      <c r="J41" s="559"/>
      <c r="K41" s="2241"/>
    </row>
    <row r="42" spans="1:11">
      <c r="A42" s="3365"/>
      <c r="B42" s="527"/>
      <c r="C42" s="1795"/>
      <c r="D42" s="576"/>
      <c r="E42" s="582"/>
      <c r="F42" s="577"/>
      <c r="G42" s="577"/>
      <c r="H42" s="600"/>
      <c r="I42" s="577"/>
      <c r="J42" s="585">
        <v>750</v>
      </c>
      <c r="K42" s="1293">
        <f>K40+J42</f>
        <v>13945978</v>
      </c>
    </row>
    <row r="43" spans="1:11">
      <c r="A43" s="9732"/>
      <c r="B43" s="3323"/>
      <c r="C43" s="474" t="s">
        <v>781</v>
      </c>
      <c r="D43" s="3325" t="s">
        <v>1901</v>
      </c>
      <c r="E43" s="3323"/>
      <c r="F43" s="3319"/>
      <c r="G43" s="3319"/>
      <c r="H43" s="534"/>
      <c r="I43" s="2567">
        <v>22140</v>
      </c>
      <c r="J43" s="595"/>
      <c r="K43" s="2240">
        <f>K42-I43</f>
        <v>13923838</v>
      </c>
    </row>
    <row r="44" spans="1:11">
      <c r="A44" s="9733"/>
      <c r="B44" s="3324"/>
      <c r="C44" s="477" t="s">
        <v>1900</v>
      </c>
      <c r="D44" s="3326" t="s">
        <v>1902</v>
      </c>
      <c r="E44" s="3324"/>
      <c r="F44" s="3320"/>
      <c r="G44" s="3320"/>
      <c r="H44" s="515"/>
      <c r="I44" s="2568"/>
      <c r="J44" s="595"/>
      <c r="K44" s="2241"/>
    </row>
    <row r="45" spans="1:11">
      <c r="A45" s="2497"/>
      <c r="B45" s="527"/>
      <c r="C45" s="1980"/>
      <c r="D45" s="576"/>
      <c r="E45" s="582"/>
      <c r="F45" s="577"/>
      <c r="G45" s="577"/>
      <c r="H45" s="586"/>
      <c r="I45" s="575"/>
      <c r="J45" s="586">
        <v>1500</v>
      </c>
      <c r="K45" s="1293">
        <f>K43+J45</f>
        <v>13925338</v>
      </c>
    </row>
    <row r="46" spans="1:11">
      <c r="A46" s="9734"/>
      <c r="B46" s="3323"/>
      <c r="C46" s="562" t="s">
        <v>815</v>
      </c>
      <c r="D46" s="3325" t="s">
        <v>1335</v>
      </c>
      <c r="E46" s="3323"/>
      <c r="F46" s="3319"/>
      <c r="G46" s="3319"/>
      <c r="H46" s="537"/>
      <c r="I46" s="1975">
        <v>93080</v>
      </c>
      <c r="J46" s="464"/>
      <c r="K46" s="2240">
        <f>K45-I46</f>
        <v>13832258</v>
      </c>
    </row>
    <row r="47" spans="1:11">
      <c r="A47" s="9724"/>
      <c r="B47" s="3324"/>
      <c r="C47" s="553" t="s">
        <v>1026</v>
      </c>
      <c r="D47" s="3326" t="s">
        <v>814</v>
      </c>
      <c r="E47" s="3324"/>
      <c r="F47" s="3320"/>
      <c r="G47" s="3320"/>
      <c r="H47" s="515"/>
      <c r="I47" s="1976"/>
      <c r="J47" s="559"/>
      <c r="K47" s="2241"/>
    </row>
    <row r="48" spans="1:11">
      <c r="A48" s="2497"/>
      <c r="B48" s="527"/>
      <c r="C48" s="532"/>
      <c r="D48" s="576"/>
      <c r="E48" s="582"/>
      <c r="F48" s="577"/>
      <c r="G48" s="577"/>
      <c r="H48" s="600"/>
      <c r="I48" s="577"/>
      <c r="J48" s="1979">
        <v>1800</v>
      </c>
      <c r="K48" s="1293">
        <f>K46+J48</f>
        <v>13834058</v>
      </c>
    </row>
    <row r="49" spans="1:11">
      <c r="A49" s="9725"/>
      <c r="B49" s="3335"/>
      <c r="C49" s="497" t="s">
        <v>815</v>
      </c>
      <c r="D49" s="3325" t="s">
        <v>157</v>
      </c>
      <c r="E49" s="3323" t="s">
        <v>156</v>
      </c>
      <c r="F49" s="3319"/>
      <c r="G49" s="3319">
        <v>883307</v>
      </c>
      <c r="H49" s="537"/>
      <c r="I49" s="3319"/>
      <c r="J49" s="537"/>
      <c r="K49" s="2245">
        <f>K48-G49</f>
        <v>12950751</v>
      </c>
    </row>
    <row r="50" spans="1:11">
      <c r="A50" s="9724"/>
      <c r="B50" s="3324"/>
      <c r="C50" s="497" t="s">
        <v>1022</v>
      </c>
      <c r="D50" s="3326" t="s">
        <v>1383</v>
      </c>
      <c r="E50" s="3324"/>
      <c r="F50" s="3320"/>
      <c r="G50" s="3320"/>
      <c r="H50" s="537"/>
      <c r="I50" s="3320"/>
      <c r="J50" s="537"/>
      <c r="K50" s="2241"/>
    </row>
    <row r="51" spans="1:11">
      <c r="A51" s="3363"/>
      <c r="B51" s="527"/>
      <c r="C51" s="529"/>
      <c r="D51" s="602"/>
      <c r="E51" s="599"/>
      <c r="F51" s="586"/>
      <c r="G51" s="586"/>
      <c r="H51" s="586"/>
      <c r="I51" s="586"/>
      <c r="J51" s="585">
        <v>1800</v>
      </c>
      <c r="K51" s="1293">
        <f>K49+J51</f>
        <v>12952551</v>
      </c>
    </row>
    <row r="52" spans="1:11">
      <c r="A52" s="9725"/>
      <c r="B52" s="3335"/>
      <c r="C52" s="491" t="s">
        <v>778</v>
      </c>
      <c r="D52" s="3325" t="s">
        <v>157</v>
      </c>
      <c r="E52" s="3323" t="s">
        <v>156</v>
      </c>
      <c r="F52" s="3336"/>
      <c r="G52" s="3319">
        <v>217640</v>
      </c>
      <c r="H52" s="537"/>
      <c r="I52" s="3319"/>
      <c r="J52" s="537"/>
      <c r="K52" s="2240">
        <f>K51-G52</f>
        <v>12734911</v>
      </c>
    </row>
    <row r="53" spans="1:11">
      <c r="A53" s="9724"/>
      <c r="B53" s="3324"/>
      <c r="C53" s="487" t="s">
        <v>1340</v>
      </c>
      <c r="D53" s="3326" t="s">
        <v>1383</v>
      </c>
      <c r="E53" s="3324"/>
      <c r="F53" s="3320"/>
      <c r="G53" s="3320"/>
      <c r="H53" s="537"/>
      <c r="I53" s="3320"/>
      <c r="J53" s="537"/>
      <c r="K53" s="2241"/>
    </row>
    <row r="54" spans="1:11">
      <c r="A54" s="3363"/>
      <c r="B54" s="527"/>
      <c r="C54" s="529"/>
      <c r="D54" s="601"/>
      <c r="E54" s="584"/>
      <c r="F54" s="586"/>
      <c r="G54" s="586"/>
      <c r="H54" s="586"/>
      <c r="I54" s="586"/>
      <c r="J54" s="585">
        <v>1500</v>
      </c>
      <c r="K54" s="1293">
        <f>K52+J54</f>
        <v>12736411</v>
      </c>
    </row>
    <row r="55" spans="1:11">
      <c r="A55" s="9725"/>
      <c r="B55" s="3323"/>
      <c r="C55" s="497" t="s">
        <v>815</v>
      </c>
      <c r="D55" s="485" t="s">
        <v>267</v>
      </c>
      <c r="E55" s="3323" t="s">
        <v>271</v>
      </c>
      <c r="F55" s="3319"/>
      <c r="G55" s="3319">
        <v>319840</v>
      </c>
      <c r="H55" s="534"/>
      <c r="I55" s="3319"/>
      <c r="J55" s="537"/>
      <c r="K55" s="2240">
        <f>K54-G55</f>
        <v>12416571</v>
      </c>
    </row>
    <row r="56" spans="1:11">
      <c r="A56" s="9724"/>
      <c r="B56" s="3324"/>
      <c r="C56" s="497" t="s">
        <v>1023</v>
      </c>
      <c r="D56" s="486" t="s">
        <v>304</v>
      </c>
      <c r="E56" s="3324"/>
      <c r="F56" s="3320"/>
      <c r="G56" s="3320"/>
      <c r="H56" s="537"/>
      <c r="I56" s="3320"/>
      <c r="J56" s="537"/>
      <c r="K56" s="2241"/>
    </row>
    <row r="57" spans="1:11">
      <c r="A57" s="3363"/>
      <c r="B57" s="527"/>
      <c r="C57" s="532"/>
      <c r="D57" s="576"/>
      <c r="E57" s="582"/>
      <c r="F57" s="586"/>
      <c r="G57" s="586"/>
      <c r="H57" s="586"/>
      <c r="I57" s="586"/>
      <c r="J57" s="585">
        <v>1800</v>
      </c>
      <c r="K57" s="1293">
        <f>K55+J57</f>
        <v>12418371</v>
      </c>
    </row>
    <row r="58" spans="1:11">
      <c r="A58" s="9725"/>
      <c r="B58" s="3323"/>
      <c r="C58" s="491" t="s">
        <v>781</v>
      </c>
      <c r="D58" s="485" t="s">
        <v>267</v>
      </c>
      <c r="E58" s="3323" t="s">
        <v>271</v>
      </c>
      <c r="F58" s="3336"/>
      <c r="G58" s="3319">
        <v>31640</v>
      </c>
      <c r="H58" s="3327"/>
      <c r="I58" s="3319"/>
      <c r="J58" s="534"/>
      <c r="K58" s="2240">
        <f>K57-G58</f>
        <v>12386731</v>
      </c>
    </row>
    <row r="59" spans="1:11">
      <c r="A59" s="9724"/>
      <c r="B59" s="3324"/>
      <c r="C59" s="487" t="s">
        <v>791</v>
      </c>
      <c r="D59" s="486" t="s">
        <v>304</v>
      </c>
      <c r="E59" s="3324"/>
      <c r="F59" s="3320"/>
      <c r="G59" s="3320"/>
      <c r="H59" s="3328"/>
      <c r="I59" s="3320"/>
      <c r="J59" s="537"/>
      <c r="K59" s="2241"/>
    </row>
    <row r="60" spans="1:11">
      <c r="A60" s="3363"/>
      <c r="B60" s="527"/>
      <c r="C60" s="891"/>
      <c r="D60" s="891"/>
      <c r="E60" s="891"/>
      <c r="F60" s="586"/>
      <c r="G60" s="588"/>
      <c r="H60" s="586"/>
      <c r="I60" s="586"/>
      <c r="J60" s="585">
        <v>1500</v>
      </c>
      <c r="K60" s="1293">
        <f>K58+J60</f>
        <v>12388231</v>
      </c>
    </row>
    <row r="61" spans="1:11">
      <c r="A61" s="9725"/>
      <c r="B61" s="3323" t="s">
        <v>2012</v>
      </c>
      <c r="C61" s="556" t="s">
        <v>591</v>
      </c>
      <c r="D61" s="3342"/>
      <c r="E61" s="3348"/>
      <c r="F61" s="3346">
        <v>20000000</v>
      </c>
      <c r="G61" s="3346"/>
      <c r="H61" s="3346"/>
      <c r="I61" s="3346"/>
      <c r="J61" s="3358"/>
      <c r="K61" s="1977">
        <f>K60+F61</f>
        <v>32388231</v>
      </c>
    </row>
    <row r="62" spans="1:11">
      <c r="A62" s="9724"/>
      <c r="B62" s="3324"/>
      <c r="C62" s="555"/>
      <c r="D62" s="3343"/>
      <c r="E62" s="3349"/>
      <c r="F62" s="3347"/>
      <c r="G62" s="3347"/>
      <c r="H62" s="3347"/>
      <c r="I62" s="3347"/>
      <c r="J62" s="3359"/>
      <c r="K62" s="1978"/>
    </row>
    <row r="63" spans="1:11">
      <c r="A63" s="3363"/>
      <c r="B63" s="527"/>
      <c r="C63" s="532"/>
      <c r="D63" s="576"/>
      <c r="E63" s="582"/>
      <c r="F63" s="575"/>
      <c r="G63" s="575"/>
      <c r="H63" s="586"/>
      <c r="I63" s="575"/>
      <c r="J63" s="585"/>
      <c r="K63" s="1293"/>
    </row>
    <row r="64" spans="1:11">
      <c r="A64" s="9725"/>
      <c r="B64" s="3323"/>
      <c r="C64" s="545" t="s">
        <v>1109</v>
      </c>
      <c r="D64" s="3342" t="s">
        <v>1584</v>
      </c>
      <c r="E64" s="974" t="s">
        <v>56</v>
      </c>
      <c r="F64" s="3346"/>
      <c r="G64" s="3346">
        <v>502500</v>
      </c>
      <c r="H64" s="3346"/>
      <c r="I64" s="3346"/>
      <c r="J64" s="3358"/>
      <c r="K64" s="1977">
        <f>K61-G64</f>
        <v>31885731</v>
      </c>
    </row>
    <row r="65" spans="1:11">
      <c r="A65" s="9724"/>
      <c r="B65" s="3324"/>
      <c r="C65" s="555" t="s">
        <v>1583</v>
      </c>
      <c r="D65" s="3343" t="s">
        <v>1384</v>
      </c>
      <c r="E65" s="3356"/>
      <c r="F65" s="3347"/>
      <c r="G65" s="3347"/>
      <c r="H65" s="3347"/>
      <c r="I65" s="3347"/>
      <c r="J65" s="3359"/>
      <c r="K65" s="1978"/>
    </row>
    <row r="66" spans="1:11">
      <c r="A66" s="2497"/>
      <c r="B66" s="527"/>
      <c r="C66" s="532"/>
      <c r="D66" s="576"/>
      <c r="E66" s="582"/>
      <c r="F66" s="575"/>
      <c r="G66" s="575"/>
      <c r="H66" s="586"/>
      <c r="I66" s="575"/>
      <c r="J66" s="585">
        <v>1800</v>
      </c>
      <c r="K66" s="1293">
        <f>K64+J66</f>
        <v>31887531</v>
      </c>
    </row>
    <row r="67" spans="1:11">
      <c r="A67" s="9725"/>
      <c r="B67" s="3323"/>
      <c r="C67" s="517" t="s">
        <v>796</v>
      </c>
      <c r="D67" s="3342" t="s">
        <v>167</v>
      </c>
      <c r="E67" s="3344" t="s">
        <v>56</v>
      </c>
      <c r="F67" s="3346"/>
      <c r="G67" s="3346">
        <v>205700</v>
      </c>
      <c r="H67" s="534"/>
      <c r="I67" s="3346"/>
      <c r="J67" s="595"/>
      <c r="K67" s="1977">
        <f>K66-G67</f>
        <v>31681831</v>
      </c>
    </row>
    <row r="68" spans="1:11">
      <c r="A68" s="9724"/>
      <c r="B68" s="3324"/>
      <c r="C68" s="555" t="s">
        <v>1033</v>
      </c>
      <c r="D68" s="3343" t="s">
        <v>1384</v>
      </c>
      <c r="E68" s="3345"/>
      <c r="F68" s="3347"/>
      <c r="G68" s="3347"/>
      <c r="H68" s="515"/>
      <c r="I68" s="3347"/>
      <c r="J68" s="559"/>
      <c r="K68" s="1978"/>
    </row>
    <row r="69" spans="1:11">
      <c r="A69" s="2497"/>
      <c r="B69" s="527"/>
      <c r="C69" s="532"/>
      <c r="D69" s="576"/>
      <c r="E69" s="582"/>
      <c r="F69" s="577"/>
      <c r="G69" s="577"/>
      <c r="H69" s="600"/>
      <c r="I69" s="577"/>
      <c r="J69" s="604">
        <v>750</v>
      </c>
      <c r="K69" s="1293">
        <f>K67+J69</f>
        <v>31682581</v>
      </c>
    </row>
    <row r="70" spans="1:11">
      <c r="A70" s="9735"/>
      <c r="B70" s="3323"/>
      <c r="C70" s="525" t="s">
        <v>821</v>
      </c>
      <c r="D70" s="3342" t="s">
        <v>632</v>
      </c>
      <c r="E70" s="3344" t="s">
        <v>74</v>
      </c>
      <c r="F70" s="3346"/>
      <c r="G70" s="3346">
        <v>1253475</v>
      </c>
      <c r="H70" s="3346"/>
      <c r="I70" s="3350"/>
      <c r="J70" s="3350"/>
      <c r="K70" s="1977">
        <f>K69-G70</f>
        <v>30429106</v>
      </c>
    </row>
    <row r="71" spans="1:11">
      <c r="A71" s="9736"/>
      <c r="B71" s="3324"/>
      <c r="C71" s="539" t="s">
        <v>1751</v>
      </c>
      <c r="D71" s="3343" t="s">
        <v>956</v>
      </c>
      <c r="E71" s="3345"/>
      <c r="F71" s="3347"/>
      <c r="G71" s="3347"/>
      <c r="H71" s="3347"/>
      <c r="I71" s="3350"/>
      <c r="J71" s="3350"/>
      <c r="K71" s="1978"/>
    </row>
    <row r="72" spans="1:11">
      <c r="A72" s="3366"/>
      <c r="B72" s="527"/>
      <c r="C72" s="532"/>
      <c r="D72" s="576"/>
      <c r="E72" s="574"/>
      <c r="F72" s="577"/>
      <c r="G72" s="577"/>
      <c r="H72" s="577"/>
      <c r="I72" s="577"/>
      <c r="J72" s="577">
        <v>1800</v>
      </c>
      <c r="K72" s="1217">
        <f>K70+J72</f>
        <v>30430906</v>
      </c>
    </row>
    <row r="73" spans="1:11">
      <c r="A73" s="9735"/>
      <c r="B73" s="3339"/>
      <c r="C73" s="525" t="s">
        <v>821</v>
      </c>
      <c r="D73" s="3342" t="s">
        <v>632</v>
      </c>
      <c r="E73" s="3344" t="s">
        <v>74</v>
      </c>
      <c r="F73" s="3346"/>
      <c r="G73" s="3346">
        <v>1045526</v>
      </c>
      <c r="H73" s="3346"/>
      <c r="I73" s="3346"/>
      <c r="J73" s="3346"/>
      <c r="K73" s="1977">
        <f>K72-G73</f>
        <v>29385380</v>
      </c>
    </row>
    <row r="74" spans="1:11">
      <c r="A74" s="9736"/>
      <c r="B74" s="3331"/>
      <c r="C74" s="539" t="s">
        <v>1752</v>
      </c>
      <c r="D74" s="3343" t="s">
        <v>956</v>
      </c>
      <c r="E74" s="3345"/>
      <c r="F74" s="3347"/>
      <c r="G74" s="3347"/>
      <c r="H74" s="3347"/>
      <c r="I74" s="3347"/>
      <c r="J74" s="3347"/>
      <c r="K74" s="1978"/>
    </row>
    <row r="75" spans="1:11">
      <c r="A75" s="2497"/>
      <c r="B75" s="392"/>
      <c r="C75" s="1795"/>
      <c r="D75" s="576"/>
      <c r="E75" s="584"/>
      <c r="F75" s="670"/>
      <c r="G75" s="670"/>
      <c r="H75" s="670"/>
      <c r="I75" s="670"/>
      <c r="J75" s="577">
        <v>1800</v>
      </c>
      <c r="K75" s="1217">
        <f>K73+J75</f>
        <v>29387180</v>
      </c>
    </row>
    <row r="76" spans="1:11">
      <c r="A76" s="3341"/>
      <c r="B76" s="3323"/>
      <c r="C76" s="491" t="s">
        <v>781</v>
      </c>
      <c r="D76" s="3342" t="s">
        <v>632</v>
      </c>
      <c r="E76" s="3344" t="s">
        <v>74</v>
      </c>
      <c r="F76" s="537"/>
      <c r="G76" s="3346">
        <v>106640</v>
      </c>
      <c r="H76" s="3346"/>
      <c r="I76" s="3346"/>
      <c r="J76" s="3346"/>
      <c r="K76" s="1977">
        <f>K75-G76</f>
        <v>29280540</v>
      </c>
    </row>
    <row r="77" spans="1:11">
      <c r="A77" s="3340"/>
      <c r="B77" s="3324"/>
      <c r="C77" s="487" t="s">
        <v>1005</v>
      </c>
      <c r="D77" s="3343" t="s">
        <v>956</v>
      </c>
      <c r="E77" s="3345"/>
      <c r="F77" s="537"/>
      <c r="G77" s="3347"/>
      <c r="H77" s="3347"/>
      <c r="I77" s="3347"/>
      <c r="J77" s="3347"/>
      <c r="K77" s="1978"/>
    </row>
    <row r="78" spans="1:11">
      <c r="A78" s="3363"/>
      <c r="B78" s="533"/>
      <c r="C78" s="532"/>
      <c r="D78" s="576"/>
      <c r="E78" s="582"/>
      <c r="F78" s="586"/>
      <c r="G78" s="586"/>
      <c r="H78" s="575"/>
      <c r="I78" s="575"/>
      <c r="J78" s="575">
        <v>1500</v>
      </c>
      <c r="K78" s="1217">
        <f>K76+J78</f>
        <v>29282040</v>
      </c>
    </row>
    <row r="79" spans="1:11">
      <c r="A79" s="9725"/>
      <c r="B79" s="3337"/>
      <c r="C79" s="525" t="s">
        <v>778</v>
      </c>
      <c r="D79" s="3342" t="s">
        <v>632</v>
      </c>
      <c r="E79" s="3344" t="s">
        <v>74</v>
      </c>
      <c r="F79" s="3346"/>
      <c r="G79" s="3346">
        <v>88140</v>
      </c>
      <c r="H79" s="3346"/>
      <c r="I79" s="3346"/>
      <c r="J79" s="3346"/>
      <c r="K79" s="1977">
        <f>K78-G79</f>
        <v>29193900</v>
      </c>
    </row>
    <row r="80" spans="1:11">
      <c r="A80" s="9724"/>
      <c r="B80" s="3338"/>
      <c r="C80" s="539" t="s">
        <v>1004</v>
      </c>
      <c r="D80" s="3343" t="s">
        <v>956</v>
      </c>
      <c r="E80" s="3345"/>
      <c r="F80" s="3347"/>
      <c r="G80" s="3347"/>
      <c r="H80" s="3347"/>
      <c r="I80" s="3347"/>
      <c r="J80" s="3347"/>
      <c r="K80" s="1978"/>
    </row>
    <row r="81" spans="1:11">
      <c r="A81" s="3363"/>
      <c r="B81" s="1072"/>
      <c r="C81" s="530"/>
      <c r="D81" s="573"/>
      <c r="E81" s="574"/>
      <c r="F81" s="575"/>
      <c r="G81" s="575"/>
      <c r="H81" s="575"/>
      <c r="I81" s="575"/>
      <c r="J81" s="575">
        <v>1500</v>
      </c>
      <c r="K81" s="2244">
        <f>K79+J81</f>
        <v>29195400</v>
      </c>
    </row>
    <row r="82" spans="1:11">
      <c r="A82" s="9725"/>
      <c r="B82" s="3323"/>
      <c r="C82" s="556" t="s">
        <v>781</v>
      </c>
      <c r="D82" s="3360" t="s">
        <v>278</v>
      </c>
      <c r="E82" s="974" t="s">
        <v>279</v>
      </c>
      <c r="F82" s="3357"/>
      <c r="G82" s="3346">
        <v>29740</v>
      </c>
      <c r="H82" s="3346"/>
      <c r="I82" s="3346"/>
      <c r="J82" s="464"/>
      <c r="K82" s="2240">
        <f>K81-G82</f>
        <v>29165660</v>
      </c>
    </row>
    <row r="83" spans="1:11">
      <c r="A83" s="9724"/>
      <c r="B83" s="3324"/>
      <c r="C83" s="555" t="s">
        <v>1530</v>
      </c>
      <c r="D83" s="3343" t="s">
        <v>38</v>
      </c>
      <c r="E83" s="3345"/>
      <c r="F83" s="3347"/>
      <c r="G83" s="3347"/>
      <c r="H83" s="3347"/>
      <c r="I83" s="3347"/>
      <c r="J83" s="559"/>
      <c r="K83" s="2241"/>
    </row>
    <row r="84" spans="1:11">
      <c r="A84" s="3363"/>
      <c r="B84" s="533"/>
      <c r="C84" s="1436"/>
      <c r="D84" s="1436"/>
      <c r="E84" s="1436"/>
      <c r="F84" s="577"/>
      <c r="G84" s="577"/>
      <c r="H84" s="600"/>
      <c r="I84" s="577"/>
      <c r="J84" s="585">
        <v>1500</v>
      </c>
      <c r="K84" s="2244">
        <f>K82+J84</f>
        <v>29167160</v>
      </c>
    </row>
    <row r="85" spans="1:11">
      <c r="A85" s="9725"/>
      <c r="B85" s="3323"/>
      <c r="C85" s="497" t="s">
        <v>815</v>
      </c>
      <c r="D85" s="3342" t="s">
        <v>1883</v>
      </c>
      <c r="E85" s="3344" t="s">
        <v>1884</v>
      </c>
      <c r="F85" s="3346"/>
      <c r="G85" s="3346">
        <v>164716</v>
      </c>
      <c r="H85" s="537"/>
      <c r="I85" s="3346"/>
      <c r="J85" s="537"/>
      <c r="K85" s="2240">
        <f>K84-G85</f>
        <v>29002444</v>
      </c>
    </row>
    <row r="86" spans="1:11">
      <c r="A86" s="9724"/>
      <c r="B86" s="3324"/>
      <c r="C86" s="497" t="s">
        <v>1882</v>
      </c>
      <c r="D86" s="3343" t="s">
        <v>1819</v>
      </c>
      <c r="E86" s="3345"/>
      <c r="F86" s="3347"/>
      <c r="G86" s="3347"/>
      <c r="H86" s="537"/>
      <c r="I86" s="3347"/>
      <c r="J86" s="537"/>
      <c r="K86" s="2241"/>
    </row>
    <row r="87" spans="1:11">
      <c r="A87" s="3363"/>
      <c r="B87" s="3322"/>
      <c r="C87" s="529"/>
      <c r="D87" s="602"/>
      <c r="E87" s="599"/>
      <c r="F87" s="586"/>
      <c r="G87" s="586"/>
      <c r="H87" s="586"/>
      <c r="I87" s="586"/>
      <c r="J87" s="585">
        <v>1800</v>
      </c>
      <c r="K87" s="2244">
        <f>K85+J87</f>
        <v>29004244</v>
      </c>
    </row>
    <row r="88" spans="1:11">
      <c r="A88" s="9725"/>
      <c r="B88" s="3323"/>
      <c r="C88" s="497" t="s">
        <v>1921</v>
      </c>
      <c r="D88" s="3342" t="s">
        <v>1883</v>
      </c>
      <c r="E88" s="3344" t="s">
        <v>1884</v>
      </c>
      <c r="F88" s="3346"/>
      <c r="G88" s="3346">
        <v>119040</v>
      </c>
      <c r="H88" s="534"/>
      <c r="I88" s="3353"/>
      <c r="J88" s="923"/>
      <c r="K88" s="2240">
        <f>K87-G88</f>
        <v>28885204</v>
      </c>
    </row>
    <row r="89" spans="1:11">
      <c r="A89" s="9724"/>
      <c r="B89" s="3324"/>
      <c r="C89" s="497" t="s">
        <v>1941</v>
      </c>
      <c r="D89" s="3343" t="s">
        <v>1819</v>
      </c>
      <c r="E89" s="3345"/>
      <c r="F89" s="3347"/>
      <c r="G89" s="3347"/>
      <c r="H89" s="515"/>
      <c r="I89" s="3354"/>
      <c r="J89" s="460"/>
      <c r="K89" s="2241"/>
    </row>
    <row r="90" spans="1:11">
      <c r="A90" s="3363"/>
      <c r="B90" s="3322"/>
      <c r="C90" s="532"/>
      <c r="D90" s="573"/>
      <c r="E90" s="574"/>
      <c r="F90" s="1985"/>
      <c r="G90" s="1985"/>
      <c r="H90" s="1962"/>
      <c r="I90" s="1985"/>
      <c r="J90" s="1962">
        <v>1500</v>
      </c>
      <c r="K90" s="2241">
        <f>K88+J90</f>
        <v>28886704</v>
      </c>
    </row>
    <row r="91" spans="1:11">
      <c r="A91" s="3341"/>
      <c r="B91" s="3323"/>
      <c r="C91" s="474" t="s">
        <v>815</v>
      </c>
      <c r="D91" s="3342" t="s">
        <v>568</v>
      </c>
      <c r="E91" s="3344" t="s">
        <v>715</v>
      </c>
      <c r="F91" s="3346"/>
      <c r="G91" s="3346">
        <v>438375</v>
      </c>
      <c r="H91" s="3346"/>
      <c r="I91" s="3346"/>
      <c r="J91" s="464"/>
      <c r="K91" s="2240">
        <f>K90-G91</f>
        <v>28448329</v>
      </c>
    </row>
    <row r="92" spans="1:11">
      <c r="A92" s="3340"/>
      <c r="B92" s="3324"/>
      <c r="C92" s="477" t="s">
        <v>833</v>
      </c>
      <c r="D92" s="3343" t="s">
        <v>250</v>
      </c>
      <c r="E92" s="3345"/>
      <c r="F92" s="3347"/>
      <c r="G92" s="3347"/>
      <c r="H92" s="3347"/>
      <c r="I92" s="3347"/>
      <c r="J92" s="559"/>
      <c r="K92" s="2241"/>
    </row>
    <row r="93" spans="1:11">
      <c r="A93" s="3363"/>
      <c r="B93" s="3322"/>
      <c r="C93" s="528"/>
      <c r="D93" s="576"/>
      <c r="E93" s="528"/>
      <c r="F93" s="528"/>
      <c r="G93" s="585"/>
      <c r="H93" s="600"/>
      <c r="I93" s="577"/>
      <c r="J93" s="604">
        <v>1800</v>
      </c>
      <c r="K93" s="2241">
        <f>K91+J93</f>
        <v>28450129</v>
      </c>
    </row>
    <row r="94" spans="1:11">
      <c r="A94" s="787"/>
      <c r="B94" s="3323"/>
      <c r="C94" s="474" t="s">
        <v>815</v>
      </c>
      <c r="D94" s="3342" t="s">
        <v>568</v>
      </c>
      <c r="E94" s="3344" t="s">
        <v>715</v>
      </c>
      <c r="F94" s="9492"/>
      <c r="G94" s="9609">
        <v>45972</v>
      </c>
      <c r="H94" s="3346"/>
      <c r="I94" s="3346"/>
      <c r="J94" s="3358"/>
      <c r="K94" s="2240">
        <f>K93-G94</f>
        <v>28404157</v>
      </c>
    </row>
    <row r="95" spans="1:11">
      <c r="A95" s="788"/>
      <c r="B95" s="3324"/>
      <c r="C95" s="477" t="s">
        <v>832</v>
      </c>
      <c r="D95" s="3343" t="s">
        <v>250</v>
      </c>
      <c r="E95" s="3345"/>
      <c r="F95" s="9493"/>
      <c r="G95" s="9610"/>
      <c r="H95" s="3347"/>
      <c r="I95" s="3347"/>
      <c r="J95" s="3359"/>
      <c r="K95" s="2241"/>
    </row>
    <row r="96" spans="1:11">
      <c r="A96" s="2497"/>
      <c r="B96" s="3322"/>
      <c r="C96" s="532"/>
      <c r="D96" s="576"/>
      <c r="E96" s="605"/>
      <c r="F96" s="577"/>
      <c r="G96" s="577"/>
      <c r="H96" s="600"/>
      <c r="I96" s="577"/>
      <c r="J96" s="604">
        <v>1800</v>
      </c>
      <c r="K96" s="2241">
        <f>K94+J96</f>
        <v>28405957</v>
      </c>
    </row>
    <row r="97" spans="1:11">
      <c r="A97" s="557"/>
      <c r="B97" s="3323"/>
      <c r="C97" s="474" t="s">
        <v>781</v>
      </c>
      <c r="D97" s="518" t="s">
        <v>568</v>
      </c>
      <c r="E97" s="3344" t="s">
        <v>715</v>
      </c>
      <c r="F97" s="3346"/>
      <c r="G97" s="3346">
        <v>43040</v>
      </c>
      <c r="H97" s="3346"/>
      <c r="I97" s="3346"/>
      <c r="J97" s="3346"/>
      <c r="K97" s="2240">
        <f>K96-G97</f>
        <v>28362917</v>
      </c>
    </row>
    <row r="98" spans="1:11">
      <c r="A98" s="554"/>
      <c r="B98" s="3324"/>
      <c r="C98" s="477" t="s">
        <v>793</v>
      </c>
      <c r="D98" s="519" t="s">
        <v>250</v>
      </c>
      <c r="E98" s="3345"/>
      <c r="F98" s="3347"/>
      <c r="G98" s="3347"/>
      <c r="H98" s="3347"/>
      <c r="I98" s="3347"/>
      <c r="J98" s="3347"/>
      <c r="K98" s="2241"/>
    </row>
    <row r="99" spans="1:11">
      <c r="A99" s="2497"/>
      <c r="B99" s="3322"/>
      <c r="C99" s="532"/>
      <c r="D99" s="576"/>
      <c r="E99" s="582"/>
      <c r="F99" s="577"/>
      <c r="G99" s="577"/>
      <c r="H99" s="600"/>
      <c r="I99" s="577"/>
      <c r="J99" s="604">
        <v>1500</v>
      </c>
      <c r="K99" s="2241">
        <f>K97+J99</f>
        <v>28364417</v>
      </c>
    </row>
    <row r="100" spans="1:11">
      <c r="A100" s="525"/>
      <c r="B100" s="3323"/>
      <c r="C100" s="556" t="s">
        <v>815</v>
      </c>
      <c r="D100" s="3342" t="s">
        <v>1283</v>
      </c>
      <c r="E100" s="3344" t="s">
        <v>1346</v>
      </c>
      <c r="F100" s="3346"/>
      <c r="G100" s="3346">
        <v>477837</v>
      </c>
      <c r="H100" s="534"/>
      <c r="I100" s="3346"/>
      <c r="J100" s="595"/>
      <c r="K100" s="2240">
        <f>K99-G100</f>
        <v>27886580</v>
      </c>
    </row>
    <row r="101" spans="1:11">
      <c r="A101" s="554"/>
      <c r="B101" s="3324"/>
      <c r="C101" s="555" t="s">
        <v>1282</v>
      </c>
      <c r="D101" s="3343" t="s">
        <v>250</v>
      </c>
      <c r="E101" s="3345"/>
      <c r="F101" s="3347"/>
      <c r="G101" s="3347"/>
      <c r="H101" s="515"/>
      <c r="I101" s="3347"/>
      <c r="J101" s="595"/>
      <c r="K101" s="2241"/>
    </row>
    <row r="102" spans="1:11">
      <c r="A102" s="2497"/>
      <c r="B102" s="3322"/>
      <c r="C102" s="532"/>
      <c r="D102" s="576"/>
      <c r="E102" s="582"/>
      <c r="F102" s="577"/>
      <c r="G102" s="577"/>
      <c r="H102" s="1962"/>
      <c r="I102" s="577"/>
      <c r="J102" s="585">
        <v>1800</v>
      </c>
      <c r="K102" s="2241">
        <f>K100+J102</f>
        <v>27888380</v>
      </c>
    </row>
    <row r="103" spans="1:11">
      <c r="A103" s="525"/>
      <c r="B103" s="3323"/>
      <c r="C103" s="474" t="s">
        <v>796</v>
      </c>
      <c r="D103" s="518" t="s">
        <v>1283</v>
      </c>
      <c r="E103" s="3344" t="s">
        <v>1346</v>
      </c>
      <c r="F103" s="3357"/>
      <c r="G103" s="3346">
        <v>96300</v>
      </c>
      <c r="H103" s="3346"/>
      <c r="I103" s="3346"/>
      <c r="J103" s="595"/>
      <c r="K103" s="2240">
        <f>K102-G103</f>
        <v>27792080</v>
      </c>
    </row>
    <row r="104" spans="1:11">
      <c r="A104" s="554"/>
      <c r="B104" s="3324"/>
      <c r="C104" s="477" t="s">
        <v>1341</v>
      </c>
      <c r="D104" s="519" t="s">
        <v>250</v>
      </c>
      <c r="E104" s="3345"/>
      <c r="F104" s="3347"/>
      <c r="G104" s="3347"/>
      <c r="H104" s="3347"/>
      <c r="I104" s="3347"/>
      <c r="J104" s="559"/>
      <c r="K104" s="2241"/>
    </row>
    <row r="105" spans="1:11">
      <c r="A105" s="2497"/>
      <c r="B105" s="3322"/>
      <c r="C105" s="532"/>
      <c r="D105" s="576"/>
      <c r="E105" s="582"/>
      <c r="F105" s="577"/>
      <c r="G105" s="577"/>
      <c r="H105" s="600"/>
      <c r="I105" s="577"/>
      <c r="J105" s="585">
        <v>750</v>
      </c>
      <c r="K105" s="2241">
        <f>K103+J105</f>
        <v>27792830</v>
      </c>
    </row>
    <row r="106" spans="1:11">
      <c r="A106" s="525"/>
      <c r="B106" s="3323"/>
      <c r="C106" s="497" t="s">
        <v>821</v>
      </c>
      <c r="D106" s="3342" t="s">
        <v>558</v>
      </c>
      <c r="E106" s="3355" t="s">
        <v>251</v>
      </c>
      <c r="F106" s="3346"/>
      <c r="G106" s="3346">
        <v>602922</v>
      </c>
      <c r="H106" s="537"/>
      <c r="I106" s="3346"/>
      <c r="J106" s="537"/>
      <c r="K106" s="2240">
        <f>K105-G106</f>
        <v>27189908</v>
      </c>
    </row>
    <row r="107" spans="1:11">
      <c r="A107" s="554"/>
      <c r="B107" s="3324"/>
      <c r="C107" s="497" t="s">
        <v>1018</v>
      </c>
      <c r="D107" s="3343" t="s">
        <v>250</v>
      </c>
      <c r="E107" s="3356"/>
      <c r="F107" s="3347"/>
      <c r="G107" s="3347"/>
      <c r="H107" s="537"/>
      <c r="I107" s="3347"/>
      <c r="J107" s="537"/>
      <c r="K107" s="2241"/>
    </row>
    <row r="108" spans="1:11">
      <c r="A108" s="2497"/>
      <c r="B108" s="3322"/>
      <c r="C108" s="532"/>
      <c r="D108" s="576"/>
      <c r="E108" s="582"/>
      <c r="F108" s="586"/>
      <c r="G108" s="586"/>
      <c r="H108" s="586"/>
      <c r="I108" s="586"/>
      <c r="J108" s="585">
        <v>1800</v>
      </c>
      <c r="K108" s="2241">
        <f>K106+J108</f>
        <v>27191708</v>
      </c>
    </row>
    <row r="109" spans="1:11">
      <c r="A109" s="525"/>
      <c r="B109" s="3323"/>
      <c r="C109" s="497" t="s">
        <v>799</v>
      </c>
      <c r="D109" s="3342" t="s">
        <v>558</v>
      </c>
      <c r="E109" s="3355" t="s">
        <v>251</v>
      </c>
      <c r="F109" s="3357"/>
      <c r="G109" s="3346">
        <v>41300</v>
      </c>
      <c r="H109" s="537"/>
      <c r="I109" s="3346"/>
      <c r="J109" s="537"/>
      <c r="K109" s="2240">
        <f>K108-G109</f>
        <v>27150408</v>
      </c>
    </row>
    <row r="110" spans="1:11">
      <c r="A110" s="554"/>
      <c r="B110" s="3324"/>
      <c r="C110" s="497" t="s">
        <v>800</v>
      </c>
      <c r="D110" s="3343" t="s">
        <v>250</v>
      </c>
      <c r="E110" s="3356"/>
      <c r="F110" s="3347"/>
      <c r="G110" s="3347"/>
      <c r="H110" s="537"/>
      <c r="I110" s="3347"/>
      <c r="J110" s="537"/>
      <c r="K110" s="2241"/>
    </row>
    <row r="111" spans="1:11">
      <c r="A111" s="2497"/>
      <c r="B111" s="3322"/>
      <c r="C111" s="532"/>
      <c r="D111" s="576"/>
      <c r="E111" s="582"/>
      <c r="F111" s="586"/>
      <c r="G111" s="586"/>
      <c r="H111" s="586"/>
      <c r="I111" s="586"/>
      <c r="J111" s="585">
        <v>750</v>
      </c>
      <c r="K111" s="2241">
        <f>K109+J111</f>
        <v>27151158</v>
      </c>
    </row>
    <row r="112" spans="1:11">
      <c r="A112" s="525"/>
      <c r="B112" s="3323"/>
      <c r="C112" s="517" t="s">
        <v>796</v>
      </c>
      <c r="D112" s="3342" t="s">
        <v>1036</v>
      </c>
      <c r="E112" s="3344" t="s">
        <v>499</v>
      </c>
      <c r="F112" s="3357"/>
      <c r="G112" s="3346">
        <v>41300</v>
      </c>
      <c r="H112" s="534"/>
      <c r="I112" s="3346"/>
      <c r="J112" s="595"/>
      <c r="K112" s="2240">
        <f>K111-G112</f>
        <v>27109858</v>
      </c>
    </row>
    <row r="113" spans="1:11">
      <c r="A113" s="554"/>
      <c r="B113" s="3324"/>
      <c r="C113" s="555" t="s">
        <v>802</v>
      </c>
      <c r="D113" s="3343" t="s">
        <v>200</v>
      </c>
      <c r="E113" s="3345"/>
      <c r="F113" s="3347"/>
      <c r="G113" s="3347"/>
      <c r="H113" s="515"/>
      <c r="I113" s="3347"/>
      <c r="J113" s="559"/>
      <c r="K113" s="2241"/>
    </row>
    <row r="114" spans="1:11">
      <c r="A114" s="554"/>
      <c r="B114" s="3322"/>
      <c r="C114" s="532"/>
      <c r="D114" s="576"/>
      <c r="E114" s="582"/>
      <c r="F114" s="577"/>
      <c r="G114" s="577"/>
      <c r="H114" s="600"/>
      <c r="I114" s="577"/>
      <c r="J114" s="585">
        <v>750</v>
      </c>
      <c r="K114" s="2241">
        <f>K112+J114</f>
        <v>27110608</v>
      </c>
    </row>
    <row r="115" spans="1:11">
      <c r="A115" s="525"/>
      <c r="B115" s="3323"/>
      <c r="C115" s="474" t="s">
        <v>781</v>
      </c>
      <c r="D115" s="3342" t="s">
        <v>1285</v>
      </c>
      <c r="E115" s="3344" t="s">
        <v>1320</v>
      </c>
      <c r="F115" s="3346"/>
      <c r="G115" s="3346">
        <v>20140</v>
      </c>
      <c r="H115" s="534"/>
      <c r="I115" s="3346"/>
      <c r="J115" s="3358"/>
      <c r="K115" s="2240">
        <f>K114-G115</f>
        <v>27090468</v>
      </c>
    </row>
    <row r="116" spans="1:11">
      <c r="A116" s="554"/>
      <c r="B116" s="3324"/>
      <c r="C116" s="477" t="s">
        <v>1092</v>
      </c>
      <c r="D116" s="3343" t="s">
        <v>38</v>
      </c>
      <c r="E116" s="3345"/>
      <c r="F116" s="3347"/>
      <c r="G116" s="3347"/>
      <c r="H116" s="515"/>
      <c r="I116" s="3347"/>
      <c r="J116" s="3359"/>
      <c r="K116" s="2241"/>
    </row>
    <row r="117" spans="1:11">
      <c r="A117" s="554"/>
      <c r="B117" s="3322"/>
      <c r="C117" s="1436"/>
      <c r="D117" s="1436"/>
      <c r="E117" s="1436"/>
      <c r="F117" s="577"/>
      <c r="G117" s="577"/>
      <c r="H117" s="600"/>
      <c r="I117" s="577"/>
      <c r="J117" s="604">
        <v>1500</v>
      </c>
      <c r="K117" s="2241">
        <f>K115+J117</f>
        <v>27091968</v>
      </c>
    </row>
    <row r="118" spans="1:11">
      <c r="A118" s="525"/>
      <c r="B118" s="3323"/>
      <c r="C118" s="474" t="s">
        <v>778</v>
      </c>
      <c r="D118" s="3342" t="s">
        <v>795</v>
      </c>
      <c r="E118" s="3344" t="s">
        <v>454</v>
      </c>
      <c r="F118" s="3346"/>
      <c r="G118" s="3346">
        <v>79140</v>
      </c>
      <c r="H118" s="537"/>
      <c r="I118" s="3346"/>
      <c r="J118" s="537"/>
      <c r="K118" s="2240">
        <f>K117-G118</f>
        <v>27012828</v>
      </c>
    </row>
    <row r="119" spans="1:11">
      <c r="A119" s="554"/>
      <c r="B119" s="3324"/>
      <c r="C119" s="477" t="s">
        <v>794</v>
      </c>
      <c r="D119" s="3343" t="s">
        <v>1345</v>
      </c>
      <c r="E119" s="3345"/>
      <c r="F119" s="3347"/>
      <c r="G119" s="3347"/>
      <c r="H119" s="515"/>
      <c r="I119" s="3347"/>
      <c r="J119" s="515"/>
      <c r="K119" s="2241"/>
    </row>
    <row r="120" spans="1:11">
      <c r="A120" s="554"/>
      <c r="B120" s="3322"/>
      <c r="C120" s="529"/>
      <c r="D120" s="583"/>
      <c r="E120" s="599"/>
      <c r="F120" s="600"/>
      <c r="G120" s="600"/>
      <c r="H120" s="600"/>
      <c r="I120" s="600"/>
      <c r="J120" s="585">
        <v>1500</v>
      </c>
      <c r="K120" s="2241">
        <f>K118+J120</f>
        <v>27014328</v>
      </c>
    </row>
    <row r="121" spans="1:11">
      <c r="A121" s="525"/>
      <c r="B121" s="3323"/>
      <c r="C121" s="556" t="s">
        <v>781</v>
      </c>
      <c r="D121" s="3342" t="s">
        <v>1344</v>
      </c>
      <c r="E121" s="1136" t="s">
        <v>1349</v>
      </c>
      <c r="F121" s="3346"/>
      <c r="G121" s="3353">
        <v>112640</v>
      </c>
      <c r="H121" s="3346"/>
      <c r="I121" s="3346"/>
      <c r="J121" s="3358"/>
      <c r="K121" s="2240">
        <f>K120-G121</f>
        <v>26901688</v>
      </c>
    </row>
    <row r="122" spans="1:11">
      <c r="A122" s="554"/>
      <c r="B122" s="3324"/>
      <c r="C122" s="555" t="s">
        <v>1343</v>
      </c>
      <c r="D122" s="3343" t="s">
        <v>1543</v>
      </c>
      <c r="E122" s="3356"/>
      <c r="F122" s="3347"/>
      <c r="G122" s="3354"/>
      <c r="H122" s="3347"/>
      <c r="I122" s="3347"/>
      <c r="J122" s="3359"/>
      <c r="K122" s="2241"/>
    </row>
    <row r="123" spans="1:11">
      <c r="A123" s="554"/>
      <c r="B123" s="3322"/>
      <c r="C123" s="532"/>
      <c r="D123" s="576"/>
      <c r="E123" s="582"/>
      <c r="F123" s="577"/>
      <c r="G123" s="577"/>
      <c r="H123" s="600"/>
      <c r="I123" s="577"/>
      <c r="J123" s="604">
        <v>1500</v>
      </c>
      <c r="K123" s="2241">
        <f>K121+J123</f>
        <v>26903188</v>
      </c>
    </row>
    <row r="124" spans="1:11">
      <c r="A124" s="525"/>
      <c r="B124" s="3323"/>
      <c r="C124" s="517" t="s">
        <v>781</v>
      </c>
      <c r="D124" s="3342" t="s">
        <v>1560</v>
      </c>
      <c r="E124" s="3344" t="s">
        <v>1603</v>
      </c>
      <c r="F124" s="3346"/>
      <c r="G124" s="3346">
        <v>39140</v>
      </c>
      <c r="H124" s="3346"/>
      <c r="I124" s="3346"/>
      <c r="J124" s="3358"/>
      <c r="K124" s="2240">
        <f>K123-G124</f>
        <v>26864048</v>
      </c>
    </row>
    <row r="125" spans="1:11">
      <c r="A125" s="554"/>
      <c r="B125" s="3324"/>
      <c r="C125" s="477" t="s">
        <v>1559</v>
      </c>
      <c r="D125" s="3343" t="s">
        <v>38</v>
      </c>
      <c r="E125" s="3345"/>
      <c r="F125" s="3347"/>
      <c r="G125" s="3347"/>
      <c r="H125" s="3347"/>
      <c r="I125" s="3347"/>
      <c r="J125" s="3359"/>
      <c r="K125" s="2241"/>
    </row>
    <row r="126" spans="1:11">
      <c r="A126" s="554"/>
      <c r="B126" s="3322"/>
      <c r="C126" s="532"/>
      <c r="D126" s="583"/>
      <c r="E126" s="582"/>
      <c r="F126" s="575"/>
      <c r="G126" s="575"/>
      <c r="H126" s="586"/>
      <c r="I126" s="575"/>
      <c r="J126" s="585">
        <v>1500</v>
      </c>
      <c r="K126" s="2244">
        <f>K124+J126</f>
        <v>26865548</v>
      </c>
    </row>
    <row r="127" spans="1:11">
      <c r="A127" s="525"/>
      <c r="B127" s="3323"/>
      <c r="C127" s="474" t="s">
        <v>815</v>
      </c>
      <c r="D127" s="485" t="s">
        <v>1887</v>
      </c>
      <c r="E127" s="3344" t="s">
        <v>1888</v>
      </c>
      <c r="F127" s="3357"/>
      <c r="G127" s="3346">
        <v>1174194</v>
      </c>
      <c r="H127" s="3351"/>
      <c r="I127" s="3346"/>
      <c r="J127" s="534"/>
      <c r="K127" s="2240">
        <f>K126-G127</f>
        <v>25691354</v>
      </c>
    </row>
    <row r="128" spans="1:11">
      <c r="A128" s="554"/>
      <c r="B128" s="3324"/>
      <c r="C128" s="477" t="s">
        <v>1886</v>
      </c>
      <c r="D128" s="486" t="s">
        <v>1951</v>
      </c>
      <c r="E128" s="3345"/>
      <c r="F128" s="3347"/>
      <c r="G128" s="3347"/>
      <c r="H128" s="3352"/>
      <c r="I128" s="3347"/>
      <c r="J128" s="537"/>
      <c r="K128" s="2241"/>
    </row>
    <row r="129" spans="1:11">
      <c r="A129" s="554"/>
      <c r="B129" s="3322"/>
      <c r="C129" s="891"/>
      <c r="D129" s="891"/>
      <c r="E129" s="891"/>
      <c r="F129" s="586"/>
      <c r="G129" s="588"/>
      <c r="H129" s="586"/>
      <c r="I129" s="586"/>
      <c r="J129" s="585">
        <v>1800</v>
      </c>
      <c r="K129" s="2241">
        <f>K127+J129</f>
        <v>25693154</v>
      </c>
    </row>
    <row r="130" spans="1:11">
      <c r="A130" s="525"/>
      <c r="B130" s="3323"/>
      <c r="C130" s="474" t="s">
        <v>815</v>
      </c>
      <c r="D130" s="485" t="s">
        <v>1887</v>
      </c>
      <c r="E130" s="3344" t="s">
        <v>1888</v>
      </c>
      <c r="F130" s="3346"/>
      <c r="G130" s="3346">
        <v>516312</v>
      </c>
      <c r="H130" s="534"/>
      <c r="I130" s="3346"/>
      <c r="J130" s="537"/>
      <c r="K130" s="2240">
        <f>K129-G130</f>
        <v>25176842</v>
      </c>
    </row>
    <row r="131" spans="1:11">
      <c r="A131" s="554"/>
      <c r="B131" s="3324"/>
      <c r="C131" s="477" t="s">
        <v>1889</v>
      </c>
      <c r="D131" s="486" t="s">
        <v>1951</v>
      </c>
      <c r="E131" s="3345"/>
      <c r="F131" s="3347"/>
      <c r="G131" s="3347"/>
      <c r="H131" s="537"/>
      <c r="I131" s="3347"/>
      <c r="J131" s="537"/>
      <c r="K131" s="2241"/>
    </row>
    <row r="132" spans="1:11">
      <c r="A132" s="554"/>
      <c r="B132" s="3322"/>
      <c r="C132" s="532"/>
      <c r="D132" s="576"/>
      <c r="E132" s="582"/>
      <c r="F132" s="586"/>
      <c r="G132" s="586"/>
      <c r="H132" s="586"/>
      <c r="I132" s="586"/>
      <c r="J132" s="585">
        <v>1800</v>
      </c>
      <c r="K132" s="2241">
        <f>K130+J132</f>
        <v>25178642</v>
      </c>
    </row>
    <row r="133" spans="1:11">
      <c r="A133" s="525"/>
      <c r="B133" s="3323"/>
      <c r="C133" s="556" t="s">
        <v>815</v>
      </c>
      <c r="D133" s="3342" t="s">
        <v>1657</v>
      </c>
      <c r="E133" s="9498" t="s">
        <v>135</v>
      </c>
      <c r="F133" s="3346"/>
      <c r="G133" s="3346">
        <v>150032</v>
      </c>
      <c r="H133" s="3346"/>
      <c r="I133" s="3346"/>
      <c r="J133" s="595"/>
      <c r="K133" s="2240">
        <f>K132-G133</f>
        <v>25028610</v>
      </c>
    </row>
    <row r="134" spans="1:11">
      <c r="A134" s="554"/>
      <c r="B134" s="3324"/>
      <c r="C134" s="555" t="s">
        <v>1656</v>
      </c>
      <c r="D134" s="3343" t="s">
        <v>956</v>
      </c>
      <c r="E134" s="9499"/>
      <c r="F134" s="3347"/>
      <c r="G134" s="3347"/>
      <c r="H134" s="3347"/>
      <c r="I134" s="3347"/>
      <c r="J134" s="559"/>
      <c r="K134" s="2241"/>
    </row>
    <row r="135" spans="1:11">
      <c r="A135" s="554"/>
      <c r="B135" s="3322"/>
      <c r="C135" s="532"/>
      <c r="D135" s="576"/>
      <c r="E135" s="605"/>
      <c r="F135" s="577"/>
      <c r="G135" s="577"/>
      <c r="H135" s="586"/>
      <c r="I135" s="577"/>
      <c r="J135" s="585">
        <v>1800</v>
      </c>
      <c r="K135" s="2241">
        <f>K133+J135</f>
        <v>25030410</v>
      </c>
    </row>
    <row r="136" spans="1:11">
      <c r="A136" s="525"/>
      <c r="B136" s="3323"/>
      <c r="C136" s="556" t="s">
        <v>796</v>
      </c>
      <c r="D136" s="3342" t="s">
        <v>1657</v>
      </c>
      <c r="E136" s="3344" t="s">
        <v>135</v>
      </c>
      <c r="F136" s="3346"/>
      <c r="G136" s="3346">
        <v>96300</v>
      </c>
      <c r="H136" s="537"/>
      <c r="I136" s="3346"/>
      <c r="J136" s="595"/>
      <c r="K136" s="2240">
        <f>K135-G136</f>
        <v>24934110</v>
      </c>
    </row>
    <row r="137" spans="1:11">
      <c r="A137" s="554"/>
      <c r="B137" s="3324"/>
      <c r="C137" s="555" t="s">
        <v>1658</v>
      </c>
      <c r="D137" s="3343" t="s">
        <v>956</v>
      </c>
      <c r="E137" s="3345"/>
      <c r="F137" s="3347"/>
      <c r="G137" s="3347"/>
      <c r="H137" s="515"/>
      <c r="I137" s="3347"/>
      <c r="J137" s="559"/>
      <c r="K137" s="2241"/>
    </row>
    <row r="138" spans="1:11">
      <c r="A138" s="554"/>
      <c r="B138" s="3322"/>
      <c r="C138" s="532"/>
      <c r="D138" s="576"/>
      <c r="E138" s="582"/>
      <c r="F138" s="577"/>
      <c r="G138" s="577"/>
      <c r="H138" s="600"/>
      <c r="I138" s="577"/>
      <c r="J138" s="585">
        <v>750</v>
      </c>
      <c r="K138" s="2241">
        <f>K136+J138</f>
        <v>24934860</v>
      </c>
    </row>
    <row r="139" spans="1:11">
      <c r="A139" s="525"/>
      <c r="B139" s="3323"/>
      <c r="C139" s="556" t="s">
        <v>1710</v>
      </c>
      <c r="D139" s="3360" t="s">
        <v>1766</v>
      </c>
      <c r="E139" s="974"/>
      <c r="F139" s="3357"/>
      <c r="G139" s="3346"/>
      <c r="H139" s="3346">
        <v>779140</v>
      </c>
      <c r="I139" s="3346"/>
      <c r="J139" s="464"/>
      <c r="K139" s="2240">
        <f>K138-H139</f>
        <v>24155720</v>
      </c>
    </row>
    <row r="140" spans="1:11">
      <c r="A140" s="554"/>
      <c r="B140" s="3324"/>
      <c r="C140" s="555" t="s">
        <v>1765</v>
      </c>
      <c r="D140" s="3343"/>
      <c r="E140" s="3345"/>
      <c r="F140" s="3347"/>
      <c r="G140" s="3347"/>
      <c r="H140" s="3347"/>
      <c r="I140" s="3347"/>
      <c r="J140" s="559"/>
      <c r="K140" s="2241"/>
    </row>
    <row r="141" spans="1:11">
      <c r="A141" s="554"/>
      <c r="B141" s="3322"/>
      <c r="C141" s="1436"/>
      <c r="D141" s="1436"/>
      <c r="E141" s="1436"/>
      <c r="F141" s="577"/>
      <c r="G141" s="577"/>
      <c r="H141" s="600"/>
      <c r="I141" s="577"/>
      <c r="J141" s="585">
        <v>1500</v>
      </c>
      <c r="K141" s="2241">
        <f>K139+J141</f>
        <v>24157220</v>
      </c>
    </row>
    <row r="142" spans="1:11">
      <c r="A142" s="525"/>
      <c r="B142" s="3323"/>
      <c r="C142" s="556" t="s">
        <v>1710</v>
      </c>
      <c r="D142" s="3342" t="s">
        <v>1768</v>
      </c>
      <c r="E142" s="3344"/>
      <c r="F142" s="3357"/>
      <c r="G142" s="3346"/>
      <c r="H142" s="3346">
        <v>418140</v>
      </c>
      <c r="I142" s="3346"/>
      <c r="J142" s="464"/>
      <c r="K142" s="2240">
        <f>K141-H142</f>
        <v>23739080</v>
      </c>
    </row>
    <row r="143" spans="1:11">
      <c r="A143" s="554"/>
      <c r="B143" s="3324"/>
      <c r="C143" s="555" t="s">
        <v>1767</v>
      </c>
      <c r="D143" s="3343"/>
      <c r="E143" s="3345"/>
      <c r="F143" s="3347"/>
      <c r="G143" s="3347"/>
      <c r="H143" s="3347"/>
      <c r="I143" s="3347"/>
      <c r="J143" s="559"/>
      <c r="K143" s="2241"/>
    </row>
    <row r="144" spans="1:11">
      <c r="A144" s="554"/>
      <c r="B144" s="3322"/>
      <c r="C144" s="1436"/>
      <c r="D144" s="1436"/>
      <c r="E144" s="1436"/>
      <c r="F144" s="577"/>
      <c r="G144" s="577"/>
      <c r="H144" s="600"/>
      <c r="I144" s="577"/>
      <c r="J144" s="585">
        <v>1500</v>
      </c>
      <c r="K144" s="2241">
        <f>K142+J144</f>
        <v>23740580</v>
      </c>
    </row>
    <row r="145" spans="1:11">
      <c r="A145" s="557"/>
      <c r="B145" s="3323"/>
      <c r="C145" s="556" t="s">
        <v>1710</v>
      </c>
      <c r="D145" s="3342" t="s">
        <v>1770</v>
      </c>
      <c r="E145" s="3344"/>
      <c r="F145" s="3357"/>
      <c r="G145" s="3346"/>
      <c r="H145" s="3346">
        <v>465640</v>
      </c>
      <c r="I145" s="3346"/>
      <c r="J145" s="464"/>
      <c r="K145" s="2240">
        <f>K144-H145</f>
        <v>23274940</v>
      </c>
    </row>
    <row r="146" spans="1:11">
      <c r="A146" s="554"/>
      <c r="B146" s="3324"/>
      <c r="C146" s="555" t="s">
        <v>1769</v>
      </c>
      <c r="D146" s="3343"/>
      <c r="E146" s="3345"/>
      <c r="F146" s="3347"/>
      <c r="G146" s="3347"/>
      <c r="H146" s="3347"/>
      <c r="I146" s="3347"/>
      <c r="J146" s="559"/>
      <c r="K146" s="2241"/>
    </row>
    <row r="147" spans="1:11">
      <c r="A147" s="554"/>
      <c r="B147" s="3322"/>
      <c r="C147" s="532"/>
      <c r="D147" s="576"/>
      <c r="E147" s="582"/>
      <c r="F147" s="577"/>
      <c r="G147" s="577"/>
      <c r="H147" s="600"/>
      <c r="I147" s="577"/>
      <c r="J147" s="585">
        <v>1500</v>
      </c>
      <c r="K147" s="2241">
        <f>K145+J147</f>
        <v>23276440</v>
      </c>
    </row>
    <row r="148" spans="1:11">
      <c r="A148" s="557"/>
      <c r="B148" s="3323"/>
      <c r="C148" s="556" t="s">
        <v>1710</v>
      </c>
      <c r="D148" s="3342" t="s">
        <v>956</v>
      </c>
      <c r="E148" s="3344"/>
      <c r="F148" s="3346"/>
      <c r="G148" s="3346"/>
      <c r="H148" s="3346">
        <v>11143400</v>
      </c>
      <c r="I148" s="3346"/>
      <c r="J148" s="595"/>
      <c r="K148" s="2240">
        <f>K147-H148</f>
        <v>12133040</v>
      </c>
    </row>
    <row r="149" spans="1:11">
      <c r="A149" s="554"/>
      <c r="B149" s="3324"/>
      <c r="C149" s="555" t="s">
        <v>1771</v>
      </c>
      <c r="D149" s="3343"/>
      <c r="E149" s="3345"/>
      <c r="F149" s="3347"/>
      <c r="G149" s="3347"/>
      <c r="H149" s="3347"/>
      <c r="I149" s="3347"/>
      <c r="J149" s="559"/>
      <c r="K149" s="2241"/>
    </row>
    <row r="150" spans="1:11">
      <c r="A150" s="554"/>
      <c r="B150" s="3322"/>
      <c r="C150" s="532"/>
      <c r="D150" s="576"/>
      <c r="E150" s="582"/>
      <c r="F150" s="577"/>
      <c r="G150" s="577"/>
      <c r="H150" s="600"/>
      <c r="I150" s="577"/>
      <c r="J150" s="585">
        <v>1500</v>
      </c>
      <c r="K150" s="2241">
        <f>K148+J150</f>
        <v>12134540</v>
      </c>
    </row>
    <row r="151" spans="1:11">
      <c r="A151" s="525"/>
      <c r="B151" s="3323"/>
      <c r="C151" s="556" t="s">
        <v>1710</v>
      </c>
      <c r="D151" s="3342" t="s">
        <v>1945</v>
      </c>
      <c r="E151" s="3344"/>
      <c r="F151" s="3346"/>
      <c r="G151" s="3346"/>
      <c r="H151" s="3346">
        <v>627140</v>
      </c>
      <c r="I151" s="3346"/>
      <c r="J151" s="595"/>
      <c r="K151" s="2240">
        <f>K150-H151</f>
        <v>11507400</v>
      </c>
    </row>
    <row r="152" spans="1:11">
      <c r="A152" s="554"/>
      <c r="B152" s="3324"/>
      <c r="C152" s="555" t="s">
        <v>1944</v>
      </c>
      <c r="D152" s="3343"/>
      <c r="E152" s="3345"/>
      <c r="F152" s="3347"/>
      <c r="G152" s="3347"/>
      <c r="H152" s="3347"/>
      <c r="I152" s="3347"/>
      <c r="J152" s="559"/>
      <c r="K152" s="2241"/>
    </row>
    <row r="153" spans="1:11">
      <c r="A153" s="554"/>
      <c r="B153" s="3322"/>
      <c r="C153" s="532"/>
      <c r="D153" s="576"/>
      <c r="E153" s="582"/>
      <c r="F153" s="577"/>
      <c r="G153" s="577"/>
      <c r="H153" s="600"/>
      <c r="I153" s="577"/>
      <c r="J153" s="585">
        <v>1500</v>
      </c>
      <c r="K153" s="2241">
        <f>K151+J153</f>
        <v>11508900</v>
      </c>
    </row>
    <row r="154" spans="1:11">
      <c r="A154" s="557"/>
      <c r="B154" s="3323"/>
      <c r="C154" s="517" t="s">
        <v>1716</v>
      </c>
      <c r="D154" s="3342" t="s">
        <v>1717</v>
      </c>
      <c r="E154" s="3344" t="s">
        <v>1423</v>
      </c>
      <c r="F154" s="3353"/>
      <c r="G154" s="3353">
        <v>159100</v>
      </c>
      <c r="H154" s="537"/>
      <c r="I154" s="1975"/>
      <c r="J154" s="595"/>
      <c r="K154" s="2240">
        <f>K153-G154</f>
        <v>11349800</v>
      </c>
    </row>
    <row r="155" spans="1:11">
      <c r="A155" s="554"/>
      <c r="B155" s="3324"/>
      <c r="C155" s="555" t="s">
        <v>1715</v>
      </c>
      <c r="D155" s="3343" t="s">
        <v>956</v>
      </c>
      <c r="E155" s="3345"/>
      <c r="F155" s="3354"/>
      <c r="G155" s="3354"/>
      <c r="H155" s="515"/>
      <c r="I155" s="1976"/>
      <c r="J155" s="595"/>
      <c r="K155" s="2241"/>
    </row>
    <row r="156" spans="1:11">
      <c r="A156" s="554"/>
      <c r="B156" s="3322"/>
      <c r="C156" s="532"/>
      <c r="D156" s="576"/>
      <c r="E156" s="582"/>
      <c r="F156" s="577"/>
      <c r="G156" s="577"/>
      <c r="H156" s="600"/>
      <c r="I156" s="2034"/>
      <c r="J156" s="585">
        <v>750</v>
      </c>
      <c r="K156" s="2241">
        <f>K154+J156</f>
        <v>11350550</v>
      </c>
    </row>
    <row r="157" spans="1:11">
      <c r="A157" s="525"/>
      <c r="B157" s="3323"/>
      <c r="C157" s="457" t="s">
        <v>781</v>
      </c>
      <c r="D157" s="3342" t="s">
        <v>1959</v>
      </c>
      <c r="E157" s="1136" t="s">
        <v>1961</v>
      </c>
      <c r="F157" s="3346"/>
      <c r="G157" s="3346">
        <v>46140</v>
      </c>
      <c r="H157" s="537"/>
      <c r="I157" s="3346"/>
      <c r="J157" s="595"/>
      <c r="K157" s="2240">
        <f>K156-G157</f>
        <v>11304410</v>
      </c>
    </row>
    <row r="158" spans="1:11">
      <c r="A158" s="554"/>
      <c r="B158" s="3324"/>
      <c r="C158" s="461" t="s">
        <v>1958</v>
      </c>
      <c r="D158" s="3343" t="s">
        <v>1960</v>
      </c>
      <c r="E158" s="3356"/>
      <c r="F158" s="3347"/>
      <c r="G158" s="3347"/>
      <c r="H158" s="515"/>
      <c r="I158" s="3347"/>
      <c r="J158" s="595"/>
      <c r="K158" s="2241"/>
    </row>
    <row r="159" spans="1:11">
      <c r="A159" s="554"/>
      <c r="B159" s="3322"/>
      <c r="C159" s="532"/>
      <c r="D159" s="576"/>
      <c r="E159" s="582"/>
      <c r="F159" s="577"/>
      <c r="G159" s="577"/>
      <c r="H159" s="600"/>
      <c r="I159" s="577"/>
      <c r="J159" s="585">
        <v>1500</v>
      </c>
      <c r="K159" s="2241">
        <f>K157+J159</f>
        <v>11305910</v>
      </c>
    </row>
    <row r="160" spans="1:11">
      <c r="A160" s="557"/>
      <c r="B160" s="3323"/>
      <c r="C160" s="517" t="s">
        <v>796</v>
      </c>
      <c r="D160" s="3342" t="s">
        <v>1983</v>
      </c>
      <c r="E160" s="3344" t="s">
        <v>1985</v>
      </c>
      <c r="F160" s="3357"/>
      <c r="G160" s="3346">
        <v>174300</v>
      </c>
      <c r="H160" s="537"/>
      <c r="I160" s="1975"/>
      <c r="J160" s="595"/>
      <c r="K160" s="2240">
        <f>K159-G160</f>
        <v>11131610</v>
      </c>
    </row>
    <row r="161" spans="1:11">
      <c r="A161" s="554"/>
      <c r="B161" s="3324"/>
      <c r="C161" s="555" t="s">
        <v>1982</v>
      </c>
      <c r="D161" s="3343" t="s">
        <v>1984</v>
      </c>
      <c r="E161" s="3345"/>
      <c r="F161" s="3347"/>
      <c r="G161" s="3347"/>
      <c r="H161" s="515"/>
      <c r="I161" s="1976"/>
      <c r="J161" s="595"/>
      <c r="K161" s="2241"/>
    </row>
    <row r="162" spans="1:11">
      <c r="A162" s="554"/>
      <c r="B162" s="3322"/>
      <c r="C162" s="532"/>
      <c r="D162" s="528"/>
      <c r="E162" s="584"/>
      <c r="F162" s="577"/>
      <c r="G162" s="577"/>
      <c r="H162" s="600"/>
      <c r="I162" s="2034"/>
      <c r="J162" s="585">
        <v>750</v>
      </c>
      <c r="K162" s="2241">
        <f>K160+J162</f>
        <v>11132360</v>
      </c>
    </row>
    <row r="163" spans="1:11">
      <c r="A163" s="557"/>
      <c r="B163" s="3323" t="s">
        <v>2013</v>
      </c>
      <c r="C163" s="556" t="s">
        <v>1109</v>
      </c>
      <c r="D163" s="3371" t="s">
        <v>1049</v>
      </c>
      <c r="E163" s="3369" t="s">
        <v>126</v>
      </c>
      <c r="F163" s="3367"/>
      <c r="G163" s="3367">
        <v>502500</v>
      </c>
      <c r="H163" s="3367"/>
      <c r="I163" s="3367"/>
      <c r="J163" s="3381"/>
      <c r="K163" s="2240">
        <f>K162-G163</f>
        <v>10629860</v>
      </c>
    </row>
    <row r="164" spans="1:11">
      <c r="A164" s="554"/>
      <c r="B164" s="3324"/>
      <c r="C164" s="555" t="s">
        <v>1048</v>
      </c>
      <c r="D164" s="3372" t="s">
        <v>956</v>
      </c>
      <c r="E164" s="3370"/>
      <c r="F164" s="3368"/>
      <c r="G164" s="3368"/>
      <c r="H164" s="3368"/>
      <c r="I164" s="3368"/>
      <c r="J164" s="3382"/>
      <c r="K164" s="2241"/>
    </row>
    <row r="165" spans="1:11">
      <c r="A165" s="554"/>
      <c r="B165" s="3322"/>
      <c r="C165" s="532"/>
      <c r="D165" s="576"/>
      <c r="E165" s="582"/>
      <c r="F165" s="577"/>
      <c r="G165" s="577"/>
      <c r="H165" s="600"/>
      <c r="I165" s="577"/>
      <c r="J165" s="585">
        <v>1800</v>
      </c>
      <c r="K165" s="2241">
        <f>K163+J165</f>
        <v>10631660</v>
      </c>
    </row>
    <row r="166" spans="1:11">
      <c r="A166" s="525"/>
      <c r="B166" s="3323"/>
      <c r="C166" s="474" t="s">
        <v>815</v>
      </c>
      <c r="D166" s="3371" t="s">
        <v>46</v>
      </c>
      <c r="E166" s="3369"/>
      <c r="F166" s="3367"/>
      <c r="G166" s="3367"/>
      <c r="H166" s="537"/>
      <c r="I166" s="3367">
        <v>3447222</v>
      </c>
      <c r="J166" s="595"/>
      <c r="K166" s="2240">
        <f>K165-I166</f>
        <v>7184438</v>
      </c>
    </row>
    <row r="167" spans="1:11">
      <c r="A167" s="554"/>
      <c r="B167" s="3324"/>
      <c r="C167" s="477" t="s">
        <v>889</v>
      </c>
      <c r="D167" s="3372"/>
      <c r="E167" s="3370"/>
      <c r="F167" s="3368"/>
      <c r="G167" s="3368"/>
      <c r="H167" s="515"/>
      <c r="I167" s="3368"/>
      <c r="J167" s="559"/>
      <c r="K167" s="2241"/>
    </row>
    <row r="168" spans="1:11">
      <c r="A168" s="554"/>
      <c r="B168" s="3322"/>
      <c r="C168" s="532"/>
      <c r="D168" s="576"/>
      <c r="E168" s="582"/>
      <c r="F168" s="600"/>
      <c r="G168" s="600"/>
      <c r="H168" s="600"/>
      <c r="I168" s="600"/>
      <c r="J168" s="604">
        <v>1800</v>
      </c>
      <c r="K168" s="2241">
        <f>K166+J168</f>
        <v>7186238</v>
      </c>
    </row>
    <row r="169" spans="1:11">
      <c r="A169" s="557"/>
      <c r="B169" s="3323"/>
      <c r="C169" s="474" t="s">
        <v>815</v>
      </c>
      <c r="D169" s="3371" t="s">
        <v>1150</v>
      </c>
      <c r="E169" s="3369"/>
      <c r="F169" s="3367"/>
      <c r="G169" s="3367"/>
      <c r="H169" s="3367"/>
      <c r="I169" s="3367">
        <v>582200</v>
      </c>
      <c r="J169" s="464"/>
      <c r="K169" s="2240">
        <f>K168-I169</f>
        <v>6604038</v>
      </c>
    </row>
    <row r="170" spans="1:11">
      <c r="A170" s="554"/>
      <c r="B170" s="3324"/>
      <c r="C170" s="477" t="s">
        <v>1151</v>
      </c>
      <c r="D170" s="3372"/>
      <c r="E170" s="3370"/>
      <c r="F170" s="3368"/>
      <c r="G170" s="3368"/>
      <c r="H170" s="3368"/>
      <c r="I170" s="3368"/>
      <c r="J170" s="559"/>
      <c r="K170" s="2241"/>
    </row>
    <row r="171" spans="1:11">
      <c r="A171" s="554"/>
      <c r="B171" s="3322"/>
      <c r="C171" s="532"/>
      <c r="D171" s="528"/>
      <c r="E171" s="584"/>
      <c r="F171" s="577"/>
      <c r="G171" s="577"/>
      <c r="H171" s="600"/>
      <c r="I171" s="577"/>
      <c r="J171" s="604">
        <v>1800</v>
      </c>
      <c r="K171" s="2241">
        <f>K169+J171</f>
        <v>6605838</v>
      </c>
    </row>
    <row r="172" spans="1:11">
      <c r="A172" s="525"/>
      <c r="B172" s="3323"/>
      <c r="C172" s="556" t="s">
        <v>815</v>
      </c>
      <c r="D172" s="3371" t="s">
        <v>906</v>
      </c>
      <c r="E172" s="3369"/>
      <c r="F172" s="3380"/>
      <c r="G172" s="3367"/>
      <c r="H172" s="3367"/>
      <c r="I172" s="3367">
        <v>497530</v>
      </c>
      <c r="J172" s="3381"/>
      <c r="K172" s="2240">
        <f>K171-I172</f>
        <v>6108308</v>
      </c>
    </row>
    <row r="173" spans="1:11">
      <c r="A173" s="554"/>
      <c r="B173" s="3324"/>
      <c r="C173" s="555" t="s">
        <v>1056</v>
      </c>
      <c r="D173" s="3372"/>
      <c r="E173" s="3370"/>
      <c r="F173" s="3368"/>
      <c r="G173" s="3368"/>
      <c r="H173" s="3368"/>
      <c r="I173" s="3368"/>
      <c r="J173" s="3382"/>
      <c r="K173" s="2241"/>
    </row>
    <row r="174" spans="1:11">
      <c r="A174" s="554"/>
      <c r="B174" s="3322"/>
      <c r="C174" s="532"/>
      <c r="D174" s="576"/>
      <c r="E174" s="605"/>
      <c r="F174" s="577"/>
      <c r="G174" s="577"/>
      <c r="H174" s="586"/>
      <c r="I174" s="577"/>
      <c r="J174" s="585">
        <v>1800</v>
      </c>
      <c r="K174" s="2241">
        <f>K172+J174</f>
        <v>6110108</v>
      </c>
    </row>
    <row r="175" spans="1:11">
      <c r="A175" s="557"/>
      <c r="B175" s="3323"/>
      <c r="C175" s="556" t="s">
        <v>1710</v>
      </c>
      <c r="D175" s="485" t="s">
        <v>46</v>
      </c>
      <c r="E175" s="3369"/>
      <c r="F175" s="3380"/>
      <c r="G175" s="3367"/>
      <c r="H175" s="3367"/>
      <c r="I175" s="3367">
        <v>459140</v>
      </c>
      <c r="J175" s="595"/>
      <c r="K175" s="2240">
        <f>K174-I175</f>
        <v>5650968</v>
      </c>
    </row>
    <row r="176" spans="1:11">
      <c r="A176" s="554"/>
      <c r="B176" s="3324"/>
      <c r="C176" s="555" t="s">
        <v>1772</v>
      </c>
      <c r="D176" s="486"/>
      <c r="E176" s="3370"/>
      <c r="F176" s="3368"/>
      <c r="G176" s="3368"/>
      <c r="H176" s="3368"/>
      <c r="I176" s="3368"/>
      <c r="J176" s="559"/>
      <c r="K176" s="2241"/>
    </row>
    <row r="177" spans="1:11">
      <c r="A177" s="554"/>
      <c r="B177" s="3322"/>
      <c r="C177" s="532"/>
      <c r="D177" s="576"/>
      <c r="E177" s="582"/>
      <c r="F177" s="575"/>
      <c r="G177" s="577"/>
      <c r="H177" s="600"/>
      <c r="I177" s="577"/>
      <c r="J177" s="585">
        <v>1500</v>
      </c>
      <c r="K177" s="2241">
        <f>K175+J177</f>
        <v>5652468</v>
      </c>
    </row>
    <row r="178" spans="1:11">
      <c r="A178" s="557"/>
      <c r="B178" s="3323"/>
      <c r="C178" s="556" t="s">
        <v>1710</v>
      </c>
      <c r="D178" s="485" t="s">
        <v>46</v>
      </c>
      <c r="E178" s="3369"/>
      <c r="F178" s="3380"/>
      <c r="G178" s="3367"/>
      <c r="H178" s="3367"/>
      <c r="I178" s="3367">
        <v>88140</v>
      </c>
      <c r="J178" s="595"/>
      <c r="K178" s="2240">
        <f>K177-I178</f>
        <v>5564328</v>
      </c>
    </row>
    <row r="179" spans="1:11">
      <c r="A179" s="554"/>
      <c r="B179" s="3324"/>
      <c r="C179" s="555" t="s">
        <v>1773</v>
      </c>
      <c r="D179" s="519"/>
      <c r="E179" s="3370"/>
      <c r="F179" s="3368"/>
      <c r="G179" s="3368"/>
      <c r="H179" s="3368"/>
      <c r="I179" s="3368"/>
      <c r="J179" s="559"/>
      <c r="K179" s="2241"/>
    </row>
    <row r="180" spans="1:11">
      <c r="A180" s="554"/>
      <c r="B180" s="3322"/>
      <c r="C180" s="532"/>
      <c r="D180" s="576"/>
      <c r="E180" s="582"/>
      <c r="F180" s="577"/>
      <c r="G180" s="577"/>
      <c r="H180" s="600"/>
      <c r="I180" s="577"/>
      <c r="J180" s="585">
        <v>1500</v>
      </c>
      <c r="K180" s="2241">
        <f>K178+J180</f>
        <v>5565828</v>
      </c>
    </row>
    <row r="181" spans="1:11">
      <c r="A181" s="525"/>
      <c r="B181" s="3323"/>
      <c r="C181" s="474" t="s">
        <v>1716</v>
      </c>
      <c r="D181" s="485" t="s">
        <v>46</v>
      </c>
      <c r="E181" s="3375"/>
      <c r="F181" s="3380"/>
      <c r="G181" s="3367"/>
      <c r="H181" s="3367"/>
      <c r="I181" s="3367">
        <v>406500</v>
      </c>
      <c r="J181" s="464"/>
      <c r="K181" s="2240">
        <f>K180-I181</f>
        <v>5159328</v>
      </c>
    </row>
    <row r="182" spans="1:11">
      <c r="A182" s="554"/>
      <c r="B182" s="3324"/>
      <c r="C182" s="477" t="s">
        <v>1774</v>
      </c>
      <c r="D182" s="519"/>
      <c r="E182" s="3376"/>
      <c r="F182" s="3368"/>
      <c r="G182" s="3368"/>
      <c r="H182" s="3368"/>
      <c r="I182" s="3368"/>
      <c r="J182" s="559"/>
      <c r="K182" s="2241"/>
    </row>
    <row r="183" spans="1:11">
      <c r="A183" s="554"/>
      <c r="B183" s="3322"/>
      <c r="C183" s="532"/>
      <c r="D183" s="576"/>
      <c r="E183" s="582"/>
      <c r="F183" s="575"/>
      <c r="G183" s="600"/>
      <c r="H183" s="600"/>
      <c r="I183" s="577"/>
      <c r="J183" s="585">
        <v>750</v>
      </c>
      <c r="K183" s="2241">
        <f>K181+J183</f>
        <v>5160078</v>
      </c>
    </row>
    <row r="184" spans="1:11">
      <c r="A184" s="525"/>
      <c r="B184" s="3323"/>
      <c r="C184" s="556" t="s">
        <v>869</v>
      </c>
      <c r="D184" s="485" t="s">
        <v>46</v>
      </c>
      <c r="E184" s="974"/>
      <c r="F184" s="3380"/>
      <c r="G184" s="3367"/>
      <c r="H184" s="3367"/>
      <c r="I184" s="3367">
        <v>154249</v>
      </c>
      <c r="J184" s="595"/>
      <c r="K184" s="2240">
        <f>K183-I184</f>
        <v>5005829</v>
      </c>
    </row>
    <row r="185" spans="1:11">
      <c r="A185" s="554"/>
      <c r="B185" s="3324"/>
      <c r="C185" s="555" t="s">
        <v>1775</v>
      </c>
      <c r="D185" s="519"/>
      <c r="E185" s="3370"/>
      <c r="F185" s="3368"/>
      <c r="G185" s="3368"/>
      <c r="H185" s="3368"/>
      <c r="I185" s="3368"/>
      <c r="J185" s="559"/>
      <c r="K185" s="2241"/>
    </row>
    <row r="186" spans="1:11">
      <c r="A186" s="554"/>
      <c r="B186" s="3322"/>
      <c r="C186" s="532"/>
      <c r="D186" s="576"/>
      <c r="E186" s="582"/>
      <c r="F186" s="575"/>
      <c r="G186" s="600"/>
      <c r="H186" s="600"/>
      <c r="I186" s="577"/>
      <c r="J186" s="585">
        <v>1650</v>
      </c>
      <c r="K186" s="2241">
        <f>K184+J186</f>
        <v>5007479</v>
      </c>
    </row>
    <row r="187" spans="1:11">
      <c r="A187" s="557"/>
      <c r="B187" s="3323"/>
      <c r="C187" s="556" t="s">
        <v>869</v>
      </c>
      <c r="D187" s="485" t="s">
        <v>46</v>
      </c>
      <c r="E187" s="3369"/>
      <c r="F187" s="3380"/>
      <c r="G187" s="3367"/>
      <c r="H187" s="3367"/>
      <c r="I187" s="3367">
        <v>38860</v>
      </c>
      <c r="J187" s="595"/>
      <c r="K187" s="2240">
        <f>K186-I187</f>
        <v>4968619</v>
      </c>
    </row>
    <row r="188" spans="1:11">
      <c r="A188" s="554"/>
      <c r="B188" s="3324"/>
      <c r="C188" s="555" t="s">
        <v>1776</v>
      </c>
      <c r="D188" s="519"/>
      <c r="E188" s="3370"/>
      <c r="F188" s="3368"/>
      <c r="G188" s="3368"/>
      <c r="H188" s="3368"/>
      <c r="I188" s="3368"/>
      <c r="J188" s="559"/>
      <c r="K188" s="2241"/>
    </row>
    <row r="189" spans="1:11">
      <c r="A189" s="554"/>
      <c r="B189" s="3322"/>
      <c r="C189" s="532"/>
      <c r="D189" s="576"/>
      <c r="E189" s="582"/>
      <c r="F189" s="575"/>
      <c r="G189" s="575"/>
      <c r="H189" s="600"/>
      <c r="I189" s="577"/>
      <c r="J189" s="585">
        <v>1650</v>
      </c>
      <c r="K189" s="2241">
        <f>K187+J189</f>
        <v>4970269</v>
      </c>
    </row>
    <row r="190" spans="1:11">
      <c r="A190" s="557"/>
      <c r="B190" s="3323"/>
      <c r="C190" s="556" t="s">
        <v>869</v>
      </c>
      <c r="D190" s="485" t="s">
        <v>46</v>
      </c>
      <c r="E190" s="3369"/>
      <c r="F190" s="3380"/>
      <c r="G190" s="3367"/>
      <c r="H190" s="534"/>
      <c r="I190" s="3367">
        <v>780970</v>
      </c>
      <c r="J190" s="595"/>
      <c r="K190" s="2240">
        <f>K189-I190</f>
        <v>4189299</v>
      </c>
    </row>
    <row r="191" spans="1:11">
      <c r="A191" s="554"/>
      <c r="B191" s="3324"/>
      <c r="C191" s="555" t="s">
        <v>1777</v>
      </c>
      <c r="D191" s="519"/>
      <c r="E191" s="3370"/>
      <c r="F191" s="3368"/>
      <c r="G191" s="3368"/>
      <c r="H191" s="515"/>
      <c r="I191" s="3368"/>
      <c r="J191" s="559"/>
      <c r="K191" s="2241"/>
    </row>
    <row r="192" spans="1:11">
      <c r="A192" s="554"/>
      <c r="B192" s="3322"/>
      <c r="C192" s="532"/>
      <c r="D192" s="576"/>
      <c r="E192" s="582"/>
      <c r="F192" s="577"/>
      <c r="G192" s="577"/>
      <c r="H192" s="600"/>
      <c r="I192" s="577"/>
      <c r="J192" s="585">
        <v>1650</v>
      </c>
      <c r="K192" s="2241">
        <f>K190+J192</f>
        <v>4190949</v>
      </c>
    </row>
    <row r="193" spans="1:11">
      <c r="A193" s="557"/>
      <c r="B193" s="3323"/>
      <c r="C193" s="556" t="s">
        <v>869</v>
      </c>
      <c r="D193" s="485" t="s">
        <v>46</v>
      </c>
      <c r="E193" s="3369"/>
      <c r="F193" s="3367"/>
      <c r="G193" s="3367"/>
      <c r="H193" s="537"/>
      <c r="I193" s="3367">
        <v>360860</v>
      </c>
      <c r="J193" s="595"/>
      <c r="K193" s="2240">
        <f>K192-I193</f>
        <v>3830089</v>
      </c>
    </row>
    <row r="194" spans="1:11">
      <c r="A194" s="554"/>
      <c r="B194" s="3324"/>
      <c r="C194" s="555" t="s">
        <v>1778</v>
      </c>
      <c r="D194" s="519"/>
      <c r="E194" s="3370"/>
      <c r="F194" s="3368"/>
      <c r="G194" s="3368"/>
      <c r="H194" s="515"/>
      <c r="I194" s="3368"/>
      <c r="J194" s="559"/>
      <c r="K194" s="2241"/>
    </row>
    <row r="195" spans="1:11">
      <c r="A195" s="554"/>
      <c r="B195" s="3322"/>
      <c r="C195" s="532"/>
      <c r="D195" s="576"/>
      <c r="E195" s="582"/>
      <c r="F195" s="577"/>
      <c r="G195" s="577"/>
      <c r="H195" s="600"/>
      <c r="I195" s="577"/>
      <c r="J195" s="585">
        <v>1650</v>
      </c>
      <c r="K195" s="2241">
        <f>K193+J195</f>
        <v>3831739</v>
      </c>
    </row>
    <row r="196" spans="1:11">
      <c r="A196" s="557"/>
      <c r="B196" s="3323"/>
      <c r="C196" s="556" t="s">
        <v>869</v>
      </c>
      <c r="D196" s="485" t="s">
        <v>46</v>
      </c>
      <c r="E196" s="974"/>
      <c r="F196" s="3380"/>
      <c r="G196" s="3367"/>
      <c r="H196" s="3367"/>
      <c r="I196" s="3367">
        <v>1193416</v>
      </c>
      <c r="J196" s="595"/>
      <c r="K196" s="2240">
        <f>K195-I196</f>
        <v>2638323</v>
      </c>
    </row>
    <row r="197" spans="1:11">
      <c r="A197" s="554"/>
      <c r="B197" s="3324"/>
      <c r="C197" s="555" t="s">
        <v>1779</v>
      </c>
      <c r="D197" s="3372"/>
      <c r="E197" s="3376"/>
      <c r="F197" s="3368"/>
      <c r="G197" s="3368"/>
      <c r="H197" s="3368"/>
      <c r="I197" s="3368"/>
      <c r="J197" s="559"/>
      <c r="K197" s="2241"/>
    </row>
    <row r="198" spans="1:11">
      <c r="A198" s="554"/>
      <c r="B198" s="3322"/>
      <c r="C198" s="532"/>
      <c r="D198" s="576"/>
      <c r="E198" s="582"/>
      <c r="F198" s="575"/>
      <c r="G198" s="575"/>
      <c r="H198" s="600"/>
      <c r="I198" s="577"/>
      <c r="J198" s="585">
        <v>1650</v>
      </c>
      <c r="K198" s="2241">
        <f>K196+J198</f>
        <v>2639973</v>
      </c>
    </row>
    <row r="199" spans="1:11">
      <c r="A199" s="557"/>
      <c r="B199" s="3323"/>
      <c r="C199" s="556" t="s">
        <v>869</v>
      </c>
      <c r="D199" s="485" t="s">
        <v>46</v>
      </c>
      <c r="E199" s="1136"/>
      <c r="F199" s="3380"/>
      <c r="G199" s="3367"/>
      <c r="H199" s="534"/>
      <c r="I199" s="3367">
        <v>38860</v>
      </c>
      <c r="J199" s="464"/>
      <c r="K199" s="2032">
        <f>K198-I199</f>
        <v>2601113</v>
      </c>
    </row>
    <row r="200" spans="1:11">
      <c r="A200" s="554"/>
      <c r="B200" s="3324"/>
      <c r="C200" s="555" t="s">
        <v>1780</v>
      </c>
      <c r="D200" s="3372"/>
      <c r="E200" s="3376"/>
      <c r="F200" s="3368"/>
      <c r="G200" s="3368"/>
      <c r="H200" s="515"/>
      <c r="I200" s="3368"/>
      <c r="J200" s="559"/>
      <c r="K200" s="1978"/>
    </row>
    <row r="201" spans="1:11">
      <c r="A201" s="554"/>
      <c r="B201" s="3322"/>
      <c r="C201" s="532"/>
      <c r="D201" s="576"/>
      <c r="E201" s="582"/>
      <c r="F201" s="577"/>
      <c r="G201" s="577"/>
      <c r="H201" s="600"/>
      <c r="I201" s="577"/>
      <c r="J201" s="585">
        <v>1650</v>
      </c>
      <c r="K201" s="1978">
        <f>K199+J201</f>
        <v>2602763</v>
      </c>
    </row>
    <row r="202" spans="1:11">
      <c r="A202" s="557"/>
      <c r="B202" s="3323"/>
      <c r="C202" s="480" t="s">
        <v>821</v>
      </c>
      <c r="D202" s="3378" t="s">
        <v>1892</v>
      </c>
      <c r="E202" s="3379" t="s">
        <v>1894</v>
      </c>
      <c r="F202" s="3380"/>
      <c r="G202" s="3380">
        <v>52985</v>
      </c>
      <c r="H202" s="2566"/>
      <c r="I202" s="2566"/>
      <c r="J202" s="595"/>
      <c r="K202" s="1977">
        <f>K201-G202</f>
        <v>2549778</v>
      </c>
    </row>
    <row r="203" spans="1:11">
      <c r="A203" s="554"/>
      <c r="B203" s="3324"/>
      <c r="C203" s="477" t="s">
        <v>1895</v>
      </c>
      <c r="D203" s="3372" t="s">
        <v>1893</v>
      </c>
      <c r="E203" s="3370"/>
      <c r="F203" s="3368"/>
      <c r="G203" s="3368"/>
      <c r="H203" s="1976"/>
      <c r="I203" s="1976"/>
      <c r="J203" s="595"/>
      <c r="K203" s="1978"/>
    </row>
    <row r="204" spans="1:11">
      <c r="A204" s="554"/>
      <c r="B204" s="3322"/>
      <c r="C204" s="532"/>
      <c r="D204" s="528"/>
      <c r="E204" s="584"/>
      <c r="F204" s="577"/>
      <c r="G204" s="577"/>
      <c r="H204" s="2034"/>
      <c r="I204" s="2034"/>
      <c r="J204" s="585">
        <v>1800</v>
      </c>
      <c r="K204" s="1978">
        <f>K202+J204</f>
        <v>2551578</v>
      </c>
    </row>
    <row r="205" spans="1:11">
      <c r="A205" s="557"/>
      <c r="B205" s="3323"/>
      <c r="C205" s="665" t="s">
        <v>815</v>
      </c>
      <c r="D205" s="3378" t="s">
        <v>1892</v>
      </c>
      <c r="E205" s="3379" t="s">
        <v>1894</v>
      </c>
      <c r="F205" s="3380"/>
      <c r="G205" s="3367">
        <v>133716</v>
      </c>
      <c r="H205" s="1975"/>
      <c r="I205" s="1975"/>
      <c r="J205" s="595"/>
      <c r="K205" s="1977">
        <f>K204-G205</f>
        <v>2417862</v>
      </c>
    </row>
    <row r="206" spans="1:11">
      <c r="A206" s="554"/>
      <c r="B206" s="3324"/>
      <c r="C206" s="538" t="s">
        <v>1896</v>
      </c>
      <c r="D206" s="3372" t="s">
        <v>1893</v>
      </c>
      <c r="E206" s="3370"/>
      <c r="F206" s="3368"/>
      <c r="G206" s="3368"/>
      <c r="H206" s="1976"/>
      <c r="I206" s="1976"/>
      <c r="J206" s="595"/>
      <c r="K206" s="1978"/>
    </row>
    <row r="207" spans="1:11">
      <c r="A207" s="554"/>
      <c r="B207" s="3322"/>
      <c r="C207" s="528"/>
      <c r="D207" s="576"/>
      <c r="E207" s="582"/>
      <c r="F207" s="577"/>
      <c r="G207" s="577"/>
      <c r="H207" s="2034"/>
      <c r="I207" s="2034"/>
      <c r="J207" s="585">
        <v>1800</v>
      </c>
      <c r="K207" s="2035">
        <f>K205+J207</f>
        <v>2419662</v>
      </c>
    </row>
    <row r="208" spans="1:11">
      <c r="A208" s="557"/>
      <c r="B208" s="3323"/>
      <c r="C208" s="499" t="s">
        <v>781</v>
      </c>
      <c r="D208" s="3378" t="s">
        <v>1892</v>
      </c>
      <c r="E208" s="3379" t="s">
        <v>1894</v>
      </c>
      <c r="F208" s="3373"/>
      <c r="G208" s="3373">
        <v>20390</v>
      </c>
      <c r="H208" s="1975"/>
      <c r="I208" s="1975"/>
      <c r="J208" s="595"/>
      <c r="K208" s="1977">
        <f>K207-G208</f>
        <v>2399272</v>
      </c>
    </row>
    <row r="209" spans="1:11">
      <c r="A209" s="554"/>
      <c r="B209" s="3324"/>
      <c r="C209" s="477" t="s">
        <v>1897</v>
      </c>
      <c r="D209" s="3372" t="s">
        <v>1893</v>
      </c>
      <c r="E209" s="3370"/>
      <c r="F209" s="3374"/>
      <c r="G209" s="3374"/>
      <c r="H209" s="1976"/>
      <c r="I209" s="1976"/>
      <c r="J209" s="595"/>
      <c r="K209" s="1978"/>
    </row>
    <row r="210" spans="1:11">
      <c r="A210" s="554"/>
      <c r="B210" s="3322"/>
      <c r="C210" s="532"/>
      <c r="D210" s="576"/>
      <c r="E210" s="582"/>
      <c r="F210" s="577"/>
      <c r="G210" s="577"/>
      <c r="H210" s="2034"/>
      <c r="I210" s="2034"/>
      <c r="J210" s="585">
        <v>1500</v>
      </c>
      <c r="K210" s="1978">
        <f>K208+J210</f>
        <v>2400772</v>
      </c>
    </row>
    <row r="211" spans="1:11">
      <c r="A211" s="557"/>
      <c r="B211" s="3323"/>
      <c r="C211" s="499" t="s">
        <v>781</v>
      </c>
      <c r="D211" s="3378" t="s">
        <v>1892</v>
      </c>
      <c r="E211" s="3379" t="s">
        <v>1894</v>
      </c>
      <c r="F211" s="3367"/>
      <c r="G211" s="3367">
        <v>42140</v>
      </c>
      <c r="H211" s="1975"/>
      <c r="I211" s="1975"/>
      <c r="J211" s="595"/>
      <c r="K211" s="1977">
        <f>K210-G211</f>
        <v>2358632</v>
      </c>
    </row>
    <row r="212" spans="1:11">
      <c r="A212" s="554"/>
      <c r="B212" s="3324"/>
      <c r="C212" s="477" t="s">
        <v>1898</v>
      </c>
      <c r="D212" s="3372" t="s">
        <v>1893</v>
      </c>
      <c r="E212" s="3370"/>
      <c r="F212" s="3368"/>
      <c r="G212" s="3368"/>
      <c r="H212" s="1976"/>
      <c r="I212" s="1976"/>
      <c r="J212" s="595"/>
      <c r="K212" s="1978"/>
    </row>
    <row r="213" spans="1:11">
      <c r="A213" s="554"/>
      <c r="B213" s="3322"/>
      <c r="C213" s="532"/>
      <c r="D213" s="576"/>
      <c r="E213" s="582"/>
      <c r="F213" s="577"/>
      <c r="G213" s="577"/>
      <c r="H213" s="2034"/>
      <c r="I213" s="2034"/>
      <c r="J213" s="585">
        <v>1500</v>
      </c>
      <c r="K213" s="1978">
        <f>K211+J213</f>
        <v>2360132</v>
      </c>
    </row>
    <row r="214" spans="1:11">
      <c r="A214" s="557"/>
      <c r="B214" s="3323"/>
      <c r="C214" s="556" t="s">
        <v>869</v>
      </c>
      <c r="D214" s="3378" t="s">
        <v>1892</v>
      </c>
      <c r="E214" s="3379" t="s">
        <v>1894</v>
      </c>
      <c r="F214" s="3367"/>
      <c r="G214" s="3367">
        <v>45075</v>
      </c>
      <c r="H214" s="1960"/>
      <c r="I214" s="1960"/>
      <c r="J214" s="3381"/>
      <c r="K214" s="1977">
        <f>K213-G214</f>
        <v>2315057</v>
      </c>
    </row>
    <row r="215" spans="1:11">
      <c r="A215" s="554"/>
      <c r="B215" s="3324"/>
      <c r="C215" s="555" t="s">
        <v>1903</v>
      </c>
      <c r="D215" s="3372" t="s">
        <v>1893</v>
      </c>
      <c r="E215" s="3370"/>
      <c r="F215" s="3368"/>
      <c r="G215" s="3368"/>
      <c r="H215" s="1961"/>
      <c r="I215" s="1961"/>
      <c r="J215" s="3382"/>
      <c r="K215" s="1978"/>
    </row>
    <row r="216" spans="1:11">
      <c r="A216" s="554"/>
      <c r="B216" s="3322"/>
      <c r="C216" s="532"/>
      <c r="D216" s="576"/>
      <c r="E216" s="582"/>
      <c r="F216" s="600"/>
      <c r="G216" s="600"/>
      <c r="H216" s="600"/>
      <c r="I216" s="600"/>
      <c r="J216" s="585">
        <v>1650</v>
      </c>
      <c r="K216" s="1978">
        <f>K214+J216</f>
        <v>2316707</v>
      </c>
    </row>
    <row r="217" spans="1:11">
      <c r="A217" s="557"/>
      <c r="B217" s="3323"/>
      <c r="C217" s="556" t="s">
        <v>869</v>
      </c>
      <c r="D217" s="3378" t="s">
        <v>1892</v>
      </c>
      <c r="E217" s="3379" t="s">
        <v>1894</v>
      </c>
      <c r="F217" s="3380"/>
      <c r="G217" s="3367">
        <v>50562</v>
      </c>
      <c r="H217" s="3367"/>
      <c r="I217" s="3367"/>
      <c r="J217" s="923"/>
      <c r="K217" s="1977">
        <f>K216-G217</f>
        <v>2266145</v>
      </c>
    </row>
    <row r="218" spans="1:11">
      <c r="A218" s="554"/>
      <c r="B218" s="3324"/>
      <c r="C218" s="555" t="s">
        <v>1904</v>
      </c>
      <c r="D218" s="3372" t="s">
        <v>1893</v>
      </c>
      <c r="E218" s="3370"/>
      <c r="F218" s="3368"/>
      <c r="G218" s="3368"/>
      <c r="H218" s="3368"/>
      <c r="I218" s="3368"/>
      <c r="J218" s="460"/>
      <c r="K218" s="1978"/>
    </row>
    <row r="219" spans="1:11">
      <c r="A219" s="554"/>
      <c r="B219" s="3322"/>
      <c r="C219" s="532"/>
      <c r="D219" s="528"/>
      <c r="E219" s="584"/>
      <c r="F219" s="577"/>
      <c r="G219" s="577"/>
      <c r="H219" s="600"/>
      <c r="I219" s="577"/>
      <c r="J219" s="585">
        <v>1650</v>
      </c>
      <c r="K219" s="1978">
        <f>K217+J219</f>
        <v>2267795</v>
      </c>
    </row>
    <row r="220" spans="1:11">
      <c r="A220" s="557"/>
      <c r="B220" s="3337"/>
      <c r="C220" s="474" t="s">
        <v>815</v>
      </c>
      <c r="D220" s="485" t="s">
        <v>1847</v>
      </c>
      <c r="E220" s="3369" t="s">
        <v>1848</v>
      </c>
      <c r="F220" s="3367"/>
      <c r="G220" s="3367">
        <v>522197</v>
      </c>
      <c r="H220" s="3385"/>
      <c r="I220" s="3367"/>
      <c r="J220" s="3381"/>
      <c r="K220" s="1977">
        <f>K219-G220</f>
        <v>1745598</v>
      </c>
    </row>
    <row r="221" spans="1:11">
      <c r="A221" s="554"/>
      <c r="B221" s="3338"/>
      <c r="C221" s="461" t="s">
        <v>1846</v>
      </c>
      <c r="D221" s="486" t="s">
        <v>1819</v>
      </c>
      <c r="E221" s="3370"/>
      <c r="F221" s="3368"/>
      <c r="G221" s="3368"/>
      <c r="H221" s="3386"/>
      <c r="I221" s="3368"/>
      <c r="J221" s="3382"/>
      <c r="K221" s="1978"/>
    </row>
    <row r="222" spans="1:11">
      <c r="A222" s="554"/>
      <c r="B222" s="3322"/>
      <c r="C222" s="532"/>
      <c r="D222" s="602"/>
      <c r="E222" s="605"/>
      <c r="F222" s="577"/>
      <c r="G222" s="577"/>
      <c r="H222" s="600"/>
      <c r="I222" s="577"/>
      <c r="J222" s="604">
        <v>1800</v>
      </c>
      <c r="K222" s="1978">
        <f>K220+J222</f>
        <v>1747398</v>
      </c>
    </row>
    <row r="223" spans="1:11">
      <c r="A223" s="557"/>
      <c r="B223" s="3323"/>
      <c r="C223" s="517" t="s">
        <v>1716</v>
      </c>
      <c r="D223" s="485" t="s">
        <v>1847</v>
      </c>
      <c r="E223" s="3369" t="s">
        <v>1848</v>
      </c>
      <c r="F223" s="3373"/>
      <c r="G223" s="3373">
        <v>42300</v>
      </c>
      <c r="H223" s="537"/>
      <c r="I223" s="1975"/>
      <c r="J223" s="595"/>
      <c r="K223" s="1977">
        <f>K222-G223</f>
        <v>1705098</v>
      </c>
    </row>
    <row r="224" spans="1:11">
      <c r="A224" s="554"/>
      <c r="B224" s="3324"/>
      <c r="C224" s="555" t="s">
        <v>1890</v>
      </c>
      <c r="D224" s="486" t="s">
        <v>1819</v>
      </c>
      <c r="E224" s="3370"/>
      <c r="F224" s="3374"/>
      <c r="G224" s="3374"/>
      <c r="H224" s="515"/>
      <c r="I224" s="1976"/>
      <c r="J224" s="595"/>
      <c r="K224" s="1978"/>
    </row>
    <row r="225" spans="1:11">
      <c r="A225" s="554"/>
      <c r="B225" s="3322"/>
      <c r="C225" s="532"/>
      <c r="D225" s="576"/>
      <c r="E225" s="582"/>
      <c r="F225" s="577"/>
      <c r="G225" s="577"/>
      <c r="H225" s="600"/>
      <c r="I225" s="2034"/>
      <c r="J225" s="585">
        <v>750</v>
      </c>
      <c r="K225" s="1978">
        <f>K223+J225</f>
        <v>1705848</v>
      </c>
    </row>
    <row r="226" spans="1:11">
      <c r="A226" s="557"/>
      <c r="B226" s="3323"/>
      <c r="C226" s="556" t="s">
        <v>869</v>
      </c>
      <c r="D226" s="485" t="s">
        <v>1847</v>
      </c>
      <c r="E226" s="3369" t="s">
        <v>1848</v>
      </c>
      <c r="F226" s="3367"/>
      <c r="G226" s="3367">
        <v>45350</v>
      </c>
      <c r="H226" s="537"/>
      <c r="I226" s="3367"/>
      <c r="J226" s="595"/>
      <c r="K226" s="1977">
        <f>K225-G226</f>
        <v>1660498</v>
      </c>
    </row>
    <row r="227" spans="1:11">
      <c r="A227" s="554"/>
      <c r="B227" s="3324"/>
      <c r="C227" s="555" t="s">
        <v>1849</v>
      </c>
      <c r="D227" s="486" t="s">
        <v>1819</v>
      </c>
      <c r="E227" s="3370"/>
      <c r="F227" s="3368"/>
      <c r="G227" s="3368"/>
      <c r="H227" s="515"/>
      <c r="I227" s="3368"/>
      <c r="J227" s="559"/>
      <c r="K227" s="1978"/>
    </row>
    <row r="228" spans="1:11">
      <c r="A228" s="554"/>
      <c r="B228" s="3322"/>
      <c r="C228" s="532"/>
      <c r="D228" s="576"/>
      <c r="E228" s="582"/>
      <c r="F228" s="577"/>
      <c r="G228" s="577"/>
      <c r="H228" s="600"/>
      <c r="I228" s="577"/>
      <c r="J228" s="585">
        <v>1650</v>
      </c>
      <c r="K228" s="1978">
        <f>K226+J228</f>
        <v>1662148</v>
      </c>
    </row>
    <row r="229" spans="1:11">
      <c r="A229" s="557"/>
      <c r="B229" s="3323"/>
      <c r="C229" s="517" t="s">
        <v>821</v>
      </c>
      <c r="D229" s="3371" t="s">
        <v>1427</v>
      </c>
      <c r="E229" s="3369" t="s">
        <v>1544</v>
      </c>
      <c r="F229" s="3380"/>
      <c r="G229" s="3367">
        <v>127236</v>
      </c>
      <c r="H229" s="537"/>
      <c r="I229" s="3367"/>
      <c r="J229" s="923"/>
      <c r="K229" s="1977">
        <f>K228-G229</f>
        <v>1534912</v>
      </c>
    </row>
    <row r="230" spans="1:11">
      <c r="A230" s="554"/>
      <c r="B230" s="3324"/>
      <c r="C230" s="555" t="s">
        <v>1426</v>
      </c>
      <c r="D230" s="3372" t="s">
        <v>729</v>
      </c>
      <c r="E230" s="3370"/>
      <c r="F230" s="3368"/>
      <c r="G230" s="3368"/>
      <c r="H230" s="515"/>
      <c r="I230" s="3368"/>
      <c r="J230" s="460"/>
      <c r="K230" s="1978"/>
    </row>
    <row r="231" spans="1:11">
      <c r="A231" s="554"/>
      <c r="B231" s="3322"/>
      <c r="C231" s="532"/>
      <c r="D231" s="528"/>
      <c r="E231" s="584"/>
      <c r="F231" s="577"/>
      <c r="G231" s="577"/>
      <c r="H231" s="600"/>
      <c r="I231" s="577"/>
      <c r="J231" s="604">
        <v>1800</v>
      </c>
      <c r="K231" s="1978">
        <f>K229+J231</f>
        <v>1536712</v>
      </c>
    </row>
    <row r="232" spans="1:11">
      <c r="A232" s="557"/>
      <c r="B232" s="3323"/>
      <c r="C232" s="435" t="s">
        <v>796</v>
      </c>
      <c r="D232" s="3371" t="s">
        <v>1427</v>
      </c>
      <c r="E232" s="1136" t="s">
        <v>1544</v>
      </c>
      <c r="F232" s="3367"/>
      <c r="G232" s="3367">
        <v>42300</v>
      </c>
      <c r="H232" s="3367"/>
      <c r="I232" s="3367"/>
      <c r="J232" s="595"/>
      <c r="K232" s="1977">
        <f>K231-G232</f>
        <v>1494412</v>
      </c>
    </row>
    <row r="233" spans="1:11">
      <c r="A233" s="554"/>
      <c r="B233" s="3324"/>
      <c r="C233" s="509" t="s">
        <v>1522</v>
      </c>
      <c r="D233" s="3372" t="s">
        <v>729</v>
      </c>
      <c r="E233" s="3376"/>
      <c r="F233" s="3368"/>
      <c r="G233" s="3368"/>
      <c r="H233" s="3368"/>
      <c r="I233" s="3368"/>
      <c r="J233" s="559"/>
      <c r="K233" s="1978"/>
    </row>
    <row r="234" spans="1:11">
      <c r="A234" s="554"/>
      <c r="B234" s="3322"/>
      <c r="C234" s="532"/>
      <c r="D234" s="576"/>
      <c r="E234" s="582"/>
      <c r="F234" s="577"/>
      <c r="G234" s="577"/>
      <c r="H234" s="600"/>
      <c r="I234" s="577"/>
      <c r="J234" s="604">
        <v>750</v>
      </c>
      <c r="K234" s="2035">
        <f>K232+J234</f>
        <v>1495162</v>
      </c>
    </row>
    <row r="235" spans="1:11">
      <c r="A235" s="557"/>
      <c r="B235" s="3323"/>
      <c r="C235" s="474" t="s">
        <v>821</v>
      </c>
      <c r="D235" s="3371" t="s">
        <v>790</v>
      </c>
      <c r="E235" s="3369" t="s">
        <v>877</v>
      </c>
      <c r="F235" s="9492"/>
      <c r="G235" s="9609">
        <v>213396</v>
      </c>
      <c r="H235" s="537"/>
      <c r="I235" s="1975"/>
      <c r="J235" s="595"/>
      <c r="K235" s="1977">
        <f>K234-G235</f>
        <v>1281766</v>
      </c>
    </row>
    <row r="236" spans="1:11">
      <c r="A236" s="554"/>
      <c r="B236" s="3324"/>
      <c r="C236" s="477" t="s">
        <v>827</v>
      </c>
      <c r="D236" s="3372" t="s">
        <v>304</v>
      </c>
      <c r="E236" s="3370"/>
      <c r="F236" s="9493"/>
      <c r="G236" s="9610"/>
      <c r="H236" s="515"/>
      <c r="I236" s="1976"/>
      <c r="J236" s="595"/>
      <c r="K236" s="1978"/>
    </row>
    <row r="237" spans="1:11">
      <c r="A237" s="554"/>
      <c r="B237" s="3322"/>
      <c r="C237" s="532"/>
      <c r="D237" s="576"/>
      <c r="E237" s="582"/>
      <c r="F237" s="577"/>
      <c r="G237" s="577"/>
      <c r="H237" s="600"/>
      <c r="I237" s="2034"/>
      <c r="J237" s="585">
        <v>1800</v>
      </c>
      <c r="K237" s="1978">
        <f>K235+J237</f>
        <v>1283566</v>
      </c>
    </row>
    <row r="238" spans="1:11">
      <c r="A238" s="557"/>
      <c r="B238" s="3337"/>
      <c r="C238" s="474" t="s">
        <v>815</v>
      </c>
      <c r="D238" s="3371" t="s">
        <v>790</v>
      </c>
      <c r="E238" s="974" t="s">
        <v>877</v>
      </c>
      <c r="F238" s="3367"/>
      <c r="G238" s="3373">
        <v>8029</v>
      </c>
      <c r="H238" s="534"/>
      <c r="I238" s="1975"/>
      <c r="J238" s="595"/>
      <c r="K238" s="1977">
        <f>K237-G238</f>
        <v>1275537</v>
      </c>
    </row>
    <row r="239" spans="1:11">
      <c r="A239" s="554"/>
      <c r="B239" s="3338"/>
      <c r="C239" s="477" t="s">
        <v>828</v>
      </c>
      <c r="D239" s="3372" t="s">
        <v>304</v>
      </c>
      <c r="E239" s="3376"/>
      <c r="F239" s="3368"/>
      <c r="G239" s="3374"/>
      <c r="H239" s="515"/>
      <c r="I239" s="1976"/>
      <c r="J239" s="595"/>
      <c r="K239" s="1978"/>
    </row>
    <row r="240" spans="1:11">
      <c r="A240" s="554"/>
      <c r="B240" s="3322"/>
      <c r="C240" s="532"/>
      <c r="D240" s="576"/>
      <c r="E240" s="582"/>
      <c r="F240" s="577"/>
      <c r="G240" s="577"/>
      <c r="H240" s="600"/>
      <c r="I240" s="2034"/>
      <c r="J240" s="585">
        <v>1800</v>
      </c>
      <c r="K240" s="1978">
        <f>K238+J240</f>
        <v>1277337</v>
      </c>
    </row>
    <row r="241" spans="1:11">
      <c r="A241" s="557"/>
      <c r="B241" s="3337"/>
      <c r="C241" s="525" t="s">
        <v>781</v>
      </c>
      <c r="D241" s="3378" t="s">
        <v>790</v>
      </c>
      <c r="E241" s="3369" t="s">
        <v>877</v>
      </c>
      <c r="F241" s="3367"/>
      <c r="G241" s="3367">
        <v>26990</v>
      </c>
      <c r="H241" s="537"/>
      <c r="I241" s="1975"/>
      <c r="J241" s="595"/>
      <c r="K241" s="1977">
        <f>K240-G241</f>
        <v>1250347</v>
      </c>
    </row>
    <row r="242" spans="1:11">
      <c r="A242" s="554"/>
      <c r="B242" s="3338"/>
      <c r="C242" s="539" t="s">
        <v>789</v>
      </c>
      <c r="D242" s="540" t="s">
        <v>304</v>
      </c>
      <c r="E242" s="3370"/>
      <c r="F242" s="3368"/>
      <c r="G242" s="3368"/>
      <c r="H242" s="515"/>
      <c r="I242" s="1976"/>
      <c r="J242" s="595"/>
      <c r="K242" s="1978"/>
    </row>
    <row r="243" spans="1:11">
      <c r="A243" s="554"/>
      <c r="B243" s="3322"/>
      <c r="C243" s="532"/>
      <c r="D243" s="576"/>
      <c r="E243" s="582"/>
      <c r="F243" s="577"/>
      <c r="G243" s="577"/>
      <c r="H243" s="600"/>
      <c r="I243" s="2034"/>
      <c r="J243" s="585">
        <v>1500</v>
      </c>
      <c r="K243" s="1978">
        <f>K241+J243</f>
        <v>1251847</v>
      </c>
    </row>
    <row r="244" spans="1:11">
      <c r="A244" s="557"/>
      <c r="B244" s="3323"/>
      <c r="C244" s="556" t="s">
        <v>869</v>
      </c>
      <c r="D244" s="3371" t="s">
        <v>838</v>
      </c>
      <c r="E244" s="3369" t="s">
        <v>877</v>
      </c>
      <c r="F244" s="3367"/>
      <c r="G244" s="3367">
        <v>25000</v>
      </c>
      <c r="H244" s="3367"/>
      <c r="I244" s="3367"/>
      <c r="J244" s="595"/>
      <c r="K244" s="1977">
        <f>K243-G244</f>
        <v>1226847</v>
      </c>
    </row>
    <row r="245" spans="1:11">
      <c r="A245" s="554"/>
      <c r="B245" s="3324"/>
      <c r="C245" s="555" t="s">
        <v>1782</v>
      </c>
      <c r="D245" s="3372" t="s">
        <v>304</v>
      </c>
      <c r="E245" s="3370"/>
      <c r="F245" s="3368"/>
      <c r="G245" s="3368"/>
      <c r="H245" s="3368"/>
      <c r="I245" s="3368"/>
      <c r="J245" s="559"/>
      <c r="K245" s="1978"/>
    </row>
    <row r="246" spans="1:11">
      <c r="A246" s="554"/>
      <c r="B246" s="3322"/>
      <c r="C246" s="532"/>
      <c r="D246" s="576"/>
      <c r="E246" s="582"/>
      <c r="F246" s="577"/>
      <c r="G246" s="577"/>
      <c r="H246" s="600"/>
      <c r="I246" s="577"/>
      <c r="J246" s="604">
        <v>1650</v>
      </c>
      <c r="K246" s="1978">
        <f>K244+J246</f>
        <v>1228497</v>
      </c>
    </row>
    <row r="247" spans="1:11">
      <c r="A247" s="557"/>
      <c r="B247" s="3323"/>
      <c r="C247" s="517" t="s">
        <v>851</v>
      </c>
      <c r="D247" s="3371" t="s">
        <v>853</v>
      </c>
      <c r="E247" s="3369" t="s">
        <v>497</v>
      </c>
      <c r="F247" s="3367"/>
      <c r="G247" s="3367">
        <v>174311</v>
      </c>
      <c r="H247" s="537"/>
      <c r="I247" s="1975"/>
      <c r="J247" s="595"/>
      <c r="K247" s="1977">
        <f>K246-G247</f>
        <v>1054186</v>
      </c>
    </row>
    <row r="248" spans="1:11">
      <c r="A248" s="554"/>
      <c r="B248" s="3324"/>
      <c r="C248" s="555" t="s">
        <v>852</v>
      </c>
      <c r="D248" s="3372" t="s">
        <v>919</v>
      </c>
      <c r="E248" s="3370"/>
      <c r="F248" s="3368"/>
      <c r="G248" s="3368"/>
      <c r="H248" s="515"/>
      <c r="I248" s="1976"/>
      <c r="J248" s="595"/>
      <c r="K248" s="1978"/>
    </row>
    <row r="249" spans="1:11">
      <c r="A249" s="554"/>
      <c r="B249" s="3322"/>
      <c r="C249" s="532"/>
      <c r="D249" s="576"/>
      <c r="E249" s="582"/>
      <c r="F249" s="577"/>
      <c r="G249" s="577"/>
      <c r="H249" s="600"/>
      <c r="I249" s="2034"/>
      <c r="J249" s="585">
        <v>1800</v>
      </c>
      <c r="K249" s="1978">
        <f>K247+J249</f>
        <v>1055986</v>
      </c>
    </row>
    <row r="250" spans="1:11">
      <c r="A250" s="557"/>
      <c r="B250" s="3323"/>
      <c r="C250" s="435" t="s">
        <v>815</v>
      </c>
      <c r="D250" s="3371" t="s">
        <v>399</v>
      </c>
      <c r="E250" s="3369" t="s">
        <v>401</v>
      </c>
      <c r="F250" s="3385"/>
      <c r="G250" s="3385">
        <v>147409</v>
      </c>
      <c r="H250" s="537"/>
      <c r="I250" s="3367"/>
      <c r="J250" s="595"/>
      <c r="K250" s="1977">
        <f>K249-G250</f>
        <v>908577</v>
      </c>
    </row>
    <row r="251" spans="1:11">
      <c r="A251" s="554"/>
      <c r="B251" s="3324"/>
      <c r="C251" s="509" t="s">
        <v>1051</v>
      </c>
      <c r="D251" s="3372" t="s">
        <v>400</v>
      </c>
      <c r="E251" s="3370"/>
      <c r="F251" s="3386"/>
      <c r="G251" s="3386"/>
      <c r="H251" s="515"/>
      <c r="I251" s="3368"/>
      <c r="J251" s="595"/>
      <c r="K251" s="1978"/>
    </row>
    <row r="252" spans="1:11">
      <c r="A252" s="554"/>
      <c r="B252" s="3322"/>
      <c r="C252" s="532"/>
      <c r="D252" s="576"/>
      <c r="E252" s="582"/>
      <c r="F252" s="577"/>
      <c r="G252" s="577"/>
      <c r="H252" s="600"/>
      <c r="I252" s="2034"/>
      <c r="J252" s="585">
        <v>1800</v>
      </c>
      <c r="K252" s="1978">
        <f>K250+J252</f>
        <v>910377</v>
      </c>
    </row>
    <row r="253" spans="1:11">
      <c r="A253" s="557"/>
      <c r="B253" s="3323"/>
      <c r="C253" s="435" t="s">
        <v>815</v>
      </c>
      <c r="D253" s="3371" t="s">
        <v>399</v>
      </c>
      <c r="E253" s="3369" t="s">
        <v>401</v>
      </c>
      <c r="F253" s="3367"/>
      <c r="G253" s="3381">
        <v>448048</v>
      </c>
      <c r="H253" s="537"/>
      <c r="I253" s="1975"/>
      <c r="J253" s="595"/>
      <c r="K253" s="1977">
        <f>K252-G253</f>
        <v>462329</v>
      </c>
    </row>
    <row r="254" spans="1:11">
      <c r="A254" s="554"/>
      <c r="B254" s="3324"/>
      <c r="C254" s="509" t="s">
        <v>1163</v>
      </c>
      <c r="D254" s="3372" t="s">
        <v>400</v>
      </c>
      <c r="E254" s="3370"/>
      <c r="F254" s="3368"/>
      <c r="G254" s="3382"/>
      <c r="H254" s="515"/>
      <c r="I254" s="1976"/>
      <c r="J254" s="595"/>
      <c r="K254" s="1978"/>
    </row>
    <row r="255" spans="1:11">
      <c r="A255" s="554"/>
      <c r="B255" s="3322"/>
      <c r="C255" s="532"/>
      <c r="D255" s="576"/>
      <c r="E255" s="582"/>
      <c r="F255" s="577"/>
      <c r="G255" s="577"/>
      <c r="H255" s="600"/>
      <c r="I255" s="2034"/>
      <c r="J255" s="585">
        <v>1800</v>
      </c>
      <c r="K255" s="1978">
        <f>K253+J255</f>
        <v>464129</v>
      </c>
    </row>
    <row r="256" spans="1:11">
      <c r="A256" s="557"/>
      <c r="B256" s="3323"/>
      <c r="C256" s="474" t="s">
        <v>778</v>
      </c>
      <c r="D256" s="518" t="s">
        <v>399</v>
      </c>
      <c r="E256" s="3369" t="s">
        <v>401</v>
      </c>
      <c r="F256" s="3367"/>
      <c r="G256" s="3367">
        <v>35140</v>
      </c>
      <c r="H256" s="3373"/>
      <c r="I256" s="1997"/>
      <c r="J256" s="2036"/>
      <c r="K256" s="1977">
        <f>K255-G256</f>
        <v>428989</v>
      </c>
    </row>
    <row r="257" spans="1:11">
      <c r="A257" s="554"/>
      <c r="B257" s="3324"/>
      <c r="C257" s="477" t="s">
        <v>862</v>
      </c>
      <c r="D257" s="519" t="s">
        <v>855</v>
      </c>
      <c r="E257" s="3370"/>
      <c r="F257" s="3368"/>
      <c r="G257" s="3368"/>
      <c r="H257" s="3374"/>
      <c r="I257" s="1998"/>
      <c r="J257" s="2036"/>
      <c r="K257" s="1978"/>
    </row>
    <row r="258" spans="1:11">
      <c r="A258" s="554"/>
      <c r="B258" s="3322"/>
      <c r="C258" s="532"/>
      <c r="D258" s="576"/>
      <c r="E258" s="582"/>
      <c r="F258" s="577"/>
      <c r="G258" s="577"/>
      <c r="H258" s="600"/>
      <c r="I258" s="2034"/>
      <c r="J258" s="585">
        <v>1500</v>
      </c>
      <c r="K258" s="1978">
        <f>K256+J258</f>
        <v>430489</v>
      </c>
    </row>
    <row r="259" spans="1:11">
      <c r="A259" s="557"/>
      <c r="B259" s="3323"/>
      <c r="C259" s="556" t="s">
        <v>1987</v>
      </c>
      <c r="D259" s="3371" t="s">
        <v>1989</v>
      </c>
      <c r="E259" s="974"/>
      <c r="F259" s="3380"/>
      <c r="G259" s="3367"/>
      <c r="H259" s="3367">
        <v>30100</v>
      </c>
      <c r="I259" s="3367"/>
      <c r="J259" s="595"/>
      <c r="K259" s="1977">
        <f>K258-H259</f>
        <v>400389</v>
      </c>
    </row>
    <row r="260" spans="1:11">
      <c r="A260" s="554"/>
      <c r="B260" s="3324"/>
      <c r="C260" s="555" t="s">
        <v>1988</v>
      </c>
      <c r="D260" s="3372"/>
      <c r="E260" s="3370"/>
      <c r="F260" s="3368"/>
      <c r="G260" s="3368"/>
      <c r="H260" s="3368"/>
      <c r="I260" s="3368"/>
      <c r="J260" s="559"/>
      <c r="K260" s="1978"/>
    </row>
    <row r="261" spans="1:11">
      <c r="A261" s="554"/>
      <c r="B261" s="3322"/>
      <c r="C261" s="532"/>
      <c r="D261" s="576"/>
      <c r="E261" s="582"/>
      <c r="F261" s="575"/>
      <c r="G261" s="600"/>
      <c r="H261" s="600"/>
      <c r="I261" s="577"/>
      <c r="J261" s="585">
        <v>750</v>
      </c>
      <c r="K261" s="1978">
        <f>K259+J261</f>
        <v>401139</v>
      </c>
    </row>
    <row r="262" spans="1:11">
      <c r="A262" s="557"/>
      <c r="B262" s="3323"/>
      <c r="C262" s="556" t="s">
        <v>796</v>
      </c>
      <c r="D262" s="3371" t="s">
        <v>1532</v>
      </c>
      <c r="E262" s="974" t="s">
        <v>1233</v>
      </c>
      <c r="F262" s="3380"/>
      <c r="G262" s="3367">
        <v>105900</v>
      </c>
      <c r="H262" s="3367"/>
      <c r="I262" s="3367"/>
      <c r="J262" s="595"/>
      <c r="K262" s="1977">
        <f>K261-G262</f>
        <v>295239</v>
      </c>
    </row>
    <row r="263" spans="1:11">
      <c r="A263" s="554"/>
      <c r="B263" s="3324"/>
      <c r="C263" s="555" t="s">
        <v>1905</v>
      </c>
      <c r="D263" s="3372" t="s">
        <v>1811</v>
      </c>
      <c r="E263" s="3370"/>
      <c r="F263" s="3368"/>
      <c r="G263" s="3368"/>
      <c r="H263" s="3368"/>
      <c r="I263" s="3368"/>
      <c r="J263" s="559"/>
      <c r="K263" s="1978"/>
    </row>
    <row r="264" spans="1:11">
      <c r="A264" s="554"/>
      <c r="B264" s="3322"/>
      <c r="C264" s="532"/>
      <c r="D264" s="576"/>
      <c r="E264" s="582"/>
      <c r="F264" s="575"/>
      <c r="G264" s="600"/>
      <c r="H264" s="600"/>
      <c r="I264" s="577"/>
      <c r="J264" s="585">
        <v>750</v>
      </c>
      <c r="K264" s="1978">
        <f>K262+J264</f>
        <v>295989</v>
      </c>
    </row>
    <row r="265" spans="1:11">
      <c r="A265" s="557"/>
      <c r="B265" s="3323"/>
      <c r="C265" s="517" t="s">
        <v>781</v>
      </c>
      <c r="D265" s="3371" t="s">
        <v>614</v>
      </c>
      <c r="E265" s="3369" t="s">
        <v>414</v>
      </c>
      <c r="F265" s="3367"/>
      <c r="G265" s="3367">
        <v>128640</v>
      </c>
      <c r="H265" s="3367"/>
      <c r="I265" s="3367"/>
      <c r="J265" s="534"/>
      <c r="K265" s="1977">
        <f>K264-G265</f>
        <v>167349</v>
      </c>
    </row>
    <row r="266" spans="1:11">
      <c r="A266" s="554"/>
      <c r="B266" s="3324"/>
      <c r="C266" s="555" t="s">
        <v>1031</v>
      </c>
      <c r="D266" s="3372" t="s">
        <v>698</v>
      </c>
      <c r="E266" s="3370"/>
      <c r="F266" s="3368"/>
      <c r="G266" s="3368"/>
      <c r="H266" s="3368"/>
      <c r="I266" s="3368"/>
      <c r="J266" s="515"/>
      <c r="K266" s="1978"/>
    </row>
    <row r="267" spans="1:11">
      <c r="A267" s="554"/>
      <c r="B267" s="3322"/>
      <c r="C267" s="532"/>
      <c r="D267" s="576"/>
      <c r="E267" s="584"/>
      <c r="F267" s="577"/>
      <c r="G267" s="577"/>
      <c r="H267" s="600"/>
      <c r="I267" s="577"/>
      <c r="J267" s="604">
        <v>1500</v>
      </c>
      <c r="K267" s="1978">
        <f>K265+J267</f>
        <v>168849</v>
      </c>
    </row>
    <row r="268" spans="1:11">
      <c r="A268" s="557"/>
      <c r="B268" s="3323"/>
      <c r="C268" s="457" t="s">
        <v>781</v>
      </c>
      <c r="D268" s="3383" t="s">
        <v>1246</v>
      </c>
      <c r="E268" s="459" t="s">
        <v>1248</v>
      </c>
      <c r="F268" s="3367"/>
      <c r="G268" s="3367">
        <v>128140</v>
      </c>
      <c r="H268" s="3367"/>
      <c r="I268" s="3367"/>
      <c r="J268" s="464"/>
      <c r="K268" s="1977">
        <f>K267-G268</f>
        <v>40709</v>
      </c>
    </row>
    <row r="269" spans="1:11">
      <c r="A269" s="554"/>
      <c r="B269" s="3324"/>
      <c r="C269" s="461" t="s">
        <v>1487</v>
      </c>
      <c r="D269" s="3384" t="s">
        <v>1247</v>
      </c>
      <c r="E269" s="3377"/>
      <c r="F269" s="3368"/>
      <c r="G269" s="3368"/>
      <c r="H269" s="3368"/>
      <c r="I269" s="3368"/>
      <c r="J269" s="559"/>
      <c r="K269" s="1978"/>
    </row>
    <row r="270" spans="1:11">
      <c r="A270" s="554"/>
      <c r="B270" s="3322"/>
      <c r="C270" s="532"/>
      <c r="D270" s="583"/>
      <c r="E270" s="582"/>
      <c r="F270" s="577"/>
      <c r="G270" s="577"/>
      <c r="H270" s="600"/>
      <c r="I270" s="577"/>
      <c r="J270" s="585">
        <v>1500</v>
      </c>
      <c r="K270" s="1978">
        <f>K268+J270</f>
        <v>42209</v>
      </c>
    </row>
    <row r="271" spans="1:11">
      <c r="A271" s="557"/>
      <c r="B271" s="3323" t="s">
        <v>2014</v>
      </c>
      <c r="C271" s="435" t="s">
        <v>815</v>
      </c>
      <c r="D271" s="3387"/>
      <c r="E271" s="3389"/>
      <c r="F271" s="3393"/>
      <c r="G271" s="3393"/>
      <c r="H271" s="537"/>
      <c r="I271" s="3391">
        <v>33647</v>
      </c>
      <c r="J271" s="595"/>
      <c r="K271" s="1977">
        <f>K270-I271</f>
        <v>8562</v>
      </c>
    </row>
    <row r="272" spans="1:11">
      <c r="A272" s="554"/>
      <c r="B272" s="3324"/>
      <c r="C272" s="509" t="s">
        <v>2015</v>
      </c>
      <c r="D272" s="3388"/>
      <c r="E272" s="3390"/>
      <c r="F272" s="3394"/>
      <c r="G272" s="3394"/>
      <c r="H272" s="515"/>
      <c r="I272" s="3392"/>
      <c r="J272" s="595"/>
      <c r="K272" s="1978"/>
    </row>
    <row r="273" spans="1:11">
      <c r="A273" s="554"/>
      <c r="B273" s="3322"/>
      <c r="C273" s="532"/>
      <c r="D273" s="576"/>
      <c r="E273" s="582"/>
      <c r="F273" s="577"/>
      <c r="G273" s="577"/>
      <c r="H273" s="600"/>
      <c r="I273" s="2034"/>
      <c r="J273" s="585">
        <v>1800</v>
      </c>
      <c r="K273" s="2035">
        <f>K271+J273</f>
        <v>10362</v>
      </c>
    </row>
    <row r="274" spans="1:11">
      <c r="A274" s="557"/>
      <c r="B274" s="3323" t="s">
        <v>2016</v>
      </c>
      <c r="C274" s="556" t="s">
        <v>591</v>
      </c>
      <c r="D274" s="3399"/>
      <c r="E274" s="3401"/>
      <c r="F274" s="3395">
        <v>20000000</v>
      </c>
      <c r="G274" s="2205"/>
      <c r="H274" s="534"/>
      <c r="I274" s="2205"/>
      <c r="J274" s="2222"/>
      <c r="K274" s="1977">
        <f>K273+F274</f>
        <v>20010362</v>
      </c>
    </row>
    <row r="275" spans="1:11">
      <c r="A275" s="554"/>
      <c r="B275" s="3324"/>
      <c r="C275" s="555"/>
      <c r="D275" s="3400"/>
      <c r="E275" s="3402"/>
      <c r="F275" s="3396"/>
      <c r="G275" s="2206"/>
      <c r="H275" s="515"/>
      <c r="I275" s="2206"/>
      <c r="J275" s="2223"/>
      <c r="K275" s="1978"/>
    </row>
    <row r="276" spans="1:11">
      <c r="A276" s="554"/>
      <c r="B276" s="3322"/>
      <c r="C276" s="3361"/>
      <c r="D276" s="602"/>
      <c r="E276" s="605"/>
      <c r="F276" s="577"/>
      <c r="G276" s="600"/>
      <c r="H276" s="600"/>
      <c r="I276" s="600"/>
      <c r="J276" s="585"/>
      <c r="K276" s="1978"/>
    </row>
    <row r="277" spans="1:11">
      <c r="A277" s="557"/>
      <c r="B277" s="3323"/>
      <c r="C277" s="517" t="s">
        <v>1109</v>
      </c>
      <c r="D277" s="3399" t="s">
        <v>1831</v>
      </c>
      <c r="E277" s="3411" t="s">
        <v>717</v>
      </c>
      <c r="F277" s="3395"/>
      <c r="G277" s="3395">
        <v>502500</v>
      </c>
      <c r="H277" s="3395"/>
      <c r="I277" s="3395"/>
      <c r="J277" s="3408"/>
      <c r="K277" s="1977">
        <f>K274-G277</f>
        <v>19507862</v>
      </c>
    </row>
    <row r="278" spans="1:11">
      <c r="A278" s="554"/>
      <c r="B278" s="3324"/>
      <c r="C278" s="477" t="s">
        <v>1179</v>
      </c>
      <c r="D278" s="3400" t="s">
        <v>250</v>
      </c>
      <c r="E278" s="3412"/>
      <c r="F278" s="3396"/>
      <c r="G278" s="3396"/>
      <c r="H278" s="3396"/>
      <c r="I278" s="3396"/>
      <c r="J278" s="3409"/>
      <c r="K278" s="1978"/>
    </row>
    <row r="279" spans="1:11">
      <c r="A279" s="554"/>
      <c r="B279" s="3322"/>
      <c r="C279" s="1795"/>
      <c r="D279" s="576"/>
      <c r="E279" s="582"/>
      <c r="F279" s="577"/>
      <c r="G279" s="577"/>
      <c r="H279" s="600"/>
      <c r="I279" s="577"/>
      <c r="J279" s="604">
        <v>1800</v>
      </c>
      <c r="K279" s="1978">
        <f>K277+J279</f>
        <v>19509662</v>
      </c>
    </row>
    <row r="280" spans="1:11">
      <c r="A280" s="557"/>
      <c r="B280" s="3323"/>
      <c r="C280" s="556" t="s">
        <v>997</v>
      </c>
      <c r="D280" s="485" t="s">
        <v>1221</v>
      </c>
      <c r="E280" s="3397" t="s">
        <v>1236</v>
      </c>
      <c r="F280" s="3395"/>
      <c r="G280" s="3395">
        <v>202500</v>
      </c>
      <c r="H280" s="3395"/>
      <c r="I280" s="3395"/>
      <c r="J280" s="3395"/>
      <c r="K280" s="1977">
        <f>K279-G280</f>
        <v>19307162</v>
      </c>
    </row>
    <row r="281" spans="1:11">
      <c r="A281" s="554"/>
      <c r="B281" s="3324"/>
      <c r="C281" s="555" t="s">
        <v>1220</v>
      </c>
      <c r="D281" s="486" t="s">
        <v>1222</v>
      </c>
      <c r="E281" s="3398"/>
      <c r="F281" s="3396"/>
      <c r="G281" s="3396"/>
      <c r="H281" s="3396"/>
      <c r="I281" s="3396"/>
      <c r="J281" s="3396"/>
      <c r="K281" s="1978"/>
    </row>
    <row r="282" spans="1:11">
      <c r="A282" s="554"/>
      <c r="B282" s="3322"/>
      <c r="C282" s="528"/>
      <c r="D282" s="576"/>
      <c r="E282" s="582"/>
      <c r="F282" s="577"/>
      <c r="G282" s="577"/>
      <c r="H282" s="600"/>
      <c r="I282" s="577"/>
      <c r="J282" s="604">
        <v>1800</v>
      </c>
      <c r="K282" s="1978">
        <f>K280+J282</f>
        <v>19308962</v>
      </c>
    </row>
    <row r="283" spans="1:11">
      <c r="A283" s="557"/>
      <c r="B283" s="3323"/>
      <c r="C283" s="517" t="s">
        <v>864</v>
      </c>
      <c r="D283" s="3399" t="s">
        <v>743</v>
      </c>
      <c r="E283" s="3397" t="s">
        <v>1177</v>
      </c>
      <c r="F283" s="3395"/>
      <c r="G283" s="3403">
        <v>102500</v>
      </c>
      <c r="H283" s="3395"/>
      <c r="I283" s="3395"/>
      <c r="J283" s="3408"/>
      <c r="K283" s="1977">
        <f>K282-G283</f>
        <v>19206462</v>
      </c>
    </row>
    <row r="284" spans="1:11">
      <c r="A284" s="554"/>
      <c r="B284" s="3324"/>
      <c r="C284" s="555" t="s">
        <v>1028</v>
      </c>
      <c r="D284" s="3400" t="s">
        <v>46</v>
      </c>
      <c r="E284" s="3398"/>
      <c r="F284" s="3396"/>
      <c r="G284" s="3404"/>
      <c r="H284" s="3396"/>
      <c r="I284" s="3396"/>
      <c r="J284" s="3409"/>
      <c r="K284" s="1978"/>
    </row>
    <row r="285" spans="1:11">
      <c r="A285" s="554"/>
      <c r="B285" s="3322"/>
      <c r="C285" s="532"/>
      <c r="D285" s="576"/>
      <c r="E285" s="582"/>
      <c r="F285" s="577"/>
      <c r="G285" s="577"/>
      <c r="H285" s="600"/>
      <c r="I285" s="577"/>
      <c r="J285" s="604">
        <v>1800</v>
      </c>
      <c r="K285" s="1978">
        <f>K283+J285</f>
        <v>19208262</v>
      </c>
    </row>
    <row r="286" spans="1:11">
      <c r="A286" s="557"/>
      <c r="B286" s="3323"/>
      <c r="C286" s="545" t="s">
        <v>812</v>
      </c>
      <c r="D286" s="518" t="s">
        <v>1335</v>
      </c>
      <c r="E286" s="3397"/>
      <c r="F286" s="3395"/>
      <c r="G286" s="3395"/>
      <c r="H286" s="537"/>
      <c r="I286" s="1975">
        <v>289714</v>
      </c>
      <c r="J286" s="464"/>
      <c r="K286" s="1977">
        <f>K285-I286</f>
        <v>18918548</v>
      </c>
    </row>
    <row r="287" spans="1:11">
      <c r="A287" s="554"/>
      <c r="B287" s="3324"/>
      <c r="C287" s="553" t="s">
        <v>813</v>
      </c>
      <c r="D287" s="519" t="s">
        <v>814</v>
      </c>
      <c r="E287" s="3398"/>
      <c r="F287" s="3396"/>
      <c r="G287" s="3396"/>
      <c r="H287" s="515"/>
      <c r="I287" s="1976"/>
      <c r="J287" s="559"/>
      <c r="K287" s="1978"/>
    </row>
    <row r="288" spans="1:11">
      <c r="A288" s="554"/>
      <c r="B288" s="3322"/>
      <c r="C288" s="532"/>
      <c r="D288" s="576"/>
      <c r="E288" s="582"/>
      <c r="F288" s="577"/>
      <c r="G288" s="577"/>
      <c r="H288" s="600"/>
      <c r="I288" s="577"/>
      <c r="J288" s="585">
        <v>1800</v>
      </c>
      <c r="K288" s="1978">
        <f>K286+J288</f>
        <v>18920348</v>
      </c>
    </row>
    <row r="289" spans="1:11">
      <c r="A289" s="557"/>
      <c r="B289" s="3323"/>
      <c r="C289" s="556" t="s">
        <v>815</v>
      </c>
      <c r="D289" s="3399" t="s">
        <v>1145</v>
      </c>
      <c r="E289" s="3397" t="s">
        <v>1230</v>
      </c>
      <c r="F289" s="3395"/>
      <c r="G289" s="3395">
        <v>749697</v>
      </c>
      <c r="H289" s="534"/>
      <c r="I289" s="3395"/>
      <c r="J289" s="595"/>
      <c r="K289" s="1977">
        <f>K288-G289</f>
        <v>18170651</v>
      </c>
    </row>
    <row r="290" spans="1:11">
      <c r="A290" s="554"/>
      <c r="B290" s="3324"/>
      <c r="C290" s="555" t="s">
        <v>1146</v>
      </c>
      <c r="D290" s="3400" t="s">
        <v>729</v>
      </c>
      <c r="E290" s="3398"/>
      <c r="F290" s="3396"/>
      <c r="G290" s="3396"/>
      <c r="H290" s="515"/>
      <c r="I290" s="3396"/>
      <c r="J290" s="595"/>
      <c r="K290" s="1978"/>
    </row>
    <row r="291" spans="1:11">
      <c r="A291" s="554"/>
      <c r="B291" s="3322"/>
      <c r="C291" s="532"/>
      <c r="D291" s="576"/>
      <c r="E291" s="582"/>
      <c r="F291" s="577"/>
      <c r="G291" s="577"/>
      <c r="H291" s="1962"/>
      <c r="I291" s="577"/>
      <c r="J291" s="585">
        <v>1800</v>
      </c>
      <c r="K291" s="2035">
        <f>K289+J291</f>
        <v>18172451</v>
      </c>
    </row>
    <row r="292" spans="1:11">
      <c r="A292" s="557"/>
      <c r="B292" s="3323"/>
      <c r="C292" s="556" t="s">
        <v>815</v>
      </c>
      <c r="D292" s="3399" t="s">
        <v>138</v>
      </c>
      <c r="E292" s="974" t="s">
        <v>140</v>
      </c>
      <c r="F292" s="3403"/>
      <c r="G292" s="3403">
        <v>311576</v>
      </c>
      <c r="H292" s="923"/>
      <c r="I292" s="3403"/>
      <c r="J292" s="537"/>
      <c r="K292" s="1977">
        <f>K291-G292</f>
        <v>17860875</v>
      </c>
    </row>
    <row r="293" spans="1:11">
      <c r="A293" s="554"/>
      <c r="B293" s="3324"/>
      <c r="C293" s="555" t="s">
        <v>910</v>
      </c>
      <c r="D293" s="3400" t="s">
        <v>598</v>
      </c>
      <c r="E293" s="3405"/>
      <c r="F293" s="980"/>
      <c r="G293" s="3404"/>
      <c r="H293" s="460"/>
      <c r="I293" s="3404"/>
      <c r="J293" s="515"/>
      <c r="K293" s="1978"/>
    </row>
    <row r="294" spans="1:11">
      <c r="A294" s="554"/>
      <c r="B294" s="3322"/>
      <c r="C294" s="532"/>
      <c r="D294" s="576"/>
      <c r="E294" s="582"/>
      <c r="F294" s="586"/>
      <c r="G294" s="600"/>
      <c r="H294" s="600"/>
      <c r="I294" s="600"/>
      <c r="J294" s="604">
        <v>1800</v>
      </c>
      <c r="K294" s="1978">
        <f>K292+J294</f>
        <v>17862675</v>
      </c>
    </row>
    <row r="295" spans="1:11">
      <c r="A295" s="557"/>
      <c r="B295" s="3323"/>
      <c r="C295" s="556" t="s">
        <v>815</v>
      </c>
      <c r="D295" s="3399" t="s">
        <v>941</v>
      </c>
      <c r="E295" s="974" t="s">
        <v>276</v>
      </c>
      <c r="F295" s="3395"/>
      <c r="G295" s="3395">
        <v>78294</v>
      </c>
      <c r="H295" s="534"/>
      <c r="I295" s="3395"/>
      <c r="J295" s="3408"/>
      <c r="K295" s="1977">
        <f>K294-G295</f>
        <v>17784381</v>
      </c>
    </row>
    <row r="296" spans="1:11">
      <c r="A296" s="554"/>
      <c r="B296" s="3324"/>
      <c r="C296" s="555" t="s">
        <v>1361</v>
      </c>
      <c r="D296" s="3400" t="s">
        <v>250</v>
      </c>
      <c r="E296" s="3405"/>
      <c r="F296" s="3396"/>
      <c r="G296" s="3396"/>
      <c r="H296" s="515"/>
      <c r="I296" s="3396"/>
      <c r="J296" s="3409"/>
      <c r="K296" s="1978"/>
    </row>
    <row r="297" spans="1:11">
      <c r="A297" s="554"/>
      <c r="B297" s="3322"/>
      <c r="C297" s="529"/>
      <c r="D297" s="602"/>
      <c r="E297" s="605"/>
      <c r="F297" s="577"/>
      <c r="G297" s="600"/>
      <c r="H297" s="600"/>
      <c r="I297" s="600"/>
      <c r="J297" s="585">
        <v>1800</v>
      </c>
      <c r="K297" s="1978">
        <f>K295+J297</f>
        <v>17786181</v>
      </c>
    </row>
    <row r="298" spans="1:11">
      <c r="A298" s="557"/>
      <c r="B298" s="3323"/>
      <c r="C298" s="474" t="s">
        <v>815</v>
      </c>
      <c r="D298" s="3399" t="s">
        <v>1586</v>
      </c>
      <c r="E298" s="3397" t="s">
        <v>1637</v>
      </c>
      <c r="F298" s="3395"/>
      <c r="G298" s="3395">
        <v>105225</v>
      </c>
      <c r="H298" s="3395"/>
      <c r="I298" s="3395"/>
      <c r="J298" s="3408"/>
      <c r="K298" s="1977">
        <f>K297-G298</f>
        <v>17680956</v>
      </c>
    </row>
    <row r="299" spans="1:11">
      <c r="A299" s="554"/>
      <c r="B299" s="3324"/>
      <c r="C299" s="477" t="s">
        <v>1585</v>
      </c>
      <c r="D299" s="3400" t="s">
        <v>729</v>
      </c>
      <c r="E299" s="3398"/>
      <c r="F299" s="3396"/>
      <c r="G299" s="3396"/>
      <c r="H299" s="3396"/>
      <c r="I299" s="3396"/>
      <c r="J299" s="3409"/>
      <c r="K299" s="1978"/>
    </row>
    <row r="300" spans="1:11">
      <c r="A300" s="554"/>
      <c r="B300" s="3322"/>
      <c r="C300" s="529"/>
      <c r="D300" s="602"/>
      <c r="E300" s="605"/>
      <c r="F300" s="577"/>
      <c r="G300" s="577"/>
      <c r="H300" s="600"/>
      <c r="I300" s="577"/>
      <c r="J300" s="585">
        <v>1800</v>
      </c>
      <c r="K300" s="1978">
        <f>K298+J300</f>
        <v>17682756</v>
      </c>
    </row>
    <row r="301" spans="1:11">
      <c r="A301" s="557"/>
      <c r="B301" s="3323"/>
      <c r="C301" s="556" t="s">
        <v>796</v>
      </c>
      <c r="D301" s="3399" t="s">
        <v>1586</v>
      </c>
      <c r="E301" s="3397" t="s">
        <v>1637</v>
      </c>
      <c r="F301" s="3395"/>
      <c r="G301" s="3395">
        <v>42300</v>
      </c>
      <c r="H301" s="3395"/>
      <c r="I301" s="3395"/>
      <c r="J301" s="3408"/>
      <c r="K301" s="1977">
        <f>K300-G301</f>
        <v>17640456</v>
      </c>
    </row>
    <row r="302" spans="1:11">
      <c r="A302" s="554"/>
      <c r="B302" s="3324"/>
      <c r="C302" s="555" t="s">
        <v>1587</v>
      </c>
      <c r="D302" s="3400" t="s">
        <v>729</v>
      </c>
      <c r="E302" s="3398"/>
      <c r="F302" s="3396"/>
      <c r="G302" s="3396"/>
      <c r="H302" s="3396"/>
      <c r="I302" s="3396"/>
      <c r="J302" s="3409"/>
      <c r="K302" s="1978"/>
    </row>
    <row r="303" spans="1:11">
      <c r="A303" s="554"/>
      <c r="B303" s="3322"/>
      <c r="C303" s="529"/>
      <c r="D303" s="602"/>
      <c r="E303" s="605"/>
      <c r="F303" s="577"/>
      <c r="G303" s="577"/>
      <c r="H303" s="600"/>
      <c r="I303" s="577"/>
      <c r="J303" s="604">
        <v>750</v>
      </c>
      <c r="K303" s="2035">
        <f>K301+J303</f>
        <v>17641206</v>
      </c>
    </row>
    <row r="304" spans="1:11">
      <c r="A304" s="525"/>
      <c r="B304" s="3323"/>
      <c r="C304" s="517" t="s">
        <v>815</v>
      </c>
      <c r="D304" s="3399" t="s">
        <v>160</v>
      </c>
      <c r="E304" s="3397" t="s">
        <v>162</v>
      </c>
      <c r="F304" s="3395"/>
      <c r="G304" s="3395">
        <v>370445</v>
      </c>
      <c r="H304" s="3395"/>
      <c r="I304" s="3395"/>
      <c r="J304" s="595"/>
      <c r="K304" s="1977">
        <f>K303-G304</f>
        <v>17270761</v>
      </c>
    </row>
    <row r="305" spans="1:11">
      <c r="A305" s="554"/>
      <c r="B305" s="3324"/>
      <c r="C305" s="563" t="s">
        <v>849</v>
      </c>
      <c r="D305" s="3400" t="s">
        <v>850</v>
      </c>
      <c r="E305" s="3398"/>
      <c r="F305" s="3396"/>
      <c r="G305" s="3396"/>
      <c r="H305" s="3396"/>
      <c r="I305" s="3396"/>
      <c r="J305" s="559"/>
      <c r="K305" s="1978"/>
    </row>
    <row r="306" spans="1:11">
      <c r="A306" s="554"/>
      <c r="B306" s="3322"/>
      <c r="C306" s="532"/>
      <c r="D306" s="576"/>
      <c r="E306" s="582"/>
      <c r="F306" s="575"/>
      <c r="G306" s="575"/>
      <c r="H306" s="600"/>
      <c r="I306" s="577"/>
      <c r="J306" s="585">
        <v>1800</v>
      </c>
      <c r="K306" s="1978">
        <f>K304+J306</f>
        <v>17272561</v>
      </c>
    </row>
    <row r="307" spans="1:11">
      <c r="A307" s="557"/>
      <c r="B307" s="3323"/>
      <c r="C307" s="556" t="s">
        <v>869</v>
      </c>
      <c r="D307" s="3399" t="s">
        <v>160</v>
      </c>
      <c r="E307" s="3397" t="s">
        <v>162</v>
      </c>
      <c r="F307" s="3395"/>
      <c r="G307" s="3395">
        <v>295410</v>
      </c>
      <c r="H307" s="534"/>
      <c r="I307" s="3395"/>
      <c r="J307" s="595"/>
      <c r="K307" s="1977">
        <f>K306-G307</f>
        <v>16977151</v>
      </c>
    </row>
    <row r="308" spans="1:11">
      <c r="A308" s="554"/>
      <c r="B308" s="3324"/>
      <c r="C308" s="555" t="s">
        <v>1781</v>
      </c>
      <c r="D308" s="3400" t="s">
        <v>850</v>
      </c>
      <c r="E308" s="3398"/>
      <c r="F308" s="3396"/>
      <c r="G308" s="3396"/>
      <c r="H308" s="515"/>
      <c r="I308" s="3396"/>
      <c r="J308" s="559"/>
      <c r="K308" s="1978"/>
    </row>
    <row r="309" spans="1:11">
      <c r="A309" s="554"/>
      <c r="B309" s="3322"/>
      <c r="C309" s="532"/>
      <c r="D309" s="576"/>
      <c r="E309" s="582"/>
      <c r="F309" s="577"/>
      <c r="G309" s="577"/>
      <c r="H309" s="600"/>
      <c r="I309" s="577"/>
      <c r="J309" s="585">
        <v>1650</v>
      </c>
      <c r="K309" s="2035">
        <f>K307+J309</f>
        <v>16978801</v>
      </c>
    </row>
    <row r="310" spans="1:11">
      <c r="A310" s="557"/>
      <c r="B310" s="3323"/>
      <c r="C310" s="474" t="s">
        <v>815</v>
      </c>
      <c r="D310" s="3410" t="s">
        <v>302</v>
      </c>
      <c r="E310" s="974" t="s">
        <v>878</v>
      </c>
      <c r="F310" s="3395"/>
      <c r="G310" s="3408">
        <v>53452</v>
      </c>
      <c r="H310" s="537"/>
      <c r="I310" s="1975"/>
      <c r="J310" s="595"/>
      <c r="K310" s="1977">
        <f>K309-G310</f>
        <v>16925349</v>
      </c>
    </row>
    <row r="311" spans="1:11">
      <c r="A311" s="554"/>
      <c r="B311" s="3324"/>
      <c r="C311" s="477" t="s">
        <v>831</v>
      </c>
      <c r="D311" s="3413" t="s">
        <v>918</v>
      </c>
      <c r="E311" s="3405"/>
      <c r="F311" s="3396"/>
      <c r="G311" s="3409"/>
      <c r="H311" s="515"/>
      <c r="I311" s="1976"/>
      <c r="J311" s="595"/>
      <c r="K311" s="1978"/>
    </row>
    <row r="312" spans="1:11">
      <c r="A312" s="554"/>
      <c r="B312" s="3322"/>
      <c r="C312" s="532"/>
      <c r="D312" s="576"/>
      <c r="E312" s="582"/>
      <c r="F312" s="577"/>
      <c r="G312" s="577"/>
      <c r="H312" s="600"/>
      <c r="I312" s="2034"/>
      <c r="J312" s="585">
        <v>1800</v>
      </c>
      <c r="K312" s="1978">
        <f>K310+J312</f>
        <v>16927149</v>
      </c>
    </row>
    <row r="313" spans="1:11">
      <c r="A313" s="557"/>
      <c r="B313" s="3323"/>
      <c r="C313" s="474" t="s">
        <v>821</v>
      </c>
      <c r="D313" s="3399" t="s">
        <v>302</v>
      </c>
      <c r="E313" s="974" t="s">
        <v>878</v>
      </c>
      <c r="F313" s="3395"/>
      <c r="G313" s="3395">
        <v>25417</v>
      </c>
      <c r="H313" s="3395"/>
      <c r="I313" s="1975"/>
      <c r="J313" s="595"/>
      <c r="K313" s="1977">
        <f>K312-G313</f>
        <v>16901732</v>
      </c>
    </row>
    <row r="314" spans="1:11">
      <c r="A314" s="554"/>
      <c r="B314" s="3324"/>
      <c r="C314" s="477" t="s">
        <v>1024</v>
      </c>
      <c r="D314" s="3400" t="s">
        <v>918</v>
      </c>
      <c r="E314" s="3405"/>
      <c r="F314" s="3396"/>
      <c r="G314" s="3396"/>
      <c r="H314" s="3396"/>
      <c r="I314" s="1976"/>
      <c r="J314" s="595"/>
      <c r="K314" s="1978"/>
    </row>
    <row r="315" spans="1:11">
      <c r="A315" s="554"/>
      <c r="B315" s="3322"/>
      <c r="C315" s="528"/>
      <c r="D315" s="576"/>
      <c r="E315" s="574"/>
      <c r="F315" s="577"/>
      <c r="G315" s="577"/>
      <c r="H315" s="600"/>
      <c r="I315" s="2034"/>
      <c r="J315" s="585">
        <v>1800</v>
      </c>
      <c r="K315" s="1978">
        <f>K313+J315</f>
        <v>16903532</v>
      </c>
    </row>
    <row r="316" spans="1:11">
      <c r="A316" s="557"/>
      <c r="B316" s="3323"/>
      <c r="C316" s="517" t="s">
        <v>796</v>
      </c>
      <c r="D316" s="3399" t="s">
        <v>302</v>
      </c>
      <c r="E316" s="974" t="s">
        <v>878</v>
      </c>
      <c r="F316" s="3407"/>
      <c r="G316" s="3395">
        <v>79800</v>
      </c>
      <c r="H316" s="537"/>
      <c r="I316" s="1975"/>
      <c r="J316" s="595"/>
      <c r="K316" s="1977">
        <f>K315-G316</f>
        <v>16823732</v>
      </c>
    </row>
    <row r="317" spans="1:11">
      <c r="A317" s="554"/>
      <c r="B317" s="3324"/>
      <c r="C317" s="555" t="s">
        <v>1521</v>
      </c>
      <c r="D317" s="3400" t="s">
        <v>918</v>
      </c>
      <c r="E317" s="3405"/>
      <c r="F317" s="3396"/>
      <c r="G317" s="3396"/>
      <c r="H317" s="515"/>
      <c r="I317" s="1976"/>
      <c r="J317" s="595"/>
      <c r="K317" s="1978"/>
    </row>
    <row r="318" spans="1:11">
      <c r="A318" s="554"/>
      <c r="B318" s="3322"/>
      <c r="C318" s="532"/>
      <c r="D318" s="576"/>
      <c r="E318" s="582"/>
      <c r="F318" s="577"/>
      <c r="G318" s="577"/>
      <c r="H318" s="600"/>
      <c r="I318" s="2034"/>
      <c r="J318" s="585">
        <v>750</v>
      </c>
      <c r="K318" s="2080">
        <f>K316+J318</f>
        <v>16824482</v>
      </c>
    </row>
    <row r="319" spans="1:11">
      <c r="A319" s="557"/>
      <c r="B319" s="3323"/>
      <c r="C319" s="517" t="s">
        <v>796</v>
      </c>
      <c r="D319" s="3399" t="s">
        <v>302</v>
      </c>
      <c r="E319" s="3397" t="s">
        <v>878</v>
      </c>
      <c r="F319" s="3407"/>
      <c r="G319" s="3395">
        <v>41300</v>
      </c>
      <c r="H319" s="537"/>
      <c r="I319" s="1975"/>
      <c r="J319" s="595"/>
      <c r="K319" s="1977">
        <f>K318-G319</f>
        <v>16783182</v>
      </c>
    </row>
    <row r="320" spans="1:11">
      <c r="A320" s="554"/>
      <c r="B320" s="3324"/>
      <c r="C320" s="555" t="s">
        <v>1038</v>
      </c>
      <c r="D320" s="3400" t="s">
        <v>918</v>
      </c>
      <c r="E320" s="3398"/>
      <c r="F320" s="3396"/>
      <c r="G320" s="3396"/>
      <c r="H320" s="515"/>
      <c r="I320" s="1976"/>
      <c r="J320" s="595"/>
      <c r="K320" s="1978"/>
    </row>
    <row r="321" spans="1:11">
      <c r="A321" s="554"/>
      <c r="B321" s="3322"/>
      <c r="C321" s="532"/>
      <c r="D321" s="528"/>
      <c r="E321" s="584"/>
      <c r="F321" s="577"/>
      <c r="G321" s="577"/>
      <c r="H321" s="600"/>
      <c r="I321" s="2034"/>
      <c r="J321" s="585">
        <v>750</v>
      </c>
      <c r="K321" s="1978">
        <f>K319+J321</f>
        <v>16783932</v>
      </c>
    </row>
    <row r="322" spans="1:11">
      <c r="A322" s="557"/>
      <c r="B322" s="3323"/>
      <c r="C322" s="556" t="s">
        <v>869</v>
      </c>
      <c r="D322" s="3399" t="s">
        <v>302</v>
      </c>
      <c r="E322" s="974" t="s">
        <v>878</v>
      </c>
      <c r="F322" s="3395"/>
      <c r="G322" s="3395">
        <v>55800</v>
      </c>
      <c r="H322" s="534"/>
      <c r="I322" s="3395"/>
      <c r="J322" s="595"/>
      <c r="K322" s="1977">
        <f>K321-G322</f>
        <v>16728132</v>
      </c>
    </row>
    <row r="323" spans="1:11">
      <c r="A323" s="554"/>
      <c r="B323" s="3324"/>
      <c r="C323" s="555" t="s">
        <v>1783</v>
      </c>
      <c r="D323" s="3400" t="s">
        <v>918</v>
      </c>
      <c r="E323" s="3405"/>
      <c r="F323" s="3396"/>
      <c r="G323" s="3396"/>
      <c r="H323" s="515"/>
      <c r="I323" s="3396"/>
      <c r="J323" s="559"/>
      <c r="K323" s="1978"/>
    </row>
    <row r="324" spans="1:11">
      <c r="A324" s="554"/>
      <c r="B324" s="533"/>
      <c r="C324" s="532"/>
      <c r="D324" s="576"/>
      <c r="E324" s="582"/>
      <c r="F324" s="577"/>
      <c r="G324" s="577"/>
      <c r="H324" s="600"/>
      <c r="I324" s="577"/>
      <c r="J324" s="604">
        <v>1650</v>
      </c>
      <c r="K324" s="1978">
        <f>K322+J324</f>
        <v>16729782</v>
      </c>
    </row>
    <row r="325" spans="1:11">
      <c r="A325" s="557"/>
      <c r="B325" s="3323"/>
      <c r="C325" s="556" t="s">
        <v>821</v>
      </c>
      <c r="D325" s="3399" t="s">
        <v>1339</v>
      </c>
      <c r="E325" s="1136" t="s">
        <v>1347</v>
      </c>
      <c r="F325" s="3395"/>
      <c r="G325" s="3395">
        <v>413576</v>
      </c>
      <c r="H325" s="534"/>
      <c r="I325" s="3395"/>
      <c r="J325" s="2070"/>
      <c r="K325" s="1977">
        <f>K324-G325</f>
        <v>16316206</v>
      </c>
    </row>
    <row r="326" spans="1:11">
      <c r="A326" s="554"/>
      <c r="B326" s="3324"/>
      <c r="C326" s="555" t="s">
        <v>1338</v>
      </c>
      <c r="D326" s="3400" t="s">
        <v>304</v>
      </c>
      <c r="E326" s="3405"/>
      <c r="F326" s="3396"/>
      <c r="G326" s="3396"/>
      <c r="H326" s="515"/>
      <c r="I326" s="3396"/>
      <c r="J326" s="2070"/>
      <c r="K326" s="1978"/>
    </row>
    <row r="327" spans="1:11">
      <c r="A327" s="554"/>
      <c r="B327" s="533"/>
      <c r="C327" s="532"/>
      <c r="D327" s="576"/>
      <c r="E327" s="582"/>
      <c r="F327" s="577"/>
      <c r="G327" s="577"/>
      <c r="H327" s="600"/>
      <c r="I327" s="577"/>
      <c r="J327" s="585">
        <v>1800</v>
      </c>
      <c r="K327" s="2035">
        <f>K325+J327</f>
        <v>16318006</v>
      </c>
    </row>
    <row r="328" spans="1:11">
      <c r="A328" s="525" t="s">
        <v>356</v>
      </c>
      <c r="B328" s="3323"/>
      <c r="C328" s="556" t="s">
        <v>869</v>
      </c>
      <c r="D328" s="3399" t="s">
        <v>1339</v>
      </c>
      <c r="E328" s="1136" t="s">
        <v>1347</v>
      </c>
      <c r="F328" s="3395"/>
      <c r="G328" s="3395">
        <v>168000</v>
      </c>
      <c r="H328" s="537"/>
      <c r="I328" s="3395"/>
      <c r="J328" s="595"/>
      <c r="K328" s="1977">
        <f>K327-G328</f>
        <v>16150006</v>
      </c>
    </row>
    <row r="329" spans="1:11">
      <c r="A329" s="554"/>
      <c r="B329" s="3324"/>
      <c r="C329" s="555" t="s">
        <v>1433</v>
      </c>
      <c r="D329" s="3400" t="s">
        <v>304</v>
      </c>
      <c r="E329" s="3405"/>
      <c r="F329" s="3396"/>
      <c r="G329" s="3396"/>
      <c r="H329" s="515"/>
      <c r="I329" s="3396"/>
      <c r="J329" s="559"/>
      <c r="K329" s="1978"/>
    </row>
    <row r="330" spans="1:11">
      <c r="A330" s="554"/>
      <c r="B330" s="3322"/>
      <c r="C330" s="532"/>
      <c r="D330" s="576"/>
      <c r="E330" s="582"/>
      <c r="F330" s="577"/>
      <c r="G330" s="577"/>
      <c r="H330" s="600"/>
      <c r="I330" s="577"/>
      <c r="J330" s="585">
        <v>1650</v>
      </c>
      <c r="K330" s="1978">
        <f>K328+J330</f>
        <v>16151656</v>
      </c>
    </row>
    <row r="331" spans="1:11">
      <c r="A331" s="557"/>
      <c r="B331" s="3323"/>
      <c r="C331" s="474" t="s">
        <v>781</v>
      </c>
      <c r="D331" s="3399" t="s">
        <v>45</v>
      </c>
      <c r="E331" s="9498" t="s">
        <v>47</v>
      </c>
      <c r="F331" s="3395"/>
      <c r="G331" s="3395"/>
      <c r="H331" s="534">
        <v>101890</v>
      </c>
      <c r="I331" s="3403"/>
      <c r="J331" s="923"/>
      <c r="K331" s="1977">
        <f>K330-H331</f>
        <v>16049766</v>
      </c>
    </row>
    <row r="332" spans="1:11">
      <c r="A332" s="554"/>
      <c r="B332" s="3324"/>
      <c r="C332" s="477" t="s">
        <v>1567</v>
      </c>
      <c r="D332" s="3400" t="s">
        <v>1176</v>
      </c>
      <c r="E332" s="9499"/>
      <c r="F332" s="3396"/>
      <c r="G332" s="3396"/>
      <c r="H332" s="515"/>
      <c r="I332" s="3404"/>
      <c r="J332" s="460"/>
      <c r="K332" s="1978"/>
    </row>
    <row r="333" spans="1:11">
      <c r="A333" s="554"/>
      <c r="B333" s="3322"/>
      <c r="C333" s="532"/>
      <c r="D333" s="576"/>
      <c r="E333" s="582"/>
      <c r="F333" s="575"/>
      <c r="G333" s="575"/>
      <c r="H333" s="586"/>
      <c r="I333" s="575"/>
      <c r="J333" s="586">
        <v>1500</v>
      </c>
      <c r="K333" s="1978">
        <f>K331+J333</f>
        <v>16051266</v>
      </c>
    </row>
    <row r="334" spans="1:11">
      <c r="A334" s="557"/>
      <c r="B334" s="3323"/>
      <c r="C334" s="556" t="s">
        <v>1825</v>
      </c>
      <c r="D334" s="3399" t="s">
        <v>785</v>
      </c>
      <c r="E334" s="3397" t="s">
        <v>47</v>
      </c>
      <c r="F334" s="3395"/>
      <c r="G334" s="3395"/>
      <c r="H334" s="537">
        <v>38500</v>
      </c>
      <c r="I334" s="1975"/>
      <c r="J334" s="464"/>
      <c r="K334" s="1977">
        <f>K333-H334</f>
        <v>16012766</v>
      </c>
    </row>
    <row r="335" spans="1:11">
      <c r="A335" s="554"/>
      <c r="B335" s="3324"/>
      <c r="C335" s="553" t="s">
        <v>1824</v>
      </c>
      <c r="D335" s="3400" t="s">
        <v>46</v>
      </c>
      <c r="E335" s="3398"/>
      <c r="F335" s="3396"/>
      <c r="G335" s="3396"/>
      <c r="H335" s="515"/>
      <c r="I335" s="1976"/>
      <c r="J335" s="559"/>
      <c r="K335" s="1978"/>
    </row>
    <row r="336" spans="1:11">
      <c r="A336" s="554"/>
      <c r="B336" s="3322"/>
      <c r="C336" s="532"/>
      <c r="D336" s="576"/>
      <c r="E336" s="582"/>
      <c r="F336" s="577"/>
      <c r="G336" s="577"/>
      <c r="H336" s="600"/>
      <c r="I336" s="577"/>
      <c r="J336" s="1979">
        <v>700</v>
      </c>
      <c r="K336" s="1978">
        <f>K334+J336</f>
        <v>16013466</v>
      </c>
    </row>
    <row r="337" spans="1:11">
      <c r="A337" s="557"/>
      <c r="B337" s="3323"/>
      <c r="C337" s="517" t="s">
        <v>1716</v>
      </c>
      <c r="D337" s="3399"/>
      <c r="E337" s="3397"/>
      <c r="F337" s="3403"/>
      <c r="G337" s="3403"/>
      <c r="H337" s="537"/>
      <c r="I337" s="3403">
        <v>105900</v>
      </c>
      <c r="J337" s="595"/>
      <c r="K337" s="1977">
        <f>K336-I337</f>
        <v>15907566</v>
      </c>
    </row>
    <row r="338" spans="1:11">
      <c r="A338" s="554"/>
      <c r="B338" s="3324"/>
      <c r="C338" s="555" t="s">
        <v>1077</v>
      </c>
      <c r="D338" s="3400"/>
      <c r="E338" s="3398"/>
      <c r="F338" s="3404"/>
      <c r="G338" s="3404"/>
      <c r="H338" s="515"/>
      <c r="I338" s="1976"/>
      <c r="J338" s="595"/>
      <c r="K338" s="1978"/>
    </row>
    <row r="339" spans="1:11">
      <c r="A339" s="554"/>
      <c r="B339" s="3322"/>
      <c r="C339" s="532"/>
      <c r="D339" s="576"/>
      <c r="E339" s="582"/>
      <c r="F339" s="577"/>
      <c r="G339" s="577"/>
      <c r="H339" s="600"/>
      <c r="I339" s="2034"/>
      <c r="J339" s="585">
        <v>750</v>
      </c>
      <c r="K339" s="2080">
        <f>K337+J339</f>
        <v>15908316</v>
      </c>
    </row>
    <row r="340" spans="1:11">
      <c r="A340" s="557"/>
      <c r="B340" s="3323"/>
      <c r="C340" s="517" t="s">
        <v>796</v>
      </c>
      <c r="D340" s="3399" t="s">
        <v>1750</v>
      </c>
      <c r="E340" s="3397" t="s">
        <v>406</v>
      </c>
      <c r="F340" s="3407"/>
      <c r="G340" s="3395">
        <v>153500</v>
      </c>
      <c r="H340" s="3395"/>
      <c r="I340" s="3395"/>
      <c r="J340" s="595"/>
      <c r="K340" s="1977">
        <f>K339-G340</f>
        <v>15754816</v>
      </c>
    </row>
    <row r="341" spans="1:11">
      <c r="A341" s="554"/>
      <c r="B341" s="3324"/>
      <c r="C341" s="555" t="s">
        <v>1034</v>
      </c>
      <c r="D341" s="3400" t="s">
        <v>698</v>
      </c>
      <c r="E341" s="3398"/>
      <c r="F341" s="3396"/>
      <c r="G341" s="3396"/>
      <c r="H341" s="3396"/>
      <c r="I341" s="3396"/>
      <c r="J341" s="559"/>
      <c r="K341" s="1978"/>
    </row>
    <row r="342" spans="1:11">
      <c r="A342" s="554"/>
      <c r="B342" s="3322"/>
      <c r="C342" s="532"/>
      <c r="D342" s="576"/>
      <c r="E342" s="582"/>
      <c r="F342" s="575"/>
      <c r="G342" s="575"/>
      <c r="H342" s="600"/>
      <c r="I342" s="577"/>
      <c r="J342" s="585">
        <v>750</v>
      </c>
      <c r="K342" s="1978">
        <f>K340+J342</f>
        <v>15755566</v>
      </c>
    </row>
    <row r="343" spans="1:11">
      <c r="A343" s="525"/>
      <c r="B343" s="3323"/>
      <c r="C343" s="517" t="s">
        <v>796</v>
      </c>
      <c r="D343" s="3406"/>
      <c r="E343" s="974"/>
      <c r="F343" s="3407"/>
      <c r="G343" s="3407"/>
      <c r="H343" s="537"/>
      <c r="I343" s="2566">
        <v>42300</v>
      </c>
      <c r="J343" s="595"/>
      <c r="K343" s="1977">
        <f>K342-I343</f>
        <v>15713266</v>
      </c>
    </row>
    <row r="344" spans="1:11">
      <c r="A344" s="554"/>
      <c r="B344" s="3324"/>
      <c r="C344" s="555" t="s">
        <v>1915</v>
      </c>
      <c r="D344" s="3400"/>
      <c r="E344" s="3405"/>
      <c r="F344" s="3396"/>
      <c r="G344" s="3396"/>
      <c r="H344" s="515"/>
      <c r="I344" s="1976"/>
      <c r="J344" s="595"/>
      <c r="K344" s="1978"/>
    </row>
    <row r="345" spans="1:11">
      <c r="A345" s="554"/>
      <c r="B345" s="3322"/>
      <c r="C345" s="532"/>
      <c r="D345" s="576"/>
      <c r="E345" s="582"/>
      <c r="F345" s="577"/>
      <c r="G345" s="577"/>
      <c r="H345" s="600"/>
      <c r="I345" s="2034"/>
      <c r="J345" s="585">
        <v>750</v>
      </c>
      <c r="K345" s="2035">
        <f>K343+J345</f>
        <v>15714016</v>
      </c>
    </row>
    <row r="346" spans="1:11">
      <c r="A346" s="557"/>
      <c r="B346" s="3323"/>
      <c r="C346" s="517" t="s">
        <v>796</v>
      </c>
      <c r="D346" s="3399"/>
      <c r="E346" s="974"/>
      <c r="F346" s="3407"/>
      <c r="G346" s="3395"/>
      <c r="H346" s="537"/>
      <c r="I346" s="1975">
        <v>42300</v>
      </c>
      <c r="J346" s="595"/>
      <c r="K346" s="1977">
        <f>K345-I346</f>
        <v>15671716</v>
      </c>
    </row>
    <row r="347" spans="1:11">
      <c r="A347" s="554"/>
      <c r="B347" s="3324"/>
      <c r="C347" s="555" t="s">
        <v>1916</v>
      </c>
      <c r="D347" s="3400"/>
      <c r="E347" s="3405"/>
      <c r="F347" s="3396"/>
      <c r="G347" s="3396"/>
      <c r="H347" s="515"/>
      <c r="I347" s="1976"/>
      <c r="J347" s="595"/>
      <c r="K347" s="1978"/>
    </row>
    <row r="348" spans="1:11">
      <c r="A348" s="554"/>
      <c r="B348" s="533"/>
      <c r="C348" s="532"/>
      <c r="D348" s="576"/>
      <c r="E348" s="582"/>
      <c r="F348" s="577"/>
      <c r="G348" s="577"/>
      <c r="H348" s="600"/>
      <c r="I348" s="2034"/>
      <c r="J348" s="585">
        <v>750</v>
      </c>
      <c r="K348" s="1978">
        <f>K346+J348</f>
        <v>15672466</v>
      </c>
    </row>
    <row r="349" spans="1:11">
      <c r="A349" s="9725"/>
      <c r="B349" s="3323"/>
      <c r="C349" s="556" t="s">
        <v>1710</v>
      </c>
      <c r="D349" s="3399"/>
      <c r="E349" s="3397"/>
      <c r="F349" s="3395"/>
      <c r="G349" s="3395"/>
      <c r="H349" s="3395"/>
      <c r="I349" s="3395">
        <v>92140</v>
      </c>
      <c r="J349" s="595"/>
      <c r="K349" s="1977">
        <f>K348-I349</f>
        <v>15580326</v>
      </c>
    </row>
    <row r="350" spans="1:11">
      <c r="A350" s="9724"/>
      <c r="B350" s="3324"/>
      <c r="C350" s="555" t="s">
        <v>1835</v>
      </c>
      <c r="D350" s="3400"/>
      <c r="E350" s="3398"/>
      <c r="F350" s="3396"/>
      <c r="G350" s="3396"/>
      <c r="H350" s="3396"/>
      <c r="I350" s="3396"/>
      <c r="J350" s="559"/>
      <c r="K350" s="1978"/>
    </row>
    <row r="351" spans="1:11">
      <c r="A351" s="554"/>
      <c r="B351" s="3322"/>
      <c r="C351" s="532"/>
      <c r="D351" s="576"/>
      <c r="E351" s="582"/>
      <c r="F351" s="577"/>
      <c r="G351" s="577"/>
      <c r="H351" s="600"/>
      <c r="I351" s="577"/>
      <c r="J351" s="585">
        <v>1500</v>
      </c>
      <c r="K351" s="1978">
        <f>K349+J351</f>
        <v>15581826</v>
      </c>
    </row>
    <row r="352" spans="1:11">
      <c r="A352" s="9725"/>
      <c r="B352" s="3323"/>
      <c r="C352" s="474" t="s">
        <v>815</v>
      </c>
      <c r="D352" s="3399"/>
      <c r="E352" s="3397"/>
      <c r="F352" s="3395"/>
      <c r="G352" s="3395"/>
      <c r="H352" s="3395"/>
      <c r="I352" s="3395">
        <v>40856</v>
      </c>
      <c r="J352" s="3408"/>
      <c r="K352" s="1977">
        <f>K351-I352</f>
        <v>15540970</v>
      </c>
    </row>
    <row r="353" spans="1:11">
      <c r="A353" s="9724"/>
      <c r="B353" s="3324"/>
      <c r="C353" s="477" t="s">
        <v>2017</v>
      </c>
      <c r="D353" s="3400"/>
      <c r="E353" s="3398"/>
      <c r="F353" s="3396"/>
      <c r="G353" s="3396"/>
      <c r="H353" s="3396"/>
      <c r="I353" s="3396"/>
      <c r="J353" s="3409"/>
      <c r="K353" s="1978"/>
    </row>
    <row r="354" spans="1:11">
      <c r="A354" s="554"/>
      <c r="B354" s="3322"/>
      <c r="C354" s="529"/>
      <c r="D354" s="602"/>
      <c r="E354" s="605"/>
      <c r="F354" s="577"/>
      <c r="G354" s="577"/>
      <c r="H354" s="600"/>
      <c r="I354" s="577"/>
      <c r="J354" s="585">
        <v>1800</v>
      </c>
      <c r="K354" s="2080">
        <f>K352+J354</f>
        <v>15542770</v>
      </c>
    </row>
    <row r="355" spans="1:11">
      <c r="A355" s="9725"/>
      <c r="B355" s="3323"/>
      <c r="C355" s="556" t="s">
        <v>869</v>
      </c>
      <c r="D355" s="3399" t="s">
        <v>1720</v>
      </c>
      <c r="E355" s="1796" t="s">
        <v>1739</v>
      </c>
      <c r="F355" s="457"/>
      <c r="G355" s="3414"/>
      <c r="H355" s="3408"/>
      <c r="I355" s="3395">
        <v>43260</v>
      </c>
      <c r="J355" s="595"/>
      <c r="K355" s="1977">
        <f>K354-I355</f>
        <v>15499510</v>
      </c>
    </row>
    <row r="356" spans="1:11">
      <c r="A356" s="9724"/>
      <c r="B356" s="3324"/>
      <c r="C356" s="553" t="s">
        <v>1723</v>
      </c>
      <c r="D356" s="3400" t="s">
        <v>1479</v>
      </c>
      <c r="E356" s="3405"/>
      <c r="F356" s="461"/>
      <c r="G356" s="3415"/>
      <c r="H356" s="3409"/>
      <c r="I356" s="3396"/>
      <c r="J356" s="595"/>
      <c r="K356" s="1978"/>
    </row>
    <row r="357" spans="1:11">
      <c r="A357" s="554"/>
      <c r="B357" s="3322"/>
      <c r="C357" s="546"/>
      <c r="D357" s="576"/>
      <c r="E357" s="584"/>
      <c r="F357" s="577"/>
      <c r="G357" s="577"/>
      <c r="H357" s="600"/>
      <c r="I357" s="577"/>
      <c r="J357" s="585">
        <v>1650</v>
      </c>
      <c r="K357" s="1978">
        <f>K355+J357</f>
        <v>15501160</v>
      </c>
    </row>
    <row r="358" spans="1:11">
      <c r="A358" s="9725"/>
      <c r="B358" s="3323" t="s">
        <v>2018</v>
      </c>
      <c r="C358" s="556" t="s">
        <v>781</v>
      </c>
      <c r="D358" s="3416" t="s">
        <v>1255</v>
      </c>
      <c r="E358" s="3418" t="s">
        <v>1256</v>
      </c>
      <c r="F358" s="3420"/>
      <c r="G358" s="3420"/>
      <c r="H358" s="537"/>
      <c r="I358" s="3420">
        <v>55340</v>
      </c>
      <c r="J358" s="595"/>
      <c r="K358" s="1977">
        <f>K357-I358</f>
        <v>15445820</v>
      </c>
    </row>
    <row r="359" spans="1:11">
      <c r="A359" s="9724"/>
      <c r="B359" s="3324"/>
      <c r="C359" s="555" t="s">
        <v>1161</v>
      </c>
      <c r="D359" s="3417" t="s">
        <v>746</v>
      </c>
      <c r="E359" s="3419"/>
      <c r="F359" s="3421"/>
      <c r="G359" s="3421"/>
      <c r="H359" s="515"/>
      <c r="I359" s="3421"/>
      <c r="J359" s="595"/>
      <c r="K359" s="1978"/>
    </row>
    <row r="360" spans="1:11">
      <c r="A360" s="554"/>
      <c r="B360" s="3322"/>
      <c r="C360" s="532"/>
      <c r="D360" s="576"/>
      <c r="E360" s="582"/>
      <c r="F360" s="577"/>
      <c r="G360" s="577"/>
      <c r="H360" s="600"/>
      <c r="I360" s="577"/>
      <c r="J360" s="585">
        <v>1500</v>
      </c>
      <c r="K360" s="1978">
        <f>K358+J360</f>
        <v>15447320</v>
      </c>
    </row>
    <row r="361" spans="1:11">
      <c r="A361" s="9725"/>
      <c r="B361" s="3323" t="s">
        <v>2019</v>
      </c>
      <c r="C361" s="457" t="s">
        <v>781</v>
      </c>
      <c r="D361" s="3422"/>
      <c r="E361" s="1796"/>
      <c r="F361" s="3423"/>
      <c r="G361" s="1960"/>
      <c r="H361" s="537"/>
      <c r="I361" s="3423">
        <v>192890</v>
      </c>
      <c r="J361" s="595"/>
      <c r="K361" s="1977">
        <f>K360-I361</f>
        <v>15254430</v>
      </c>
    </row>
    <row r="362" spans="1:11">
      <c r="A362" s="9724"/>
      <c r="B362" s="3324"/>
      <c r="C362" s="3250" t="s">
        <v>1828</v>
      </c>
      <c r="D362" s="3425"/>
      <c r="E362" s="3426"/>
      <c r="F362" s="3424"/>
      <c r="G362" s="3424"/>
      <c r="H362" s="3253"/>
      <c r="I362" s="3424"/>
      <c r="J362" s="595"/>
      <c r="K362" s="1978"/>
    </row>
    <row r="363" spans="1:11">
      <c r="A363" s="554"/>
      <c r="B363" s="533"/>
      <c r="C363" s="532"/>
      <c r="D363" s="576"/>
      <c r="E363" s="582"/>
      <c r="F363" s="575"/>
      <c r="G363" s="575"/>
      <c r="H363" s="2200"/>
      <c r="I363" s="575"/>
      <c r="J363" s="585">
        <v>1500</v>
      </c>
      <c r="K363" s="2035">
        <f>K361+J363</f>
        <v>15255930</v>
      </c>
    </row>
    <row r="364" spans="1:11">
      <c r="A364" s="9725"/>
      <c r="B364" s="3323" t="s">
        <v>2020</v>
      </c>
      <c r="C364" s="556" t="s">
        <v>1109</v>
      </c>
      <c r="D364" s="3431" t="s">
        <v>1591</v>
      </c>
      <c r="E364" s="3429" t="s">
        <v>1601</v>
      </c>
      <c r="F364" s="3427"/>
      <c r="G364" s="3427">
        <v>502500</v>
      </c>
      <c r="H364" s="3427"/>
      <c r="I364" s="3427"/>
      <c r="J364" s="3434"/>
      <c r="K364" s="1977">
        <f>K363-G364</f>
        <v>14753430</v>
      </c>
    </row>
    <row r="365" spans="1:11">
      <c r="A365" s="9724"/>
      <c r="B365" s="3324"/>
      <c r="C365" s="555" t="s">
        <v>1590</v>
      </c>
      <c r="D365" s="3432" t="s">
        <v>956</v>
      </c>
      <c r="E365" s="533"/>
      <c r="F365" s="3428"/>
      <c r="G365" s="3428"/>
      <c r="H365" s="3428"/>
      <c r="I365" s="3428"/>
      <c r="J365" s="3435"/>
      <c r="K365" s="1978"/>
    </row>
    <row r="366" spans="1:11">
      <c r="A366" s="554"/>
      <c r="B366" s="3324"/>
      <c r="C366" s="532"/>
      <c r="D366" s="576"/>
      <c r="E366" s="582"/>
      <c r="F366" s="575"/>
      <c r="G366" s="575"/>
      <c r="H366" s="586"/>
      <c r="I366" s="575"/>
      <c r="J366" s="604">
        <v>1800</v>
      </c>
      <c r="K366" s="1978">
        <f>K364+J366</f>
        <v>14755230</v>
      </c>
    </row>
    <row r="367" spans="1:11">
      <c r="A367" s="9725"/>
      <c r="B367" s="3323"/>
      <c r="C367" s="474" t="s">
        <v>796</v>
      </c>
      <c r="D367" s="3436" t="s">
        <v>1167</v>
      </c>
      <c r="E367" s="3429" t="s">
        <v>195</v>
      </c>
      <c r="F367" s="3427"/>
      <c r="G367" s="3427"/>
      <c r="H367" s="3427"/>
      <c r="I367" s="3427">
        <v>172300</v>
      </c>
      <c r="J367" s="3434"/>
      <c r="K367" s="1977">
        <f>K366-I367</f>
        <v>14582930</v>
      </c>
    </row>
    <row r="368" spans="1:11">
      <c r="A368" s="9724"/>
      <c r="B368" s="3324"/>
      <c r="C368" s="477" t="s">
        <v>1802</v>
      </c>
      <c r="D368" s="3437" t="s">
        <v>38</v>
      </c>
      <c r="E368" s="3430"/>
      <c r="F368" s="3428"/>
      <c r="G368" s="3428"/>
      <c r="H368" s="3428"/>
      <c r="I368" s="3428"/>
      <c r="J368" s="3435"/>
      <c r="K368" s="1978"/>
    </row>
    <row r="369" spans="1:11">
      <c r="A369" s="554"/>
      <c r="B369" s="3324"/>
      <c r="C369" s="532"/>
      <c r="D369" s="576"/>
      <c r="E369" s="582"/>
      <c r="F369" s="577"/>
      <c r="G369" s="577"/>
      <c r="H369" s="600"/>
      <c r="I369" s="577"/>
      <c r="J369" s="585">
        <v>750</v>
      </c>
      <c r="K369" s="1978">
        <f>K367+J369</f>
        <v>14583680</v>
      </c>
    </row>
    <row r="370" spans="1:11">
      <c r="A370" s="9725"/>
      <c r="B370" s="3323"/>
      <c r="C370" s="474" t="s">
        <v>781</v>
      </c>
      <c r="D370" s="3436" t="s">
        <v>1167</v>
      </c>
      <c r="E370" s="3429" t="s">
        <v>195</v>
      </c>
      <c r="F370" s="3427"/>
      <c r="G370" s="3427"/>
      <c r="H370" s="537"/>
      <c r="I370" s="3427">
        <v>64640</v>
      </c>
      <c r="J370" s="595"/>
      <c r="K370" s="1977">
        <f>K369-I370</f>
        <v>14519040</v>
      </c>
    </row>
    <row r="371" spans="1:11">
      <c r="A371" s="9724"/>
      <c r="B371" s="3324"/>
      <c r="C371" s="477" t="s">
        <v>1239</v>
      </c>
      <c r="D371" s="3437" t="s">
        <v>38</v>
      </c>
      <c r="E371" s="3430"/>
      <c r="F371" s="3428"/>
      <c r="G371" s="3428"/>
      <c r="H371" s="515"/>
      <c r="I371" s="3428"/>
      <c r="J371" s="595"/>
      <c r="K371" s="1978"/>
    </row>
    <row r="372" spans="1:11">
      <c r="A372" s="554"/>
      <c r="B372" s="3322"/>
      <c r="C372" s="532"/>
      <c r="D372" s="576"/>
      <c r="E372" s="582"/>
      <c r="F372" s="577"/>
      <c r="G372" s="577"/>
      <c r="H372" s="600"/>
      <c r="I372" s="577"/>
      <c r="J372" s="585">
        <v>1500</v>
      </c>
      <c r="K372" s="1978">
        <f>K370+J372</f>
        <v>14520540</v>
      </c>
    </row>
    <row r="373" spans="1:11">
      <c r="A373" s="9725"/>
      <c r="B373" s="3323"/>
      <c r="C373" s="474" t="s">
        <v>781</v>
      </c>
      <c r="D373" s="3436" t="s">
        <v>1167</v>
      </c>
      <c r="E373" s="3429" t="s">
        <v>195</v>
      </c>
      <c r="F373" s="3427"/>
      <c r="G373" s="3427"/>
      <c r="H373" s="3427"/>
      <c r="I373" s="3427">
        <v>136140</v>
      </c>
      <c r="J373" s="464"/>
      <c r="K373" s="1977">
        <f>K372-I373</f>
        <v>14384400</v>
      </c>
    </row>
    <row r="374" spans="1:11">
      <c r="A374" s="9724"/>
      <c r="B374" s="3324"/>
      <c r="C374" s="477" t="s">
        <v>1238</v>
      </c>
      <c r="D374" s="3437" t="s">
        <v>38</v>
      </c>
      <c r="E374" s="3430"/>
      <c r="F374" s="3428"/>
      <c r="G374" s="3428"/>
      <c r="H374" s="3428"/>
      <c r="I374" s="3428"/>
      <c r="J374" s="559"/>
      <c r="K374" s="1978"/>
    </row>
    <row r="375" spans="1:11">
      <c r="A375" s="554"/>
      <c r="B375" s="3324"/>
      <c r="C375" s="532"/>
      <c r="D375" s="576"/>
      <c r="E375" s="582"/>
      <c r="F375" s="577"/>
      <c r="G375" s="577"/>
      <c r="H375" s="600"/>
      <c r="I375" s="577"/>
      <c r="J375" s="585">
        <v>1500</v>
      </c>
      <c r="K375" s="1978">
        <f>K373+J375</f>
        <v>14385900</v>
      </c>
    </row>
    <row r="376" spans="1:11">
      <c r="A376" s="9725"/>
      <c r="B376" s="3323"/>
      <c r="C376" s="556" t="s">
        <v>997</v>
      </c>
      <c r="D376" s="485" t="s">
        <v>1221</v>
      </c>
      <c r="E376" s="3429" t="s">
        <v>1236</v>
      </c>
      <c r="F376" s="3427"/>
      <c r="G376" s="3427">
        <v>202500</v>
      </c>
      <c r="H376" s="3427"/>
      <c r="I376" s="3427"/>
      <c r="J376" s="3427"/>
      <c r="K376" s="1977">
        <f>K375-G376</f>
        <v>14183400</v>
      </c>
    </row>
    <row r="377" spans="1:11">
      <c r="A377" s="9724"/>
      <c r="B377" s="3324"/>
      <c r="C377" s="555" t="s">
        <v>1220</v>
      </c>
      <c r="D377" s="486" t="s">
        <v>1222</v>
      </c>
      <c r="E377" s="3430"/>
      <c r="F377" s="3428"/>
      <c r="G377" s="3428"/>
      <c r="H377" s="3428"/>
      <c r="I377" s="3428"/>
      <c r="J377" s="3428"/>
      <c r="K377" s="1978"/>
    </row>
    <row r="378" spans="1:11">
      <c r="A378" s="554"/>
      <c r="B378" s="3322"/>
      <c r="C378" s="528"/>
      <c r="D378" s="576"/>
      <c r="E378" s="582"/>
      <c r="F378" s="577"/>
      <c r="G378" s="577"/>
      <c r="H378" s="600"/>
      <c r="I378" s="577"/>
      <c r="J378" s="604">
        <v>1800</v>
      </c>
      <c r="K378" s="1978">
        <f>K376+J378</f>
        <v>14185200</v>
      </c>
    </row>
    <row r="379" spans="1:11">
      <c r="A379" s="9725"/>
      <c r="B379" s="3323"/>
      <c r="C379" s="525" t="s">
        <v>2021</v>
      </c>
      <c r="D379" s="3433" t="s">
        <v>790</v>
      </c>
      <c r="E379" s="3429" t="s">
        <v>877</v>
      </c>
      <c r="F379" s="3427"/>
      <c r="G379" s="3427">
        <v>27500</v>
      </c>
      <c r="H379" s="537"/>
      <c r="I379" s="1975"/>
      <c r="J379" s="595"/>
      <c r="K379" s="1977">
        <f>K378-G379</f>
        <v>14157700</v>
      </c>
    </row>
    <row r="380" spans="1:11">
      <c r="A380" s="9724"/>
      <c r="B380" s="3324"/>
      <c r="C380" s="539" t="s">
        <v>1981</v>
      </c>
      <c r="D380" s="540" t="s">
        <v>304</v>
      </c>
      <c r="E380" s="3430"/>
      <c r="F380" s="3428"/>
      <c r="G380" s="3428"/>
      <c r="H380" s="515"/>
      <c r="I380" s="1976"/>
      <c r="J380" s="595"/>
      <c r="K380" s="1978"/>
    </row>
    <row r="381" spans="1:11">
      <c r="A381" s="554"/>
      <c r="B381" s="3324"/>
      <c r="C381" s="532"/>
      <c r="D381" s="576"/>
      <c r="E381" s="582"/>
      <c r="F381" s="577"/>
      <c r="G381" s="577"/>
      <c r="H381" s="600"/>
      <c r="I381" s="2034"/>
      <c r="J381" s="585">
        <v>750</v>
      </c>
      <c r="K381" s="1978">
        <f>K379+J381</f>
        <v>14158450</v>
      </c>
    </row>
    <row r="382" spans="1:11">
      <c r="A382" s="9725"/>
      <c r="B382" s="3323"/>
      <c r="C382" s="457" t="s">
        <v>781</v>
      </c>
      <c r="D382" s="3431" t="s">
        <v>1845</v>
      </c>
      <c r="E382" s="3429"/>
      <c r="F382" s="3427"/>
      <c r="G382" s="3427"/>
      <c r="H382" s="537"/>
      <c r="I382" s="3427">
        <v>1162140</v>
      </c>
      <c r="J382" s="464"/>
      <c r="K382" s="1977">
        <f>K381-I382</f>
        <v>12996310</v>
      </c>
    </row>
    <row r="383" spans="1:11">
      <c r="A383" s="9724"/>
      <c r="B383" s="3324"/>
      <c r="C383" s="461" t="s">
        <v>1061</v>
      </c>
      <c r="D383" s="3432"/>
      <c r="E383" s="3430"/>
      <c r="F383" s="3428"/>
      <c r="G383" s="3428"/>
      <c r="H383" s="515"/>
      <c r="I383" s="3428"/>
      <c r="J383" s="559"/>
      <c r="K383" s="1978"/>
    </row>
    <row r="384" spans="1:11">
      <c r="A384" s="554"/>
      <c r="B384" s="3322"/>
      <c r="C384" s="532"/>
      <c r="D384" s="576"/>
      <c r="E384" s="582"/>
      <c r="F384" s="577"/>
      <c r="G384" s="577"/>
      <c r="H384" s="600"/>
      <c r="I384" s="577"/>
      <c r="J384" s="2037">
        <v>1500</v>
      </c>
      <c r="K384" s="1978">
        <f>K382+J384</f>
        <v>12997810</v>
      </c>
    </row>
    <row r="385" spans="1:11">
      <c r="A385" s="9725"/>
      <c r="B385" s="3323"/>
      <c r="C385" s="556" t="s">
        <v>796</v>
      </c>
      <c r="D385" s="3431" t="s">
        <v>1845</v>
      </c>
      <c r="E385" s="3429"/>
      <c r="F385" s="3427"/>
      <c r="G385" s="3427"/>
      <c r="H385" s="3427"/>
      <c r="I385" s="3427">
        <v>41300</v>
      </c>
      <c r="J385" s="3434"/>
      <c r="K385" s="1977">
        <f>K384-I385</f>
        <v>12956510</v>
      </c>
    </row>
    <row r="386" spans="1:11">
      <c r="A386" s="9724"/>
      <c r="B386" s="3324"/>
      <c r="C386" s="555" t="s">
        <v>1062</v>
      </c>
      <c r="D386" s="3432"/>
      <c r="E386" s="3430"/>
      <c r="F386" s="3428"/>
      <c r="G386" s="3428"/>
      <c r="H386" s="3428"/>
      <c r="I386" s="3428"/>
      <c r="J386" s="3435"/>
      <c r="K386" s="1978"/>
    </row>
    <row r="387" spans="1:11">
      <c r="A387" s="554"/>
      <c r="B387" s="3324"/>
      <c r="C387" s="532"/>
      <c r="D387" s="576"/>
      <c r="E387" s="582"/>
      <c r="F387" s="577"/>
      <c r="G387" s="577"/>
      <c r="H387" s="600"/>
      <c r="I387" s="577"/>
      <c r="J387" s="585">
        <v>750</v>
      </c>
      <c r="K387" s="1978">
        <f>K385+J387</f>
        <v>12957260</v>
      </c>
    </row>
    <row r="388" spans="1:11">
      <c r="A388" s="9725"/>
      <c r="B388" s="3323" t="s">
        <v>2022</v>
      </c>
      <c r="C388" s="474" t="s">
        <v>781</v>
      </c>
      <c r="D388" s="3438"/>
      <c r="E388" s="3440"/>
      <c r="F388" s="3442"/>
      <c r="G388" s="3442"/>
      <c r="H388" s="534"/>
      <c r="I388" s="3442">
        <v>83420</v>
      </c>
      <c r="J388" s="3450"/>
      <c r="K388" s="1977">
        <f>K387-I388</f>
        <v>12873840</v>
      </c>
    </row>
    <row r="389" spans="1:11">
      <c r="A389" s="9724"/>
      <c r="B389" s="3324"/>
      <c r="C389" s="477" t="s">
        <v>2023</v>
      </c>
      <c r="D389" s="3439"/>
      <c r="E389" s="3441"/>
      <c r="F389" s="3443"/>
      <c r="G389" s="3443"/>
      <c r="H389" s="515"/>
      <c r="I389" s="3443"/>
      <c r="J389" s="3451"/>
      <c r="K389" s="1978"/>
    </row>
    <row r="390" spans="1:11">
      <c r="A390" s="554"/>
      <c r="B390" s="3322"/>
      <c r="C390" s="1436"/>
      <c r="D390" s="1436"/>
      <c r="E390" s="1436"/>
      <c r="F390" s="577"/>
      <c r="G390" s="577"/>
      <c r="H390" s="600"/>
      <c r="I390" s="577"/>
      <c r="J390" s="604">
        <v>1500</v>
      </c>
      <c r="K390" s="1978">
        <f>K388+J390</f>
        <v>12875340</v>
      </c>
    </row>
    <row r="391" spans="1:11">
      <c r="A391" s="9725"/>
      <c r="B391" s="3323"/>
      <c r="C391" s="474" t="s">
        <v>778</v>
      </c>
      <c r="D391" s="3438"/>
      <c r="E391" s="3440"/>
      <c r="F391" s="3442"/>
      <c r="G391" s="3442"/>
      <c r="H391" s="537"/>
      <c r="I391" s="3442">
        <v>16140</v>
      </c>
      <c r="J391" s="537"/>
      <c r="K391" s="1977">
        <f>K390-I391</f>
        <v>12859200</v>
      </c>
    </row>
    <row r="392" spans="1:11">
      <c r="A392" s="9724"/>
      <c r="B392" s="3324"/>
      <c r="C392" s="477" t="s">
        <v>2024</v>
      </c>
      <c r="D392" s="3439"/>
      <c r="E392" s="3441"/>
      <c r="F392" s="3443"/>
      <c r="G392" s="3443"/>
      <c r="H392" s="515"/>
      <c r="I392" s="3443"/>
      <c r="J392" s="515"/>
      <c r="K392" s="1978"/>
    </row>
    <row r="393" spans="1:11">
      <c r="A393" s="554"/>
      <c r="B393" s="3324"/>
      <c r="C393" s="529"/>
      <c r="D393" s="583"/>
      <c r="E393" s="599"/>
      <c r="F393" s="600"/>
      <c r="G393" s="600"/>
      <c r="H393" s="600"/>
      <c r="I393" s="600"/>
      <c r="J393" s="585">
        <v>1500</v>
      </c>
      <c r="K393" s="1978">
        <f>K391+J393</f>
        <v>12860700</v>
      </c>
    </row>
    <row r="394" spans="1:11">
      <c r="A394" s="9725"/>
      <c r="B394" s="3323"/>
      <c r="C394" s="474" t="s">
        <v>815</v>
      </c>
      <c r="D394" s="3438" t="s">
        <v>627</v>
      </c>
      <c r="E394" s="3444" t="s">
        <v>92</v>
      </c>
      <c r="F394" s="3442"/>
      <c r="G394" s="3442"/>
      <c r="H394" s="537"/>
      <c r="I394" s="3442">
        <v>68288</v>
      </c>
      <c r="J394" s="595"/>
      <c r="K394" s="1977">
        <f>K393-I394</f>
        <v>12792412</v>
      </c>
    </row>
    <row r="395" spans="1:11">
      <c r="A395" s="9724"/>
      <c r="B395" s="3324"/>
      <c r="C395" s="461" t="s">
        <v>1443</v>
      </c>
      <c r="D395" s="3439" t="s">
        <v>1479</v>
      </c>
      <c r="E395" s="3445"/>
      <c r="F395" s="3443"/>
      <c r="G395" s="3443"/>
      <c r="H395" s="515"/>
      <c r="I395" s="3443"/>
      <c r="J395" s="595"/>
      <c r="K395" s="1978"/>
    </row>
    <row r="396" spans="1:11">
      <c r="A396" s="554"/>
      <c r="B396" s="3322"/>
      <c r="C396" s="532"/>
      <c r="D396" s="576"/>
      <c r="E396" s="582"/>
      <c r="F396" s="577"/>
      <c r="G396" s="577"/>
      <c r="H396" s="600"/>
      <c r="I396" s="577"/>
      <c r="J396" s="585">
        <v>1800</v>
      </c>
      <c r="K396" s="1978">
        <f>K394+J396</f>
        <v>12794212</v>
      </c>
    </row>
    <row r="397" spans="1:11">
      <c r="A397" s="9725"/>
      <c r="B397" s="3323"/>
      <c r="C397" s="556" t="s">
        <v>815</v>
      </c>
      <c r="D397" s="3438" t="s">
        <v>627</v>
      </c>
      <c r="E397" s="3444" t="s">
        <v>92</v>
      </c>
      <c r="F397" s="3442"/>
      <c r="G397" s="3442"/>
      <c r="H397" s="3442"/>
      <c r="I397" s="3442">
        <v>127294</v>
      </c>
      <c r="J397" s="464"/>
      <c r="K397" s="1977">
        <f>K396-I397</f>
        <v>12666918</v>
      </c>
    </row>
    <row r="398" spans="1:11">
      <c r="A398" s="9724"/>
      <c r="B398" s="3324"/>
      <c r="C398" s="555" t="s">
        <v>1440</v>
      </c>
      <c r="D398" s="3439" t="s">
        <v>1479</v>
      </c>
      <c r="E398" s="3445"/>
      <c r="F398" s="3443"/>
      <c r="G398" s="3443"/>
      <c r="H398" s="3443"/>
      <c r="I398" s="3443"/>
      <c r="J398" s="559"/>
      <c r="K398" s="1978"/>
    </row>
    <row r="399" spans="1:11">
      <c r="A399" s="554"/>
      <c r="B399" s="3324"/>
      <c r="C399" s="532"/>
      <c r="D399" s="576"/>
      <c r="E399" s="582"/>
      <c r="F399" s="577"/>
      <c r="G399" s="577"/>
      <c r="H399" s="600"/>
      <c r="I399" s="577"/>
      <c r="J399" s="604">
        <v>1800</v>
      </c>
      <c r="K399" s="1978">
        <f>K397+J399</f>
        <v>12668718</v>
      </c>
    </row>
    <row r="400" spans="1:11">
      <c r="A400" s="9725"/>
      <c r="B400" s="3323"/>
      <c r="C400" s="457" t="s">
        <v>781</v>
      </c>
      <c r="D400" s="3438" t="s">
        <v>1363</v>
      </c>
      <c r="E400" s="3440"/>
      <c r="F400" s="3442"/>
      <c r="G400" s="3442"/>
      <c r="H400" s="3442">
        <v>959640</v>
      </c>
      <c r="I400" s="3442"/>
      <c r="J400" s="3450"/>
      <c r="K400" s="1977">
        <f>K399-H400</f>
        <v>11709078</v>
      </c>
    </row>
    <row r="401" spans="1:11">
      <c r="A401" s="9724"/>
      <c r="B401" s="3324"/>
      <c r="C401" s="461" t="s">
        <v>1362</v>
      </c>
      <c r="D401" s="3439"/>
      <c r="E401" s="533"/>
      <c r="F401" s="3443"/>
      <c r="G401" s="3443"/>
      <c r="H401" s="3443"/>
      <c r="I401" s="3443"/>
      <c r="J401" s="3451"/>
      <c r="K401" s="1978"/>
    </row>
    <row r="402" spans="1:11">
      <c r="A402" s="554"/>
      <c r="B402" s="3324"/>
      <c r="C402" s="532"/>
      <c r="D402" s="576"/>
      <c r="E402" s="582"/>
      <c r="F402" s="577"/>
      <c r="G402" s="577"/>
      <c r="H402" s="600"/>
      <c r="I402" s="577"/>
      <c r="J402" s="585">
        <v>1500</v>
      </c>
      <c r="K402" s="1978">
        <f>K400+J402</f>
        <v>11710578</v>
      </c>
    </row>
    <row r="403" spans="1:11">
      <c r="A403" s="9725"/>
      <c r="B403" s="3323"/>
      <c r="C403" s="556" t="s">
        <v>781</v>
      </c>
      <c r="D403" s="3438" t="s">
        <v>1184</v>
      </c>
      <c r="E403" s="3440"/>
      <c r="F403" s="3442"/>
      <c r="G403" s="3442"/>
      <c r="H403" s="3442">
        <v>313640</v>
      </c>
      <c r="I403" s="3442"/>
      <c r="J403" s="3450"/>
      <c r="K403" s="1977">
        <f>K402-H403</f>
        <v>11396938</v>
      </c>
    </row>
    <row r="404" spans="1:11">
      <c r="A404" s="9724"/>
      <c r="B404" s="3324"/>
      <c r="C404" s="555" t="s">
        <v>1182</v>
      </c>
      <c r="D404" s="3439"/>
      <c r="E404" s="3441"/>
      <c r="F404" s="3443"/>
      <c r="G404" s="3443"/>
      <c r="H404" s="3443"/>
      <c r="I404" s="3443"/>
      <c r="J404" s="3451"/>
      <c r="K404" s="1978"/>
    </row>
    <row r="405" spans="1:11">
      <c r="A405" s="554"/>
      <c r="B405" s="3322"/>
      <c r="C405" s="532"/>
      <c r="D405" s="576"/>
      <c r="E405" s="582"/>
      <c r="F405" s="577"/>
      <c r="G405" s="577"/>
      <c r="H405" s="600"/>
      <c r="I405" s="577"/>
      <c r="J405" s="585">
        <v>1500</v>
      </c>
      <c r="K405" s="1978">
        <f>K403+J405</f>
        <v>11398438</v>
      </c>
    </row>
    <row r="406" spans="1:11">
      <c r="A406" s="9725"/>
      <c r="B406" s="3323"/>
      <c r="C406" s="556" t="s">
        <v>781</v>
      </c>
      <c r="D406" s="3453" t="s">
        <v>1496</v>
      </c>
      <c r="E406" s="974" t="s">
        <v>1497</v>
      </c>
      <c r="F406" s="3442"/>
      <c r="G406" s="3442">
        <v>10140</v>
      </c>
      <c r="H406" s="3442"/>
      <c r="I406" s="3442"/>
      <c r="J406" s="3450"/>
      <c r="K406" s="1977">
        <f>K405-G406</f>
        <v>11388298</v>
      </c>
    </row>
    <row r="407" spans="1:11">
      <c r="A407" s="9724"/>
      <c r="B407" s="3324"/>
      <c r="C407" s="555" t="s">
        <v>1493</v>
      </c>
      <c r="D407" s="3439" t="s">
        <v>38</v>
      </c>
      <c r="E407" s="3441"/>
      <c r="F407" s="3443"/>
      <c r="G407" s="3443"/>
      <c r="H407" s="3443"/>
      <c r="I407" s="3443"/>
      <c r="J407" s="3451"/>
      <c r="K407" s="1978"/>
    </row>
    <row r="408" spans="1:11">
      <c r="A408" s="554"/>
      <c r="B408" s="3324"/>
      <c r="C408" s="529"/>
      <c r="D408" s="602"/>
      <c r="E408" s="605"/>
      <c r="F408" s="577"/>
      <c r="G408" s="577"/>
      <c r="H408" s="600"/>
      <c r="I408" s="577"/>
      <c r="J408" s="585">
        <v>1500</v>
      </c>
      <c r="K408" s="1978">
        <f>K406+J408</f>
        <v>11389798</v>
      </c>
    </row>
    <row r="409" spans="1:11">
      <c r="A409" s="9725"/>
      <c r="B409" s="3323"/>
      <c r="C409" s="556" t="s">
        <v>781</v>
      </c>
      <c r="D409" s="3453" t="s">
        <v>1496</v>
      </c>
      <c r="E409" s="974" t="s">
        <v>1497</v>
      </c>
      <c r="F409" s="3442"/>
      <c r="G409" s="3442">
        <v>10140</v>
      </c>
      <c r="H409" s="3442"/>
      <c r="I409" s="3442"/>
      <c r="J409" s="3450"/>
      <c r="K409" s="2082">
        <f>K408-G409</f>
        <v>11379658</v>
      </c>
    </row>
    <row r="410" spans="1:11">
      <c r="A410" s="9724"/>
      <c r="B410" s="3324"/>
      <c r="C410" s="555" t="s">
        <v>1494</v>
      </c>
      <c r="D410" s="3439" t="s">
        <v>38</v>
      </c>
      <c r="E410" s="3441"/>
      <c r="F410" s="3443"/>
      <c r="G410" s="3443"/>
      <c r="H410" s="3443"/>
      <c r="I410" s="3443"/>
      <c r="J410" s="3451"/>
      <c r="K410" s="2083"/>
    </row>
    <row r="411" spans="1:11">
      <c r="A411" s="554"/>
      <c r="B411" s="3322"/>
      <c r="C411" s="532"/>
      <c r="D411" s="576"/>
      <c r="E411" s="582"/>
      <c r="F411" s="577"/>
      <c r="G411" s="577"/>
      <c r="H411" s="600"/>
      <c r="I411" s="577"/>
      <c r="J411" s="585">
        <v>1500</v>
      </c>
      <c r="K411" s="1978">
        <f>K409+J411</f>
        <v>11381158</v>
      </c>
    </row>
    <row r="412" spans="1:11">
      <c r="A412" s="9725"/>
      <c r="B412" s="3323"/>
      <c r="C412" s="556" t="s">
        <v>781</v>
      </c>
      <c r="D412" s="3453" t="s">
        <v>1496</v>
      </c>
      <c r="E412" s="974" t="s">
        <v>1497</v>
      </c>
      <c r="F412" s="3442"/>
      <c r="G412" s="3442">
        <v>20940</v>
      </c>
      <c r="H412" s="3442"/>
      <c r="I412" s="3442"/>
      <c r="J412" s="3450"/>
      <c r="K412" s="1977">
        <f>K411-G412</f>
        <v>11360218</v>
      </c>
    </row>
    <row r="413" spans="1:11">
      <c r="A413" s="9724"/>
      <c r="B413" s="3324"/>
      <c r="C413" s="555" t="s">
        <v>1495</v>
      </c>
      <c r="D413" s="3439" t="s">
        <v>38</v>
      </c>
      <c r="E413" s="3441"/>
      <c r="F413" s="3443"/>
      <c r="G413" s="3443"/>
      <c r="H413" s="3443"/>
      <c r="I413" s="3443"/>
      <c r="J413" s="3451"/>
      <c r="K413" s="1978"/>
    </row>
    <row r="414" spans="1:11">
      <c r="A414" s="554"/>
      <c r="B414" s="3324"/>
      <c r="C414" s="529"/>
      <c r="D414" s="602"/>
      <c r="E414" s="605"/>
      <c r="F414" s="577"/>
      <c r="G414" s="577"/>
      <c r="H414" s="600"/>
      <c r="I414" s="577"/>
      <c r="J414" s="585">
        <v>1500</v>
      </c>
      <c r="K414" s="2035">
        <f>K412+J414</f>
        <v>11361718</v>
      </c>
    </row>
    <row r="415" spans="1:11">
      <c r="A415" s="9725"/>
      <c r="B415" s="3323"/>
      <c r="C415" s="545" t="s">
        <v>781</v>
      </c>
      <c r="D415" s="3438" t="s">
        <v>941</v>
      </c>
      <c r="E415" s="974" t="s">
        <v>276</v>
      </c>
      <c r="F415" s="3442"/>
      <c r="G415" s="3442">
        <v>54140</v>
      </c>
      <c r="H415" s="537"/>
      <c r="I415" s="3442"/>
      <c r="J415" s="3450"/>
      <c r="K415" s="1977">
        <f>K414-G415</f>
        <v>11307578</v>
      </c>
    </row>
    <row r="416" spans="1:11">
      <c r="A416" s="9724"/>
      <c r="B416" s="3324"/>
      <c r="C416" s="555" t="s">
        <v>1265</v>
      </c>
      <c r="D416" s="3439" t="s">
        <v>956</v>
      </c>
      <c r="E416" s="3448"/>
      <c r="F416" s="3443"/>
      <c r="G416" s="3443"/>
      <c r="H416" s="515"/>
      <c r="I416" s="3443"/>
      <c r="J416" s="3451"/>
      <c r="K416" s="1978"/>
    </row>
    <row r="417" spans="1:11">
      <c r="A417" s="554"/>
      <c r="B417" s="3324"/>
      <c r="C417" s="532"/>
      <c r="D417" s="576"/>
      <c r="E417" s="582"/>
      <c r="F417" s="577"/>
      <c r="G417" s="577"/>
      <c r="H417" s="600"/>
      <c r="I417" s="577"/>
      <c r="J417" s="585">
        <v>1500</v>
      </c>
      <c r="K417" s="1978">
        <f>K415+J417</f>
        <v>11309078</v>
      </c>
    </row>
    <row r="418" spans="1:11">
      <c r="A418" s="9725"/>
      <c r="B418" s="3323"/>
      <c r="C418" s="457" t="s">
        <v>781</v>
      </c>
      <c r="D418" s="3454" t="s">
        <v>1734</v>
      </c>
      <c r="E418" s="459" t="s">
        <v>1805</v>
      </c>
      <c r="F418" s="3442"/>
      <c r="G418" s="3442">
        <v>31140</v>
      </c>
      <c r="H418" s="3442"/>
      <c r="I418" s="3442"/>
      <c r="J418" s="3450"/>
      <c r="K418" s="1977">
        <f>K417-G418</f>
        <v>11277938</v>
      </c>
    </row>
    <row r="419" spans="1:11">
      <c r="A419" s="9724"/>
      <c r="B419" s="3324"/>
      <c r="C419" s="461" t="s">
        <v>1733</v>
      </c>
      <c r="D419" s="3455" t="s">
        <v>1860</v>
      </c>
      <c r="E419" s="3452"/>
      <c r="F419" s="3443"/>
      <c r="G419" s="3443"/>
      <c r="H419" s="3443"/>
      <c r="I419" s="3443"/>
      <c r="J419" s="3451"/>
      <c r="K419" s="1978"/>
    </row>
    <row r="420" spans="1:11">
      <c r="A420" s="554"/>
      <c r="B420" s="3322"/>
      <c r="C420" s="529"/>
      <c r="D420" s="602"/>
      <c r="E420" s="605"/>
      <c r="F420" s="577"/>
      <c r="G420" s="577"/>
      <c r="H420" s="600"/>
      <c r="I420" s="577"/>
      <c r="J420" s="604">
        <v>1500</v>
      </c>
      <c r="K420" s="1978">
        <f>K418+J420</f>
        <v>11279438</v>
      </c>
    </row>
    <row r="421" spans="1:11">
      <c r="A421" s="9725"/>
      <c r="B421" s="3323"/>
      <c r="C421" s="474" t="s">
        <v>781</v>
      </c>
      <c r="D421" s="3438" t="s">
        <v>933</v>
      </c>
      <c r="E421" s="3440" t="s">
        <v>110</v>
      </c>
      <c r="F421" s="3442"/>
      <c r="G421" s="3442">
        <v>88140</v>
      </c>
      <c r="H421" s="3442"/>
      <c r="I421" s="3442"/>
      <c r="J421" s="3450"/>
      <c r="K421" s="2032">
        <f>K420-G421</f>
        <v>11191298</v>
      </c>
    </row>
    <row r="422" spans="1:11">
      <c r="A422" s="9724"/>
      <c r="B422" s="3324"/>
      <c r="C422" s="461" t="s">
        <v>1241</v>
      </c>
      <c r="D422" s="3439" t="s">
        <v>598</v>
      </c>
      <c r="E422" s="3441"/>
      <c r="F422" s="3443"/>
      <c r="G422" s="3443"/>
      <c r="H422" s="3443"/>
      <c r="I422" s="3443"/>
      <c r="J422" s="3451"/>
      <c r="K422" s="1978"/>
    </row>
    <row r="423" spans="1:11">
      <c r="A423" s="554"/>
      <c r="B423" s="3324"/>
      <c r="C423" s="532"/>
      <c r="D423" s="576"/>
      <c r="E423" s="582"/>
      <c r="F423" s="577"/>
      <c r="G423" s="577"/>
      <c r="H423" s="600"/>
      <c r="I423" s="577"/>
      <c r="J423" s="585">
        <v>1500</v>
      </c>
      <c r="K423" s="1978">
        <f>K421+J423</f>
        <v>11192798</v>
      </c>
    </row>
    <row r="424" spans="1:11">
      <c r="A424" s="9725"/>
      <c r="B424" s="3323"/>
      <c r="C424" s="556" t="s">
        <v>781</v>
      </c>
      <c r="D424" s="3454" t="s">
        <v>312</v>
      </c>
      <c r="E424" s="3440" t="s">
        <v>310</v>
      </c>
      <c r="F424" s="3442"/>
      <c r="G424" s="3442">
        <v>35390</v>
      </c>
      <c r="H424" s="3442"/>
      <c r="I424" s="3442"/>
      <c r="J424" s="3450"/>
      <c r="K424" s="1977">
        <f>K423-G424</f>
        <v>11157408</v>
      </c>
    </row>
    <row r="425" spans="1:11">
      <c r="A425" s="9724"/>
      <c r="B425" s="3324"/>
      <c r="C425" s="555" t="s">
        <v>1535</v>
      </c>
      <c r="D425" s="3455" t="s">
        <v>38</v>
      </c>
      <c r="E425" s="3452"/>
      <c r="F425" s="3443"/>
      <c r="G425" s="3443"/>
      <c r="H425" s="3443"/>
      <c r="I425" s="3443"/>
      <c r="J425" s="3451"/>
      <c r="K425" s="1978"/>
    </row>
    <row r="426" spans="1:11">
      <c r="A426" s="554"/>
      <c r="B426" s="3324"/>
      <c r="C426" s="529"/>
      <c r="D426" s="602"/>
      <c r="E426" s="605"/>
      <c r="F426" s="577"/>
      <c r="G426" s="577"/>
      <c r="H426" s="600"/>
      <c r="I426" s="577"/>
      <c r="J426" s="585">
        <v>1500</v>
      </c>
      <c r="K426" s="2035">
        <f>K424+J426</f>
        <v>11158908</v>
      </c>
    </row>
    <row r="427" spans="1:11">
      <c r="A427" s="9725"/>
      <c r="B427" s="3323"/>
      <c r="C427" s="517" t="s">
        <v>1716</v>
      </c>
      <c r="D427" s="3438" t="s">
        <v>1717</v>
      </c>
      <c r="E427" s="3440" t="s">
        <v>1423</v>
      </c>
      <c r="F427" s="3446"/>
      <c r="G427" s="3446">
        <v>42300</v>
      </c>
      <c r="H427" s="537"/>
      <c r="I427" s="1975"/>
      <c r="J427" s="595"/>
      <c r="K427" s="2240">
        <f>K426-G427</f>
        <v>11116608</v>
      </c>
    </row>
    <row r="428" spans="1:11">
      <c r="A428" s="9724"/>
      <c r="B428" s="3324"/>
      <c r="C428" s="555" t="s">
        <v>2002</v>
      </c>
      <c r="D428" s="3439" t="s">
        <v>956</v>
      </c>
      <c r="E428" s="3441"/>
      <c r="F428" s="3447"/>
      <c r="G428" s="3447"/>
      <c r="H428" s="515"/>
      <c r="I428" s="1976"/>
      <c r="J428" s="595"/>
      <c r="K428" s="2241"/>
    </row>
    <row r="429" spans="1:11">
      <c r="A429" s="554"/>
      <c r="B429" s="3322"/>
      <c r="C429" s="532"/>
      <c r="D429" s="576"/>
      <c r="E429" s="582"/>
      <c r="F429" s="577"/>
      <c r="G429" s="577"/>
      <c r="H429" s="600"/>
      <c r="I429" s="2034"/>
      <c r="J429" s="585">
        <v>750</v>
      </c>
      <c r="K429" s="2241">
        <f>K427+J429</f>
        <v>11117358</v>
      </c>
    </row>
    <row r="430" spans="1:11">
      <c r="A430" s="9725"/>
      <c r="B430" s="3323"/>
      <c r="C430" s="474" t="s">
        <v>781</v>
      </c>
      <c r="D430" s="3438" t="s">
        <v>199</v>
      </c>
      <c r="E430" s="3440" t="s">
        <v>201</v>
      </c>
      <c r="F430" s="3442"/>
      <c r="G430" s="3442">
        <v>55140</v>
      </c>
      <c r="H430" s="3442"/>
      <c r="I430" s="3442"/>
      <c r="J430" s="3450"/>
      <c r="K430" s="2240">
        <f>K429-G430</f>
        <v>11062218</v>
      </c>
    </row>
    <row r="431" spans="1:11">
      <c r="A431" s="9724"/>
      <c r="B431" s="3324"/>
      <c r="C431" s="477" t="s">
        <v>1243</v>
      </c>
      <c r="D431" s="3439" t="s">
        <v>200</v>
      </c>
      <c r="E431" s="3441"/>
      <c r="F431" s="3443"/>
      <c r="G431" s="3443"/>
      <c r="H431" s="3443"/>
      <c r="I431" s="3443"/>
      <c r="J431" s="3451"/>
      <c r="K431" s="2241"/>
    </row>
    <row r="432" spans="1:11">
      <c r="A432" s="554"/>
      <c r="B432" s="3322"/>
      <c r="C432" s="532"/>
      <c r="D432" s="576"/>
      <c r="E432" s="582"/>
      <c r="F432" s="577"/>
      <c r="G432" s="577"/>
      <c r="H432" s="600"/>
      <c r="I432" s="577"/>
      <c r="J432" s="604">
        <v>1500</v>
      </c>
      <c r="K432" s="2243">
        <f>K430+J432</f>
        <v>11063718</v>
      </c>
    </row>
    <row r="433" spans="1:11">
      <c r="A433" s="9725"/>
      <c r="B433" s="3323"/>
      <c r="C433" s="457" t="s">
        <v>781</v>
      </c>
      <c r="D433" s="3454" t="s">
        <v>943</v>
      </c>
      <c r="E433" s="459" t="s">
        <v>1231</v>
      </c>
      <c r="F433" s="3442"/>
      <c r="G433" s="3442">
        <v>188640</v>
      </c>
      <c r="H433" s="3442"/>
      <c r="I433" s="3442"/>
      <c r="J433" s="3450"/>
      <c r="K433" s="2240">
        <f>K432-G433</f>
        <v>10875078</v>
      </c>
    </row>
    <row r="434" spans="1:11">
      <c r="A434" s="9724"/>
      <c r="B434" s="3324"/>
      <c r="C434" s="461" t="s">
        <v>1181</v>
      </c>
      <c r="D434" s="3455" t="s">
        <v>598</v>
      </c>
      <c r="E434" s="3452"/>
      <c r="F434" s="3443"/>
      <c r="G434" s="3443"/>
      <c r="H434" s="3443"/>
      <c r="I434" s="3443"/>
      <c r="J434" s="3451"/>
      <c r="K434" s="2241"/>
    </row>
    <row r="435" spans="1:11">
      <c r="A435" s="554"/>
      <c r="B435" s="3322"/>
      <c r="C435" s="532"/>
      <c r="D435" s="576"/>
      <c r="E435" s="582"/>
      <c r="F435" s="577"/>
      <c r="G435" s="577"/>
      <c r="H435" s="600"/>
      <c r="I435" s="577"/>
      <c r="J435" s="604">
        <v>1500</v>
      </c>
      <c r="K435" s="2243">
        <f>K433+J435</f>
        <v>10876578</v>
      </c>
    </row>
    <row r="436" spans="1:11">
      <c r="A436" s="9725"/>
      <c r="B436" s="3323"/>
      <c r="C436" s="457" t="s">
        <v>781</v>
      </c>
      <c r="D436" s="3454" t="s">
        <v>1246</v>
      </c>
      <c r="E436" s="459" t="s">
        <v>1248</v>
      </c>
      <c r="F436" s="3442"/>
      <c r="G436" s="3442">
        <v>49640</v>
      </c>
      <c r="H436" s="3442"/>
      <c r="I436" s="3442"/>
      <c r="J436" s="3450"/>
      <c r="K436" s="2240">
        <f>K435-G436</f>
        <v>10826938</v>
      </c>
    </row>
    <row r="437" spans="1:11">
      <c r="A437" s="9724"/>
      <c r="B437" s="3324"/>
      <c r="C437" s="461" t="s">
        <v>1245</v>
      </c>
      <c r="D437" s="3455" t="s">
        <v>1247</v>
      </c>
      <c r="E437" s="3452"/>
      <c r="F437" s="3443"/>
      <c r="G437" s="3443"/>
      <c r="H437" s="3443"/>
      <c r="I437" s="3443"/>
      <c r="J437" s="3451"/>
      <c r="K437" s="2241"/>
    </row>
    <row r="438" spans="1:11">
      <c r="A438" s="554"/>
      <c r="B438" s="3322"/>
      <c r="C438" s="529"/>
      <c r="D438" s="602"/>
      <c r="E438" s="605"/>
      <c r="F438" s="577"/>
      <c r="G438" s="577"/>
      <c r="H438" s="600"/>
      <c r="I438" s="577"/>
      <c r="J438" s="585">
        <v>1500</v>
      </c>
      <c r="K438" s="2241">
        <f>K436+J438</f>
        <v>10828438</v>
      </c>
    </row>
    <row r="439" spans="1:11">
      <c r="A439" s="9725"/>
      <c r="B439" s="3323"/>
      <c r="C439" s="556" t="s">
        <v>781</v>
      </c>
      <c r="D439" s="3438" t="s">
        <v>1321</v>
      </c>
      <c r="E439" s="1110" t="s">
        <v>1322</v>
      </c>
      <c r="F439" s="3442"/>
      <c r="G439" s="3442">
        <v>25940</v>
      </c>
      <c r="H439" s="3442"/>
      <c r="I439" s="3442"/>
      <c r="J439" s="3450"/>
      <c r="K439" s="1977">
        <f>K438-G439</f>
        <v>10802498</v>
      </c>
    </row>
    <row r="440" spans="1:11">
      <c r="A440" s="9724"/>
      <c r="B440" s="3324"/>
      <c r="C440" s="555" t="s">
        <v>1306</v>
      </c>
      <c r="D440" s="3439" t="s">
        <v>1176</v>
      </c>
      <c r="E440" s="3441"/>
      <c r="F440" s="3443"/>
      <c r="G440" s="3443"/>
      <c r="H440" s="3443"/>
      <c r="I440" s="3443"/>
      <c r="J440" s="3451"/>
      <c r="K440" s="1978"/>
    </row>
    <row r="441" spans="1:11">
      <c r="A441" s="554"/>
      <c r="B441" s="3322"/>
      <c r="C441" s="529"/>
      <c r="D441" s="602"/>
      <c r="E441" s="605"/>
      <c r="F441" s="577"/>
      <c r="G441" s="577"/>
      <c r="H441" s="600"/>
      <c r="I441" s="577"/>
      <c r="J441" s="585">
        <v>1500</v>
      </c>
      <c r="K441" s="2241">
        <f>K439+J441</f>
        <v>10803998</v>
      </c>
    </row>
    <row r="442" spans="1:11">
      <c r="A442" s="9725"/>
      <c r="B442" s="3323"/>
      <c r="C442" s="556" t="s">
        <v>781</v>
      </c>
      <c r="D442" s="3438" t="s">
        <v>743</v>
      </c>
      <c r="E442" s="3440" t="s">
        <v>1177</v>
      </c>
      <c r="F442" s="3442"/>
      <c r="G442" s="3442">
        <v>15390</v>
      </c>
      <c r="H442" s="3442"/>
      <c r="I442" s="3442"/>
      <c r="J442" s="3450"/>
      <c r="K442" s="2240">
        <f>K441-G442</f>
        <v>10788608</v>
      </c>
    </row>
    <row r="443" spans="1:11">
      <c r="A443" s="9724"/>
      <c r="B443" s="3324"/>
      <c r="C443" s="555" t="s">
        <v>1175</v>
      </c>
      <c r="D443" s="3439" t="s">
        <v>1176</v>
      </c>
      <c r="E443" s="3441"/>
      <c r="F443" s="3443"/>
      <c r="G443" s="3443"/>
      <c r="H443" s="3443"/>
      <c r="I443" s="3443"/>
      <c r="J443" s="3451"/>
      <c r="K443" s="2241"/>
    </row>
    <row r="444" spans="1:11">
      <c r="A444" s="554"/>
      <c r="B444" s="3324"/>
      <c r="C444" s="529"/>
      <c r="D444" s="602"/>
      <c r="E444" s="605"/>
      <c r="F444" s="577"/>
      <c r="G444" s="577"/>
      <c r="H444" s="600"/>
      <c r="I444" s="577"/>
      <c r="J444" s="585">
        <v>1500</v>
      </c>
      <c r="K444" s="2241">
        <f>K442+J444</f>
        <v>10790108</v>
      </c>
    </row>
    <row r="445" spans="1:11">
      <c r="A445" s="9725"/>
      <c r="B445" s="3323"/>
      <c r="C445" s="474" t="s">
        <v>1920</v>
      </c>
      <c r="D445" s="485" t="s">
        <v>1887</v>
      </c>
      <c r="E445" s="3440" t="s">
        <v>1888</v>
      </c>
      <c r="F445" s="3449"/>
      <c r="G445" s="3442">
        <v>56240</v>
      </c>
      <c r="H445" s="3442"/>
      <c r="I445" s="3442"/>
      <c r="J445" s="3450"/>
      <c r="K445" s="2240">
        <f>K444-G445</f>
        <v>10733868</v>
      </c>
    </row>
    <row r="446" spans="1:11">
      <c r="A446" s="9724"/>
      <c r="B446" s="3324"/>
      <c r="C446" s="477" t="s">
        <v>1922</v>
      </c>
      <c r="D446" s="486" t="s">
        <v>1819</v>
      </c>
      <c r="E446" s="3441"/>
      <c r="F446" s="3443"/>
      <c r="G446" s="3443"/>
      <c r="H446" s="3443"/>
      <c r="I446" s="3443"/>
      <c r="J446" s="3451"/>
      <c r="K446" s="2241"/>
    </row>
    <row r="447" spans="1:11">
      <c r="A447" s="554"/>
      <c r="B447" s="3322"/>
      <c r="C447" s="891"/>
      <c r="D447" s="891"/>
      <c r="E447" s="891"/>
      <c r="F447" s="586"/>
      <c r="G447" s="588"/>
      <c r="H447" s="600"/>
      <c r="I447" s="577"/>
      <c r="J447" s="604">
        <v>1500</v>
      </c>
      <c r="K447" s="2241">
        <f>K445+J447</f>
        <v>10735368</v>
      </c>
    </row>
    <row r="448" spans="1:11">
      <c r="A448" s="9725"/>
      <c r="B448" s="3323"/>
      <c r="C448" s="474" t="s">
        <v>1921</v>
      </c>
      <c r="D448" s="485" t="s">
        <v>1887</v>
      </c>
      <c r="E448" s="3440" t="s">
        <v>1888</v>
      </c>
      <c r="F448" s="3442"/>
      <c r="G448" s="3442">
        <v>46540</v>
      </c>
      <c r="H448" s="3456"/>
      <c r="I448" s="3442"/>
      <c r="J448" s="3450"/>
      <c r="K448" s="2240">
        <f>K447-G448</f>
        <v>10688828</v>
      </c>
    </row>
    <row r="449" spans="1:11">
      <c r="A449" s="9724"/>
      <c r="B449" s="3324"/>
      <c r="C449" s="477" t="s">
        <v>1923</v>
      </c>
      <c r="D449" s="486" t="s">
        <v>1819</v>
      </c>
      <c r="E449" s="3441"/>
      <c r="F449" s="3443"/>
      <c r="G449" s="3443"/>
      <c r="H449" s="3457"/>
      <c r="I449" s="3443"/>
      <c r="J449" s="3451"/>
      <c r="K449" s="2241"/>
    </row>
    <row r="450" spans="1:11">
      <c r="A450" s="554"/>
      <c r="B450" s="3324"/>
      <c r="C450" s="529"/>
      <c r="D450" s="602"/>
      <c r="E450" s="605"/>
      <c r="F450" s="577"/>
      <c r="G450" s="577"/>
      <c r="H450" s="600"/>
      <c r="I450" s="577"/>
      <c r="J450" s="604">
        <v>1500</v>
      </c>
      <c r="K450" s="2243">
        <f>K448+J450</f>
        <v>10690328</v>
      </c>
    </row>
    <row r="451" spans="1:11">
      <c r="A451" s="9725"/>
      <c r="B451" s="3323"/>
      <c r="C451" s="545" t="s">
        <v>997</v>
      </c>
      <c r="D451" s="3438" t="s">
        <v>1121</v>
      </c>
      <c r="E451" s="3458" t="s">
        <v>43</v>
      </c>
      <c r="F451" s="3442"/>
      <c r="G451" s="3442">
        <v>202500</v>
      </c>
      <c r="H451" s="537"/>
      <c r="I451" s="3442"/>
      <c r="J451" s="595"/>
      <c r="K451" s="2240">
        <f>K450-G451</f>
        <v>10487828</v>
      </c>
    </row>
    <row r="452" spans="1:11">
      <c r="A452" s="9724"/>
      <c r="B452" s="3324"/>
      <c r="C452" s="555" t="s">
        <v>1120</v>
      </c>
      <c r="D452" s="3439" t="s">
        <v>1878</v>
      </c>
      <c r="E452" s="3459"/>
      <c r="F452" s="3443"/>
      <c r="G452" s="3443"/>
      <c r="H452" s="515"/>
      <c r="I452" s="3443"/>
      <c r="J452" s="595"/>
      <c r="K452" s="2241"/>
    </row>
    <row r="453" spans="1:11">
      <c r="A453" s="554"/>
      <c r="B453" s="3322"/>
      <c r="C453" s="532"/>
      <c r="D453" s="576"/>
      <c r="E453" s="582"/>
      <c r="F453" s="577"/>
      <c r="G453" s="577"/>
      <c r="H453" s="600"/>
      <c r="I453" s="577"/>
      <c r="J453" s="585">
        <v>1800</v>
      </c>
      <c r="K453" s="2241">
        <f>K451+J453</f>
        <v>10489628</v>
      </c>
    </row>
    <row r="454" spans="1:11">
      <c r="A454" s="9725"/>
      <c r="B454" s="3323"/>
      <c r="C454" s="474" t="s">
        <v>1109</v>
      </c>
      <c r="D454" s="3438" t="s">
        <v>1312</v>
      </c>
      <c r="E454" s="3440" t="s">
        <v>1326</v>
      </c>
      <c r="F454" s="3442"/>
      <c r="G454" s="3442">
        <v>502500</v>
      </c>
      <c r="H454" s="534"/>
      <c r="I454" s="3442"/>
      <c r="J454" s="595"/>
      <c r="K454" s="2240">
        <f>K453-G454</f>
        <v>9987128</v>
      </c>
    </row>
    <row r="455" spans="1:11">
      <c r="A455" s="9724"/>
      <c r="B455" s="3324"/>
      <c r="C455" s="477" t="s">
        <v>1311</v>
      </c>
      <c r="D455" s="3439" t="s">
        <v>1313</v>
      </c>
      <c r="E455" s="3441"/>
      <c r="F455" s="3443"/>
      <c r="G455" s="3443"/>
      <c r="H455" s="515"/>
      <c r="I455" s="3443"/>
      <c r="J455" s="595"/>
      <c r="K455" s="2241"/>
    </row>
    <row r="456" spans="1:11">
      <c r="A456" s="554"/>
      <c r="B456" s="3322"/>
      <c r="C456" s="532"/>
      <c r="D456" s="576"/>
      <c r="E456" s="582"/>
      <c r="F456" s="577"/>
      <c r="G456" s="600"/>
      <c r="H456" s="600"/>
      <c r="I456" s="600"/>
      <c r="J456" s="585">
        <v>1800</v>
      </c>
      <c r="K456" s="2241">
        <f>K454+J456</f>
        <v>9988928</v>
      </c>
    </row>
    <row r="457" spans="1:11">
      <c r="A457" s="9725"/>
      <c r="B457" s="3323"/>
      <c r="C457" s="556" t="s">
        <v>864</v>
      </c>
      <c r="D457" s="3438" t="s">
        <v>983</v>
      </c>
      <c r="E457" s="3444" t="s">
        <v>262</v>
      </c>
      <c r="F457" s="3442"/>
      <c r="G457" s="3446">
        <v>102500</v>
      </c>
      <c r="H457" s="534"/>
      <c r="I457" s="3442"/>
      <c r="J457" s="595"/>
      <c r="K457" s="2240">
        <f>K456-G457</f>
        <v>9886428</v>
      </c>
    </row>
    <row r="458" spans="1:11">
      <c r="A458" s="9724"/>
      <c r="B458" s="3324"/>
      <c r="C458" s="555" t="s">
        <v>1581</v>
      </c>
      <c r="D458" s="3439" t="s">
        <v>38</v>
      </c>
      <c r="E458" s="3445"/>
      <c r="F458" s="3443"/>
      <c r="G458" s="3447"/>
      <c r="H458" s="515"/>
      <c r="I458" s="3443"/>
      <c r="J458" s="559"/>
      <c r="K458" s="2241"/>
    </row>
    <row r="459" spans="1:11">
      <c r="A459" s="554"/>
      <c r="B459" s="3322"/>
      <c r="C459" s="532"/>
      <c r="D459" s="576"/>
      <c r="E459" s="584"/>
      <c r="F459" s="600"/>
      <c r="G459" s="600"/>
      <c r="H459" s="600"/>
      <c r="I459" s="600"/>
      <c r="J459" s="604">
        <v>1800</v>
      </c>
      <c r="K459" s="2243">
        <f>K457+J459</f>
        <v>9888228</v>
      </c>
    </row>
    <row r="460" spans="1:11">
      <c r="A460" s="9725"/>
      <c r="B460" s="3323"/>
      <c r="C460" s="497" t="s">
        <v>815</v>
      </c>
      <c r="D460" s="3438" t="s">
        <v>200</v>
      </c>
      <c r="E460" s="3440"/>
      <c r="F460" s="3442"/>
      <c r="G460" s="3442"/>
      <c r="H460" s="3442">
        <v>206489</v>
      </c>
      <c r="I460" s="1975"/>
      <c r="J460" s="595"/>
      <c r="K460" s="2240">
        <f>K459-H460</f>
        <v>9681739</v>
      </c>
    </row>
    <row r="461" spans="1:11">
      <c r="A461" s="9724"/>
      <c r="B461" s="3324"/>
      <c r="C461" s="497" t="s">
        <v>1789</v>
      </c>
      <c r="D461" s="3439"/>
      <c r="E461" s="3441"/>
      <c r="F461" s="3443"/>
      <c r="G461" s="3443"/>
      <c r="H461" s="3443"/>
      <c r="I461" s="1976"/>
      <c r="J461" s="595"/>
      <c r="K461" s="2241"/>
    </row>
    <row r="462" spans="1:11">
      <c r="A462" s="554"/>
      <c r="B462" s="3322"/>
      <c r="C462" s="532"/>
      <c r="D462" s="576"/>
      <c r="E462" s="582"/>
      <c r="F462" s="577"/>
      <c r="G462" s="577"/>
      <c r="H462" s="600"/>
      <c r="I462" s="2034"/>
      <c r="J462" s="585">
        <v>1800</v>
      </c>
      <c r="K462" s="2241">
        <f>K460+J462</f>
        <v>9683539</v>
      </c>
    </row>
    <row r="463" spans="1:11">
      <c r="A463" s="9725"/>
      <c r="B463" s="3323"/>
      <c r="C463" s="556" t="s">
        <v>591</v>
      </c>
      <c r="D463" s="3438"/>
      <c r="E463" s="3444"/>
      <c r="F463" s="3442">
        <v>20000000</v>
      </c>
      <c r="G463" s="2205"/>
      <c r="H463" s="2205"/>
      <c r="I463" s="2205"/>
      <c r="J463" s="2222"/>
      <c r="K463" s="2240">
        <f>K462+F463</f>
        <v>29683539</v>
      </c>
    </row>
    <row r="464" spans="1:11">
      <c r="A464" s="9724"/>
      <c r="B464" s="3324"/>
      <c r="C464" s="555"/>
      <c r="D464" s="3439"/>
      <c r="E464" s="3445"/>
      <c r="F464" s="3443"/>
      <c r="G464" s="2206"/>
      <c r="H464" s="2206"/>
      <c r="I464" s="2206"/>
      <c r="J464" s="2223"/>
      <c r="K464" s="2241"/>
    </row>
    <row r="465" spans="1:11">
      <c r="A465" s="554"/>
      <c r="B465" s="3322"/>
      <c r="C465" s="1795"/>
      <c r="D465" s="576"/>
      <c r="E465" s="582"/>
      <c r="F465" s="577"/>
      <c r="G465" s="577"/>
      <c r="H465" s="600"/>
      <c r="I465" s="577"/>
      <c r="J465" s="604"/>
      <c r="K465" s="2244"/>
    </row>
    <row r="466" spans="1:11">
      <c r="A466" s="9725"/>
      <c r="B466" s="3323" t="s">
        <v>2025</v>
      </c>
      <c r="C466" s="556" t="s">
        <v>1278</v>
      </c>
      <c r="D466" s="3464" t="s">
        <v>278</v>
      </c>
      <c r="E466" s="974" t="s">
        <v>279</v>
      </c>
      <c r="F466" s="3460"/>
      <c r="G466" s="3460">
        <v>305000</v>
      </c>
      <c r="H466" s="3460"/>
      <c r="I466" s="3460"/>
      <c r="J466" s="3468"/>
      <c r="K466" s="2240">
        <f>K463-G466</f>
        <v>29378539</v>
      </c>
    </row>
    <row r="467" spans="1:11">
      <c r="A467" s="9724"/>
      <c r="B467" s="3324"/>
      <c r="C467" s="555" t="s">
        <v>1527</v>
      </c>
      <c r="D467" s="3465" t="s">
        <v>38</v>
      </c>
      <c r="E467" s="3466"/>
      <c r="F467" s="3461"/>
      <c r="G467" s="3461"/>
      <c r="H467" s="3461"/>
      <c r="I467" s="3461"/>
      <c r="J467" s="3469"/>
      <c r="K467" s="2241"/>
    </row>
    <row r="468" spans="1:11">
      <c r="A468" s="557"/>
      <c r="B468" s="3335"/>
      <c r="C468" s="529"/>
      <c r="D468" s="602"/>
      <c r="E468" s="605"/>
      <c r="F468" s="577"/>
      <c r="G468" s="577"/>
      <c r="H468" s="600"/>
      <c r="I468" s="577"/>
      <c r="J468" s="604">
        <v>3600</v>
      </c>
      <c r="K468" s="2245">
        <f>K466+J468</f>
        <v>29382139</v>
      </c>
    </row>
    <row r="469" spans="1:11">
      <c r="A469" s="9725"/>
      <c r="B469" s="3323"/>
      <c r="C469" s="457" t="s">
        <v>781</v>
      </c>
      <c r="D469" s="3464" t="s">
        <v>200</v>
      </c>
      <c r="E469" s="1136"/>
      <c r="F469" s="3460"/>
      <c r="G469" s="3460"/>
      <c r="H469" s="537">
        <v>334540</v>
      </c>
      <c r="I469" s="3460"/>
      <c r="J469" s="595"/>
      <c r="K469" s="2240">
        <f>K468-H469</f>
        <v>29047599</v>
      </c>
    </row>
    <row r="470" spans="1:11">
      <c r="A470" s="9724"/>
      <c r="B470" s="3324"/>
      <c r="C470" s="461" t="s">
        <v>1913</v>
      </c>
      <c r="D470" s="3465"/>
      <c r="E470" s="3466"/>
      <c r="F470" s="3461"/>
      <c r="G470" s="3461"/>
      <c r="H470" s="515"/>
      <c r="I470" s="3467"/>
      <c r="J470" s="595"/>
      <c r="K470" s="2241"/>
    </row>
    <row r="471" spans="1:11">
      <c r="A471" s="554"/>
      <c r="B471" s="3322"/>
      <c r="C471" s="532"/>
      <c r="D471" s="576"/>
      <c r="E471" s="582"/>
      <c r="F471" s="577"/>
      <c r="G471" s="577"/>
      <c r="H471" s="600"/>
      <c r="I471" s="575"/>
      <c r="J471" s="585">
        <v>1500</v>
      </c>
      <c r="K471" s="2241">
        <f>K469+J471</f>
        <v>29049099</v>
      </c>
    </row>
    <row r="472" spans="1:11">
      <c r="A472" s="9725"/>
      <c r="B472" s="3323"/>
      <c r="C472" s="457" t="s">
        <v>781</v>
      </c>
      <c r="D472" s="3464" t="s">
        <v>200</v>
      </c>
      <c r="E472" s="1136"/>
      <c r="F472" s="3460"/>
      <c r="G472" s="3460"/>
      <c r="H472" s="537">
        <v>31640</v>
      </c>
      <c r="I472" s="3460"/>
      <c r="J472" s="595"/>
      <c r="K472" s="2240">
        <f>K471-H472</f>
        <v>29017459</v>
      </c>
    </row>
    <row r="473" spans="1:11">
      <c r="A473" s="9724"/>
      <c r="B473" s="3324"/>
      <c r="C473" s="461" t="s">
        <v>1691</v>
      </c>
      <c r="D473" s="3465"/>
      <c r="E473" s="3466"/>
      <c r="F473" s="3461"/>
      <c r="G473" s="3461"/>
      <c r="H473" s="515"/>
      <c r="I473" s="3461"/>
      <c r="J473" s="595"/>
      <c r="K473" s="2241"/>
    </row>
    <row r="474" spans="1:11">
      <c r="A474" s="554"/>
      <c r="B474" s="3324"/>
      <c r="C474" s="532"/>
      <c r="D474" s="576"/>
      <c r="E474" s="582"/>
      <c r="F474" s="577"/>
      <c r="G474" s="577"/>
      <c r="H474" s="600"/>
      <c r="I474" s="577"/>
      <c r="J474" s="585">
        <v>1500</v>
      </c>
      <c r="K474" s="2243">
        <f>K472+J474</f>
        <v>29018959</v>
      </c>
    </row>
    <row r="475" spans="1:11">
      <c r="A475" s="9725"/>
      <c r="B475" s="3323"/>
      <c r="C475" s="545" t="s">
        <v>781</v>
      </c>
      <c r="D475" s="3464" t="s">
        <v>113</v>
      </c>
      <c r="E475" s="3462" t="s">
        <v>114</v>
      </c>
      <c r="F475" s="3460"/>
      <c r="G475" s="3460"/>
      <c r="H475" s="3460"/>
      <c r="I475" s="3460">
        <v>142640</v>
      </c>
      <c r="J475" s="3468"/>
      <c r="K475" s="2240">
        <f>K474-I475</f>
        <v>28876319</v>
      </c>
    </row>
    <row r="476" spans="1:11">
      <c r="A476" s="9724"/>
      <c r="B476" s="3324"/>
      <c r="C476" s="538" t="s">
        <v>1420</v>
      </c>
      <c r="D476" s="3465" t="s">
        <v>46</v>
      </c>
      <c r="E476" s="3463"/>
      <c r="F476" s="3461"/>
      <c r="G476" s="3461"/>
      <c r="H476" s="3461"/>
      <c r="I476" s="3461"/>
      <c r="J476" s="3469"/>
      <c r="K476" s="2241"/>
    </row>
    <row r="477" spans="1:11">
      <c r="A477" s="554"/>
      <c r="B477" s="3322"/>
      <c r="C477" s="529"/>
      <c r="D477" s="602"/>
      <c r="E477" s="605"/>
      <c r="F477" s="577"/>
      <c r="G477" s="577"/>
      <c r="H477" s="600"/>
      <c r="I477" s="577"/>
      <c r="J477" s="585">
        <v>1500</v>
      </c>
      <c r="K477" s="2241">
        <f>K475+J477</f>
        <v>28877819</v>
      </c>
    </row>
    <row r="478" spans="1:11">
      <c r="A478" s="9725"/>
      <c r="B478" s="3323"/>
      <c r="C478" s="556" t="s">
        <v>815</v>
      </c>
      <c r="D478" s="3464" t="s">
        <v>955</v>
      </c>
      <c r="E478" s="3462" t="s">
        <v>1232</v>
      </c>
      <c r="F478" s="3460"/>
      <c r="G478" s="3460"/>
      <c r="H478" s="3460"/>
      <c r="I478" s="3460">
        <v>481088</v>
      </c>
      <c r="J478" s="595"/>
      <c r="K478" s="2240">
        <f>K477-I478</f>
        <v>28396731</v>
      </c>
    </row>
    <row r="479" spans="1:11">
      <c r="A479" s="9724"/>
      <c r="B479" s="3324"/>
      <c r="C479" s="555" t="s">
        <v>1186</v>
      </c>
      <c r="D479" s="3465" t="s">
        <v>956</v>
      </c>
      <c r="E479" s="3463"/>
      <c r="F479" s="3461"/>
      <c r="G479" s="3461"/>
      <c r="H479" s="3461"/>
      <c r="I479" s="3461"/>
      <c r="J479" s="595"/>
      <c r="K479" s="2241"/>
    </row>
    <row r="480" spans="1:11">
      <c r="A480" s="554"/>
      <c r="B480" s="3322"/>
      <c r="C480" s="465"/>
      <c r="D480" s="602"/>
      <c r="E480" s="605"/>
      <c r="F480" s="577"/>
      <c r="G480" s="600"/>
      <c r="H480" s="600"/>
      <c r="I480" s="600"/>
      <c r="J480" s="585">
        <v>1800</v>
      </c>
      <c r="K480" s="2241">
        <f>K478+J480</f>
        <v>28398531</v>
      </c>
    </row>
    <row r="481" spans="1:11">
      <c r="A481" s="9725"/>
      <c r="B481" s="3323"/>
      <c r="C481" s="556" t="s">
        <v>796</v>
      </c>
      <c r="D481" s="3464" t="s">
        <v>955</v>
      </c>
      <c r="E481" s="3462" t="s">
        <v>1232</v>
      </c>
      <c r="F481" s="3460"/>
      <c r="G481" s="3460"/>
      <c r="H481" s="3460"/>
      <c r="I481" s="3460">
        <v>141300</v>
      </c>
      <c r="J481" s="3468"/>
      <c r="K481" s="2240">
        <f>K480-I481</f>
        <v>28257231</v>
      </c>
    </row>
    <row r="482" spans="1:11">
      <c r="A482" s="9724"/>
      <c r="B482" s="3324"/>
      <c r="C482" s="477" t="s">
        <v>1187</v>
      </c>
      <c r="D482" s="3465" t="s">
        <v>956</v>
      </c>
      <c r="E482" s="3463"/>
      <c r="F482" s="3461"/>
      <c r="G482" s="3461"/>
      <c r="H482" s="3461"/>
      <c r="I482" s="3461"/>
      <c r="J482" s="3469"/>
      <c r="K482" s="2241"/>
    </row>
    <row r="483" spans="1:11">
      <c r="A483" s="554"/>
      <c r="B483" s="3323"/>
      <c r="C483" s="532"/>
      <c r="D483" s="576"/>
      <c r="E483" s="582"/>
      <c r="F483" s="577"/>
      <c r="G483" s="577"/>
      <c r="H483" s="600"/>
      <c r="I483" s="577"/>
      <c r="J483" s="604">
        <v>750</v>
      </c>
      <c r="K483" s="1368">
        <f>K481+J483</f>
        <v>28257981</v>
      </c>
    </row>
    <row r="484" spans="1:11">
      <c r="A484" s="557"/>
      <c r="B484" s="3323"/>
      <c r="C484" s="474" t="s">
        <v>815</v>
      </c>
      <c r="D484" s="485" t="s">
        <v>1852</v>
      </c>
      <c r="E484" s="3462"/>
      <c r="F484" s="3460"/>
      <c r="G484" s="3460"/>
      <c r="H484" s="3470"/>
      <c r="I484" s="3460">
        <v>3178471</v>
      </c>
      <c r="J484" s="3468"/>
      <c r="K484" s="1977">
        <f>K483-I484</f>
        <v>25079510</v>
      </c>
    </row>
    <row r="485" spans="1:11">
      <c r="A485" s="557"/>
      <c r="B485" s="3324"/>
      <c r="C485" s="461" t="s">
        <v>1851</v>
      </c>
      <c r="D485" s="486"/>
      <c r="E485" s="3463"/>
      <c r="F485" s="3461"/>
      <c r="G485" s="3461"/>
      <c r="H485" s="3471"/>
      <c r="I485" s="3461"/>
      <c r="J485" s="3469"/>
      <c r="K485" s="1978"/>
    </row>
    <row r="486" spans="1:11">
      <c r="A486" s="2497"/>
      <c r="B486" s="3322"/>
      <c r="C486" s="532"/>
      <c r="D486" s="602"/>
      <c r="E486" s="605"/>
      <c r="F486" s="577"/>
      <c r="G486" s="577"/>
      <c r="H486" s="600"/>
      <c r="I486" s="577"/>
      <c r="J486" s="604">
        <v>1800</v>
      </c>
      <c r="K486" s="2244">
        <f>K484+J486</f>
        <v>25081310</v>
      </c>
    </row>
    <row r="487" spans="1:11">
      <c r="A487" s="557"/>
      <c r="B487" s="3323"/>
      <c r="C487" s="474" t="s">
        <v>815</v>
      </c>
      <c r="D487" s="485" t="s">
        <v>1852</v>
      </c>
      <c r="E487" s="3462"/>
      <c r="F487" s="3460"/>
      <c r="G487" s="3460"/>
      <c r="H487" s="3470"/>
      <c r="I487" s="3460">
        <v>1879539</v>
      </c>
      <c r="J487" s="3468"/>
      <c r="K487" s="1977">
        <f>K486-I487</f>
        <v>23201771</v>
      </c>
    </row>
    <row r="488" spans="1:11">
      <c r="A488" s="557"/>
      <c r="B488" s="3335"/>
      <c r="C488" s="461" t="s">
        <v>1853</v>
      </c>
      <c r="D488" s="486"/>
      <c r="E488" s="3463"/>
      <c r="F488" s="3461"/>
      <c r="G488" s="3461"/>
      <c r="H488" s="3471"/>
      <c r="I488" s="3461"/>
      <c r="J488" s="3469"/>
      <c r="K488" s="1978"/>
    </row>
    <row r="489" spans="1:11">
      <c r="A489" s="2497"/>
      <c r="B489" s="3322"/>
      <c r="C489" s="532"/>
      <c r="D489" s="602"/>
      <c r="E489" s="605"/>
      <c r="F489" s="577"/>
      <c r="G489" s="577"/>
      <c r="H489" s="600"/>
      <c r="I489" s="577"/>
      <c r="J489" s="604">
        <v>1800</v>
      </c>
      <c r="K489" s="2244">
        <f>K487+J489</f>
        <v>23203571</v>
      </c>
    </row>
    <row r="490" spans="1:11">
      <c r="A490" s="557"/>
      <c r="B490" s="3323"/>
      <c r="C490" s="474" t="s">
        <v>815</v>
      </c>
      <c r="D490" s="485" t="s">
        <v>1852</v>
      </c>
      <c r="E490" s="3462"/>
      <c r="F490" s="3460"/>
      <c r="G490" s="3460"/>
      <c r="H490" s="3470"/>
      <c r="I490" s="3460">
        <v>1254182</v>
      </c>
      <c r="J490" s="3468"/>
      <c r="K490" s="2195">
        <f>K489-I490</f>
        <v>21949389</v>
      </c>
    </row>
    <row r="491" spans="1:11">
      <c r="A491" s="557"/>
      <c r="B491" s="3324"/>
      <c r="C491" s="461" t="s">
        <v>1854</v>
      </c>
      <c r="D491" s="486"/>
      <c r="E491" s="3463"/>
      <c r="F491" s="3461"/>
      <c r="G491" s="3461"/>
      <c r="H491" s="3471"/>
      <c r="I491" s="3461"/>
      <c r="J491" s="3469"/>
      <c r="K491" s="2195"/>
    </row>
    <row r="492" spans="1:11">
      <c r="A492" s="2497"/>
      <c r="B492" s="3322"/>
      <c r="C492" s="532"/>
      <c r="D492" s="602"/>
      <c r="E492" s="605"/>
      <c r="F492" s="577"/>
      <c r="G492" s="577"/>
      <c r="H492" s="600"/>
      <c r="I492" s="577"/>
      <c r="J492" s="604">
        <v>1800</v>
      </c>
      <c r="K492" s="2244">
        <f>K490+J492</f>
        <v>21951189</v>
      </c>
    </row>
    <row r="493" spans="1:11">
      <c r="A493" s="525"/>
      <c r="B493" s="3323"/>
      <c r="C493" s="474" t="s">
        <v>815</v>
      </c>
      <c r="D493" s="485" t="s">
        <v>1852</v>
      </c>
      <c r="E493" s="3462"/>
      <c r="F493" s="3460"/>
      <c r="G493" s="3460"/>
      <c r="H493" s="3470"/>
      <c r="I493" s="3460">
        <v>5085464</v>
      </c>
      <c r="J493" s="3468"/>
      <c r="K493" s="1977">
        <f>K492-I493</f>
        <v>16865725</v>
      </c>
    </row>
    <row r="494" spans="1:11">
      <c r="A494" s="554"/>
      <c r="B494" s="3324"/>
      <c r="C494" s="461" t="s">
        <v>1855</v>
      </c>
      <c r="D494" s="486"/>
      <c r="E494" s="3463"/>
      <c r="F494" s="3461"/>
      <c r="G494" s="3461"/>
      <c r="H494" s="3471"/>
      <c r="I494" s="3461"/>
      <c r="J494" s="3469"/>
      <c r="K494" s="1978"/>
    </row>
    <row r="495" spans="1:11">
      <c r="A495" s="2497"/>
      <c r="B495" s="3322"/>
      <c r="C495" s="532"/>
      <c r="D495" s="602"/>
      <c r="E495" s="605"/>
      <c r="F495" s="577"/>
      <c r="G495" s="577"/>
      <c r="H495" s="600"/>
      <c r="I495" s="577"/>
      <c r="J495" s="604">
        <v>1800</v>
      </c>
      <c r="K495" s="2244">
        <f>K493+J495</f>
        <v>16867525</v>
      </c>
    </row>
    <row r="496" spans="1:11">
      <c r="A496" s="525"/>
      <c r="B496" s="3323"/>
      <c r="C496" s="474" t="s">
        <v>815</v>
      </c>
      <c r="D496" s="485" t="s">
        <v>1852</v>
      </c>
      <c r="E496" s="3462"/>
      <c r="F496" s="3460"/>
      <c r="G496" s="3460"/>
      <c r="H496" s="3470"/>
      <c r="I496" s="3460">
        <v>258864</v>
      </c>
      <c r="J496" s="3468"/>
      <c r="K496" s="2195">
        <f>K495-I496</f>
        <v>16608661</v>
      </c>
    </row>
    <row r="497" spans="1:11">
      <c r="A497" s="557"/>
      <c r="B497" s="3335"/>
      <c r="C497" s="461" t="s">
        <v>1856</v>
      </c>
      <c r="D497" s="486"/>
      <c r="E497" s="3463"/>
      <c r="F497" s="3461"/>
      <c r="G497" s="3461"/>
      <c r="H497" s="3471"/>
      <c r="I497" s="3461"/>
      <c r="J497" s="3469"/>
      <c r="K497" s="2195"/>
    </row>
    <row r="498" spans="1:11">
      <c r="A498" s="2497"/>
      <c r="B498" s="3322"/>
      <c r="C498" s="532"/>
      <c r="D498" s="602"/>
      <c r="E498" s="605"/>
      <c r="F498" s="577"/>
      <c r="G498" s="577"/>
      <c r="H498" s="600"/>
      <c r="I498" s="577"/>
      <c r="J498" s="604">
        <v>1800</v>
      </c>
      <c r="K498" s="2244">
        <f>K496+J498</f>
        <v>16610461</v>
      </c>
    </row>
    <row r="499" spans="1:11">
      <c r="A499" s="557"/>
      <c r="B499" s="3323"/>
      <c r="C499" s="474" t="s">
        <v>815</v>
      </c>
      <c r="D499" s="485" t="s">
        <v>1852</v>
      </c>
      <c r="E499" s="3462"/>
      <c r="F499" s="3460"/>
      <c r="G499" s="3460"/>
      <c r="H499" s="3470"/>
      <c r="I499" s="3460">
        <v>759715</v>
      </c>
      <c r="J499" s="3468"/>
      <c r="K499" s="2195">
        <f>K498-I499</f>
        <v>15850746</v>
      </c>
    </row>
    <row r="500" spans="1:11">
      <c r="A500" s="557"/>
      <c r="B500" s="3324"/>
      <c r="C500" s="461" t="s">
        <v>1857</v>
      </c>
      <c r="D500" s="486"/>
      <c r="E500" s="3463"/>
      <c r="F500" s="3461"/>
      <c r="G500" s="3461"/>
      <c r="H500" s="3471"/>
      <c r="I500" s="3461"/>
      <c r="J500" s="3469"/>
      <c r="K500" s="2195"/>
    </row>
    <row r="501" spans="1:11">
      <c r="A501" s="2497"/>
      <c r="B501" s="3322"/>
      <c r="C501" s="532"/>
      <c r="D501" s="602"/>
      <c r="E501" s="605"/>
      <c r="F501" s="577"/>
      <c r="G501" s="577"/>
      <c r="H501" s="600"/>
      <c r="I501" s="577"/>
      <c r="J501" s="604">
        <v>1800</v>
      </c>
      <c r="K501" s="2244">
        <f>K499+J501</f>
        <v>15852546</v>
      </c>
    </row>
    <row r="502" spans="1:11">
      <c r="A502" s="9725"/>
      <c r="B502" s="3323" t="s">
        <v>2026</v>
      </c>
      <c r="C502" s="457" t="s">
        <v>781</v>
      </c>
      <c r="D502" s="3474"/>
      <c r="E502" s="1136"/>
      <c r="F502" s="3472"/>
      <c r="G502" s="3472"/>
      <c r="H502" s="537"/>
      <c r="I502" s="3472">
        <v>10140</v>
      </c>
      <c r="J502" s="595"/>
      <c r="K502" s="2240">
        <f>K501-I502</f>
        <v>15842406</v>
      </c>
    </row>
    <row r="503" spans="1:11">
      <c r="A503" s="9724"/>
      <c r="B503" s="3324"/>
      <c r="C503" s="461" t="s">
        <v>2027</v>
      </c>
      <c r="D503" s="3475"/>
      <c r="E503" s="3476"/>
      <c r="F503" s="3473"/>
      <c r="G503" s="3473"/>
      <c r="H503" s="515"/>
      <c r="I503" s="3477"/>
      <c r="J503" s="595"/>
      <c r="K503" s="2241"/>
    </row>
    <row r="504" spans="1:11">
      <c r="A504" s="554"/>
      <c r="B504" s="3322"/>
      <c r="C504" s="532"/>
      <c r="D504" s="576"/>
      <c r="E504" s="582"/>
      <c r="F504" s="577"/>
      <c r="G504" s="577"/>
      <c r="H504" s="600"/>
      <c r="I504" s="575"/>
      <c r="J504" s="585">
        <v>1500</v>
      </c>
      <c r="K504" s="2241">
        <f>K502+J504</f>
        <v>15843906</v>
      </c>
    </row>
    <row r="505" spans="1:11">
      <c r="A505" s="9725"/>
      <c r="B505" s="3323" t="s">
        <v>2028</v>
      </c>
      <c r="C505" s="545" t="s">
        <v>1109</v>
      </c>
      <c r="D505" s="3474" t="s">
        <v>1584</v>
      </c>
      <c r="E505" s="974" t="s">
        <v>56</v>
      </c>
      <c r="F505" s="3472"/>
      <c r="G505" s="3472">
        <v>502500</v>
      </c>
      <c r="H505" s="3472"/>
      <c r="I505" s="3472"/>
      <c r="J505" s="3478"/>
      <c r="K505" s="2240">
        <f>K504-G505</f>
        <v>15341406</v>
      </c>
    </row>
    <row r="506" spans="1:11">
      <c r="A506" s="9724"/>
      <c r="B506" s="3324"/>
      <c r="C506" s="555" t="s">
        <v>1583</v>
      </c>
      <c r="D506" s="3475" t="s">
        <v>1384</v>
      </c>
      <c r="E506" s="3476"/>
      <c r="F506" s="3473"/>
      <c r="G506" s="3473"/>
      <c r="H506" s="3473"/>
      <c r="I506" s="3473"/>
      <c r="J506" s="3479"/>
      <c r="K506" s="2241"/>
    </row>
    <row r="507" spans="1:11">
      <c r="A507" s="554"/>
      <c r="B507" s="3324"/>
      <c r="C507" s="532"/>
      <c r="D507" s="576"/>
      <c r="E507" s="582"/>
      <c r="F507" s="575"/>
      <c r="G507" s="575"/>
      <c r="H507" s="586"/>
      <c r="I507" s="575"/>
      <c r="J507" s="585">
        <v>1800</v>
      </c>
      <c r="K507" s="2243">
        <f>K505+J507</f>
        <v>15343206</v>
      </c>
    </row>
    <row r="508" spans="1:11">
      <c r="A508" s="9725"/>
      <c r="B508" s="3323"/>
      <c r="C508" s="457" t="s">
        <v>781</v>
      </c>
      <c r="D508" s="3480"/>
      <c r="E508" s="1136"/>
      <c r="F508" s="3484"/>
      <c r="G508" s="3484"/>
      <c r="H508" s="537"/>
      <c r="I508" s="3484">
        <v>30090</v>
      </c>
      <c r="J508" s="595"/>
      <c r="K508" s="2240">
        <f>K507-I508</f>
        <v>15313116</v>
      </c>
    </row>
    <row r="509" spans="1:11">
      <c r="A509" s="9724"/>
      <c r="B509" s="3324"/>
      <c r="C509" s="461" t="s">
        <v>1830</v>
      </c>
      <c r="D509" s="3481"/>
      <c r="E509" s="3486"/>
      <c r="F509" s="3485"/>
      <c r="G509" s="3485"/>
      <c r="H509" s="515"/>
      <c r="I509" s="3485"/>
      <c r="J509" s="595"/>
      <c r="K509" s="2241"/>
    </row>
    <row r="510" spans="1:11">
      <c r="A510" s="554"/>
      <c r="B510" s="3322"/>
      <c r="C510" s="532"/>
      <c r="D510" s="576"/>
      <c r="E510" s="582"/>
      <c r="F510" s="577"/>
      <c r="G510" s="577"/>
      <c r="H510" s="600"/>
      <c r="I510" s="577"/>
      <c r="J510" s="585">
        <v>1500</v>
      </c>
      <c r="K510" s="2241">
        <f>K508+J510</f>
        <v>15314616</v>
      </c>
    </row>
    <row r="511" spans="1:11">
      <c r="A511" s="9725"/>
      <c r="B511" s="3323"/>
      <c r="C511" s="556" t="s">
        <v>781</v>
      </c>
      <c r="D511" s="485" t="s">
        <v>1859</v>
      </c>
      <c r="E511" s="3482"/>
      <c r="F511" s="9492"/>
      <c r="G511" s="9492"/>
      <c r="H511" s="9492"/>
      <c r="I511" s="9492">
        <v>260080</v>
      </c>
      <c r="J511" s="3487"/>
      <c r="K511" s="2240">
        <f>K510-I511</f>
        <v>15054536</v>
      </c>
    </row>
    <row r="512" spans="1:11">
      <c r="A512" s="9724"/>
      <c r="B512" s="3324"/>
      <c r="C512" s="555" t="s">
        <v>1208</v>
      </c>
      <c r="D512" s="486" t="s">
        <v>814</v>
      </c>
      <c r="E512" s="3483"/>
      <c r="F512" s="9493"/>
      <c r="G512" s="9493"/>
      <c r="H512" s="9493"/>
      <c r="I512" s="9493"/>
      <c r="J512" s="3488"/>
      <c r="K512" s="2241"/>
    </row>
    <row r="513" spans="1:11">
      <c r="A513" s="554"/>
      <c r="B513" s="3322"/>
      <c r="C513" s="532"/>
      <c r="D513" s="576"/>
      <c r="E513" s="582"/>
      <c r="F513" s="577"/>
      <c r="G513" s="577"/>
      <c r="H513" s="600"/>
      <c r="I513" s="577"/>
      <c r="J513" s="604">
        <v>1500</v>
      </c>
      <c r="K513" s="2241">
        <f>K511+J513</f>
        <v>15056036</v>
      </c>
    </row>
    <row r="514" spans="1:11">
      <c r="A514" s="9725"/>
      <c r="B514" s="3323" t="s">
        <v>2029</v>
      </c>
      <c r="C514" s="556" t="s">
        <v>997</v>
      </c>
      <c r="D514" s="3491" t="s">
        <v>983</v>
      </c>
      <c r="E514" s="3493" t="s">
        <v>262</v>
      </c>
      <c r="F514" s="3489"/>
      <c r="G514" s="3495">
        <v>202500</v>
      </c>
      <c r="H514" s="534"/>
      <c r="I514" s="3489"/>
      <c r="J514" s="595"/>
      <c r="K514" s="2240">
        <f>K513-G514</f>
        <v>14853536</v>
      </c>
    </row>
    <row r="515" spans="1:11">
      <c r="A515" s="9724"/>
      <c r="B515" s="3324"/>
      <c r="C515" s="555" t="s">
        <v>1581</v>
      </c>
      <c r="D515" s="3492" t="s">
        <v>38</v>
      </c>
      <c r="E515" s="3494"/>
      <c r="F515" s="3490"/>
      <c r="G515" s="3496"/>
      <c r="H515" s="515"/>
      <c r="I515" s="3490"/>
      <c r="J515" s="559"/>
      <c r="K515" s="2241"/>
    </row>
    <row r="516" spans="1:11">
      <c r="A516" s="554"/>
      <c r="B516" s="3499"/>
      <c r="C516" s="1795"/>
      <c r="D516" s="576"/>
      <c r="E516" s="584"/>
      <c r="F516" s="600"/>
      <c r="G516" s="600"/>
      <c r="H516" s="600"/>
      <c r="I516" s="600"/>
      <c r="J516" s="604">
        <v>1800</v>
      </c>
      <c r="K516" s="2243">
        <f>K514+J516</f>
        <v>14855336</v>
      </c>
    </row>
    <row r="517" spans="1:11">
      <c r="A517" s="557"/>
      <c r="B517" s="3499"/>
      <c r="C517" s="521" t="s">
        <v>1278</v>
      </c>
      <c r="D517" s="485" t="s">
        <v>1221</v>
      </c>
      <c r="E517" s="3499" t="s">
        <v>1236</v>
      </c>
      <c r="F517" s="3501"/>
      <c r="G517" s="3501">
        <v>305000</v>
      </c>
      <c r="H517" s="3501"/>
      <c r="I517" s="3501"/>
      <c r="J517" s="3501"/>
      <c r="K517" s="3517">
        <f>K516-G517</f>
        <v>14550336</v>
      </c>
    </row>
    <row r="518" spans="1:11">
      <c r="A518" s="557"/>
      <c r="B518" s="3500"/>
      <c r="C518" s="522" t="s">
        <v>1220</v>
      </c>
      <c r="D518" s="486" t="s">
        <v>1222</v>
      </c>
      <c r="E518" s="3500"/>
      <c r="F518" s="3502"/>
      <c r="G518" s="3502"/>
      <c r="H518" s="3502"/>
      <c r="I518" s="3502"/>
      <c r="J518" s="3502"/>
      <c r="K518" s="3518"/>
    </row>
    <row r="519" spans="1:11">
      <c r="A519" s="514"/>
      <c r="B519" s="3512"/>
      <c r="C519" s="528"/>
      <c r="D519" s="2499"/>
      <c r="E519" s="2990"/>
      <c r="F519" s="577"/>
      <c r="G519" s="577"/>
      <c r="H519" s="600"/>
      <c r="I519" s="577"/>
      <c r="J519" s="604">
        <v>3600</v>
      </c>
      <c r="K519" s="3518">
        <f>K517+J519</f>
        <v>14553936</v>
      </c>
    </row>
    <row r="520" spans="1:11">
      <c r="A520" s="557"/>
      <c r="B520" s="3499" t="s">
        <v>2030</v>
      </c>
      <c r="C520" s="556" t="s">
        <v>1710</v>
      </c>
      <c r="D520" s="3497" t="s">
        <v>457</v>
      </c>
      <c r="E520" s="1136" t="s">
        <v>459</v>
      </c>
      <c r="F520" s="3501"/>
      <c r="G520" s="3505"/>
      <c r="H520" s="3501"/>
      <c r="I520" s="3501">
        <v>25890</v>
      </c>
      <c r="J520" s="3508"/>
      <c r="K520" s="1368">
        <f>K519-I520</f>
        <v>14528046</v>
      </c>
    </row>
    <row r="521" spans="1:11">
      <c r="A521" s="557"/>
      <c r="B521" s="3500"/>
      <c r="C521" s="555" t="s">
        <v>1762</v>
      </c>
      <c r="D521" s="3498" t="s">
        <v>1893</v>
      </c>
      <c r="E521" s="3507"/>
      <c r="F521" s="3502"/>
      <c r="G521" s="3506"/>
      <c r="H521" s="3502"/>
      <c r="I521" s="3502"/>
      <c r="J521" s="3509"/>
      <c r="K521" s="1368"/>
    </row>
    <row r="522" spans="1:11">
      <c r="A522" s="514"/>
      <c r="B522" s="3512"/>
      <c r="C522" s="532"/>
      <c r="D522" s="576"/>
      <c r="E522" s="582"/>
      <c r="F522" s="577"/>
      <c r="G522" s="577"/>
      <c r="H522" s="600"/>
      <c r="I522" s="577"/>
      <c r="J522" s="604">
        <v>1500</v>
      </c>
      <c r="K522" s="1250">
        <f>K520+J522</f>
        <v>14529546</v>
      </c>
    </row>
    <row r="523" spans="1:11">
      <c r="A523" s="557"/>
      <c r="B523" s="3499"/>
      <c r="C523" s="556" t="s">
        <v>1710</v>
      </c>
      <c r="D523" s="3497" t="s">
        <v>2070</v>
      </c>
      <c r="E523" s="1136"/>
      <c r="F523" s="3501"/>
      <c r="G523" s="3505"/>
      <c r="H523" s="3501"/>
      <c r="I523" s="3501">
        <v>142090</v>
      </c>
      <c r="J523" s="3508"/>
      <c r="K523" s="1368">
        <f>K522-I523</f>
        <v>14387456</v>
      </c>
    </row>
    <row r="524" spans="1:11">
      <c r="A524" s="557"/>
      <c r="B524" s="3500"/>
      <c r="C524" s="555" t="s">
        <v>2069</v>
      </c>
      <c r="D524" s="3498" t="s">
        <v>814</v>
      </c>
      <c r="E524" s="3507"/>
      <c r="F524" s="3502"/>
      <c r="G524" s="3506"/>
      <c r="H524" s="3502"/>
      <c r="I524" s="3502"/>
      <c r="J524" s="3509"/>
      <c r="K524" s="1368"/>
    </row>
    <row r="525" spans="1:11">
      <c r="A525" s="514"/>
      <c r="B525" s="3512"/>
      <c r="C525" s="532"/>
      <c r="D525" s="576"/>
      <c r="E525" s="582"/>
      <c r="F525" s="577"/>
      <c r="G525" s="577"/>
      <c r="H525" s="600"/>
      <c r="I525" s="577"/>
      <c r="J525" s="604">
        <v>1500</v>
      </c>
      <c r="K525" s="1250">
        <f>K523+J525</f>
        <v>14388956</v>
      </c>
    </row>
    <row r="526" spans="1:11">
      <c r="A526" s="557"/>
      <c r="B526" s="3499"/>
      <c r="C526" s="497" t="s">
        <v>815</v>
      </c>
      <c r="D526" s="3497"/>
      <c r="E526" s="974"/>
      <c r="F526" s="3501"/>
      <c r="G526" s="3501"/>
      <c r="H526" s="537"/>
      <c r="I526" s="1975">
        <v>363058</v>
      </c>
      <c r="J526" s="595"/>
      <c r="K526" s="1368">
        <f>K525-I526</f>
        <v>14025898</v>
      </c>
    </row>
    <row r="527" spans="1:11">
      <c r="A527" s="557"/>
      <c r="B527" s="3500"/>
      <c r="C527" s="497" t="s">
        <v>1917</v>
      </c>
      <c r="D527" s="3498"/>
      <c r="E527" s="3507"/>
      <c r="F527" s="3502"/>
      <c r="G527" s="3502"/>
      <c r="H527" s="515"/>
      <c r="I527" s="1976"/>
      <c r="J527" s="595"/>
      <c r="K527" s="1368"/>
    </row>
    <row r="528" spans="1:11">
      <c r="A528" s="514"/>
      <c r="B528" s="3512"/>
      <c r="C528" s="532"/>
      <c r="D528" s="576"/>
      <c r="E528" s="582"/>
      <c r="F528" s="577"/>
      <c r="G528" s="577"/>
      <c r="H528" s="600"/>
      <c r="I528" s="2034"/>
      <c r="J528" s="585">
        <v>1800</v>
      </c>
      <c r="K528" s="1250">
        <f>K526+J528</f>
        <v>14027698</v>
      </c>
    </row>
    <row r="529" spans="1:11">
      <c r="A529" s="557"/>
      <c r="B529" s="3499"/>
      <c r="C529" s="497" t="s">
        <v>815</v>
      </c>
      <c r="D529" s="3497"/>
      <c r="E529" s="974"/>
      <c r="F529" s="3501"/>
      <c r="G529" s="3501"/>
      <c r="H529" s="537"/>
      <c r="I529" s="1975">
        <v>308784</v>
      </c>
      <c r="J529" s="595"/>
      <c r="K529" s="1368">
        <f>K528-I529</f>
        <v>13718914</v>
      </c>
    </row>
    <row r="530" spans="1:11">
      <c r="A530" s="557"/>
      <c r="B530" s="3500"/>
      <c r="C530" s="497" t="s">
        <v>1917</v>
      </c>
      <c r="D530" s="3498"/>
      <c r="E530" s="3507"/>
      <c r="F530" s="3502"/>
      <c r="G530" s="3502"/>
      <c r="H530" s="515"/>
      <c r="I530" s="1976"/>
      <c r="J530" s="595"/>
      <c r="K530" s="1368"/>
    </row>
    <row r="531" spans="1:11">
      <c r="A531" s="514"/>
      <c r="B531" s="3512"/>
      <c r="C531" s="532"/>
      <c r="D531" s="576"/>
      <c r="E531" s="582"/>
      <c r="F531" s="577"/>
      <c r="G531" s="577"/>
      <c r="H531" s="600"/>
      <c r="I531" s="2034"/>
      <c r="J531" s="585">
        <v>1800</v>
      </c>
      <c r="K531" s="1250">
        <f>K529+J531</f>
        <v>13720714</v>
      </c>
    </row>
    <row r="532" spans="1:11">
      <c r="A532" s="557"/>
      <c r="B532" s="3499"/>
      <c r="C532" s="517" t="s">
        <v>1109</v>
      </c>
      <c r="D532" s="3497" t="s">
        <v>1831</v>
      </c>
      <c r="E532" s="3515" t="s">
        <v>717</v>
      </c>
      <c r="F532" s="3501"/>
      <c r="G532" s="3501">
        <v>502500</v>
      </c>
      <c r="H532" s="3501"/>
      <c r="I532" s="3501"/>
      <c r="J532" s="3508"/>
      <c r="K532" s="1368">
        <f>K531-G532</f>
        <v>13218214</v>
      </c>
    </row>
    <row r="533" spans="1:11">
      <c r="A533" s="557"/>
      <c r="B533" s="3500"/>
      <c r="C533" s="477" t="s">
        <v>1179</v>
      </c>
      <c r="D533" s="3498" t="s">
        <v>250</v>
      </c>
      <c r="E533" s="3516"/>
      <c r="F533" s="3502"/>
      <c r="G533" s="3502"/>
      <c r="H533" s="3502"/>
      <c r="I533" s="3502"/>
      <c r="J533" s="3509"/>
      <c r="K533" s="1368"/>
    </row>
    <row r="534" spans="1:11">
      <c r="A534" s="514"/>
      <c r="B534" s="3512"/>
      <c r="C534" s="1795"/>
      <c r="D534" s="576"/>
      <c r="E534" s="582"/>
      <c r="F534" s="577"/>
      <c r="G534" s="577"/>
      <c r="H534" s="600"/>
      <c r="I534" s="577"/>
      <c r="J534" s="604">
        <v>1800</v>
      </c>
      <c r="K534" s="1250">
        <f>K532+J534</f>
        <v>13220014</v>
      </c>
    </row>
    <row r="535" spans="1:11">
      <c r="A535" s="557"/>
      <c r="B535" s="3499"/>
      <c r="C535" s="545" t="s">
        <v>1109</v>
      </c>
      <c r="D535" s="3511" t="s">
        <v>1745</v>
      </c>
      <c r="E535" s="974" t="s">
        <v>1746</v>
      </c>
      <c r="F535" s="3501"/>
      <c r="G535" s="3501">
        <v>502500</v>
      </c>
      <c r="H535" s="537"/>
      <c r="I535" s="9492"/>
      <c r="J535" s="595"/>
      <c r="K535" s="1368">
        <f>K534-G535</f>
        <v>12717514</v>
      </c>
    </row>
    <row r="536" spans="1:11">
      <c r="A536" s="557"/>
      <c r="B536" s="3500"/>
      <c r="C536" s="538" t="s">
        <v>1501</v>
      </c>
      <c r="D536" s="3498" t="s">
        <v>38</v>
      </c>
      <c r="E536" s="3500"/>
      <c r="F536" s="3502"/>
      <c r="G536" s="3502"/>
      <c r="H536" s="515"/>
      <c r="I536" s="9493"/>
      <c r="J536" s="559"/>
      <c r="K536" s="1368"/>
    </row>
    <row r="537" spans="1:11">
      <c r="A537" s="514"/>
      <c r="B537" s="3512"/>
      <c r="C537" s="532"/>
      <c r="D537" s="576"/>
      <c r="E537" s="582"/>
      <c r="F537" s="577"/>
      <c r="G537" s="577"/>
      <c r="H537" s="600"/>
      <c r="I537" s="577"/>
      <c r="J537" s="604">
        <v>1800</v>
      </c>
      <c r="K537" s="1250">
        <f>K535+J537</f>
        <v>12719314</v>
      </c>
    </row>
    <row r="538" spans="1:11">
      <c r="A538" s="557"/>
      <c r="B538" s="3499"/>
      <c r="C538" s="457" t="s">
        <v>1109</v>
      </c>
      <c r="D538" s="3513" t="s">
        <v>1580</v>
      </c>
      <c r="E538" s="459" t="s">
        <v>1600</v>
      </c>
      <c r="F538" s="3501"/>
      <c r="G538" s="3508">
        <v>502500</v>
      </c>
      <c r="H538" s="3503"/>
      <c r="I538" s="3501"/>
      <c r="J538" s="534"/>
      <c r="K538" s="1368">
        <f>K537-G538</f>
        <v>12216814</v>
      </c>
    </row>
    <row r="539" spans="1:11">
      <c r="A539" s="557"/>
      <c r="B539" s="3500"/>
      <c r="C539" s="461" t="s">
        <v>1579</v>
      </c>
      <c r="D539" s="3514" t="s">
        <v>38</v>
      </c>
      <c r="E539" s="3510"/>
      <c r="F539" s="3502"/>
      <c r="G539" s="3509"/>
      <c r="H539" s="3504"/>
      <c r="I539" s="3502"/>
      <c r="J539" s="537"/>
      <c r="K539" s="1368"/>
    </row>
    <row r="540" spans="1:11">
      <c r="A540" s="514"/>
      <c r="B540" s="3512"/>
      <c r="C540" s="2722"/>
      <c r="D540" s="891"/>
      <c r="E540" s="891"/>
      <c r="F540" s="586"/>
      <c r="G540" s="588"/>
      <c r="H540" s="586"/>
      <c r="I540" s="586"/>
      <c r="J540" s="585">
        <v>1800</v>
      </c>
      <c r="K540" s="1250">
        <f>K538+J540</f>
        <v>12218614</v>
      </c>
    </row>
    <row r="541" spans="1:11">
      <c r="A541" s="557"/>
      <c r="B541" s="3499" t="s">
        <v>2031</v>
      </c>
      <c r="C541" s="474" t="s">
        <v>1109</v>
      </c>
      <c r="D541" s="3524" t="s">
        <v>1312</v>
      </c>
      <c r="E541" s="3522" t="s">
        <v>1326</v>
      </c>
      <c r="F541" s="3520"/>
      <c r="G541" s="3520">
        <v>502500</v>
      </c>
      <c r="H541" s="534"/>
      <c r="I541" s="3520"/>
      <c r="J541" s="595"/>
      <c r="K541" s="3519">
        <f>K540-G541</f>
        <v>11716114</v>
      </c>
    </row>
    <row r="542" spans="1:11">
      <c r="A542" s="557"/>
      <c r="B542" s="3500"/>
      <c r="C542" s="477" t="s">
        <v>1311</v>
      </c>
      <c r="D542" s="3525" t="s">
        <v>1313</v>
      </c>
      <c r="E542" s="3523"/>
      <c r="F542" s="3521"/>
      <c r="G542" s="3521"/>
      <c r="H542" s="515"/>
      <c r="I542" s="3521"/>
      <c r="J542" s="595"/>
      <c r="K542" s="1368"/>
    </row>
    <row r="543" spans="1:11">
      <c r="A543" s="514"/>
      <c r="B543" s="3512"/>
      <c r="C543" s="532"/>
      <c r="D543" s="576"/>
      <c r="E543" s="582"/>
      <c r="F543" s="577"/>
      <c r="G543" s="600"/>
      <c r="H543" s="600"/>
      <c r="I543" s="600"/>
      <c r="J543" s="585">
        <v>1800</v>
      </c>
      <c r="K543" s="1250">
        <f>K541+J543</f>
        <v>11717914</v>
      </c>
    </row>
    <row r="544" spans="1:11">
      <c r="A544" s="557"/>
      <c r="B544" s="3499"/>
      <c r="C544" s="556" t="s">
        <v>1710</v>
      </c>
      <c r="D544" s="3524"/>
      <c r="E544" s="1136"/>
      <c r="F544" s="3520"/>
      <c r="G544" s="3526"/>
      <c r="H544" s="3520"/>
      <c r="I544" s="3520">
        <v>43780</v>
      </c>
      <c r="J544" s="3529"/>
      <c r="K544" s="1368">
        <f>K543-I544</f>
        <v>11674134</v>
      </c>
    </row>
    <row r="545" spans="1:11">
      <c r="A545" s="557"/>
      <c r="B545" s="3500"/>
      <c r="C545" s="555" t="s">
        <v>2032</v>
      </c>
      <c r="D545" s="3525"/>
      <c r="E545" s="3528"/>
      <c r="F545" s="3521"/>
      <c r="G545" s="3527"/>
      <c r="H545" s="3521"/>
      <c r="I545" s="3521"/>
      <c r="J545" s="3530"/>
      <c r="K545" s="1368"/>
    </row>
    <row r="546" spans="1:11">
      <c r="A546" s="514"/>
      <c r="B546" s="3512"/>
      <c r="C546" s="532"/>
      <c r="D546" s="576"/>
      <c r="E546" s="582"/>
      <c r="F546" s="577"/>
      <c r="G546" s="577"/>
      <c r="H546" s="600"/>
      <c r="I546" s="577"/>
      <c r="J546" s="604">
        <v>1500</v>
      </c>
      <c r="K546" s="1250">
        <f>K544+J546</f>
        <v>11675634</v>
      </c>
    </row>
    <row r="547" spans="1:11">
      <c r="A547" s="557"/>
      <c r="B547" s="3499" t="s">
        <v>2033</v>
      </c>
      <c r="C547" s="474" t="s">
        <v>1369</v>
      </c>
      <c r="D547" s="3531" t="s">
        <v>1532</v>
      </c>
      <c r="E547" s="3537" t="s">
        <v>1233</v>
      </c>
      <c r="F547" s="3533"/>
      <c r="G547" s="3533">
        <v>705000</v>
      </c>
      <c r="H547" s="3533"/>
      <c r="I547" s="3533"/>
      <c r="J547" s="3539"/>
      <c r="K547" s="1368">
        <f>K546-G547</f>
        <v>10970634</v>
      </c>
    </row>
    <row r="548" spans="1:11">
      <c r="A548" s="557"/>
      <c r="B548" s="3500"/>
      <c r="C548" s="477" t="s">
        <v>1172</v>
      </c>
      <c r="D548" s="3532" t="s">
        <v>965</v>
      </c>
      <c r="E548" s="3538"/>
      <c r="F548" s="3534"/>
      <c r="G548" s="3534"/>
      <c r="H548" s="3534"/>
      <c r="I548" s="3534"/>
      <c r="J548" s="3540"/>
      <c r="K548" s="1368"/>
    </row>
    <row r="549" spans="1:11">
      <c r="A549" s="514"/>
      <c r="B549" s="3512"/>
      <c r="C549" s="532"/>
      <c r="D549" s="576"/>
      <c r="E549" s="582"/>
      <c r="F549" s="2199"/>
      <c r="G549" s="575"/>
      <c r="H549" s="586"/>
      <c r="I549" s="575"/>
      <c r="J549" s="585">
        <v>3600</v>
      </c>
      <c r="K549" s="1250">
        <f>K547+J549</f>
        <v>10974234</v>
      </c>
    </row>
    <row r="550" spans="1:11">
      <c r="A550" s="557"/>
      <c r="B550" s="3499"/>
      <c r="C550" s="556" t="s">
        <v>1710</v>
      </c>
      <c r="D550" s="3531" t="s">
        <v>1939</v>
      </c>
      <c r="E550" s="3541" t="s">
        <v>1894</v>
      </c>
      <c r="F550" s="3535"/>
      <c r="G550" s="3535"/>
      <c r="H550" s="980">
        <v>10390</v>
      </c>
      <c r="I550" s="3052"/>
      <c r="J550" s="1996"/>
      <c r="K550" s="1368">
        <f>K549-H550</f>
        <v>10963844</v>
      </c>
    </row>
    <row r="551" spans="1:11">
      <c r="A551" s="557"/>
      <c r="B551" s="3500"/>
      <c r="C551" s="555" t="s">
        <v>1938</v>
      </c>
      <c r="D551" s="3532" t="s">
        <v>1819</v>
      </c>
      <c r="E551" s="3542"/>
      <c r="F551" s="3536"/>
      <c r="G551" s="3536"/>
      <c r="H551" s="980"/>
      <c r="I551" s="3053"/>
      <c r="J551" s="571"/>
      <c r="K551" s="1368"/>
    </row>
    <row r="552" spans="1:11">
      <c r="A552" s="514"/>
      <c r="B552" s="3512"/>
      <c r="C552" s="532"/>
      <c r="D552" s="576"/>
      <c r="E552" s="582"/>
      <c r="F552" s="575"/>
      <c r="G552" s="575"/>
      <c r="H552" s="586"/>
      <c r="I552" s="575"/>
      <c r="J552" s="585">
        <v>1500</v>
      </c>
      <c r="K552" s="1250">
        <f>K550+J552</f>
        <v>10965344</v>
      </c>
    </row>
    <row r="553" spans="1:11">
      <c r="A553" s="557"/>
      <c r="B553" s="3499" t="s">
        <v>2034</v>
      </c>
      <c r="C553" s="474" t="s">
        <v>1907</v>
      </c>
      <c r="D553" s="3545" t="s">
        <v>224</v>
      </c>
      <c r="E553" s="974" t="s">
        <v>176</v>
      </c>
      <c r="F553" s="3543"/>
      <c r="G553" s="3543">
        <v>405000</v>
      </c>
      <c r="H553" s="537"/>
      <c r="I553" s="3543"/>
      <c r="J553" s="595"/>
      <c r="K553" s="1368">
        <f>K552-G553</f>
        <v>10560344</v>
      </c>
    </row>
    <row r="554" spans="1:11">
      <c r="A554" s="557"/>
      <c r="B554" s="3500"/>
      <c r="C554" s="555" t="s">
        <v>757</v>
      </c>
      <c r="D554" s="3546" t="s">
        <v>758</v>
      </c>
      <c r="E554" s="3547"/>
      <c r="F554" s="3544"/>
      <c r="G554" s="3544"/>
      <c r="H554" s="515"/>
      <c r="I554" s="3544"/>
      <c r="J554" s="595"/>
      <c r="K554" s="1368"/>
    </row>
    <row r="555" spans="1:11">
      <c r="A555" s="514"/>
      <c r="B555" s="3512"/>
      <c r="C555" s="532"/>
      <c r="D555" s="576"/>
      <c r="E555" s="582"/>
      <c r="F555" s="575"/>
      <c r="G555" s="575"/>
      <c r="H555" s="2200"/>
      <c r="I555" s="575"/>
      <c r="J555" s="585">
        <v>3600</v>
      </c>
      <c r="K555" s="1250">
        <f>K553+J555</f>
        <v>10563944</v>
      </c>
    </row>
    <row r="556" spans="1:11">
      <c r="A556" s="557"/>
      <c r="B556" s="3499"/>
      <c r="C556" s="556" t="s">
        <v>1109</v>
      </c>
      <c r="D556" s="3545" t="s">
        <v>1112</v>
      </c>
      <c r="E556" s="974" t="s">
        <v>1114</v>
      </c>
      <c r="F556" s="3543"/>
      <c r="G556" s="3543">
        <v>502500</v>
      </c>
      <c r="H556" s="537"/>
      <c r="I556" s="1975"/>
      <c r="J556" s="595"/>
      <c r="K556" s="1368">
        <f>K555-G556</f>
        <v>10061444</v>
      </c>
    </row>
    <row r="557" spans="1:11">
      <c r="A557" s="557"/>
      <c r="B557" s="3500"/>
      <c r="C557" s="555" t="s">
        <v>1111</v>
      </c>
      <c r="D557" s="3546" t="s">
        <v>1113</v>
      </c>
      <c r="E557" s="3547"/>
      <c r="F557" s="3544"/>
      <c r="G557" s="3544"/>
      <c r="H557" s="515"/>
      <c r="I557" s="1976"/>
      <c r="J557" s="595"/>
      <c r="K557" s="1368"/>
    </row>
    <row r="558" spans="1:11">
      <c r="A558" s="514"/>
      <c r="B558" s="3512"/>
      <c r="C558" s="532"/>
      <c r="D558" s="576"/>
      <c r="E558" s="582"/>
      <c r="F558" s="575"/>
      <c r="G558" s="575"/>
      <c r="H558" s="586"/>
      <c r="I558" s="2196"/>
      <c r="J558" s="585">
        <v>1800</v>
      </c>
      <c r="K558" s="1250">
        <f>K556+J558</f>
        <v>10063244</v>
      </c>
    </row>
    <row r="559" spans="1:11">
      <c r="A559" s="557"/>
      <c r="B559" s="3499" t="s">
        <v>2035</v>
      </c>
      <c r="C559" s="545" t="s">
        <v>1109</v>
      </c>
      <c r="D559" s="3552" t="s">
        <v>1471</v>
      </c>
      <c r="E559" s="3550" t="s">
        <v>1469</v>
      </c>
      <c r="F559" s="3548"/>
      <c r="G559" s="3548">
        <v>502500</v>
      </c>
      <c r="H559" s="3548"/>
      <c r="I559" s="3548"/>
      <c r="J559" s="3554"/>
      <c r="K559" s="1368">
        <f>K558-G559</f>
        <v>9560744</v>
      </c>
    </row>
    <row r="560" spans="1:11">
      <c r="A560" s="557"/>
      <c r="B560" s="3500"/>
      <c r="C560" s="538" t="s">
        <v>1468</v>
      </c>
      <c r="D560" s="3553" t="s">
        <v>1325</v>
      </c>
      <c r="E560" s="3551"/>
      <c r="F560" s="3549"/>
      <c r="G560" s="3549"/>
      <c r="H560" s="3549"/>
      <c r="I560" s="3549"/>
      <c r="J560" s="3555"/>
      <c r="K560" s="1368"/>
    </row>
    <row r="561" spans="1:11">
      <c r="A561" s="514"/>
      <c r="B561" s="3512"/>
      <c r="C561" s="532"/>
      <c r="D561" s="576"/>
      <c r="E561" s="582"/>
      <c r="F561" s="577"/>
      <c r="G561" s="577"/>
      <c r="H561" s="600"/>
      <c r="I561" s="577"/>
      <c r="J561" s="604">
        <v>1800</v>
      </c>
      <c r="K561" s="1250">
        <f>K559+J561</f>
        <v>9562544</v>
      </c>
    </row>
    <row r="562" spans="1:11">
      <c r="A562" s="557"/>
      <c r="B562" s="3499"/>
      <c r="C562" s="545" t="s">
        <v>864</v>
      </c>
      <c r="D562" s="3497"/>
      <c r="E562" s="1136"/>
      <c r="F562" s="3501"/>
      <c r="G562" s="3505"/>
      <c r="H562" s="3501"/>
      <c r="I562" s="3501">
        <v>102500</v>
      </c>
      <c r="J562" s="3508"/>
      <c r="K562" s="1368">
        <f>K561-I562</f>
        <v>9460044</v>
      </c>
    </row>
    <row r="563" spans="1:11">
      <c r="A563" s="557"/>
      <c r="B563" s="3500"/>
      <c r="C563" s="538" t="s">
        <v>2036</v>
      </c>
      <c r="D563" s="3498"/>
      <c r="E563" s="3507"/>
      <c r="F563" s="3502"/>
      <c r="G563" s="3506"/>
      <c r="H563" s="3502"/>
      <c r="I563" s="3502"/>
      <c r="J563" s="3509"/>
      <c r="K563" s="1368"/>
    </row>
    <row r="564" spans="1:11">
      <c r="A564" s="514"/>
      <c r="B564" s="3512"/>
      <c r="C564" s="532"/>
      <c r="D564" s="576"/>
      <c r="E564" s="582"/>
      <c r="F564" s="577"/>
      <c r="G564" s="577"/>
      <c r="H564" s="600"/>
      <c r="I564" s="577"/>
      <c r="J564" s="604">
        <v>1800</v>
      </c>
      <c r="K564" s="1250">
        <f>K562+J564</f>
        <v>9461844</v>
      </c>
    </row>
    <row r="565" spans="1:11">
      <c r="A565" s="557"/>
      <c r="B565" s="3499"/>
      <c r="C565" s="474" t="s">
        <v>815</v>
      </c>
      <c r="D565" s="3556" t="s">
        <v>848</v>
      </c>
      <c r="E565" s="3558" t="s">
        <v>52</v>
      </c>
      <c r="F565" s="3565"/>
      <c r="G565" s="3565">
        <v>711781</v>
      </c>
      <c r="H565" s="537"/>
      <c r="I565" s="3560"/>
      <c r="J565" s="595"/>
      <c r="K565" s="1368">
        <f>K564-G565</f>
        <v>8750063</v>
      </c>
    </row>
    <row r="566" spans="1:11">
      <c r="A566" s="557"/>
      <c r="B566" s="3500"/>
      <c r="C566" s="477" t="s">
        <v>847</v>
      </c>
      <c r="D566" s="3557" t="s">
        <v>51</v>
      </c>
      <c r="E566" s="3559"/>
      <c r="F566" s="3566"/>
      <c r="G566" s="3566"/>
      <c r="H566" s="515"/>
      <c r="I566" s="3561"/>
      <c r="J566" s="559"/>
      <c r="K566" s="1368"/>
    </row>
    <row r="567" spans="1:11">
      <c r="A567" s="514"/>
      <c r="B567" s="3512"/>
      <c r="C567" s="532"/>
      <c r="D567" s="2499"/>
      <c r="E567" s="582"/>
      <c r="F567" s="586"/>
      <c r="G567" s="586"/>
      <c r="H567" s="586"/>
      <c r="I567" s="586"/>
      <c r="J567" s="585">
        <v>1800</v>
      </c>
      <c r="K567" s="1250">
        <f>K565+J567</f>
        <v>8751863</v>
      </c>
    </row>
    <row r="568" spans="1:11">
      <c r="A568" s="557"/>
      <c r="B568" s="3499"/>
      <c r="C568" s="556" t="s">
        <v>2037</v>
      </c>
      <c r="D568" s="3556" t="s">
        <v>278</v>
      </c>
      <c r="E568" s="974" t="s">
        <v>279</v>
      </c>
      <c r="F568" s="3560"/>
      <c r="G568" s="3560">
        <v>807500</v>
      </c>
      <c r="H568" s="3560"/>
      <c r="I568" s="3560"/>
      <c r="J568" s="3563"/>
      <c r="K568" s="1368">
        <f>K567-G568</f>
        <v>7944363</v>
      </c>
    </row>
    <row r="569" spans="1:11">
      <c r="A569" s="557"/>
      <c r="B569" s="3500"/>
      <c r="C569" s="555" t="s">
        <v>1527</v>
      </c>
      <c r="D569" s="3557" t="s">
        <v>38</v>
      </c>
      <c r="E569" s="3562"/>
      <c r="F569" s="3561"/>
      <c r="G569" s="3561"/>
      <c r="H569" s="3561"/>
      <c r="I569" s="3561"/>
      <c r="J569" s="3564"/>
      <c r="K569" s="1368"/>
    </row>
    <row r="570" spans="1:11">
      <c r="A570" s="514"/>
      <c r="B570" s="3512"/>
      <c r="C570" s="529"/>
      <c r="D570" s="602"/>
      <c r="E570" s="605"/>
      <c r="F570" s="577"/>
      <c r="G570" s="577"/>
      <c r="H570" s="600"/>
      <c r="I570" s="577"/>
      <c r="J570" s="604">
        <v>5400</v>
      </c>
      <c r="K570" s="3519">
        <f>K568+J570</f>
        <v>7949763</v>
      </c>
    </row>
    <row r="571" spans="1:11">
      <c r="A571" s="557"/>
      <c r="B571" s="3499" t="s">
        <v>2038</v>
      </c>
      <c r="C571" s="556" t="s">
        <v>1109</v>
      </c>
      <c r="D571" s="3567" t="s">
        <v>1049</v>
      </c>
      <c r="E571" s="3569" t="s">
        <v>126</v>
      </c>
      <c r="F571" s="3571"/>
      <c r="G571" s="3571">
        <v>502500</v>
      </c>
      <c r="H571" s="3571"/>
      <c r="I571" s="3571"/>
      <c r="J571" s="3573"/>
      <c r="K571" s="1368">
        <f>K570-G571</f>
        <v>7447263</v>
      </c>
    </row>
    <row r="572" spans="1:11">
      <c r="A572" s="557"/>
      <c r="B572" s="3500"/>
      <c r="C572" s="555" t="s">
        <v>1048</v>
      </c>
      <c r="D572" s="3568" t="s">
        <v>956</v>
      </c>
      <c r="E572" s="3570"/>
      <c r="F572" s="3572"/>
      <c r="G572" s="3572"/>
      <c r="H572" s="3572"/>
      <c r="I572" s="3572"/>
      <c r="J572" s="3574"/>
      <c r="K572" s="1368"/>
    </row>
    <row r="573" spans="1:11">
      <c r="A573" s="514"/>
      <c r="B573" s="3512"/>
      <c r="C573" s="532"/>
      <c r="D573" s="576"/>
      <c r="E573" s="582"/>
      <c r="F573" s="577"/>
      <c r="G573" s="577"/>
      <c r="H573" s="600"/>
      <c r="I573" s="577"/>
      <c r="J573" s="585">
        <v>1800</v>
      </c>
      <c r="K573" s="1250">
        <f>K571+J573</f>
        <v>7449063</v>
      </c>
    </row>
    <row r="574" spans="1:11" ht="15.75">
      <c r="A574" s="9537" t="s">
        <v>385</v>
      </c>
      <c r="B574" s="9538"/>
      <c r="C574" s="9538"/>
      <c r="D574" s="9538"/>
      <c r="E574" s="9539"/>
      <c r="F574" s="511">
        <f>SUM(F4:F573)</f>
        <v>60000000</v>
      </c>
      <c r="G574" s="511">
        <f>SUM(G4:G573)</f>
        <v>26224875</v>
      </c>
      <c r="H574" s="511">
        <f>SUM(H4:H573)</f>
        <v>15460289</v>
      </c>
      <c r="I574" s="511">
        <f>SUM(I4:I573)</f>
        <v>26814567</v>
      </c>
      <c r="J574" s="511">
        <f>SUM(J4:J573)</f>
        <v>300250</v>
      </c>
      <c r="K574" s="1647">
        <f>K3+F574-G574-H574-I574+J574</f>
        <v>7449063</v>
      </c>
    </row>
    <row r="575" spans="1:11" ht="15.75">
      <c r="A575" s="9531" t="s">
        <v>242</v>
      </c>
      <c r="B575" s="9532"/>
      <c r="C575" s="9532"/>
      <c r="D575" s="9532"/>
      <c r="E575" s="9533"/>
      <c r="F575" s="512">
        <f>'Juli''15'!F479</f>
        <v>578500000</v>
      </c>
      <c r="G575" s="512">
        <f>'Juli''15'!G479</f>
        <v>229960440</v>
      </c>
      <c r="H575" s="512">
        <f>'Juli''15'!H479</f>
        <v>131333783</v>
      </c>
      <c r="I575" s="512">
        <f>'Juli''15'!I479</f>
        <v>191423260</v>
      </c>
      <c r="J575" s="512">
        <f>'Juli''15'!J479</f>
        <v>2736050</v>
      </c>
      <c r="K575" s="1648">
        <f>'Juli''15'!K479</f>
        <v>318779781</v>
      </c>
    </row>
    <row r="576" spans="1:11" ht="15.75">
      <c r="A576" s="9534" t="s">
        <v>243</v>
      </c>
      <c r="B576" s="9535"/>
      <c r="C576" s="9535"/>
      <c r="D576" s="9535"/>
      <c r="E576" s="9536"/>
      <c r="F576" s="513">
        <f t="shared" ref="F576:K576" si="0">F574+F575</f>
        <v>638500000</v>
      </c>
      <c r="G576" s="513">
        <f t="shared" si="0"/>
        <v>256185315</v>
      </c>
      <c r="H576" s="513">
        <f t="shared" si="0"/>
        <v>146794072</v>
      </c>
      <c r="I576" s="513">
        <f t="shared" si="0"/>
        <v>218237827</v>
      </c>
      <c r="J576" s="513">
        <f t="shared" si="0"/>
        <v>3036300</v>
      </c>
      <c r="K576" s="1649">
        <f t="shared" si="0"/>
        <v>326228844</v>
      </c>
    </row>
    <row r="577" spans="2:6">
      <c r="B577" s="248"/>
    </row>
    <row r="578" spans="2:6">
      <c r="B578" s="248"/>
    </row>
    <row r="579" spans="2:6">
      <c r="B579" s="248"/>
    </row>
    <row r="580" spans="2:6">
      <c r="B580" s="248"/>
    </row>
    <row r="581" spans="2:6">
      <c r="B581" s="248"/>
    </row>
    <row r="582" spans="2:6">
      <c r="B582" s="4803" t="s">
        <v>2197</v>
      </c>
      <c r="C582" s="4804"/>
      <c r="F582" s="4803" t="s">
        <v>2198</v>
      </c>
    </row>
    <row r="583" spans="2:6">
      <c r="B583" s="4805" t="s">
        <v>238</v>
      </c>
      <c r="C583" s="4804"/>
      <c r="F583" s="4805" t="s">
        <v>2199</v>
      </c>
    </row>
    <row r="584" spans="2:6">
      <c r="B584" s="248"/>
    </row>
    <row r="585" spans="2:6">
      <c r="B585" s="248"/>
    </row>
    <row r="586" spans="2:6">
      <c r="B586" s="248"/>
    </row>
    <row r="587" spans="2:6">
      <c r="B587" s="248"/>
    </row>
    <row r="588" spans="2:6">
      <c r="B588" s="248"/>
    </row>
    <row r="589" spans="2:6">
      <c r="B589" s="248"/>
    </row>
    <row r="590" spans="2:6">
      <c r="B590" s="248"/>
    </row>
    <row r="591" spans="2:6">
      <c r="B591" s="248"/>
    </row>
    <row r="592" spans="2:6">
      <c r="B592" s="248"/>
    </row>
    <row r="593" spans="2:2">
      <c r="B593" s="248"/>
    </row>
    <row r="594" spans="2:2">
      <c r="B594" s="248"/>
    </row>
    <row r="595" spans="2:2">
      <c r="B595" s="248"/>
    </row>
    <row r="596" spans="2:2">
      <c r="B596" s="248"/>
    </row>
    <row r="597" spans="2:2">
      <c r="B597" s="248"/>
    </row>
    <row r="598" spans="2:2">
      <c r="B598" s="248"/>
    </row>
    <row r="599" spans="2:2">
      <c r="B599" s="248"/>
    </row>
    <row r="600" spans="2:2">
      <c r="B600" s="248"/>
    </row>
    <row r="601" spans="2:2">
      <c r="B601" s="248"/>
    </row>
    <row r="602" spans="2:2">
      <c r="B602" s="248"/>
    </row>
    <row r="603" spans="2:2">
      <c r="B603" s="248"/>
    </row>
    <row r="604" spans="2:2">
      <c r="B604" s="248"/>
    </row>
    <row r="605" spans="2:2">
      <c r="B605" s="248"/>
    </row>
    <row r="606" spans="2:2">
      <c r="B606" s="248"/>
    </row>
    <row r="607" spans="2:2">
      <c r="B607" s="248"/>
    </row>
    <row r="608" spans="2:2">
      <c r="B608" s="248"/>
    </row>
    <row r="609" spans="2:2">
      <c r="B609" s="248"/>
    </row>
    <row r="610" spans="2:2">
      <c r="B610" s="248"/>
    </row>
    <row r="611" spans="2:2">
      <c r="B611" s="248"/>
    </row>
    <row r="612" spans="2:2">
      <c r="B612" s="248"/>
    </row>
    <row r="613" spans="2:2">
      <c r="B613" s="248"/>
    </row>
    <row r="614" spans="2:2">
      <c r="B614" s="248"/>
    </row>
    <row r="615" spans="2:2">
      <c r="B615" s="248"/>
    </row>
    <row r="616" spans="2:2">
      <c r="B616" s="248"/>
    </row>
    <row r="617" spans="2:2">
      <c r="B617" s="248"/>
    </row>
    <row r="618" spans="2:2">
      <c r="B618" s="248"/>
    </row>
    <row r="619" spans="2:2">
      <c r="B619" s="248"/>
    </row>
    <row r="620" spans="2:2">
      <c r="B620" s="248"/>
    </row>
    <row r="621" spans="2:2">
      <c r="B621" s="248"/>
    </row>
    <row r="622" spans="2:2">
      <c r="B622" s="248"/>
    </row>
    <row r="623" spans="2:2">
      <c r="B623" s="248"/>
    </row>
    <row r="624" spans="2:2">
      <c r="B624" s="248"/>
    </row>
    <row r="625" spans="2:2">
      <c r="B625" s="248"/>
    </row>
    <row r="626" spans="2:2">
      <c r="B626" s="248"/>
    </row>
    <row r="627" spans="2:2">
      <c r="B627" s="248"/>
    </row>
    <row r="628" spans="2:2">
      <c r="B628" s="248"/>
    </row>
    <row r="629" spans="2:2">
      <c r="B629" s="248"/>
    </row>
    <row r="630" spans="2:2">
      <c r="B630" s="248"/>
    </row>
    <row r="631" spans="2:2">
      <c r="B631" s="248"/>
    </row>
    <row r="632" spans="2:2">
      <c r="B632" s="248"/>
    </row>
    <row r="633" spans="2:2">
      <c r="B633" s="248"/>
    </row>
    <row r="634" spans="2:2">
      <c r="B634" s="248"/>
    </row>
    <row r="635" spans="2:2">
      <c r="B635" s="248"/>
    </row>
    <row r="636" spans="2:2">
      <c r="B636" s="248"/>
    </row>
    <row r="637" spans="2:2">
      <c r="B637" s="248"/>
    </row>
    <row r="638" spans="2:2">
      <c r="B638" s="248"/>
    </row>
    <row r="639" spans="2:2">
      <c r="B639" s="248"/>
    </row>
    <row r="640" spans="2:2">
      <c r="B640" s="248"/>
    </row>
    <row r="641" spans="2:2">
      <c r="B641" s="248"/>
    </row>
    <row r="642" spans="2:2">
      <c r="B642" s="248"/>
    </row>
    <row r="643" spans="2:2">
      <c r="B643" s="248"/>
    </row>
    <row r="644" spans="2:2">
      <c r="B644" s="248"/>
    </row>
    <row r="645" spans="2:2">
      <c r="B645" s="248"/>
    </row>
    <row r="646" spans="2:2">
      <c r="B646" s="248"/>
    </row>
    <row r="647" spans="2:2">
      <c r="B647" s="248"/>
    </row>
    <row r="648" spans="2:2">
      <c r="B648" s="248"/>
    </row>
    <row r="649" spans="2:2">
      <c r="B649" s="248"/>
    </row>
    <row r="650" spans="2:2">
      <c r="B650" s="248"/>
    </row>
    <row r="651" spans="2:2">
      <c r="B651" s="248"/>
    </row>
    <row r="652" spans="2:2">
      <c r="B652" s="248"/>
    </row>
    <row r="653" spans="2:2">
      <c r="B653" s="248"/>
    </row>
    <row r="654" spans="2:2">
      <c r="B654" s="248"/>
    </row>
    <row r="655" spans="2:2">
      <c r="B655" s="248"/>
    </row>
    <row r="656" spans="2:2">
      <c r="B656" s="248"/>
    </row>
    <row r="657" spans="2:2">
      <c r="B657" s="248"/>
    </row>
    <row r="658" spans="2:2">
      <c r="B658" s="248"/>
    </row>
    <row r="659" spans="2:2">
      <c r="B659" s="248"/>
    </row>
    <row r="660" spans="2:2">
      <c r="B660" s="248"/>
    </row>
    <row r="661" spans="2:2">
      <c r="B661" s="248"/>
    </row>
    <row r="662" spans="2:2">
      <c r="B662" s="248"/>
    </row>
    <row r="663" spans="2:2">
      <c r="B663" s="248"/>
    </row>
    <row r="664" spans="2:2">
      <c r="B664" s="248"/>
    </row>
    <row r="665" spans="2:2">
      <c r="B665" s="248"/>
    </row>
    <row r="666" spans="2:2">
      <c r="B666" s="248"/>
    </row>
    <row r="667" spans="2:2">
      <c r="B667" s="248"/>
    </row>
    <row r="668" spans="2:2">
      <c r="B668" s="248"/>
    </row>
    <row r="669" spans="2:2">
      <c r="B669" s="248"/>
    </row>
    <row r="670" spans="2:2">
      <c r="B670" s="248"/>
    </row>
    <row r="671" spans="2:2">
      <c r="B671" s="248"/>
    </row>
    <row r="672" spans="2:2">
      <c r="B672" s="248"/>
    </row>
    <row r="673" spans="2:2">
      <c r="B673" s="248"/>
    </row>
    <row r="674" spans="2:2">
      <c r="B674" s="248"/>
    </row>
    <row r="675" spans="2:2">
      <c r="B675" s="248"/>
    </row>
    <row r="676" spans="2:2">
      <c r="B676" s="248"/>
    </row>
    <row r="677" spans="2:2">
      <c r="B677" s="248"/>
    </row>
    <row r="678" spans="2:2">
      <c r="B678" s="248"/>
    </row>
    <row r="679" spans="2:2">
      <c r="B679" s="248"/>
    </row>
    <row r="680" spans="2:2">
      <c r="B680" s="248"/>
    </row>
    <row r="681" spans="2:2">
      <c r="B681" s="248"/>
    </row>
    <row r="682" spans="2:2">
      <c r="B682" s="248"/>
    </row>
    <row r="683" spans="2:2">
      <c r="B683" s="248"/>
    </row>
    <row r="684" spans="2:2">
      <c r="B684" s="248"/>
    </row>
    <row r="685" spans="2:2">
      <c r="B685" s="248"/>
    </row>
    <row r="686" spans="2:2">
      <c r="B686" s="248"/>
    </row>
    <row r="687" spans="2:2">
      <c r="B687" s="248"/>
    </row>
    <row r="688" spans="2:2">
      <c r="B688" s="248"/>
    </row>
    <row r="689" spans="2:2">
      <c r="B689" s="248"/>
    </row>
    <row r="690" spans="2:2">
      <c r="B690" s="248"/>
    </row>
    <row r="691" spans="2:2">
      <c r="B691" s="248"/>
    </row>
    <row r="692" spans="2:2">
      <c r="B692" s="248"/>
    </row>
    <row r="693" spans="2:2">
      <c r="B693" s="248"/>
    </row>
    <row r="694" spans="2:2">
      <c r="B694" s="248"/>
    </row>
    <row r="695" spans="2:2">
      <c r="B695" s="248"/>
    </row>
    <row r="696" spans="2:2">
      <c r="B696" s="248"/>
    </row>
    <row r="697" spans="2:2">
      <c r="B697" s="248"/>
    </row>
    <row r="698" spans="2:2">
      <c r="B698" s="248"/>
    </row>
    <row r="699" spans="2:2">
      <c r="B699" s="248"/>
    </row>
    <row r="700" spans="2:2">
      <c r="B700" s="248"/>
    </row>
    <row r="701" spans="2:2">
      <c r="B701" s="248"/>
    </row>
    <row r="702" spans="2:2">
      <c r="B702" s="248"/>
    </row>
    <row r="703" spans="2:2">
      <c r="B703" s="248"/>
    </row>
    <row r="704" spans="2:2">
      <c r="B704" s="248"/>
    </row>
    <row r="705" spans="2:2">
      <c r="B705" s="248"/>
    </row>
    <row r="706" spans="2:2">
      <c r="B706" s="248"/>
    </row>
    <row r="707" spans="2:2">
      <c r="B707" s="248"/>
    </row>
    <row r="708" spans="2:2">
      <c r="B708" s="248"/>
    </row>
    <row r="709" spans="2:2">
      <c r="B709" s="248"/>
    </row>
    <row r="710" spans="2:2">
      <c r="B710" s="248"/>
    </row>
    <row r="711" spans="2:2">
      <c r="B711" s="248"/>
    </row>
    <row r="712" spans="2:2">
      <c r="B712" s="248"/>
    </row>
    <row r="713" spans="2:2">
      <c r="B713" s="248"/>
    </row>
    <row r="714" spans="2:2">
      <c r="B714" s="248"/>
    </row>
    <row r="715" spans="2:2">
      <c r="B715" s="248"/>
    </row>
    <row r="716" spans="2:2">
      <c r="B716" s="248"/>
    </row>
    <row r="717" spans="2:2">
      <c r="B717" s="248"/>
    </row>
    <row r="718" spans="2:2">
      <c r="B718" s="248"/>
    </row>
    <row r="719" spans="2:2">
      <c r="B719" s="248"/>
    </row>
    <row r="720" spans="2:2">
      <c r="B720" s="248"/>
    </row>
    <row r="721" spans="2:2">
      <c r="B721" s="248"/>
    </row>
    <row r="722" spans="2:2">
      <c r="B722" s="248"/>
    </row>
    <row r="723" spans="2:2">
      <c r="B723" s="248"/>
    </row>
    <row r="724" spans="2:2">
      <c r="B724" s="248"/>
    </row>
    <row r="725" spans="2:2">
      <c r="B725" s="248"/>
    </row>
    <row r="726" spans="2:2">
      <c r="B726" s="248"/>
    </row>
    <row r="727" spans="2:2">
      <c r="B727" s="248"/>
    </row>
    <row r="728" spans="2:2">
      <c r="B728" s="248"/>
    </row>
    <row r="729" spans="2:2">
      <c r="B729" s="248"/>
    </row>
    <row r="730" spans="2:2">
      <c r="B730" s="248"/>
    </row>
    <row r="731" spans="2:2">
      <c r="B731" s="248"/>
    </row>
    <row r="732" spans="2:2">
      <c r="B732" s="248"/>
    </row>
    <row r="733" spans="2:2">
      <c r="B733" s="248"/>
    </row>
    <row r="734" spans="2:2">
      <c r="B734" s="248"/>
    </row>
    <row r="735" spans="2:2">
      <c r="B735" s="248"/>
    </row>
    <row r="736" spans="2:2">
      <c r="B736" s="248"/>
    </row>
    <row r="737" spans="2:2">
      <c r="B737" s="248"/>
    </row>
    <row r="738" spans="2:2">
      <c r="B738" s="248"/>
    </row>
    <row r="739" spans="2:2">
      <c r="B739" s="248"/>
    </row>
    <row r="740" spans="2:2">
      <c r="B740" s="248"/>
    </row>
    <row r="741" spans="2:2">
      <c r="B741" s="248"/>
    </row>
    <row r="742" spans="2:2">
      <c r="B742" s="248"/>
    </row>
    <row r="743" spans="2:2">
      <c r="B743" s="248"/>
    </row>
    <row r="744" spans="2:2">
      <c r="B744" s="248"/>
    </row>
    <row r="745" spans="2:2">
      <c r="B745" s="248"/>
    </row>
    <row r="746" spans="2:2">
      <c r="B746" s="248"/>
    </row>
    <row r="747" spans="2:2">
      <c r="B747" s="248"/>
    </row>
    <row r="748" spans="2:2">
      <c r="B748" s="248"/>
    </row>
    <row r="749" spans="2:2">
      <c r="B749" s="248"/>
    </row>
    <row r="750" spans="2:2">
      <c r="B750" s="248"/>
    </row>
    <row r="751" spans="2:2">
      <c r="B751" s="248"/>
    </row>
    <row r="752" spans="2:2">
      <c r="B752" s="248"/>
    </row>
    <row r="753" spans="2:2">
      <c r="B753" s="248"/>
    </row>
    <row r="754" spans="2:2">
      <c r="B754" s="248"/>
    </row>
    <row r="755" spans="2:2">
      <c r="B755" s="248"/>
    </row>
    <row r="756" spans="2:2">
      <c r="B756" s="248"/>
    </row>
    <row r="757" spans="2:2">
      <c r="B757" s="248"/>
    </row>
    <row r="758" spans="2:2">
      <c r="B758" s="248"/>
    </row>
    <row r="759" spans="2:2">
      <c r="B759" s="248"/>
    </row>
    <row r="760" spans="2:2">
      <c r="B760" s="248"/>
    </row>
    <row r="761" spans="2:2">
      <c r="B761" s="248"/>
    </row>
    <row r="762" spans="2:2">
      <c r="B762" s="248"/>
    </row>
    <row r="763" spans="2:2">
      <c r="B763" s="248"/>
    </row>
    <row r="764" spans="2:2">
      <c r="B764" s="248"/>
    </row>
    <row r="765" spans="2:2">
      <c r="B765" s="248"/>
    </row>
    <row r="766" spans="2:2">
      <c r="B766" s="248"/>
    </row>
    <row r="767" spans="2:2">
      <c r="B767" s="248"/>
    </row>
    <row r="768" spans="2:2">
      <c r="B768" s="248"/>
    </row>
    <row r="769" spans="2:2">
      <c r="B769" s="248"/>
    </row>
    <row r="770" spans="2:2">
      <c r="B770" s="248"/>
    </row>
    <row r="771" spans="2:2">
      <c r="B771" s="248"/>
    </row>
    <row r="772" spans="2:2">
      <c r="B772" s="248"/>
    </row>
    <row r="773" spans="2:2">
      <c r="B773" s="248"/>
    </row>
    <row r="774" spans="2:2">
      <c r="B774" s="248"/>
    </row>
    <row r="775" spans="2:2">
      <c r="B775" s="248"/>
    </row>
    <row r="776" spans="2:2">
      <c r="B776" s="248"/>
    </row>
    <row r="777" spans="2:2">
      <c r="B777" s="248"/>
    </row>
    <row r="778" spans="2:2">
      <c r="B778" s="248"/>
    </row>
    <row r="779" spans="2:2">
      <c r="B779" s="248"/>
    </row>
    <row r="780" spans="2:2">
      <c r="B780" s="248"/>
    </row>
    <row r="781" spans="2:2">
      <c r="B781" s="248"/>
    </row>
    <row r="782" spans="2:2">
      <c r="B782" s="248"/>
    </row>
    <row r="783" spans="2:2">
      <c r="B783" s="248"/>
    </row>
    <row r="784" spans="2:2">
      <c r="B784" s="248"/>
    </row>
    <row r="785" spans="2:2">
      <c r="B785" s="248"/>
    </row>
    <row r="786" spans="2:2">
      <c r="B786" s="248"/>
    </row>
    <row r="787" spans="2:2">
      <c r="B787" s="248"/>
    </row>
    <row r="788" spans="2:2">
      <c r="B788" s="248"/>
    </row>
    <row r="789" spans="2:2">
      <c r="B789" s="248"/>
    </row>
    <row r="790" spans="2:2">
      <c r="B790" s="248"/>
    </row>
    <row r="791" spans="2:2">
      <c r="B791" s="248"/>
    </row>
    <row r="792" spans="2:2">
      <c r="B792" s="248"/>
    </row>
    <row r="793" spans="2:2">
      <c r="B793" s="248"/>
    </row>
    <row r="794" spans="2:2">
      <c r="B794" s="248"/>
    </row>
    <row r="795" spans="2:2">
      <c r="B795" s="248"/>
    </row>
    <row r="796" spans="2:2">
      <c r="B796" s="248"/>
    </row>
    <row r="797" spans="2:2">
      <c r="B797" s="248"/>
    </row>
    <row r="798" spans="2:2">
      <c r="B798" s="248"/>
    </row>
    <row r="799" spans="2:2">
      <c r="B799" s="248"/>
    </row>
    <row r="800" spans="2:2">
      <c r="B800" s="248"/>
    </row>
    <row r="801" spans="2:2">
      <c r="B801" s="248"/>
    </row>
    <row r="802" spans="2:2">
      <c r="B802" s="248"/>
    </row>
    <row r="803" spans="2:2">
      <c r="B803" s="248"/>
    </row>
    <row r="804" spans="2:2">
      <c r="B804" s="248"/>
    </row>
    <row r="805" spans="2:2">
      <c r="B805" s="248"/>
    </row>
    <row r="806" spans="2:2">
      <c r="B806" s="248"/>
    </row>
    <row r="807" spans="2:2">
      <c r="B807" s="248"/>
    </row>
    <row r="808" spans="2:2">
      <c r="B808" s="248"/>
    </row>
    <row r="809" spans="2:2">
      <c r="B809" s="248"/>
    </row>
    <row r="810" spans="2:2">
      <c r="B810" s="248"/>
    </row>
    <row r="811" spans="2:2">
      <c r="B811" s="248"/>
    </row>
    <row r="812" spans="2:2">
      <c r="B812" s="248"/>
    </row>
    <row r="813" spans="2:2">
      <c r="B813" s="248"/>
    </row>
    <row r="814" spans="2:2">
      <c r="B814" s="248"/>
    </row>
    <row r="815" spans="2:2">
      <c r="B815" s="248"/>
    </row>
    <row r="816" spans="2:2">
      <c r="B816" s="248"/>
    </row>
    <row r="817" spans="2:2">
      <c r="B817" s="248"/>
    </row>
    <row r="818" spans="2:2">
      <c r="B818" s="248"/>
    </row>
    <row r="819" spans="2:2">
      <c r="B819" s="248"/>
    </row>
    <row r="820" spans="2:2">
      <c r="B820" s="248"/>
    </row>
    <row r="821" spans="2:2">
      <c r="B821" s="248"/>
    </row>
    <row r="822" spans="2:2">
      <c r="B822" s="248"/>
    </row>
    <row r="823" spans="2:2">
      <c r="B823" s="248"/>
    </row>
    <row r="824" spans="2:2">
      <c r="B824" s="248"/>
    </row>
    <row r="825" spans="2:2">
      <c r="B825" s="248"/>
    </row>
    <row r="826" spans="2:2">
      <c r="B826" s="248"/>
    </row>
    <row r="827" spans="2:2">
      <c r="B827" s="248"/>
    </row>
    <row r="828" spans="2:2">
      <c r="B828" s="248"/>
    </row>
    <row r="829" spans="2:2">
      <c r="B829" s="248"/>
    </row>
    <row r="830" spans="2:2">
      <c r="B830" s="248"/>
    </row>
    <row r="831" spans="2:2">
      <c r="B831" s="248"/>
    </row>
    <row r="832" spans="2:2">
      <c r="B832" s="248"/>
    </row>
    <row r="833" spans="2:2">
      <c r="B833" s="248"/>
    </row>
    <row r="834" spans="2:2">
      <c r="B834" s="248"/>
    </row>
    <row r="835" spans="2:2">
      <c r="B835" s="248"/>
    </row>
    <row r="836" spans="2:2">
      <c r="B836" s="248"/>
    </row>
    <row r="837" spans="2:2">
      <c r="B837" s="248"/>
    </row>
    <row r="838" spans="2:2">
      <c r="B838" s="248"/>
    </row>
    <row r="839" spans="2:2">
      <c r="B839" s="248"/>
    </row>
    <row r="840" spans="2:2">
      <c r="B840" s="248"/>
    </row>
    <row r="841" spans="2:2">
      <c r="B841" s="248"/>
    </row>
    <row r="842" spans="2:2">
      <c r="B842" s="248"/>
    </row>
    <row r="843" spans="2:2">
      <c r="B843" s="248"/>
    </row>
    <row r="844" spans="2:2">
      <c r="B844" s="248"/>
    </row>
    <row r="845" spans="2:2">
      <c r="B845" s="248"/>
    </row>
    <row r="846" spans="2:2">
      <c r="B846" s="248"/>
    </row>
    <row r="847" spans="2:2">
      <c r="B847" s="248"/>
    </row>
    <row r="848" spans="2:2">
      <c r="B848" s="248"/>
    </row>
    <row r="849" spans="2:2">
      <c r="B849" s="248"/>
    </row>
    <row r="850" spans="2:2">
      <c r="B850" s="248"/>
    </row>
    <row r="851" spans="2:2">
      <c r="B851" s="248"/>
    </row>
    <row r="852" spans="2:2">
      <c r="B852" s="248"/>
    </row>
    <row r="853" spans="2:2">
      <c r="B853" s="248"/>
    </row>
    <row r="854" spans="2:2">
      <c r="B854" s="248"/>
    </row>
    <row r="855" spans="2:2">
      <c r="B855" s="248"/>
    </row>
    <row r="856" spans="2:2">
      <c r="B856" s="248"/>
    </row>
    <row r="857" spans="2:2">
      <c r="B857" s="248"/>
    </row>
    <row r="858" spans="2:2">
      <c r="B858" s="248"/>
    </row>
    <row r="859" spans="2:2">
      <c r="B859" s="248"/>
    </row>
    <row r="860" spans="2:2">
      <c r="B860" s="248"/>
    </row>
    <row r="861" spans="2:2">
      <c r="B861" s="248"/>
    </row>
    <row r="862" spans="2:2">
      <c r="B862" s="248"/>
    </row>
    <row r="863" spans="2:2">
      <c r="B863" s="248"/>
    </row>
    <row r="864" spans="2:2">
      <c r="B864" s="248"/>
    </row>
    <row r="865" spans="2:2">
      <c r="B865" s="248"/>
    </row>
    <row r="866" spans="2:2">
      <c r="B866" s="248"/>
    </row>
    <row r="867" spans="2:2">
      <c r="B867" s="248"/>
    </row>
    <row r="868" spans="2:2">
      <c r="B868" s="248"/>
    </row>
    <row r="869" spans="2:2">
      <c r="B869" s="248"/>
    </row>
    <row r="870" spans="2:2">
      <c r="B870" s="248"/>
    </row>
    <row r="871" spans="2:2">
      <c r="B871" s="248"/>
    </row>
    <row r="872" spans="2:2">
      <c r="B872" s="248"/>
    </row>
    <row r="873" spans="2:2">
      <c r="B873" s="248"/>
    </row>
    <row r="874" spans="2:2">
      <c r="B874" s="248"/>
    </row>
    <row r="875" spans="2:2">
      <c r="B875" s="248"/>
    </row>
    <row r="876" spans="2:2">
      <c r="B876" s="248"/>
    </row>
    <row r="877" spans="2:2">
      <c r="B877" s="248"/>
    </row>
    <row r="878" spans="2:2">
      <c r="B878" s="248"/>
    </row>
    <row r="879" spans="2:2">
      <c r="B879" s="248"/>
    </row>
    <row r="880" spans="2:2">
      <c r="B880" s="248"/>
    </row>
    <row r="881" spans="2:2">
      <c r="B881" s="248"/>
    </row>
    <row r="882" spans="2:2">
      <c r="B882" s="248"/>
    </row>
    <row r="883" spans="2:2">
      <c r="B883" s="248"/>
    </row>
    <row r="884" spans="2:2">
      <c r="B884" s="248"/>
    </row>
    <row r="885" spans="2:2">
      <c r="B885" s="248"/>
    </row>
    <row r="886" spans="2:2">
      <c r="B886" s="248"/>
    </row>
    <row r="887" spans="2:2">
      <c r="B887" s="248"/>
    </row>
    <row r="888" spans="2:2">
      <c r="B888" s="248"/>
    </row>
    <row r="889" spans="2:2">
      <c r="B889" s="248"/>
    </row>
    <row r="890" spans="2:2">
      <c r="B890" s="248"/>
    </row>
    <row r="891" spans="2:2">
      <c r="B891" s="248"/>
    </row>
    <row r="892" spans="2:2">
      <c r="B892" s="248"/>
    </row>
    <row r="893" spans="2:2">
      <c r="B893" s="248"/>
    </row>
    <row r="894" spans="2:2">
      <c r="B894" s="248"/>
    </row>
    <row r="895" spans="2:2">
      <c r="B895" s="248"/>
    </row>
    <row r="896" spans="2:2">
      <c r="B896" s="248"/>
    </row>
    <row r="897" spans="2:2">
      <c r="B897" s="248"/>
    </row>
    <row r="898" spans="2:2">
      <c r="B898" s="248"/>
    </row>
    <row r="899" spans="2:2">
      <c r="B899" s="248"/>
    </row>
    <row r="900" spans="2:2">
      <c r="B900" s="248"/>
    </row>
    <row r="901" spans="2:2">
      <c r="B901" s="248"/>
    </row>
    <row r="902" spans="2:2">
      <c r="B902" s="248"/>
    </row>
    <row r="903" spans="2:2">
      <c r="B903" s="248"/>
    </row>
    <row r="904" spans="2:2">
      <c r="B904" s="248"/>
    </row>
    <row r="905" spans="2:2">
      <c r="B905" s="248"/>
    </row>
    <row r="906" spans="2:2">
      <c r="B906" s="248"/>
    </row>
    <row r="907" spans="2:2">
      <c r="B907" s="248"/>
    </row>
    <row r="908" spans="2:2">
      <c r="B908" s="248"/>
    </row>
    <row r="909" spans="2:2">
      <c r="B909" s="248"/>
    </row>
    <row r="910" spans="2:2">
      <c r="B910" s="248"/>
    </row>
    <row r="911" spans="2:2">
      <c r="B911" s="248"/>
    </row>
    <row r="912" spans="2:2">
      <c r="B912" s="248"/>
    </row>
    <row r="913" spans="2:2">
      <c r="B913" s="248"/>
    </row>
    <row r="914" spans="2:2">
      <c r="B914" s="248"/>
    </row>
    <row r="915" spans="2:2">
      <c r="B915" s="248"/>
    </row>
    <row r="916" spans="2:2">
      <c r="B916" s="248"/>
    </row>
    <row r="917" spans="2:2">
      <c r="B917" s="248"/>
    </row>
    <row r="918" spans="2:2">
      <c r="B918" s="248"/>
    </row>
    <row r="919" spans="2:2">
      <c r="B919" s="248"/>
    </row>
    <row r="920" spans="2:2">
      <c r="B920" s="248"/>
    </row>
    <row r="921" spans="2:2">
      <c r="B921" s="248"/>
    </row>
    <row r="922" spans="2:2">
      <c r="B922" s="248"/>
    </row>
    <row r="923" spans="2:2">
      <c r="B923" s="248"/>
    </row>
    <row r="924" spans="2:2">
      <c r="B924" s="248"/>
    </row>
    <row r="925" spans="2:2">
      <c r="B925" s="248"/>
    </row>
    <row r="926" spans="2:2">
      <c r="B926" s="248"/>
    </row>
    <row r="927" spans="2:2">
      <c r="B927" s="248"/>
    </row>
    <row r="928" spans="2:2">
      <c r="B928" s="248"/>
    </row>
    <row r="929" spans="2:2">
      <c r="B929" s="248"/>
    </row>
    <row r="930" spans="2:2">
      <c r="B930" s="248"/>
    </row>
    <row r="931" spans="2:2">
      <c r="B931" s="248"/>
    </row>
    <row r="932" spans="2:2">
      <c r="B932" s="248"/>
    </row>
    <row r="933" spans="2:2">
      <c r="B933" s="248"/>
    </row>
    <row r="934" spans="2:2">
      <c r="B934" s="248"/>
    </row>
    <row r="935" spans="2:2">
      <c r="B935" s="248"/>
    </row>
    <row r="936" spans="2:2">
      <c r="B936" s="248"/>
    </row>
    <row r="937" spans="2:2">
      <c r="B937" s="248"/>
    </row>
    <row r="938" spans="2:2">
      <c r="B938" s="248"/>
    </row>
    <row r="939" spans="2:2">
      <c r="B939" s="248"/>
    </row>
    <row r="940" spans="2:2">
      <c r="B940" s="248"/>
    </row>
    <row r="941" spans="2:2">
      <c r="B941" s="248"/>
    </row>
    <row r="942" spans="2:2">
      <c r="B942" s="248"/>
    </row>
    <row r="943" spans="2:2">
      <c r="B943" s="248"/>
    </row>
    <row r="944" spans="2:2">
      <c r="B944" s="248"/>
    </row>
    <row r="945" spans="2:2">
      <c r="B945" s="248"/>
    </row>
    <row r="946" spans="2:2">
      <c r="B946" s="248"/>
    </row>
    <row r="947" spans="2:2">
      <c r="B947" s="248"/>
    </row>
    <row r="948" spans="2:2">
      <c r="B948" s="248"/>
    </row>
    <row r="949" spans="2:2">
      <c r="B949" s="248"/>
    </row>
    <row r="950" spans="2:2">
      <c r="B950" s="248"/>
    </row>
    <row r="951" spans="2:2">
      <c r="B951" s="248"/>
    </row>
    <row r="952" spans="2:2">
      <c r="B952" s="248"/>
    </row>
    <row r="953" spans="2:2">
      <c r="B953" s="248"/>
    </row>
    <row r="954" spans="2:2">
      <c r="B954" s="248"/>
    </row>
    <row r="955" spans="2:2">
      <c r="B955" s="248"/>
    </row>
    <row r="956" spans="2:2">
      <c r="B956" s="248"/>
    </row>
    <row r="957" spans="2:2">
      <c r="B957" s="248"/>
    </row>
    <row r="958" spans="2:2">
      <c r="B958" s="248"/>
    </row>
    <row r="959" spans="2:2">
      <c r="B959" s="248"/>
    </row>
    <row r="960" spans="2:2">
      <c r="B960" s="248"/>
    </row>
    <row r="961" spans="2:2">
      <c r="B961" s="248"/>
    </row>
    <row r="962" spans="2:2">
      <c r="B962" s="248"/>
    </row>
    <row r="963" spans="2:2">
      <c r="B963" s="248"/>
    </row>
    <row r="964" spans="2:2">
      <c r="B964" s="248"/>
    </row>
    <row r="965" spans="2:2">
      <c r="B965" s="248"/>
    </row>
    <row r="966" spans="2:2">
      <c r="B966" s="248"/>
    </row>
    <row r="967" spans="2:2">
      <c r="B967" s="248"/>
    </row>
    <row r="968" spans="2:2">
      <c r="B968" s="248"/>
    </row>
    <row r="969" spans="2:2">
      <c r="B969" s="248"/>
    </row>
    <row r="970" spans="2:2">
      <c r="B970" s="248"/>
    </row>
    <row r="971" spans="2:2">
      <c r="B971" s="248"/>
    </row>
    <row r="972" spans="2:2">
      <c r="B972" s="248"/>
    </row>
    <row r="973" spans="2:2">
      <c r="B973" s="248"/>
    </row>
    <row r="974" spans="2:2">
      <c r="B974" s="248"/>
    </row>
    <row r="975" spans="2:2">
      <c r="B975" s="248"/>
    </row>
    <row r="976" spans="2:2">
      <c r="B976" s="248"/>
    </row>
    <row r="977" spans="2:2">
      <c r="B977" s="248"/>
    </row>
    <row r="978" spans="2:2">
      <c r="B978" s="248"/>
    </row>
    <row r="979" spans="2:2">
      <c r="B979" s="248"/>
    </row>
    <row r="980" spans="2:2">
      <c r="B980" s="248"/>
    </row>
    <row r="981" spans="2:2">
      <c r="B981" s="248"/>
    </row>
    <row r="982" spans="2:2">
      <c r="B982" s="248"/>
    </row>
    <row r="983" spans="2:2">
      <c r="B983" s="248"/>
    </row>
    <row r="984" spans="2:2">
      <c r="B984" s="248"/>
    </row>
    <row r="985" spans="2:2">
      <c r="B985" s="248"/>
    </row>
    <row r="986" spans="2:2">
      <c r="B986" s="248"/>
    </row>
    <row r="987" spans="2:2">
      <c r="B987" s="248"/>
    </row>
    <row r="988" spans="2:2">
      <c r="B988" s="248"/>
    </row>
    <row r="989" spans="2:2">
      <c r="B989" s="248"/>
    </row>
    <row r="990" spans="2:2">
      <c r="B990" s="248"/>
    </row>
    <row r="991" spans="2:2">
      <c r="B991" s="248"/>
    </row>
    <row r="992" spans="2:2">
      <c r="B992" s="248"/>
    </row>
    <row r="993" spans="2:2">
      <c r="B993" s="248"/>
    </row>
    <row r="994" spans="2:2">
      <c r="B994" s="248"/>
    </row>
    <row r="995" spans="2:2">
      <c r="B995" s="248"/>
    </row>
    <row r="996" spans="2:2">
      <c r="B996" s="248"/>
    </row>
    <row r="997" spans="2:2">
      <c r="B997" s="248"/>
    </row>
    <row r="998" spans="2:2">
      <c r="B998" s="248"/>
    </row>
    <row r="999" spans="2:2">
      <c r="B999" s="248"/>
    </row>
    <row r="1000" spans="2:2">
      <c r="B1000" s="248"/>
    </row>
    <row r="1001" spans="2:2">
      <c r="B1001" s="248"/>
    </row>
    <row r="1002" spans="2:2">
      <c r="B1002" s="248"/>
    </row>
    <row r="1003" spans="2:2">
      <c r="B1003" s="248"/>
    </row>
    <row r="1004" spans="2:2">
      <c r="B1004" s="248"/>
    </row>
    <row r="1005" spans="2:2">
      <c r="B1005" s="248"/>
    </row>
    <row r="1006" spans="2:2">
      <c r="B1006" s="248"/>
    </row>
    <row r="1007" spans="2:2">
      <c r="B1007" s="248"/>
    </row>
    <row r="1008" spans="2:2">
      <c r="B1008" s="248"/>
    </row>
    <row r="1009" spans="2:2">
      <c r="B1009" s="248"/>
    </row>
    <row r="1010" spans="2:2">
      <c r="B1010" s="248"/>
    </row>
    <row r="1011" spans="2:2">
      <c r="B1011" s="248"/>
    </row>
    <row r="1012" spans="2:2">
      <c r="B1012" s="248"/>
    </row>
    <row r="1013" spans="2:2">
      <c r="B1013" s="248"/>
    </row>
    <row r="1014" spans="2:2">
      <c r="B1014" s="248"/>
    </row>
    <row r="1015" spans="2:2">
      <c r="B1015" s="248"/>
    </row>
    <row r="1016" spans="2:2">
      <c r="B1016" s="248"/>
    </row>
    <row r="1017" spans="2:2">
      <c r="B1017" s="248"/>
    </row>
    <row r="1018" spans="2:2">
      <c r="B1018" s="248"/>
    </row>
    <row r="1019" spans="2:2">
      <c r="B1019" s="248"/>
    </row>
    <row r="1020" spans="2:2">
      <c r="B1020" s="248"/>
    </row>
    <row r="1021" spans="2:2">
      <c r="B1021" s="248"/>
    </row>
    <row r="1022" spans="2:2">
      <c r="B1022" s="248"/>
    </row>
    <row r="1023" spans="2:2">
      <c r="B1023" s="248"/>
    </row>
    <row r="1024" spans="2:2">
      <c r="B1024" s="248"/>
    </row>
    <row r="1025" spans="2:2">
      <c r="B1025" s="248"/>
    </row>
    <row r="1026" spans="2:2">
      <c r="B1026" s="248"/>
    </row>
    <row r="1027" spans="2:2">
      <c r="B1027" s="248"/>
    </row>
    <row r="1028" spans="2:2">
      <c r="B1028" s="248"/>
    </row>
    <row r="1029" spans="2:2">
      <c r="B1029" s="248"/>
    </row>
    <row r="1030" spans="2:2">
      <c r="B1030" s="248"/>
    </row>
    <row r="1031" spans="2:2">
      <c r="B1031" s="248"/>
    </row>
    <row r="1032" spans="2:2">
      <c r="B1032" s="248"/>
    </row>
    <row r="1033" spans="2:2">
      <c r="B1033" s="248"/>
    </row>
    <row r="1034" spans="2:2">
      <c r="B1034" s="248"/>
    </row>
    <row r="1035" spans="2:2">
      <c r="B1035" s="248"/>
    </row>
    <row r="1036" spans="2:2">
      <c r="B1036" s="248"/>
    </row>
    <row r="1037" spans="2:2">
      <c r="B1037" s="248"/>
    </row>
    <row r="1038" spans="2:2">
      <c r="B1038" s="248"/>
    </row>
    <row r="1039" spans="2:2">
      <c r="B1039" s="248"/>
    </row>
    <row r="1040" spans="2:2">
      <c r="B1040" s="248"/>
    </row>
    <row r="1041" spans="2:2">
      <c r="B1041" s="248"/>
    </row>
    <row r="1042" spans="2:2">
      <c r="B1042" s="248"/>
    </row>
    <row r="1043" spans="2:2">
      <c r="B1043" s="248"/>
    </row>
    <row r="1044" spans="2:2">
      <c r="B1044" s="248"/>
    </row>
    <row r="1045" spans="2:2">
      <c r="B1045" s="248"/>
    </row>
    <row r="1046" spans="2:2">
      <c r="B1046" s="248"/>
    </row>
    <row r="1047" spans="2:2">
      <c r="B1047" s="248"/>
    </row>
    <row r="1048" spans="2:2">
      <c r="B1048" s="248"/>
    </row>
    <row r="1049" spans="2:2">
      <c r="B1049" s="248"/>
    </row>
    <row r="1050" spans="2:2">
      <c r="B1050" s="248"/>
    </row>
    <row r="1051" spans="2:2">
      <c r="B1051" s="248"/>
    </row>
    <row r="1052" spans="2:2">
      <c r="B1052" s="248"/>
    </row>
    <row r="1053" spans="2:2">
      <c r="B1053" s="248"/>
    </row>
    <row r="1054" spans="2:2">
      <c r="B1054" s="248"/>
    </row>
    <row r="1055" spans="2:2">
      <c r="B1055" s="248"/>
    </row>
    <row r="1056" spans="2:2">
      <c r="B1056" s="248"/>
    </row>
    <row r="1057" spans="2:2">
      <c r="B1057" s="248"/>
    </row>
    <row r="1058" spans="2:2">
      <c r="B1058" s="248"/>
    </row>
    <row r="1059" spans="2:2">
      <c r="B1059" s="248"/>
    </row>
    <row r="1060" spans="2:2">
      <c r="B1060" s="248"/>
    </row>
    <row r="1061" spans="2:2">
      <c r="B1061" s="248"/>
    </row>
    <row r="1062" spans="2:2">
      <c r="B1062" s="248"/>
    </row>
    <row r="1063" spans="2:2">
      <c r="B1063" s="248"/>
    </row>
    <row r="1064" spans="2:2">
      <c r="B1064" s="248"/>
    </row>
    <row r="1065" spans="2:2">
      <c r="B1065" s="248"/>
    </row>
    <row r="1066" spans="2:2">
      <c r="B1066" s="248"/>
    </row>
    <row r="1067" spans="2:2">
      <c r="B1067" s="248"/>
    </row>
    <row r="1068" spans="2:2">
      <c r="B1068" s="248"/>
    </row>
    <row r="1069" spans="2:2">
      <c r="B1069" s="248"/>
    </row>
    <row r="1070" spans="2:2">
      <c r="B1070" s="248"/>
    </row>
    <row r="1071" spans="2:2">
      <c r="B1071" s="248"/>
    </row>
    <row r="1072" spans="2:2">
      <c r="B1072" s="248"/>
    </row>
    <row r="1073" spans="2:2">
      <c r="B1073" s="248"/>
    </row>
    <row r="1074" spans="2:2">
      <c r="B1074" s="248"/>
    </row>
    <row r="1075" spans="2:2">
      <c r="B1075" s="248"/>
    </row>
    <row r="1076" spans="2:2">
      <c r="B1076" s="248"/>
    </row>
    <row r="1077" spans="2:2">
      <c r="B1077" s="248"/>
    </row>
    <row r="1078" spans="2:2">
      <c r="B1078" s="248"/>
    </row>
    <row r="1079" spans="2:2">
      <c r="B1079" s="248"/>
    </row>
    <row r="1080" spans="2:2">
      <c r="B1080" s="248"/>
    </row>
    <row r="1081" spans="2:2">
      <c r="B1081" s="248"/>
    </row>
    <row r="1082" spans="2:2">
      <c r="B1082" s="248"/>
    </row>
    <row r="1083" spans="2:2">
      <c r="B1083" s="248"/>
    </row>
    <row r="1084" spans="2:2">
      <c r="B1084" s="248"/>
    </row>
    <row r="1085" spans="2:2">
      <c r="B1085" s="248"/>
    </row>
    <row r="1086" spans="2:2">
      <c r="B1086" s="248"/>
    </row>
    <row r="1087" spans="2:2">
      <c r="B1087" s="248"/>
    </row>
    <row r="1088" spans="2:2">
      <c r="B1088" s="248"/>
    </row>
    <row r="1089" spans="2:2">
      <c r="B1089" s="248"/>
    </row>
    <row r="1090" spans="2:2">
      <c r="B1090" s="248"/>
    </row>
    <row r="1091" spans="2:2">
      <c r="B1091" s="248"/>
    </row>
    <row r="1092" spans="2:2">
      <c r="B1092" s="248"/>
    </row>
    <row r="1093" spans="2:2">
      <c r="B1093" s="248"/>
    </row>
    <row r="1094" spans="2:2">
      <c r="B1094" s="248"/>
    </row>
    <row r="1095" spans="2:2">
      <c r="B1095" s="248"/>
    </row>
    <row r="1096" spans="2:2">
      <c r="B1096" s="248"/>
    </row>
    <row r="1097" spans="2:2">
      <c r="B1097" s="248"/>
    </row>
    <row r="1098" spans="2:2">
      <c r="B1098" s="248"/>
    </row>
    <row r="1099" spans="2:2">
      <c r="B1099" s="248"/>
    </row>
    <row r="1100" spans="2:2">
      <c r="B1100" s="248"/>
    </row>
    <row r="1101" spans="2:2">
      <c r="B1101" s="248"/>
    </row>
    <row r="1102" spans="2:2">
      <c r="B1102" s="248"/>
    </row>
    <row r="1103" spans="2:2">
      <c r="B1103" s="248"/>
    </row>
    <row r="1104" spans="2:2">
      <c r="B1104" s="248"/>
    </row>
    <row r="1105" spans="2:2">
      <c r="B1105" s="248"/>
    </row>
    <row r="1106" spans="2:2">
      <c r="B1106" s="248"/>
    </row>
    <row r="1107" spans="2:2">
      <c r="B1107" s="248"/>
    </row>
    <row r="1108" spans="2:2">
      <c r="B1108" s="248"/>
    </row>
    <row r="1109" spans="2:2">
      <c r="B1109" s="248"/>
    </row>
    <row r="1110" spans="2:2">
      <c r="B1110" s="248"/>
    </row>
    <row r="1111" spans="2:2">
      <c r="B1111" s="248"/>
    </row>
    <row r="1112" spans="2:2">
      <c r="B1112" s="248"/>
    </row>
    <row r="1113" spans="2:2">
      <c r="B1113" s="248"/>
    </row>
    <row r="1114" spans="2:2">
      <c r="B1114" s="248"/>
    </row>
    <row r="1115" spans="2:2">
      <c r="B1115" s="248"/>
    </row>
    <row r="1116" spans="2:2">
      <c r="B1116" s="248"/>
    </row>
    <row r="1117" spans="2:2">
      <c r="B1117" s="248"/>
    </row>
    <row r="1118" spans="2:2">
      <c r="B1118" s="248"/>
    </row>
    <row r="1119" spans="2:2">
      <c r="B1119" s="248"/>
    </row>
    <row r="1120" spans="2:2">
      <c r="B1120" s="248"/>
    </row>
    <row r="1121" spans="2:2">
      <c r="B1121" s="248"/>
    </row>
    <row r="1122" spans="2:2">
      <c r="B1122" s="248"/>
    </row>
    <row r="1123" spans="2:2">
      <c r="B1123" s="248"/>
    </row>
    <row r="1124" spans="2:2">
      <c r="B1124" s="248"/>
    </row>
    <row r="1125" spans="2:2">
      <c r="B1125" s="248"/>
    </row>
    <row r="1126" spans="2:2">
      <c r="B1126" s="248"/>
    </row>
    <row r="1127" spans="2:2">
      <c r="B1127" s="248"/>
    </row>
    <row r="1128" spans="2:2">
      <c r="B1128" s="248"/>
    </row>
    <row r="1129" spans="2:2">
      <c r="B1129" s="248"/>
    </row>
    <row r="1130" spans="2:2">
      <c r="B1130" s="248"/>
    </row>
    <row r="1131" spans="2:2">
      <c r="B1131" s="248"/>
    </row>
    <row r="1132" spans="2:2">
      <c r="B1132" s="248"/>
    </row>
    <row r="1133" spans="2:2">
      <c r="B1133" s="248"/>
    </row>
    <row r="1134" spans="2:2">
      <c r="B1134" s="248"/>
    </row>
    <row r="1135" spans="2:2">
      <c r="B1135" s="248"/>
    </row>
    <row r="1136" spans="2:2">
      <c r="B1136" s="248"/>
    </row>
    <row r="1137" spans="2:2">
      <c r="B1137" s="248"/>
    </row>
    <row r="1138" spans="2:2">
      <c r="B1138" s="248"/>
    </row>
    <row r="1139" spans="2:2">
      <c r="B1139" s="248"/>
    </row>
    <row r="1140" spans="2:2">
      <c r="B1140" s="248"/>
    </row>
    <row r="1141" spans="2:2">
      <c r="B1141" s="248"/>
    </row>
    <row r="1142" spans="2:2">
      <c r="B1142" s="248"/>
    </row>
    <row r="1143" spans="2:2">
      <c r="B1143" s="248"/>
    </row>
    <row r="1144" spans="2:2">
      <c r="B1144" s="248"/>
    </row>
    <row r="1145" spans="2:2">
      <c r="B1145" s="248"/>
    </row>
    <row r="1146" spans="2:2">
      <c r="B1146" s="248"/>
    </row>
    <row r="1147" spans="2:2">
      <c r="B1147" s="248"/>
    </row>
    <row r="1148" spans="2:2">
      <c r="B1148" s="248"/>
    </row>
    <row r="1149" spans="2:2">
      <c r="B1149" s="248"/>
    </row>
    <row r="1150" spans="2:2">
      <c r="B1150" s="248"/>
    </row>
    <row r="1151" spans="2:2">
      <c r="B1151" s="248"/>
    </row>
    <row r="1152" spans="2:2">
      <c r="B1152" s="248"/>
    </row>
    <row r="1153" spans="2:2">
      <c r="B1153" s="248"/>
    </row>
    <row r="1154" spans="2:2">
      <c r="B1154" s="248"/>
    </row>
    <row r="1155" spans="2:2">
      <c r="B1155" s="248"/>
    </row>
    <row r="1156" spans="2:2">
      <c r="B1156" s="248"/>
    </row>
    <row r="1157" spans="2:2">
      <c r="B1157" s="248"/>
    </row>
    <row r="1158" spans="2:2">
      <c r="B1158" s="248"/>
    </row>
    <row r="1159" spans="2:2">
      <c r="B1159" s="248"/>
    </row>
    <row r="1160" spans="2:2">
      <c r="B1160" s="248"/>
    </row>
    <row r="1161" spans="2:2">
      <c r="B1161" s="248"/>
    </row>
    <row r="1162" spans="2:2">
      <c r="B1162" s="248"/>
    </row>
    <row r="1163" spans="2:2">
      <c r="B1163" s="248"/>
    </row>
    <row r="1164" spans="2:2">
      <c r="B1164" s="248"/>
    </row>
    <row r="1165" spans="2:2">
      <c r="B1165" s="248"/>
    </row>
    <row r="1166" spans="2:2">
      <c r="B1166" s="248"/>
    </row>
    <row r="1167" spans="2:2">
      <c r="B1167" s="248"/>
    </row>
    <row r="1168" spans="2:2">
      <c r="B1168" s="248"/>
    </row>
    <row r="1169" spans="2:2">
      <c r="B1169" s="248"/>
    </row>
    <row r="1170" spans="2:2">
      <c r="B1170" s="248"/>
    </row>
    <row r="1171" spans="2:2">
      <c r="B1171" s="248"/>
    </row>
    <row r="1172" spans="2:2">
      <c r="B1172" s="248"/>
    </row>
    <row r="1173" spans="2:2">
      <c r="B1173" s="248"/>
    </row>
    <row r="1174" spans="2:2">
      <c r="B1174" s="248"/>
    </row>
    <row r="1175" spans="2:2">
      <c r="B1175" s="248"/>
    </row>
    <row r="1176" spans="2:2">
      <c r="B1176" s="248"/>
    </row>
    <row r="1177" spans="2:2">
      <c r="B1177" s="248"/>
    </row>
    <row r="1178" spans="2:2">
      <c r="B1178" s="248"/>
    </row>
    <row r="1179" spans="2:2">
      <c r="B1179" s="248"/>
    </row>
    <row r="1180" spans="2:2">
      <c r="B1180" s="248"/>
    </row>
    <row r="1181" spans="2:2">
      <c r="B1181" s="248"/>
    </row>
    <row r="1182" spans="2:2">
      <c r="B1182" s="248"/>
    </row>
    <row r="1183" spans="2:2">
      <c r="B1183" s="248"/>
    </row>
    <row r="1184" spans="2:2">
      <c r="B1184" s="248"/>
    </row>
    <row r="1185" spans="2:2">
      <c r="B1185" s="248"/>
    </row>
    <row r="1186" spans="2:2">
      <c r="B1186" s="248"/>
    </row>
    <row r="1187" spans="2:2">
      <c r="B1187" s="248"/>
    </row>
    <row r="1188" spans="2:2">
      <c r="B1188" s="248"/>
    </row>
    <row r="1189" spans="2:2">
      <c r="B1189" s="248"/>
    </row>
    <row r="1190" spans="2:2">
      <c r="B1190" s="248"/>
    </row>
    <row r="1191" spans="2:2">
      <c r="B1191" s="248"/>
    </row>
    <row r="1192" spans="2:2">
      <c r="B1192" s="248"/>
    </row>
    <row r="1193" spans="2:2">
      <c r="B1193" s="248"/>
    </row>
    <row r="1194" spans="2:2">
      <c r="B1194" s="248"/>
    </row>
    <row r="1195" spans="2:2">
      <c r="B1195" s="248"/>
    </row>
    <row r="1196" spans="2:2">
      <c r="B1196" s="248"/>
    </row>
    <row r="1197" spans="2:2">
      <c r="B1197" s="248"/>
    </row>
    <row r="1198" spans="2:2">
      <c r="B1198" s="248"/>
    </row>
    <row r="1199" spans="2:2">
      <c r="B1199" s="248"/>
    </row>
    <row r="1200" spans="2:2">
      <c r="B1200" s="248"/>
    </row>
    <row r="1201" spans="2:2">
      <c r="B1201" s="248"/>
    </row>
    <row r="1202" spans="2:2">
      <c r="B1202" s="248"/>
    </row>
    <row r="1203" spans="2:2">
      <c r="B1203" s="248"/>
    </row>
    <row r="1204" spans="2:2">
      <c r="B1204" s="248"/>
    </row>
    <row r="1205" spans="2:2">
      <c r="B1205" s="248"/>
    </row>
    <row r="1206" spans="2:2">
      <c r="B1206" s="248"/>
    </row>
    <row r="1207" spans="2:2">
      <c r="B1207" s="248"/>
    </row>
    <row r="1208" spans="2:2">
      <c r="B1208" s="248"/>
    </row>
    <row r="1209" spans="2:2">
      <c r="B1209" s="248"/>
    </row>
    <row r="1210" spans="2:2">
      <c r="B1210" s="248"/>
    </row>
    <row r="1211" spans="2:2">
      <c r="B1211" s="248"/>
    </row>
    <row r="1212" spans="2:2">
      <c r="B1212" s="248"/>
    </row>
    <row r="1213" spans="2:2">
      <c r="B1213" s="248"/>
    </row>
    <row r="1214" spans="2:2">
      <c r="B1214" s="248"/>
    </row>
    <row r="1215" spans="2:2">
      <c r="B1215" s="248"/>
    </row>
    <row r="1216" spans="2:2">
      <c r="B1216" s="248"/>
    </row>
    <row r="1217" spans="2:2">
      <c r="B1217" s="248"/>
    </row>
    <row r="1218" spans="2:2">
      <c r="B1218" s="248"/>
    </row>
    <row r="1219" spans="2:2">
      <c r="B1219" s="248"/>
    </row>
    <row r="1220" spans="2:2">
      <c r="B1220" s="248"/>
    </row>
    <row r="1221" spans="2:2">
      <c r="B1221" s="248"/>
    </row>
    <row r="1222" spans="2:2">
      <c r="B1222" s="248"/>
    </row>
    <row r="1223" spans="2:2">
      <c r="B1223" s="248"/>
    </row>
    <row r="1224" spans="2:2">
      <c r="B1224" s="248"/>
    </row>
    <row r="1225" spans="2:2">
      <c r="B1225" s="248"/>
    </row>
    <row r="1226" spans="2:2">
      <c r="B1226" s="248"/>
    </row>
    <row r="1227" spans="2:2">
      <c r="B1227" s="248"/>
    </row>
    <row r="1228" spans="2:2">
      <c r="B1228" s="248"/>
    </row>
    <row r="1229" spans="2:2">
      <c r="B1229" s="248"/>
    </row>
    <row r="1230" spans="2:2">
      <c r="B1230" s="248"/>
    </row>
    <row r="1231" spans="2:2">
      <c r="B1231" s="248"/>
    </row>
    <row r="1232" spans="2:2">
      <c r="B1232" s="248"/>
    </row>
    <row r="1233" spans="2:2">
      <c r="B1233" s="248"/>
    </row>
    <row r="1234" spans="2:2">
      <c r="B1234" s="248"/>
    </row>
    <row r="1235" spans="2:2">
      <c r="B1235" s="248"/>
    </row>
    <row r="1236" spans="2:2">
      <c r="B1236" s="248"/>
    </row>
    <row r="1237" spans="2:2">
      <c r="B1237" s="248"/>
    </row>
    <row r="1238" spans="2:2">
      <c r="B1238" s="248"/>
    </row>
    <row r="1239" spans="2:2">
      <c r="B1239" s="248"/>
    </row>
    <row r="1240" spans="2:2">
      <c r="B1240" s="248"/>
    </row>
    <row r="1241" spans="2:2">
      <c r="B1241" s="248"/>
    </row>
    <row r="1242" spans="2:2">
      <c r="B1242" s="248"/>
    </row>
    <row r="1243" spans="2:2">
      <c r="B1243" s="248"/>
    </row>
    <row r="1244" spans="2:2">
      <c r="B1244" s="248"/>
    </row>
    <row r="1245" spans="2:2">
      <c r="B1245" s="248"/>
    </row>
    <row r="1246" spans="2:2">
      <c r="B1246" s="248"/>
    </row>
    <row r="1247" spans="2:2">
      <c r="B1247" s="248"/>
    </row>
    <row r="1248" spans="2:2">
      <c r="B1248" s="248"/>
    </row>
    <row r="1249" spans="2:2">
      <c r="B1249" s="248"/>
    </row>
    <row r="1250" spans="2:2">
      <c r="B1250" s="248"/>
    </row>
    <row r="1251" spans="2:2">
      <c r="B1251" s="248"/>
    </row>
    <row r="1252" spans="2:2">
      <c r="B1252" s="248"/>
    </row>
    <row r="1253" spans="2:2">
      <c r="B1253" s="248"/>
    </row>
    <row r="1254" spans="2:2">
      <c r="B1254" s="248"/>
    </row>
    <row r="1255" spans="2:2">
      <c r="B1255" s="248"/>
    </row>
    <row r="1256" spans="2:2">
      <c r="B1256" s="248"/>
    </row>
    <row r="1257" spans="2:2">
      <c r="B1257" s="248"/>
    </row>
    <row r="1258" spans="2:2">
      <c r="B1258" s="248"/>
    </row>
    <row r="1259" spans="2:2">
      <c r="B1259" s="248"/>
    </row>
    <row r="1260" spans="2:2">
      <c r="B1260" s="248"/>
    </row>
    <row r="1261" spans="2:2">
      <c r="B1261" s="248"/>
    </row>
    <row r="1262" spans="2:2">
      <c r="B1262" s="248"/>
    </row>
    <row r="1263" spans="2:2">
      <c r="B1263" s="248"/>
    </row>
    <row r="1264" spans="2:2">
      <c r="B1264" s="248"/>
    </row>
    <row r="1265" spans="2:2">
      <c r="B1265" s="248"/>
    </row>
    <row r="1266" spans="2:2">
      <c r="B1266" s="248"/>
    </row>
    <row r="1267" spans="2:2">
      <c r="B1267" s="248"/>
    </row>
    <row r="1268" spans="2:2">
      <c r="B1268" s="248"/>
    </row>
    <row r="1269" spans="2:2">
      <c r="B1269" s="248"/>
    </row>
    <row r="1270" spans="2:2">
      <c r="B1270" s="248"/>
    </row>
    <row r="1271" spans="2:2">
      <c r="B1271" s="248"/>
    </row>
    <row r="1272" spans="2:2">
      <c r="B1272" s="248"/>
    </row>
    <row r="1273" spans="2:2">
      <c r="B1273" s="248"/>
    </row>
    <row r="1274" spans="2:2">
      <c r="B1274" s="248"/>
    </row>
    <row r="1275" spans="2:2">
      <c r="B1275" s="248"/>
    </row>
    <row r="1276" spans="2:2">
      <c r="B1276" s="248"/>
    </row>
    <row r="1277" spans="2:2">
      <c r="B1277" s="248"/>
    </row>
    <row r="1278" spans="2:2">
      <c r="B1278" s="248"/>
    </row>
    <row r="1279" spans="2:2">
      <c r="B1279" s="248"/>
    </row>
    <row r="1280" spans="2:2">
      <c r="B1280" s="248"/>
    </row>
    <row r="1281" spans="2:2">
      <c r="B1281" s="248"/>
    </row>
    <row r="1282" spans="2:2">
      <c r="B1282" s="248"/>
    </row>
    <row r="1283" spans="2:2">
      <c r="B1283" s="248"/>
    </row>
    <row r="1284" spans="2:2">
      <c r="B1284" s="248"/>
    </row>
    <row r="1285" spans="2:2">
      <c r="B1285" s="248"/>
    </row>
    <row r="1286" spans="2:2">
      <c r="B1286" s="248"/>
    </row>
    <row r="1287" spans="2:2">
      <c r="B1287" s="248"/>
    </row>
    <row r="1288" spans="2:2">
      <c r="B1288" s="248"/>
    </row>
    <row r="1289" spans="2:2">
      <c r="B1289" s="248"/>
    </row>
    <row r="1290" spans="2:2">
      <c r="B1290" s="248"/>
    </row>
    <row r="1291" spans="2:2">
      <c r="B1291" s="248"/>
    </row>
    <row r="1292" spans="2:2">
      <c r="B1292" s="248"/>
    </row>
    <row r="1293" spans="2:2">
      <c r="B1293" s="248"/>
    </row>
    <row r="1294" spans="2:2">
      <c r="B1294" s="248"/>
    </row>
    <row r="1295" spans="2:2">
      <c r="B1295" s="248"/>
    </row>
    <row r="1296" spans="2:2">
      <c r="B1296" s="248"/>
    </row>
    <row r="1297" spans="2:2">
      <c r="B1297" s="248"/>
    </row>
    <row r="1298" spans="2:2">
      <c r="B1298" s="248"/>
    </row>
    <row r="1299" spans="2:2">
      <c r="B1299" s="248"/>
    </row>
    <row r="1300" spans="2:2">
      <c r="B1300" s="248"/>
    </row>
    <row r="1301" spans="2:2">
      <c r="B1301" s="248"/>
    </row>
    <row r="1302" spans="2:2">
      <c r="B1302" s="248"/>
    </row>
    <row r="1303" spans="2:2">
      <c r="B1303" s="248"/>
    </row>
    <row r="1304" spans="2:2">
      <c r="B1304" s="248"/>
    </row>
    <row r="1305" spans="2:2">
      <c r="B1305" s="248"/>
    </row>
    <row r="1306" spans="2:2">
      <c r="B1306" s="248"/>
    </row>
    <row r="1307" spans="2:2">
      <c r="B1307" s="248"/>
    </row>
    <row r="1308" spans="2:2">
      <c r="B1308" s="248"/>
    </row>
    <row r="1309" spans="2:2">
      <c r="B1309" s="248"/>
    </row>
    <row r="1310" spans="2:2">
      <c r="B1310" s="248"/>
    </row>
    <row r="1311" spans="2:2">
      <c r="B1311" s="248"/>
    </row>
    <row r="1312" spans="2:2">
      <c r="B1312" s="248"/>
    </row>
    <row r="1313" spans="2:2">
      <c r="B1313" s="248"/>
    </row>
    <row r="1314" spans="2:2">
      <c r="B1314" s="248"/>
    </row>
    <row r="1315" spans="2:2">
      <c r="B1315" s="248"/>
    </row>
    <row r="1316" spans="2:2">
      <c r="B1316" s="248"/>
    </row>
    <row r="1317" spans="2:2">
      <c r="B1317" s="248"/>
    </row>
    <row r="1318" spans="2:2">
      <c r="B1318" s="248"/>
    </row>
    <row r="1319" spans="2:2">
      <c r="B1319" s="248"/>
    </row>
    <row r="1320" spans="2:2">
      <c r="B1320" s="248"/>
    </row>
    <row r="1321" spans="2:2">
      <c r="B1321" s="248"/>
    </row>
    <row r="1322" spans="2:2">
      <c r="B1322" s="248"/>
    </row>
    <row r="1323" spans="2:2">
      <c r="B1323" s="248"/>
    </row>
    <row r="1324" spans="2:2">
      <c r="B1324" s="248"/>
    </row>
    <row r="1325" spans="2:2">
      <c r="B1325" s="248"/>
    </row>
    <row r="1326" spans="2:2">
      <c r="B1326" s="248"/>
    </row>
    <row r="1327" spans="2:2">
      <c r="B1327" s="248"/>
    </row>
    <row r="1328" spans="2:2">
      <c r="B1328" s="248"/>
    </row>
    <row r="1329" spans="2:2">
      <c r="B1329" s="248"/>
    </row>
    <row r="1330" spans="2:2">
      <c r="B1330" s="248"/>
    </row>
    <row r="1331" spans="2:2">
      <c r="B1331" s="248"/>
    </row>
    <row r="1332" spans="2:2">
      <c r="B1332" s="248"/>
    </row>
    <row r="1333" spans="2:2">
      <c r="B1333" s="248"/>
    </row>
    <row r="1334" spans="2:2">
      <c r="B1334" s="248"/>
    </row>
    <row r="1335" spans="2:2">
      <c r="B1335" s="248"/>
    </row>
    <row r="1336" spans="2:2">
      <c r="B1336" s="248"/>
    </row>
    <row r="1337" spans="2:2">
      <c r="B1337" s="248"/>
    </row>
    <row r="1338" spans="2:2">
      <c r="B1338" s="248"/>
    </row>
    <row r="1339" spans="2:2">
      <c r="B1339" s="248"/>
    </row>
    <row r="1340" spans="2:2">
      <c r="B1340" s="248"/>
    </row>
    <row r="1341" spans="2:2">
      <c r="B1341" s="248"/>
    </row>
    <row r="1342" spans="2:2">
      <c r="B1342" s="248"/>
    </row>
    <row r="1343" spans="2:2">
      <c r="B1343" s="248"/>
    </row>
    <row r="1344" spans="2:2">
      <c r="B1344" s="248"/>
    </row>
    <row r="1345" spans="2:2">
      <c r="B1345" s="248"/>
    </row>
    <row r="1346" spans="2:2">
      <c r="B1346" s="248"/>
    </row>
    <row r="1347" spans="2:2">
      <c r="B1347" s="248"/>
    </row>
    <row r="1348" spans="2:2">
      <c r="B1348" s="248"/>
    </row>
    <row r="1349" spans="2:2">
      <c r="B1349" s="248"/>
    </row>
    <row r="1350" spans="2:2">
      <c r="B1350" s="248"/>
    </row>
    <row r="1351" spans="2:2">
      <c r="B1351" s="248"/>
    </row>
    <row r="1352" spans="2:2">
      <c r="B1352" s="248"/>
    </row>
    <row r="1353" spans="2:2">
      <c r="B1353" s="248"/>
    </row>
    <row r="1354" spans="2:2">
      <c r="B1354" s="248"/>
    </row>
    <row r="1355" spans="2:2">
      <c r="B1355" s="248"/>
    </row>
    <row r="1356" spans="2:2">
      <c r="B1356" s="248"/>
    </row>
    <row r="1357" spans="2:2">
      <c r="B1357" s="248"/>
    </row>
    <row r="1358" spans="2:2">
      <c r="B1358" s="248"/>
    </row>
    <row r="1359" spans="2:2">
      <c r="B1359" s="248"/>
    </row>
    <row r="1360" spans="2:2">
      <c r="B1360" s="248"/>
    </row>
    <row r="1361" spans="2:2">
      <c r="B1361" s="248"/>
    </row>
    <row r="1362" spans="2:2">
      <c r="B1362" s="248"/>
    </row>
    <row r="1363" spans="2:2">
      <c r="B1363" s="248"/>
    </row>
    <row r="1364" spans="2:2">
      <c r="B1364" s="248"/>
    </row>
    <row r="1365" spans="2:2">
      <c r="B1365" s="248"/>
    </row>
    <row r="1366" spans="2:2">
      <c r="B1366" s="248"/>
    </row>
    <row r="1367" spans="2:2">
      <c r="B1367" s="248"/>
    </row>
    <row r="1368" spans="2:2">
      <c r="B1368" s="248"/>
    </row>
    <row r="1369" spans="2:2">
      <c r="B1369" s="248"/>
    </row>
    <row r="1370" spans="2:2">
      <c r="B1370" s="248"/>
    </row>
    <row r="1371" spans="2:2">
      <c r="B1371" s="248"/>
    </row>
    <row r="1372" spans="2:2">
      <c r="B1372" s="248"/>
    </row>
    <row r="1373" spans="2:2">
      <c r="B1373" s="248"/>
    </row>
    <row r="1374" spans="2:2">
      <c r="B1374" s="248"/>
    </row>
    <row r="1375" spans="2:2">
      <c r="B1375" s="248"/>
    </row>
    <row r="1376" spans="2:2">
      <c r="B1376" s="248"/>
    </row>
    <row r="1377" spans="2:2">
      <c r="B1377" s="248"/>
    </row>
    <row r="1378" spans="2:2">
      <c r="B1378" s="248"/>
    </row>
    <row r="1379" spans="2:2">
      <c r="B1379" s="248"/>
    </row>
    <row r="1380" spans="2:2">
      <c r="B1380" s="248"/>
    </row>
    <row r="1381" spans="2:2">
      <c r="B1381" s="248"/>
    </row>
    <row r="1382" spans="2:2">
      <c r="B1382" s="248"/>
    </row>
    <row r="1383" spans="2:2">
      <c r="B1383" s="248"/>
    </row>
    <row r="1384" spans="2:2">
      <c r="B1384" s="248"/>
    </row>
    <row r="1385" spans="2:2">
      <c r="B1385" s="248"/>
    </row>
    <row r="1386" spans="2:2">
      <c r="B1386" s="248"/>
    </row>
    <row r="1387" spans="2:2">
      <c r="B1387" s="248"/>
    </row>
    <row r="1388" spans="2:2">
      <c r="B1388" s="248"/>
    </row>
    <row r="1389" spans="2:2">
      <c r="B1389" s="248"/>
    </row>
    <row r="1390" spans="2:2">
      <c r="B1390" s="248"/>
    </row>
    <row r="1391" spans="2:2">
      <c r="B1391" s="248"/>
    </row>
    <row r="1392" spans="2:2">
      <c r="B1392" s="248"/>
    </row>
    <row r="1393" spans="2:2">
      <c r="B1393" s="248"/>
    </row>
    <row r="1394" spans="2:2">
      <c r="B1394" s="248"/>
    </row>
    <row r="1395" spans="2:2">
      <c r="B1395" s="248"/>
    </row>
    <row r="1396" spans="2:2">
      <c r="B1396" s="248"/>
    </row>
    <row r="1397" spans="2:2">
      <c r="B1397" s="248"/>
    </row>
    <row r="1398" spans="2:2">
      <c r="B1398" s="248"/>
    </row>
    <row r="1399" spans="2:2">
      <c r="B1399" s="248"/>
    </row>
    <row r="1400" spans="2:2">
      <c r="B1400" s="248"/>
    </row>
    <row r="1401" spans="2:2">
      <c r="B1401" s="248"/>
    </row>
    <row r="1402" spans="2:2">
      <c r="B1402" s="248"/>
    </row>
    <row r="1403" spans="2:2">
      <c r="B1403" s="248"/>
    </row>
    <row r="1404" spans="2:2">
      <c r="B1404" s="248"/>
    </row>
    <row r="1405" spans="2:2">
      <c r="B1405" s="248"/>
    </row>
    <row r="1406" spans="2:2">
      <c r="B1406" s="248"/>
    </row>
    <row r="1407" spans="2:2">
      <c r="B1407" s="248"/>
    </row>
    <row r="1408" spans="2:2">
      <c r="B1408" s="248"/>
    </row>
    <row r="1409" spans="2:2">
      <c r="B1409" s="248"/>
    </row>
    <row r="1410" spans="2:2">
      <c r="B1410" s="248"/>
    </row>
    <row r="1411" spans="2:2">
      <c r="B1411" s="248"/>
    </row>
    <row r="1412" spans="2:2">
      <c r="B1412" s="248"/>
    </row>
    <row r="1413" spans="2:2">
      <c r="B1413" s="248"/>
    </row>
    <row r="1414" spans="2:2">
      <c r="B1414" s="248"/>
    </row>
    <row r="1415" spans="2:2">
      <c r="B1415" s="248"/>
    </row>
    <row r="1416" spans="2:2">
      <c r="B1416" s="248"/>
    </row>
    <row r="1417" spans="2:2">
      <c r="B1417" s="248"/>
    </row>
    <row r="1418" spans="2:2">
      <c r="B1418" s="248"/>
    </row>
    <row r="1419" spans="2:2">
      <c r="B1419" s="248"/>
    </row>
    <row r="1420" spans="2:2">
      <c r="B1420" s="248"/>
    </row>
    <row r="1421" spans="2:2">
      <c r="B1421" s="248"/>
    </row>
    <row r="1422" spans="2:2">
      <c r="B1422" s="248"/>
    </row>
    <row r="1423" spans="2:2">
      <c r="B1423" s="248"/>
    </row>
    <row r="1424" spans="2:2">
      <c r="B1424" s="248"/>
    </row>
    <row r="1425" spans="2:2">
      <c r="B1425" s="248"/>
    </row>
    <row r="1426" spans="2:2">
      <c r="B1426" s="248"/>
    </row>
    <row r="1427" spans="2:2">
      <c r="B1427" s="248"/>
    </row>
    <row r="1428" spans="2:2">
      <c r="B1428" s="248"/>
    </row>
    <row r="1429" spans="2:2">
      <c r="B1429" s="248"/>
    </row>
    <row r="1430" spans="2:2">
      <c r="B1430" s="248"/>
    </row>
    <row r="1431" spans="2:2">
      <c r="B1431" s="248"/>
    </row>
    <row r="1432" spans="2:2">
      <c r="B1432" s="248"/>
    </row>
    <row r="1433" spans="2:2">
      <c r="B1433" s="248"/>
    </row>
    <row r="1434" spans="2:2">
      <c r="B1434" s="248"/>
    </row>
    <row r="1435" spans="2:2">
      <c r="B1435" s="248"/>
    </row>
    <row r="1436" spans="2:2">
      <c r="B1436" s="248"/>
    </row>
    <row r="1437" spans="2:2">
      <c r="B1437" s="248"/>
    </row>
    <row r="1438" spans="2:2">
      <c r="B1438" s="248"/>
    </row>
    <row r="1439" spans="2:2">
      <c r="B1439" s="248"/>
    </row>
    <row r="1440" spans="2:2">
      <c r="B1440" s="248"/>
    </row>
    <row r="1441" spans="2:2">
      <c r="B1441" s="248"/>
    </row>
    <row r="1442" spans="2:2">
      <c r="B1442" s="248"/>
    </row>
    <row r="1443" spans="2:2">
      <c r="B1443" s="248"/>
    </row>
    <row r="1444" spans="2:2">
      <c r="B1444" s="248"/>
    </row>
    <row r="1445" spans="2:2">
      <c r="B1445" s="248"/>
    </row>
    <row r="1446" spans="2:2">
      <c r="B1446" s="248"/>
    </row>
    <row r="1447" spans="2:2">
      <c r="B1447" s="248"/>
    </row>
    <row r="1448" spans="2:2">
      <c r="B1448" s="248"/>
    </row>
    <row r="1449" spans="2:2">
      <c r="B1449" s="248"/>
    </row>
    <row r="1450" spans="2:2">
      <c r="B1450" s="248"/>
    </row>
    <row r="1451" spans="2:2">
      <c r="B1451" s="248"/>
    </row>
    <row r="1452" spans="2:2">
      <c r="B1452" s="248"/>
    </row>
    <row r="1453" spans="2:2">
      <c r="B1453" s="248"/>
    </row>
    <row r="1454" spans="2:2">
      <c r="B1454" s="248"/>
    </row>
    <row r="1455" spans="2:2">
      <c r="B1455" s="248"/>
    </row>
    <row r="1456" spans="2:2">
      <c r="B1456" s="248"/>
    </row>
    <row r="1457" spans="2:2">
      <c r="B1457" s="248"/>
    </row>
    <row r="1458" spans="2:2">
      <c r="B1458" s="248"/>
    </row>
    <row r="1459" spans="2:2">
      <c r="B1459" s="248"/>
    </row>
    <row r="1460" spans="2:2">
      <c r="B1460" s="248"/>
    </row>
    <row r="1461" spans="2:2">
      <c r="B1461" s="248"/>
    </row>
    <row r="1462" spans="2:2">
      <c r="B1462" s="248"/>
    </row>
    <row r="1463" spans="2:2">
      <c r="B1463" s="248"/>
    </row>
    <row r="1464" spans="2:2">
      <c r="B1464" s="248"/>
    </row>
    <row r="1465" spans="2:2">
      <c r="B1465" s="248"/>
    </row>
    <row r="1466" spans="2:2">
      <c r="B1466" s="248"/>
    </row>
    <row r="1467" spans="2:2">
      <c r="B1467" s="248"/>
    </row>
    <row r="1468" spans="2:2">
      <c r="B1468" s="248"/>
    </row>
    <row r="1469" spans="2:2">
      <c r="B1469" s="248"/>
    </row>
    <row r="1470" spans="2:2">
      <c r="B1470" s="248"/>
    </row>
    <row r="1471" spans="2:2">
      <c r="B1471" s="248"/>
    </row>
    <row r="1472" spans="2:2">
      <c r="B1472" s="248"/>
    </row>
    <row r="1473" spans="2:2">
      <c r="B1473" s="248"/>
    </row>
    <row r="1474" spans="2:2">
      <c r="B1474" s="248"/>
    </row>
    <row r="1475" spans="2:2">
      <c r="B1475" s="248"/>
    </row>
    <row r="1476" spans="2:2">
      <c r="B1476" s="248"/>
    </row>
    <row r="1477" spans="2:2">
      <c r="B1477" s="248"/>
    </row>
    <row r="1478" spans="2:2">
      <c r="B1478" s="248"/>
    </row>
    <row r="1479" spans="2:2">
      <c r="B1479" s="248"/>
    </row>
    <row r="1480" spans="2:2">
      <c r="B1480" s="248"/>
    </row>
    <row r="1481" spans="2:2">
      <c r="B1481" s="248"/>
    </row>
    <row r="1482" spans="2:2">
      <c r="B1482" s="248"/>
    </row>
    <row r="1483" spans="2:2">
      <c r="B1483" s="248"/>
    </row>
    <row r="1484" spans="2:2">
      <c r="B1484" s="248"/>
    </row>
    <row r="1485" spans="2:2">
      <c r="B1485" s="248"/>
    </row>
    <row r="1486" spans="2:2">
      <c r="B1486" s="248"/>
    </row>
    <row r="1487" spans="2:2">
      <c r="B1487" s="248"/>
    </row>
    <row r="1488" spans="2:2">
      <c r="B1488" s="248"/>
    </row>
    <row r="1489" spans="2:2">
      <c r="B1489" s="248"/>
    </row>
    <row r="1490" spans="2:2">
      <c r="B1490" s="248"/>
    </row>
    <row r="1491" spans="2:2">
      <c r="B1491" s="248"/>
    </row>
    <row r="1492" spans="2:2">
      <c r="B1492" s="248"/>
    </row>
    <row r="1493" spans="2:2">
      <c r="B1493" s="248"/>
    </row>
    <row r="1494" spans="2:2">
      <c r="B1494" s="248"/>
    </row>
    <row r="1495" spans="2:2">
      <c r="B1495" s="248"/>
    </row>
    <row r="1496" spans="2:2">
      <c r="B1496" s="248"/>
    </row>
    <row r="1497" spans="2:2">
      <c r="B1497" s="248"/>
    </row>
    <row r="1498" spans="2:2">
      <c r="B1498" s="248"/>
    </row>
    <row r="1499" spans="2:2">
      <c r="B1499" s="248"/>
    </row>
    <row r="1500" spans="2:2">
      <c r="B1500" s="248"/>
    </row>
    <row r="1501" spans="2:2">
      <c r="B1501" s="248"/>
    </row>
    <row r="1502" spans="2:2">
      <c r="B1502" s="248"/>
    </row>
    <row r="1503" spans="2:2">
      <c r="B1503" s="248"/>
    </row>
    <row r="1504" spans="2:2">
      <c r="B1504" s="248"/>
    </row>
    <row r="1505" spans="2:2">
      <c r="B1505" s="248"/>
    </row>
    <row r="1506" spans="2:2">
      <c r="B1506" s="248"/>
    </row>
    <row r="1507" spans="2:2">
      <c r="B1507" s="248"/>
    </row>
    <row r="1508" spans="2:2">
      <c r="B1508" s="248"/>
    </row>
    <row r="1509" spans="2:2">
      <c r="B1509" s="248"/>
    </row>
    <row r="1510" spans="2:2">
      <c r="B1510" s="248"/>
    </row>
    <row r="1511" spans="2:2">
      <c r="B1511" s="248"/>
    </row>
    <row r="1512" spans="2:2">
      <c r="B1512" s="248"/>
    </row>
    <row r="1513" spans="2:2">
      <c r="B1513" s="248"/>
    </row>
    <row r="1514" spans="2:2">
      <c r="B1514" s="248"/>
    </row>
    <row r="1515" spans="2:2">
      <c r="B1515" s="248"/>
    </row>
    <row r="1516" spans="2:2">
      <c r="B1516" s="248"/>
    </row>
    <row r="1517" spans="2:2">
      <c r="B1517" s="248"/>
    </row>
    <row r="1518" spans="2:2">
      <c r="B1518" s="248"/>
    </row>
    <row r="1519" spans="2:2">
      <c r="B1519" s="248"/>
    </row>
    <row r="1520" spans="2:2">
      <c r="B1520" s="248"/>
    </row>
    <row r="1521" spans="2:2">
      <c r="B1521" s="248"/>
    </row>
    <row r="1522" spans="2:2">
      <c r="B1522" s="248"/>
    </row>
    <row r="1523" spans="2:2">
      <c r="B1523" s="248"/>
    </row>
    <row r="1524" spans="2:2">
      <c r="B1524" s="248"/>
    </row>
    <row r="1525" spans="2:2">
      <c r="B1525" s="248"/>
    </row>
    <row r="1526" spans="2:2">
      <c r="B1526" s="248"/>
    </row>
    <row r="1527" spans="2:2">
      <c r="B1527" s="248"/>
    </row>
    <row r="1528" spans="2:2">
      <c r="B1528" s="248"/>
    </row>
    <row r="1529" spans="2:2">
      <c r="B1529" s="248"/>
    </row>
    <row r="1530" spans="2:2">
      <c r="B1530" s="248"/>
    </row>
    <row r="1531" spans="2:2">
      <c r="B1531" s="248"/>
    </row>
    <row r="1532" spans="2:2">
      <c r="B1532" s="248"/>
    </row>
    <row r="1533" spans="2:2">
      <c r="B1533" s="248"/>
    </row>
    <row r="1534" spans="2:2">
      <c r="B1534" s="248"/>
    </row>
    <row r="1535" spans="2:2">
      <c r="B1535" s="248"/>
    </row>
    <row r="1536" spans="2:2">
      <c r="B1536" s="248"/>
    </row>
    <row r="1537" spans="2:2">
      <c r="B1537" s="248"/>
    </row>
    <row r="1538" spans="2:2">
      <c r="B1538" s="248"/>
    </row>
    <row r="1539" spans="2:2">
      <c r="B1539" s="248"/>
    </row>
    <row r="1540" spans="2:2">
      <c r="B1540" s="248"/>
    </row>
    <row r="1541" spans="2:2">
      <c r="B1541" s="248"/>
    </row>
    <row r="1542" spans="2:2">
      <c r="B1542" s="248"/>
    </row>
    <row r="1543" spans="2:2">
      <c r="B1543" s="248"/>
    </row>
    <row r="1544" spans="2:2">
      <c r="B1544" s="248"/>
    </row>
    <row r="1545" spans="2:2">
      <c r="B1545" s="248"/>
    </row>
    <row r="1546" spans="2:2">
      <c r="B1546" s="248"/>
    </row>
    <row r="1547" spans="2:2">
      <c r="B1547" s="248"/>
    </row>
    <row r="1548" spans="2:2">
      <c r="B1548" s="248"/>
    </row>
    <row r="1549" spans="2:2">
      <c r="B1549" s="248"/>
    </row>
    <row r="1550" spans="2:2">
      <c r="B1550" s="248"/>
    </row>
    <row r="1551" spans="2:2">
      <c r="B1551" s="248"/>
    </row>
    <row r="1552" spans="2:2">
      <c r="B1552" s="248"/>
    </row>
    <row r="1553" spans="2:2">
      <c r="B1553" s="248"/>
    </row>
    <row r="1554" spans="2:2">
      <c r="B1554" s="248"/>
    </row>
    <row r="1555" spans="2:2">
      <c r="B1555" s="248"/>
    </row>
    <row r="1556" spans="2:2">
      <c r="B1556" s="248"/>
    </row>
    <row r="1557" spans="2:2">
      <c r="B1557" s="248"/>
    </row>
    <row r="1558" spans="2:2">
      <c r="B1558" s="248"/>
    </row>
    <row r="1559" spans="2:2">
      <c r="B1559" s="248"/>
    </row>
    <row r="1560" spans="2:2">
      <c r="B1560" s="248"/>
    </row>
    <row r="1561" spans="2:2">
      <c r="B1561" s="248"/>
    </row>
    <row r="1562" spans="2:2">
      <c r="B1562" s="248"/>
    </row>
    <row r="1563" spans="2:2">
      <c r="B1563" s="248"/>
    </row>
    <row r="1564" spans="2:2">
      <c r="B1564" s="248"/>
    </row>
    <row r="1565" spans="2:2">
      <c r="B1565" s="248"/>
    </row>
    <row r="1566" spans="2:2">
      <c r="B1566" s="248"/>
    </row>
    <row r="1567" spans="2:2">
      <c r="B1567" s="248"/>
    </row>
    <row r="1568" spans="2:2">
      <c r="B1568" s="248"/>
    </row>
    <row r="1569" spans="2:2">
      <c r="B1569" s="248"/>
    </row>
    <row r="1570" spans="2:2">
      <c r="B1570" s="248"/>
    </row>
    <row r="1571" spans="2:2">
      <c r="B1571" s="248"/>
    </row>
    <row r="1572" spans="2:2">
      <c r="B1572" s="248"/>
    </row>
    <row r="1573" spans="2:2">
      <c r="B1573" s="248"/>
    </row>
    <row r="1574" spans="2:2">
      <c r="B1574" s="248"/>
    </row>
    <row r="1575" spans="2:2">
      <c r="B1575" s="248"/>
    </row>
    <row r="1576" spans="2:2">
      <c r="B1576" s="248"/>
    </row>
    <row r="1577" spans="2:2">
      <c r="B1577" s="248"/>
    </row>
    <row r="1578" spans="2:2">
      <c r="B1578" s="248"/>
    </row>
    <row r="1579" spans="2:2">
      <c r="B1579" s="248"/>
    </row>
    <row r="1580" spans="2:2">
      <c r="B1580" s="248"/>
    </row>
    <row r="1581" spans="2:2">
      <c r="B1581" s="248"/>
    </row>
    <row r="1582" spans="2:2">
      <c r="B1582" s="248"/>
    </row>
    <row r="1583" spans="2:2">
      <c r="B1583" s="248"/>
    </row>
    <row r="1584" spans="2:2">
      <c r="B1584" s="248"/>
    </row>
    <row r="1585" spans="2:2">
      <c r="B1585" s="248"/>
    </row>
    <row r="1586" spans="2:2">
      <c r="B1586" s="248"/>
    </row>
    <row r="1587" spans="2:2">
      <c r="B1587" s="248"/>
    </row>
    <row r="1588" spans="2:2">
      <c r="B1588" s="248"/>
    </row>
    <row r="1589" spans="2:2">
      <c r="B1589" s="248"/>
    </row>
    <row r="1590" spans="2:2">
      <c r="B1590" s="248"/>
    </row>
    <row r="1591" spans="2:2">
      <c r="B1591" s="248"/>
    </row>
    <row r="1592" spans="2:2">
      <c r="B1592" s="248"/>
    </row>
    <row r="1593" spans="2:2">
      <c r="B1593" s="248"/>
    </row>
    <row r="1594" spans="2:2">
      <c r="B1594" s="248"/>
    </row>
    <row r="1595" spans="2:2">
      <c r="B1595" s="248"/>
    </row>
    <row r="1596" spans="2:2">
      <c r="B1596" s="248"/>
    </row>
    <row r="1597" spans="2:2">
      <c r="B1597" s="248"/>
    </row>
    <row r="1598" spans="2:2">
      <c r="B1598" s="248"/>
    </row>
    <row r="1599" spans="2:2">
      <c r="B1599" s="248"/>
    </row>
    <row r="1600" spans="2:2">
      <c r="B1600" s="248"/>
    </row>
    <row r="1601" spans="2:2">
      <c r="B1601" s="248"/>
    </row>
    <row r="1602" spans="2:2">
      <c r="B1602" s="248"/>
    </row>
    <row r="1603" spans="2:2">
      <c r="B1603" s="248"/>
    </row>
    <row r="1604" spans="2:2">
      <c r="B1604" s="248"/>
    </row>
    <row r="1605" spans="2:2">
      <c r="B1605" s="248"/>
    </row>
    <row r="1606" spans="2:2">
      <c r="B1606" s="248"/>
    </row>
    <row r="1607" spans="2:2">
      <c r="B1607" s="248"/>
    </row>
    <row r="1608" spans="2:2">
      <c r="B1608" s="248"/>
    </row>
    <row r="1609" spans="2:2">
      <c r="B1609" s="248"/>
    </row>
    <row r="1610" spans="2:2">
      <c r="B1610" s="248"/>
    </row>
    <row r="1611" spans="2:2">
      <c r="B1611" s="248"/>
    </row>
    <row r="1612" spans="2:2">
      <c r="B1612" s="248"/>
    </row>
    <row r="1613" spans="2:2">
      <c r="B1613" s="248"/>
    </row>
    <row r="1614" spans="2:2">
      <c r="B1614" s="248"/>
    </row>
    <row r="1615" spans="2:2">
      <c r="B1615" s="248"/>
    </row>
    <row r="1616" spans="2:2">
      <c r="B1616" s="248"/>
    </row>
    <row r="1617" spans="2:2">
      <c r="B1617" s="248"/>
    </row>
    <row r="1618" spans="2:2">
      <c r="B1618" s="248"/>
    </row>
    <row r="1619" spans="2:2">
      <c r="B1619" s="248"/>
    </row>
    <row r="1620" spans="2:2">
      <c r="B1620" s="248"/>
    </row>
    <row r="1621" spans="2:2">
      <c r="B1621" s="248"/>
    </row>
    <row r="1622" spans="2:2">
      <c r="B1622" s="248"/>
    </row>
    <row r="1623" spans="2:2">
      <c r="B1623" s="248"/>
    </row>
    <row r="1624" spans="2:2">
      <c r="B1624" s="248"/>
    </row>
    <row r="1625" spans="2:2">
      <c r="B1625" s="248"/>
    </row>
    <row r="1626" spans="2:2">
      <c r="B1626" s="248"/>
    </row>
    <row r="1627" spans="2:2">
      <c r="B1627" s="248"/>
    </row>
    <row r="1628" spans="2:2">
      <c r="B1628" s="248"/>
    </row>
    <row r="1629" spans="2:2">
      <c r="B1629" s="248"/>
    </row>
    <row r="1630" spans="2:2">
      <c r="B1630" s="248"/>
    </row>
    <row r="1631" spans="2:2">
      <c r="B1631" s="248"/>
    </row>
    <row r="1632" spans="2:2">
      <c r="B1632" s="248"/>
    </row>
    <row r="1633" spans="2:2">
      <c r="B1633" s="248"/>
    </row>
    <row r="1634" spans="2:2">
      <c r="B1634" s="248"/>
    </row>
    <row r="1635" spans="2:2">
      <c r="B1635" s="248"/>
    </row>
    <row r="1636" spans="2:2">
      <c r="B1636" s="248"/>
    </row>
    <row r="1637" spans="2:2">
      <c r="B1637" s="248"/>
    </row>
    <row r="1638" spans="2:2">
      <c r="B1638" s="248"/>
    </row>
    <row r="1639" spans="2:2">
      <c r="B1639" s="248"/>
    </row>
    <row r="1640" spans="2:2">
      <c r="B1640" s="248"/>
    </row>
    <row r="1641" spans="2:2">
      <c r="B1641" s="248"/>
    </row>
    <row r="1642" spans="2:2">
      <c r="B1642" s="248"/>
    </row>
    <row r="1643" spans="2:2">
      <c r="B1643" s="248"/>
    </row>
    <row r="1644" spans="2:2">
      <c r="B1644" s="248"/>
    </row>
    <row r="1645" spans="2:2">
      <c r="B1645" s="248"/>
    </row>
    <row r="1646" spans="2:2">
      <c r="B1646" s="248"/>
    </row>
    <row r="1647" spans="2:2">
      <c r="B1647" s="248"/>
    </row>
    <row r="1648" spans="2:2">
      <c r="B1648" s="248"/>
    </row>
    <row r="1649" spans="2:2">
      <c r="B1649" s="248"/>
    </row>
    <row r="1650" spans="2:2">
      <c r="B1650" s="248"/>
    </row>
    <row r="1651" spans="2:2">
      <c r="B1651" s="248"/>
    </row>
    <row r="1652" spans="2:2">
      <c r="B1652" s="248"/>
    </row>
    <row r="1653" spans="2:2">
      <c r="B1653" s="248"/>
    </row>
    <row r="1654" spans="2:2">
      <c r="B1654" s="248"/>
    </row>
    <row r="1655" spans="2:2">
      <c r="B1655" s="248"/>
    </row>
    <row r="1656" spans="2:2">
      <c r="B1656" s="248"/>
    </row>
    <row r="1657" spans="2:2">
      <c r="B1657" s="248"/>
    </row>
    <row r="1658" spans="2:2">
      <c r="B1658" s="248"/>
    </row>
    <row r="1659" spans="2:2">
      <c r="B1659" s="248"/>
    </row>
    <row r="1660" spans="2:2">
      <c r="B1660" s="248"/>
    </row>
    <row r="1661" spans="2:2">
      <c r="B1661" s="248"/>
    </row>
    <row r="1662" spans="2:2">
      <c r="B1662" s="248"/>
    </row>
    <row r="1663" spans="2:2">
      <c r="B1663" s="248"/>
    </row>
    <row r="1664" spans="2:2">
      <c r="B1664" s="248"/>
    </row>
    <row r="1665" spans="2:2">
      <c r="B1665" s="248"/>
    </row>
    <row r="1666" spans="2:2">
      <c r="B1666" s="248"/>
    </row>
    <row r="1667" spans="2:2">
      <c r="B1667" s="248"/>
    </row>
    <row r="1668" spans="2:2">
      <c r="B1668" s="248"/>
    </row>
    <row r="1669" spans="2:2">
      <c r="B1669" s="248"/>
    </row>
    <row r="1670" spans="2:2">
      <c r="B1670" s="248"/>
    </row>
    <row r="1671" spans="2:2">
      <c r="B1671" s="248"/>
    </row>
    <row r="1672" spans="2:2">
      <c r="B1672" s="248"/>
    </row>
    <row r="1673" spans="2:2">
      <c r="B1673" s="248"/>
    </row>
    <row r="1674" spans="2:2">
      <c r="B1674" s="248"/>
    </row>
    <row r="1675" spans="2:2">
      <c r="B1675" s="248"/>
    </row>
    <row r="1676" spans="2:2">
      <c r="B1676" s="248"/>
    </row>
    <row r="1677" spans="2:2">
      <c r="B1677" s="248"/>
    </row>
    <row r="1678" spans="2:2">
      <c r="B1678" s="248"/>
    </row>
    <row r="1679" spans="2:2">
      <c r="B1679" s="248"/>
    </row>
    <row r="1680" spans="2:2">
      <c r="B1680" s="248"/>
    </row>
    <row r="1681" spans="2:2">
      <c r="B1681" s="248"/>
    </row>
    <row r="1682" spans="2:2">
      <c r="B1682" s="248"/>
    </row>
    <row r="1683" spans="2:2">
      <c r="B1683" s="248"/>
    </row>
    <row r="1684" spans="2:2">
      <c r="B1684" s="248"/>
    </row>
    <row r="1685" spans="2:2">
      <c r="B1685" s="248"/>
    </row>
    <row r="1686" spans="2:2">
      <c r="B1686" s="248"/>
    </row>
    <row r="1687" spans="2:2">
      <c r="B1687" s="248"/>
    </row>
    <row r="1688" spans="2:2">
      <c r="B1688" s="248"/>
    </row>
    <row r="1689" spans="2:2">
      <c r="B1689" s="248"/>
    </row>
    <row r="1690" spans="2:2">
      <c r="B1690" s="248"/>
    </row>
    <row r="1691" spans="2:2">
      <c r="B1691" s="248"/>
    </row>
    <row r="1692" spans="2:2">
      <c r="B1692" s="248"/>
    </row>
    <row r="1693" spans="2:2">
      <c r="B1693" s="248"/>
    </row>
    <row r="1694" spans="2:2">
      <c r="B1694" s="248"/>
    </row>
    <row r="1695" spans="2:2">
      <c r="B1695" s="248"/>
    </row>
    <row r="1696" spans="2:2">
      <c r="B1696" s="248"/>
    </row>
    <row r="1697" spans="2:2">
      <c r="B1697" s="248"/>
    </row>
    <row r="1698" spans="2:2">
      <c r="B1698" s="248"/>
    </row>
    <row r="1699" spans="2:2">
      <c r="B1699" s="248"/>
    </row>
    <row r="1700" spans="2:2">
      <c r="B1700" s="248"/>
    </row>
    <row r="1701" spans="2:2">
      <c r="B1701" s="248"/>
    </row>
    <row r="1702" spans="2:2">
      <c r="B1702" s="248"/>
    </row>
    <row r="1703" spans="2:2">
      <c r="B1703" s="248"/>
    </row>
    <row r="1704" spans="2:2">
      <c r="B1704" s="248"/>
    </row>
    <row r="1705" spans="2:2">
      <c r="B1705" s="248"/>
    </row>
    <row r="1706" spans="2:2">
      <c r="B1706" s="248"/>
    </row>
    <row r="1707" spans="2:2">
      <c r="B1707" s="248"/>
    </row>
    <row r="1708" spans="2:2">
      <c r="B1708" s="248"/>
    </row>
    <row r="1709" spans="2:2">
      <c r="B1709" s="248"/>
    </row>
    <row r="1710" spans="2:2">
      <c r="B1710" s="248"/>
    </row>
    <row r="1711" spans="2:2">
      <c r="B1711" s="248"/>
    </row>
    <row r="1712" spans="2:2">
      <c r="B1712" s="248"/>
    </row>
    <row r="1713" spans="2:2">
      <c r="B1713" s="248"/>
    </row>
    <row r="1714" spans="2:2">
      <c r="B1714" s="248"/>
    </row>
    <row r="1715" spans="2:2">
      <c r="B1715" s="248"/>
    </row>
    <row r="1716" spans="2:2">
      <c r="B1716" s="248"/>
    </row>
    <row r="1717" spans="2:2">
      <c r="B1717" s="248"/>
    </row>
    <row r="1718" spans="2:2">
      <c r="B1718" s="248"/>
    </row>
    <row r="1719" spans="2:2">
      <c r="B1719" s="248"/>
    </row>
    <row r="1720" spans="2:2">
      <c r="B1720" s="248"/>
    </row>
    <row r="1721" spans="2:2">
      <c r="B1721" s="248"/>
    </row>
    <row r="1722" spans="2:2">
      <c r="B1722" s="248"/>
    </row>
    <row r="1723" spans="2:2">
      <c r="B1723" s="248"/>
    </row>
    <row r="1724" spans="2:2">
      <c r="B1724" s="248"/>
    </row>
    <row r="1725" spans="2:2">
      <c r="B1725" s="248"/>
    </row>
    <row r="1726" spans="2:2">
      <c r="B1726" s="248"/>
    </row>
    <row r="1727" spans="2:2">
      <c r="B1727" s="248"/>
    </row>
    <row r="1728" spans="2:2">
      <c r="B1728" s="248"/>
    </row>
    <row r="1729" spans="2:2">
      <c r="B1729" s="248"/>
    </row>
    <row r="1730" spans="2:2">
      <c r="B1730" s="248"/>
    </row>
    <row r="1731" spans="2:2">
      <c r="B1731" s="248"/>
    </row>
    <row r="1732" spans="2:2">
      <c r="B1732" s="248"/>
    </row>
    <row r="1733" spans="2:2">
      <c r="B1733" s="248"/>
    </row>
    <row r="1734" spans="2:2">
      <c r="B1734" s="248"/>
    </row>
    <row r="1735" spans="2:2">
      <c r="B1735" s="248"/>
    </row>
    <row r="1736" spans="2:2">
      <c r="B1736" s="248"/>
    </row>
    <row r="1737" spans="2:2">
      <c r="B1737" s="248"/>
    </row>
    <row r="1738" spans="2:2">
      <c r="B1738" s="248"/>
    </row>
    <row r="1739" spans="2:2">
      <c r="B1739" s="248"/>
    </row>
    <row r="1740" spans="2:2">
      <c r="B1740" s="248"/>
    </row>
    <row r="1741" spans="2:2">
      <c r="B1741" s="248"/>
    </row>
    <row r="1742" spans="2:2">
      <c r="B1742" s="248"/>
    </row>
    <row r="1743" spans="2:2">
      <c r="B1743" s="248"/>
    </row>
    <row r="1744" spans="2:2">
      <c r="B1744" s="248"/>
    </row>
    <row r="1745" spans="2:2">
      <c r="B1745" s="248"/>
    </row>
    <row r="1746" spans="2:2">
      <c r="B1746" s="248"/>
    </row>
    <row r="1747" spans="2:2">
      <c r="B1747" s="248"/>
    </row>
    <row r="1748" spans="2:2">
      <c r="B1748" s="248"/>
    </row>
    <row r="1749" spans="2:2">
      <c r="B1749" s="248"/>
    </row>
    <row r="1750" spans="2:2">
      <c r="B1750" s="248"/>
    </row>
    <row r="1751" spans="2:2">
      <c r="B1751" s="248"/>
    </row>
    <row r="1752" spans="2:2">
      <c r="B1752" s="248"/>
    </row>
    <row r="1753" spans="2:2">
      <c r="B1753" s="248"/>
    </row>
    <row r="1754" spans="2:2">
      <c r="B1754" s="248"/>
    </row>
    <row r="1755" spans="2:2">
      <c r="B1755" s="248"/>
    </row>
    <row r="1756" spans="2:2">
      <c r="B1756" s="248"/>
    </row>
    <row r="1757" spans="2:2">
      <c r="B1757" s="248"/>
    </row>
    <row r="1758" spans="2:2">
      <c r="B1758" s="248"/>
    </row>
    <row r="1759" spans="2:2">
      <c r="B1759" s="248"/>
    </row>
    <row r="1760" spans="2:2">
      <c r="B1760" s="248"/>
    </row>
    <row r="1761" spans="2:2">
      <c r="B1761" s="248"/>
    </row>
    <row r="1762" spans="2:2">
      <c r="B1762" s="248"/>
    </row>
    <row r="1763" spans="2:2">
      <c r="B1763" s="248"/>
    </row>
    <row r="1764" spans="2:2">
      <c r="B1764" s="248"/>
    </row>
    <row r="1765" spans="2:2">
      <c r="B1765" s="248"/>
    </row>
    <row r="1766" spans="2:2">
      <c r="B1766" s="248"/>
    </row>
    <row r="1767" spans="2:2">
      <c r="B1767" s="248"/>
    </row>
    <row r="1768" spans="2:2">
      <c r="B1768" s="248"/>
    </row>
    <row r="1769" spans="2:2">
      <c r="B1769" s="248"/>
    </row>
    <row r="1770" spans="2:2">
      <c r="B1770" s="248"/>
    </row>
    <row r="1771" spans="2:2">
      <c r="B1771" s="248"/>
    </row>
    <row r="1772" spans="2:2">
      <c r="B1772" s="248"/>
    </row>
    <row r="1773" spans="2:2">
      <c r="B1773" s="248"/>
    </row>
    <row r="1774" spans="2:2">
      <c r="B1774" s="248"/>
    </row>
    <row r="1775" spans="2:2">
      <c r="B1775" s="248"/>
    </row>
    <row r="1776" spans="2:2">
      <c r="B1776" s="248"/>
    </row>
    <row r="1777" spans="2:2">
      <c r="B1777" s="248"/>
    </row>
    <row r="1778" spans="2:2">
      <c r="B1778" s="248"/>
    </row>
    <row r="1779" spans="2:2">
      <c r="B1779" s="248"/>
    </row>
    <row r="1780" spans="2:2">
      <c r="B1780" s="248"/>
    </row>
    <row r="1781" spans="2:2">
      <c r="B1781" s="248"/>
    </row>
    <row r="1782" spans="2:2">
      <c r="B1782" s="248"/>
    </row>
    <row r="1783" spans="2:2">
      <c r="B1783" s="248"/>
    </row>
    <row r="1784" spans="2:2">
      <c r="B1784" s="248"/>
    </row>
    <row r="1785" spans="2:2">
      <c r="B1785" s="248"/>
    </row>
    <row r="1786" spans="2:2">
      <c r="B1786" s="248"/>
    </row>
    <row r="1787" spans="2:2">
      <c r="B1787" s="248"/>
    </row>
    <row r="1788" spans="2:2">
      <c r="B1788" s="248"/>
    </row>
    <row r="1789" spans="2:2">
      <c r="B1789" s="248"/>
    </row>
    <row r="1790" spans="2:2">
      <c r="B1790" s="248"/>
    </row>
    <row r="1791" spans="2:2">
      <c r="B1791" s="248"/>
    </row>
    <row r="1792" spans="2:2">
      <c r="B1792" s="248"/>
    </row>
    <row r="1793" spans="2:2">
      <c r="B1793" s="248"/>
    </row>
    <row r="1794" spans="2:2">
      <c r="B1794" s="248"/>
    </row>
    <row r="1795" spans="2:2">
      <c r="B1795" s="248"/>
    </row>
    <row r="1796" spans="2:2">
      <c r="B1796" s="248"/>
    </row>
    <row r="1797" spans="2:2">
      <c r="B1797" s="248"/>
    </row>
    <row r="1798" spans="2:2">
      <c r="B1798" s="248"/>
    </row>
    <row r="1799" spans="2:2">
      <c r="B1799" s="248"/>
    </row>
    <row r="1800" spans="2:2">
      <c r="B1800" s="248"/>
    </row>
    <row r="1801" spans="2:2">
      <c r="B1801" s="248"/>
    </row>
    <row r="1802" spans="2:2">
      <c r="B1802" s="248"/>
    </row>
    <row r="1803" spans="2:2">
      <c r="B1803" s="248"/>
    </row>
    <row r="1804" spans="2:2">
      <c r="B1804" s="248"/>
    </row>
    <row r="1805" spans="2:2">
      <c r="B1805" s="248"/>
    </row>
    <row r="1806" spans="2:2">
      <c r="B1806" s="248"/>
    </row>
    <row r="1807" spans="2:2">
      <c r="B1807" s="248"/>
    </row>
    <row r="1808" spans="2:2">
      <c r="B1808" s="248"/>
    </row>
    <row r="1809" spans="2:2">
      <c r="B1809" s="248"/>
    </row>
    <row r="1810" spans="2:2">
      <c r="B1810" s="248"/>
    </row>
    <row r="1811" spans="2:2">
      <c r="B1811" s="248"/>
    </row>
    <row r="1812" spans="2:2">
      <c r="B1812" s="248"/>
    </row>
    <row r="1813" spans="2:2">
      <c r="B1813" s="248"/>
    </row>
    <row r="1814" spans="2:2">
      <c r="B1814" s="248"/>
    </row>
    <row r="1815" spans="2:2">
      <c r="B1815" s="248"/>
    </row>
    <row r="1816" spans="2:2">
      <c r="B1816" s="248"/>
    </row>
    <row r="1817" spans="2:2">
      <c r="B1817" s="248"/>
    </row>
    <row r="1818" spans="2:2">
      <c r="B1818" s="248"/>
    </row>
    <row r="1819" spans="2:2">
      <c r="B1819" s="248"/>
    </row>
    <row r="1820" spans="2:2">
      <c r="B1820" s="248"/>
    </row>
    <row r="1821" spans="2:2">
      <c r="B1821" s="248"/>
    </row>
    <row r="1822" spans="2:2">
      <c r="B1822" s="248"/>
    </row>
    <row r="1823" spans="2:2">
      <c r="B1823" s="248"/>
    </row>
    <row r="1824" spans="2:2">
      <c r="B1824" s="248"/>
    </row>
    <row r="1825" spans="2:2">
      <c r="B1825" s="248"/>
    </row>
    <row r="1826" spans="2:2">
      <c r="B1826" s="248"/>
    </row>
    <row r="1827" spans="2:2">
      <c r="B1827" s="248"/>
    </row>
    <row r="1828" spans="2:2">
      <c r="B1828" s="248"/>
    </row>
    <row r="1829" spans="2:2">
      <c r="B1829" s="248"/>
    </row>
    <row r="1830" spans="2:2">
      <c r="B1830" s="248"/>
    </row>
    <row r="1831" spans="2:2">
      <c r="B1831" s="248"/>
    </row>
    <row r="1832" spans="2:2">
      <c r="B1832" s="248"/>
    </row>
    <row r="1833" spans="2:2">
      <c r="B1833" s="248"/>
    </row>
    <row r="1834" spans="2:2">
      <c r="B1834" s="248"/>
    </row>
    <row r="1835" spans="2:2">
      <c r="B1835" s="248"/>
    </row>
    <row r="1836" spans="2:2">
      <c r="B1836" s="248"/>
    </row>
    <row r="1837" spans="2:2">
      <c r="B1837" s="248"/>
    </row>
    <row r="1838" spans="2:2">
      <c r="B1838" s="248"/>
    </row>
    <row r="1839" spans="2:2">
      <c r="B1839" s="248"/>
    </row>
    <row r="1840" spans="2:2">
      <c r="B1840" s="248"/>
    </row>
    <row r="1841" spans="2:2">
      <c r="B1841" s="248"/>
    </row>
    <row r="1842" spans="2:2">
      <c r="B1842" s="248"/>
    </row>
    <row r="1843" spans="2:2">
      <c r="B1843" s="248"/>
    </row>
    <row r="1844" spans="2:2">
      <c r="B1844" s="248"/>
    </row>
    <row r="1845" spans="2:2">
      <c r="B1845" s="248"/>
    </row>
    <row r="1846" spans="2:2">
      <c r="B1846" s="248"/>
    </row>
    <row r="1847" spans="2:2">
      <c r="B1847" s="248"/>
    </row>
    <row r="1848" spans="2:2">
      <c r="B1848" s="248"/>
    </row>
    <row r="1849" spans="2:2">
      <c r="B1849" s="248"/>
    </row>
    <row r="1850" spans="2:2">
      <c r="B1850" s="248"/>
    </row>
    <row r="1851" spans="2:2">
      <c r="B1851" s="248"/>
    </row>
    <row r="1852" spans="2:2">
      <c r="B1852" s="248"/>
    </row>
    <row r="1853" spans="2:2">
      <c r="B1853" s="248"/>
    </row>
    <row r="1854" spans="2:2">
      <c r="B1854" s="248"/>
    </row>
    <row r="1855" spans="2:2">
      <c r="B1855" s="248"/>
    </row>
    <row r="1856" spans="2:2">
      <c r="B1856" s="248"/>
    </row>
    <row r="1857" spans="2:2">
      <c r="B1857" s="248"/>
    </row>
    <row r="1858" spans="2:2">
      <c r="B1858" s="248"/>
    </row>
    <row r="1859" spans="2:2">
      <c r="B1859" s="248"/>
    </row>
    <row r="1860" spans="2:2">
      <c r="B1860" s="248"/>
    </row>
    <row r="1861" spans="2:2">
      <c r="B1861" s="248"/>
    </row>
    <row r="1862" spans="2:2">
      <c r="B1862" s="248"/>
    </row>
    <row r="1863" spans="2:2">
      <c r="B1863" s="248"/>
    </row>
    <row r="1864" spans="2:2">
      <c r="B1864" s="248"/>
    </row>
    <row r="1865" spans="2:2">
      <c r="B1865" s="248"/>
    </row>
    <row r="1866" spans="2:2">
      <c r="B1866" s="248"/>
    </row>
    <row r="1867" spans="2:2">
      <c r="B1867" s="248"/>
    </row>
    <row r="1868" spans="2:2">
      <c r="B1868" s="248"/>
    </row>
    <row r="1869" spans="2:2">
      <c r="B1869" s="248"/>
    </row>
    <row r="1870" spans="2:2">
      <c r="B1870" s="248"/>
    </row>
    <row r="1871" spans="2:2">
      <c r="B1871" s="248"/>
    </row>
    <row r="1872" spans="2:2">
      <c r="B1872" s="248"/>
    </row>
    <row r="1873" spans="2:2">
      <c r="B1873" s="248"/>
    </row>
    <row r="1874" spans="2:2">
      <c r="B1874" s="248"/>
    </row>
    <row r="1875" spans="2:2">
      <c r="B1875" s="248"/>
    </row>
    <row r="1876" spans="2:2">
      <c r="B1876" s="248"/>
    </row>
    <row r="1877" spans="2:2">
      <c r="B1877" s="248"/>
    </row>
    <row r="1878" spans="2:2">
      <c r="B1878" s="248"/>
    </row>
    <row r="1879" spans="2:2">
      <c r="B1879" s="248"/>
    </row>
    <row r="1880" spans="2:2">
      <c r="B1880" s="248"/>
    </row>
    <row r="1881" spans="2:2">
      <c r="B1881" s="248"/>
    </row>
    <row r="1882" spans="2:2">
      <c r="B1882" s="248"/>
    </row>
    <row r="1883" spans="2:2">
      <c r="B1883" s="248"/>
    </row>
    <row r="1884" spans="2:2">
      <c r="B1884" s="248"/>
    </row>
    <row r="1885" spans="2:2">
      <c r="B1885" s="248"/>
    </row>
    <row r="1886" spans="2:2">
      <c r="B1886" s="248"/>
    </row>
    <row r="1887" spans="2:2">
      <c r="B1887" s="248"/>
    </row>
    <row r="1888" spans="2:2">
      <c r="B1888" s="248"/>
    </row>
    <row r="1889" spans="2:2">
      <c r="B1889" s="248"/>
    </row>
    <row r="1890" spans="2:2">
      <c r="B1890" s="248"/>
    </row>
    <row r="1891" spans="2:2">
      <c r="B1891" s="248"/>
    </row>
    <row r="1892" spans="2:2">
      <c r="B1892" s="248"/>
    </row>
    <row r="1893" spans="2:2">
      <c r="B1893" s="248"/>
    </row>
    <row r="1894" spans="2:2">
      <c r="B1894" s="248"/>
    </row>
    <row r="1895" spans="2:2">
      <c r="B1895" s="248"/>
    </row>
    <row r="1896" spans="2:2">
      <c r="B1896" s="248"/>
    </row>
    <row r="1897" spans="2:2">
      <c r="B1897" s="248"/>
    </row>
    <row r="1898" spans="2:2">
      <c r="B1898" s="248"/>
    </row>
    <row r="1899" spans="2:2">
      <c r="B1899" s="248"/>
    </row>
    <row r="1900" spans="2:2">
      <c r="B1900" s="248"/>
    </row>
    <row r="1901" spans="2:2">
      <c r="B1901" s="248"/>
    </row>
    <row r="1902" spans="2:2">
      <c r="B1902" s="248"/>
    </row>
    <row r="1903" spans="2:2">
      <c r="B1903" s="248"/>
    </row>
    <row r="1904" spans="2:2">
      <c r="B1904" s="248"/>
    </row>
    <row r="1905" spans="2:2">
      <c r="B1905" s="248"/>
    </row>
    <row r="1906" spans="2:2">
      <c r="B1906" s="248"/>
    </row>
    <row r="1907" spans="2:2">
      <c r="B1907" s="248"/>
    </row>
    <row r="1908" spans="2:2">
      <c r="B1908" s="248"/>
    </row>
    <row r="1909" spans="2:2">
      <c r="B1909" s="248"/>
    </row>
    <row r="1910" spans="2:2">
      <c r="B1910" s="248"/>
    </row>
    <row r="1911" spans="2:2">
      <c r="B1911" s="248"/>
    </row>
    <row r="1912" spans="2:2">
      <c r="B1912" s="248"/>
    </row>
    <row r="1913" spans="2:2">
      <c r="B1913" s="248"/>
    </row>
    <row r="1914" spans="2:2">
      <c r="B1914" s="248"/>
    </row>
    <row r="1915" spans="2:2">
      <c r="B1915" s="248"/>
    </row>
    <row r="1916" spans="2:2">
      <c r="B1916" s="248"/>
    </row>
    <row r="1917" spans="2:2">
      <c r="B1917" s="248"/>
    </row>
    <row r="1918" spans="2:2">
      <c r="B1918" s="248"/>
    </row>
    <row r="1919" spans="2:2">
      <c r="B1919" s="248"/>
    </row>
    <row r="1920" spans="2:2">
      <c r="B1920" s="248"/>
    </row>
    <row r="1921" spans="2:2">
      <c r="B1921" s="248"/>
    </row>
    <row r="1922" spans="2:2">
      <c r="B1922" s="248"/>
    </row>
    <row r="1923" spans="2:2">
      <c r="B1923" s="248"/>
    </row>
    <row r="1924" spans="2:2">
      <c r="B1924" s="248"/>
    </row>
    <row r="1925" spans="2:2">
      <c r="B1925" s="248"/>
    </row>
    <row r="1926" spans="2:2">
      <c r="B1926" s="248"/>
    </row>
    <row r="1927" spans="2:2">
      <c r="B1927" s="248"/>
    </row>
    <row r="1928" spans="2:2">
      <c r="B1928" s="248"/>
    </row>
    <row r="1929" spans="2:2">
      <c r="B1929" s="248"/>
    </row>
    <row r="1930" spans="2:2">
      <c r="B1930" s="248"/>
    </row>
    <row r="1931" spans="2:2">
      <c r="B1931" s="248"/>
    </row>
    <row r="1932" spans="2:2">
      <c r="B1932" s="248"/>
    </row>
    <row r="1933" spans="2:2">
      <c r="B1933" s="248"/>
    </row>
    <row r="1934" spans="2:2">
      <c r="B1934" s="248"/>
    </row>
    <row r="1935" spans="2:2">
      <c r="B1935" s="248"/>
    </row>
    <row r="1936" spans="2:2">
      <c r="B1936" s="248"/>
    </row>
    <row r="1937" spans="2:2">
      <c r="B1937" s="248"/>
    </row>
    <row r="1938" spans="2:2">
      <c r="B1938" s="248"/>
    </row>
    <row r="1939" spans="2:2">
      <c r="B1939" s="248"/>
    </row>
    <row r="1940" spans="2:2">
      <c r="B1940" s="248"/>
    </row>
    <row r="1941" spans="2:2">
      <c r="B1941" s="248"/>
    </row>
    <row r="1942" spans="2:2">
      <c r="B1942" s="248"/>
    </row>
    <row r="1943" spans="2:2">
      <c r="B1943" s="248"/>
    </row>
    <row r="1944" spans="2:2">
      <c r="B1944" s="248"/>
    </row>
    <row r="1945" spans="2:2">
      <c r="B1945" s="248"/>
    </row>
    <row r="1946" spans="2:2">
      <c r="B1946" s="248"/>
    </row>
    <row r="1947" spans="2:2">
      <c r="B1947" s="248"/>
    </row>
    <row r="1948" spans="2:2">
      <c r="B1948" s="248"/>
    </row>
    <row r="1949" spans="2:2">
      <c r="B1949" s="248"/>
    </row>
    <row r="1950" spans="2:2">
      <c r="B1950" s="248"/>
    </row>
    <row r="1951" spans="2:2">
      <c r="B1951" s="248"/>
    </row>
    <row r="1952" spans="2:2">
      <c r="B1952" s="248"/>
    </row>
    <row r="1953" spans="2:2">
      <c r="B1953" s="248"/>
    </row>
    <row r="1954" spans="2:2">
      <c r="B1954" s="248"/>
    </row>
    <row r="1955" spans="2:2">
      <c r="B1955" s="248"/>
    </row>
    <row r="1956" spans="2:2">
      <c r="B1956" s="248"/>
    </row>
    <row r="1957" spans="2:2">
      <c r="B1957" s="248"/>
    </row>
    <row r="1958" spans="2:2">
      <c r="B1958" s="248"/>
    </row>
    <row r="1959" spans="2:2">
      <c r="B1959" s="248"/>
    </row>
    <row r="1960" spans="2:2">
      <c r="B1960" s="248"/>
    </row>
    <row r="1961" spans="2:2">
      <c r="B1961" s="248"/>
    </row>
    <row r="1962" spans="2:2">
      <c r="B1962" s="248"/>
    </row>
    <row r="1963" spans="2:2">
      <c r="B1963" s="248"/>
    </row>
    <row r="1964" spans="2:2">
      <c r="B1964" s="248"/>
    </row>
    <row r="1965" spans="2:2">
      <c r="B1965" s="248"/>
    </row>
    <row r="1966" spans="2:2">
      <c r="B1966" s="248"/>
    </row>
    <row r="1967" spans="2:2">
      <c r="B1967" s="248"/>
    </row>
    <row r="1968" spans="2:2">
      <c r="B1968" s="248"/>
    </row>
    <row r="1969" spans="2:2">
      <c r="B1969" s="248"/>
    </row>
    <row r="1970" spans="2:2">
      <c r="B1970" s="248"/>
    </row>
    <row r="1971" spans="2:2">
      <c r="B1971" s="248"/>
    </row>
    <row r="1972" spans="2:2">
      <c r="B1972" s="248"/>
    </row>
    <row r="1973" spans="2:2">
      <c r="B1973" s="248"/>
    </row>
    <row r="1974" spans="2:2">
      <c r="B1974" s="248"/>
    </row>
    <row r="1975" spans="2:2">
      <c r="B1975" s="248"/>
    </row>
    <row r="1976" spans="2:2">
      <c r="B1976" s="248"/>
    </row>
    <row r="1977" spans="2:2">
      <c r="B1977" s="248"/>
    </row>
    <row r="1978" spans="2:2">
      <c r="B1978" s="248"/>
    </row>
    <row r="1979" spans="2:2">
      <c r="B1979" s="248"/>
    </row>
    <row r="1980" spans="2:2">
      <c r="B1980" s="248"/>
    </row>
    <row r="1981" spans="2:2">
      <c r="B1981" s="248"/>
    </row>
    <row r="1982" spans="2:2">
      <c r="B1982" s="248"/>
    </row>
    <row r="1983" spans="2:2">
      <c r="B1983" s="248"/>
    </row>
    <row r="1984" spans="2:2">
      <c r="B1984" s="248"/>
    </row>
    <row r="1985" spans="2:2">
      <c r="B1985" s="248"/>
    </row>
    <row r="1986" spans="2:2">
      <c r="B1986" s="248"/>
    </row>
    <row r="1987" spans="2:2">
      <c r="B1987" s="248"/>
    </row>
    <row r="1988" spans="2:2">
      <c r="B1988" s="248"/>
    </row>
    <row r="1989" spans="2:2">
      <c r="B1989" s="248"/>
    </row>
    <row r="1990" spans="2:2">
      <c r="B1990" s="248"/>
    </row>
    <row r="1991" spans="2:2">
      <c r="B1991" s="248"/>
    </row>
    <row r="1992" spans="2:2">
      <c r="B1992" s="248"/>
    </row>
    <row r="1993" spans="2:2">
      <c r="B1993" s="248"/>
    </row>
    <row r="1994" spans="2:2">
      <c r="B1994" s="248"/>
    </row>
    <row r="1995" spans="2:2">
      <c r="B1995" s="248"/>
    </row>
    <row r="1996" spans="2:2">
      <c r="B1996" s="248"/>
    </row>
    <row r="1997" spans="2:2">
      <c r="B1997" s="248"/>
    </row>
    <row r="1998" spans="2:2">
      <c r="B1998" s="248"/>
    </row>
    <row r="1999" spans="2:2">
      <c r="B1999" s="248"/>
    </row>
    <row r="2000" spans="2:2">
      <c r="B2000" s="248"/>
    </row>
    <row r="2001" spans="2:2">
      <c r="B2001" s="248"/>
    </row>
    <row r="2002" spans="2:2">
      <c r="B2002" s="248"/>
    </row>
    <row r="2003" spans="2:2">
      <c r="B2003" s="248"/>
    </row>
    <row r="2004" spans="2:2">
      <c r="B2004" s="248"/>
    </row>
    <row r="2005" spans="2:2">
      <c r="B2005" s="248"/>
    </row>
    <row r="2006" spans="2:2">
      <c r="B2006" s="248"/>
    </row>
    <row r="2007" spans="2:2">
      <c r="B2007" s="248"/>
    </row>
    <row r="2008" spans="2:2">
      <c r="B2008" s="248"/>
    </row>
    <row r="2009" spans="2:2">
      <c r="B2009" s="248"/>
    </row>
    <row r="2010" spans="2:2">
      <c r="B2010" s="248"/>
    </row>
    <row r="2011" spans="2:2">
      <c r="B2011" s="248"/>
    </row>
    <row r="2012" spans="2:2">
      <c r="B2012" s="248"/>
    </row>
    <row r="2013" spans="2:2">
      <c r="B2013" s="248"/>
    </row>
    <row r="2014" spans="2:2">
      <c r="B2014" s="248"/>
    </row>
    <row r="2015" spans="2:2">
      <c r="B2015" s="248"/>
    </row>
    <row r="2016" spans="2:2">
      <c r="B2016" s="248"/>
    </row>
    <row r="2017" spans="2:2">
      <c r="B2017" s="248"/>
    </row>
    <row r="2018" spans="2:2">
      <c r="B2018" s="248"/>
    </row>
    <row r="2019" spans="2:2">
      <c r="B2019" s="248"/>
    </row>
    <row r="2020" spans="2:2">
      <c r="B2020" s="248"/>
    </row>
    <row r="2021" spans="2:2">
      <c r="B2021" s="248"/>
    </row>
    <row r="2022" spans="2:2">
      <c r="B2022" s="248"/>
    </row>
    <row r="2023" spans="2:2">
      <c r="B2023" s="248"/>
    </row>
    <row r="2024" spans="2:2">
      <c r="B2024" s="248"/>
    </row>
    <row r="2025" spans="2:2">
      <c r="B2025" s="248"/>
    </row>
    <row r="2026" spans="2:2">
      <c r="B2026" s="248"/>
    </row>
    <row r="2027" spans="2:2">
      <c r="B2027" s="248"/>
    </row>
    <row r="2028" spans="2:2">
      <c r="B2028" s="248"/>
    </row>
    <row r="2029" spans="2:2">
      <c r="B2029" s="248"/>
    </row>
    <row r="2030" spans="2:2">
      <c r="B2030" s="248"/>
    </row>
    <row r="2031" spans="2:2">
      <c r="B2031" s="248"/>
    </row>
    <row r="2032" spans="2:2">
      <c r="B2032" s="248"/>
    </row>
    <row r="2033" spans="2:2">
      <c r="B2033" s="248"/>
    </row>
    <row r="2034" spans="2:2">
      <c r="B2034" s="248"/>
    </row>
    <row r="2035" spans="2:2">
      <c r="B2035" s="248"/>
    </row>
    <row r="2036" spans="2:2">
      <c r="B2036" s="248"/>
    </row>
    <row r="2037" spans="2:2">
      <c r="B2037" s="248"/>
    </row>
    <row r="2038" spans="2:2">
      <c r="B2038" s="248"/>
    </row>
    <row r="2039" spans="2:2">
      <c r="B2039" s="248"/>
    </row>
    <row r="2040" spans="2:2">
      <c r="B2040" s="248"/>
    </row>
    <row r="2041" spans="2:2">
      <c r="B2041" s="248"/>
    </row>
    <row r="2042" spans="2:2">
      <c r="B2042" s="248"/>
    </row>
    <row r="2043" spans="2:2">
      <c r="B2043" s="248"/>
    </row>
    <row r="2044" spans="2:2">
      <c r="B2044" s="248"/>
    </row>
    <row r="2045" spans="2:2">
      <c r="B2045" s="248"/>
    </row>
    <row r="2046" spans="2:2">
      <c r="B2046" s="248"/>
    </row>
    <row r="2047" spans="2:2">
      <c r="B2047" s="248"/>
    </row>
    <row r="2048" spans="2:2">
      <c r="B2048" s="248"/>
    </row>
    <row r="2049" spans="2:2">
      <c r="B2049" s="248"/>
    </row>
    <row r="2050" spans="2:2">
      <c r="B2050" s="248"/>
    </row>
    <row r="2051" spans="2:2">
      <c r="B2051" s="248"/>
    </row>
    <row r="2052" spans="2:2">
      <c r="B2052" s="248"/>
    </row>
    <row r="2053" spans="2:2">
      <c r="B2053" s="248"/>
    </row>
    <row r="2054" spans="2:2">
      <c r="B2054" s="248"/>
    </row>
    <row r="2055" spans="2:2">
      <c r="B2055" s="248"/>
    </row>
    <row r="2056" spans="2:2">
      <c r="B2056" s="248"/>
    </row>
    <row r="2057" spans="2:2">
      <c r="B2057" s="248"/>
    </row>
    <row r="2058" spans="2:2">
      <c r="B2058" s="248"/>
    </row>
    <row r="2059" spans="2:2">
      <c r="B2059" s="248"/>
    </row>
    <row r="2060" spans="2:2">
      <c r="B2060" s="248"/>
    </row>
    <row r="2061" spans="2:2">
      <c r="B2061" s="248"/>
    </row>
    <row r="2062" spans="2:2">
      <c r="B2062" s="248"/>
    </row>
    <row r="2063" spans="2:2">
      <c r="B2063" s="248"/>
    </row>
    <row r="2064" spans="2:2">
      <c r="B2064" s="248"/>
    </row>
    <row r="2065" spans="2:2">
      <c r="B2065" s="248"/>
    </row>
    <row r="2066" spans="2:2">
      <c r="B2066" s="248"/>
    </row>
    <row r="2067" spans="2:2">
      <c r="B2067" s="248"/>
    </row>
    <row r="2068" spans="2:2">
      <c r="B2068" s="248"/>
    </row>
    <row r="2069" spans="2:2">
      <c r="B2069" s="248"/>
    </row>
    <row r="2070" spans="2:2">
      <c r="B2070" s="248"/>
    </row>
    <row r="2071" spans="2:2">
      <c r="B2071" s="248"/>
    </row>
    <row r="2072" spans="2:2">
      <c r="B2072" s="248"/>
    </row>
    <row r="2073" spans="2:2">
      <c r="B2073" s="248"/>
    </row>
    <row r="2074" spans="2:2">
      <c r="B2074" s="248"/>
    </row>
    <row r="2075" spans="2:2">
      <c r="B2075" s="248"/>
    </row>
    <row r="2076" spans="2:2">
      <c r="B2076" s="248"/>
    </row>
    <row r="2077" spans="2:2">
      <c r="B2077" s="248"/>
    </row>
    <row r="2078" spans="2:2">
      <c r="B2078" s="248"/>
    </row>
    <row r="2079" spans="2:2">
      <c r="B2079" s="248"/>
    </row>
    <row r="2080" spans="2:2">
      <c r="B2080" s="248"/>
    </row>
    <row r="2081" spans="2:2">
      <c r="B2081" s="248"/>
    </row>
    <row r="2082" spans="2:2">
      <c r="B2082" s="248"/>
    </row>
    <row r="2083" spans="2:2">
      <c r="B2083" s="248"/>
    </row>
    <row r="2084" spans="2:2">
      <c r="B2084" s="248"/>
    </row>
    <row r="2085" spans="2:2">
      <c r="B2085" s="248"/>
    </row>
    <row r="2086" spans="2:2">
      <c r="B2086" s="248"/>
    </row>
    <row r="2087" spans="2:2">
      <c r="B2087" s="248"/>
    </row>
    <row r="2088" spans="2:2">
      <c r="B2088" s="248"/>
    </row>
    <row r="2089" spans="2:2">
      <c r="B2089" s="248"/>
    </row>
    <row r="2090" spans="2:2">
      <c r="B2090" s="248"/>
    </row>
    <row r="2091" spans="2:2">
      <c r="B2091" s="248"/>
    </row>
    <row r="2092" spans="2:2">
      <c r="B2092" s="248"/>
    </row>
    <row r="2093" spans="2:2">
      <c r="B2093" s="248"/>
    </row>
    <row r="2094" spans="2:2">
      <c r="B2094" s="248"/>
    </row>
    <row r="2095" spans="2:2">
      <c r="B2095" s="248"/>
    </row>
    <row r="2096" spans="2:2">
      <c r="B2096" s="248"/>
    </row>
    <row r="2097" spans="2:2">
      <c r="B2097" s="248"/>
    </row>
    <row r="2098" spans="2:2">
      <c r="B2098" s="248"/>
    </row>
    <row r="2099" spans="2:2">
      <c r="B2099" s="248"/>
    </row>
    <row r="2100" spans="2:2">
      <c r="B2100" s="248"/>
    </row>
    <row r="2101" spans="2:2">
      <c r="B2101" s="248"/>
    </row>
    <row r="2102" spans="2:2">
      <c r="B2102" s="248"/>
    </row>
    <row r="2103" spans="2:2">
      <c r="B2103" s="248"/>
    </row>
    <row r="2104" spans="2:2">
      <c r="B2104" s="248"/>
    </row>
    <row r="2105" spans="2:2">
      <c r="B2105" s="248"/>
    </row>
    <row r="2106" spans="2:2">
      <c r="B2106" s="248"/>
    </row>
    <row r="2107" spans="2:2">
      <c r="B2107" s="248"/>
    </row>
    <row r="2108" spans="2:2">
      <c r="B2108" s="248"/>
    </row>
    <row r="2109" spans="2:2">
      <c r="B2109" s="248"/>
    </row>
    <row r="2110" spans="2:2">
      <c r="B2110" s="248"/>
    </row>
    <row r="2111" spans="2:2">
      <c r="B2111" s="248"/>
    </row>
    <row r="2112" spans="2:2">
      <c r="B2112" s="248"/>
    </row>
    <row r="2113" spans="2:2">
      <c r="B2113" s="248"/>
    </row>
    <row r="2114" spans="2:2">
      <c r="B2114" s="248"/>
    </row>
    <row r="2115" spans="2:2">
      <c r="B2115" s="248"/>
    </row>
    <row r="2116" spans="2:2">
      <c r="B2116" s="248"/>
    </row>
    <row r="2117" spans="2:2">
      <c r="B2117" s="248"/>
    </row>
    <row r="2118" spans="2:2">
      <c r="B2118" s="248"/>
    </row>
    <row r="2119" spans="2:2">
      <c r="B2119" s="248"/>
    </row>
    <row r="2120" spans="2:2">
      <c r="B2120" s="248"/>
    </row>
    <row r="2121" spans="2:2">
      <c r="B2121" s="248"/>
    </row>
    <row r="2122" spans="2:2">
      <c r="B2122" s="248"/>
    </row>
    <row r="2123" spans="2:2">
      <c r="B2123" s="248"/>
    </row>
    <row r="2124" spans="2:2">
      <c r="B2124" s="248"/>
    </row>
    <row r="2125" spans="2:2">
      <c r="B2125" s="248"/>
    </row>
    <row r="2126" spans="2:2">
      <c r="B2126" s="248"/>
    </row>
    <row r="2127" spans="2:2">
      <c r="B2127" s="248"/>
    </row>
    <row r="2128" spans="2:2">
      <c r="B2128" s="248"/>
    </row>
    <row r="2129" spans="2:2">
      <c r="B2129" s="248"/>
    </row>
    <row r="2130" spans="2:2">
      <c r="B2130" s="248"/>
    </row>
    <row r="2131" spans="2:2">
      <c r="B2131" s="248"/>
    </row>
    <row r="2132" spans="2:2">
      <c r="B2132" s="248"/>
    </row>
    <row r="2133" spans="2:2">
      <c r="B2133" s="248"/>
    </row>
    <row r="2134" spans="2:2">
      <c r="B2134" s="248"/>
    </row>
    <row r="2135" spans="2:2">
      <c r="B2135" s="248"/>
    </row>
    <row r="2136" spans="2:2">
      <c r="B2136" s="248"/>
    </row>
    <row r="2137" spans="2:2">
      <c r="B2137" s="248"/>
    </row>
    <row r="2138" spans="2:2">
      <c r="B2138" s="248"/>
    </row>
    <row r="2139" spans="2:2">
      <c r="B2139" s="248"/>
    </row>
    <row r="2140" spans="2:2">
      <c r="B2140" s="248"/>
    </row>
    <row r="2141" spans="2:2">
      <c r="B2141" s="248"/>
    </row>
    <row r="2142" spans="2:2">
      <c r="B2142" s="248"/>
    </row>
    <row r="2143" spans="2:2">
      <c r="B2143" s="248"/>
    </row>
    <row r="2144" spans="2:2">
      <c r="B2144" s="248"/>
    </row>
    <row r="2145" spans="2:2">
      <c r="B2145" s="248"/>
    </row>
    <row r="2146" spans="2:2">
      <c r="B2146" s="248"/>
    </row>
    <row r="2147" spans="2:2">
      <c r="B2147" s="248"/>
    </row>
    <row r="2148" spans="2:2">
      <c r="B2148" s="248"/>
    </row>
    <row r="2149" spans="2:2">
      <c r="B2149" s="248"/>
    </row>
    <row r="2150" spans="2:2">
      <c r="B2150" s="248"/>
    </row>
    <row r="2151" spans="2:2">
      <c r="B2151" s="248"/>
    </row>
    <row r="2152" spans="2:2">
      <c r="B2152" s="248"/>
    </row>
    <row r="2153" spans="2:2">
      <c r="B2153" s="248"/>
    </row>
    <row r="2154" spans="2:2">
      <c r="B2154" s="248"/>
    </row>
    <row r="2155" spans="2:2">
      <c r="B2155" s="248"/>
    </row>
    <row r="2156" spans="2:2">
      <c r="B2156" s="248"/>
    </row>
    <row r="2157" spans="2:2">
      <c r="B2157" s="248"/>
    </row>
    <row r="2158" spans="2:2">
      <c r="B2158" s="248"/>
    </row>
    <row r="2159" spans="2:2">
      <c r="B2159" s="248"/>
    </row>
    <row r="2160" spans="2:2">
      <c r="B2160" s="248"/>
    </row>
    <row r="2161" spans="2:2">
      <c r="B2161" s="248"/>
    </row>
    <row r="2162" spans="2:2">
      <c r="B2162" s="248"/>
    </row>
    <row r="2163" spans="2:2">
      <c r="B2163" s="248"/>
    </row>
    <row r="2164" spans="2:2">
      <c r="B2164" s="248"/>
    </row>
    <row r="2165" spans="2:2">
      <c r="B2165" s="248"/>
    </row>
    <row r="2166" spans="2:2">
      <c r="B2166" s="248"/>
    </row>
    <row r="2167" spans="2:2">
      <c r="B2167" s="248"/>
    </row>
    <row r="2168" spans="2:2">
      <c r="B2168" s="248"/>
    </row>
    <row r="2169" spans="2:2">
      <c r="B2169" s="248"/>
    </row>
    <row r="2170" spans="2:2">
      <c r="B2170" s="248"/>
    </row>
    <row r="2171" spans="2:2">
      <c r="B2171" s="248"/>
    </row>
    <row r="2172" spans="2:2">
      <c r="B2172" s="248"/>
    </row>
    <row r="2173" spans="2:2">
      <c r="B2173" s="248"/>
    </row>
    <row r="2174" spans="2:2">
      <c r="B2174" s="248"/>
    </row>
    <row r="2175" spans="2:2">
      <c r="B2175" s="248"/>
    </row>
    <row r="2176" spans="2:2">
      <c r="B2176" s="248"/>
    </row>
    <row r="2177" spans="2:2">
      <c r="B2177" s="248"/>
    </row>
    <row r="2178" spans="2:2">
      <c r="B2178" s="248"/>
    </row>
    <row r="2179" spans="2:2">
      <c r="B2179" s="248"/>
    </row>
    <row r="2180" spans="2:2">
      <c r="B2180" s="248"/>
    </row>
    <row r="2181" spans="2:2">
      <c r="B2181" s="248"/>
    </row>
    <row r="2182" spans="2:2">
      <c r="B2182" s="248"/>
    </row>
    <row r="2183" spans="2:2">
      <c r="B2183" s="248"/>
    </row>
    <row r="2184" spans="2:2">
      <c r="B2184" s="248"/>
    </row>
    <row r="2185" spans="2:2">
      <c r="B2185" s="248"/>
    </row>
    <row r="2186" spans="2:2">
      <c r="B2186" s="248"/>
    </row>
    <row r="2187" spans="2:2">
      <c r="B2187" s="248"/>
    </row>
    <row r="2188" spans="2:2">
      <c r="B2188" s="248"/>
    </row>
    <row r="2189" spans="2:2">
      <c r="B2189" s="248"/>
    </row>
    <row r="2190" spans="2:2">
      <c r="B2190" s="248"/>
    </row>
    <row r="2191" spans="2:2">
      <c r="B2191" s="248"/>
    </row>
    <row r="2192" spans="2:2">
      <c r="B2192" s="248"/>
    </row>
    <row r="2193" spans="2:2">
      <c r="B2193" s="248"/>
    </row>
    <row r="2194" spans="2:2">
      <c r="B2194" s="248"/>
    </row>
    <row r="2195" spans="2:2">
      <c r="B2195" s="248"/>
    </row>
    <row r="2196" spans="2:2">
      <c r="B2196" s="248"/>
    </row>
    <row r="2197" spans="2:2">
      <c r="B2197" s="248"/>
    </row>
    <row r="2198" spans="2:2">
      <c r="B2198" s="248"/>
    </row>
    <row r="2199" spans="2:2">
      <c r="B2199" s="248"/>
    </row>
    <row r="2200" spans="2:2">
      <c r="B2200" s="248"/>
    </row>
    <row r="2201" spans="2:2">
      <c r="B2201" s="248"/>
    </row>
    <row r="2202" spans="2:2">
      <c r="B2202" s="248"/>
    </row>
    <row r="2203" spans="2:2">
      <c r="B2203" s="248"/>
    </row>
    <row r="2204" spans="2:2">
      <c r="B2204" s="248"/>
    </row>
    <row r="2205" spans="2:2">
      <c r="B2205" s="248"/>
    </row>
    <row r="2206" spans="2:2">
      <c r="B2206" s="248"/>
    </row>
    <row r="2207" spans="2:2">
      <c r="B2207" s="248"/>
    </row>
    <row r="2208" spans="2:2">
      <c r="B2208" s="248"/>
    </row>
    <row r="2209" spans="2:2">
      <c r="B2209" s="248"/>
    </row>
    <row r="2210" spans="2:2">
      <c r="B2210" s="248"/>
    </row>
    <row r="2211" spans="2:2">
      <c r="B2211" s="248"/>
    </row>
    <row r="2212" spans="2:2">
      <c r="B2212" s="248"/>
    </row>
    <row r="2213" spans="2:2">
      <c r="B2213" s="248"/>
    </row>
    <row r="2214" spans="2:2">
      <c r="B2214" s="248"/>
    </row>
    <row r="2215" spans="2:2">
      <c r="B2215" s="248"/>
    </row>
    <row r="2216" spans="2:2">
      <c r="B2216" s="248"/>
    </row>
    <row r="2217" spans="2:2">
      <c r="B2217" s="248"/>
    </row>
    <row r="2218" spans="2:2">
      <c r="B2218" s="248"/>
    </row>
    <row r="2219" spans="2:2">
      <c r="B2219" s="248"/>
    </row>
    <row r="2220" spans="2:2">
      <c r="B2220" s="248"/>
    </row>
    <row r="2221" spans="2:2">
      <c r="B2221" s="248"/>
    </row>
    <row r="2222" spans="2:2">
      <c r="B2222" s="248"/>
    </row>
    <row r="2223" spans="2:2">
      <c r="B2223" s="248"/>
    </row>
    <row r="2224" spans="2:2">
      <c r="B2224" s="248"/>
    </row>
    <row r="2225" spans="2:2">
      <c r="B2225" s="248"/>
    </row>
    <row r="2226" spans="2:2">
      <c r="B2226" s="248"/>
    </row>
    <row r="2227" spans="2:2">
      <c r="B2227" s="248"/>
    </row>
    <row r="2228" spans="2:2">
      <c r="B2228" s="248"/>
    </row>
    <row r="2229" spans="2:2">
      <c r="B2229" s="248"/>
    </row>
    <row r="2230" spans="2:2">
      <c r="B2230" s="248"/>
    </row>
    <row r="2231" spans="2:2">
      <c r="B2231" s="248"/>
    </row>
    <row r="2232" spans="2:2">
      <c r="B2232" s="248"/>
    </row>
    <row r="2233" spans="2:2">
      <c r="B2233" s="248"/>
    </row>
    <row r="2234" spans="2:2">
      <c r="B2234" s="248"/>
    </row>
    <row r="2235" spans="2:2">
      <c r="B2235" s="248"/>
    </row>
    <row r="2236" spans="2:2">
      <c r="B2236" s="248"/>
    </row>
    <row r="2237" spans="2:2">
      <c r="B2237" s="248"/>
    </row>
    <row r="2238" spans="2:2">
      <c r="B2238" s="248"/>
    </row>
    <row r="2239" spans="2:2">
      <c r="B2239" s="248"/>
    </row>
    <row r="2240" spans="2:2">
      <c r="B2240" s="248"/>
    </row>
    <row r="2241" spans="2:2">
      <c r="B2241" s="248"/>
    </row>
    <row r="2242" spans="2:2">
      <c r="B2242" s="248"/>
    </row>
    <row r="2243" spans="2:2">
      <c r="B2243" s="248"/>
    </row>
    <row r="2244" spans="2:2">
      <c r="B2244" s="248"/>
    </row>
    <row r="2245" spans="2:2">
      <c r="B2245" s="248"/>
    </row>
    <row r="2246" spans="2:2">
      <c r="B2246" s="248"/>
    </row>
    <row r="2247" spans="2:2">
      <c r="B2247" s="248"/>
    </row>
    <row r="2248" spans="2:2">
      <c r="B2248" s="248"/>
    </row>
    <row r="2249" spans="2:2">
      <c r="B2249" s="248"/>
    </row>
    <row r="2250" spans="2:2">
      <c r="B2250" s="248"/>
    </row>
    <row r="2251" spans="2:2">
      <c r="B2251" s="248"/>
    </row>
    <row r="2252" spans="2:2">
      <c r="B2252" s="248"/>
    </row>
    <row r="2253" spans="2:2">
      <c r="B2253" s="248"/>
    </row>
    <row r="2254" spans="2:2">
      <c r="B2254" s="248"/>
    </row>
    <row r="2255" spans="2:2">
      <c r="B2255" s="248"/>
    </row>
    <row r="2256" spans="2:2">
      <c r="B2256" s="248"/>
    </row>
    <row r="2257" spans="2:2">
      <c r="B2257" s="248"/>
    </row>
    <row r="2258" spans="2:2">
      <c r="B2258" s="248"/>
    </row>
    <row r="2259" spans="2:2">
      <c r="B2259" s="248"/>
    </row>
    <row r="2260" spans="2:2">
      <c r="B2260" s="248"/>
    </row>
    <row r="2261" spans="2:2">
      <c r="B2261" s="248"/>
    </row>
    <row r="2262" spans="2:2">
      <c r="B2262" s="248"/>
    </row>
    <row r="2263" spans="2:2">
      <c r="B2263" s="248"/>
    </row>
    <row r="2264" spans="2:2">
      <c r="B2264" s="248"/>
    </row>
    <row r="2265" spans="2:2">
      <c r="B2265" s="248"/>
    </row>
    <row r="2266" spans="2:2">
      <c r="B2266" s="248"/>
    </row>
    <row r="2267" spans="2:2">
      <c r="B2267" s="248"/>
    </row>
    <row r="2268" spans="2:2">
      <c r="B2268" s="248"/>
    </row>
    <row r="2269" spans="2:2">
      <c r="B2269" s="248"/>
    </row>
    <row r="2270" spans="2:2">
      <c r="B2270" s="248"/>
    </row>
    <row r="2271" spans="2:2">
      <c r="B2271" s="248"/>
    </row>
    <row r="2272" spans="2:2">
      <c r="B2272" s="248"/>
    </row>
    <row r="2273" spans="2:2">
      <c r="B2273" s="248"/>
    </row>
    <row r="2274" spans="2:2">
      <c r="B2274" s="248"/>
    </row>
    <row r="2275" spans="2:2">
      <c r="B2275" s="248"/>
    </row>
    <row r="2276" spans="2:2">
      <c r="B2276" s="248"/>
    </row>
    <row r="2277" spans="2:2">
      <c r="B2277" s="248"/>
    </row>
    <row r="2278" spans="2:2">
      <c r="B2278" s="248"/>
    </row>
    <row r="2279" spans="2:2">
      <c r="B2279" s="248"/>
    </row>
    <row r="2280" spans="2:2">
      <c r="B2280" s="248"/>
    </row>
    <row r="2281" spans="2:2">
      <c r="B2281" s="248"/>
    </row>
    <row r="2282" spans="2:2">
      <c r="B2282" s="248"/>
    </row>
    <row r="2283" spans="2:2">
      <c r="B2283" s="248"/>
    </row>
    <row r="2284" spans="2:2">
      <c r="B2284" s="248"/>
    </row>
    <row r="2285" spans="2:2">
      <c r="B2285" s="248"/>
    </row>
    <row r="2286" spans="2:2">
      <c r="B2286" s="248"/>
    </row>
    <row r="2287" spans="2:2">
      <c r="B2287" s="248"/>
    </row>
    <row r="2288" spans="2:2">
      <c r="B2288" s="248"/>
    </row>
    <row r="2289" spans="2:2">
      <c r="B2289" s="248"/>
    </row>
    <row r="2290" spans="2:2">
      <c r="B2290" s="248"/>
    </row>
    <row r="2291" spans="2:2">
      <c r="B2291" s="248"/>
    </row>
    <row r="2292" spans="2:2">
      <c r="B2292" s="248"/>
    </row>
    <row r="2293" spans="2:2">
      <c r="B2293" s="248"/>
    </row>
    <row r="2294" spans="2:2">
      <c r="B2294" s="248"/>
    </row>
    <row r="2295" spans="2:2">
      <c r="B2295" s="248"/>
    </row>
    <row r="2296" spans="2:2">
      <c r="B2296" s="248"/>
    </row>
    <row r="2297" spans="2:2">
      <c r="B2297" s="248"/>
    </row>
    <row r="2298" spans="2:2">
      <c r="B2298" s="248"/>
    </row>
    <row r="2299" spans="2:2">
      <c r="B2299" s="248"/>
    </row>
    <row r="2300" spans="2:2">
      <c r="B2300" s="248"/>
    </row>
    <row r="2301" spans="2:2">
      <c r="B2301" s="248"/>
    </row>
    <row r="2302" spans="2:2">
      <c r="B2302" s="248"/>
    </row>
    <row r="2303" spans="2:2">
      <c r="B2303" s="248"/>
    </row>
    <row r="2304" spans="2:2">
      <c r="B2304" s="248"/>
    </row>
    <row r="2305" spans="2:2">
      <c r="B2305" s="248"/>
    </row>
    <row r="2306" spans="2:2">
      <c r="B2306" s="248"/>
    </row>
    <row r="2307" spans="2:2">
      <c r="B2307" s="248"/>
    </row>
    <row r="2308" spans="2:2">
      <c r="B2308" s="248"/>
    </row>
    <row r="2309" spans="2:2">
      <c r="B2309" s="248"/>
    </row>
    <row r="2310" spans="2:2">
      <c r="B2310" s="248"/>
    </row>
    <row r="2311" spans="2:2">
      <c r="B2311" s="248"/>
    </row>
    <row r="2312" spans="2:2">
      <c r="B2312" s="248"/>
    </row>
    <row r="2313" spans="2:2">
      <c r="B2313" s="248"/>
    </row>
    <row r="2314" spans="2:2">
      <c r="B2314" s="248"/>
    </row>
    <row r="2315" spans="2:2">
      <c r="B2315" s="248"/>
    </row>
    <row r="2316" spans="2:2">
      <c r="B2316" s="248"/>
    </row>
    <row r="2317" spans="2:2">
      <c r="B2317" s="248"/>
    </row>
    <row r="2318" spans="2:2">
      <c r="B2318" s="248"/>
    </row>
    <row r="2319" spans="2:2">
      <c r="B2319" s="248"/>
    </row>
    <row r="2320" spans="2:2">
      <c r="B2320" s="248"/>
    </row>
    <row r="2321" spans="2:2">
      <c r="B2321" s="248"/>
    </row>
    <row r="2322" spans="2:2">
      <c r="B2322" s="248"/>
    </row>
    <row r="2323" spans="2:2">
      <c r="B2323" s="248"/>
    </row>
    <row r="2324" spans="2:2">
      <c r="B2324" s="248"/>
    </row>
    <row r="2325" spans="2:2">
      <c r="B2325" s="248"/>
    </row>
    <row r="2326" spans="2:2">
      <c r="B2326" s="248"/>
    </row>
    <row r="2327" spans="2:2">
      <c r="B2327" s="248"/>
    </row>
    <row r="2328" spans="2:2">
      <c r="B2328" s="248"/>
    </row>
    <row r="2329" spans="2:2">
      <c r="B2329" s="248"/>
    </row>
    <row r="2330" spans="2:2">
      <c r="B2330" s="248"/>
    </row>
    <row r="2331" spans="2:2">
      <c r="B2331" s="248"/>
    </row>
    <row r="2332" spans="2:2">
      <c r="B2332" s="248"/>
    </row>
    <row r="2333" spans="2:2">
      <c r="B2333" s="248"/>
    </row>
    <row r="2334" spans="2:2">
      <c r="B2334" s="248"/>
    </row>
    <row r="2335" spans="2:2">
      <c r="B2335" s="248"/>
    </row>
    <row r="2336" spans="2:2">
      <c r="B2336" s="248"/>
    </row>
    <row r="2337" spans="2:2">
      <c r="B2337" s="248"/>
    </row>
    <row r="2338" spans="2:2">
      <c r="B2338" s="248"/>
    </row>
    <row r="2339" spans="2:2">
      <c r="B2339" s="248"/>
    </row>
    <row r="2340" spans="2:2">
      <c r="B2340" s="248"/>
    </row>
    <row r="2341" spans="2:2">
      <c r="B2341" s="248"/>
    </row>
    <row r="2342" spans="2:2">
      <c r="B2342" s="248"/>
    </row>
    <row r="2343" spans="2:2">
      <c r="B2343" s="248"/>
    </row>
    <row r="2344" spans="2:2">
      <c r="B2344" s="248"/>
    </row>
    <row r="2345" spans="2:2">
      <c r="B2345" s="248"/>
    </row>
    <row r="2346" spans="2:2">
      <c r="B2346" s="248"/>
    </row>
    <row r="2347" spans="2:2">
      <c r="B2347" s="248"/>
    </row>
    <row r="2348" spans="2:2">
      <c r="B2348" s="248"/>
    </row>
    <row r="2349" spans="2:2">
      <c r="B2349" s="248"/>
    </row>
    <row r="2350" spans="2:2">
      <c r="B2350" s="248"/>
    </row>
    <row r="2351" spans="2:2">
      <c r="B2351" s="248"/>
    </row>
    <row r="2352" spans="2:2">
      <c r="B2352" s="248"/>
    </row>
    <row r="2353" spans="2:2">
      <c r="B2353" s="248"/>
    </row>
    <row r="2354" spans="2:2">
      <c r="B2354" s="248"/>
    </row>
    <row r="2355" spans="2:2">
      <c r="B2355" s="248"/>
    </row>
    <row r="2356" spans="2:2">
      <c r="B2356" s="248"/>
    </row>
    <row r="2357" spans="2:2">
      <c r="B2357" s="248"/>
    </row>
    <row r="2358" spans="2:2">
      <c r="B2358" s="248"/>
    </row>
    <row r="2359" spans="2:2">
      <c r="B2359" s="248"/>
    </row>
    <row r="2360" spans="2:2">
      <c r="B2360" s="248"/>
    </row>
    <row r="2361" spans="2:2">
      <c r="B2361" s="248"/>
    </row>
    <row r="2362" spans="2:2">
      <c r="B2362" s="248"/>
    </row>
    <row r="2363" spans="2:2">
      <c r="B2363" s="248"/>
    </row>
    <row r="2364" spans="2:2">
      <c r="B2364" s="248"/>
    </row>
    <row r="2365" spans="2:2">
      <c r="B2365" s="248"/>
    </row>
    <row r="2366" spans="2:2">
      <c r="B2366" s="248"/>
    </row>
    <row r="2367" spans="2:2">
      <c r="B2367" s="248"/>
    </row>
    <row r="2368" spans="2:2">
      <c r="B2368" s="248"/>
    </row>
    <row r="2369" spans="2:2">
      <c r="B2369" s="248"/>
    </row>
    <row r="2370" spans="2:2">
      <c r="B2370" s="248"/>
    </row>
    <row r="2371" spans="2:2">
      <c r="B2371" s="248"/>
    </row>
    <row r="2372" spans="2:2">
      <c r="B2372" s="248"/>
    </row>
    <row r="2373" spans="2:2">
      <c r="B2373" s="248"/>
    </row>
    <row r="2374" spans="2:2">
      <c r="B2374" s="248"/>
    </row>
    <row r="2375" spans="2:2">
      <c r="B2375" s="248"/>
    </row>
    <row r="2376" spans="2:2">
      <c r="B2376" s="248"/>
    </row>
    <row r="2377" spans="2:2">
      <c r="B2377" s="248"/>
    </row>
    <row r="2378" spans="2:2">
      <c r="B2378" s="248"/>
    </row>
    <row r="2379" spans="2:2">
      <c r="B2379" s="248"/>
    </row>
    <row r="2380" spans="2:2">
      <c r="B2380" s="248"/>
    </row>
    <row r="2381" spans="2:2">
      <c r="B2381" s="248"/>
    </row>
    <row r="2382" spans="2:2">
      <c r="B2382" s="248"/>
    </row>
    <row r="2383" spans="2:2">
      <c r="B2383" s="248"/>
    </row>
    <row r="2384" spans="2:2">
      <c r="B2384" s="248"/>
    </row>
    <row r="2385" spans="2:2">
      <c r="B2385" s="248"/>
    </row>
    <row r="2386" spans="2:2">
      <c r="B2386" s="248"/>
    </row>
    <row r="2387" spans="2:2">
      <c r="B2387" s="248"/>
    </row>
    <row r="2388" spans="2:2">
      <c r="B2388" s="248"/>
    </row>
    <row r="2389" spans="2:2">
      <c r="B2389" s="248"/>
    </row>
    <row r="2390" spans="2:2">
      <c r="B2390" s="248"/>
    </row>
    <row r="2391" spans="2:2">
      <c r="B2391" s="248"/>
    </row>
    <row r="2392" spans="2:2">
      <c r="B2392" s="248"/>
    </row>
    <row r="2393" spans="2:2">
      <c r="B2393" s="248"/>
    </row>
    <row r="2394" spans="2:2">
      <c r="B2394" s="248"/>
    </row>
    <row r="2395" spans="2:2">
      <c r="B2395" s="248"/>
    </row>
    <row r="2396" spans="2:2">
      <c r="B2396" s="248"/>
    </row>
    <row r="2397" spans="2:2">
      <c r="B2397" s="248"/>
    </row>
    <row r="2398" spans="2:2">
      <c r="B2398" s="248"/>
    </row>
    <row r="2399" spans="2:2">
      <c r="B2399" s="248"/>
    </row>
    <row r="2400" spans="2:2">
      <c r="B2400" s="248"/>
    </row>
    <row r="2401" spans="2:2">
      <c r="B2401" s="248"/>
    </row>
    <row r="2402" spans="2:2">
      <c r="B2402" s="248"/>
    </row>
    <row r="2403" spans="2:2">
      <c r="B2403" s="248"/>
    </row>
    <row r="2404" spans="2:2">
      <c r="B2404" s="248"/>
    </row>
    <row r="2405" spans="2:2">
      <c r="B2405" s="248"/>
    </row>
    <row r="2406" spans="2:2">
      <c r="B2406" s="248"/>
    </row>
    <row r="2407" spans="2:2">
      <c r="B2407" s="248"/>
    </row>
    <row r="2408" spans="2:2">
      <c r="B2408" s="248"/>
    </row>
    <row r="2409" spans="2:2">
      <c r="B2409" s="248"/>
    </row>
    <row r="2410" spans="2:2">
      <c r="B2410" s="248"/>
    </row>
    <row r="2411" spans="2:2">
      <c r="B2411" s="248"/>
    </row>
    <row r="2412" spans="2:2">
      <c r="B2412" s="248"/>
    </row>
    <row r="2413" spans="2:2">
      <c r="B2413" s="248"/>
    </row>
    <row r="2414" spans="2:2">
      <c r="B2414" s="248"/>
    </row>
    <row r="2415" spans="2:2">
      <c r="B2415" s="248"/>
    </row>
    <row r="2416" spans="2:2">
      <c r="B2416" s="248"/>
    </row>
    <row r="2417" spans="2:2">
      <c r="B2417" s="248"/>
    </row>
    <row r="2418" spans="2:2">
      <c r="B2418" s="248"/>
    </row>
    <row r="2419" spans="2:2">
      <c r="B2419" s="248"/>
    </row>
    <row r="2420" spans="2:2">
      <c r="B2420" s="248"/>
    </row>
    <row r="2421" spans="2:2">
      <c r="B2421" s="248"/>
    </row>
    <row r="2422" spans="2:2">
      <c r="B2422" s="248"/>
    </row>
    <row r="2423" spans="2:2">
      <c r="B2423" s="248"/>
    </row>
    <row r="2424" spans="2:2">
      <c r="B2424" s="248"/>
    </row>
    <row r="2425" spans="2:2">
      <c r="B2425" s="248"/>
    </row>
    <row r="2426" spans="2:2">
      <c r="B2426" s="248"/>
    </row>
    <row r="2427" spans="2:2">
      <c r="B2427" s="248"/>
    </row>
    <row r="2428" spans="2:2">
      <c r="B2428" s="248"/>
    </row>
    <row r="2429" spans="2:2">
      <c r="B2429" s="248"/>
    </row>
    <row r="2430" spans="2:2">
      <c r="B2430" s="248"/>
    </row>
    <row r="2431" spans="2:2">
      <c r="B2431" s="248"/>
    </row>
    <row r="2432" spans="2:2">
      <c r="B2432" s="248"/>
    </row>
    <row r="2433" spans="2:2">
      <c r="B2433" s="248"/>
    </row>
    <row r="2434" spans="2:2">
      <c r="B2434" s="248"/>
    </row>
    <row r="2435" spans="2:2">
      <c r="B2435" s="248"/>
    </row>
    <row r="2436" spans="2:2">
      <c r="B2436" s="248"/>
    </row>
    <row r="2437" spans="2:2">
      <c r="B2437" s="248"/>
    </row>
    <row r="2438" spans="2:2">
      <c r="B2438" s="248"/>
    </row>
    <row r="2439" spans="2:2">
      <c r="B2439" s="248"/>
    </row>
    <row r="2440" spans="2:2">
      <c r="B2440" s="248"/>
    </row>
    <row r="2441" spans="2:2">
      <c r="B2441" s="248"/>
    </row>
    <row r="2442" spans="2:2">
      <c r="B2442" s="248"/>
    </row>
    <row r="2443" spans="2:2">
      <c r="B2443" s="248"/>
    </row>
    <row r="2444" spans="2:2">
      <c r="B2444" s="248"/>
    </row>
    <row r="2445" spans="2:2">
      <c r="B2445" s="248"/>
    </row>
    <row r="2446" spans="2:2">
      <c r="B2446" s="248"/>
    </row>
    <row r="2447" spans="2:2">
      <c r="B2447" s="248"/>
    </row>
    <row r="2448" spans="2:2">
      <c r="B2448" s="248"/>
    </row>
    <row r="2449" spans="2:2">
      <c r="B2449" s="248"/>
    </row>
    <row r="2450" spans="2:2">
      <c r="B2450" s="248"/>
    </row>
    <row r="2451" spans="2:2">
      <c r="B2451" s="248"/>
    </row>
    <row r="2452" spans="2:2">
      <c r="B2452" s="248"/>
    </row>
    <row r="2453" spans="2:2">
      <c r="B2453" s="248"/>
    </row>
    <row r="2454" spans="2:2">
      <c r="B2454" s="248"/>
    </row>
    <row r="2455" spans="2:2">
      <c r="B2455" s="248"/>
    </row>
    <row r="2456" spans="2:2">
      <c r="B2456" s="248"/>
    </row>
    <row r="2457" spans="2:2">
      <c r="B2457" s="248"/>
    </row>
    <row r="2458" spans="2:2">
      <c r="B2458" s="248"/>
    </row>
    <row r="2459" spans="2:2">
      <c r="B2459" s="248"/>
    </row>
    <row r="2460" spans="2:2">
      <c r="B2460" s="248"/>
    </row>
    <row r="2461" spans="2:2">
      <c r="B2461" s="248"/>
    </row>
    <row r="2462" spans="2:2">
      <c r="B2462" s="248"/>
    </row>
    <row r="2463" spans="2:2">
      <c r="B2463" s="248"/>
    </row>
    <row r="2464" spans="2:2">
      <c r="B2464" s="248"/>
    </row>
    <row r="2465" spans="2:2">
      <c r="B2465" s="248"/>
    </row>
    <row r="2466" spans="2:2">
      <c r="B2466" s="248"/>
    </row>
    <row r="2467" spans="2:2">
      <c r="B2467" s="248"/>
    </row>
    <row r="2468" spans="2:2">
      <c r="B2468" s="248"/>
    </row>
    <row r="2469" spans="2:2">
      <c r="B2469" s="248"/>
    </row>
    <row r="2470" spans="2:2">
      <c r="B2470" s="248"/>
    </row>
    <row r="2471" spans="2:2">
      <c r="B2471" s="248"/>
    </row>
    <row r="2472" spans="2:2">
      <c r="B2472" s="248"/>
    </row>
    <row r="2473" spans="2:2">
      <c r="B2473" s="248"/>
    </row>
    <row r="2474" spans="2:2">
      <c r="B2474" s="248"/>
    </row>
    <row r="2475" spans="2:2">
      <c r="B2475" s="248"/>
    </row>
    <row r="2476" spans="2:2">
      <c r="B2476" s="248"/>
    </row>
    <row r="2477" spans="2:2">
      <c r="B2477" s="248"/>
    </row>
    <row r="2478" spans="2:2">
      <c r="B2478" s="248"/>
    </row>
    <row r="2479" spans="2:2">
      <c r="B2479" s="248"/>
    </row>
    <row r="2480" spans="2:2">
      <c r="B2480" s="248"/>
    </row>
    <row r="2481" spans="2:2">
      <c r="B2481" s="248"/>
    </row>
    <row r="2482" spans="2:2">
      <c r="B2482" s="248"/>
    </row>
    <row r="2483" spans="2:2">
      <c r="B2483" s="248"/>
    </row>
    <row r="2484" spans="2:2">
      <c r="B2484" s="248"/>
    </row>
    <row r="2485" spans="2:2">
      <c r="B2485" s="248"/>
    </row>
    <row r="2486" spans="2:2">
      <c r="B2486" s="248"/>
    </row>
    <row r="2487" spans="2:2">
      <c r="B2487" s="248"/>
    </row>
    <row r="2488" spans="2:2">
      <c r="B2488" s="248"/>
    </row>
    <row r="2489" spans="2:2">
      <c r="B2489" s="248"/>
    </row>
    <row r="2490" spans="2:2">
      <c r="B2490" s="248"/>
    </row>
    <row r="2491" spans="2:2">
      <c r="B2491" s="248"/>
    </row>
    <row r="2492" spans="2:2">
      <c r="B2492" s="248"/>
    </row>
    <row r="2493" spans="2:2">
      <c r="B2493" s="248"/>
    </row>
    <row r="2494" spans="2:2">
      <c r="B2494" s="248"/>
    </row>
    <row r="2495" spans="2:2">
      <c r="B2495" s="248"/>
    </row>
    <row r="2496" spans="2:2">
      <c r="B2496" s="248"/>
    </row>
    <row r="2497" spans="2:2">
      <c r="B2497" s="248"/>
    </row>
    <row r="2498" spans="2:2">
      <c r="B2498" s="248"/>
    </row>
    <row r="2499" spans="2:2">
      <c r="B2499" s="248"/>
    </row>
    <row r="2500" spans="2:2">
      <c r="B2500" s="248"/>
    </row>
    <row r="2501" spans="2:2">
      <c r="B2501" s="248"/>
    </row>
    <row r="2502" spans="2:2">
      <c r="B2502" s="248"/>
    </row>
    <row r="2503" spans="2:2">
      <c r="B2503" s="248"/>
    </row>
    <row r="2504" spans="2:2">
      <c r="B2504" s="248"/>
    </row>
    <row r="2505" spans="2:2">
      <c r="B2505" s="248"/>
    </row>
    <row r="2506" spans="2:2">
      <c r="B2506" s="248"/>
    </row>
    <row r="2507" spans="2:2">
      <c r="B2507" s="248"/>
    </row>
    <row r="2508" spans="2:2">
      <c r="B2508" s="248"/>
    </row>
    <row r="2509" spans="2:2">
      <c r="B2509" s="248"/>
    </row>
    <row r="2510" spans="2:2">
      <c r="B2510" s="248"/>
    </row>
    <row r="2511" spans="2:2">
      <c r="B2511" s="248"/>
    </row>
    <row r="2512" spans="2:2">
      <c r="B2512" s="248"/>
    </row>
    <row r="2513" spans="2:2">
      <c r="B2513" s="248"/>
    </row>
    <row r="2514" spans="2:2">
      <c r="B2514" s="248"/>
    </row>
    <row r="2515" spans="2:2">
      <c r="B2515" s="248"/>
    </row>
    <row r="2516" spans="2:2">
      <c r="B2516" s="248"/>
    </row>
    <row r="2517" spans="2:2">
      <c r="B2517" s="248"/>
    </row>
    <row r="2518" spans="2:2">
      <c r="B2518" s="248"/>
    </row>
    <row r="2519" spans="2:2">
      <c r="B2519" s="248"/>
    </row>
    <row r="2520" spans="2:2">
      <c r="B2520" s="248"/>
    </row>
    <row r="2521" spans="2:2">
      <c r="B2521" s="248"/>
    </row>
    <row r="2522" spans="2:2">
      <c r="B2522" s="248"/>
    </row>
    <row r="2523" spans="2:2">
      <c r="B2523" s="248"/>
    </row>
    <row r="2524" spans="2:2">
      <c r="B2524" s="248"/>
    </row>
    <row r="2525" spans="2:2">
      <c r="B2525" s="248"/>
    </row>
    <row r="2526" spans="2:2">
      <c r="B2526" s="248"/>
    </row>
    <row r="2527" spans="2:2">
      <c r="B2527" s="248"/>
    </row>
    <row r="2528" spans="2:2">
      <c r="B2528" s="248"/>
    </row>
    <row r="2529" spans="2:2">
      <c r="B2529" s="248"/>
    </row>
    <row r="2530" spans="2:2">
      <c r="B2530" s="248"/>
    </row>
    <row r="2531" spans="2:2">
      <c r="B2531" s="248"/>
    </row>
    <row r="2532" spans="2:2">
      <c r="B2532" s="248"/>
    </row>
    <row r="2533" spans="2:2">
      <c r="B2533" s="248"/>
    </row>
    <row r="2534" spans="2:2">
      <c r="B2534" s="248"/>
    </row>
    <row r="2535" spans="2:2">
      <c r="B2535" s="248"/>
    </row>
    <row r="2536" spans="2:2">
      <c r="B2536" s="248"/>
    </row>
    <row r="2537" spans="2:2">
      <c r="B2537" s="248"/>
    </row>
    <row r="2538" spans="2:2">
      <c r="B2538" s="248"/>
    </row>
    <row r="2539" spans="2:2">
      <c r="B2539" s="248"/>
    </row>
    <row r="2540" spans="2:2">
      <c r="B2540" s="248"/>
    </row>
    <row r="2541" spans="2:2">
      <c r="B2541" s="248"/>
    </row>
    <row r="2542" spans="2:2">
      <c r="B2542" s="248"/>
    </row>
    <row r="2543" spans="2:2">
      <c r="B2543" s="248"/>
    </row>
    <row r="2544" spans="2:2">
      <c r="B2544" s="248"/>
    </row>
    <row r="2545" spans="2:2">
      <c r="B2545" s="248"/>
    </row>
    <row r="2546" spans="2:2">
      <c r="B2546" s="248"/>
    </row>
    <row r="2547" spans="2:2">
      <c r="B2547" s="248"/>
    </row>
    <row r="2548" spans="2:2">
      <c r="B2548" s="248"/>
    </row>
    <row r="2549" spans="2:2">
      <c r="B2549" s="248"/>
    </row>
    <row r="2550" spans="2:2">
      <c r="B2550" s="248"/>
    </row>
    <row r="2551" spans="2:2">
      <c r="B2551" s="248"/>
    </row>
    <row r="2552" spans="2:2">
      <c r="B2552" s="248"/>
    </row>
    <row r="2553" spans="2:2">
      <c r="B2553" s="248"/>
    </row>
    <row r="2554" spans="2:2">
      <c r="B2554" s="248"/>
    </row>
    <row r="2555" spans="2:2">
      <c r="B2555" s="248"/>
    </row>
    <row r="2556" spans="2:2">
      <c r="B2556" s="248"/>
    </row>
    <row r="2557" spans="2:2">
      <c r="B2557" s="248"/>
    </row>
    <row r="2558" spans="2:2">
      <c r="B2558" s="248"/>
    </row>
    <row r="2559" spans="2:2">
      <c r="B2559" s="248"/>
    </row>
    <row r="2560" spans="2:2">
      <c r="B2560" s="248"/>
    </row>
    <row r="2561" spans="2:2">
      <c r="B2561" s="248"/>
    </row>
    <row r="2562" spans="2:2">
      <c r="B2562" s="248"/>
    </row>
    <row r="2563" spans="2:2">
      <c r="B2563" s="248"/>
    </row>
    <row r="2564" spans="2:2">
      <c r="B2564" s="248"/>
    </row>
    <row r="2565" spans="2:2">
      <c r="B2565" s="248"/>
    </row>
    <row r="2566" spans="2:2">
      <c r="B2566" s="248"/>
    </row>
    <row r="2567" spans="2:2">
      <c r="B2567" s="248"/>
    </row>
    <row r="2568" spans="2:2">
      <c r="B2568" s="248"/>
    </row>
    <row r="2569" spans="2:2">
      <c r="B2569" s="248"/>
    </row>
    <row r="2570" spans="2:2">
      <c r="B2570" s="248"/>
    </row>
    <row r="2571" spans="2:2">
      <c r="B2571" s="248"/>
    </row>
    <row r="2572" spans="2:2">
      <c r="B2572" s="248"/>
    </row>
    <row r="2573" spans="2:2">
      <c r="B2573" s="248"/>
    </row>
    <row r="2574" spans="2:2">
      <c r="B2574" s="248"/>
    </row>
    <row r="2575" spans="2:2">
      <c r="B2575" s="248"/>
    </row>
    <row r="2576" spans="2:2">
      <c r="B2576" s="248"/>
    </row>
    <row r="2577" spans="2:2">
      <c r="B2577" s="248"/>
    </row>
    <row r="2578" spans="2:2">
      <c r="B2578" s="248"/>
    </row>
    <row r="2579" spans="2:2">
      <c r="B2579" s="248"/>
    </row>
    <row r="2580" spans="2:2">
      <c r="B2580" s="248"/>
    </row>
    <row r="2581" spans="2:2">
      <c r="B2581" s="248"/>
    </row>
    <row r="2582" spans="2:2">
      <c r="B2582" s="248"/>
    </row>
    <row r="2583" spans="2:2">
      <c r="B2583" s="248"/>
    </row>
    <row r="2584" spans="2:2">
      <c r="B2584" s="248"/>
    </row>
    <row r="2585" spans="2:2">
      <c r="B2585" s="248"/>
    </row>
    <row r="2586" spans="2:2">
      <c r="B2586" s="248"/>
    </row>
    <row r="2587" spans="2:2">
      <c r="B2587" s="248"/>
    </row>
    <row r="2588" spans="2:2">
      <c r="B2588" s="248"/>
    </row>
    <row r="2589" spans="2:2">
      <c r="B2589" s="248"/>
    </row>
    <row r="2590" spans="2:2">
      <c r="B2590" s="248"/>
    </row>
    <row r="2591" spans="2:2">
      <c r="B2591" s="248"/>
    </row>
    <row r="2592" spans="2:2">
      <c r="B2592" s="248"/>
    </row>
    <row r="2593" spans="2:2">
      <c r="B2593" s="248"/>
    </row>
    <row r="2594" spans="2:2">
      <c r="B2594" s="248"/>
    </row>
    <row r="2595" spans="2:2">
      <c r="B2595" s="248"/>
    </row>
    <row r="2596" spans="2:2">
      <c r="B2596" s="248"/>
    </row>
    <row r="2597" spans="2:2">
      <c r="B2597" s="248"/>
    </row>
    <row r="2598" spans="2:2">
      <c r="B2598" s="248"/>
    </row>
    <row r="2599" spans="2:2">
      <c r="B2599" s="248"/>
    </row>
    <row r="2600" spans="2:2">
      <c r="B2600" s="248"/>
    </row>
    <row r="2601" spans="2:2">
      <c r="B2601" s="248"/>
    </row>
    <row r="2602" spans="2:2">
      <c r="B2602" s="248"/>
    </row>
    <row r="2603" spans="2:2">
      <c r="B2603" s="248"/>
    </row>
    <row r="2604" spans="2:2">
      <c r="B2604" s="248"/>
    </row>
    <row r="2605" spans="2:2">
      <c r="B2605" s="248"/>
    </row>
    <row r="2606" spans="2:2">
      <c r="B2606" s="248"/>
    </row>
    <row r="2607" spans="2:2">
      <c r="B2607" s="248"/>
    </row>
    <row r="2608" spans="2:2">
      <c r="B2608" s="248"/>
    </row>
    <row r="2609" spans="2:2">
      <c r="B2609" s="248"/>
    </row>
    <row r="2610" spans="2:2">
      <c r="B2610" s="248"/>
    </row>
    <row r="2611" spans="2:2">
      <c r="B2611" s="248"/>
    </row>
    <row r="2612" spans="2:2">
      <c r="B2612" s="248"/>
    </row>
    <row r="2613" spans="2:2">
      <c r="B2613" s="248"/>
    </row>
    <row r="2614" spans="2:2">
      <c r="B2614" s="248"/>
    </row>
    <row r="2615" spans="2:2">
      <c r="B2615" s="248"/>
    </row>
    <row r="2616" spans="2:2">
      <c r="B2616" s="248"/>
    </row>
    <row r="2617" spans="2:2">
      <c r="B2617" s="248"/>
    </row>
    <row r="2618" spans="2:2">
      <c r="B2618" s="248"/>
    </row>
    <row r="2619" spans="2:2">
      <c r="B2619" s="248"/>
    </row>
    <row r="2620" spans="2:2">
      <c r="B2620" s="248"/>
    </row>
    <row r="2621" spans="2:2">
      <c r="B2621" s="248"/>
    </row>
    <row r="2622" spans="2:2">
      <c r="B2622" s="248"/>
    </row>
    <row r="2623" spans="2:2">
      <c r="B2623" s="248"/>
    </row>
    <row r="2624" spans="2:2">
      <c r="B2624" s="248"/>
    </row>
    <row r="2625" spans="2:2">
      <c r="B2625" s="248"/>
    </row>
    <row r="2626" spans="2:2">
      <c r="B2626" s="248"/>
    </row>
    <row r="2627" spans="2:2">
      <c r="B2627" s="248"/>
    </row>
    <row r="2628" spans="2:2">
      <c r="B2628" s="248"/>
    </row>
    <row r="2629" spans="2:2">
      <c r="B2629" s="248"/>
    </row>
    <row r="2630" spans="2:2">
      <c r="B2630" s="248"/>
    </row>
    <row r="2631" spans="2:2">
      <c r="B2631" s="248"/>
    </row>
    <row r="2632" spans="2:2">
      <c r="B2632" s="248"/>
    </row>
    <row r="2633" spans="2:2">
      <c r="B2633" s="248"/>
    </row>
    <row r="2634" spans="2:2">
      <c r="B2634" s="248"/>
    </row>
    <row r="2635" spans="2:2">
      <c r="B2635" s="248"/>
    </row>
    <row r="2636" spans="2:2">
      <c r="B2636" s="248"/>
    </row>
    <row r="2637" spans="2:2">
      <c r="B2637" s="248"/>
    </row>
    <row r="2638" spans="2:2">
      <c r="B2638" s="248"/>
    </row>
    <row r="2639" spans="2:2">
      <c r="B2639" s="248"/>
    </row>
    <row r="2640" spans="2:2">
      <c r="B2640" s="248"/>
    </row>
    <row r="2641" spans="2:2">
      <c r="B2641" s="248"/>
    </row>
    <row r="2642" spans="2:2">
      <c r="B2642" s="248"/>
    </row>
    <row r="2643" spans="2:2">
      <c r="B2643" s="248"/>
    </row>
    <row r="2644" spans="2:2">
      <c r="B2644" s="248"/>
    </row>
    <row r="2645" spans="2:2">
      <c r="B2645" s="248"/>
    </row>
    <row r="2646" spans="2:2">
      <c r="B2646" s="248"/>
    </row>
    <row r="2647" spans="2:2">
      <c r="B2647" s="248"/>
    </row>
    <row r="2648" spans="2:2">
      <c r="B2648" s="248"/>
    </row>
    <row r="2649" spans="2:2">
      <c r="B2649" s="248"/>
    </row>
    <row r="2650" spans="2:2">
      <c r="B2650" s="248"/>
    </row>
    <row r="2651" spans="2:2">
      <c r="B2651" s="248"/>
    </row>
    <row r="2652" spans="2:2">
      <c r="B2652" s="248"/>
    </row>
    <row r="2653" spans="2:2">
      <c r="B2653" s="248"/>
    </row>
    <row r="2654" spans="2:2">
      <c r="B2654" s="248"/>
    </row>
    <row r="2655" spans="2:2">
      <c r="B2655" s="248"/>
    </row>
    <row r="2656" spans="2:2">
      <c r="B2656" s="248"/>
    </row>
    <row r="2657" spans="2:2">
      <c r="B2657" s="248"/>
    </row>
    <row r="2658" spans="2:2">
      <c r="B2658" s="248"/>
    </row>
    <row r="2659" spans="2:2">
      <c r="B2659" s="248"/>
    </row>
    <row r="2660" spans="2:2">
      <c r="B2660" s="248"/>
    </row>
    <row r="2661" spans="2:2">
      <c r="B2661" s="248"/>
    </row>
    <row r="2662" spans="2:2">
      <c r="B2662" s="248"/>
    </row>
    <row r="2663" spans="2:2">
      <c r="B2663" s="248"/>
    </row>
    <row r="2664" spans="2:2">
      <c r="B2664" s="248"/>
    </row>
    <row r="2665" spans="2:2">
      <c r="B2665" s="248"/>
    </row>
    <row r="2666" spans="2:2">
      <c r="B2666" s="248"/>
    </row>
    <row r="2667" spans="2:2">
      <c r="B2667" s="248"/>
    </row>
    <row r="2668" spans="2:2">
      <c r="B2668" s="248"/>
    </row>
    <row r="2669" spans="2:2">
      <c r="B2669" s="248"/>
    </row>
    <row r="2670" spans="2:2">
      <c r="B2670" s="248"/>
    </row>
    <row r="2671" spans="2:2">
      <c r="B2671" s="248"/>
    </row>
    <row r="2672" spans="2:2">
      <c r="B2672" s="248"/>
    </row>
    <row r="2673" spans="2:2">
      <c r="B2673" s="248"/>
    </row>
    <row r="2674" spans="2:2">
      <c r="B2674" s="248"/>
    </row>
    <row r="2675" spans="2:2">
      <c r="B2675" s="248"/>
    </row>
    <row r="2676" spans="2:2">
      <c r="B2676" s="248"/>
    </row>
    <row r="2677" spans="2:2">
      <c r="B2677" s="248"/>
    </row>
    <row r="2678" spans="2:2">
      <c r="B2678" s="248"/>
    </row>
    <row r="2679" spans="2:2">
      <c r="B2679" s="248"/>
    </row>
    <row r="2680" spans="2:2">
      <c r="B2680" s="248"/>
    </row>
    <row r="2681" spans="2:2">
      <c r="B2681" s="248"/>
    </row>
    <row r="2682" spans="2:2">
      <c r="B2682" s="248"/>
    </row>
    <row r="2683" spans="2:2">
      <c r="B2683" s="248"/>
    </row>
    <row r="2684" spans="2:2">
      <c r="B2684" s="248"/>
    </row>
    <row r="2685" spans="2:2">
      <c r="B2685" s="248"/>
    </row>
    <row r="2686" spans="2:2">
      <c r="B2686" s="248"/>
    </row>
    <row r="2687" spans="2:2">
      <c r="B2687" s="248"/>
    </row>
    <row r="2688" spans="2:2">
      <c r="B2688" s="248"/>
    </row>
    <row r="2689" spans="2:2">
      <c r="B2689" s="248"/>
    </row>
    <row r="2690" spans="2:2">
      <c r="B2690" s="248"/>
    </row>
    <row r="2691" spans="2:2">
      <c r="B2691" s="248"/>
    </row>
    <row r="2692" spans="2:2">
      <c r="B2692" s="248"/>
    </row>
    <row r="2693" spans="2:2">
      <c r="B2693" s="248"/>
    </row>
    <row r="2694" spans="2:2">
      <c r="B2694" s="248"/>
    </row>
    <row r="2695" spans="2:2">
      <c r="B2695" s="248"/>
    </row>
    <row r="2696" spans="2:2">
      <c r="B2696" s="248"/>
    </row>
    <row r="2697" spans="2:2">
      <c r="B2697" s="248"/>
    </row>
    <row r="2698" spans="2:2">
      <c r="B2698" s="248"/>
    </row>
    <row r="2699" spans="2:2">
      <c r="B2699" s="248"/>
    </row>
    <row r="2700" spans="2:2">
      <c r="B2700" s="248"/>
    </row>
    <row r="2701" spans="2:2">
      <c r="B2701" s="248"/>
    </row>
    <row r="2702" spans="2:2">
      <c r="B2702" s="248"/>
    </row>
    <row r="2703" spans="2:2">
      <c r="B2703" s="248"/>
    </row>
    <row r="2704" spans="2:2">
      <c r="B2704" s="248"/>
    </row>
    <row r="2705" spans="2:2">
      <c r="B2705" s="248"/>
    </row>
    <row r="2706" spans="2:2">
      <c r="B2706" s="248"/>
    </row>
    <row r="2707" spans="2:2">
      <c r="B2707" s="248"/>
    </row>
    <row r="2708" spans="2:2">
      <c r="B2708" s="248"/>
    </row>
    <row r="2709" spans="2:2">
      <c r="B2709" s="248"/>
    </row>
    <row r="2710" spans="2:2">
      <c r="B2710" s="248"/>
    </row>
    <row r="2711" spans="2:2">
      <c r="B2711" s="248"/>
    </row>
    <row r="2712" spans="2:2">
      <c r="B2712" s="248"/>
    </row>
    <row r="2713" spans="2:2">
      <c r="B2713" s="248"/>
    </row>
    <row r="2714" spans="2:2">
      <c r="B2714" s="248"/>
    </row>
    <row r="2715" spans="2:2">
      <c r="B2715" s="248"/>
    </row>
    <row r="2716" spans="2:2">
      <c r="B2716" s="248"/>
    </row>
    <row r="2717" spans="2:2">
      <c r="B2717" s="248"/>
    </row>
    <row r="2718" spans="2:2">
      <c r="B2718" s="248"/>
    </row>
    <row r="2719" spans="2:2">
      <c r="B2719" s="248"/>
    </row>
    <row r="2720" spans="2:2">
      <c r="B2720" s="248"/>
    </row>
    <row r="2721" spans="2:2">
      <c r="B2721" s="248"/>
    </row>
    <row r="2722" spans="2:2">
      <c r="B2722" s="248"/>
    </row>
    <row r="2723" spans="2:2">
      <c r="B2723" s="248"/>
    </row>
    <row r="2724" spans="2:2">
      <c r="B2724" s="248"/>
    </row>
    <row r="2725" spans="2:2">
      <c r="B2725" s="248"/>
    </row>
    <row r="2726" spans="2:2">
      <c r="B2726" s="248"/>
    </row>
    <row r="2727" spans="2:2">
      <c r="B2727" s="248"/>
    </row>
    <row r="2728" spans="2:2">
      <c r="B2728" s="248"/>
    </row>
    <row r="2729" spans="2:2">
      <c r="B2729" s="248"/>
    </row>
    <row r="2730" spans="2:2">
      <c r="B2730" s="248"/>
    </row>
    <row r="2731" spans="2:2">
      <c r="B2731" s="248"/>
    </row>
    <row r="2732" spans="2:2">
      <c r="B2732" s="248"/>
    </row>
    <row r="2733" spans="2:2">
      <c r="B2733" s="248"/>
    </row>
    <row r="2734" spans="2:2">
      <c r="B2734" s="248"/>
    </row>
    <row r="2735" spans="2:2">
      <c r="B2735" s="248"/>
    </row>
    <row r="2736" spans="2:2">
      <c r="B2736" s="248"/>
    </row>
    <row r="2737" spans="2:2">
      <c r="B2737" s="248"/>
    </row>
    <row r="2738" spans="2:2">
      <c r="B2738" s="248"/>
    </row>
    <row r="2739" spans="2:2">
      <c r="B2739" s="248"/>
    </row>
    <row r="2740" spans="2:2">
      <c r="B2740" s="248"/>
    </row>
    <row r="2741" spans="2:2">
      <c r="B2741" s="248"/>
    </row>
    <row r="2742" spans="2:2">
      <c r="B2742" s="248"/>
    </row>
    <row r="2743" spans="2:2">
      <c r="B2743" s="248"/>
    </row>
    <row r="2744" spans="2:2">
      <c r="B2744" s="248"/>
    </row>
    <row r="2745" spans="2:2">
      <c r="B2745" s="248"/>
    </row>
    <row r="2746" spans="2:2">
      <c r="B2746" s="248"/>
    </row>
    <row r="2747" spans="2:2">
      <c r="B2747" s="248"/>
    </row>
    <row r="2748" spans="2:2">
      <c r="B2748" s="248"/>
    </row>
    <row r="2749" spans="2:2">
      <c r="B2749" s="248"/>
    </row>
    <row r="2750" spans="2:2">
      <c r="B2750" s="248"/>
    </row>
    <row r="2751" spans="2:2">
      <c r="B2751" s="248"/>
    </row>
    <row r="2752" spans="2:2">
      <c r="B2752" s="248"/>
    </row>
    <row r="2753" spans="2:2">
      <c r="B2753" s="248"/>
    </row>
    <row r="2754" spans="2:2">
      <c r="B2754" s="248"/>
    </row>
    <row r="2755" spans="2:2">
      <c r="B2755" s="248"/>
    </row>
    <row r="2756" spans="2:2">
      <c r="B2756" s="248"/>
    </row>
    <row r="2757" spans="2:2">
      <c r="B2757" s="248"/>
    </row>
    <row r="2758" spans="2:2">
      <c r="B2758" s="248"/>
    </row>
    <row r="2759" spans="2:2">
      <c r="B2759" s="248"/>
    </row>
    <row r="2760" spans="2:2">
      <c r="B2760" s="248"/>
    </row>
    <row r="2761" spans="2:2">
      <c r="B2761" s="248"/>
    </row>
    <row r="2762" spans="2:2">
      <c r="B2762" s="248"/>
    </row>
    <row r="2763" spans="2:2">
      <c r="B2763" s="248"/>
    </row>
    <row r="2764" spans="2:2">
      <c r="B2764" s="248"/>
    </row>
    <row r="2765" spans="2:2">
      <c r="B2765" s="248"/>
    </row>
    <row r="2766" spans="2:2">
      <c r="B2766" s="248"/>
    </row>
    <row r="2767" spans="2:2">
      <c r="B2767" s="248"/>
    </row>
    <row r="2768" spans="2:2">
      <c r="B2768" s="248"/>
    </row>
    <row r="2769" spans="2:2">
      <c r="B2769" s="248"/>
    </row>
    <row r="2770" spans="2:2">
      <c r="B2770" s="248"/>
    </row>
    <row r="2771" spans="2:2">
      <c r="B2771" s="248"/>
    </row>
    <row r="2772" spans="2:2">
      <c r="B2772" s="248"/>
    </row>
    <row r="2773" spans="2:2">
      <c r="B2773" s="248"/>
    </row>
    <row r="2774" spans="2:2">
      <c r="B2774" s="248"/>
    </row>
    <row r="2775" spans="2:2">
      <c r="B2775" s="248"/>
    </row>
    <row r="2776" spans="2:2">
      <c r="B2776" s="248"/>
    </row>
    <row r="2777" spans="2:2">
      <c r="B2777" s="248"/>
    </row>
    <row r="2778" spans="2:2">
      <c r="B2778" s="248"/>
    </row>
    <row r="2779" spans="2:2">
      <c r="B2779" s="248"/>
    </row>
    <row r="2780" spans="2:2">
      <c r="B2780" s="248"/>
    </row>
    <row r="2781" spans="2:2">
      <c r="B2781" s="248"/>
    </row>
    <row r="2782" spans="2:2">
      <c r="B2782" s="248"/>
    </row>
    <row r="2783" spans="2:2">
      <c r="B2783" s="248"/>
    </row>
    <row r="2784" spans="2:2">
      <c r="B2784" s="248"/>
    </row>
    <row r="2785" spans="2:2">
      <c r="B2785" s="248"/>
    </row>
    <row r="2786" spans="2:2">
      <c r="B2786" s="248"/>
    </row>
    <row r="2787" spans="2:2">
      <c r="B2787" s="248"/>
    </row>
    <row r="2788" spans="2:2">
      <c r="B2788" s="248"/>
    </row>
    <row r="2789" spans="2:2">
      <c r="B2789" s="248"/>
    </row>
    <row r="2790" spans="2:2">
      <c r="B2790" s="248"/>
    </row>
    <row r="2791" spans="2:2">
      <c r="B2791" s="248"/>
    </row>
    <row r="2792" spans="2:2">
      <c r="B2792" s="248"/>
    </row>
    <row r="2793" spans="2:2">
      <c r="B2793" s="248"/>
    </row>
    <row r="2794" spans="2:2">
      <c r="B2794" s="248"/>
    </row>
    <row r="2795" spans="2:2">
      <c r="B2795" s="248"/>
    </row>
    <row r="2796" spans="2:2">
      <c r="B2796" s="248"/>
    </row>
    <row r="2797" spans="2:2">
      <c r="B2797" s="248"/>
    </row>
    <row r="2798" spans="2:2">
      <c r="B2798" s="248"/>
    </row>
    <row r="2799" spans="2:2">
      <c r="B2799" s="248"/>
    </row>
    <row r="2800" spans="2:2">
      <c r="B2800" s="248"/>
    </row>
    <row r="2801" spans="2:2">
      <c r="B2801" s="248"/>
    </row>
    <row r="2802" spans="2:2">
      <c r="B2802" s="248"/>
    </row>
    <row r="2803" spans="2:2">
      <c r="B2803" s="248"/>
    </row>
    <row r="2804" spans="2:2">
      <c r="B2804" s="248"/>
    </row>
    <row r="2805" spans="2:2">
      <c r="B2805" s="248"/>
    </row>
    <row r="2806" spans="2:2">
      <c r="B2806" s="248"/>
    </row>
    <row r="2807" spans="2:2">
      <c r="B2807" s="248"/>
    </row>
    <row r="2808" spans="2:2">
      <c r="B2808" s="248"/>
    </row>
    <row r="2809" spans="2:2">
      <c r="B2809" s="248"/>
    </row>
    <row r="2810" spans="2:2">
      <c r="B2810" s="248"/>
    </row>
    <row r="2811" spans="2:2">
      <c r="B2811" s="248"/>
    </row>
    <row r="2812" spans="2:2">
      <c r="B2812" s="248"/>
    </row>
    <row r="2813" spans="2:2">
      <c r="B2813" s="248"/>
    </row>
    <row r="2814" spans="2:2">
      <c r="B2814" s="248"/>
    </row>
    <row r="2815" spans="2:2">
      <c r="B2815" s="248"/>
    </row>
    <row r="2816" spans="2:2">
      <c r="B2816" s="248"/>
    </row>
    <row r="2817" spans="2:2">
      <c r="B2817" s="248"/>
    </row>
    <row r="2818" spans="2:2">
      <c r="B2818" s="248"/>
    </row>
    <row r="2819" spans="2:2">
      <c r="B2819" s="248"/>
    </row>
    <row r="2820" spans="2:2">
      <c r="B2820" s="248"/>
    </row>
    <row r="2821" spans="2:2">
      <c r="B2821" s="248"/>
    </row>
    <row r="2822" spans="2:2">
      <c r="B2822" s="248"/>
    </row>
    <row r="2823" spans="2:2">
      <c r="B2823" s="248"/>
    </row>
    <row r="2824" spans="2:2">
      <c r="B2824" s="248"/>
    </row>
    <row r="2825" spans="2:2">
      <c r="B2825" s="248"/>
    </row>
    <row r="2826" spans="2:2">
      <c r="B2826" s="248"/>
    </row>
    <row r="2827" spans="2:2">
      <c r="B2827" s="248"/>
    </row>
    <row r="2828" spans="2:2">
      <c r="B2828" s="248"/>
    </row>
    <row r="2829" spans="2:2">
      <c r="B2829" s="248"/>
    </row>
    <row r="2830" spans="2:2">
      <c r="B2830" s="248"/>
    </row>
    <row r="2831" spans="2:2">
      <c r="B2831" s="248"/>
    </row>
    <row r="2832" spans="2:2">
      <c r="B2832" s="248"/>
    </row>
    <row r="2833" spans="2:2">
      <c r="B2833" s="248"/>
    </row>
    <row r="2834" spans="2:2">
      <c r="B2834" s="248"/>
    </row>
    <row r="2835" spans="2:2">
      <c r="B2835" s="248"/>
    </row>
    <row r="2836" spans="2:2">
      <c r="B2836" s="248"/>
    </row>
    <row r="2837" spans="2:2">
      <c r="B2837" s="248"/>
    </row>
    <row r="2838" spans="2:2">
      <c r="B2838" s="248"/>
    </row>
    <row r="2839" spans="2:2">
      <c r="B2839" s="248"/>
    </row>
    <row r="2840" spans="2:2">
      <c r="B2840" s="248"/>
    </row>
    <row r="2841" spans="2:2">
      <c r="B2841" s="248"/>
    </row>
    <row r="2842" spans="2:2">
      <c r="B2842" s="248"/>
    </row>
    <row r="2843" spans="2:2">
      <c r="B2843" s="248"/>
    </row>
    <row r="2844" spans="2:2">
      <c r="B2844" s="248"/>
    </row>
    <row r="2845" spans="2:2">
      <c r="B2845" s="248"/>
    </row>
    <row r="2846" spans="2:2">
      <c r="B2846" s="248"/>
    </row>
    <row r="2847" spans="2:2">
      <c r="B2847" s="248"/>
    </row>
    <row r="2848" spans="2:2">
      <c r="B2848" s="248"/>
    </row>
    <row r="2849" spans="2:2">
      <c r="B2849" s="248"/>
    </row>
    <row r="2850" spans="2:2">
      <c r="B2850" s="248"/>
    </row>
    <row r="2851" spans="2:2">
      <c r="B2851" s="248"/>
    </row>
    <row r="2852" spans="2:2">
      <c r="B2852" s="248"/>
    </row>
    <row r="2853" spans="2:2">
      <c r="B2853" s="248"/>
    </row>
    <row r="2854" spans="2:2">
      <c r="B2854" s="248"/>
    </row>
    <row r="2855" spans="2:2">
      <c r="B2855" s="248"/>
    </row>
    <row r="2856" spans="2:2">
      <c r="B2856" s="248"/>
    </row>
    <row r="2857" spans="2:2">
      <c r="B2857" s="248"/>
    </row>
    <row r="2858" spans="2:2">
      <c r="B2858" s="248"/>
    </row>
    <row r="2859" spans="2:2">
      <c r="B2859" s="248"/>
    </row>
    <row r="2860" spans="2:2">
      <c r="B2860" s="248"/>
    </row>
    <row r="2861" spans="2:2">
      <c r="B2861" s="248"/>
    </row>
    <row r="2862" spans="2:2">
      <c r="B2862" s="248"/>
    </row>
    <row r="2863" spans="2:2">
      <c r="B2863" s="248"/>
    </row>
    <row r="2864" spans="2:2">
      <c r="B2864" s="248"/>
    </row>
    <row r="2865" spans="2:2">
      <c r="B2865" s="248"/>
    </row>
    <row r="2866" spans="2:2">
      <c r="B2866" s="248"/>
    </row>
    <row r="2867" spans="2:2">
      <c r="B2867" s="248"/>
    </row>
    <row r="2868" spans="2:2">
      <c r="B2868" s="248"/>
    </row>
    <row r="2869" spans="2:2">
      <c r="B2869" s="248"/>
    </row>
    <row r="2870" spans="2:2">
      <c r="B2870" s="248"/>
    </row>
    <row r="2871" spans="2:2">
      <c r="B2871" s="248"/>
    </row>
    <row r="2872" spans="2:2">
      <c r="B2872" s="248"/>
    </row>
    <row r="2873" spans="2:2">
      <c r="B2873" s="248"/>
    </row>
    <row r="2874" spans="2:2">
      <c r="B2874" s="248"/>
    </row>
    <row r="2875" spans="2:2">
      <c r="B2875" s="248"/>
    </row>
    <row r="2876" spans="2:2">
      <c r="B2876" s="248"/>
    </row>
    <row r="2877" spans="2:2">
      <c r="B2877" s="248"/>
    </row>
    <row r="2878" spans="2:2">
      <c r="B2878" s="248"/>
    </row>
    <row r="2879" spans="2:2">
      <c r="B2879" s="248"/>
    </row>
    <row r="2880" spans="2:2">
      <c r="B2880" s="248"/>
    </row>
    <row r="2881" spans="2:2">
      <c r="B2881" s="248"/>
    </row>
    <row r="2882" spans="2:2">
      <c r="B2882" s="248"/>
    </row>
    <row r="2883" spans="2:2">
      <c r="B2883" s="248"/>
    </row>
    <row r="2884" spans="2:2">
      <c r="B2884" s="248"/>
    </row>
    <row r="2885" spans="2:2">
      <c r="B2885" s="248"/>
    </row>
    <row r="2886" spans="2:2">
      <c r="B2886" s="248"/>
    </row>
    <row r="2887" spans="2:2">
      <c r="B2887" s="248"/>
    </row>
    <row r="2888" spans="2:2">
      <c r="B2888" s="248"/>
    </row>
    <row r="2889" spans="2:2">
      <c r="B2889" s="248"/>
    </row>
    <row r="2890" spans="2:2">
      <c r="B2890" s="248"/>
    </row>
    <row r="2891" spans="2:2">
      <c r="B2891" s="248"/>
    </row>
    <row r="2892" spans="2:2">
      <c r="B2892" s="248"/>
    </row>
    <row r="2893" spans="2:2">
      <c r="B2893" s="248"/>
    </row>
    <row r="2894" spans="2:2">
      <c r="B2894" s="248"/>
    </row>
    <row r="2895" spans="2:2">
      <c r="B2895" s="248"/>
    </row>
    <row r="2896" spans="2:2">
      <c r="B2896" s="248"/>
    </row>
    <row r="2897" spans="2:2">
      <c r="B2897" s="248"/>
    </row>
    <row r="2898" spans="2:2">
      <c r="B2898" s="248"/>
    </row>
    <row r="2899" spans="2:2">
      <c r="B2899" s="248"/>
    </row>
    <row r="2900" spans="2:2">
      <c r="B2900" s="248"/>
    </row>
    <row r="2901" spans="2:2">
      <c r="B2901" s="248"/>
    </row>
    <row r="2902" spans="2:2">
      <c r="B2902" s="248"/>
    </row>
    <row r="2903" spans="2:2">
      <c r="B2903" s="248"/>
    </row>
    <row r="2904" spans="2:2">
      <c r="B2904" s="248"/>
    </row>
    <row r="2905" spans="2:2">
      <c r="B2905" s="248"/>
    </row>
    <row r="2906" spans="2:2">
      <c r="B2906" s="248"/>
    </row>
    <row r="2907" spans="2:2">
      <c r="B2907" s="248"/>
    </row>
    <row r="2908" spans="2:2">
      <c r="B2908" s="248"/>
    </row>
    <row r="2909" spans="2:2">
      <c r="B2909" s="248"/>
    </row>
    <row r="2910" spans="2:2">
      <c r="B2910" s="248"/>
    </row>
    <row r="2911" spans="2:2">
      <c r="B2911" s="248"/>
    </row>
    <row r="2912" spans="2:2">
      <c r="B2912" s="248"/>
    </row>
    <row r="2913" spans="2:2">
      <c r="B2913" s="248"/>
    </row>
    <row r="2914" spans="2:2">
      <c r="B2914" s="248"/>
    </row>
    <row r="2915" spans="2:2">
      <c r="B2915" s="248"/>
    </row>
    <row r="2916" spans="2:2">
      <c r="B2916" s="248"/>
    </row>
    <row r="2917" spans="2:2">
      <c r="B2917" s="248"/>
    </row>
    <row r="2918" spans="2:2">
      <c r="B2918" s="248"/>
    </row>
    <row r="2919" spans="2:2">
      <c r="B2919" s="248"/>
    </row>
    <row r="2920" spans="2:2">
      <c r="B2920" s="248"/>
    </row>
    <row r="2921" spans="2:2">
      <c r="B2921" s="248"/>
    </row>
    <row r="2922" spans="2:2">
      <c r="B2922" s="248"/>
    </row>
    <row r="2923" spans="2:2">
      <c r="B2923" s="248"/>
    </row>
    <row r="2924" spans="2:2">
      <c r="B2924" s="248"/>
    </row>
    <row r="2925" spans="2:2">
      <c r="B2925" s="248"/>
    </row>
    <row r="2926" spans="2:2">
      <c r="B2926" s="248"/>
    </row>
    <row r="2927" spans="2:2">
      <c r="B2927" s="248"/>
    </row>
    <row r="2928" spans="2:2">
      <c r="B2928" s="248"/>
    </row>
    <row r="2929" spans="2:2">
      <c r="B2929" s="248"/>
    </row>
    <row r="2930" spans="2:2">
      <c r="B2930" s="248"/>
    </row>
    <row r="2931" spans="2:2">
      <c r="B2931" s="248"/>
    </row>
    <row r="2932" spans="2:2">
      <c r="B2932" s="248"/>
    </row>
    <row r="2933" spans="2:2">
      <c r="B2933" s="248"/>
    </row>
    <row r="2934" spans="2:2">
      <c r="B2934" s="248"/>
    </row>
    <row r="2935" spans="2:2">
      <c r="B2935" s="248"/>
    </row>
    <row r="2936" spans="2:2">
      <c r="B2936" s="248"/>
    </row>
    <row r="2937" spans="2:2">
      <c r="B2937" s="248"/>
    </row>
    <row r="2938" spans="2:2">
      <c r="B2938" s="248"/>
    </row>
    <row r="2939" spans="2:2">
      <c r="B2939" s="248"/>
    </row>
    <row r="2940" spans="2:2">
      <c r="B2940" s="248"/>
    </row>
    <row r="2941" spans="2:2">
      <c r="B2941" s="248"/>
    </row>
    <row r="2942" spans="2:2">
      <c r="B2942" s="248"/>
    </row>
    <row r="2943" spans="2:2">
      <c r="B2943" s="248"/>
    </row>
    <row r="2944" spans="2:2">
      <c r="B2944" s="248"/>
    </row>
    <row r="2945" spans="2:2">
      <c r="B2945" s="248"/>
    </row>
    <row r="2946" spans="2:2">
      <c r="B2946" s="248"/>
    </row>
    <row r="2947" spans="2:2">
      <c r="B2947" s="248"/>
    </row>
    <row r="2948" spans="2:2">
      <c r="B2948" s="248"/>
    </row>
    <row r="2949" spans="2:2">
      <c r="B2949" s="248"/>
    </row>
    <row r="2950" spans="2:2">
      <c r="B2950" s="248"/>
    </row>
    <row r="2951" spans="2:2">
      <c r="B2951" s="248"/>
    </row>
    <row r="2952" spans="2:2">
      <c r="B2952" s="248"/>
    </row>
    <row r="2953" spans="2:2">
      <c r="B2953" s="248"/>
    </row>
    <row r="2954" spans="2:2">
      <c r="B2954" s="248"/>
    </row>
    <row r="2955" spans="2:2">
      <c r="B2955" s="248"/>
    </row>
    <row r="2956" spans="2:2">
      <c r="B2956" s="248"/>
    </row>
    <row r="2957" spans="2:2">
      <c r="B2957" s="248"/>
    </row>
    <row r="2958" spans="2:2">
      <c r="B2958" s="248"/>
    </row>
    <row r="2959" spans="2:2">
      <c r="B2959" s="248"/>
    </row>
    <row r="2960" spans="2:2">
      <c r="B2960" s="248"/>
    </row>
    <row r="2961" spans="2:2">
      <c r="B2961" s="248"/>
    </row>
    <row r="2962" spans="2:2">
      <c r="B2962" s="248"/>
    </row>
    <row r="2963" spans="2:2">
      <c r="B2963" s="248"/>
    </row>
    <row r="2964" spans="2:2">
      <c r="B2964" s="248"/>
    </row>
    <row r="2965" spans="2:2">
      <c r="B2965" s="248"/>
    </row>
    <row r="2966" spans="2:2">
      <c r="B2966" s="248"/>
    </row>
    <row r="2967" spans="2:2">
      <c r="B2967" s="248"/>
    </row>
    <row r="2968" spans="2:2">
      <c r="B2968" s="248"/>
    </row>
    <row r="2969" spans="2:2">
      <c r="B2969" s="248"/>
    </row>
    <row r="2970" spans="2:2">
      <c r="B2970" s="248"/>
    </row>
    <row r="2971" spans="2:2">
      <c r="B2971" s="248"/>
    </row>
    <row r="2972" spans="2:2">
      <c r="B2972" s="248"/>
    </row>
    <row r="2973" spans="2:2">
      <c r="B2973" s="248"/>
    </row>
    <row r="2974" spans="2:2">
      <c r="B2974" s="248"/>
    </row>
    <row r="2975" spans="2:2">
      <c r="B2975" s="248"/>
    </row>
    <row r="2976" spans="2:2">
      <c r="B2976" s="248"/>
    </row>
    <row r="2977" spans="2:2">
      <c r="B2977" s="248"/>
    </row>
    <row r="2978" spans="2:2">
      <c r="B2978" s="248"/>
    </row>
    <row r="2979" spans="2:2">
      <c r="B2979" s="248"/>
    </row>
    <row r="2980" spans="2:2">
      <c r="B2980" s="248"/>
    </row>
    <row r="2981" spans="2:2">
      <c r="B2981" s="248"/>
    </row>
    <row r="2982" spans="2:2">
      <c r="B2982" s="248"/>
    </row>
    <row r="2983" spans="2:2">
      <c r="B2983" s="248"/>
    </row>
    <row r="2984" spans="2:2">
      <c r="B2984" s="248"/>
    </row>
    <row r="2985" spans="2:2">
      <c r="B2985" s="248"/>
    </row>
    <row r="2986" spans="2:2">
      <c r="B2986" s="248"/>
    </row>
    <row r="2987" spans="2:2">
      <c r="B2987" s="248"/>
    </row>
    <row r="2988" spans="2:2">
      <c r="B2988" s="248"/>
    </row>
    <row r="2989" spans="2:2">
      <c r="B2989" s="248"/>
    </row>
    <row r="2990" spans="2:2">
      <c r="B2990" s="248"/>
    </row>
    <row r="2991" spans="2:2">
      <c r="B2991" s="248"/>
    </row>
    <row r="2992" spans="2:2">
      <c r="B2992" s="248"/>
    </row>
    <row r="2993" spans="2:2">
      <c r="B2993" s="248"/>
    </row>
    <row r="2994" spans="2:2">
      <c r="B2994" s="248"/>
    </row>
    <row r="2995" spans="2:2">
      <c r="B2995" s="248"/>
    </row>
    <row r="2996" spans="2:2">
      <c r="B2996" s="248"/>
    </row>
    <row r="2997" spans="2:2">
      <c r="B2997" s="248"/>
    </row>
    <row r="2998" spans="2:2">
      <c r="B2998" s="248"/>
    </row>
    <row r="2999" spans="2:2">
      <c r="B2999" s="248"/>
    </row>
    <row r="3000" spans="2:2">
      <c r="B3000" s="248"/>
    </row>
    <row r="3001" spans="2:2">
      <c r="B3001" s="248"/>
    </row>
    <row r="3002" spans="2:2">
      <c r="B3002" s="248"/>
    </row>
    <row r="3003" spans="2:2">
      <c r="B3003" s="248"/>
    </row>
    <row r="3004" spans="2:2">
      <c r="B3004" s="248"/>
    </row>
    <row r="3005" spans="2:2">
      <c r="B3005" s="248"/>
    </row>
    <row r="3006" spans="2:2">
      <c r="B3006" s="248"/>
    </row>
    <row r="3007" spans="2:2">
      <c r="B3007" s="248"/>
    </row>
    <row r="3008" spans="2:2">
      <c r="B3008" s="248"/>
    </row>
    <row r="3009" spans="2:2">
      <c r="B3009" s="248"/>
    </row>
    <row r="3010" spans="2:2">
      <c r="B3010" s="248"/>
    </row>
    <row r="3011" spans="2:2">
      <c r="B3011" s="248"/>
    </row>
    <row r="3012" spans="2:2">
      <c r="B3012" s="248"/>
    </row>
    <row r="3013" spans="2:2">
      <c r="B3013" s="248"/>
    </row>
    <row r="3014" spans="2:2">
      <c r="B3014" s="248"/>
    </row>
    <row r="3015" spans="2:2">
      <c r="B3015" s="248"/>
    </row>
    <row r="3016" spans="2:2">
      <c r="B3016" s="248"/>
    </row>
    <row r="3017" spans="2:2">
      <c r="B3017" s="248"/>
    </row>
    <row r="3018" spans="2:2">
      <c r="B3018" s="248"/>
    </row>
    <row r="3019" spans="2:2">
      <c r="B3019" s="248"/>
    </row>
    <row r="3020" spans="2:2">
      <c r="B3020" s="248"/>
    </row>
    <row r="3021" spans="2:2">
      <c r="B3021" s="248"/>
    </row>
    <row r="3022" spans="2:2">
      <c r="B3022" s="248"/>
    </row>
    <row r="3023" spans="2:2">
      <c r="B3023" s="248"/>
    </row>
    <row r="3024" spans="2:2">
      <c r="B3024" s="248"/>
    </row>
    <row r="3025" spans="2:2">
      <c r="B3025" s="248"/>
    </row>
    <row r="3026" spans="2:2">
      <c r="B3026" s="248"/>
    </row>
    <row r="3027" spans="2:2">
      <c r="B3027" s="248"/>
    </row>
    <row r="3028" spans="2:2">
      <c r="B3028" s="248"/>
    </row>
    <row r="3029" spans="2:2">
      <c r="B3029" s="248"/>
    </row>
    <row r="3030" spans="2:2">
      <c r="B3030" s="248"/>
    </row>
    <row r="3031" spans="2:2">
      <c r="B3031" s="248"/>
    </row>
    <row r="3032" spans="2:2">
      <c r="B3032" s="248"/>
    </row>
    <row r="3033" spans="2:2">
      <c r="B3033" s="248"/>
    </row>
    <row r="3034" spans="2:2">
      <c r="B3034" s="248"/>
    </row>
    <row r="3035" spans="2:2">
      <c r="B3035" s="248"/>
    </row>
    <row r="3036" spans="2:2">
      <c r="B3036" s="248"/>
    </row>
    <row r="3037" spans="2:2">
      <c r="B3037" s="248"/>
    </row>
    <row r="3038" spans="2:2">
      <c r="B3038" s="248"/>
    </row>
    <row r="3039" spans="2:2">
      <c r="B3039" s="248"/>
    </row>
    <row r="3040" spans="2:2">
      <c r="B3040" s="248"/>
    </row>
    <row r="3041" spans="2:2">
      <c r="B3041" s="248"/>
    </row>
    <row r="3042" spans="2:2">
      <c r="B3042" s="248"/>
    </row>
    <row r="3043" spans="2:2">
      <c r="B3043" s="248"/>
    </row>
    <row r="3044" spans="2:2">
      <c r="B3044" s="248"/>
    </row>
    <row r="3045" spans="2:2">
      <c r="B3045" s="248"/>
    </row>
    <row r="3046" spans="2:2">
      <c r="B3046" s="248"/>
    </row>
    <row r="3047" spans="2:2">
      <c r="B3047" s="248"/>
    </row>
    <row r="3048" spans="2:2">
      <c r="B3048" s="248"/>
    </row>
    <row r="3049" spans="2:2">
      <c r="B3049" s="248"/>
    </row>
    <row r="3050" spans="2:2">
      <c r="B3050" s="248"/>
    </row>
    <row r="3051" spans="2:2">
      <c r="B3051" s="248"/>
    </row>
    <row r="3052" spans="2:2">
      <c r="B3052" s="248"/>
    </row>
    <row r="3053" spans="2:2">
      <c r="B3053" s="248"/>
    </row>
    <row r="3054" spans="2:2">
      <c r="B3054" s="248"/>
    </row>
    <row r="3055" spans="2:2">
      <c r="B3055" s="248"/>
    </row>
    <row r="3056" spans="2:2">
      <c r="B3056" s="248"/>
    </row>
    <row r="3057" spans="2:2">
      <c r="B3057" s="248"/>
    </row>
    <row r="3058" spans="2:2">
      <c r="B3058" s="248"/>
    </row>
    <row r="3059" spans="2:2">
      <c r="B3059" s="248"/>
    </row>
    <row r="3060" spans="2:2">
      <c r="B3060" s="248"/>
    </row>
    <row r="3061" spans="2:2">
      <c r="B3061" s="248"/>
    </row>
    <row r="3062" spans="2:2">
      <c r="B3062" s="248"/>
    </row>
    <row r="3063" spans="2:2">
      <c r="B3063" s="248"/>
    </row>
    <row r="3064" spans="2:2">
      <c r="B3064" s="248"/>
    </row>
    <row r="3065" spans="2:2">
      <c r="B3065" s="248"/>
    </row>
    <row r="3066" spans="2:2">
      <c r="B3066" s="248"/>
    </row>
    <row r="3067" spans="2:2">
      <c r="B3067" s="248"/>
    </row>
    <row r="3068" spans="2:2">
      <c r="B3068" s="248"/>
    </row>
    <row r="3069" spans="2:2">
      <c r="B3069" s="248"/>
    </row>
    <row r="3070" spans="2:2">
      <c r="B3070" s="248"/>
    </row>
    <row r="3071" spans="2:2">
      <c r="B3071" s="248"/>
    </row>
    <row r="3072" spans="2:2">
      <c r="B3072" s="248"/>
    </row>
    <row r="3073" spans="2:2">
      <c r="B3073" s="248"/>
    </row>
    <row r="3074" spans="2:2">
      <c r="B3074" s="248"/>
    </row>
    <row r="3075" spans="2:2">
      <c r="B3075" s="248"/>
    </row>
    <row r="3076" spans="2:2">
      <c r="B3076" s="248"/>
    </row>
    <row r="3077" spans="2:2">
      <c r="B3077" s="248"/>
    </row>
    <row r="3078" spans="2:2">
      <c r="B3078" s="248"/>
    </row>
    <row r="3079" spans="2:2">
      <c r="B3079" s="248"/>
    </row>
    <row r="3080" spans="2:2">
      <c r="B3080" s="248"/>
    </row>
    <row r="3081" spans="2:2">
      <c r="B3081" s="248"/>
    </row>
    <row r="3082" spans="2:2">
      <c r="B3082" s="248"/>
    </row>
    <row r="3083" spans="2:2">
      <c r="B3083" s="248"/>
    </row>
    <row r="3084" spans="2:2">
      <c r="B3084" s="248"/>
    </row>
    <row r="3085" spans="2:2">
      <c r="B3085" s="248"/>
    </row>
    <row r="3086" spans="2:2">
      <c r="B3086" s="248"/>
    </row>
    <row r="3087" spans="2:2">
      <c r="B3087" s="248"/>
    </row>
    <row r="3088" spans="2:2">
      <c r="B3088" s="248"/>
    </row>
    <row r="3089" spans="2:2">
      <c r="B3089" s="248"/>
    </row>
    <row r="3090" spans="2:2">
      <c r="B3090" s="248"/>
    </row>
    <row r="3091" spans="2:2">
      <c r="B3091" s="248"/>
    </row>
    <row r="3092" spans="2:2">
      <c r="B3092" s="248"/>
    </row>
    <row r="3093" spans="2:2">
      <c r="B3093" s="248"/>
    </row>
    <row r="3094" spans="2:2">
      <c r="B3094" s="248"/>
    </row>
    <row r="3095" spans="2:2">
      <c r="B3095" s="248"/>
    </row>
    <row r="3096" spans="2:2">
      <c r="B3096" s="248"/>
    </row>
    <row r="3097" spans="2:2">
      <c r="B3097" s="248"/>
    </row>
    <row r="3098" spans="2:2">
      <c r="B3098" s="248"/>
    </row>
    <row r="3099" spans="2:2">
      <c r="B3099" s="248"/>
    </row>
    <row r="3100" spans="2:2">
      <c r="B3100" s="248"/>
    </row>
    <row r="3101" spans="2:2">
      <c r="B3101" s="248"/>
    </row>
    <row r="3102" spans="2:2">
      <c r="B3102" s="248"/>
    </row>
    <row r="3103" spans="2:2">
      <c r="B3103" s="248"/>
    </row>
    <row r="3104" spans="2:2">
      <c r="B3104" s="248"/>
    </row>
    <row r="3105" spans="2:2">
      <c r="B3105" s="248"/>
    </row>
    <row r="3106" spans="2:2">
      <c r="B3106" s="248"/>
    </row>
    <row r="3107" spans="2:2">
      <c r="B3107" s="248"/>
    </row>
    <row r="3108" spans="2:2">
      <c r="B3108" s="248"/>
    </row>
    <row r="3109" spans="2:2">
      <c r="B3109" s="248"/>
    </row>
    <row r="3110" spans="2:2">
      <c r="B3110" s="248"/>
    </row>
    <row r="3111" spans="2:2">
      <c r="B3111" s="248"/>
    </row>
    <row r="3112" spans="2:2">
      <c r="B3112" s="248"/>
    </row>
    <row r="3113" spans="2:2">
      <c r="B3113" s="248"/>
    </row>
    <row r="3114" spans="2:2">
      <c r="B3114" s="248"/>
    </row>
    <row r="3115" spans="2:2">
      <c r="B3115" s="248"/>
    </row>
    <row r="3116" spans="2:2">
      <c r="B3116" s="248"/>
    </row>
    <row r="3117" spans="2:2">
      <c r="B3117" s="248"/>
    </row>
    <row r="3118" spans="2:2">
      <c r="B3118" s="248"/>
    </row>
    <row r="3119" spans="2:2">
      <c r="B3119" s="248"/>
    </row>
    <row r="3120" spans="2:2">
      <c r="B3120" s="248"/>
    </row>
    <row r="3121" spans="2:2">
      <c r="B3121" s="248"/>
    </row>
    <row r="3122" spans="2:2">
      <c r="B3122" s="248"/>
    </row>
    <row r="3123" spans="2:2">
      <c r="B3123" s="248"/>
    </row>
    <row r="3124" spans="2:2">
      <c r="B3124" s="248"/>
    </row>
    <row r="3125" spans="2:2">
      <c r="B3125" s="248"/>
    </row>
    <row r="3126" spans="2:2">
      <c r="B3126" s="248"/>
    </row>
    <row r="3127" spans="2:2">
      <c r="B3127" s="248"/>
    </row>
    <row r="3128" spans="2:2">
      <c r="B3128" s="248"/>
    </row>
    <row r="3129" spans="2:2">
      <c r="B3129" s="248"/>
    </row>
    <row r="3130" spans="2:2">
      <c r="B3130" s="248"/>
    </row>
    <row r="3131" spans="2:2">
      <c r="B3131" s="248"/>
    </row>
    <row r="3132" spans="2:2">
      <c r="B3132" s="248"/>
    </row>
    <row r="3133" spans="2:2">
      <c r="B3133" s="248"/>
    </row>
    <row r="3134" spans="2:2">
      <c r="B3134" s="248"/>
    </row>
    <row r="3135" spans="2:2">
      <c r="B3135" s="248"/>
    </row>
    <row r="3136" spans="2:2">
      <c r="B3136" s="248"/>
    </row>
    <row r="3137" spans="2:2">
      <c r="B3137" s="248"/>
    </row>
    <row r="3138" spans="2:2">
      <c r="B3138" s="248"/>
    </row>
    <row r="3139" spans="2:2">
      <c r="B3139" s="248"/>
    </row>
    <row r="3140" spans="2:2">
      <c r="B3140" s="248"/>
    </row>
    <row r="3141" spans="2:2">
      <c r="B3141" s="248"/>
    </row>
    <row r="3142" spans="2:2">
      <c r="B3142" s="248"/>
    </row>
    <row r="3143" spans="2:2">
      <c r="B3143" s="248"/>
    </row>
    <row r="3144" spans="2:2">
      <c r="B3144" s="248"/>
    </row>
    <row r="3145" spans="2:2">
      <c r="B3145" s="248"/>
    </row>
    <row r="3146" spans="2:2">
      <c r="B3146" s="248"/>
    </row>
    <row r="3147" spans="2:2">
      <c r="B3147" s="248"/>
    </row>
    <row r="3148" spans="2:2">
      <c r="B3148" s="248"/>
    </row>
    <row r="3149" spans="2:2">
      <c r="B3149" s="248"/>
    </row>
    <row r="3150" spans="2:2">
      <c r="B3150" s="248"/>
    </row>
    <row r="3151" spans="2:2">
      <c r="B3151" s="248"/>
    </row>
    <row r="3152" spans="2:2">
      <c r="B3152" s="248"/>
    </row>
    <row r="3153" spans="2:2">
      <c r="B3153" s="248"/>
    </row>
    <row r="3154" spans="2:2">
      <c r="B3154" s="248"/>
    </row>
    <row r="3155" spans="2:2">
      <c r="B3155" s="248"/>
    </row>
    <row r="3156" spans="2:2">
      <c r="B3156" s="248"/>
    </row>
    <row r="3157" spans="2:2">
      <c r="B3157" s="248"/>
    </row>
    <row r="3158" spans="2:2">
      <c r="B3158" s="248"/>
    </row>
    <row r="3159" spans="2:2">
      <c r="B3159" s="248"/>
    </row>
    <row r="3160" spans="2:2">
      <c r="B3160" s="248"/>
    </row>
    <row r="3161" spans="2:2">
      <c r="B3161" s="248"/>
    </row>
    <row r="3162" spans="2:2">
      <c r="B3162" s="248"/>
    </row>
    <row r="3163" spans="2:2">
      <c r="B3163" s="248"/>
    </row>
    <row r="3164" spans="2:2">
      <c r="B3164" s="248"/>
    </row>
    <row r="3165" spans="2:2">
      <c r="B3165" s="248"/>
    </row>
    <row r="3166" spans="2:2">
      <c r="B3166" s="248"/>
    </row>
    <row r="3167" spans="2:2">
      <c r="B3167" s="248"/>
    </row>
    <row r="3168" spans="2:2">
      <c r="B3168" s="248"/>
    </row>
    <row r="3169" spans="2:2">
      <c r="B3169" s="248"/>
    </row>
    <row r="3170" spans="2:2">
      <c r="B3170" s="248"/>
    </row>
    <row r="3171" spans="2:2">
      <c r="B3171" s="248"/>
    </row>
    <row r="3172" spans="2:2">
      <c r="B3172" s="248"/>
    </row>
    <row r="3173" spans="2:2">
      <c r="B3173" s="248"/>
    </row>
    <row r="3174" spans="2:2">
      <c r="B3174" s="248"/>
    </row>
    <row r="3175" spans="2:2">
      <c r="B3175" s="248"/>
    </row>
    <row r="3176" spans="2:2">
      <c r="B3176" s="248"/>
    </row>
    <row r="3177" spans="2:2">
      <c r="B3177" s="248"/>
    </row>
    <row r="3178" spans="2:2">
      <c r="B3178" s="248"/>
    </row>
    <row r="3179" spans="2:2">
      <c r="B3179" s="248"/>
    </row>
    <row r="3180" spans="2:2">
      <c r="B3180" s="248"/>
    </row>
    <row r="3181" spans="2:2">
      <c r="B3181" s="248"/>
    </row>
    <row r="3182" spans="2:2">
      <c r="B3182" s="248"/>
    </row>
    <row r="3183" spans="2:2">
      <c r="B3183" s="248"/>
    </row>
    <row r="3184" spans="2:2">
      <c r="B3184" s="248"/>
    </row>
    <row r="3185" spans="2:2">
      <c r="B3185" s="248"/>
    </row>
    <row r="3186" spans="2:2">
      <c r="B3186" s="248"/>
    </row>
    <row r="3187" spans="2:2">
      <c r="B3187" s="248"/>
    </row>
    <row r="3188" spans="2:2">
      <c r="B3188" s="248"/>
    </row>
    <row r="3189" spans="2:2">
      <c r="B3189" s="248"/>
    </row>
    <row r="3190" spans="2:2">
      <c r="B3190" s="248"/>
    </row>
    <row r="3191" spans="2:2">
      <c r="B3191" s="248"/>
    </row>
    <row r="3192" spans="2:2">
      <c r="B3192" s="248"/>
    </row>
    <row r="3193" spans="2:2">
      <c r="B3193" s="248"/>
    </row>
    <row r="3194" spans="2:2">
      <c r="B3194" s="248"/>
    </row>
    <row r="3195" spans="2:2">
      <c r="B3195" s="248"/>
    </row>
    <row r="3196" spans="2:2">
      <c r="B3196" s="248"/>
    </row>
    <row r="3197" spans="2:2">
      <c r="B3197" s="248"/>
    </row>
    <row r="3198" spans="2:2">
      <c r="B3198" s="248"/>
    </row>
    <row r="3199" spans="2:2">
      <c r="B3199" s="248"/>
    </row>
    <row r="3200" spans="2:2">
      <c r="B3200" s="248"/>
    </row>
    <row r="3201" spans="2:2">
      <c r="B3201" s="248"/>
    </row>
    <row r="3202" spans="2:2">
      <c r="B3202" s="248"/>
    </row>
    <row r="3203" spans="2:2">
      <c r="B3203" s="248"/>
    </row>
    <row r="3204" spans="2:2">
      <c r="B3204" s="248"/>
    </row>
    <row r="3205" spans="2:2">
      <c r="B3205" s="248"/>
    </row>
    <row r="3206" spans="2:2">
      <c r="B3206" s="248"/>
    </row>
    <row r="3207" spans="2:2">
      <c r="B3207" s="248"/>
    </row>
    <row r="3208" spans="2:2">
      <c r="B3208" s="248"/>
    </row>
    <row r="3209" spans="2:2">
      <c r="B3209" s="248"/>
    </row>
    <row r="3210" spans="2:2">
      <c r="B3210" s="248"/>
    </row>
    <row r="3211" spans="2:2">
      <c r="B3211" s="248"/>
    </row>
    <row r="3212" spans="2:2">
      <c r="B3212" s="248"/>
    </row>
    <row r="3213" spans="2:2">
      <c r="B3213" s="248"/>
    </row>
    <row r="3214" spans="2:2">
      <c r="B3214" s="248"/>
    </row>
    <row r="3215" spans="2:2">
      <c r="B3215" s="248"/>
    </row>
    <row r="3216" spans="2:2">
      <c r="B3216" s="248"/>
    </row>
    <row r="3217" spans="2:2">
      <c r="B3217" s="248"/>
    </row>
    <row r="3218" spans="2:2">
      <c r="B3218" s="248"/>
    </row>
    <row r="3219" spans="2:2">
      <c r="B3219" s="248"/>
    </row>
    <row r="3220" spans="2:2">
      <c r="B3220" s="248"/>
    </row>
    <row r="3221" spans="2:2">
      <c r="B3221" s="248"/>
    </row>
    <row r="3222" spans="2:2">
      <c r="B3222" s="248"/>
    </row>
    <row r="3223" spans="2:2">
      <c r="B3223" s="248"/>
    </row>
    <row r="3224" spans="2:2">
      <c r="B3224" s="248"/>
    </row>
    <row r="3225" spans="2:2">
      <c r="B3225" s="248"/>
    </row>
    <row r="3226" spans="2:2">
      <c r="B3226" s="248"/>
    </row>
    <row r="3227" spans="2:2">
      <c r="B3227" s="248"/>
    </row>
    <row r="3228" spans="2:2">
      <c r="B3228" s="248"/>
    </row>
    <row r="3229" spans="2:2">
      <c r="B3229" s="248"/>
    </row>
    <row r="3230" spans="2:2">
      <c r="B3230" s="248"/>
    </row>
    <row r="3231" spans="2:2">
      <c r="B3231" s="248"/>
    </row>
    <row r="3232" spans="2:2">
      <c r="B3232" s="248"/>
    </row>
    <row r="3233" spans="2:2">
      <c r="B3233" s="248"/>
    </row>
    <row r="3234" spans="2:2">
      <c r="B3234" s="248"/>
    </row>
    <row r="3235" spans="2:2">
      <c r="B3235" s="248"/>
    </row>
    <row r="3236" spans="2:2">
      <c r="B3236" s="248"/>
    </row>
    <row r="3237" spans="2:2">
      <c r="B3237" s="248"/>
    </row>
    <row r="3238" spans="2:2">
      <c r="B3238" s="248"/>
    </row>
    <row r="3239" spans="2:2">
      <c r="B3239" s="248"/>
    </row>
    <row r="3240" spans="2:2">
      <c r="B3240" s="248"/>
    </row>
    <row r="3241" spans="2:2">
      <c r="B3241" s="248"/>
    </row>
    <row r="3242" spans="2:2">
      <c r="B3242" s="248"/>
    </row>
    <row r="3243" spans="2:2">
      <c r="B3243" s="248"/>
    </row>
    <row r="3244" spans="2:2">
      <c r="B3244" s="248"/>
    </row>
    <row r="3245" spans="2:2">
      <c r="B3245" s="248"/>
    </row>
    <row r="3246" spans="2:2">
      <c r="B3246" s="248"/>
    </row>
    <row r="3247" spans="2:2">
      <c r="B3247" s="248"/>
    </row>
    <row r="3248" spans="2:2">
      <c r="B3248" s="248"/>
    </row>
    <row r="3249" spans="2:2">
      <c r="B3249" s="248"/>
    </row>
    <row r="3250" spans="2:2">
      <c r="B3250" s="248"/>
    </row>
    <row r="3251" spans="2:2">
      <c r="B3251" s="248"/>
    </row>
    <row r="3252" spans="2:2">
      <c r="B3252" s="248"/>
    </row>
    <row r="3253" spans="2:2">
      <c r="B3253" s="248"/>
    </row>
    <row r="3254" spans="2:2">
      <c r="B3254" s="248"/>
    </row>
    <row r="3255" spans="2:2">
      <c r="B3255" s="248"/>
    </row>
    <row r="3256" spans="2:2">
      <c r="B3256" s="248"/>
    </row>
    <row r="3257" spans="2:2">
      <c r="B3257" s="248"/>
    </row>
    <row r="3258" spans="2:2">
      <c r="B3258" s="248"/>
    </row>
    <row r="3259" spans="2:2">
      <c r="B3259" s="248"/>
    </row>
    <row r="3260" spans="2:2">
      <c r="B3260" s="248"/>
    </row>
    <row r="3261" spans="2:2">
      <c r="B3261" s="248"/>
    </row>
    <row r="3262" spans="2:2">
      <c r="B3262" s="248"/>
    </row>
    <row r="3263" spans="2:2">
      <c r="B3263" s="248"/>
    </row>
    <row r="3264" spans="2:2">
      <c r="B3264" s="248"/>
    </row>
    <row r="3265" spans="2:2">
      <c r="B3265" s="248"/>
    </row>
    <row r="3266" spans="2:2">
      <c r="B3266" s="248"/>
    </row>
    <row r="3267" spans="2:2">
      <c r="B3267" s="248"/>
    </row>
    <row r="3268" spans="2:2">
      <c r="B3268" s="248"/>
    </row>
    <row r="3269" spans="2:2">
      <c r="B3269" s="248"/>
    </row>
    <row r="3270" spans="2:2">
      <c r="B3270" s="248"/>
    </row>
    <row r="3271" spans="2:2">
      <c r="B3271" s="248"/>
    </row>
    <row r="3272" spans="2:2">
      <c r="B3272" s="248"/>
    </row>
    <row r="3273" spans="2:2">
      <c r="B3273" s="248"/>
    </row>
    <row r="3274" spans="2:2">
      <c r="B3274" s="248"/>
    </row>
    <row r="3275" spans="2:2">
      <c r="B3275" s="248"/>
    </row>
    <row r="3276" spans="2:2">
      <c r="B3276" s="248"/>
    </row>
    <row r="3277" spans="2:2">
      <c r="B3277" s="248"/>
    </row>
    <row r="3278" spans="2:2">
      <c r="B3278" s="248"/>
    </row>
    <row r="3279" spans="2:2">
      <c r="B3279" s="248"/>
    </row>
    <row r="3280" spans="2:2">
      <c r="B3280" s="248"/>
    </row>
    <row r="3281" spans="2:2">
      <c r="B3281" s="248"/>
    </row>
    <row r="3282" spans="2:2">
      <c r="B3282" s="248"/>
    </row>
    <row r="3283" spans="2:2">
      <c r="B3283" s="248"/>
    </row>
    <row r="3284" spans="2:2">
      <c r="B3284" s="248"/>
    </row>
    <row r="3285" spans="2:2">
      <c r="B3285" s="248"/>
    </row>
    <row r="3286" spans="2:2">
      <c r="B3286" s="248"/>
    </row>
    <row r="3287" spans="2:2">
      <c r="B3287" s="248"/>
    </row>
    <row r="3288" spans="2:2">
      <c r="B3288" s="248"/>
    </row>
    <row r="3289" spans="2:2">
      <c r="B3289" s="248"/>
    </row>
    <row r="3290" spans="2:2">
      <c r="B3290" s="248"/>
    </row>
    <row r="3291" spans="2:2">
      <c r="B3291" s="248"/>
    </row>
    <row r="3292" spans="2:2">
      <c r="B3292" s="248"/>
    </row>
    <row r="3293" spans="2:2">
      <c r="B3293" s="248"/>
    </row>
    <row r="3294" spans="2:2">
      <c r="B3294" s="248"/>
    </row>
    <row r="3295" spans="2:2">
      <c r="B3295" s="248"/>
    </row>
    <row r="3296" spans="2:2">
      <c r="B3296" s="248"/>
    </row>
    <row r="3297" spans="2:2">
      <c r="B3297" s="248"/>
    </row>
    <row r="3298" spans="2:2">
      <c r="B3298" s="248"/>
    </row>
    <row r="3299" spans="2:2">
      <c r="B3299" s="248"/>
    </row>
    <row r="3300" spans="2:2">
      <c r="B3300" s="248"/>
    </row>
    <row r="3301" spans="2:2">
      <c r="B3301" s="248"/>
    </row>
    <row r="3302" spans="2:2">
      <c r="B3302" s="248"/>
    </row>
    <row r="3303" spans="2:2">
      <c r="B3303" s="248"/>
    </row>
    <row r="3304" spans="2:2">
      <c r="B3304" s="248"/>
    </row>
    <row r="3305" spans="2:2">
      <c r="B3305" s="248"/>
    </row>
    <row r="3306" spans="2:2">
      <c r="B3306" s="248"/>
    </row>
    <row r="3307" spans="2:2">
      <c r="B3307" s="248"/>
    </row>
    <row r="3308" spans="2:2">
      <c r="B3308" s="248"/>
    </row>
    <row r="3309" spans="2:2">
      <c r="B3309" s="248"/>
    </row>
    <row r="3310" spans="2:2">
      <c r="B3310" s="248"/>
    </row>
    <row r="3311" spans="2:2">
      <c r="B3311" s="248"/>
    </row>
    <row r="3312" spans="2:2">
      <c r="B3312" s="248"/>
    </row>
    <row r="3313" spans="2:2">
      <c r="B3313" s="248"/>
    </row>
    <row r="3314" spans="2:2">
      <c r="B3314" s="248"/>
    </row>
    <row r="3315" spans="2:2">
      <c r="B3315" s="248"/>
    </row>
    <row r="3316" spans="2:2">
      <c r="B3316" s="248"/>
    </row>
    <row r="3317" spans="2:2">
      <c r="B3317" s="248"/>
    </row>
    <row r="3318" spans="2:2">
      <c r="B3318" s="248"/>
    </row>
    <row r="3319" spans="2:2">
      <c r="B3319" s="248"/>
    </row>
    <row r="3320" spans="2:2">
      <c r="B3320" s="248"/>
    </row>
    <row r="3321" spans="2:2">
      <c r="B3321" s="248"/>
    </row>
    <row r="3322" spans="2:2">
      <c r="B3322" s="248"/>
    </row>
    <row r="3323" spans="2:2">
      <c r="B3323" s="248"/>
    </row>
    <row r="3324" spans="2:2">
      <c r="B3324" s="248"/>
    </row>
    <row r="3325" spans="2:2">
      <c r="B3325" s="248"/>
    </row>
    <row r="3326" spans="2:2">
      <c r="B3326" s="248"/>
    </row>
    <row r="3327" spans="2:2">
      <c r="B3327" s="248"/>
    </row>
    <row r="3328" spans="2:2">
      <c r="B3328" s="248"/>
    </row>
    <row r="3329" spans="2:2">
      <c r="B3329" s="248"/>
    </row>
    <row r="3330" spans="2:2">
      <c r="B3330" s="248"/>
    </row>
    <row r="3331" spans="2:2">
      <c r="B3331" s="248"/>
    </row>
    <row r="3332" spans="2:2">
      <c r="B3332" s="248"/>
    </row>
    <row r="3333" spans="2:2">
      <c r="B3333" s="248"/>
    </row>
    <row r="3334" spans="2:2">
      <c r="B3334" s="248"/>
    </row>
    <row r="3335" spans="2:2">
      <c r="B3335" s="248"/>
    </row>
    <row r="3336" spans="2:2">
      <c r="B3336" s="248"/>
    </row>
    <row r="3337" spans="2:2">
      <c r="B3337" s="248"/>
    </row>
    <row r="3338" spans="2:2">
      <c r="B3338" s="248"/>
    </row>
    <row r="3339" spans="2:2">
      <c r="B3339" s="248"/>
    </row>
    <row r="3340" spans="2:2">
      <c r="B3340" s="248"/>
    </row>
    <row r="3341" spans="2:2">
      <c r="B3341" s="248"/>
    </row>
    <row r="3342" spans="2:2">
      <c r="B3342" s="248"/>
    </row>
    <row r="3343" spans="2:2">
      <c r="B3343" s="248"/>
    </row>
    <row r="3344" spans="2:2">
      <c r="B3344" s="248"/>
    </row>
    <row r="3345" spans="2:2">
      <c r="B3345" s="248"/>
    </row>
    <row r="3346" spans="2:2">
      <c r="B3346" s="248"/>
    </row>
    <row r="3347" spans="2:2">
      <c r="B3347" s="248"/>
    </row>
    <row r="3348" spans="2:2">
      <c r="B3348" s="248"/>
    </row>
    <row r="3349" spans="2:2">
      <c r="B3349" s="248"/>
    </row>
    <row r="3350" spans="2:2">
      <c r="B3350" s="248"/>
    </row>
    <row r="3351" spans="2:2">
      <c r="B3351" s="248"/>
    </row>
    <row r="3352" spans="2:2">
      <c r="B3352" s="248"/>
    </row>
    <row r="3353" spans="2:2">
      <c r="B3353" s="248"/>
    </row>
    <row r="3354" spans="2:2">
      <c r="B3354" s="248"/>
    </row>
    <row r="3355" spans="2:2">
      <c r="B3355" s="248"/>
    </row>
    <row r="3356" spans="2:2">
      <c r="B3356" s="248"/>
    </row>
    <row r="3357" spans="2:2">
      <c r="B3357" s="248"/>
    </row>
    <row r="3358" spans="2:2">
      <c r="B3358" s="248"/>
    </row>
    <row r="3359" spans="2:2">
      <c r="B3359" s="248"/>
    </row>
    <row r="3360" spans="2:2">
      <c r="B3360" s="248"/>
    </row>
    <row r="3361" spans="2:2">
      <c r="B3361" s="248"/>
    </row>
    <row r="3362" spans="2:2">
      <c r="B3362" s="248"/>
    </row>
    <row r="3363" spans="2:2">
      <c r="B3363" s="248"/>
    </row>
    <row r="3364" spans="2:2">
      <c r="B3364" s="248"/>
    </row>
    <row r="3365" spans="2:2">
      <c r="B3365" s="248"/>
    </row>
    <row r="3366" spans="2:2">
      <c r="B3366" s="248"/>
    </row>
    <row r="3367" spans="2:2">
      <c r="B3367" s="248"/>
    </row>
    <row r="3368" spans="2:2">
      <c r="B3368" s="248"/>
    </row>
    <row r="3369" spans="2:2">
      <c r="B3369" s="248"/>
    </row>
    <row r="3370" spans="2:2">
      <c r="B3370" s="248"/>
    </row>
    <row r="3371" spans="2:2">
      <c r="B3371" s="248"/>
    </row>
    <row r="3372" spans="2:2">
      <c r="B3372" s="248"/>
    </row>
    <row r="3373" spans="2:2">
      <c r="B3373" s="248"/>
    </row>
    <row r="3374" spans="2:2">
      <c r="B3374" s="248"/>
    </row>
    <row r="3375" spans="2:2">
      <c r="B3375" s="248"/>
    </row>
    <row r="3376" spans="2:2">
      <c r="B3376" s="248"/>
    </row>
    <row r="3377" spans="2:2">
      <c r="B3377" s="248"/>
    </row>
    <row r="3378" spans="2:2">
      <c r="B3378" s="248"/>
    </row>
    <row r="3379" spans="2:2">
      <c r="B3379" s="248"/>
    </row>
    <row r="3380" spans="2:2">
      <c r="B3380" s="248"/>
    </row>
    <row r="3381" spans="2:2">
      <c r="B3381" s="248"/>
    </row>
    <row r="3382" spans="2:2">
      <c r="B3382" s="248"/>
    </row>
    <row r="3383" spans="2:2">
      <c r="B3383" s="248"/>
    </row>
    <row r="3384" spans="2:2">
      <c r="B3384" s="248"/>
    </row>
    <row r="3385" spans="2:2">
      <c r="B3385" s="248"/>
    </row>
    <row r="3386" spans="2:2">
      <c r="B3386" s="248"/>
    </row>
    <row r="3387" spans="2:2">
      <c r="B3387" s="248"/>
    </row>
    <row r="3388" spans="2:2">
      <c r="B3388" s="248"/>
    </row>
    <row r="3389" spans="2:2">
      <c r="B3389" s="248"/>
    </row>
    <row r="3390" spans="2:2">
      <c r="B3390" s="248"/>
    </row>
    <row r="3391" spans="2:2">
      <c r="B3391" s="248"/>
    </row>
    <row r="3392" spans="2:2">
      <c r="B3392" s="248"/>
    </row>
    <row r="3393" spans="2:2">
      <c r="B3393" s="248"/>
    </row>
    <row r="3394" spans="2:2">
      <c r="B3394" s="248"/>
    </row>
    <row r="3395" spans="2:2">
      <c r="B3395" s="248"/>
    </row>
    <row r="3396" spans="2:2">
      <c r="B3396" s="248"/>
    </row>
    <row r="3397" spans="2:2">
      <c r="B3397" s="248"/>
    </row>
    <row r="3398" spans="2:2">
      <c r="B3398" s="248"/>
    </row>
    <row r="3399" spans="2:2">
      <c r="B3399" s="248"/>
    </row>
    <row r="3400" spans="2:2">
      <c r="B3400" s="248"/>
    </row>
    <row r="3401" spans="2:2">
      <c r="B3401" s="248"/>
    </row>
    <row r="3402" spans="2:2">
      <c r="B3402" s="248"/>
    </row>
    <row r="3403" spans="2:2">
      <c r="B3403" s="248"/>
    </row>
    <row r="3404" spans="2:2">
      <c r="B3404" s="248"/>
    </row>
    <row r="3405" spans="2:2">
      <c r="B3405" s="248"/>
    </row>
    <row r="3406" spans="2:2">
      <c r="B3406" s="248"/>
    </row>
    <row r="3407" spans="2:2">
      <c r="B3407" s="248"/>
    </row>
    <row r="3408" spans="2:2">
      <c r="B3408" s="248"/>
    </row>
    <row r="3409" spans="2:2">
      <c r="B3409" s="248"/>
    </row>
    <row r="3410" spans="2:2">
      <c r="B3410" s="248"/>
    </row>
    <row r="3411" spans="2:2">
      <c r="B3411" s="248"/>
    </row>
    <row r="3412" spans="2:2">
      <c r="B3412" s="248"/>
    </row>
    <row r="3413" spans="2:2">
      <c r="B3413" s="248"/>
    </row>
    <row r="3414" spans="2:2">
      <c r="B3414" s="248"/>
    </row>
    <row r="3415" spans="2:2">
      <c r="B3415" s="248"/>
    </row>
    <row r="3416" spans="2:2">
      <c r="B3416" s="248"/>
    </row>
    <row r="3417" spans="2:2">
      <c r="B3417" s="248"/>
    </row>
    <row r="3418" spans="2:2">
      <c r="B3418" s="248"/>
    </row>
    <row r="3419" spans="2:2">
      <c r="B3419" s="248"/>
    </row>
    <row r="3420" spans="2:2">
      <c r="B3420" s="248"/>
    </row>
    <row r="3421" spans="2:2">
      <c r="B3421" s="248"/>
    </row>
    <row r="3422" spans="2:2">
      <c r="B3422" s="248"/>
    </row>
    <row r="3423" spans="2:2">
      <c r="B3423" s="248"/>
    </row>
    <row r="3424" spans="2:2">
      <c r="B3424" s="248"/>
    </row>
    <row r="3425" spans="2:2">
      <c r="B3425" s="248"/>
    </row>
    <row r="3426" spans="2:2">
      <c r="B3426" s="248"/>
    </row>
    <row r="3427" spans="2:2">
      <c r="B3427" s="248"/>
    </row>
    <row r="3428" spans="2:2">
      <c r="B3428" s="248"/>
    </row>
    <row r="3429" spans="2:2">
      <c r="B3429" s="248"/>
    </row>
    <row r="3430" spans="2:2">
      <c r="B3430" s="248"/>
    </row>
    <row r="3431" spans="2:2">
      <c r="B3431" s="248"/>
    </row>
    <row r="3432" spans="2:2">
      <c r="B3432" s="248"/>
    </row>
    <row r="3433" spans="2:2">
      <c r="B3433" s="248"/>
    </row>
    <row r="3434" spans="2:2">
      <c r="B3434" s="248"/>
    </row>
    <row r="3435" spans="2:2">
      <c r="B3435" s="248"/>
    </row>
    <row r="3436" spans="2:2">
      <c r="B3436" s="248"/>
    </row>
    <row r="3437" spans="2:2">
      <c r="B3437" s="248"/>
    </row>
    <row r="3438" spans="2:2">
      <c r="B3438" s="248"/>
    </row>
    <row r="3439" spans="2:2">
      <c r="B3439" s="248"/>
    </row>
    <row r="3440" spans="2:2">
      <c r="B3440" s="248"/>
    </row>
    <row r="3441" spans="2:2">
      <c r="B3441" s="248"/>
    </row>
    <row r="3442" spans="2:2">
      <c r="B3442" s="248"/>
    </row>
    <row r="3443" spans="2:2">
      <c r="B3443" s="248"/>
    </row>
    <row r="3444" spans="2:2">
      <c r="B3444" s="248"/>
    </row>
    <row r="3445" spans="2:2">
      <c r="B3445" s="248"/>
    </row>
    <row r="3446" spans="2:2">
      <c r="B3446" s="248"/>
    </row>
    <row r="3447" spans="2:2">
      <c r="B3447" s="248"/>
    </row>
    <row r="3448" spans="2:2">
      <c r="B3448" s="248"/>
    </row>
    <row r="3449" spans="2:2">
      <c r="B3449" s="248"/>
    </row>
    <row r="3450" spans="2:2">
      <c r="B3450" s="248"/>
    </row>
    <row r="3451" spans="2:2">
      <c r="B3451" s="248"/>
    </row>
    <row r="3452" spans="2:2">
      <c r="B3452" s="248"/>
    </row>
    <row r="3453" spans="2:2">
      <c r="B3453" s="248"/>
    </row>
    <row r="3454" spans="2:2">
      <c r="B3454" s="248"/>
    </row>
    <row r="3455" spans="2:2">
      <c r="B3455" s="248"/>
    </row>
    <row r="3456" spans="2:2">
      <c r="B3456" s="248"/>
    </row>
    <row r="3457" spans="2:2">
      <c r="B3457" s="248"/>
    </row>
    <row r="3458" spans="2:2">
      <c r="B3458" s="248"/>
    </row>
    <row r="3459" spans="2:2">
      <c r="B3459" s="248"/>
    </row>
    <row r="3460" spans="2:2">
      <c r="B3460" s="248"/>
    </row>
    <row r="3461" spans="2:2">
      <c r="B3461" s="248"/>
    </row>
    <row r="3462" spans="2:2">
      <c r="B3462" s="248"/>
    </row>
    <row r="3463" spans="2:2">
      <c r="B3463" s="248"/>
    </row>
    <row r="3464" spans="2:2">
      <c r="B3464" s="248"/>
    </row>
    <row r="3465" spans="2:2">
      <c r="B3465" s="248"/>
    </row>
    <row r="3466" spans="2:2">
      <c r="B3466" s="248"/>
    </row>
    <row r="3467" spans="2:2">
      <c r="B3467" s="248"/>
    </row>
    <row r="3468" spans="2:2">
      <c r="B3468" s="248"/>
    </row>
    <row r="3469" spans="2:2">
      <c r="B3469" s="248"/>
    </row>
    <row r="3470" spans="2:2">
      <c r="B3470" s="248"/>
    </row>
    <row r="3471" spans="2:2">
      <c r="B3471" s="248"/>
    </row>
    <row r="3472" spans="2:2">
      <c r="B3472" s="248"/>
    </row>
    <row r="3473" spans="2:2">
      <c r="B3473" s="248"/>
    </row>
    <row r="3474" spans="2:2">
      <c r="B3474" s="248"/>
    </row>
    <row r="3475" spans="2:2">
      <c r="B3475" s="248"/>
    </row>
    <row r="3476" spans="2:2">
      <c r="B3476" s="248"/>
    </row>
    <row r="3477" spans="2:2">
      <c r="B3477" s="248"/>
    </row>
    <row r="3478" spans="2:2">
      <c r="B3478" s="248"/>
    </row>
    <row r="3479" spans="2:2">
      <c r="B3479" s="248"/>
    </row>
    <row r="3480" spans="2:2">
      <c r="B3480" s="248"/>
    </row>
    <row r="3481" spans="2:2">
      <c r="B3481" s="248"/>
    </row>
    <row r="3482" spans="2:2">
      <c r="B3482" s="248"/>
    </row>
    <row r="3483" spans="2:2">
      <c r="B3483" s="248"/>
    </row>
    <row r="3484" spans="2:2">
      <c r="B3484" s="248"/>
    </row>
    <row r="3485" spans="2:2">
      <c r="B3485" s="248"/>
    </row>
    <row r="3486" spans="2:2">
      <c r="B3486" s="248"/>
    </row>
    <row r="3487" spans="2:2">
      <c r="B3487" s="248"/>
    </row>
    <row r="3488" spans="2:2">
      <c r="B3488" s="248"/>
    </row>
    <row r="3489" spans="2:2">
      <c r="B3489" s="248"/>
    </row>
    <row r="3490" spans="2:2">
      <c r="B3490" s="248"/>
    </row>
    <row r="3491" spans="2:2">
      <c r="B3491" s="248"/>
    </row>
    <row r="3492" spans="2:2">
      <c r="B3492" s="248"/>
    </row>
    <row r="3493" spans="2:2">
      <c r="B3493" s="248"/>
    </row>
    <row r="3494" spans="2:2">
      <c r="B3494" s="248"/>
    </row>
    <row r="3495" spans="2:2">
      <c r="B3495" s="248"/>
    </row>
    <row r="3496" spans="2:2">
      <c r="B3496" s="248"/>
    </row>
    <row r="3497" spans="2:2">
      <c r="B3497" s="248"/>
    </row>
    <row r="3498" spans="2:2">
      <c r="B3498" s="248"/>
    </row>
    <row r="3499" spans="2:2">
      <c r="B3499" s="248"/>
    </row>
    <row r="3500" spans="2:2">
      <c r="B3500" s="248"/>
    </row>
    <row r="3501" spans="2:2">
      <c r="B3501" s="248"/>
    </row>
    <row r="3502" spans="2:2">
      <c r="B3502" s="248"/>
    </row>
    <row r="3503" spans="2:2">
      <c r="B3503" s="248"/>
    </row>
    <row r="3504" spans="2:2">
      <c r="B3504" s="248"/>
    </row>
    <row r="3505" spans="2:2">
      <c r="B3505" s="248"/>
    </row>
    <row r="3506" spans="2:2">
      <c r="B3506" s="248"/>
    </row>
    <row r="3507" spans="2:2">
      <c r="B3507" s="248"/>
    </row>
    <row r="3508" spans="2:2">
      <c r="B3508" s="248"/>
    </row>
    <row r="3509" spans="2:2">
      <c r="B3509" s="248"/>
    </row>
    <row r="3510" spans="2:2">
      <c r="B3510" s="248"/>
    </row>
    <row r="3511" spans="2:2">
      <c r="B3511" s="248"/>
    </row>
    <row r="3512" spans="2:2">
      <c r="B3512" s="248"/>
    </row>
    <row r="3513" spans="2:2">
      <c r="B3513" s="248"/>
    </row>
    <row r="3514" spans="2:2">
      <c r="B3514" s="248"/>
    </row>
    <row r="3515" spans="2:2">
      <c r="B3515" s="248"/>
    </row>
    <row r="3516" spans="2:2">
      <c r="B3516" s="248"/>
    </row>
    <row r="3517" spans="2:2">
      <c r="B3517" s="248"/>
    </row>
    <row r="3518" spans="2:2">
      <c r="B3518" s="248"/>
    </row>
    <row r="3519" spans="2:2">
      <c r="B3519" s="248"/>
    </row>
    <row r="3520" spans="2:2">
      <c r="B3520" s="248"/>
    </row>
    <row r="3521" spans="2:2">
      <c r="B3521" s="248"/>
    </row>
    <row r="3522" spans="2:2">
      <c r="B3522" s="248"/>
    </row>
    <row r="3523" spans="2:2">
      <c r="B3523" s="248"/>
    </row>
    <row r="3524" spans="2:2">
      <c r="B3524" s="248"/>
    </row>
    <row r="3525" spans="2:2">
      <c r="B3525" s="248"/>
    </row>
    <row r="3526" spans="2:2">
      <c r="B3526" s="248"/>
    </row>
    <row r="3527" spans="2:2">
      <c r="B3527" s="248"/>
    </row>
    <row r="3528" spans="2:2">
      <c r="B3528" s="248"/>
    </row>
    <row r="3529" spans="2:2">
      <c r="B3529" s="248"/>
    </row>
    <row r="3530" spans="2:2">
      <c r="B3530" s="248"/>
    </row>
    <row r="3531" spans="2:2">
      <c r="B3531" s="248"/>
    </row>
    <row r="3532" spans="2:2">
      <c r="B3532" s="248"/>
    </row>
    <row r="3533" spans="2:2">
      <c r="B3533" s="248"/>
    </row>
    <row r="3534" spans="2:2">
      <c r="B3534" s="248"/>
    </row>
    <row r="3535" spans="2:2">
      <c r="B3535" s="248"/>
    </row>
    <row r="3536" spans="2:2">
      <c r="B3536" s="248"/>
    </row>
    <row r="3537" spans="2:2">
      <c r="B3537" s="248"/>
    </row>
    <row r="3538" spans="2:2">
      <c r="B3538" s="248"/>
    </row>
    <row r="3539" spans="2:2">
      <c r="B3539" s="248"/>
    </row>
    <row r="3540" spans="2:2">
      <c r="B3540" s="248"/>
    </row>
    <row r="3541" spans="2:2">
      <c r="B3541" s="248"/>
    </row>
    <row r="3542" spans="2:2">
      <c r="B3542" s="248"/>
    </row>
    <row r="3543" spans="2:2">
      <c r="B3543" s="248"/>
    </row>
    <row r="3544" spans="2:2">
      <c r="B3544" s="248"/>
    </row>
    <row r="3545" spans="2:2">
      <c r="B3545" s="248"/>
    </row>
    <row r="3546" spans="2:2">
      <c r="B3546" s="248"/>
    </row>
    <row r="3547" spans="2:2">
      <c r="B3547" s="248"/>
    </row>
    <row r="3548" spans="2:2">
      <c r="B3548" s="248"/>
    </row>
    <row r="3549" spans="2:2">
      <c r="B3549" s="248"/>
    </row>
    <row r="3550" spans="2:2">
      <c r="B3550" s="248"/>
    </row>
    <row r="3551" spans="2:2">
      <c r="B3551" s="248"/>
    </row>
    <row r="3552" spans="2:2">
      <c r="B3552" s="248"/>
    </row>
    <row r="3553" spans="2:2">
      <c r="B3553" s="248"/>
    </row>
    <row r="3554" spans="2:2">
      <c r="B3554" s="248"/>
    </row>
    <row r="3555" spans="2:2">
      <c r="B3555" s="248"/>
    </row>
    <row r="3556" spans="2:2">
      <c r="B3556" s="248"/>
    </row>
    <row r="3557" spans="2:2">
      <c r="B3557" s="248"/>
    </row>
    <row r="3558" spans="2:2">
      <c r="B3558" s="248"/>
    </row>
    <row r="3559" spans="2:2">
      <c r="B3559" s="248"/>
    </row>
    <row r="3560" spans="2:2">
      <c r="B3560" s="248"/>
    </row>
    <row r="3561" spans="2:2">
      <c r="B3561" s="248"/>
    </row>
    <row r="3562" spans="2:2">
      <c r="B3562" s="248"/>
    </row>
    <row r="3563" spans="2:2">
      <c r="B3563" s="248"/>
    </row>
    <row r="3564" spans="2:2">
      <c r="B3564" s="248"/>
    </row>
    <row r="3565" spans="2:2">
      <c r="B3565" s="248"/>
    </row>
    <row r="3566" spans="2:2">
      <c r="B3566" s="248"/>
    </row>
    <row r="3567" spans="2:2">
      <c r="B3567" s="248"/>
    </row>
    <row r="3568" spans="2:2">
      <c r="B3568" s="248"/>
    </row>
    <row r="3569" spans="2:2">
      <c r="B3569" s="248"/>
    </row>
    <row r="3570" spans="2:2">
      <c r="B3570" s="248"/>
    </row>
    <row r="3571" spans="2:2">
      <c r="B3571" s="248"/>
    </row>
    <row r="3572" spans="2:2">
      <c r="B3572" s="248"/>
    </row>
    <row r="3573" spans="2:2">
      <c r="B3573" s="248"/>
    </row>
    <row r="3574" spans="2:2">
      <c r="B3574" s="248"/>
    </row>
    <row r="3575" spans="2:2">
      <c r="B3575" s="248"/>
    </row>
    <row r="3576" spans="2:2">
      <c r="B3576" s="248"/>
    </row>
    <row r="3577" spans="2:2">
      <c r="B3577" s="248"/>
    </row>
    <row r="3578" spans="2:2">
      <c r="B3578" s="248"/>
    </row>
    <row r="3579" spans="2:2">
      <c r="B3579" s="248"/>
    </row>
    <row r="3580" spans="2:2">
      <c r="B3580" s="248"/>
    </row>
    <row r="3581" spans="2:2">
      <c r="B3581" s="248"/>
    </row>
    <row r="3582" spans="2:2">
      <c r="B3582" s="248"/>
    </row>
    <row r="3583" spans="2:2">
      <c r="B3583" s="248"/>
    </row>
    <row r="3584" spans="2:2">
      <c r="B3584" s="248"/>
    </row>
    <row r="3585" spans="2:2">
      <c r="B3585" s="248"/>
    </row>
    <row r="3586" spans="2:2">
      <c r="B3586" s="248"/>
    </row>
    <row r="3587" spans="2:2">
      <c r="B3587" s="248"/>
    </row>
    <row r="3588" spans="2:2">
      <c r="B3588" s="248"/>
    </row>
    <row r="3589" spans="2:2">
      <c r="B3589" s="248"/>
    </row>
    <row r="3590" spans="2:2">
      <c r="B3590" s="248"/>
    </row>
    <row r="3591" spans="2:2">
      <c r="B3591" s="248"/>
    </row>
    <row r="3592" spans="2:2">
      <c r="B3592" s="248"/>
    </row>
    <row r="3593" spans="2:2">
      <c r="B3593" s="248"/>
    </row>
    <row r="3594" spans="2:2">
      <c r="B3594" s="248"/>
    </row>
    <row r="3595" spans="2:2">
      <c r="B3595" s="248"/>
    </row>
    <row r="3596" spans="2:2">
      <c r="B3596" s="248"/>
    </row>
    <row r="3597" spans="2:2">
      <c r="B3597" s="248"/>
    </row>
    <row r="3598" spans="2:2">
      <c r="B3598" s="248"/>
    </row>
    <row r="3599" spans="2:2">
      <c r="B3599" s="248"/>
    </row>
    <row r="3600" spans="2:2">
      <c r="B3600" s="248"/>
    </row>
    <row r="3601" spans="2:2">
      <c r="B3601" s="248"/>
    </row>
    <row r="3602" spans="2:2">
      <c r="B3602" s="248"/>
    </row>
    <row r="3603" spans="2:2">
      <c r="B3603" s="248"/>
    </row>
    <row r="3604" spans="2:2">
      <c r="B3604" s="248"/>
    </row>
    <row r="3605" spans="2:2">
      <c r="B3605" s="248"/>
    </row>
    <row r="3606" spans="2:2">
      <c r="B3606" s="248"/>
    </row>
    <row r="3607" spans="2:2">
      <c r="B3607" s="248"/>
    </row>
    <row r="3608" spans="2:2">
      <c r="B3608" s="248"/>
    </row>
    <row r="3609" spans="2:2">
      <c r="B3609" s="248"/>
    </row>
    <row r="3610" spans="2:2">
      <c r="B3610" s="248"/>
    </row>
    <row r="3611" spans="2:2">
      <c r="B3611" s="248"/>
    </row>
    <row r="3612" spans="2:2">
      <c r="B3612" s="248"/>
    </row>
    <row r="3613" spans="2:2">
      <c r="B3613" s="248"/>
    </row>
    <row r="3614" spans="2:2">
      <c r="B3614" s="248"/>
    </row>
    <row r="3615" spans="2:2">
      <c r="B3615" s="248"/>
    </row>
    <row r="3616" spans="2:2">
      <c r="B3616" s="248"/>
    </row>
    <row r="3617" spans="2:2">
      <c r="B3617" s="248"/>
    </row>
    <row r="3618" spans="2:2">
      <c r="B3618" s="248"/>
    </row>
    <row r="3619" spans="2:2">
      <c r="B3619" s="248"/>
    </row>
    <row r="3620" spans="2:2">
      <c r="B3620" s="248"/>
    </row>
    <row r="3621" spans="2:2">
      <c r="B3621" s="248"/>
    </row>
    <row r="3622" spans="2:2">
      <c r="B3622" s="248"/>
    </row>
    <row r="3623" spans="2:2">
      <c r="B3623" s="248"/>
    </row>
    <row r="3624" spans="2:2">
      <c r="B3624" s="248"/>
    </row>
    <row r="3625" spans="2:2">
      <c r="B3625" s="248"/>
    </row>
    <row r="3626" spans="2:2">
      <c r="B3626" s="248"/>
    </row>
    <row r="3627" spans="2:2">
      <c r="B3627" s="248"/>
    </row>
    <row r="3628" spans="2:2">
      <c r="B3628" s="248"/>
    </row>
    <row r="3629" spans="2:2">
      <c r="B3629" s="248"/>
    </row>
    <row r="3630" spans="2:2">
      <c r="B3630" s="248"/>
    </row>
    <row r="3631" spans="2:2">
      <c r="B3631" s="248"/>
    </row>
    <row r="3632" spans="2:2">
      <c r="B3632" s="248"/>
    </row>
    <row r="3633" spans="2:2">
      <c r="B3633" s="248"/>
    </row>
    <row r="3634" spans="2:2">
      <c r="B3634" s="248"/>
    </row>
    <row r="3635" spans="2:2">
      <c r="B3635" s="248"/>
    </row>
    <row r="3636" spans="2:2">
      <c r="B3636" s="248"/>
    </row>
    <row r="3637" spans="2:2">
      <c r="B3637" s="248"/>
    </row>
    <row r="3638" spans="2:2">
      <c r="B3638" s="248"/>
    </row>
    <row r="3639" spans="2:2">
      <c r="B3639" s="248"/>
    </row>
    <row r="3640" spans="2:2">
      <c r="B3640" s="248"/>
    </row>
    <row r="3641" spans="2:2">
      <c r="B3641" s="248"/>
    </row>
    <row r="3642" spans="2:2">
      <c r="B3642" s="248"/>
    </row>
    <row r="3643" spans="2:2">
      <c r="B3643" s="248"/>
    </row>
    <row r="3644" spans="2:2">
      <c r="B3644" s="248"/>
    </row>
    <row r="3645" spans="2:2">
      <c r="B3645" s="248"/>
    </row>
    <row r="3646" spans="2:2">
      <c r="B3646" s="248"/>
    </row>
    <row r="3647" spans="2:2">
      <c r="B3647" s="248"/>
    </row>
    <row r="3648" spans="2:2">
      <c r="B3648" s="248"/>
    </row>
    <row r="3649" spans="2:2">
      <c r="B3649" s="248"/>
    </row>
    <row r="3650" spans="2:2">
      <c r="B3650" s="248"/>
    </row>
    <row r="3651" spans="2:2">
      <c r="B3651" s="248"/>
    </row>
    <row r="3652" spans="2:2">
      <c r="B3652" s="248"/>
    </row>
    <row r="3653" spans="2:2">
      <c r="B3653" s="248"/>
    </row>
    <row r="3654" spans="2:2">
      <c r="B3654" s="248"/>
    </row>
    <row r="3655" spans="2:2">
      <c r="B3655" s="248"/>
    </row>
    <row r="3656" spans="2:2">
      <c r="B3656" s="248"/>
    </row>
    <row r="3657" spans="2:2">
      <c r="B3657" s="248"/>
    </row>
    <row r="3658" spans="2:2">
      <c r="B3658" s="248"/>
    </row>
    <row r="3659" spans="2:2">
      <c r="B3659" s="248"/>
    </row>
    <row r="3660" spans="2:2">
      <c r="B3660" s="248"/>
    </row>
    <row r="3661" spans="2:2">
      <c r="B3661" s="248"/>
    </row>
    <row r="3662" spans="2:2">
      <c r="B3662" s="248"/>
    </row>
    <row r="3663" spans="2:2">
      <c r="B3663" s="248"/>
    </row>
    <row r="3664" spans="2:2">
      <c r="B3664" s="248"/>
    </row>
    <row r="3665" spans="2:2">
      <c r="B3665" s="248"/>
    </row>
    <row r="3666" spans="2:2">
      <c r="B3666" s="248"/>
    </row>
    <row r="3667" spans="2:2">
      <c r="B3667" s="248"/>
    </row>
    <row r="3668" spans="2:2">
      <c r="B3668" s="248"/>
    </row>
    <row r="3669" spans="2:2">
      <c r="B3669" s="248"/>
    </row>
    <row r="3670" spans="2:2">
      <c r="B3670" s="248"/>
    </row>
    <row r="3671" spans="2:2">
      <c r="B3671" s="248"/>
    </row>
    <row r="3672" spans="2:2">
      <c r="B3672" s="248"/>
    </row>
    <row r="3673" spans="2:2">
      <c r="B3673" s="248"/>
    </row>
    <row r="3674" spans="2:2">
      <c r="B3674" s="248"/>
    </row>
    <row r="3675" spans="2:2">
      <c r="B3675" s="248"/>
    </row>
    <row r="3676" spans="2:2">
      <c r="B3676" s="248"/>
    </row>
    <row r="3677" spans="2:2">
      <c r="B3677" s="248"/>
    </row>
    <row r="3678" spans="2:2">
      <c r="B3678" s="248"/>
    </row>
    <row r="3679" spans="2:2">
      <c r="B3679" s="248"/>
    </row>
    <row r="3680" spans="2:2">
      <c r="B3680" s="248"/>
    </row>
    <row r="3681" spans="2:2">
      <c r="B3681" s="248"/>
    </row>
    <row r="3682" spans="2:2">
      <c r="B3682" s="248"/>
    </row>
    <row r="3683" spans="2:2">
      <c r="B3683" s="248"/>
    </row>
    <row r="3684" spans="2:2">
      <c r="B3684" s="248"/>
    </row>
    <row r="3685" spans="2:2">
      <c r="B3685" s="248"/>
    </row>
    <row r="3686" spans="2:2">
      <c r="B3686" s="248"/>
    </row>
    <row r="3687" spans="2:2">
      <c r="B3687" s="248"/>
    </row>
    <row r="3688" spans="2:2">
      <c r="B3688" s="248"/>
    </row>
    <row r="3689" spans="2:2">
      <c r="B3689" s="248"/>
    </row>
    <row r="3690" spans="2:2">
      <c r="B3690" s="248"/>
    </row>
    <row r="3691" spans="2:2">
      <c r="B3691" s="248"/>
    </row>
    <row r="3692" spans="2:2">
      <c r="B3692" s="248"/>
    </row>
    <row r="3693" spans="2:2">
      <c r="B3693" s="248"/>
    </row>
    <row r="3694" spans="2:2">
      <c r="B3694" s="248"/>
    </row>
    <row r="3695" spans="2:2">
      <c r="B3695" s="248"/>
    </row>
    <row r="3696" spans="2:2">
      <c r="B3696" s="248"/>
    </row>
    <row r="3697" spans="2:2">
      <c r="B3697" s="248"/>
    </row>
    <row r="3698" spans="2:2">
      <c r="B3698" s="248"/>
    </row>
    <row r="3699" spans="2:2">
      <c r="B3699" s="248"/>
    </row>
    <row r="3700" spans="2:2">
      <c r="B3700" s="248"/>
    </row>
    <row r="3701" spans="2:2">
      <c r="B3701" s="248"/>
    </row>
    <row r="3702" spans="2:2">
      <c r="B3702" s="248"/>
    </row>
    <row r="3703" spans="2:2">
      <c r="B3703" s="248"/>
    </row>
    <row r="3704" spans="2:2">
      <c r="B3704" s="248"/>
    </row>
    <row r="3705" spans="2:2">
      <c r="B3705" s="248"/>
    </row>
    <row r="3706" spans="2:2">
      <c r="B3706" s="248"/>
    </row>
    <row r="3707" spans="2:2">
      <c r="B3707" s="248"/>
    </row>
    <row r="3708" spans="2:2">
      <c r="B3708" s="248"/>
    </row>
    <row r="3709" spans="2:2">
      <c r="B3709" s="248"/>
    </row>
    <row r="3710" spans="2:2">
      <c r="B3710" s="248"/>
    </row>
    <row r="3711" spans="2:2">
      <c r="B3711" s="248"/>
    </row>
    <row r="3712" spans="2:2">
      <c r="B3712" s="248"/>
    </row>
    <row r="3713" spans="2:2">
      <c r="B3713" s="248"/>
    </row>
    <row r="3714" spans="2:2">
      <c r="B3714" s="248"/>
    </row>
    <row r="3715" spans="2:2">
      <c r="B3715" s="248"/>
    </row>
    <row r="3716" spans="2:2">
      <c r="B3716" s="248"/>
    </row>
    <row r="3717" spans="2:2">
      <c r="B3717" s="248"/>
    </row>
    <row r="3718" spans="2:2">
      <c r="B3718" s="248"/>
    </row>
    <row r="3719" spans="2:2">
      <c r="B3719" s="248"/>
    </row>
    <row r="3720" spans="2:2">
      <c r="B3720" s="248"/>
    </row>
    <row r="3721" spans="2:2">
      <c r="B3721" s="248"/>
    </row>
    <row r="3722" spans="2:2">
      <c r="B3722" s="248"/>
    </row>
    <row r="3723" spans="2:2">
      <c r="B3723" s="248"/>
    </row>
    <row r="3724" spans="2:2">
      <c r="B3724" s="248"/>
    </row>
    <row r="3725" spans="2:2">
      <c r="B3725" s="248"/>
    </row>
    <row r="3726" spans="2:2">
      <c r="B3726" s="248"/>
    </row>
    <row r="3727" spans="2:2">
      <c r="B3727" s="248"/>
    </row>
    <row r="3728" spans="2:2">
      <c r="B3728" s="248"/>
    </row>
    <row r="3729" spans="2:2">
      <c r="B3729" s="248"/>
    </row>
    <row r="3730" spans="2:2">
      <c r="B3730" s="248"/>
    </row>
    <row r="3731" spans="2:2">
      <c r="B3731" s="248"/>
    </row>
    <row r="3732" spans="2:2">
      <c r="B3732" s="248"/>
    </row>
    <row r="3733" spans="2:2">
      <c r="B3733" s="248"/>
    </row>
    <row r="3734" spans="2:2">
      <c r="B3734" s="248"/>
    </row>
    <row r="3735" spans="2:2">
      <c r="B3735" s="248"/>
    </row>
    <row r="3736" spans="2:2">
      <c r="B3736" s="248"/>
    </row>
    <row r="3737" spans="2:2">
      <c r="B3737" s="248"/>
    </row>
    <row r="3738" spans="2:2">
      <c r="B3738" s="248"/>
    </row>
    <row r="3739" spans="2:2">
      <c r="B3739" s="248"/>
    </row>
    <row r="3740" spans="2:2">
      <c r="B3740" s="248"/>
    </row>
    <row r="3741" spans="2:2">
      <c r="B3741" s="248"/>
    </row>
    <row r="3742" spans="2:2">
      <c r="B3742" s="248"/>
    </row>
    <row r="3743" spans="2:2">
      <c r="B3743" s="248"/>
    </row>
    <row r="3744" spans="2:2">
      <c r="B3744" s="248"/>
    </row>
    <row r="3745" spans="2:2">
      <c r="B3745" s="248"/>
    </row>
    <row r="3746" spans="2:2">
      <c r="B3746" s="248"/>
    </row>
    <row r="3747" spans="2:2">
      <c r="B3747" s="248"/>
    </row>
    <row r="3748" spans="2:2">
      <c r="B3748" s="248"/>
    </row>
    <row r="3749" spans="2:2">
      <c r="B3749" s="248"/>
    </row>
    <row r="3750" spans="2:2">
      <c r="B3750" s="248"/>
    </row>
    <row r="3751" spans="2:2">
      <c r="B3751" s="248"/>
    </row>
    <row r="3752" spans="2:2">
      <c r="B3752" s="248"/>
    </row>
    <row r="3753" spans="2:2">
      <c r="B3753" s="248"/>
    </row>
    <row r="3754" spans="2:2">
      <c r="B3754" s="248"/>
    </row>
    <row r="3755" spans="2:2">
      <c r="B3755" s="248"/>
    </row>
    <row r="3756" spans="2:2">
      <c r="B3756" s="248"/>
    </row>
    <row r="3757" spans="2:2">
      <c r="B3757" s="248"/>
    </row>
    <row r="3758" spans="2:2">
      <c r="B3758" s="248"/>
    </row>
    <row r="3759" spans="2:2">
      <c r="B3759" s="248"/>
    </row>
    <row r="3760" spans="2:2">
      <c r="B3760" s="248"/>
    </row>
    <row r="3761" spans="2:2">
      <c r="B3761" s="248"/>
    </row>
    <row r="3762" spans="2:2">
      <c r="B3762" s="248"/>
    </row>
    <row r="3763" spans="2:2">
      <c r="B3763" s="248"/>
    </row>
    <row r="3764" spans="2:2">
      <c r="B3764" s="248"/>
    </row>
    <row r="3765" spans="2:2">
      <c r="B3765" s="248"/>
    </row>
    <row r="3766" spans="2:2">
      <c r="B3766" s="248"/>
    </row>
    <row r="3767" spans="2:2">
      <c r="B3767" s="248"/>
    </row>
    <row r="3768" spans="2:2">
      <c r="B3768" s="248"/>
    </row>
    <row r="3769" spans="2:2">
      <c r="B3769" s="248"/>
    </row>
    <row r="3770" spans="2:2">
      <c r="B3770" s="248"/>
    </row>
    <row r="3771" spans="2:2">
      <c r="B3771" s="248"/>
    </row>
    <row r="3772" spans="2:2">
      <c r="B3772" s="248"/>
    </row>
    <row r="3773" spans="2:2">
      <c r="B3773" s="248"/>
    </row>
    <row r="3774" spans="2:2">
      <c r="B3774" s="248"/>
    </row>
    <row r="3775" spans="2:2">
      <c r="B3775" s="248"/>
    </row>
    <row r="3776" spans="2:2">
      <c r="B3776" s="248"/>
    </row>
    <row r="3777" spans="2:2">
      <c r="B3777" s="248"/>
    </row>
    <row r="3778" spans="2:2">
      <c r="B3778" s="248"/>
    </row>
    <row r="3779" spans="2:2">
      <c r="B3779" s="248"/>
    </row>
    <row r="3780" spans="2:2">
      <c r="B3780" s="248"/>
    </row>
    <row r="3781" spans="2:2">
      <c r="B3781" s="248"/>
    </row>
    <row r="3782" spans="2:2">
      <c r="B3782" s="248"/>
    </row>
    <row r="3783" spans="2:2">
      <c r="B3783" s="248"/>
    </row>
    <row r="3784" spans="2:2">
      <c r="B3784" s="248"/>
    </row>
    <row r="3785" spans="2:2">
      <c r="B3785" s="248"/>
    </row>
    <row r="3786" spans="2:2">
      <c r="B3786" s="248"/>
    </row>
    <row r="3787" spans="2:2">
      <c r="B3787" s="248"/>
    </row>
    <row r="3788" spans="2:2">
      <c r="B3788" s="248"/>
    </row>
    <row r="3789" spans="2:2">
      <c r="B3789" s="248"/>
    </row>
    <row r="3790" spans="2:2">
      <c r="B3790" s="248"/>
    </row>
    <row r="3791" spans="2:2">
      <c r="B3791" s="248"/>
    </row>
    <row r="3792" spans="2:2">
      <c r="B3792" s="248"/>
    </row>
    <row r="3793" spans="2:2">
      <c r="B3793" s="248"/>
    </row>
    <row r="3794" spans="2:2">
      <c r="B3794" s="248"/>
    </row>
    <row r="3795" spans="2:2">
      <c r="B3795" s="248"/>
    </row>
    <row r="3796" spans="2:2">
      <c r="B3796" s="248"/>
    </row>
    <row r="3797" spans="2:2">
      <c r="B3797" s="248"/>
    </row>
    <row r="3798" spans="2:2">
      <c r="B3798" s="248"/>
    </row>
    <row r="3799" spans="2:2">
      <c r="B3799" s="248"/>
    </row>
    <row r="3800" spans="2:2">
      <c r="B3800" s="248"/>
    </row>
    <row r="3801" spans="2:2">
      <c r="B3801" s="248"/>
    </row>
    <row r="3802" spans="2:2">
      <c r="B3802" s="248"/>
    </row>
    <row r="3803" spans="2:2">
      <c r="B3803" s="248"/>
    </row>
    <row r="3804" spans="2:2">
      <c r="B3804" s="248"/>
    </row>
    <row r="3805" spans="2:2">
      <c r="B3805" s="248"/>
    </row>
    <row r="3806" spans="2:2">
      <c r="B3806" s="248"/>
    </row>
    <row r="3807" spans="2:2">
      <c r="B3807" s="248"/>
    </row>
    <row r="3808" spans="2:2">
      <c r="B3808" s="248"/>
    </row>
    <row r="3809" spans="2:2">
      <c r="B3809" s="248"/>
    </row>
    <row r="3810" spans="2:2">
      <c r="B3810" s="248"/>
    </row>
    <row r="3811" spans="2:2">
      <c r="B3811" s="248"/>
    </row>
    <row r="3812" spans="2:2">
      <c r="B3812" s="248"/>
    </row>
    <row r="3813" spans="2:2">
      <c r="B3813" s="248"/>
    </row>
    <row r="3814" spans="2:2">
      <c r="B3814" s="248"/>
    </row>
    <row r="3815" spans="2:2">
      <c r="B3815" s="248"/>
    </row>
    <row r="3816" spans="2:2">
      <c r="B3816" s="248"/>
    </row>
    <row r="3817" spans="2:2">
      <c r="B3817" s="248"/>
    </row>
    <row r="3818" spans="2:2">
      <c r="B3818" s="248"/>
    </row>
    <row r="3819" spans="2:2">
      <c r="B3819" s="248"/>
    </row>
    <row r="3820" spans="2:2">
      <c r="B3820" s="248"/>
    </row>
    <row r="3821" spans="2:2">
      <c r="B3821" s="248"/>
    </row>
    <row r="3822" spans="2:2">
      <c r="B3822" s="248"/>
    </row>
    <row r="3823" spans="2:2">
      <c r="B3823" s="248"/>
    </row>
    <row r="3824" spans="2:2">
      <c r="B3824" s="248"/>
    </row>
    <row r="3825" spans="2:2">
      <c r="B3825" s="248"/>
    </row>
    <row r="3826" spans="2:2">
      <c r="B3826" s="248"/>
    </row>
    <row r="3827" spans="2:2">
      <c r="B3827" s="248"/>
    </row>
    <row r="3828" spans="2:2">
      <c r="B3828" s="248"/>
    </row>
    <row r="3829" spans="2:2">
      <c r="B3829" s="248"/>
    </row>
    <row r="3830" spans="2:2">
      <c r="B3830" s="248"/>
    </row>
    <row r="3831" spans="2:2">
      <c r="B3831" s="248"/>
    </row>
    <row r="3832" spans="2:2">
      <c r="B3832" s="248"/>
    </row>
    <row r="3833" spans="2:2">
      <c r="B3833" s="248"/>
    </row>
    <row r="3834" spans="2:2">
      <c r="B3834" s="248"/>
    </row>
    <row r="3835" spans="2:2">
      <c r="B3835" s="248"/>
    </row>
    <row r="3836" spans="2:2">
      <c r="B3836" s="248"/>
    </row>
    <row r="3837" spans="2:2">
      <c r="B3837" s="248"/>
    </row>
    <row r="3838" spans="2:2">
      <c r="B3838" s="248"/>
    </row>
    <row r="3839" spans="2:2">
      <c r="B3839" s="248"/>
    </row>
    <row r="3840" spans="2:2">
      <c r="B3840" s="248"/>
    </row>
    <row r="3841" spans="2:2">
      <c r="B3841" s="248"/>
    </row>
    <row r="3842" spans="2:2">
      <c r="B3842" s="248"/>
    </row>
    <row r="3843" spans="2:2">
      <c r="B3843" s="248"/>
    </row>
    <row r="3844" spans="2:2">
      <c r="B3844" s="248"/>
    </row>
    <row r="3845" spans="2:2">
      <c r="B3845" s="248"/>
    </row>
    <row r="3846" spans="2:2">
      <c r="B3846" s="248"/>
    </row>
    <row r="3847" spans="2:2">
      <c r="B3847" s="248"/>
    </row>
    <row r="3848" spans="2:2">
      <c r="B3848" s="248"/>
    </row>
    <row r="3849" spans="2:2">
      <c r="B3849" s="248"/>
    </row>
    <row r="3850" spans="2:2">
      <c r="B3850" s="248"/>
    </row>
    <row r="3851" spans="2:2">
      <c r="B3851" s="248"/>
    </row>
    <row r="3852" spans="2:2">
      <c r="B3852" s="248"/>
    </row>
    <row r="3853" spans="2:2">
      <c r="B3853" s="248"/>
    </row>
    <row r="3854" spans="2:2">
      <c r="B3854" s="248"/>
    </row>
    <row r="3855" spans="2:2">
      <c r="B3855" s="248"/>
    </row>
    <row r="3856" spans="2:2">
      <c r="B3856" s="248"/>
    </row>
    <row r="3857" spans="2:2">
      <c r="B3857" s="248"/>
    </row>
    <row r="3858" spans="2:2">
      <c r="B3858" s="248"/>
    </row>
    <row r="3859" spans="2:2">
      <c r="B3859" s="248"/>
    </row>
    <row r="3860" spans="2:2">
      <c r="B3860" s="248"/>
    </row>
    <row r="3861" spans="2:2">
      <c r="B3861" s="248"/>
    </row>
    <row r="3862" spans="2:2">
      <c r="B3862" s="248"/>
    </row>
    <row r="3863" spans="2:2">
      <c r="B3863" s="248"/>
    </row>
    <row r="3864" spans="2:2">
      <c r="B3864" s="248"/>
    </row>
    <row r="3865" spans="2:2">
      <c r="B3865" s="248"/>
    </row>
    <row r="3866" spans="2:2">
      <c r="B3866" s="248"/>
    </row>
    <row r="3867" spans="2:2">
      <c r="B3867" s="248"/>
    </row>
    <row r="3868" spans="2:2">
      <c r="B3868" s="248"/>
    </row>
    <row r="3869" spans="2:2">
      <c r="B3869" s="248"/>
    </row>
    <row r="3870" spans="2:2">
      <c r="B3870" s="248"/>
    </row>
    <row r="3871" spans="2:2">
      <c r="B3871" s="248"/>
    </row>
    <row r="3872" spans="2:2">
      <c r="B3872" s="248"/>
    </row>
    <row r="3873" spans="2:2">
      <c r="B3873" s="248"/>
    </row>
    <row r="3874" spans="2:2">
      <c r="B3874" s="248"/>
    </row>
    <row r="3875" spans="2:2">
      <c r="B3875" s="248"/>
    </row>
    <row r="3876" spans="2:2">
      <c r="B3876" s="248"/>
    </row>
    <row r="3877" spans="2:2">
      <c r="B3877" s="248"/>
    </row>
    <row r="3878" spans="2:2">
      <c r="B3878" s="248"/>
    </row>
    <row r="3879" spans="2:2">
      <c r="B3879" s="248"/>
    </row>
    <row r="3880" spans="2:2">
      <c r="B3880" s="248"/>
    </row>
    <row r="3881" spans="2:2">
      <c r="B3881" s="248"/>
    </row>
    <row r="3882" spans="2:2">
      <c r="B3882" s="248"/>
    </row>
    <row r="3883" spans="2:2">
      <c r="B3883" s="248"/>
    </row>
    <row r="3884" spans="2:2">
      <c r="B3884" s="248"/>
    </row>
    <row r="3885" spans="2:2">
      <c r="B3885" s="248"/>
    </row>
    <row r="3886" spans="2:2">
      <c r="B3886" s="248"/>
    </row>
    <row r="3887" spans="2:2">
      <c r="B3887" s="248"/>
    </row>
    <row r="3888" spans="2:2">
      <c r="B3888" s="248"/>
    </row>
    <row r="3889" spans="2:2">
      <c r="B3889" s="248"/>
    </row>
    <row r="3890" spans="2:2">
      <c r="B3890" s="248"/>
    </row>
    <row r="3891" spans="2:2">
      <c r="B3891" s="248"/>
    </row>
    <row r="3892" spans="2:2">
      <c r="B3892" s="248"/>
    </row>
    <row r="3893" spans="2:2">
      <c r="B3893" s="248"/>
    </row>
    <row r="3894" spans="2:2">
      <c r="B3894" s="248"/>
    </row>
    <row r="3895" spans="2:2">
      <c r="B3895" s="248"/>
    </row>
    <row r="3896" spans="2:2">
      <c r="B3896" s="248"/>
    </row>
    <row r="3897" spans="2:2">
      <c r="B3897" s="248"/>
    </row>
    <row r="3898" spans="2:2">
      <c r="B3898" s="248"/>
    </row>
    <row r="3899" spans="2:2">
      <c r="B3899" s="248"/>
    </row>
    <row r="3900" spans="2:2">
      <c r="B3900" s="248"/>
    </row>
    <row r="3901" spans="2:2">
      <c r="B3901" s="248"/>
    </row>
    <row r="3902" spans="2:2">
      <c r="B3902" s="248"/>
    </row>
    <row r="3903" spans="2:2">
      <c r="B3903" s="248"/>
    </row>
    <row r="3904" spans="2:2">
      <c r="B3904" s="248"/>
    </row>
    <row r="3905" spans="2:2">
      <c r="B3905" s="248"/>
    </row>
    <row r="3906" spans="2:2">
      <c r="B3906" s="248"/>
    </row>
    <row r="3907" spans="2:2">
      <c r="B3907" s="248"/>
    </row>
    <row r="3908" spans="2:2">
      <c r="B3908" s="248"/>
    </row>
    <row r="3909" spans="2:2">
      <c r="B3909" s="248"/>
    </row>
    <row r="3910" spans="2:2">
      <c r="B3910" s="248"/>
    </row>
    <row r="3911" spans="2:2">
      <c r="B3911" s="248"/>
    </row>
    <row r="3912" spans="2:2">
      <c r="B3912" s="248"/>
    </row>
    <row r="3913" spans="2:2">
      <c r="B3913" s="248"/>
    </row>
    <row r="3914" spans="2:2">
      <c r="B3914" s="248"/>
    </row>
    <row r="3915" spans="2:2">
      <c r="B3915" s="248"/>
    </row>
    <row r="3916" spans="2:2">
      <c r="B3916" s="248"/>
    </row>
    <row r="3917" spans="2:2">
      <c r="B3917" s="248"/>
    </row>
    <row r="3918" spans="2:2">
      <c r="B3918" s="248"/>
    </row>
    <row r="3919" spans="2:2">
      <c r="B3919" s="248"/>
    </row>
    <row r="3920" spans="2:2">
      <c r="B3920" s="248"/>
    </row>
    <row r="3921" spans="2:2">
      <c r="B3921" s="248"/>
    </row>
    <row r="3922" spans="2:2">
      <c r="B3922" s="248"/>
    </row>
    <row r="3923" spans="2:2">
      <c r="B3923" s="248"/>
    </row>
    <row r="3924" spans="2:2">
      <c r="B3924" s="248"/>
    </row>
    <row r="3925" spans="2:2">
      <c r="B3925" s="248"/>
    </row>
    <row r="3926" spans="2:2">
      <c r="B3926" s="248"/>
    </row>
    <row r="3927" spans="2:2">
      <c r="B3927" s="248"/>
    </row>
    <row r="3928" spans="2:2">
      <c r="B3928" s="248"/>
    </row>
    <row r="3929" spans="2:2">
      <c r="B3929" s="248"/>
    </row>
    <row r="3930" spans="2:2">
      <c r="B3930" s="248"/>
    </row>
    <row r="3931" spans="2:2">
      <c r="B3931" s="248"/>
    </row>
    <row r="3932" spans="2:2">
      <c r="B3932" s="248"/>
    </row>
    <row r="3933" spans="2:2">
      <c r="B3933" s="248"/>
    </row>
    <row r="3934" spans="2:2">
      <c r="B3934" s="248"/>
    </row>
    <row r="3935" spans="2:2">
      <c r="B3935" s="248"/>
    </row>
    <row r="3936" spans="2:2">
      <c r="B3936" s="248"/>
    </row>
    <row r="3937" spans="2:2">
      <c r="B3937" s="248"/>
    </row>
    <row r="3938" spans="2:2">
      <c r="B3938" s="248"/>
    </row>
    <row r="3939" spans="2:2">
      <c r="B3939" s="248"/>
    </row>
    <row r="3940" spans="2:2">
      <c r="B3940" s="248"/>
    </row>
    <row r="3941" spans="2:2">
      <c r="B3941" s="248"/>
    </row>
    <row r="3942" spans="2:2">
      <c r="B3942" s="248"/>
    </row>
    <row r="3943" spans="2:2">
      <c r="B3943" s="248"/>
    </row>
    <row r="3944" spans="2:2">
      <c r="B3944" s="248"/>
    </row>
    <row r="3945" spans="2:2">
      <c r="B3945" s="248"/>
    </row>
    <row r="3946" spans="2:2">
      <c r="B3946" s="248"/>
    </row>
    <row r="3947" spans="2:2">
      <c r="B3947" s="248"/>
    </row>
    <row r="3948" spans="2:2">
      <c r="B3948" s="248"/>
    </row>
    <row r="3949" spans="2:2">
      <c r="B3949" s="248"/>
    </row>
    <row r="3950" spans="2:2">
      <c r="B3950" s="248"/>
    </row>
    <row r="3951" spans="2:2">
      <c r="B3951" s="248"/>
    </row>
    <row r="3952" spans="2:2">
      <c r="B3952" s="248"/>
    </row>
    <row r="3953" spans="2:2">
      <c r="B3953" s="248"/>
    </row>
    <row r="3954" spans="2:2">
      <c r="B3954" s="248"/>
    </row>
    <row r="3955" spans="2:2">
      <c r="B3955" s="248"/>
    </row>
    <row r="3956" spans="2:2">
      <c r="B3956" s="248"/>
    </row>
    <row r="3957" spans="2:2">
      <c r="B3957" s="248"/>
    </row>
    <row r="3958" spans="2:2">
      <c r="B3958" s="248"/>
    </row>
    <row r="3959" spans="2:2">
      <c r="B3959" s="248"/>
    </row>
    <row r="3960" spans="2:2">
      <c r="B3960" s="248"/>
    </row>
    <row r="3961" spans="2:2">
      <c r="B3961" s="248"/>
    </row>
    <row r="3962" spans="2:2">
      <c r="B3962" s="248"/>
    </row>
    <row r="3963" spans="2:2">
      <c r="B3963" s="248"/>
    </row>
    <row r="3964" spans="2:2">
      <c r="B3964" s="248"/>
    </row>
    <row r="3965" spans="2:2">
      <c r="B3965" s="248"/>
    </row>
    <row r="3966" spans="2:2">
      <c r="B3966" s="248"/>
    </row>
    <row r="3967" spans="2:2">
      <c r="B3967" s="248"/>
    </row>
    <row r="3968" spans="2:2">
      <c r="B3968" s="248"/>
    </row>
    <row r="3969" spans="2:2">
      <c r="B3969" s="248"/>
    </row>
    <row r="3970" spans="2:2">
      <c r="B3970" s="248"/>
    </row>
    <row r="3971" spans="2:2">
      <c r="B3971" s="248"/>
    </row>
    <row r="3972" spans="2:2">
      <c r="B3972" s="248"/>
    </row>
    <row r="3973" spans="2:2">
      <c r="B3973" s="248"/>
    </row>
    <row r="3974" spans="2:2">
      <c r="B3974" s="248"/>
    </row>
    <row r="3975" spans="2:2">
      <c r="B3975" s="248"/>
    </row>
    <row r="3976" spans="2:2">
      <c r="B3976" s="248"/>
    </row>
    <row r="3977" spans="2:2">
      <c r="B3977" s="248"/>
    </row>
    <row r="3978" spans="2:2">
      <c r="B3978" s="248"/>
    </row>
    <row r="3979" spans="2:2">
      <c r="B3979" s="248"/>
    </row>
    <row r="3980" spans="2:2">
      <c r="B3980" s="248"/>
    </row>
    <row r="3981" spans="2:2">
      <c r="B3981" s="248"/>
    </row>
    <row r="3982" spans="2:2">
      <c r="B3982" s="248"/>
    </row>
    <row r="3983" spans="2:2">
      <c r="B3983" s="248"/>
    </row>
    <row r="3984" spans="2:2">
      <c r="B3984" s="248"/>
    </row>
    <row r="3985" spans="2:2">
      <c r="B3985" s="248"/>
    </row>
    <row r="3986" spans="2:2">
      <c r="B3986" s="248"/>
    </row>
    <row r="3987" spans="2:2">
      <c r="B3987" s="248"/>
    </row>
    <row r="3988" spans="2:2">
      <c r="B3988" s="248"/>
    </row>
    <row r="3989" spans="2:2">
      <c r="B3989" s="248"/>
    </row>
    <row r="3990" spans="2:2">
      <c r="B3990" s="248"/>
    </row>
    <row r="3991" spans="2:2">
      <c r="B3991" s="248"/>
    </row>
    <row r="3992" spans="2:2">
      <c r="B3992" s="248"/>
    </row>
    <row r="3993" spans="2:2">
      <c r="B3993" s="248"/>
    </row>
    <row r="3994" spans="2:2">
      <c r="B3994" s="248"/>
    </row>
    <row r="3995" spans="2:2">
      <c r="B3995" s="248"/>
    </row>
    <row r="3996" spans="2:2">
      <c r="B3996" s="248"/>
    </row>
    <row r="3997" spans="2:2">
      <c r="B3997" s="248"/>
    </row>
    <row r="3998" spans="2:2">
      <c r="B3998" s="248"/>
    </row>
    <row r="3999" spans="2:2">
      <c r="B3999" s="248"/>
    </row>
    <row r="4000" spans="2:2">
      <c r="B4000" s="248"/>
    </row>
    <row r="4001" spans="2:2">
      <c r="B4001" s="248"/>
    </row>
    <row r="4002" spans="2:2">
      <c r="B4002" s="248"/>
    </row>
    <row r="4003" spans="2:2">
      <c r="B4003" s="248"/>
    </row>
    <row r="4004" spans="2:2">
      <c r="B4004" s="248"/>
    </row>
    <row r="4005" spans="2:2">
      <c r="B4005" s="248"/>
    </row>
    <row r="4006" spans="2:2">
      <c r="B4006" s="248"/>
    </row>
    <row r="4007" spans="2:2">
      <c r="B4007" s="248"/>
    </row>
    <row r="4008" spans="2:2">
      <c r="B4008" s="248"/>
    </row>
    <row r="4009" spans="2:2">
      <c r="B4009" s="248"/>
    </row>
    <row r="4010" spans="2:2">
      <c r="B4010" s="248"/>
    </row>
    <row r="4011" spans="2:2">
      <c r="B4011" s="248"/>
    </row>
    <row r="4012" spans="2:2">
      <c r="B4012" s="248"/>
    </row>
    <row r="4013" spans="2:2">
      <c r="B4013" s="248"/>
    </row>
    <row r="4014" spans="2:2">
      <c r="B4014" s="248"/>
    </row>
    <row r="4015" spans="2:2">
      <c r="B4015" s="248"/>
    </row>
    <row r="4016" spans="2:2">
      <c r="B4016" s="248"/>
    </row>
    <row r="4017" spans="2:2">
      <c r="B4017" s="248"/>
    </row>
    <row r="4018" spans="2:2">
      <c r="B4018" s="248"/>
    </row>
    <row r="4019" spans="2:2">
      <c r="B4019" s="248"/>
    </row>
    <row r="4020" spans="2:2">
      <c r="B4020" s="248"/>
    </row>
    <row r="4021" spans="2:2">
      <c r="B4021" s="248"/>
    </row>
    <row r="4022" spans="2:2">
      <c r="B4022" s="248"/>
    </row>
    <row r="4023" spans="2:2">
      <c r="B4023" s="248"/>
    </row>
    <row r="4024" spans="2:2">
      <c r="B4024" s="248"/>
    </row>
    <row r="4025" spans="2:2">
      <c r="B4025" s="248"/>
    </row>
    <row r="4026" spans="2:2">
      <c r="B4026" s="248"/>
    </row>
    <row r="4027" spans="2:2">
      <c r="B4027" s="248"/>
    </row>
    <row r="4028" spans="2:2">
      <c r="B4028" s="248"/>
    </row>
    <row r="4029" spans="2:2">
      <c r="B4029" s="248"/>
    </row>
    <row r="4030" spans="2:2">
      <c r="B4030" s="248"/>
    </row>
    <row r="4031" spans="2:2">
      <c r="B4031" s="248"/>
    </row>
    <row r="4032" spans="2:2">
      <c r="B4032" s="248"/>
    </row>
    <row r="4033" spans="2:2">
      <c r="B4033" s="248"/>
    </row>
    <row r="4034" spans="2:2">
      <c r="B4034" s="248"/>
    </row>
    <row r="4035" spans="2:2">
      <c r="B4035" s="248"/>
    </row>
    <row r="4036" spans="2:2">
      <c r="B4036" s="248"/>
    </row>
    <row r="4037" spans="2:2">
      <c r="B4037" s="248"/>
    </row>
    <row r="4038" spans="2:2">
      <c r="B4038" s="248"/>
    </row>
    <row r="4039" spans="2:2">
      <c r="B4039" s="248"/>
    </row>
    <row r="4040" spans="2:2">
      <c r="B4040" s="248"/>
    </row>
    <row r="4041" spans="2:2">
      <c r="B4041" s="248"/>
    </row>
    <row r="4042" spans="2:2">
      <c r="B4042" s="248"/>
    </row>
    <row r="4043" spans="2:2">
      <c r="B4043" s="248"/>
    </row>
    <row r="4044" spans="2:2">
      <c r="B4044" s="248"/>
    </row>
    <row r="4045" spans="2:2">
      <c r="B4045" s="248"/>
    </row>
    <row r="4046" spans="2:2">
      <c r="B4046" s="248"/>
    </row>
    <row r="4047" spans="2:2">
      <c r="B4047" s="248"/>
    </row>
    <row r="4048" spans="2:2">
      <c r="B4048" s="248"/>
    </row>
    <row r="4049" spans="2:2">
      <c r="B4049" s="248"/>
    </row>
    <row r="4050" spans="2:2">
      <c r="B4050" s="248"/>
    </row>
    <row r="4051" spans="2:2">
      <c r="B4051" s="248"/>
    </row>
    <row r="4052" spans="2:2">
      <c r="B4052" s="248"/>
    </row>
    <row r="4053" spans="2:2">
      <c r="B4053" s="248"/>
    </row>
    <row r="4054" spans="2:2">
      <c r="B4054" s="248"/>
    </row>
    <row r="4055" spans="2:2">
      <c r="B4055" s="248"/>
    </row>
    <row r="4056" spans="2:2">
      <c r="B4056" s="248"/>
    </row>
    <row r="4057" spans="2:2">
      <c r="B4057" s="248"/>
    </row>
    <row r="4058" spans="2:2">
      <c r="B4058" s="248"/>
    </row>
    <row r="4059" spans="2:2">
      <c r="B4059" s="248"/>
    </row>
    <row r="4060" spans="2:2">
      <c r="B4060" s="248"/>
    </row>
    <row r="4061" spans="2:2">
      <c r="B4061" s="248"/>
    </row>
    <row r="4062" spans="2:2">
      <c r="B4062" s="248"/>
    </row>
    <row r="4063" spans="2:2">
      <c r="B4063" s="248"/>
    </row>
    <row r="4064" spans="2:2">
      <c r="B4064" s="248"/>
    </row>
    <row r="4065" spans="2:2">
      <c r="B4065" s="248"/>
    </row>
    <row r="4066" spans="2:2">
      <c r="B4066" s="248"/>
    </row>
    <row r="4067" spans="2:2">
      <c r="B4067" s="248"/>
    </row>
    <row r="4068" spans="2:2">
      <c r="B4068" s="248"/>
    </row>
    <row r="4069" spans="2:2">
      <c r="B4069" s="248"/>
    </row>
    <row r="4070" spans="2:2">
      <c r="B4070" s="248"/>
    </row>
    <row r="4071" spans="2:2">
      <c r="B4071" s="248"/>
    </row>
    <row r="4072" spans="2:2">
      <c r="B4072" s="248"/>
    </row>
    <row r="4073" spans="2:2">
      <c r="B4073" s="248"/>
    </row>
    <row r="4074" spans="2:2">
      <c r="B4074" s="248"/>
    </row>
    <row r="4075" spans="2:2">
      <c r="B4075" s="248"/>
    </row>
    <row r="4076" spans="2:2">
      <c r="B4076" s="248"/>
    </row>
    <row r="4077" spans="2:2">
      <c r="B4077" s="248"/>
    </row>
    <row r="4078" spans="2:2">
      <c r="B4078" s="248"/>
    </row>
    <row r="4079" spans="2:2">
      <c r="B4079" s="248"/>
    </row>
    <row r="4080" spans="2:2">
      <c r="B4080" s="248"/>
    </row>
    <row r="4081" spans="2:2">
      <c r="B4081" s="248"/>
    </row>
    <row r="4082" spans="2:2">
      <c r="B4082" s="248"/>
    </row>
    <row r="4083" spans="2:2">
      <c r="B4083" s="248"/>
    </row>
    <row r="4084" spans="2:2">
      <c r="B4084" s="248"/>
    </row>
    <row r="4085" spans="2:2">
      <c r="B4085" s="248"/>
    </row>
    <row r="4086" spans="2:2">
      <c r="B4086" s="248"/>
    </row>
    <row r="4087" spans="2:2">
      <c r="B4087" s="248"/>
    </row>
    <row r="4088" spans="2:2">
      <c r="B4088" s="248"/>
    </row>
    <row r="4089" spans="2:2">
      <c r="B4089" s="248"/>
    </row>
    <row r="4090" spans="2:2">
      <c r="B4090" s="248"/>
    </row>
    <row r="4091" spans="2:2">
      <c r="B4091" s="248"/>
    </row>
    <row r="4092" spans="2:2">
      <c r="B4092" s="248"/>
    </row>
    <row r="4093" spans="2:2">
      <c r="B4093" s="248"/>
    </row>
    <row r="4094" spans="2:2">
      <c r="B4094" s="248"/>
    </row>
    <row r="4095" spans="2:2">
      <c r="B4095" s="248"/>
    </row>
    <row r="4096" spans="2:2">
      <c r="B4096" s="248"/>
    </row>
    <row r="4097" spans="2:2">
      <c r="B4097" s="248"/>
    </row>
    <row r="4098" spans="2:2">
      <c r="B4098" s="248"/>
    </row>
    <row r="4099" spans="2:2">
      <c r="B4099" s="248"/>
    </row>
    <row r="4100" spans="2:2">
      <c r="B4100" s="248"/>
    </row>
    <row r="4101" spans="2:2">
      <c r="B4101" s="248"/>
    </row>
    <row r="4102" spans="2:2">
      <c r="B4102" s="248"/>
    </row>
    <row r="4103" spans="2:2">
      <c r="B4103" s="248"/>
    </row>
    <row r="4104" spans="2:2">
      <c r="B4104" s="248"/>
    </row>
    <row r="4105" spans="2:2">
      <c r="B4105" s="248"/>
    </row>
    <row r="4106" spans="2:2">
      <c r="B4106" s="248"/>
    </row>
    <row r="4107" spans="2:2">
      <c r="B4107" s="248"/>
    </row>
    <row r="4108" spans="2:2">
      <c r="B4108" s="248"/>
    </row>
    <row r="4109" spans="2:2">
      <c r="B4109" s="248"/>
    </row>
    <row r="4110" spans="2:2">
      <c r="B4110" s="248"/>
    </row>
    <row r="4111" spans="2:2">
      <c r="B4111" s="248"/>
    </row>
    <row r="4112" spans="2:2">
      <c r="B4112" s="248"/>
    </row>
    <row r="4113" spans="2:2">
      <c r="B4113" s="248"/>
    </row>
    <row r="4114" spans="2:2">
      <c r="B4114" s="248"/>
    </row>
    <row r="4115" spans="2:2">
      <c r="B4115" s="248"/>
    </row>
    <row r="4116" spans="2:2">
      <c r="B4116" s="248"/>
    </row>
    <row r="4117" spans="2:2">
      <c r="B4117" s="248"/>
    </row>
    <row r="4118" spans="2:2">
      <c r="B4118" s="248"/>
    </row>
    <row r="4119" spans="2:2">
      <c r="B4119" s="248"/>
    </row>
    <row r="4120" spans="2:2">
      <c r="B4120" s="248"/>
    </row>
    <row r="4121" spans="2:2">
      <c r="B4121" s="248"/>
    </row>
    <row r="4122" spans="2:2">
      <c r="B4122" s="248"/>
    </row>
    <row r="4123" spans="2:2">
      <c r="B4123" s="248"/>
    </row>
    <row r="4124" spans="2:2">
      <c r="B4124" s="248"/>
    </row>
    <row r="4125" spans="2:2">
      <c r="B4125" s="248"/>
    </row>
    <row r="4126" spans="2:2">
      <c r="B4126" s="248"/>
    </row>
    <row r="4127" spans="2:2">
      <c r="B4127" s="248"/>
    </row>
    <row r="4128" spans="2:2">
      <c r="B4128" s="248"/>
    </row>
    <row r="4129" spans="2:2">
      <c r="B4129" s="248"/>
    </row>
    <row r="4130" spans="2:2">
      <c r="B4130" s="248"/>
    </row>
    <row r="4131" spans="2:2">
      <c r="B4131" s="248"/>
    </row>
    <row r="4132" spans="2:2">
      <c r="B4132" s="248"/>
    </row>
    <row r="4133" spans="2:2">
      <c r="B4133" s="248"/>
    </row>
    <row r="4134" spans="2:2">
      <c r="B4134" s="248"/>
    </row>
    <row r="4135" spans="2:2">
      <c r="B4135" s="248"/>
    </row>
    <row r="4136" spans="2:2">
      <c r="B4136" s="248"/>
    </row>
    <row r="4137" spans="2:2">
      <c r="B4137" s="248"/>
    </row>
    <row r="4138" spans="2:2">
      <c r="B4138" s="248"/>
    </row>
    <row r="4139" spans="2:2">
      <c r="B4139" s="248"/>
    </row>
    <row r="4140" spans="2:2">
      <c r="B4140" s="248"/>
    </row>
    <row r="4141" spans="2:2">
      <c r="B4141" s="248"/>
    </row>
    <row r="4142" spans="2:2">
      <c r="B4142" s="248"/>
    </row>
    <row r="4143" spans="2:2">
      <c r="B4143" s="248"/>
    </row>
    <row r="4144" spans="2:2">
      <c r="B4144" s="248"/>
    </row>
    <row r="4145" spans="2:2">
      <c r="B4145" s="248"/>
    </row>
    <row r="4146" spans="2:2">
      <c r="B4146" s="248"/>
    </row>
    <row r="4147" spans="2:2">
      <c r="B4147" s="248"/>
    </row>
    <row r="4148" spans="2:2">
      <c r="B4148" s="248"/>
    </row>
    <row r="4149" spans="2:2">
      <c r="B4149" s="248"/>
    </row>
    <row r="4150" spans="2:2">
      <c r="B4150" s="248"/>
    </row>
    <row r="4151" spans="2:2">
      <c r="B4151" s="248"/>
    </row>
    <row r="4152" spans="2:2">
      <c r="B4152" s="248"/>
    </row>
    <row r="4153" spans="2:2">
      <c r="B4153" s="248"/>
    </row>
    <row r="4154" spans="2:2">
      <c r="B4154" s="248"/>
    </row>
    <row r="4155" spans="2:2">
      <c r="B4155" s="248"/>
    </row>
    <row r="4156" spans="2:2">
      <c r="B4156" s="248"/>
    </row>
    <row r="4157" spans="2:2">
      <c r="B4157" s="248"/>
    </row>
    <row r="4158" spans="2:2">
      <c r="B4158" s="248"/>
    </row>
    <row r="4159" spans="2:2">
      <c r="B4159" s="248"/>
    </row>
    <row r="4160" spans="2:2">
      <c r="B4160" s="248"/>
    </row>
    <row r="4161" spans="2:2">
      <c r="B4161" s="248"/>
    </row>
  </sheetData>
  <mergeCells count="128">
    <mergeCell ref="A469:A470"/>
    <mergeCell ref="A472:A473"/>
    <mergeCell ref="A475:A476"/>
    <mergeCell ref="A478:A479"/>
    <mergeCell ref="F511:F512"/>
    <mergeCell ref="G511:G512"/>
    <mergeCell ref="H511:H512"/>
    <mergeCell ref="I511:I512"/>
    <mergeCell ref="A576:E576"/>
    <mergeCell ref="A575:E575"/>
    <mergeCell ref="A574:E574"/>
    <mergeCell ref="I535:I536"/>
    <mergeCell ref="A481:A482"/>
    <mergeCell ref="A502:A503"/>
    <mergeCell ref="A505:A506"/>
    <mergeCell ref="A508:A509"/>
    <mergeCell ref="A511:A512"/>
    <mergeCell ref="A514:A515"/>
    <mergeCell ref="A451:A452"/>
    <mergeCell ref="A454:A455"/>
    <mergeCell ref="A457:A458"/>
    <mergeCell ref="A460:A461"/>
    <mergeCell ref="A463:A464"/>
    <mergeCell ref="A466:A467"/>
    <mergeCell ref="A439:A440"/>
    <mergeCell ref="A442:A443"/>
    <mergeCell ref="A445:A446"/>
    <mergeCell ref="A448:A449"/>
    <mergeCell ref="A421:A422"/>
    <mergeCell ref="A424:A425"/>
    <mergeCell ref="A427:A428"/>
    <mergeCell ref="A430:A431"/>
    <mergeCell ref="A433:A434"/>
    <mergeCell ref="A436:A437"/>
    <mergeCell ref="A403:A404"/>
    <mergeCell ref="A406:A407"/>
    <mergeCell ref="A409:A410"/>
    <mergeCell ref="A412:A413"/>
    <mergeCell ref="A415:A416"/>
    <mergeCell ref="A418:A419"/>
    <mergeCell ref="A352:A353"/>
    <mergeCell ref="A355:A356"/>
    <mergeCell ref="A358:A359"/>
    <mergeCell ref="A361:A362"/>
    <mergeCell ref="F235:F236"/>
    <mergeCell ref="G235:G236"/>
    <mergeCell ref="E331:E332"/>
    <mergeCell ref="A400:A401"/>
    <mergeCell ref="A382:A383"/>
    <mergeCell ref="A385:A386"/>
    <mergeCell ref="A388:A389"/>
    <mergeCell ref="A391:A392"/>
    <mergeCell ref="A394:A395"/>
    <mergeCell ref="A397:A398"/>
    <mergeCell ref="A364:A365"/>
    <mergeCell ref="A367:A368"/>
    <mergeCell ref="A370:A371"/>
    <mergeCell ref="A373:A374"/>
    <mergeCell ref="A376:A377"/>
    <mergeCell ref="A379:A380"/>
    <mergeCell ref="A85:A86"/>
    <mergeCell ref="A64:A65"/>
    <mergeCell ref="A67:A68"/>
    <mergeCell ref="A70:A71"/>
    <mergeCell ref="A88:A89"/>
    <mergeCell ref="F94:F95"/>
    <mergeCell ref="G94:G95"/>
    <mergeCell ref="E133:E134"/>
    <mergeCell ref="A349:A350"/>
    <mergeCell ref="A55:A56"/>
    <mergeCell ref="A58:A59"/>
    <mergeCell ref="A61:A62"/>
    <mergeCell ref="A46:A47"/>
    <mergeCell ref="A49:A50"/>
    <mergeCell ref="A52:A53"/>
    <mergeCell ref="A73:A74"/>
    <mergeCell ref="A79:A80"/>
    <mergeCell ref="A82:A83"/>
    <mergeCell ref="A40:A41"/>
    <mergeCell ref="A43:A44"/>
    <mergeCell ref="A22:A23"/>
    <mergeCell ref="B22:B23"/>
    <mergeCell ref="K22:K23"/>
    <mergeCell ref="A25:A26"/>
    <mergeCell ref="B25:B26"/>
    <mergeCell ref="K25:K26"/>
    <mergeCell ref="A34:A35"/>
    <mergeCell ref="A28:A29"/>
    <mergeCell ref="B28:B29"/>
    <mergeCell ref="K28:K29"/>
    <mergeCell ref="A31:A32"/>
    <mergeCell ref="B31:B32"/>
    <mergeCell ref="K31:K32"/>
    <mergeCell ref="F28:F29"/>
    <mergeCell ref="G28:G29"/>
    <mergeCell ref="H28:H29"/>
    <mergeCell ref="I28:I29"/>
    <mergeCell ref="J28:J29"/>
    <mergeCell ref="A16:A17"/>
    <mergeCell ref="B16:B17"/>
    <mergeCell ref="K16:K17"/>
    <mergeCell ref="A19:A20"/>
    <mergeCell ref="B19:B20"/>
    <mergeCell ref="H19:H20"/>
    <mergeCell ref="I19:I20"/>
    <mergeCell ref="J19:J20"/>
    <mergeCell ref="K19:K20"/>
    <mergeCell ref="A7:A8"/>
    <mergeCell ref="B7:B8"/>
    <mergeCell ref="K7:K8"/>
    <mergeCell ref="K10:K11"/>
    <mergeCell ref="A13:A14"/>
    <mergeCell ref="B13:B14"/>
    <mergeCell ref="K13:K14"/>
    <mergeCell ref="A10:A11"/>
    <mergeCell ref="B10:B11"/>
    <mergeCell ref="J1:J2"/>
    <mergeCell ref="K1:K2"/>
    <mergeCell ref="A3:C3"/>
    <mergeCell ref="A4:A5"/>
    <mergeCell ref="B4:B5"/>
    <mergeCell ref="A1:A2"/>
    <mergeCell ref="B1:B2"/>
    <mergeCell ref="C1:C2"/>
    <mergeCell ref="D1:E1"/>
    <mergeCell ref="F1:F2"/>
    <mergeCell ref="G1:I1"/>
    <mergeCell ref="K4:K5"/>
  </mergeCells>
  <pageMargins left="0.70866141732283472" right="0.70866141732283472" top="0.74803149606299213" bottom="0.74803149606299213" header="0.31496062992125984" footer="0.31496062992125984"/>
  <pageSetup scale="59" orientation="landscape" horizontalDpi="4294967293" verticalDpi="72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K597"/>
  <sheetViews>
    <sheetView topLeftCell="A429" zoomScale="75" zoomScaleNormal="75" workbookViewId="0">
      <selection activeCell="E445" sqref="E445"/>
    </sheetView>
  </sheetViews>
  <sheetFormatPr defaultRowHeight="15"/>
  <cols>
    <col min="1" max="1" width="4.7109375" customWidth="1"/>
    <col min="2" max="2" width="12.5703125" customWidth="1"/>
    <col min="3" max="3" width="51.28515625" customWidth="1"/>
    <col min="4" max="4" width="18" customWidth="1"/>
    <col min="5" max="5" width="9.42578125" customWidth="1"/>
    <col min="6" max="6" width="19" customWidth="1"/>
    <col min="7" max="7" width="19.140625" customWidth="1"/>
    <col min="8" max="9" width="16.7109375" customWidth="1"/>
    <col min="10" max="10" width="16.28515625" customWidth="1"/>
    <col min="11" max="11" width="17.140625" customWidth="1"/>
  </cols>
  <sheetData>
    <row r="1" spans="1:11">
      <c r="A1" s="9727" t="s">
        <v>1</v>
      </c>
      <c r="B1" s="9504" t="s">
        <v>2</v>
      </c>
      <c r="C1" s="9729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</row>
    <row r="2" spans="1:11">
      <c r="A2" s="9728"/>
      <c r="B2" s="9505"/>
      <c r="C2" s="9730"/>
      <c r="D2" s="3593" t="s">
        <v>9</v>
      </c>
      <c r="E2" s="470" t="s">
        <v>10</v>
      </c>
      <c r="F2" s="9511"/>
      <c r="G2" s="3582" t="s">
        <v>11</v>
      </c>
      <c r="H2" s="3585" t="s">
        <v>537</v>
      </c>
      <c r="I2" s="3582" t="s">
        <v>13</v>
      </c>
      <c r="J2" s="9511"/>
      <c r="K2" s="9721"/>
    </row>
    <row r="3" spans="1:11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3607">
        <f>'Mei''16'!K574</f>
        <v>7449063</v>
      </c>
    </row>
    <row r="4" spans="1:11">
      <c r="A4" s="9726"/>
      <c r="B4" s="9497" t="s">
        <v>2039</v>
      </c>
      <c r="C4" s="556" t="s">
        <v>815</v>
      </c>
      <c r="D4" s="3583" t="s">
        <v>1720</v>
      </c>
      <c r="E4" s="3580" t="s">
        <v>1739</v>
      </c>
      <c r="F4" s="3588"/>
      <c r="G4" s="3588"/>
      <c r="H4" s="923"/>
      <c r="I4" s="1997">
        <v>113929</v>
      </c>
      <c r="J4" s="464"/>
      <c r="K4" s="9719">
        <f>K3-I4</f>
        <v>7335134</v>
      </c>
    </row>
    <row r="5" spans="1:11">
      <c r="A5" s="9726"/>
      <c r="B5" s="9497"/>
      <c r="C5" s="555" t="s">
        <v>1719</v>
      </c>
      <c r="D5" s="3584" t="s">
        <v>1176</v>
      </c>
      <c r="E5" s="3581"/>
      <c r="F5" s="3589"/>
      <c r="G5" s="3589"/>
      <c r="H5" s="460"/>
      <c r="I5" s="1998"/>
      <c r="J5" s="559"/>
      <c r="K5" s="9719"/>
    </row>
    <row r="6" spans="1:11">
      <c r="A6" s="3610"/>
      <c r="B6" s="3581"/>
      <c r="C6" s="1795"/>
      <c r="D6" s="576"/>
      <c r="E6" s="582"/>
      <c r="F6" s="577"/>
      <c r="G6" s="577"/>
      <c r="H6" s="600"/>
      <c r="I6" s="577"/>
      <c r="J6" s="1979">
        <v>1800</v>
      </c>
      <c r="K6" s="3605">
        <f>K4+J6</f>
        <v>7336934</v>
      </c>
    </row>
    <row r="7" spans="1:11">
      <c r="A7" s="9725"/>
      <c r="B7" s="9497"/>
      <c r="C7" s="556" t="s">
        <v>815</v>
      </c>
      <c r="D7" s="3583" t="s">
        <v>1720</v>
      </c>
      <c r="E7" s="974" t="s">
        <v>1739</v>
      </c>
      <c r="F7" s="3575"/>
      <c r="G7" s="3594"/>
      <c r="H7" s="3575"/>
      <c r="I7" s="1975">
        <v>33539</v>
      </c>
      <c r="J7" s="1996"/>
      <c r="K7" s="9719">
        <f>K6-I7</f>
        <v>7303395</v>
      </c>
    </row>
    <row r="8" spans="1:11">
      <c r="A8" s="9724"/>
      <c r="B8" s="9497"/>
      <c r="C8" s="555" t="s">
        <v>1721</v>
      </c>
      <c r="D8" s="3584" t="s">
        <v>1176</v>
      </c>
      <c r="E8" s="3592"/>
      <c r="F8" s="3576"/>
      <c r="G8" s="3595"/>
      <c r="H8" s="3576"/>
      <c r="I8" s="1976"/>
      <c r="J8" s="571"/>
      <c r="K8" s="9719"/>
    </row>
    <row r="9" spans="1:11">
      <c r="A9" s="3610"/>
      <c r="B9" s="3581"/>
      <c r="C9" s="1795"/>
      <c r="D9" s="576"/>
      <c r="E9" s="605"/>
      <c r="F9" s="586"/>
      <c r="G9" s="585"/>
      <c r="H9" s="587"/>
      <c r="I9" s="586"/>
      <c r="J9" s="1979">
        <v>1800</v>
      </c>
      <c r="K9" s="3605">
        <f>K7+J9</f>
        <v>7305195</v>
      </c>
    </row>
    <row r="10" spans="1:11">
      <c r="A10" s="9521"/>
      <c r="B10" s="9497"/>
      <c r="C10" s="517" t="s">
        <v>1710</v>
      </c>
      <c r="D10" s="3583" t="s">
        <v>1720</v>
      </c>
      <c r="E10" s="3580" t="s">
        <v>1739</v>
      </c>
      <c r="F10" s="3575"/>
      <c r="G10" s="3575"/>
      <c r="H10" s="3575"/>
      <c r="I10" s="3575">
        <v>15140</v>
      </c>
      <c r="J10" s="534"/>
      <c r="K10" s="9680">
        <f>K9-I10</f>
        <v>7290055</v>
      </c>
    </row>
    <row r="11" spans="1:11">
      <c r="A11" s="9731"/>
      <c r="B11" s="9497"/>
      <c r="C11" s="555" t="s">
        <v>1821</v>
      </c>
      <c r="D11" s="3584" t="s">
        <v>1479</v>
      </c>
      <c r="E11" s="3581"/>
      <c r="F11" s="3576"/>
      <c r="G11" s="3576"/>
      <c r="H11" s="3576"/>
      <c r="I11" s="3576"/>
      <c r="J11" s="515"/>
      <c r="K11" s="9681"/>
    </row>
    <row r="12" spans="1:11">
      <c r="A12" s="3578"/>
      <c r="B12" s="477"/>
      <c r="C12" s="1795"/>
      <c r="D12" s="576"/>
      <c r="E12" s="584"/>
      <c r="F12" s="577"/>
      <c r="G12" s="577"/>
      <c r="H12" s="600"/>
      <c r="I12" s="577"/>
      <c r="J12" s="604">
        <v>1500</v>
      </c>
      <c r="K12" s="3608">
        <f>K10+J12</f>
        <v>7291555</v>
      </c>
    </row>
    <row r="13" spans="1:11">
      <c r="A13" s="9521"/>
      <c r="B13" s="9497"/>
      <c r="C13" s="517" t="s">
        <v>1710</v>
      </c>
      <c r="D13" s="3583" t="s">
        <v>1720</v>
      </c>
      <c r="E13" s="3580" t="s">
        <v>1739</v>
      </c>
      <c r="F13" s="3575"/>
      <c r="G13" s="3575"/>
      <c r="H13" s="3575"/>
      <c r="I13" s="3575">
        <v>42890</v>
      </c>
      <c r="J13" s="537"/>
      <c r="K13" s="9680">
        <f>K12-I13</f>
        <v>7248665</v>
      </c>
    </row>
    <row r="14" spans="1:11">
      <c r="A14" s="9731"/>
      <c r="B14" s="9497"/>
      <c r="C14" s="555" t="s">
        <v>1822</v>
      </c>
      <c r="D14" s="3584" t="s">
        <v>1479</v>
      </c>
      <c r="E14" s="3581"/>
      <c r="F14" s="3576"/>
      <c r="G14" s="3576"/>
      <c r="H14" s="3576"/>
      <c r="I14" s="3576"/>
      <c r="J14" s="515"/>
      <c r="K14" s="9681"/>
    </row>
    <row r="15" spans="1:11">
      <c r="A15" s="3578"/>
      <c r="B15" s="50"/>
      <c r="C15" s="1795"/>
      <c r="D15" s="528"/>
      <c r="E15" s="584"/>
      <c r="F15" s="600"/>
      <c r="G15" s="600"/>
      <c r="H15" s="600"/>
      <c r="I15" s="600"/>
      <c r="J15" s="604">
        <v>1500</v>
      </c>
      <c r="K15" s="3608">
        <f>K13+J15</f>
        <v>7250165</v>
      </c>
    </row>
    <row r="16" spans="1:11">
      <c r="A16" s="9521"/>
      <c r="B16" s="9497"/>
      <c r="C16" s="556" t="s">
        <v>815</v>
      </c>
      <c r="D16" s="3583" t="s">
        <v>113</v>
      </c>
      <c r="E16" s="3580" t="s">
        <v>114</v>
      </c>
      <c r="F16" s="3575"/>
      <c r="G16" s="3575"/>
      <c r="H16" s="3575"/>
      <c r="I16" s="3575">
        <v>150816</v>
      </c>
      <c r="J16" s="464"/>
      <c r="K16" s="9680">
        <f>K15-I16</f>
        <v>7099349</v>
      </c>
    </row>
    <row r="17" spans="1:11">
      <c r="A17" s="9731"/>
      <c r="B17" s="9497"/>
      <c r="C17" s="555" t="s">
        <v>1449</v>
      </c>
      <c r="D17" s="3584" t="s">
        <v>46</v>
      </c>
      <c r="E17" s="3581"/>
      <c r="F17" s="3576"/>
      <c r="G17" s="3576"/>
      <c r="H17" s="3576"/>
      <c r="I17" s="3576"/>
      <c r="J17" s="559"/>
      <c r="K17" s="9681"/>
    </row>
    <row r="18" spans="1:11">
      <c r="A18" s="3578"/>
      <c r="B18" s="477"/>
      <c r="C18" s="1795"/>
      <c r="D18" s="576"/>
      <c r="E18" s="582"/>
      <c r="F18" s="577"/>
      <c r="G18" s="577"/>
      <c r="H18" s="600"/>
      <c r="I18" s="577"/>
      <c r="J18" s="604">
        <v>1800</v>
      </c>
      <c r="K18" s="3608">
        <f>K16+J18</f>
        <v>7101149</v>
      </c>
    </row>
    <row r="19" spans="1:11">
      <c r="A19" s="9521"/>
      <c r="B19" s="9658"/>
      <c r="C19" s="521" t="s">
        <v>815</v>
      </c>
      <c r="D19" s="3583" t="s">
        <v>579</v>
      </c>
      <c r="E19" s="3580" t="s">
        <v>83</v>
      </c>
      <c r="F19" s="537"/>
      <c r="G19" s="3575"/>
      <c r="H19" s="9492"/>
      <c r="I19" s="9492">
        <v>203755</v>
      </c>
      <c r="J19" s="9492"/>
      <c r="K19" s="9680">
        <f>K18-I19</f>
        <v>6897394</v>
      </c>
    </row>
    <row r="20" spans="1:11">
      <c r="A20" s="9731"/>
      <c r="B20" s="9658"/>
      <c r="C20" s="522" t="s">
        <v>995</v>
      </c>
      <c r="D20" s="3584" t="s">
        <v>46</v>
      </c>
      <c r="E20" s="3581"/>
      <c r="F20" s="537"/>
      <c r="G20" s="3576"/>
      <c r="H20" s="9493"/>
      <c r="I20" s="9493"/>
      <c r="J20" s="9493"/>
      <c r="K20" s="9681"/>
    </row>
    <row r="21" spans="1:11">
      <c r="A21" s="3612"/>
      <c r="B21" s="3579"/>
      <c r="C21" s="1795"/>
      <c r="D21" s="576"/>
      <c r="E21" s="582"/>
      <c r="F21" s="586"/>
      <c r="G21" s="586"/>
      <c r="H21" s="575"/>
      <c r="I21" s="575"/>
      <c r="J21" s="575">
        <v>1800</v>
      </c>
      <c r="K21" s="3609">
        <f>K19+J21</f>
        <v>6899194</v>
      </c>
    </row>
    <row r="22" spans="1:11">
      <c r="A22" s="9725"/>
      <c r="B22" s="9498"/>
      <c r="C22" s="480" t="s">
        <v>821</v>
      </c>
      <c r="D22" s="3583" t="s">
        <v>574</v>
      </c>
      <c r="E22" s="3580" t="s">
        <v>79</v>
      </c>
      <c r="F22" s="9492"/>
      <c r="G22" s="9492"/>
      <c r="H22" s="9492"/>
      <c r="I22" s="9492">
        <v>586546</v>
      </c>
      <c r="J22" s="9492"/>
      <c r="K22" s="9680">
        <f>K21-I22</f>
        <v>6312648</v>
      </c>
    </row>
    <row r="23" spans="1:11">
      <c r="A23" s="9724"/>
      <c r="B23" s="9499"/>
      <c r="C23" s="477" t="s">
        <v>824</v>
      </c>
      <c r="D23" s="3584" t="s">
        <v>46</v>
      </c>
      <c r="E23" s="3581"/>
      <c r="F23" s="9493"/>
      <c r="G23" s="9493"/>
      <c r="H23" s="9493"/>
      <c r="I23" s="9493"/>
      <c r="J23" s="9493"/>
      <c r="K23" s="9718"/>
    </row>
    <row r="24" spans="1:11">
      <c r="A24" s="2497"/>
      <c r="B24" s="527"/>
      <c r="C24" s="532"/>
      <c r="D24" s="576"/>
      <c r="E24" s="584"/>
      <c r="F24" s="575"/>
      <c r="G24" s="575"/>
      <c r="H24" s="575"/>
      <c r="I24" s="575"/>
      <c r="J24" s="575">
        <v>1800</v>
      </c>
      <c r="K24" s="1293">
        <f>K22+J24</f>
        <v>6314448</v>
      </c>
    </row>
    <row r="25" spans="1:11">
      <c r="A25" s="9725"/>
      <c r="B25" s="9498"/>
      <c r="C25" s="665" t="s">
        <v>815</v>
      </c>
      <c r="D25" s="666" t="s">
        <v>574</v>
      </c>
      <c r="E25" s="3580" t="s">
        <v>79</v>
      </c>
      <c r="F25" s="3575"/>
      <c r="G25" s="3575"/>
      <c r="H25" s="3575"/>
      <c r="I25" s="3575">
        <v>180754</v>
      </c>
      <c r="J25" s="3575"/>
      <c r="K25" s="9680">
        <f>K24-I25</f>
        <v>6133694</v>
      </c>
    </row>
    <row r="26" spans="1:11">
      <c r="A26" s="9724"/>
      <c r="B26" s="9499"/>
      <c r="C26" s="538" t="s">
        <v>826</v>
      </c>
      <c r="D26" s="667" t="s">
        <v>46</v>
      </c>
      <c r="E26" s="3581"/>
      <c r="F26" s="3576"/>
      <c r="G26" s="3576"/>
      <c r="H26" s="3576"/>
      <c r="I26" s="3576"/>
      <c r="J26" s="3576"/>
      <c r="K26" s="9718"/>
    </row>
    <row r="27" spans="1:11">
      <c r="A27" s="2497"/>
      <c r="B27" s="527"/>
      <c r="C27" s="528"/>
      <c r="D27" s="576"/>
      <c r="E27" s="528"/>
      <c r="F27" s="528"/>
      <c r="G27" s="585"/>
      <c r="H27" s="528"/>
      <c r="I27" s="528"/>
      <c r="J27" s="585">
        <v>1800</v>
      </c>
      <c r="K27" s="1293">
        <f>K25+J27</f>
        <v>6135494</v>
      </c>
    </row>
    <row r="28" spans="1:11">
      <c r="A28" s="9725"/>
      <c r="B28" s="3580"/>
      <c r="C28" s="499" t="s">
        <v>781</v>
      </c>
      <c r="D28" s="3583" t="s">
        <v>574</v>
      </c>
      <c r="E28" s="3580" t="s">
        <v>79</v>
      </c>
      <c r="F28" s="537"/>
      <c r="G28" s="3575"/>
      <c r="H28" s="537"/>
      <c r="I28" s="3575">
        <v>10140</v>
      </c>
      <c r="J28" s="3583"/>
      <c r="K28" s="3604">
        <f>K27-I28</f>
        <v>6125354</v>
      </c>
    </row>
    <row r="29" spans="1:11">
      <c r="A29" s="9724"/>
      <c r="B29" s="3581"/>
      <c r="C29" s="477" t="s">
        <v>994</v>
      </c>
      <c r="D29" s="3584" t="s">
        <v>46</v>
      </c>
      <c r="E29" s="3581"/>
      <c r="F29" s="537"/>
      <c r="G29" s="3598"/>
      <c r="H29" s="537"/>
      <c r="I29" s="3576"/>
      <c r="J29" s="3584"/>
      <c r="K29" s="3605"/>
    </row>
    <row r="30" spans="1:11">
      <c r="A30" s="525"/>
      <c r="B30" s="1005"/>
      <c r="C30" s="532"/>
      <c r="D30" s="576"/>
      <c r="E30" s="582"/>
      <c r="F30" s="575"/>
      <c r="G30" s="575"/>
      <c r="H30" s="586"/>
      <c r="I30" s="575"/>
      <c r="J30" s="586">
        <v>1500</v>
      </c>
      <c r="K30" s="1986">
        <f>K28+J30</f>
        <v>6126854</v>
      </c>
    </row>
    <row r="31" spans="1:11">
      <c r="A31" s="9725"/>
      <c r="B31" s="3597"/>
      <c r="C31" s="497" t="s">
        <v>815</v>
      </c>
      <c r="D31" s="3583" t="s">
        <v>157</v>
      </c>
      <c r="E31" s="3580" t="s">
        <v>156</v>
      </c>
      <c r="F31" s="3575"/>
      <c r="G31" s="3575">
        <v>820162</v>
      </c>
      <c r="H31" s="537"/>
      <c r="I31" s="3575"/>
      <c r="J31" s="537"/>
      <c r="K31" s="3608">
        <f>K30-G31</f>
        <v>5306692</v>
      </c>
    </row>
    <row r="32" spans="1:11">
      <c r="A32" s="9724"/>
      <c r="B32" s="3581"/>
      <c r="C32" s="497" t="s">
        <v>1022</v>
      </c>
      <c r="D32" s="3584" t="s">
        <v>1383</v>
      </c>
      <c r="E32" s="3581"/>
      <c r="F32" s="3576"/>
      <c r="G32" s="3576"/>
      <c r="H32" s="537"/>
      <c r="I32" s="3576"/>
      <c r="J32" s="537"/>
      <c r="K32" s="3605"/>
    </row>
    <row r="33" spans="1:11">
      <c r="A33" s="3612"/>
      <c r="B33" s="527"/>
      <c r="C33" s="529"/>
      <c r="D33" s="602"/>
      <c r="E33" s="599"/>
      <c r="F33" s="586"/>
      <c r="G33" s="586"/>
      <c r="H33" s="586"/>
      <c r="I33" s="586"/>
      <c r="J33" s="585">
        <v>1800</v>
      </c>
      <c r="K33" s="1293">
        <f>K31+J33</f>
        <v>5308492</v>
      </c>
    </row>
    <row r="34" spans="1:11">
      <c r="A34" s="9725"/>
      <c r="B34" s="3597"/>
      <c r="C34" s="491" t="s">
        <v>778</v>
      </c>
      <c r="D34" s="3583" t="s">
        <v>157</v>
      </c>
      <c r="E34" s="3580" t="s">
        <v>156</v>
      </c>
      <c r="F34" s="3598"/>
      <c r="G34" s="3575">
        <v>203640</v>
      </c>
      <c r="H34" s="537"/>
      <c r="I34" s="3575"/>
      <c r="J34" s="537"/>
      <c r="K34" s="3604">
        <f>K33-G34</f>
        <v>5104852</v>
      </c>
    </row>
    <row r="35" spans="1:11">
      <c r="A35" s="9724"/>
      <c r="B35" s="3581"/>
      <c r="C35" s="487" t="s">
        <v>1340</v>
      </c>
      <c r="D35" s="3584" t="s">
        <v>1383</v>
      </c>
      <c r="E35" s="3581"/>
      <c r="F35" s="3576"/>
      <c r="G35" s="3576"/>
      <c r="H35" s="537"/>
      <c r="I35" s="3576"/>
      <c r="J35" s="537"/>
      <c r="K35" s="3605"/>
    </row>
    <row r="36" spans="1:11">
      <c r="A36" s="3612"/>
      <c r="B36" s="527"/>
      <c r="C36" s="529"/>
      <c r="D36" s="601"/>
      <c r="E36" s="584"/>
      <c r="F36" s="586"/>
      <c r="G36" s="586"/>
      <c r="H36" s="586"/>
      <c r="I36" s="586"/>
      <c r="J36" s="585">
        <v>1500</v>
      </c>
      <c r="K36" s="1293">
        <f>K34+J36</f>
        <v>5106352</v>
      </c>
    </row>
    <row r="37" spans="1:11">
      <c r="A37" s="9725"/>
      <c r="B37" s="3580"/>
      <c r="C37" s="517" t="s">
        <v>796</v>
      </c>
      <c r="D37" s="3583" t="s">
        <v>167</v>
      </c>
      <c r="E37" s="3580" t="s">
        <v>56</v>
      </c>
      <c r="F37" s="3575"/>
      <c r="G37" s="3575">
        <v>197100</v>
      </c>
      <c r="H37" s="534"/>
      <c r="I37" s="3575"/>
      <c r="J37" s="595"/>
      <c r="K37" s="1977">
        <f>K36-G37</f>
        <v>4909252</v>
      </c>
    </row>
    <row r="38" spans="1:11">
      <c r="A38" s="9724"/>
      <c r="B38" s="3581"/>
      <c r="C38" s="555" t="s">
        <v>1033</v>
      </c>
      <c r="D38" s="3584" t="s">
        <v>1384</v>
      </c>
      <c r="E38" s="3581"/>
      <c r="F38" s="3576"/>
      <c r="G38" s="3576"/>
      <c r="H38" s="515"/>
      <c r="I38" s="3576"/>
      <c r="J38" s="559"/>
      <c r="K38" s="1978"/>
    </row>
    <row r="39" spans="1:11">
      <c r="A39" s="2497"/>
      <c r="B39" s="527"/>
      <c r="C39" s="532"/>
      <c r="D39" s="576"/>
      <c r="E39" s="582"/>
      <c r="F39" s="577"/>
      <c r="G39" s="577"/>
      <c r="H39" s="600"/>
      <c r="I39" s="577"/>
      <c r="J39" s="604">
        <v>750</v>
      </c>
      <c r="K39" s="1293">
        <f>K37+J39</f>
        <v>4910002</v>
      </c>
    </row>
    <row r="40" spans="1:11">
      <c r="A40" s="9735"/>
      <c r="B40" s="3580"/>
      <c r="C40" s="525" t="s">
        <v>821</v>
      </c>
      <c r="D40" s="3583" t="s">
        <v>632</v>
      </c>
      <c r="E40" s="3580" t="s">
        <v>74</v>
      </c>
      <c r="F40" s="3575"/>
      <c r="G40" s="3575">
        <v>1118375</v>
      </c>
      <c r="H40" s="3575"/>
      <c r="I40" s="3577"/>
      <c r="J40" s="3577"/>
      <c r="K40" s="1977">
        <f>K39-G40</f>
        <v>3791627</v>
      </c>
    </row>
    <row r="41" spans="1:11">
      <c r="A41" s="9736"/>
      <c r="B41" s="3581"/>
      <c r="C41" s="539" t="s">
        <v>1751</v>
      </c>
      <c r="D41" s="3584" t="s">
        <v>956</v>
      </c>
      <c r="E41" s="3581"/>
      <c r="F41" s="3576"/>
      <c r="G41" s="3576"/>
      <c r="H41" s="3576"/>
      <c r="I41" s="3577"/>
      <c r="J41" s="3577"/>
      <c r="K41" s="1978"/>
    </row>
    <row r="42" spans="1:11">
      <c r="A42" s="3366"/>
      <c r="B42" s="527"/>
      <c r="C42" s="532"/>
      <c r="D42" s="576"/>
      <c r="E42" s="574"/>
      <c r="F42" s="577"/>
      <c r="G42" s="577"/>
      <c r="H42" s="577"/>
      <c r="I42" s="577"/>
      <c r="J42" s="577">
        <v>1800</v>
      </c>
      <c r="K42" s="1217">
        <f>K40+J42</f>
        <v>3793427</v>
      </c>
    </row>
    <row r="43" spans="1:11">
      <c r="A43" s="9735"/>
      <c r="B43" s="3603"/>
      <c r="C43" s="525" t="s">
        <v>821</v>
      </c>
      <c r="D43" s="3583" t="s">
        <v>632</v>
      </c>
      <c r="E43" s="3580" t="s">
        <v>74</v>
      </c>
      <c r="F43" s="3575"/>
      <c r="G43" s="3575">
        <v>1230602</v>
      </c>
      <c r="H43" s="3575"/>
      <c r="I43" s="3575"/>
      <c r="J43" s="3575"/>
      <c r="K43" s="1977">
        <f>K42-G43</f>
        <v>2562825</v>
      </c>
    </row>
    <row r="44" spans="1:11">
      <c r="A44" s="9736"/>
      <c r="B44" s="3590"/>
      <c r="C44" s="539" t="s">
        <v>1752</v>
      </c>
      <c r="D44" s="3584" t="s">
        <v>956</v>
      </c>
      <c r="E44" s="3581"/>
      <c r="F44" s="3576"/>
      <c r="G44" s="3576"/>
      <c r="H44" s="3576"/>
      <c r="I44" s="3576"/>
      <c r="J44" s="3576"/>
      <c r="K44" s="1978"/>
    </row>
    <row r="45" spans="1:11">
      <c r="A45" s="2497"/>
      <c r="B45" s="392"/>
      <c r="C45" s="1795"/>
      <c r="D45" s="576"/>
      <c r="E45" s="584"/>
      <c r="F45" s="670"/>
      <c r="G45" s="670"/>
      <c r="H45" s="670"/>
      <c r="I45" s="670"/>
      <c r="J45" s="577">
        <v>1800</v>
      </c>
      <c r="K45" s="1217">
        <f>K43+J45</f>
        <v>2564625</v>
      </c>
    </row>
    <row r="46" spans="1:11">
      <c r="A46" s="3611"/>
      <c r="B46" s="3580"/>
      <c r="C46" s="491" t="s">
        <v>781</v>
      </c>
      <c r="D46" s="3583" t="s">
        <v>632</v>
      </c>
      <c r="E46" s="3580" t="s">
        <v>74</v>
      </c>
      <c r="F46" s="537"/>
      <c r="G46" s="3575">
        <v>90140</v>
      </c>
      <c r="H46" s="3575"/>
      <c r="I46" s="3575"/>
      <c r="J46" s="3575"/>
      <c r="K46" s="1977">
        <f>K45-G46</f>
        <v>2474485</v>
      </c>
    </row>
    <row r="47" spans="1:11">
      <c r="A47" s="3610"/>
      <c r="B47" s="3581"/>
      <c r="C47" s="487" t="s">
        <v>1005</v>
      </c>
      <c r="D47" s="3584" t="s">
        <v>956</v>
      </c>
      <c r="E47" s="3581"/>
      <c r="F47" s="537"/>
      <c r="G47" s="3576"/>
      <c r="H47" s="3576"/>
      <c r="I47" s="3576"/>
      <c r="J47" s="3576"/>
      <c r="K47" s="1978"/>
    </row>
    <row r="48" spans="1:11">
      <c r="A48" s="3612"/>
      <c r="B48" s="533"/>
      <c r="C48" s="532"/>
      <c r="D48" s="576"/>
      <c r="E48" s="582"/>
      <c r="F48" s="586"/>
      <c r="G48" s="586"/>
      <c r="H48" s="575"/>
      <c r="I48" s="575"/>
      <c r="J48" s="575">
        <v>1500</v>
      </c>
      <c r="K48" s="1217">
        <f>K46+J48</f>
        <v>2475985</v>
      </c>
    </row>
    <row r="49" spans="1:11">
      <c r="A49" s="9725"/>
      <c r="B49" s="3601"/>
      <c r="C49" s="525" t="s">
        <v>778</v>
      </c>
      <c r="D49" s="3583" t="s">
        <v>632</v>
      </c>
      <c r="E49" s="3580" t="s">
        <v>74</v>
      </c>
      <c r="F49" s="3575"/>
      <c r="G49" s="3575">
        <v>116140</v>
      </c>
      <c r="H49" s="3575"/>
      <c r="I49" s="3575"/>
      <c r="J49" s="3575"/>
      <c r="K49" s="1977">
        <f>K48-G49</f>
        <v>2359845</v>
      </c>
    </row>
    <row r="50" spans="1:11">
      <c r="A50" s="9724"/>
      <c r="B50" s="3602"/>
      <c r="C50" s="539" t="s">
        <v>1004</v>
      </c>
      <c r="D50" s="3584" t="s">
        <v>956</v>
      </c>
      <c r="E50" s="3581"/>
      <c r="F50" s="3576"/>
      <c r="G50" s="3576"/>
      <c r="H50" s="3576"/>
      <c r="I50" s="3576"/>
      <c r="J50" s="3576"/>
      <c r="K50" s="1978"/>
    </row>
    <row r="51" spans="1:11">
      <c r="A51" s="3612"/>
      <c r="B51" s="1072"/>
      <c r="C51" s="530"/>
      <c r="D51" s="573"/>
      <c r="E51" s="574"/>
      <c r="F51" s="575"/>
      <c r="G51" s="575"/>
      <c r="H51" s="575"/>
      <c r="I51" s="575"/>
      <c r="J51" s="575">
        <v>1500</v>
      </c>
      <c r="K51" s="3609">
        <f>K49+J51</f>
        <v>2361345</v>
      </c>
    </row>
    <row r="52" spans="1:11">
      <c r="A52" s="9725"/>
      <c r="B52" s="3580"/>
      <c r="C52" s="556" t="s">
        <v>781</v>
      </c>
      <c r="D52" s="3596" t="s">
        <v>278</v>
      </c>
      <c r="E52" s="974" t="s">
        <v>279</v>
      </c>
      <c r="F52" s="3598"/>
      <c r="G52" s="3575">
        <v>25940</v>
      </c>
      <c r="H52" s="3575"/>
      <c r="I52" s="3575"/>
      <c r="J52" s="464"/>
      <c r="K52" s="3604">
        <f>K51-G52</f>
        <v>2335405</v>
      </c>
    </row>
    <row r="53" spans="1:11">
      <c r="A53" s="9724"/>
      <c r="B53" s="3581"/>
      <c r="C53" s="555" t="s">
        <v>1530</v>
      </c>
      <c r="D53" s="3584" t="s">
        <v>38</v>
      </c>
      <c r="E53" s="3581"/>
      <c r="F53" s="3576"/>
      <c r="G53" s="3576"/>
      <c r="H53" s="3576"/>
      <c r="I53" s="3576"/>
      <c r="J53" s="559"/>
      <c r="K53" s="3605"/>
    </row>
    <row r="54" spans="1:11">
      <c r="A54" s="3612"/>
      <c r="B54" s="533"/>
      <c r="C54" s="1436"/>
      <c r="D54" s="1436"/>
      <c r="E54" s="1436"/>
      <c r="F54" s="577"/>
      <c r="G54" s="577"/>
      <c r="H54" s="600"/>
      <c r="I54" s="577"/>
      <c r="J54" s="585">
        <v>1500</v>
      </c>
      <c r="K54" s="3609">
        <f>K52+J54</f>
        <v>2336905</v>
      </c>
    </row>
    <row r="55" spans="1:11">
      <c r="A55" s="9725"/>
      <c r="B55" s="3580"/>
      <c r="C55" s="497" t="s">
        <v>815</v>
      </c>
      <c r="D55" s="3583" t="s">
        <v>1883</v>
      </c>
      <c r="E55" s="3580" t="s">
        <v>1884</v>
      </c>
      <c r="F55" s="3575"/>
      <c r="G55" s="3575">
        <v>164716</v>
      </c>
      <c r="H55" s="537"/>
      <c r="I55" s="3575"/>
      <c r="J55" s="537"/>
      <c r="K55" s="3604">
        <f>K54-G55</f>
        <v>2172189</v>
      </c>
    </row>
    <row r="56" spans="1:11">
      <c r="A56" s="9724"/>
      <c r="B56" s="3581"/>
      <c r="C56" s="497" t="s">
        <v>1882</v>
      </c>
      <c r="D56" s="3584" t="s">
        <v>1819</v>
      </c>
      <c r="E56" s="3581"/>
      <c r="F56" s="3576"/>
      <c r="G56" s="3576"/>
      <c r="H56" s="537"/>
      <c r="I56" s="3576"/>
      <c r="J56" s="537"/>
      <c r="K56" s="3605"/>
    </row>
    <row r="57" spans="1:11">
      <c r="A57" s="3612"/>
      <c r="B57" s="3579"/>
      <c r="C57" s="529"/>
      <c r="D57" s="602"/>
      <c r="E57" s="599"/>
      <c r="F57" s="586"/>
      <c r="G57" s="586"/>
      <c r="H57" s="586"/>
      <c r="I57" s="586"/>
      <c r="J57" s="585">
        <v>1800</v>
      </c>
      <c r="K57" s="3609">
        <f>K55+J57</f>
        <v>2173989</v>
      </c>
    </row>
    <row r="58" spans="1:11">
      <c r="A58" s="9725"/>
      <c r="B58" s="3580"/>
      <c r="C58" s="497" t="s">
        <v>1921</v>
      </c>
      <c r="D58" s="3583" t="s">
        <v>1883</v>
      </c>
      <c r="E58" s="3580" t="s">
        <v>1884</v>
      </c>
      <c r="F58" s="3575"/>
      <c r="G58" s="3575">
        <v>125340</v>
      </c>
      <c r="H58" s="534"/>
      <c r="I58" s="3588"/>
      <c r="J58" s="923"/>
      <c r="K58" s="3604">
        <f>K57-G58</f>
        <v>2048649</v>
      </c>
    </row>
    <row r="59" spans="1:11">
      <c r="A59" s="9724"/>
      <c r="B59" s="3581"/>
      <c r="C59" s="497" t="s">
        <v>1941</v>
      </c>
      <c r="D59" s="3584" t="s">
        <v>1819</v>
      </c>
      <c r="E59" s="3581"/>
      <c r="F59" s="3576"/>
      <c r="G59" s="3576"/>
      <c r="H59" s="515"/>
      <c r="I59" s="3589"/>
      <c r="J59" s="460"/>
      <c r="K59" s="3605"/>
    </row>
    <row r="60" spans="1:11">
      <c r="A60" s="3612"/>
      <c r="B60" s="3579"/>
      <c r="C60" s="532"/>
      <c r="D60" s="573"/>
      <c r="E60" s="574"/>
      <c r="F60" s="1985"/>
      <c r="G60" s="1985"/>
      <c r="H60" s="1962"/>
      <c r="I60" s="1985"/>
      <c r="J60" s="1962">
        <v>1500</v>
      </c>
      <c r="K60" s="3605">
        <f>K58+J60</f>
        <v>2050149</v>
      </c>
    </row>
    <row r="61" spans="1:11">
      <c r="A61" s="3611"/>
      <c r="B61" s="3580"/>
      <c r="C61" s="474" t="s">
        <v>815</v>
      </c>
      <c r="D61" s="3583" t="s">
        <v>568</v>
      </c>
      <c r="E61" s="3580" t="s">
        <v>715</v>
      </c>
      <c r="F61" s="3575"/>
      <c r="G61" s="3575">
        <v>490310</v>
      </c>
      <c r="H61" s="3575"/>
      <c r="I61" s="3575"/>
      <c r="J61" s="464"/>
      <c r="K61" s="3604">
        <f>K60-G61</f>
        <v>1559839</v>
      </c>
    </row>
    <row r="62" spans="1:11">
      <c r="A62" s="3610"/>
      <c r="B62" s="3581"/>
      <c r="C62" s="477" t="s">
        <v>833</v>
      </c>
      <c r="D62" s="3584" t="s">
        <v>250</v>
      </c>
      <c r="E62" s="3581"/>
      <c r="F62" s="3576"/>
      <c r="G62" s="3576"/>
      <c r="H62" s="3576"/>
      <c r="I62" s="3576"/>
      <c r="J62" s="559"/>
      <c r="K62" s="3605"/>
    </row>
    <row r="63" spans="1:11">
      <c r="A63" s="3612"/>
      <c r="B63" s="3579"/>
      <c r="C63" s="528"/>
      <c r="D63" s="576"/>
      <c r="E63" s="528"/>
      <c r="F63" s="528"/>
      <c r="G63" s="585"/>
      <c r="H63" s="600"/>
      <c r="I63" s="577"/>
      <c r="J63" s="604">
        <v>1800</v>
      </c>
      <c r="K63" s="3605">
        <f>K61+J63</f>
        <v>1561639</v>
      </c>
    </row>
    <row r="64" spans="1:11">
      <c r="A64" s="3613"/>
      <c r="B64" s="3580"/>
      <c r="C64" s="474" t="s">
        <v>815</v>
      </c>
      <c r="D64" s="3583" t="s">
        <v>568</v>
      </c>
      <c r="E64" s="3580" t="s">
        <v>715</v>
      </c>
      <c r="F64" s="9492"/>
      <c r="G64" s="9609">
        <v>45972</v>
      </c>
      <c r="H64" s="3575"/>
      <c r="I64" s="3575"/>
      <c r="J64" s="3599"/>
      <c r="K64" s="3604">
        <f>K63-G64</f>
        <v>1515667</v>
      </c>
    </row>
    <row r="65" spans="1:11">
      <c r="A65" s="3610"/>
      <c r="B65" s="3581"/>
      <c r="C65" s="477" t="s">
        <v>832</v>
      </c>
      <c r="D65" s="3584" t="s">
        <v>250</v>
      </c>
      <c r="E65" s="3581"/>
      <c r="F65" s="9493"/>
      <c r="G65" s="9610"/>
      <c r="H65" s="3576"/>
      <c r="I65" s="3576"/>
      <c r="J65" s="3600"/>
      <c r="K65" s="3605"/>
    </row>
    <row r="66" spans="1:11">
      <c r="A66" s="2497"/>
      <c r="B66" s="3579"/>
      <c r="C66" s="532"/>
      <c r="D66" s="576"/>
      <c r="E66" s="605"/>
      <c r="F66" s="577"/>
      <c r="G66" s="577"/>
      <c r="H66" s="600"/>
      <c r="I66" s="577"/>
      <c r="J66" s="604">
        <v>1800</v>
      </c>
      <c r="K66" s="3605">
        <f>K64+J66</f>
        <v>1517467</v>
      </c>
    </row>
    <row r="67" spans="1:11">
      <c r="A67" s="557"/>
      <c r="B67" s="3580"/>
      <c r="C67" s="474" t="s">
        <v>781</v>
      </c>
      <c r="D67" s="518" t="s">
        <v>568</v>
      </c>
      <c r="E67" s="3580" t="s">
        <v>715</v>
      </c>
      <c r="F67" s="3575"/>
      <c r="G67" s="3575">
        <v>44940</v>
      </c>
      <c r="H67" s="3575"/>
      <c r="I67" s="3575"/>
      <c r="J67" s="3575"/>
      <c r="K67" s="3604">
        <f>K66-G67</f>
        <v>1472527</v>
      </c>
    </row>
    <row r="68" spans="1:11">
      <c r="A68" s="554"/>
      <c r="B68" s="3581"/>
      <c r="C68" s="477" t="s">
        <v>793</v>
      </c>
      <c r="D68" s="519" t="s">
        <v>250</v>
      </c>
      <c r="E68" s="3581"/>
      <c r="F68" s="3576"/>
      <c r="G68" s="3576"/>
      <c r="H68" s="3576"/>
      <c r="I68" s="3576"/>
      <c r="J68" s="3576"/>
      <c r="K68" s="3605"/>
    </row>
    <row r="69" spans="1:11">
      <c r="A69" s="2497"/>
      <c r="B69" s="3579"/>
      <c r="C69" s="532"/>
      <c r="D69" s="576"/>
      <c r="E69" s="582"/>
      <c r="F69" s="577"/>
      <c r="G69" s="577"/>
      <c r="H69" s="600"/>
      <c r="I69" s="577"/>
      <c r="J69" s="604">
        <v>1500</v>
      </c>
      <c r="K69" s="3605">
        <f>K67+J69</f>
        <v>1474027</v>
      </c>
    </row>
    <row r="70" spans="1:11">
      <c r="A70" s="557"/>
      <c r="B70" s="3580"/>
      <c r="C70" s="556" t="s">
        <v>796</v>
      </c>
      <c r="D70" s="3583" t="s">
        <v>1532</v>
      </c>
      <c r="E70" s="974" t="s">
        <v>1233</v>
      </c>
      <c r="F70" s="3598"/>
      <c r="G70" s="3575">
        <v>81500</v>
      </c>
      <c r="H70" s="3575"/>
      <c r="I70" s="3575"/>
      <c r="J70" s="595"/>
      <c r="K70" s="1977">
        <f>K69-G70</f>
        <v>1392527</v>
      </c>
    </row>
    <row r="71" spans="1:11">
      <c r="A71" s="554"/>
      <c r="B71" s="3581"/>
      <c r="C71" s="555" t="s">
        <v>1905</v>
      </c>
      <c r="D71" s="3584" t="s">
        <v>1811</v>
      </c>
      <c r="E71" s="3581"/>
      <c r="F71" s="3576"/>
      <c r="G71" s="3576"/>
      <c r="H71" s="3576"/>
      <c r="I71" s="3576"/>
      <c r="J71" s="559"/>
      <c r="K71" s="1978"/>
    </row>
    <row r="72" spans="1:11">
      <c r="A72" s="554"/>
      <c r="B72" s="3579"/>
      <c r="C72" s="532"/>
      <c r="D72" s="576"/>
      <c r="E72" s="582"/>
      <c r="F72" s="575"/>
      <c r="G72" s="600"/>
      <c r="H72" s="600"/>
      <c r="I72" s="577"/>
      <c r="J72" s="585">
        <v>750</v>
      </c>
      <c r="K72" s="1978">
        <f>K70+J72</f>
        <v>1393277</v>
      </c>
    </row>
    <row r="73" spans="1:11">
      <c r="A73" s="3362"/>
      <c r="B73" s="1005"/>
      <c r="C73" s="550" t="s">
        <v>1278</v>
      </c>
      <c r="D73" s="3583" t="s">
        <v>1334</v>
      </c>
      <c r="E73" s="3580" t="s">
        <v>1348</v>
      </c>
      <c r="F73" s="534"/>
      <c r="G73" s="3575">
        <v>305000</v>
      </c>
      <c r="H73" s="534"/>
      <c r="I73" s="3575"/>
      <c r="J73" s="537"/>
      <c r="K73" s="2195">
        <f>K72-G73</f>
        <v>1088277</v>
      </c>
    </row>
    <row r="74" spans="1:11">
      <c r="A74" s="3364"/>
      <c r="B74" s="533"/>
      <c r="C74" s="551" t="s">
        <v>1333</v>
      </c>
      <c r="D74" s="3584" t="s">
        <v>918</v>
      </c>
      <c r="E74" s="3581"/>
      <c r="F74" s="537"/>
      <c r="G74" s="3576"/>
      <c r="H74" s="537"/>
      <c r="I74" s="3576"/>
      <c r="J74" s="537"/>
      <c r="K74" s="2195"/>
    </row>
    <row r="75" spans="1:11">
      <c r="A75" s="557"/>
      <c r="B75" s="1988"/>
      <c r="C75" s="1795"/>
      <c r="D75" s="576"/>
      <c r="E75" s="582"/>
      <c r="F75" s="586"/>
      <c r="G75" s="586"/>
      <c r="H75" s="586"/>
      <c r="I75" s="586"/>
      <c r="J75" s="585">
        <v>3600</v>
      </c>
      <c r="K75" s="3609">
        <f>K73+J75</f>
        <v>1091877</v>
      </c>
    </row>
    <row r="76" spans="1:11">
      <c r="A76" s="9725"/>
      <c r="B76" s="3580"/>
      <c r="C76" s="556" t="s">
        <v>796</v>
      </c>
      <c r="D76" s="3583" t="s">
        <v>1334</v>
      </c>
      <c r="E76" s="1136" t="s">
        <v>1348</v>
      </c>
      <c r="F76" s="3598"/>
      <c r="G76" s="3575">
        <v>63300</v>
      </c>
      <c r="H76" s="534"/>
      <c r="I76" s="3575"/>
      <c r="J76" s="464"/>
      <c r="K76" s="2195">
        <f>K75-G76</f>
        <v>1028577</v>
      </c>
    </row>
    <row r="77" spans="1:11">
      <c r="A77" s="9724"/>
      <c r="B77" s="3581"/>
      <c r="C77" s="555" t="s">
        <v>1342</v>
      </c>
      <c r="D77" s="3584" t="s">
        <v>918</v>
      </c>
      <c r="E77" s="3592"/>
      <c r="F77" s="3576"/>
      <c r="G77" s="3576"/>
      <c r="H77" s="515"/>
      <c r="I77" s="3576"/>
      <c r="J77" s="559"/>
      <c r="K77" s="2195"/>
    </row>
    <row r="78" spans="1:11">
      <c r="A78" s="3365"/>
      <c r="B78" s="527"/>
      <c r="C78" s="1795"/>
      <c r="D78" s="576"/>
      <c r="E78" s="582"/>
      <c r="F78" s="577"/>
      <c r="G78" s="577"/>
      <c r="H78" s="600"/>
      <c r="I78" s="577"/>
      <c r="J78" s="585">
        <v>750</v>
      </c>
      <c r="K78" s="3643">
        <f>K76+J78</f>
        <v>1029327</v>
      </c>
    </row>
    <row r="79" spans="1:11">
      <c r="A79" s="9725"/>
      <c r="B79" s="3616" t="s">
        <v>2040</v>
      </c>
      <c r="C79" s="556" t="s">
        <v>591</v>
      </c>
      <c r="D79" s="3614"/>
      <c r="E79" s="3620"/>
      <c r="F79" s="3618">
        <v>20000000</v>
      </c>
      <c r="G79" s="3618"/>
      <c r="H79" s="3618"/>
      <c r="I79" s="3618"/>
      <c r="J79" s="3636"/>
      <c r="K79" s="3644">
        <f>K78+F79</f>
        <v>21029327</v>
      </c>
    </row>
    <row r="80" spans="1:11">
      <c r="A80" s="9724"/>
      <c r="B80" s="3617"/>
      <c r="C80" s="555"/>
      <c r="D80" s="3615"/>
      <c r="E80" s="3621"/>
      <c r="F80" s="3619"/>
      <c r="G80" s="3619"/>
      <c r="H80" s="3619"/>
      <c r="I80" s="3619"/>
      <c r="J80" s="3637"/>
      <c r="K80" s="3644"/>
    </row>
    <row r="81" spans="1:11">
      <c r="A81" s="554"/>
      <c r="B81" s="3622"/>
      <c r="C81" s="1795"/>
      <c r="D81" s="576"/>
      <c r="E81" s="582"/>
      <c r="F81" s="577"/>
      <c r="G81" s="577"/>
      <c r="H81" s="600"/>
      <c r="I81" s="577"/>
      <c r="J81" s="604"/>
      <c r="K81" s="3643"/>
    </row>
    <row r="82" spans="1:11">
      <c r="A82" s="525"/>
      <c r="B82" s="3580"/>
      <c r="C82" s="556" t="s">
        <v>815</v>
      </c>
      <c r="D82" s="3583" t="s">
        <v>1283</v>
      </c>
      <c r="E82" s="3580" t="s">
        <v>1346</v>
      </c>
      <c r="F82" s="3575"/>
      <c r="G82" s="3575">
        <v>590166</v>
      </c>
      <c r="H82" s="534"/>
      <c r="I82" s="3575"/>
      <c r="J82" s="595"/>
      <c r="K82" s="3604">
        <f>K79-G82</f>
        <v>20439161</v>
      </c>
    </row>
    <row r="83" spans="1:11">
      <c r="A83" s="554"/>
      <c r="B83" s="3581"/>
      <c r="C83" s="555" t="s">
        <v>1282</v>
      </c>
      <c r="D83" s="3584" t="s">
        <v>250</v>
      </c>
      <c r="E83" s="3581"/>
      <c r="F83" s="3576"/>
      <c r="G83" s="3576"/>
      <c r="H83" s="515"/>
      <c r="I83" s="3576"/>
      <c r="J83" s="595"/>
      <c r="K83" s="3605"/>
    </row>
    <row r="84" spans="1:11">
      <c r="A84" s="2497"/>
      <c r="B84" s="3579"/>
      <c r="C84" s="532"/>
      <c r="D84" s="576"/>
      <c r="E84" s="582"/>
      <c r="F84" s="577"/>
      <c r="G84" s="577"/>
      <c r="H84" s="1962"/>
      <c r="I84" s="577"/>
      <c r="J84" s="585">
        <v>1800</v>
      </c>
      <c r="K84" s="3605">
        <f>K82+J84</f>
        <v>20440961</v>
      </c>
    </row>
    <row r="85" spans="1:11">
      <c r="A85" s="525"/>
      <c r="B85" s="3580"/>
      <c r="C85" s="474" t="s">
        <v>796</v>
      </c>
      <c r="D85" s="518" t="s">
        <v>1283</v>
      </c>
      <c r="E85" s="3580" t="s">
        <v>1346</v>
      </c>
      <c r="F85" s="3598"/>
      <c r="G85" s="3575">
        <v>68800</v>
      </c>
      <c r="H85" s="3575"/>
      <c r="I85" s="3575"/>
      <c r="J85" s="595"/>
      <c r="K85" s="3604">
        <f>K84-G85</f>
        <v>20372161</v>
      </c>
    </row>
    <row r="86" spans="1:11">
      <c r="A86" s="554"/>
      <c r="B86" s="3581"/>
      <c r="C86" s="477" t="s">
        <v>1341</v>
      </c>
      <c r="D86" s="519" t="s">
        <v>250</v>
      </c>
      <c r="E86" s="3581"/>
      <c r="F86" s="3576"/>
      <c r="G86" s="3576"/>
      <c r="H86" s="3576"/>
      <c r="I86" s="3576"/>
      <c r="J86" s="559"/>
      <c r="K86" s="3605"/>
    </row>
    <row r="87" spans="1:11">
      <c r="A87" s="2497"/>
      <c r="B87" s="3579"/>
      <c r="C87" s="532"/>
      <c r="D87" s="576"/>
      <c r="E87" s="582"/>
      <c r="F87" s="577"/>
      <c r="G87" s="577"/>
      <c r="H87" s="600"/>
      <c r="I87" s="577"/>
      <c r="J87" s="585">
        <v>750</v>
      </c>
      <c r="K87" s="3605">
        <f>K85+J87</f>
        <v>20372911</v>
      </c>
    </row>
    <row r="88" spans="1:11">
      <c r="A88" s="525"/>
      <c r="B88" s="3580"/>
      <c r="C88" s="497" t="s">
        <v>821</v>
      </c>
      <c r="D88" s="3583" t="s">
        <v>558</v>
      </c>
      <c r="E88" s="3591" t="s">
        <v>251</v>
      </c>
      <c r="F88" s="3575"/>
      <c r="G88" s="3575">
        <v>634021</v>
      </c>
      <c r="H88" s="537"/>
      <c r="I88" s="3575"/>
      <c r="J88" s="537"/>
      <c r="K88" s="3604">
        <f>K87-G88</f>
        <v>19738890</v>
      </c>
    </row>
    <row r="89" spans="1:11">
      <c r="A89" s="554"/>
      <c r="B89" s="3581"/>
      <c r="C89" s="497" t="s">
        <v>1018</v>
      </c>
      <c r="D89" s="3584" t="s">
        <v>250</v>
      </c>
      <c r="E89" s="3592"/>
      <c r="F89" s="3576"/>
      <c r="G89" s="3576"/>
      <c r="H89" s="537"/>
      <c r="I89" s="3576"/>
      <c r="J89" s="537"/>
      <c r="K89" s="3605"/>
    </row>
    <row r="90" spans="1:11">
      <c r="A90" s="2497"/>
      <c r="B90" s="3579"/>
      <c r="C90" s="532"/>
      <c r="D90" s="576"/>
      <c r="E90" s="582"/>
      <c r="F90" s="586"/>
      <c r="G90" s="586"/>
      <c r="H90" s="586"/>
      <c r="I90" s="586"/>
      <c r="J90" s="585">
        <v>1800</v>
      </c>
      <c r="K90" s="3605">
        <f>K88+J90</f>
        <v>19740690</v>
      </c>
    </row>
    <row r="91" spans="1:11">
      <c r="A91" s="525"/>
      <c r="B91" s="3580"/>
      <c r="C91" s="497" t="s">
        <v>799</v>
      </c>
      <c r="D91" s="3583" t="s">
        <v>558</v>
      </c>
      <c r="E91" s="3591" t="s">
        <v>251</v>
      </c>
      <c r="F91" s="3598"/>
      <c r="G91" s="3575">
        <v>41300</v>
      </c>
      <c r="H91" s="537"/>
      <c r="I91" s="3575"/>
      <c r="J91" s="537"/>
      <c r="K91" s="3604">
        <f>K90-G91</f>
        <v>19699390</v>
      </c>
    </row>
    <row r="92" spans="1:11">
      <c r="A92" s="554"/>
      <c r="B92" s="3581"/>
      <c r="C92" s="497" t="s">
        <v>800</v>
      </c>
      <c r="D92" s="3584" t="s">
        <v>250</v>
      </c>
      <c r="E92" s="3592"/>
      <c r="F92" s="3576"/>
      <c r="G92" s="3576"/>
      <c r="H92" s="537"/>
      <c r="I92" s="3576"/>
      <c r="J92" s="537"/>
      <c r="K92" s="3605"/>
    </row>
    <row r="93" spans="1:11">
      <c r="A93" s="2497"/>
      <c r="B93" s="3579"/>
      <c r="C93" s="532"/>
      <c r="D93" s="576"/>
      <c r="E93" s="582"/>
      <c r="F93" s="586"/>
      <c r="G93" s="586"/>
      <c r="H93" s="586"/>
      <c r="I93" s="586"/>
      <c r="J93" s="585">
        <v>750</v>
      </c>
      <c r="K93" s="3605">
        <f>K91+J93</f>
        <v>19700140</v>
      </c>
    </row>
    <row r="94" spans="1:11">
      <c r="A94" s="525"/>
      <c r="B94" s="3580"/>
      <c r="C94" s="517" t="s">
        <v>796</v>
      </c>
      <c r="D94" s="3583" t="s">
        <v>1036</v>
      </c>
      <c r="E94" s="3580" t="s">
        <v>499</v>
      </c>
      <c r="F94" s="3598"/>
      <c r="G94" s="3575">
        <v>41300</v>
      </c>
      <c r="H94" s="534"/>
      <c r="I94" s="3575"/>
      <c r="J94" s="595"/>
      <c r="K94" s="3604">
        <f>K93-G94</f>
        <v>19658840</v>
      </c>
    </row>
    <row r="95" spans="1:11">
      <c r="A95" s="554"/>
      <c r="B95" s="3581"/>
      <c r="C95" s="555" t="s">
        <v>802</v>
      </c>
      <c r="D95" s="3584" t="s">
        <v>200</v>
      </c>
      <c r="E95" s="3581"/>
      <c r="F95" s="3576"/>
      <c r="G95" s="3576"/>
      <c r="H95" s="515"/>
      <c r="I95" s="3576"/>
      <c r="J95" s="559"/>
      <c r="K95" s="3605"/>
    </row>
    <row r="96" spans="1:11">
      <c r="A96" s="554"/>
      <c r="B96" s="3579"/>
      <c r="C96" s="532"/>
      <c r="D96" s="576"/>
      <c r="E96" s="582"/>
      <c r="F96" s="577"/>
      <c r="G96" s="577"/>
      <c r="H96" s="600"/>
      <c r="I96" s="577"/>
      <c r="J96" s="585">
        <v>750</v>
      </c>
      <c r="K96" s="3605">
        <f>K94+J96</f>
        <v>19659590</v>
      </c>
    </row>
    <row r="97" spans="1:11">
      <c r="A97" s="525"/>
      <c r="B97" s="3580"/>
      <c r="C97" s="474" t="s">
        <v>781</v>
      </c>
      <c r="D97" s="3583" t="s">
        <v>1285</v>
      </c>
      <c r="E97" s="3580" t="s">
        <v>1320</v>
      </c>
      <c r="F97" s="3575"/>
      <c r="G97" s="3575">
        <v>20140</v>
      </c>
      <c r="H97" s="534"/>
      <c r="I97" s="3575"/>
      <c r="J97" s="3599"/>
      <c r="K97" s="3604">
        <f>K96-G97</f>
        <v>19639450</v>
      </c>
    </row>
    <row r="98" spans="1:11">
      <c r="A98" s="554"/>
      <c r="B98" s="3581"/>
      <c r="C98" s="477" t="s">
        <v>1092</v>
      </c>
      <c r="D98" s="3584" t="s">
        <v>38</v>
      </c>
      <c r="E98" s="3581"/>
      <c r="F98" s="3576"/>
      <c r="G98" s="3576"/>
      <c r="H98" s="515"/>
      <c r="I98" s="3576"/>
      <c r="J98" s="3600"/>
      <c r="K98" s="3605"/>
    </row>
    <row r="99" spans="1:11">
      <c r="A99" s="554"/>
      <c r="B99" s="3579"/>
      <c r="C99" s="1436"/>
      <c r="D99" s="1436"/>
      <c r="E99" s="1436"/>
      <c r="F99" s="577"/>
      <c r="G99" s="577"/>
      <c r="H99" s="600"/>
      <c r="I99" s="577"/>
      <c r="J99" s="604">
        <v>1500</v>
      </c>
      <c r="K99" s="3605">
        <f>K97+J99</f>
        <v>19640950</v>
      </c>
    </row>
    <row r="100" spans="1:11">
      <c r="A100" s="525"/>
      <c r="B100" s="3580"/>
      <c r="C100" s="474" t="s">
        <v>778</v>
      </c>
      <c r="D100" s="3583" t="s">
        <v>795</v>
      </c>
      <c r="E100" s="3580" t="s">
        <v>454</v>
      </c>
      <c r="F100" s="3575"/>
      <c r="G100" s="3575">
        <v>101140</v>
      </c>
      <c r="H100" s="537"/>
      <c r="I100" s="3575"/>
      <c r="J100" s="537"/>
      <c r="K100" s="3604">
        <f>K99-G100</f>
        <v>19539810</v>
      </c>
    </row>
    <row r="101" spans="1:11">
      <c r="A101" s="554"/>
      <c r="B101" s="3581"/>
      <c r="C101" s="477" t="s">
        <v>794</v>
      </c>
      <c r="D101" s="3584" t="s">
        <v>1345</v>
      </c>
      <c r="E101" s="3581"/>
      <c r="F101" s="3576"/>
      <c r="G101" s="3576"/>
      <c r="H101" s="515"/>
      <c r="I101" s="3576"/>
      <c r="J101" s="515"/>
      <c r="K101" s="3605"/>
    </row>
    <row r="102" spans="1:11">
      <c r="A102" s="554"/>
      <c r="B102" s="3579"/>
      <c r="C102" s="529"/>
      <c r="D102" s="583"/>
      <c r="E102" s="599"/>
      <c r="F102" s="600"/>
      <c r="G102" s="600"/>
      <c r="H102" s="600"/>
      <c r="I102" s="600"/>
      <c r="J102" s="585">
        <v>1500</v>
      </c>
      <c r="K102" s="3605">
        <f>K100+J102</f>
        <v>19541310</v>
      </c>
    </row>
    <row r="103" spans="1:11">
      <c r="A103" s="525"/>
      <c r="B103" s="3580"/>
      <c r="C103" s="556" t="s">
        <v>781</v>
      </c>
      <c r="D103" s="3583" t="s">
        <v>1344</v>
      </c>
      <c r="E103" s="1136" t="s">
        <v>1349</v>
      </c>
      <c r="F103" s="3575"/>
      <c r="G103" s="3588">
        <v>116140</v>
      </c>
      <c r="H103" s="3575"/>
      <c r="I103" s="3575"/>
      <c r="J103" s="3599"/>
      <c r="K103" s="3604">
        <f>K102-G103</f>
        <v>19425170</v>
      </c>
    </row>
    <row r="104" spans="1:11">
      <c r="A104" s="554"/>
      <c r="B104" s="3581"/>
      <c r="C104" s="555" t="s">
        <v>1343</v>
      </c>
      <c r="D104" s="3584" t="s">
        <v>1543</v>
      </c>
      <c r="E104" s="3592"/>
      <c r="F104" s="3576"/>
      <c r="G104" s="3589"/>
      <c r="H104" s="3576"/>
      <c r="I104" s="3576"/>
      <c r="J104" s="3600"/>
      <c r="K104" s="3605"/>
    </row>
    <row r="105" spans="1:11">
      <c r="A105" s="554"/>
      <c r="B105" s="3579"/>
      <c r="C105" s="532"/>
      <c r="D105" s="576"/>
      <c r="E105" s="582"/>
      <c r="F105" s="577"/>
      <c r="G105" s="577"/>
      <c r="H105" s="600"/>
      <c r="I105" s="577"/>
      <c r="J105" s="604">
        <v>1500</v>
      </c>
      <c r="K105" s="3605">
        <f>K103+J105</f>
        <v>19426670</v>
      </c>
    </row>
    <row r="106" spans="1:11">
      <c r="A106" s="525"/>
      <c r="B106" s="3580"/>
      <c r="C106" s="517" t="s">
        <v>781</v>
      </c>
      <c r="D106" s="3583" t="s">
        <v>1560</v>
      </c>
      <c r="E106" s="3580" t="s">
        <v>1603</v>
      </c>
      <c r="F106" s="3575"/>
      <c r="G106" s="3575">
        <v>39140</v>
      </c>
      <c r="H106" s="3575"/>
      <c r="I106" s="3575"/>
      <c r="J106" s="3599"/>
      <c r="K106" s="3604">
        <f>K105-G106</f>
        <v>19387530</v>
      </c>
    </row>
    <row r="107" spans="1:11">
      <c r="A107" s="554"/>
      <c r="B107" s="3581"/>
      <c r="C107" s="477" t="s">
        <v>1559</v>
      </c>
      <c r="D107" s="3584" t="s">
        <v>38</v>
      </c>
      <c r="E107" s="3581"/>
      <c r="F107" s="3576"/>
      <c r="G107" s="3576"/>
      <c r="H107" s="3576"/>
      <c r="I107" s="3576"/>
      <c r="J107" s="3600"/>
      <c r="K107" s="3605"/>
    </row>
    <row r="108" spans="1:11">
      <c r="A108" s="554"/>
      <c r="B108" s="3579"/>
      <c r="C108" s="532"/>
      <c r="D108" s="583"/>
      <c r="E108" s="582"/>
      <c r="F108" s="575"/>
      <c r="G108" s="575"/>
      <c r="H108" s="586"/>
      <c r="I108" s="575"/>
      <c r="J108" s="585">
        <v>1500</v>
      </c>
      <c r="K108" s="3609">
        <f>K106+J108</f>
        <v>19389030</v>
      </c>
    </row>
    <row r="109" spans="1:11">
      <c r="A109" s="525"/>
      <c r="B109" s="3580"/>
      <c r="C109" s="474" t="s">
        <v>815</v>
      </c>
      <c r="D109" s="485" t="s">
        <v>1887</v>
      </c>
      <c r="E109" s="3580" t="s">
        <v>1888</v>
      </c>
      <c r="F109" s="3598"/>
      <c r="G109" s="3575">
        <v>1428309</v>
      </c>
      <c r="H109" s="3586"/>
      <c r="I109" s="3575"/>
      <c r="J109" s="534"/>
      <c r="K109" s="3604">
        <f>K108-G109</f>
        <v>17960721</v>
      </c>
    </row>
    <row r="110" spans="1:11">
      <c r="A110" s="554"/>
      <c r="B110" s="3581"/>
      <c r="C110" s="477" t="s">
        <v>1886</v>
      </c>
      <c r="D110" s="486" t="s">
        <v>1951</v>
      </c>
      <c r="E110" s="3581"/>
      <c r="F110" s="3576"/>
      <c r="G110" s="3576"/>
      <c r="H110" s="3587"/>
      <c r="I110" s="3576"/>
      <c r="J110" s="537"/>
      <c r="K110" s="3605"/>
    </row>
    <row r="111" spans="1:11">
      <c r="A111" s="554"/>
      <c r="B111" s="3579"/>
      <c r="C111" s="891"/>
      <c r="D111" s="891"/>
      <c r="E111" s="891"/>
      <c r="F111" s="586"/>
      <c r="G111" s="588"/>
      <c r="H111" s="586"/>
      <c r="I111" s="586"/>
      <c r="J111" s="585">
        <v>1800</v>
      </c>
      <c r="K111" s="3605">
        <f>K109+J111</f>
        <v>17962521</v>
      </c>
    </row>
    <row r="112" spans="1:11">
      <c r="A112" s="525"/>
      <c r="B112" s="3580"/>
      <c r="C112" s="474" t="s">
        <v>815</v>
      </c>
      <c r="D112" s="485" t="s">
        <v>1887</v>
      </c>
      <c r="E112" s="3580" t="s">
        <v>1888</v>
      </c>
      <c r="F112" s="3575"/>
      <c r="G112" s="3575">
        <v>162849</v>
      </c>
      <c r="H112" s="534"/>
      <c r="I112" s="3575"/>
      <c r="J112" s="537"/>
      <c r="K112" s="3604">
        <f>K111-G112</f>
        <v>17799672</v>
      </c>
    </row>
    <row r="113" spans="1:11">
      <c r="A113" s="554"/>
      <c r="B113" s="3581"/>
      <c r="C113" s="477" t="s">
        <v>1889</v>
      </c>
      <c r="D113" s="486" t="s">
        <v>1951</v>
      </c>
      <c r="E113" s="3581"/>
      <c r="F113" s="3576"/>
      <c r="G113" s="3576"/>
      <c r="H113" s="537"/>
      <c r="I113" s="3576"/>
      <c r="J113" s="537"/>
      <c r="K113" s="3605"/>
    </row>
    <row r="114" spans="1:11">
      <c r="A114" s="554"/>
      <c r="B114" s="3579"/>
      <c r="C114" s="532"/>
      <c r="D114" s="576"/>
      <c r="E114" s="582"/>
      <c r="F114" s="586"/>
      <c r="G114" s="586"/>
      <c r="H114" s="586"/>
      <c r="I114" s="586"/>
      <c r="J114" s="585">
        <v>1800</v>
      </c>
      <c r="K114" s="3605">
        <f>K112+J114</f>
        <v>17801472</v>
      </c>
    </row>
    <row r="115" spans="1:11">
      <c r="A115" s="525"/>
      <c r="B115" s="3580"/>
      <c r="C115" s="556" t="s">
        <v>815</v>
      </c>
      <c r="D115" s="3583" t="s">
        <v>1657</v>
      </c>
      <c r="E115" s="9498" t="s">
        <v>135</v>
      </c>
      <c r="F115" s="3575"/>
      <c r="G115" s="3575">
        <v>150571</v>
      </c>
      <c r="H115" s="3575"/>
      <c r="I115" s="3575"/>
      <c r="J115" s="595"/>
      <c r="K115" s="3604">
        <f>K114-G115</f>
        <v>17650901</v>
      </c>
    </row>
    <row r="116" spans="1:11">
      <c r="A116" s="554"/>
      <c r="B116" s="3581"/>
      <c r="C116" s="555" t="s">
        <v>1656</v>
      </c>
      <c r="D116" s="3584" t="s">
        <v>956</v>
      </c>
      <c r="E116" s="9499"/>
      <c r="F116" s="3576"/>
      <c r="G116" s="3576"/>
      <c r="H116" s="3576"/>
      <c r="I116" s="3576"/>
      <c r="J116" s="559"/>
      <c r="K116" s="3605"/>
    </row>
    <row r="117" spans="1:11">
      <c r="A117" s="554"/>
      <c r="B117" s="3579"/>
      <c r="C117" s="532"/>
      <c r="D117" s="576"/>
      <c r="E117" s="605"/>
      <c r="F117" s="577"/>
      <c r="G117" s="577"/>
      <c r="H117" s="586"/>
      <c r="I117" s="577"/>
      <c r="J117" s="585">
        <v>1800</v>
      </c>
      <c r="K117" s="3605">
        <f>K115+J117</f>
        <v>17652701</v>
      </c>
    </row>
    <row r="118" spans="1:11">
      <c r="A118" s="525"/>
      <c r="B118" s="3580"/>
      <c r="C118" s="556" t="s">
        <v>796</v>
      </c>
      <c r="D118" s="3583" t="s">
        <v>1657</v>
      </c>
      <c r="E118" s="3580" t="s">
        <v>135</v>
      </c>
      <c r="F118" s="3575"/>
      <c r="G118" s="3575">
        <v>68800</v>
      </c>
      <c r="H118" s="537"/>
      <c r="I118" s="3575"/>
      <c r="J118" s="595"/>
      <c r="K118" s="3604">
        <f>K117-G118</f>
        <v>17583901</v>
      </c>
    </row>
    <row r="119" spans="1:11">
      <c r="A119" s="554"/>
      <c r="B119" s="3581"/>
      <c r="C119" s="555" t="s">
        <v>1658</v>
      </c>
      <c r="D119" s="3584" t="s">
        <v>956</v>
      </c>
      <c r="E119" s="3581"/>
      <c r="F119" s="3576"/>
      <c r="G119" s="3576"/>
      <c r="H119" s="515"/>
      <c r="I119" s="3576"/>
      <c r="J119" s="559"/>
      <c r="K119" s="3605"/>
    </row>
    <row r="120" spans="1:11">
      <c r="A120" s="554"/>
      <c r="B120" s="3579"/>
      <c r="C120" s="532"/>
      <c r="D120" s="576"/>
      <c r="E120" s="582"/>
      <c r="F120" s="577"/>
      <c r="G120" s="577"/>
      <c r="H120" s="600"/>
      <c r="I120" s="577"/>
      <c r="J120" s="585">
        <v>750</v>
      </c>
      <c r="K120" s="3605">
        <f>K118+J120</f>
        <v>17584651</v>
      </c>
    </row>
    <row r="121" spans="1:11">
      <c r="A121" s="525"/>
      <c r="B121" s="3580"/>
      <c r="C121" s="556" t="s">
        <v>1710</v>
      </c>
      <c r="D121" s="3596" t="s">
        <v>1766</v>
      </c>
      <c r="E121" s="974"/>
      <c r="F121" s="3598"/>
      <c r="G121" s="3575"/>
      <c r="H121" s="3575">
        <v>731640</v>
      </c>
      <c r="I121" s="3575"/>
      <c r="J121" s="464"/>
      <c r="K121" s="3604">
        <f>K120-H121</f>
        <v>16853011</v>
      </c>
    </row>
    <row r="122" spans="1:11">
      <c r="A122" s="554"/>
      <c r="B122" s="3581"/>
      <c r="C122" s="555" t="s">
        <v>1765</v>
      </c>
      <c r="D122" s="3584"/>
      <c r="E122" s="3581"/>
      <c r="F122" s="3576"/>
      <c r="G122" s="3576"/>
      <c r="H122" s="3576"/>
      <c r="I122" s="3576"/>
      <c r="J122" s="559"/>
      <c r="K122" s="3605"/>
    </row>
    <row r="123" spans="1:11">
      <c r="A123" s="554"/>
      <c r="B123" s="3579"/>
      <c r="C123" s="1436"/>
      <c r="D123" s="1436"/>
      <c r="E123" s="1436"/>
      <c r="F123" s="577"/>
      <c r="G123" s="577"/>
      <c r="H123" s="600"/>
      <c r="I123" s="577"/>
      <c r="J123" s="585">
        <v>1500</v>
      </c>
      <c r="K123" s="3605">
        <f>K121+J123</f>
        <v>16854511</v>
      </c>
    </row>
    <row r="124" spans="1:11">
      <c r="A124" s="525"/>
      <c r="B124" s="3580"/>
      <c r="C124" s="556" t="s">
        <v>1710</v>
      </c>
      <c r="D124" s="3583" t="s">
        <v>1768</v>
      </c>
      <c r="E124" s="3580"/>
      <c r="F124" s="3598"/>
      <c r="G124" s="3575"/>
      <c r="H124" s="3575">
        <v>456140</v>
      </c>
      <c r="I124" s="3575"/>
      <c r="J124" s="464"/>
      <c r="K124" s="3604">
        <f>K123-H124</f>
        <v>16398371</v>
      </c>
    </row>
    <row r="125" spans="1:11">
      <c r="A125" s="554"/>
      <c r="B125" s="3581"/>
      <c r="C125" s="555" t="s">
        <v>1767</v>
      </c>
      <c r="D125" s="3584"/>
      <c r="E125" s="3581"/>
      <c r="F125" s="3576"/>
      <c r="G125" s="3576"/>
      <c r="H125" s="3576"/>
      <c r="I125" s="3576"/>
      <c r="J125" s="559"/>
      <c r="K125" s="3605"/>
    </row>
    <row r="126" spans="1:11">
      <c r="A126" s="554"/>
      <c r="B126" s="3579"/>
      <c r="C126" s="1436"/>
      <c r="D126" s="1436"/>
      <c r="E126" s="1436"/>
      <c r="F126" s="577"/>
      <c r="G126" s="577"/>
      <c r="H126" s="600"/>
      <c r="I126" s="577"/>
      <c r="J126" s="585">
        <v>1500</v>
      </c>
      <c r="K126" s="3605">
        <f>K124+J126</f>
        <v>16399871</v>
      </c>
    </row>
    <row r="127" spans="1:11">
      <c r="A127" s="557"/>
      <c r="B127" s="3580"/>
      <c r="C127" s="556" t="s">
        <v>1710</v>
      </c>
      <c r="D127" s="3583" t="s">
        <v>1770</v>
      </c>
      <c r="E127" s="3580"/>
      <c r="F127" s="3598"/>
      <c r="G127" s="3575"/>
      <c r="H127" s="3575">
        <v>513140</v>
      </c>
      <c r="I127" s="3575"/>
      <c r="J127" s="464"/>
      <c r="K127" s="3604">
        <f>K126-H127</f>
        <v>15886731</v>
      </c>
    </row>
    <row r="128" spans="1:11">
      <c r="A128" s="554"/>
      <c r="B128" s="3581"/>
      <c r="C128" s="555" t="s">
        <v>1769</v>
      </c>
      <c r="D128" s="3584"/>
      <c r="E128" s="3581"/>
      <c r="F128" s="3576"/>
      <c r="G128" s="3576"/>
      <c r="H128" s="3576"/>
      <c r="I128" s="3576"/>
      <c r="J128" s="559"/>
      <c r="K128" s="3605"/>
    </row>
    <row r="129" spans="1:11">
      <c r="A129" s="554"/>
      <c r="B129" s="3579"/>
      <c r="C129" s="532"/>
      <c r="D129" s="576"/>
      <c r="E129" s="582"/>
      <c r="F129" s="577"/>
      <c r="G129" s="577"/>
      <c r="H129" s="600"/>
      <c r="I129" s="577"/>
      <c r="J129" s="585">
        <v>1500</v>
      </c>
      <c r="K129" s="3605">
        <f>K127+J129</f>
        <v>15888231</v>
      </c>
    </row>
    <row r="130" spans="1:11">
      <c r="A130" s="557"/>
      <c r="B130" s="3580"/>
      <c r="C130" s="556" t="s">
        <v>1710</v>
      </c>
      <c r="D130" s="3583" t="s">
        <v>956</v>
      </c>
      <c r="E130" s="3580"/>
      <c r="F130" s="3575"/>
      <c r="G130" s="3575"/>
      <c r="H130" s="3575">
        <v>10088900</v>
      </c>
      <c r="I130" s="3575"/>
      <c r="J130" s="595"/>
      <c r="K130" s="3604">
        <f>K129-H130</f>
        <v>5799331</v>
      </c>
    </row>
    <row r="131" spans="1:11">
      <c r="A131" s="554"/>
      <c r="B131" s="3581"/>
      <c r="C131" s="555" t="s">
        <v>1771</v>
      </c>
      <c r="D131" s="3584"/>
      <c r="E131" s="3581"/>
      <c r="F131" s="3576"/>
      <c r="G131" s="3576"/>
      <c r="H131" s="3576"/>
      <c r="I131" s="3576"/>
      <c r="J131" s="559"/>
      <c r="K131" s="3605"/>
    </row>
    <row r="132" spans="1:11">
      <c r="A132" s="554"/>
      <c r="B132" s="3579"/>
      <c r="C132" s="532"/>
      <c r="D132" s="576"/>
      <c r="E132" s="582"/>
      <c r="F132" s="577"/>
      <c r="G132" s="577"/>
      <c r="H132" s="600"/>
      <c r="I132" s="577"/>
      <c r="J132" s="585">
        <v>1500</v>
      </c>
      <c r="K132" s="3605">
        <f>K130+J132</f>
        <v>5800831</v>
      </c>
    </row>
    <row r="133" spans="1:11">
      <c r="A133" s="525"/>
      <c r="B133" s="3580"/>
      <c r="C133" s="556" t="s">
        <v>1710</v>
      </c>
      <c r="D133" s="3583" t="s">
        <v>1945</v>
      </c>
      <c r="E133" s="3580"/>
      <c r="F133" s="3575"/>
      <c r="G133" s="3575"/>
      <c r="H133" s="3575">
        <v>323140</v>
      </c>
      <c r="I133" s="3575"/>
      <c r="J133" s="595"/>
      <c r="K133" s="3604">
        <f>K132-H133</f>
        <v>5477691</v>
      </c>
    </row>
    <row r="134" spans="1:11">
      <c r="A134" s="554"/>
      <c r="B134" s="3581"/>
      <c r="C134" s="555" t="s">
        <v>1944</v>
      </c>
      <c r="D134" s="3584"/>
      <c r="E134" s="3581"/>
      <c r="F134" s="3576"/>
      <c r="G134" s="3576"/>
      <c r="H134" s="3576"/>
      <c r="I134" s="3576"/>
      <c r="J134" s="559"/>
      <c r="K134" s="3605"/>
    </row>
    <row r="135" spans="1:11">
      <c r="A135" s="554"/>
      <c r="B135" s="3579"/>
      <c r="C135" s="532"/>
      <c r="D135" s="576"/>
      <c r="E135" s="582"/>
      <c r="F135" s="577"/>
      <c r="G135" s="577"/>
      <c r="H135" s="600"/>
      <c r="I135" s="577"/>
      <c r="J135" s="585">
        <v>1500</v>
      </c>
      <c r="K135" s="3605">
        <f>K133+J135</f>
        <v>5479191</v>
      </c>
    </row>
    <row r="136" spans="1:11">
      <c r="A136" s="557"/>
      <c r="B136" s="3580"/>
      <c r="C136" s="517" t="s">
        <v>1716</v>
      </c>
      <c r="D136" s="3583" t="s">
        <v>1717</v>
      </c>
      <c r="E136" s="3580" t="s">
        <v>1423</v>
      </c>
      <c r="F136" s="3588"/>
      <c r="G136" s="3588">
        <v>200400</v>
      </c>
      <c r="H136" s="537"/>
      <c r="I136" s="1975"/>
      <c r="J136" s="595"/>
      <c r="K136" s="3604">
        <f>K135-G136</f>
        <v>5278791</v>
      </c>
    </row>
    <row r="137" spans="1:11">
      <c r="A137" s="554"/>
      <c r="B137" s="3581"/>
      <c r="C137" s="555" t="s">
        <v>1715</v>
      </c>
      <c r="D137" s="3584" t="s">
        <v>956</v>
      </c>
      <c r="E137" s="3581"/>
      <c r="F137" s="3589"/>
      <c r="G137" s="3589"/>
      <c r="H137" s="515"/>
      <c r="I137" s="1976"/>
      <c r="J137" s="595"/>
      <c r="K137" s="3605"/>
    </row>
    <row r="138" spans="1:11">
      <c r="A138" s="554"/>
      <c r="B138" s="3579"/>
      <c r="C138" s="532"/>
      <c r="D138" s="576"/>
      <c r="E138" s="582"/>
      <c r="F138" s="577"/>
      <c r="G138" s="577"/>
      <c r="H138" s="600"/>
      <c r="I138" s="2034"/>
      <c r="J138" s="585">
        <v>750</v>
      </c>
      <c r="K138" s="3605">
        <f>K136+J138</f>
        <v>5279541</v>
      </c>
    </row>
    <row r="139" spans="1:11">
      <c r="A139" s="525"/>
      <c r="B139" s="3580"/>
      <c r="C139" s="457" t="s">
        <v>781</v>
      </c>
      <c r="D139" s="3583" t="s">
        <v>1959</v>
      </c>
      <c r="E139" s="1136" t="s">
        <v>1961</v>
      </c>
      <c r="F139" s="3575"/>
      <c r="G139" s="3575">
        <v>105640</v>
      </c>
      <c r="H139" s="537"/>
      <c r="I139" s="3575"/>
      <c r="J139" s="595"/>
      <c r="K139" s="3604">
        <f>K138-G139</f>
        <v>5173901</v>
      </c>
    </row>
    <row r="140" spans="1:11">
      <c r="A140" s="554"/>
      <c r="B140" s="3581"/>
      <c r="C140" s="461" t="s">
        <v>1958</v>
      </c>
      <c r="D140" s="3584" t="s">
        <v>1960</v>
      </c>
      <c r="E140" s="3592"/>
      <c r="F140" s="3576"/>
      <c r="G140" s="3576"/>
      <c r="H140" s="515"/>
      <c r="I140" s="3576"/>
      <c r="J140" s="595"/>
      <c r="K140" s="3605"/>
    </row>
    <row r="141" spans="1:11">
      <c r="A141" s="554"/>
      <c r="B141" s="3579"/>
      <c r="C141" s="532"/>
      <c r="D141" s="576"/>
      <c r="E141" s="582"/>
      <c r="F141" s="577"/>
      <c r="G141" s="577"/>
      <c r="H141" s="600"/>
      <c r="I141" s="577"/>
      <c r="J141" s="585">
        <v>1500</v>
      </c>
      <c r="K141" s="3605">
        <f>K139+J141</f>
        <v>5175401</v>
      </c>
    </row>
    <row r="142" spans="1:11">
      <c r="A142" s="557"/>
      <c r="B142" s="3580"/>
      <c r="C142" s="517" t="s">
        <v>796</v>
      </c>
      <c r="D142" s="3583" t="s">
        <v>1983</v>
      </c>
      <c r="E142" s="3580" t="s">
        <v>1985</v>
      </c>
      <c r="F142" s="3598"/>
      <c r="G142" s="3575">
        <v>166700</v>
      </c>
      <c r="H142" s="537"/>
      <c r="I142" s="1975"/>
      <c r="J142" s="595"/>
      <c r="K142" s="3604">
        <f>K141-G142</f>
        <v>5008701</v>
      </c>
    </row>
    <row r="143" spans="1:11">
      <c r="A143" s="554"/>
      <c r="B143" s="3581"/>
      <c r="C143" s="555" t="s">
        <v>1982</v>
      </c>
      <c r="D143" s="3584" t="s">
        <v>1984</v>
      </c>
      <c r="E143" s="3581"/>
      <c r="F143" s="3576"/>
      <c r="G143" s="3576"/>
      <c r="H143" s="515"/>
      <c r="I143" s="1976"/>
      <c r="J143" s="595"/>
      <c r="K143" s="3605"/>
    </row>
    <row r="144" spans="1:11">
      <c r="A144" s="554"/>
      <c r="B144" s="3579"/>
      <c r="C144" s="532"/>
      <c r="D144" s="528"/>
      <c r="E144" s="584"/>
      <c r="F144" s="577"/>
      <c r="G144" s="577"/>
      <c r="H144" s="600"/>
      <c r="I144" s="2034"/>
      <c r="J144" s="585">
        <v>750</v>
      </c>
      <c r="K144" s="3605">
        <f>K142+J144</f>
        <v>5009451</v>
      </c>
    </row>
    <row r="145" spans="1:11">
      <c r="A145" s="557"/>
      <c r="B145" s="3580"/>
      <c r="C145" s="497" t="s">
        <v>815</v>
      </c>
      <c r="D145" s="485" t="s">
        <v>267</v>
      </c>
      <c r="E145" s="3625" t="s">
        <v>271</v>
      </c>
      <c r="F145" s="3627"/>
      <c r="G145" s="3627">
        <v>362639</v>
      </c>
      <c r="H145" s="534"/>
      <c r="I145" s="3627"/>
      <c r="J145" s="537"/>
      <c r="K145" s="3604">
        <f>K144-G145</f>
        <v>4646812</v>
      </c>
    </row>
    <row r="146" spans="1:11">
      <c r="A146" s="554"/>
      <c r="B146" s="3581"/>
      <c r="C146" s="497" t="s">
        <v>1023</v>
      </c>
      <c r="D146" s="486" t="s">
        <v>304</v>
      </c>
      <c r="E146" s="3626"/>
      <c r="F146" s="3628"/>
      <c r="G146" s="3628"/>
      <c r="H146" s="537"/>
      <c r="I146" s="3628"/>
      <c r="J146" s="537"/>
      <c r="K146" s="3605"/>
    </row>
    <row r="147" spans="1:11">
      <c r="A147" s="554"/>
      <c r="B147" s="3579"/>
      <c r="C147" s="532"/>
      <c r="D147" s="576"/>
      <c r="E147" s="582"/>
      <c r="F147" s="586"/>
      <c r="G147" s="586"/>
      <c r="H147" s="586"/>
      <c r="I147" s="586"/>
      <c r="J147" s="585">
        <v>1800</v>
      </c>
      <c r="K147" s="3605">
        <f>K145+J147</f>
        <v>4648612</v>
      </c>
    </row>
    <row r="148" spans="1:11">
      <c r="A148" s="525"/>
      <c r="B148" s="3580"/>
      <c r="C148" s="491" t="s">
        <v>781</v>
      </c>
      <c r="D148" s="485" t="s">
        <v>267</v>
      </c>
      <c r="E148" s="3625" t="s">
        <v>271</v>
      </c>
      <c r="F148" s="3635"/>
      <c r="G148" s="3627">
        <v>31640</v>
      </c>
      <c r="H148" s="3630"/>
      <c r="I148" s="3627"/>
      <c r="J148" s="534"/>
      <c r="K148" s="3604">
        <f>K147-G148</f>
        <v>4616972</v>
      </c>
    </row>
    <row r="149" spans="1:11">
      <c r="A149" s="554"/>
      <c r="B149" s="3581"/>
      <c r="C149" s="487" t="s">
        <v>791</v>
      </c>
      <c r="D149" s="486" t="s">
        <v>304</v>
      </c>
      <c r="E149" s="3626"/>
      <c r="F149" s="3628"/>
      <c r="G149" s="3628"/>
      <c r="H149" s="3631"/>
      <c r="I149" s="3628"/>
      <c r="J149" s="537"/>
      <c r="K149" s="3605"/>
    </row>
    <row r="150" spans="1:11">
      <c r="A150" s="554"/>
      <c r="B150" s="3579"/>
      <c r="C150" s="891"/>
      <c r="D150" s="891"/>
      <c r="E150" s="891"/>
      <c r="F150" s="586"/>
      <c r="G150" s="588"/>
      <c r="H150" s="586"/>
      <c r="I150" s="586"/>
      <c r="J150" s="585">
        <v>1500</v>
      </c>
      <c r="K150" s="3605">
        <f>K148+J150</f>
        <v>4618472</v>
      </c>
    </row>
    <row r="151" spans="1:11">
      <c r="A151" s="557"/>
      <c r="B151" s="3580"/>
      <c r="C151" s="556" t="s">
        <v>796</v>
      </c>
      <c r="D151" s="3623" t="s">
        <v>1586</v>
      </c>
      <c r="E151" s="3625" t="s">
        <v>1637</v>
      </c>
      <c r="F151" s="3627"/>
      <c r="G151" s="3627">
        <v>42300</v>
      </c>
      <c r="H151" s="3627"/>
      <c r="I151" s="3627"/>
      <c r="J151" s="3636"/>
      <c r="K151" s="3604">
        <f>K150-G151</f>
        <v>4576172</v>
      </c>
    </row>
    <row r="152" spans="1:11">
      <c r="A152" s="554"/>
      <c r="B152" s="3581"/>
      <c r="C152" s="555" t="s">
        <v>1587</v>
      </c>
      <c r="D152" s="3624" t="s">
        <v>729</v>
      </c>
      <c r="E152" s="3626"/>
      <c r="F152" s="3628"/>
      <c r="G152" s="3628"/>
      <c r="H152" s="3628"/>
      <c r="I152" s="3628"/>
      <c r="J152" s="3637"/>
      <c r="K152" s="3605"/>
    </row>
    <row r="153" spans="1:11">
      <c r="A153" s="554"/>
      <c r="B153" s="3579"/>
      <c r="C153" s="529"/>
      <c r="D153" s="602"/>
      <c r="E153" s="605"/>
      <c r="F153" s="577"/>
      <c r="G153" s="577"/>
      <c r="H153" s="600"/>
      <c r="I153" s="577"/>
      <c r="J153" s="604">
        <v>750</v>
      </c>
      <c r="K153" s="3605">
        <f>K151+J153</f>
        <v>4576922</v>
      </c>
    </row>
    <row r="154" spans="1:11">
      <c r="A154" s="525"/>
      <c r="B154" s="3580"/>
      <c r="C154" s="517" t="s">
        <v>851</v>
      </c>
      <c r="D154" s="3623" t="s">
        <v>853</v>
      </c>
      <c r="E154" s="3625" t="s">
        <v>497</v>
      </c>
      <c r="F154" s="3627"/>
      <c r="G154" s="3627">
        <v>130068</v>
      </c>
      <c r="H154" s="537"/>
      <c r="I154" s="1975"/>
      <c r="J154" s="595"/>
      <c r="K154" s="3604">
        <f>K153-G154</f>
        <v>4446854</v>
      </c>
    </row>
    <row r="155" spans="1:11">
      <c r="A155" s="554"/>
      <c r="B155" s="3581"/>
      <c r="C155" s="555" t="s">
        <v>852</v>
      </c>
      <c r="D155" s="3624" t="s">
        <v>919</v>
      </c>
      <c r="E155" s="3626"/>
      <c r="F155" s="3628"/>
      <c r="G155" s="3628"/>
      <c r="H155" s="515"/>
      <c r="I155" s="1976"/>
      <c r="J155" s="595"/>
      <c r="K155" s="3605"/>
    </row>
    <row r="156" spans="1:11">
      <c r="A156" s="554"/>
      <c r="B156" s="3579"/>
      <c r="C156" s="532"/>
      <c r="D156" s="576"/>
      <c r="E156" s="582"/>
      <c r="F156" s="577"/>
      <c r="G156" s="577"/>
      <c r="H156" s="600"/>
      <c r="I156" s="2034"/>
      <c r="J156" s="585">
        <v>1800</v>
      </c>
      <c r="K156" s="3605">
        <f>K154+J156</f>
        <v>4448654</v>
      </c>
    </row>
    <row r="157" spans="1:11">
      <c r="A157" s="557"/>
      <c r="B157" s="3580"/>
      <c r="C157" s="435" t="s">
        <v>815</v>
      </c>
      <c r="D157" s="3623" t="s">
        <v>399</v>
      </c>
      <c r="E157" s="3625" t="s">
        <v>401</v>
      </c>
      <c r="F157" s="3641"/>
      <c r="G157" s="3641">
        <v>210771</v>
      </c>
      <c r="H157" s="537"/>
      <c r="I157" s="3627"/>
      <c r="J157" s="595"/>
      <c r="K157" s="3604">
        <f>K156-G157</f>
        <v>4237883</v>
      </c>
    </row>
    <row r="158" spans="1:11">
      <c r="A158" s="554"/>
      <c r="B158" s="3581"/>
      <c r="C158" s="509" t="s">
        <v>1051</v>
      </c>
      <c r="D158" s="3624" t="s">
        <v>400</v>
      </c>
      <c r="E158" s="3626"/>
      <c r="F158" s="3642"/>
      <c r="G158" s="3642"/>
      <c r="H158" s="515"/>
      <c r="I158" s="3628"/>
      <c r="J158" s="595"/>
      <c r="K158" s="3605"/>
    </row>
    <row r="159" spans="1:11">
      <c r="A159" s="554"/>
      <c r="B159" s="3579"/>
      <c r="C159" s="532"/>
      <c r="D159" s="576"/>
      <c r="E159" s="582"/>
      <c r="F159" s="577"/>
      <c r="G159" s="577"/>
      <c r="H159" s="600"/>
      <c r="I159" s="2034"/>
      <c r="J159" s="585">
        <v>1800</v>
      </c>
      <c r="K159" s="3605">
        <f>K157+J159</f>
        <v>4239683</v>
      </c>
    </row>
    <row r="160" spans="1:11">
      <c r="A160" s="557"/>
      <c r="B160" s="3580"/>
      <c r="C160" s="435" t="s">
        <v>815</v>
      </c>
      <c r="D160" s="3623" t="s">
        <v>399</v>
      </c>
      <c r="E160" s="3625" t="s">
        <v>401</v>
      </c>
      <c r="F160" s="3627"/>
      <c r="G160" s="3636">
        <v>639451</v>
      </c>
      <c r="H160" s="537"/>
      <c r="I160" s="1975"/>
      <c r="J160" s="595"/>
      <c r="K160" s="3604">
        <f>K159-G160</f>
        <v>3600232</v>
      </c>
    </row>
    <row r="161" spans="1:11">
      <c r="A161" s="554"/>
      <c r="B161" s="3581"/>
      <c r="C161" s="509" t="s">
        <v>1163</v>
      </c>
      <c r="D161" s="3624" t="s">
        <v>400</v>
      </c>
      <c r="E161" s="3626"/>
      <c r="F161" s="3628"/>
      <c r="G161" s="3637"/>
      <c r="H161" s="515"/>
      <c r="I161" s="1976"/>
      <c r="J161" s="595"/>
      <c r="K161" s="3605"/>
    </row>
    <row r="162" spans="1:11">
      <c r="A162" s="554"/>
      <c r="B162" s="3579"/>
      <c r="C162" s="532"/>
      <c r="D162" s="576"/>
      <c r="E162" s="582"/>
      <c r="F162" s="577"/>
      <c r="G162" s="577"/>
      <c r="H162" s="600"/>
      <c r="I162" s="2034"/>
      <c r="J162" s="585">
        <v>1800</v>
      </c>
      <c r="K162" s="3605">
        <f>K160+J162</f>
        <v>3602032</v>
      </c>
    </row>
    <row r="163" spans="1:11">
      <c r="A163" s="525"/>
      <c r="B163" s="3580"/>
      <c r="C163" s="474" t="s">
        <v>778</v>
      </c>
      <c r="D163" s="518" t="s">
        <v>399</v>
      </c>
      <c r="E163" s="3625" t="s">
        <v>401</v>
      </c>
      <c r="F163" s="3627"/>
      <c r="G163" s="3627">
        <v>35140</v>
      </c>
      <c r="H163" s="3632"/>
      <c r="I163" s="1997"/>
      <c r="J163" s="2036"/>
      <c r="K163" s="3604">
        <f>K162-G163</f>
        <v>3566892</v>
      </c>
    </row>
    <row r="164" spans="1:11">
      <c r="A164" s="554"/>
      <c r="B164" s="3581"/>
      <c r="C164" s="477" t="s">
        <v>862</v>
      </c>
      <c r="D164" s="519" t="s">
        <v>855</v>
      </c>
      <c r="E164" s="3626"/>
      <c r="F164" s="3628"/>
      <c r="G164" s="3628"/>
      <c r="H164" s="3633"/>
      <c r="I164" s="1998"/>
      <c r="J164" s="2036"/>
      <c r="K164" s="3605"/>
    </row>
    <row r="165" spans="1:11">
      <c r="A165" s="554"/>
      <c r="B165" s="3579"/>
      <c r="C165" s="532"/>
      <c r="D165" s="576"/>
      <c r="E165" s="582"/>
      <c r="F165" s="577"/>
      <c r="G165" s="577"/>
      <c r="H165" s="600"/>
      <c r="I165" s="2034"/>
      <c r="J165" s="585">
        <v>1500</v>
      </c>
      <c r="K165" s="3605">
        <f>K163+J165</f>
        <v>3568392</v>
      </c>
    </row>
    <row r="166" spans="1:11">
      <c r="A166" s="525"/>
      <c r="B166" s="3580"/>
      <c r="C166" s="517" t="s">
        <v>815</v>
      </c>
      <c r="D166" s="3623" t="s">
        <v>1708</v>
      </c>
      <c r="E166" s="3625" t="s">
        <v>2041</v>
      </c>
      <c r="F166" s="3627"/>
      <c r="G166" s="3627">
        <v>373117</v>
      </c>
      <c r="H166" s="537"/>
      <c r="I166" s="3627"/>
      <c r="J166" s="559"/>
      <c r="K166" s="3604">
        <f>K165-G166</f>
        <v>3195275</v>
      </c>
    </row>
    <row r="167" spans="1:11">
      <c r="A167" s="554"/>
      <c r="B167" s="3581"/>
      <c r="C167" s="555" t="s">
        <v>1707</v>
      </c>
      <c r="D167" s="3624" t="s">
        <v>38</v>
      </c>
      <c r="E167" s="3626"/>
      <c r="F167" s="3628"/>
      <c r="G167" s="3628"/>
      <c r="H167" s="515"/>
      <c r="I167" s="3628"/>
      <c r="J167" s="559"/>
      <c r="K167" s="3605"/>
    </row>
    <row r="168" spans="1:11">
      <c r="A168" s="554"/>
      <c r="B168" s="3579"/>
      <c r="C168" s="532"/>
      <c r="D168" s="576"/>
      <c r="E168" s="582"/>
      <c r="F168" s="577"/>
      <c r="G168" s="577"/>
      <c r="H168" s="600"/>
      <c r="I168" s="577"/>
      <c r="J168" s="604">
        <v>1800</v>
      </c>
      <c r="K168" s="3605">
        <f>K166+J168</f>
        <v>3197075</v>
      </c>
    </row>
    <row r="169" spans="1:11">
      <c r="A169" s="557"/>
      <c r="B169" s="3580"/>
      <c r="C169" s="517" t="s">
        <v>781</v>
      </c>
      <c r="D169" s="3623" t="s">
        <v>614</v>
      </c>
      <c r="E169" s="3625" t="s">
        <v>414</v>
      </c>
      <c r="F169" s="3627"/>
      <c r="G169" s="3627">
        <v>136140</v>
      </c>
      <c r="H169" s="3627"/>
      <c r="I169" s="3627"/>
      <c r="J169" s="534"/>
      <c r="K169" s="3604">
        <f>K168-G169</f>
        <v>3060935</v>
      </c>
    </row>
    <row r="170" spans="1:11">
      <c r="A170" s="554"/>
      <c r="B170" s="3581"/>
      <c r="C170" s="555" t="s">
        <v>1031</v>
      </c>
      <c r="D170" s="3624" t="s">
        <v>698</v>
      </c>
      <c r="E170" s="3626"/>
      <c r="F170" s="3628"/>
      <c r="G170" s="3628"/>
      <c r="H170" s="3628"/>
      <c r="I170" s="3628"/>
      <c r="J170" s="515"/>
      <c r="K170" s="3605"/>
    </row>
    <row r="171" spans="1:11">
      <c r="A171" s="554"/>
      <c r="B171" s="3579"/>
      <c r="C171" s="532"/>
      <c r="D171" s="576"/>
      <c r="E171" s="584"/>
      <c r="F171" s="577"/>
      <c r="G171" s="577"/>
      <c r="H171" s="600"/>
      <c r="I171" s="577"/>
      <c r="J171" s="604">
        <v>1500</v>
      </c>
      <c r="K171" s="3605">
        <f>K169+J171</f>
        <v>3062435</v>
      </c>
    </row>
    <row r="172" spans="1:11">
      <c r="A172" s="557"/>
      <c r="B172" s="3580"/>
      <c r="C172" s="457" t="s">
        <v>781</v>
      </c>
      <c r="D172" s="3639" t="s">
        <v>1246</v>
      </c>
      <c r="E172" s="459" t="s">
        <v>1248</v>
      </c>
      <c r="F172" s="3627"/>
      <c r="G172" s="3627">
        <v>128140</v>
      </c>
      <c r="H172" s="3627"/>
      <c r="I172" s="3627"/>
      <c r="J172" s="464"/>
      <c r="K172" s="3604">
        <f>K171-G172</f>
        <v>2934295</v>
      </c>
    </row>
    <row r="173" spans="1:11">
      <c r="A173" s="554"/>
      <c r="B173" s="3581"/>
      <c r="C173" s="461" t="s">
        <v>1487</v>
      </c>
      <c r="D173" s="3640" t="s">
        <v>1247</v>
      </c>
      <c r="E173" s="3638"/>
      <c r="F173" s="3628"/>
      <c r="G173" s="3628"/>
      <c r="H173" s="3628"/>
      <c r="I173" s="3628"/>
      <c r="J173" s="559"/>
      <c r="K173" s="3605"/>
    </row>
    <row r="174" spans="1:11">
      <c r="A174" s="554"/>
      <c r="B174" s="3579"/>
      <c r="C174" s="532"/>
      <c r="D174" s="583"/>
      <c r="E174" s="582"/>
      <c r="F174" s="577"/>
      <c r="G174" s="577"/>
      <c r="H174" s="600"/>
      <c r="I174" s="577"/>
      <c r="J174" s="585">
        <v>1500</v>
      </c>
      <c r="K174" s="3605">
        <f>K172+J174</f>
        <v>2935795</v>
      </c>
    </row>
    <row r="175" spans="1:11">
      <c r="A175" s="557"/>
      <c r="B175" s="3580"/>
      <c r="C175" s="556" t="s">
        <v>815</v>
      </c>
      <c r="D175" s="3623" t="s">
        <v>1145</v>
      </c>
      <c r="E175" s="3625" t="s">
        <v>1230</v>
      </c>
      <c r="F175" s="3627"/>
      <c r="G175" s="3627">
        <v>724876</v>
      </c>
      <c r="H175" s="534"/>
      <c r="I175" s="3627"/>
      <c r="J175" s="595"/>
      <c r="K175" s="3604">
        <f>K174-G175</f>
        <v>2210919</v>
      </c>
    </row>
    <row r="176" spans="1:11">
      <c r="A176" s="554"/>
      <c r="B176" s="3581"/>
      <c r="C176" s="555" t="s">
        <v>1146</v>
      </c>
      <c r="D176" s="3624" t="s">
        <v>729</v>
      </c>
      <c r="E176" s="3626"/>
      <c r="F176" s="3628"/>
      <c r="G176" s="3628"/>
      <c r="H176" s="515"/>
      <c r="I176" s="3628"/>
      <c r="J176" s="595"/>
      <c r="K176" s="3605"/>
    </row>
    <row r="177" spans="1:11">
      <c r="A177" s="554"/>
      <c r="B177" s="3579"/>
      <c r="C177" s="532"/>
      <c r="D177" s="576"/>
      <c r="E177" s="582"/>
      <c r="F177" s="577"/>
      <c r="G177" s="577"/>
      <c r="H177" s="1962"/>
      <c r="I177" s="577"/>
      <c r="J177" s="585">
        <v>1800</v>
      </c>
      <c r="K177" s="3605">
        <f>K175+J177</f>
        <v>2212719</v>
      </c>
    </row>
    <row r="178" spans="1:11">
      <c r="A178" s="557"/>
      <c r="B178" s="3580"/>
      <c r="C178" s="556" t="s">
        <v>815</v>
      </c>
      <c r="D178" s="3623" t="s">
        <v>138</v>
      </c>
      <c r="E178" s="974" t="s">
        <v>140</v>
      </c>
      <c r="F178" s="3632"/>
      <c r="G178" s="3632">
        <v>321428</v>
      </c>
      <c r="H178" s="923"/>
      <c r="I178" s="3632"/>
      <c r="J178" s="537"/>
      <c r="K178" s="3604">
        <f>K177-G178</f>
        <v>1891291</v>
      </c>
    </row>
    <row r="179" spans="1:11">
      <c r="A179" s="554"/>
      <c r="B179" s="3581"/>
      <c r="C179" s="555" t="s">
        <v>910</v>
      </c>
      <c r="D179" s="3624" t="s">
        <v>598</v>
      </c>
      <c r="E179" s="3634"/>
      <c r="F179" s="980"/>
      <c r="G179" s="3633"/>
      <c r="H179" s="460"/>
      <c r="I179" s="3633"/>
      <c r="J179" s="515"/>
      <c r="K179" s="3605"/>
    </row>
    <row r="180" spans="1:11">
      <c r="A180" s="554"/>
      <c r="B180" s="3579"/>
      <c r="C180" s="532"/>
      <c r="D180" s="576"/>
      <c r="E180" s="582"/>
      <c r="F180" s="586"/>
      <c r="G180" s="600"/>
      <c r="H180" s="600"/>
      <c r="I180" s="600"/>
      <c r="J180" s="604">
        <v>1800</v>
      </c>
      <c r="K180" s="3605">
        <f>K178+J180</f>
        <v>1893091</v>
      </c>
    </row>
    <row r="181" spans="1:11">
      <c r="A181" s="557"/>
      <c r="B181" s="3580"/>
      <c r="C181" s="556" t="s">
        <v>815</v>
      </c>
      <c r="D181" s="3623" t="s">
        <v>941</v>
      </c>
      <c r="E181" s="974" t="s">
        <v>276</v>
      </c>
      <c r="F181" s="3627"/>
      <c r="G181" s="3627">
        <v>150997</v>
      </c>
      <c r="H181" s="534"/>
      <c r="I181" s="3627"/>
      <c r="J181" s="3636"/>
      <c r="K181" s="2032">
        <f>K180-G181</f>
        <v>1742094</v>
      </c>
    </row>
    <row r="182" spans="1:11">
      <c r="A182" s="554"/>
      <c r="B182" s="3581"/>
      <c r="C182" s="555" t="s">
        <v>1361</v>
      </c>
      <c r="D182" s="3624" t="s">
        <v>250</v>
      </c>
      <c r="E182" s="3634"/>
      <c r="F182" s="3628"/>
      <c r="G182" s="3628"/>
      <c r="H182" s="515"/>
      <c r="I182" s="3628"/>
      <c r="J182" s="3637"/>
      <c r="K182" s="1978"/>
    </row>
    <row r="183" spans="1:11">
      <c r="A183" s="554"/>
      <c r="B183" s="3579"/>
      <c r="C183" s="529"/>
      <c r="D183" s="602"/>
      <c r="E183" s="605"/>
      <c r="F183" s="577"/>
      <c r="G183" s="600"/>
      <c r="H183" s="600"/>
      <c r="I183" s="600"/>
      <c r="J183" s="585">
        <v>1800</v>
      </c>
      <c r="K183" s="1978">
        <f>K181+J183</f>
        <v>1743894</v>
      </c>
    </row>
    <row r="184" spans="1:11">
      <c r="A184" s="557"/>
      <c r="B184" s="3580"/>
      <c r="C184" s="556" t="s">
        <v>1109</v>
      </c>
      <c r="D184" s="3623" t="s">
        <v>1591</v>
      </c>
      <c r="E184" s="3625" t="s">
        <v>1601</v>
      </c>
      <c r="F184" s="3627"/>
      <c r="G184" s="3627">
        <v>502500</v>
      </c>
      <c r="H184" s="3627"/>
      <c r="I184" s="3627"/>
      <c r="J184" s="3636"/>
      <c r="K184" s="1977">
        <f>K183-G184</f>
        <v>1241394</v>
      </c>
    </row>
    <row r="185" spans="1:11">
      <c r="A185" s="554"/>
      <c r="B185" s="3581"/>
      <c r="C185" s="555" t="s">
        <v>1590</v>
      </c>
      <c r="D185" s="3624" t="s">
        <v>956</v>
      </c>
      <c r="E185" s="533"/>
      <c r="F185" s="3628"/>
      <c r="G185" s="3628"/>
      <c r="H185" s="3628"/>
      <c r="I185" s="3628"/>
      <c r="J185" s="3637"/>
      <c r="K185" s="1978"/>
    </row>
    <row r="186" spans="1:11">
      <c r="A186" s="554"/>
      <c r="B186" s="3579"/>
      <c r="C186" s="532"/>
      <c r="D186" s="576"/>
      <c r="E186" s="582"/>
      <c r="F186" s="575"/>
      <c r="G186" s="575"/>
      <c r="H186" s="586"/>
      <c r="I186" s="575"/>
      <c r="J186" s="604">
        <v>1800</v>
      </c>
      <c r="K186" s="1978">
        <f>K184+J186</f>
        <v>1243194</v>
      </c>
    </row>
    <row r="187" spans="1:11">
      <c r="A187" s="557"/>
      <c r="B187" s="3625" t="s">
        <v>2042</v>
      </c>
      <c r="C187" s="497" t="s">
        <v>815</v>
      </c>
      <c r="D187" s="3623" t="s">
        <v>200</v>
      </c>
      <c r="E187" s="3625"/>
      <c r="F187" s="3627"/>
      <c r="G187" s="3627"/>
      <c r="H187" s="3627">
        <v>206373</v>
      </c>
      <c r="I187" s="1975"/>
      <c r="J187" s="595"/>
      <c r="K187" s="1977">
        <f>K186-H187</f>
        <v>1036821</v>
      </c>
    </row>
    <row r="188" spans="1:11">
      <c r="A188" s="554"/>
      <c r="B188" s="3626"/>
      <c r="C188" s="497" t="s">
        <v>1789</v>
      </c>
      <c r="D188" s="3624"/>
      <c r="E188" s="3626"/>
      <c r="F188" s="3628"/>
      <c r="G188" s="3628"/>
      <c r="H188" s="3628"/>
      <c r="I188" s="1976"/>
      <c r="J188" s="595"/>
      <c r="K188" s="1978"/>
    </row>
    <row r="189" spans="1:11">
      <c r="A189" s="554"/>
      <c r="B189" s="3629"/>
      <c r="C189" s="532"/>
      <c r="D189" s="576"/>
      <c r="E189" s="582"/>
      <c r="F189" s="577"/>
      <c r="G189" s="577"/>
      <c r="H189" s="600"/>
      <c r="I189" s="2034"/>
      <c r="J189" s="585">
        <v>1800</v>
      </c>
      <c r="K189" s="2035">
        <f>K187+J189</f>
        <v>1038621</v>
      </c>
    </row>
    <row r="190" spans="1:11">
      <c r="A190" s="557"/>
      <c r="B190" s="3625"/>
      <c r="C190" s="497" t="s">
        <v>815</v>
      </c>
      <c r="D190" s="3623" t="s">
        <v>200</v>
      </c>
      <c r="E190" s="974"/>
      <c r="F190" s="3627"/>
      <c r="G190" s="3627"/>
      <c r="H190" s="537">
        <v>379083</v>
      </c>
      <c r="I190" s="1975"/>
      <c r="J190" s="595"/>
      <c r="K190" s="1977">
        <f>K189-H190</f>
        <v>659538</v>
      </c>
    </row>
    <row r="191" spans="1:11">
      <c r="A191" s="554"/>
      <c r="B191" s="3626"/>
      <c r="C191" s="497" t="s">
        <v>1912</v>
      </c>
      <c r="D191" s="3624"/>
      <c r="E191" s="3634"/>
      <c r="F191" s="3628"/>
      <c r="G191" s="3628"/>
      <c r="H191" s="515"/>
      <c r="I191" s="1976"/>
      <c r="J191" s="595"/>
      <c r="K191" s="1978"/>
    </row>
    <row r="192" spans="1:11">
      <c r="A192" s="554"/>
      <c r="B192" s="3629"/>
      <c r="C192" s="532"/>
      <c r="D192" s="576"/>
      <c r="E192" s="582"/>
      <c r="F192" s="577"/>
      <c r="G192" s="577"/>
      <c r="H192" s="600"/>
      <c r="I192" s="2034"/>
      <c r="J192" s="585">
        <v>1800</v>
      </c>
      <c r="K192" s="1978">
        <f>K190+J192</f>
        <v>661338</v>
      </c>
    </row>
    <row r="193" spans="1:11">
      <c r="A193" s="557"/>
      <c r="B193" s="3625"/>
      <c r="C193" s="457" t="s">
        <v>781</v>
      </c>
      <c r="D193" s="3623" t="s">
        <v>200</v>
      </c>
      <c r="E193" s="1136"/>
      <c r="F193" s="3627"/>
      <c r="G193" s="3627"/>
      <c r="H193" s="537">
        <v>532140</v>
      </c>
      <c r="I193" s="3627"/>
      <c r="J193" s="595"/>
      <c r="K193" s="1977">
        <f>K192-H193</f>
        <v>129198</v>
      </c>
    </row>
    <row r="194" spans="1:11">
      <c r="A194" s="554"/>
      <c r="B194" s="3626"/>
      <c r="C194" s="461" t="s">
        <v>1913</v>
      </c>
      <c r="D194" s="3624"/>
      <c r="E194" s="3634"/>
      <c r="F194" s="3628"/>
      <c r="G194" s="3628"/>
      <c r="H194" s="515"/>
      <c r="I194" s="3635"/>
      <c r="J194" s="595"/>
      <c r="K194" s="1978"/>
    </row>
    <row r="195" spans="1:11">
      <c r="A195" s="554"/>
      <c r="B195" s="3629"/>
      <c r="C195" s="532"/>
      <c r="D195" s="576"/>
      <c r="E195" s="582"/>
      <c r="F195" s="577"/>
      <c r="G195" s="577"/>
      <c r="H195" s="600"/>
      <c r="I195" s="575"/>
      <c r="J195" s="585">
        <v>1500</v>
      </c>
      <c r="K195" s="1978">
        <f>K193+J195</f>
        <v>130698</v>
      </c>
    </row>
    <row r="196" spans="1:11">
      <c r="A196" s="557"/>
      <c r="B196" s="3625"/>
      <c r="C196" s="457" t="s">
        <v>781</v>
      </c>
      <c r="D196" s="3623" t="s">
        <v>200</v>
      </c>
      <c r="E196" s="1136"/>
      <c r="F196" s="3627"/>
      <c r="G196" s="3627"/>
      <c r="H196" s="537">
        <v>24140</v>
      </c>
      <c r="I196" s="3627"/>
      <c r="J196" s="595"/>
      <c r="K196" s="1977">
        <f>K195-H196</f>
        <v>106558</v>
      </c>
    </row>
    <row r="197" spans="1:11">
      <c r="A197" s="554"/>
      <c r="B197" s="3626"/>
      <c r="C197" s="461" t="s">
        <v>1691</v>
      </c>
      <c r="D197" s="3624"/>
      <c r="E197" s="3634"/>
      <c r="F197" s="3628"/>
      <c r="G197" s="3628"/>
      <c r="H197" s="515"/>
      <c r="I197" s="3628"/>
      <c r="J197" s="595"/>
      <c r="K197" s="1978"/>
    </row>
    <row r="198" spans="1:11">
      <c r="A198" s="554"/>
      <c r="B198" s="3629"/>
      <c r="C198" s="532"/>
      <c r="D198" s="576"/>
      <c r="E198" s="582"/>
      <c r="F198" s="577"/>
      <c r="G198" s="577"/>
      <c r="H198" s="600"/>
      <c r="I198" s="577"/>
      <c r="J198" s="585">
        <v>1500</v>
      </c>
      <c r="K198" s="1978">
        <f>K196+J198</f>
        <v>108058</v>
      </c>
    </row>
    <row r="199" spans="1:11">
      <c r="A199" s="557"/>
      <c r="B199" s="3580"/>
      <c r="C199" s="457" t="s">
        <v>781</v>
      </c>
      <c r="D199" s="3623"/>
      <c r="E199" s="1136"/>
      <c r="F199" s="3627"/>
      <c r="G199" s="3627"/>
      <c r="H199" s="537"/>
      <c r="I199" s="3627">
        <v>42390</v>
      </c>
      <c r="J199" s="595"/>
      <c r="K199" s="1977">
        <f>K198-I199</f>
        <v>65668</v>
      </c>
    </row>
    <row r="200" spans="1:11">
      <c r="A200" s="554"/>
      <c r="B200" s="3581"/>
      <c r="C200" s="461" t="s">
        <v>1830</v>
      </c>
      <c r="D200" s="3624"/>
      <c r="E200" s="3634"/>
      <c r="F200" s="3628"/>
      <c r="G200" s="3628"/>
      <c r="H200" s="515"/>
      <c r="I200" s="3628"/>
      <c r="J200" s="595"/>
      <c r="K200" s="1978"/>
    </row>
    <row r="201" spans="1:11">
      <c r="A201" s="554"/>
      <c r="B201" s="3579"/>
      <c r="C201" s="532"/>
      <c r="D201" s="576"/>
      <c r="E201" s="582"/>
      <c r="F201" s="577"/>
      <c r="G201" s="577"/>
      <c r="H201" s="600"/>
      <c r="I201" s="577"/>
      <c r="J201" s="585">
        <v>1500</v>
      </c>
      <c r="K201" s="1978">
        <f>K199+J201</f>
        <v>67168</v>
      </c>
    </row>
    <row r="202" spans="1:11">
      <c r="A202" s="557"/>
      <c r="B202" s="3601"/>
      <c r="C202" s="556" t="s">
        <v>1987</v>
      </c>
      <c r="D202" s="3623" t="s">
        <v>1989</v>
      </c>
      <c r="E202" s="974"/>
      <c r="F202" s="3635"/>
      <c r="G202" s="3627"/>
      <c r="H202" s="3627">
        <v>30100</v>
      </c>
      <c r="I202" s="3627"/>
      <c r="J202" s="595"/>
      <c r="K202" s="1977">
        <f>K201-H202</f>
        <v>37068</v>
      </c>
    </row>
    <row r="203" spans="1:11">
      <c r="A203" s="554"/>
      <c r="B203" s="3602"/>
      <c r="C203" s="555" t="s">
        <v>1988</v>
      </c>
      <c r="D203" s="3624"/>
      <c r="E203" s="3626"/>
      <c r="F203" s="3628"/>
      <c r="G203" s="3628"/>
      <c r="H203" s="3628"/>
      <c r="I203" s="3628"/>
      <c r="J203" s="559"/>
      <c r="K203" s="1978"/>
    </row>
    <row r="204" spans="1:11">
      <c r="A204" s="554"/>
      <c r="B204" s="3579"/>
      <c r="C204" s="532"/>
      <c r="D204" s="576"/>
      <c r="E204" s="582"/>
      <c r="F204" s="575"/>
      <c r="G204" s="600"/>
      <c r="H204" s="600"/>
      <c r="I204" s="577"/>
      <c r="J204" s="585">
        <v>750</v>
      </c>
      <c r="K204" s="1978">
        <f>K202+J204</f>
        <v>37818</v>
      </c>
    </row>
    <row r="205" spans="1:11">
      <c r="A205" s="557"/>
      <c r="B205" s="3580" t="s">
        <v>2043</v>
      </c>
      <c r="C205" s="556" t="s">
        <v>591</v>
      </c>
      <c r="D205" s="3649"/>
      <c r="E205" s="3651"/>
      <c r="F205" s="3645">
        <v>20000000</v>
      </c>
      <c r="G205" s="3588"/>
      <c r="H205" s="537"/>
      <c r="I205" s="1975"/>
      <c r="J205" s="595"/>
      <c r="K205" s="1977">
        <f>K204+F205</f>
        <v>20037818</v>
      </c>
    </row>
    <row r="206" spans="1:11">
      <c r="A206" s="554"/>
      <c r="B206" s="3581"/>
      <c r="C206" s="555"/>
      <c r="D206" s="486"/>
      <c r="E206" s="3581"/>
      <c r="F206" s="3589"/>
      <c r="G206" s="3589"/>
      <c r="H206" s="515"/>
      <c r="I206" s="1976"/>
      <c r="J206" s="595"/>
      <c r="K206" s="1978"/>
    </row>
    <row r="207" spans="1:11">
      <c r="A207" s="554"/>
      <c r="B207" s="3579"/>
      <c r="C207" s="532"/>
      <c r="D207" s="576"/>
      <c r="E207" s="582"/>
      <c r="F207" s="577"/>
      <c r="G207" s="577"/>
      <c r="H207" s="600"/>
      <c r="I207" s="2034"/>
      <c r="J207" s="585"/>
      <c r="K207" s="1978"/>
    </row>
    <row r="208" spans="1:11">
      <c r="A208" s="557"/>
      <c r="B208" s="3580"/>
      <c r="C208" s="556" t="s">
        <v>880</v>
      </c>
      <c r="D208" s="3649" t="s">
        <v>1312</v>
      </c>
      <c r="E208" s="3647" t="s">
        <v>1326</v>
      </c>
      <c r="F208" s="3645"/>
      <c r="G208" s="3652">
        <v>1002500</v>
      </c>
      <c r="H208" s="534"/>
      <c r="I208" s="3645"/>
      <c r="J208" s="595"/>
      <c r="K208" s="1977">
        <f>K205-G208</f>
        <v>19035318</v>
      </c>
    </row>
    <row r="209" spans="1:11">
      <c r="A209" s="554"/>
      <c r="B209" s="3581"/>
      <c r="C209" s="555" t="s">
        <v>1311</v>
      </c>
      <c r="D209" s="3650" t="s">
        <v>1313</v>
      </c>
      <c r="E209" s="3648"/>
      <c r="F209" s="3646"/>
      <c r="G209" s="3653"/>
      <c r="H209" s="515"/>
      <c r="I209" s="3646"/>
      <c r="J209" s="559"/>
      <c r="K209" s="1978"/>
    </row>
    <row r="210" spans="1:11">
      <c r="A210" s="554"/>
      <c r="B210" s="3579"/>
      <c r="C210" s="532"/>
      <c r="D210" s="576"/>
      <c r="E210" s="584"/>
      <c r="F210" s="600"/>
      <c r="G210" s="600"/>
      <c r="H210" s="600"/>
      <c r="I210" s="600"/>
      <c r="J210" s="604">
        <v>1800</v>
      </c>
      <c r="K210" s="1978">
        <f>K208+J210</f>
        <v>19037118</v>
      </c>
    </row>
    <row r="211" spans="1:11">
      <c r="A211" s="557"/>
      <c r="B211" s="3580"/>
      <c r="C211" s="556" t="s">
        <v>815</v>
      </c>
      <c r="D211" s="3649"/>
      <c r="E211" s="3647"/>
      <c r="F211" s="3658"/>
      <c r="G211" s="3645"/>
      <c r="H211" s="3645"/>
      <c r="I211" s="3645">
        <v>110187</v>
      </c>
      <c r="J211" s="595"/>
      <c r="K211" s="1977">
        <f>K210-I211</f>
        <v>18926931</v>
      </c>
    </row>
    <row r="212" spans="1:11">
      <c r="A212" s="554"/>
      <c r="B212" s="3581"/>
      <c r="C212" s="555" t="s">
        <v>1566</v>
      </c>
      <c r="D212" s="3650"/>
      <c r="E212" s="3648"/>
      <c r="F212" s="3646"/>
      <c r="G212" s="3646"/>
      <c r="H212" s="3646"/>
      <c r="I212" s="3646"/>
      <c r="J212" s="559"/>
      <c r="K212" s="1978"/>
    </row>
    <row r="213" spans="1:11">
      <c r="A213" s="554"/>
      <c r="B213" s="3579"/>
      <c r="C213" s="532"/>
      <c r="D213" s="576"/>
      <c r="E213" s="582"/>
      <c r="F213" s="575"/>
      <c r="G213" s="575"/>
      <c r="H213" s="600"/>
      <c r="I213" s="577"/>
      <c r="J213" s="585">
        <v>1800</v>
      </c>
      <c r="K213" s="1978">
        <f>K211+J213</f>
        <v>18928731</v>
      </c>
    </row>
    <row r="214" spans="1:11">
      <c r="A214" s="557"/>
      <c r="B214" s="3580"/>
      <c r="C214" s="556" t="s">
        <v>1837</v>
      </c>
      <c r="D214" s="3649"/>
      <c r="E214" s="3647"/>
      <c r="F214" s="3645"/>
      <c r="G214" s="3645"/>
      <c r="H214" s="537"/>
      <c r="I214" s="3645">
        <v>15390</v>
      </c>
      <c r="J214" s="595"/>
      <c r="K214" s="1977">
        <f>K213-I214</f>
        <v>18913341</v>
      </c>
    </row>
    <row r="215" spans="1:11">
      <c r="A215" s="554"/>
      <c r="B215" s="3581"/>
      <c r="C215" s="555" t="s">
        <v>1838</v>
      </c>
      <c r="D215" s="3650"/>
      <c r="E215" s="3648"/>
      <c r="F215" s="3646"/>
      <c r="G215" s="3646"/>
      <c r="H215" s="515"/>
      <c r="I215" s="3646"/>
      <c r="J215" s="559"/>
      <c r="K215" s="1978"/>
    </row>
    <row r="216" spans="1:11">
      <c r="A216" s="554"/>
      <c r="B216" s="3579"/>
      <c r="C216" s="532"/>
      <c r="D216" s="576"/>
      <c r="E216" s="582"/>
      <c r="F216" s="577"/>
      <c r="G216" s="577"/>
      <c r="H216" s="600"/>
      <c r="I216" s="577"/>
      <c r="J216" s="585">
        <v>1500</v>
      </c>
      <c r="K216" s="2035">
        <f>K214+J216</f>
        <v>18914841</v>
      </c>
    </row>
    <row r="217" spans="1:11">
      <c r="A217" s="557"/>
      <c r="B217" s="3580"/>
      <c r="C217" s="556" t="s">
        <v>869</v>
      </c>
      <c r="D217" s="3649"/>
      <c r="E217" s="1796"/>
      <c r="F217" s="457"/>
      <c r="G217" s="3663"/>
      <c r="H217" s="3659"/>
      <c r="I217" s="3645">
        <v>159580</v>
      </c>
      <c r="J217" s="595"/>
      <c r="K217" s="1977">
        <f>K216-I217</f>
        <v>18755261</v>
      </c>
    </row>
    <row r="218" spans="1:11">
      <c r="A218" s="554"/>
      <c r="B218" s="3581"/>
      <c r="C218" s="553" t="s">
        <v>1138</v>
      </c>
      <c r="D218" s="3650"/>
      <c r="E218" s="3655"/>
      <c r="F218" s="461"/>
      <c r="G218" s="3664"/>
      <c r="H218" s="3660"/>
      <c r="I218" s="3646"/>
      <c r="J218" s="595"/>
      <c r="K218" s="1978"/>
    </row>
    <row r="219" spans="1:11">
      <c r="A219" s="554"/>
      <c r="B219" s="3579"/>
      <c r="C219" s="546"/>
      <c r="D219" s="576"/>
      <c r="E219" s="584"/>
      <c r="F219" s="577"/>
      <c r="G219" s="577"/>
      <c r="H219" s="600"/>
      <c r="I219" s="577"/>
      <c r="J219" s="585">
        <v>1650</v>
      </c>
      <c r="K219" s="1978">
        <f>K217+J219</f>
        <v>18756911</v>
      </c>
    </row>
    <row r="220" spans="1:11">
      <c r="A220" s="557"/>
      <c r="B220" s="3601"/>
      <c r="C220" s="474" t="s">
        <v>815</v>
      </c>
      <c r="D220" s="3649" t="s">
        <v>46</v>
      </c>
      <c r="E220" s="3647"/>
      <c r="F220" s="3645"/>
      <c r="G220" s="3645"/>
      <c r="H220" s="537"/>
      <c r="I220" s="3645">
        <v>4043358</v>
      </c>
      <c r="J220" s="595"/>
      <c r="K220" s="1977">
        <f>K219-I220</f>
        <v>14713553</v>
      </c>
    </row>
    <row r="221" spans="1:11">
      <c r="A221" s="554"/>
      <c r="B221" s="3602"/>
      <c r="C221" s="477" t="s">
        <v>889</v>
      </c>
      <c r="D221" s="3650"/>
      <c r="E221" s="3648"/>
      <c r="F221" s="3646"/>
      <c r="G221" s="3646"/>
      <c r="H221" s="515"/>
      <c r="I221" s="3646"/>
      <c r="J221" s="559"/>
      <c r="K221" s="1978"/>
    </row>
    <row r="222" spans="1:11">
      <c r="A222" s="554"/>
      <c r="B222" s="3579"/>
      <c r="C222" s="532"/>
      <c r="D222" s="576"/>
      <c r="E222" s="582"/>
      <c r="F222" s="600"/>
      <c r="G222" s="600"/>
      <c r="H222" s="600"/>
      <c r="I222" s="600"/>
      <c r="J222" s="604">
        <v>1800</v>
      </c>
      <c r="K222" s="1978">
        <f>K220+J222</f>
        <v>14715353</v>
      </c>
    </row>
    <row r="223" spans="1:11">
      <c r="A223" s="557"/>
      <c r="B223" s="3601"/>
      <c r="C223" s="474" t="s">
        <v>815</v>
      </c>
      <c r="D223" s="3649" t="s">
        <v>1150</v>
      </c>
      <c r="E223" s="3647"/>
      <c r="F223" s="3645"/>
      <c r="G223" s="3645"/>
      <c r="H223" s="3645"/>
      <c r="I223" s="3645">
        <v>489891</v>
      </c>
      <c r="J223" s="464"/>
      <c r="K223" s="1977">
        <f>K222-I223</f>
        <v>14225462</v>
      </c>
    </row>
    <row r="224" spans="1:11">
      <c r="A224" s="554"/>
      <c r="B224" s="3602"/>
      <c r="C224" s="477" t="s">
        <v>1151</v>
      </c>
      <c r="D224" s="3650"/>
      <c r="E224" s="3648"/>
      <c r="F224" s="3646"/>
      <c r="G224" s="3646"/>
      <c r="H224" s="3646"/>
      <c r="I224" s="3646"/>
      <c r="J224" s="559"/>
      <c r="K224" s="1978"/>
    </row>
    <row r="225" spans="1:11">
      <c r="A225" s="554"/>
      <c r="B225" s="3579"/>
      <c r="C225" s="532"/>
      <c r="D225" s="528"/>
      <c r="E225" s="584"/>
      <c r="F225" s="577"/>
      <c r="G225" s="577"/>
      <c r="H225" s="600"/>
      <c r="I225" s="577"/>
      <c r="J225" s="604">
        <v>1800</v>
      </c>
      <c r="K225" s="1978">
        <f>K223+J225</f>
        <v>14227262</v>
      </c>
    </row>
    <row r="226" spans="1:11">
      <c r="A226" s="557"/>
      <c r="B226" s="3580"/>
      <c r="C226" s="556" t="s">
        <v>815</v>
      </c>
      <c r="D226" s="3649" t="s">
        <v>906</v>
      </c>
      <c r="E226" s="3647"/>
      <c r="F226" s="3658"/>
      <c r="G226" s="3645"/>
      <c r="H226" s="3645"/>
      <c r="I226" s="3645">
        <v>943360</v>
      </c>
      <c r="J226" s="3659"/>
      <c r="K226" s="1977">
        <f>K225-I226</f>
        <v>13283902</v>
      </c>
    </row>
    <row r="227" spans="1:11">
      <c r="A227" s="554"/>
      <c r="B227" s="3581"/>
      <c r="C227" s="555" t="s">
        <v>1056</v>
      </c>
      <c r="D227" s="3650"/>
      <c r="E227" s="3648"/>
      <c r="F227" s="3646"/>
      <c r="G227" s="3646"/>
      <c r="H227" s="3646"/>
      <c r="I227" s="3646"/>
      <c r="J227" s="3660"/>
      <c r="K227" s="1978"/>
    </row>
    <row r="228" spans="1:11">
      <c r="A228" s="554"/>
      <c r="B228" s="3579"/>
      <c r="C228" s="532"/>
      <c r="D228" s="576"/>
      <c r="E228" s="605"/>
      <c r="F228" s="577"/>
      <c r="G228" s="577"/>
      <c r="H228" s="586"/>
      <c r="I228" s="577"/>
      <c r="J228" s="585">
        <v>1800</v>
      </c>
      <c r="K228" s="1978">
        <f>K226+J228</f>
        <v>13285702</v>
      </c>
    </row>
    <row r="229" spans="1:11">
      <c r="A229" s="557"/>
      <c r="B229" s="3580"/>
      <c r="C229" s="556" t="s">
        <v>1710</v>
      </c>
      <c r="D229" s="485" t="s">
        <v>46</v>
      </c>
      <c r="E229" s="3647"/>
      <c r="F229" s="3658"/>
      <c r="G229" s="3645"/>
      <c r="H229" s="3645"/>
      <c r="I229" s="3645">
        <v>246140</v>
      </c>
      <c r="J229" s="595"/>
      <c r="K229" s="1977">
        <f>K228-I229</f>
        <v>13039562</v>
      </c>
    </row>
    <row r="230" spans="1:11">
      <c r="A230" s="554"/>
      <c r="B230" s="3581"/>
      <c r="C230" s="555" t="s">
        <v>1772</v>
      </c>
      <c r="D230" s="486"/>
      <c r="E230" s="3648"/>
      <c r="F230" s="3646"/>
      <c r="G230" s="3646"/>
      <c r="H230" s="3646"/>
      <c r="I230" s="3646"/>
      <c r="J230" s="559"/>
      <c r="K230" s="1978"/>
    </row>
    <row r="231" spans="1:11">
      <c r="A231" s="554"/>
      <c r="B231" s="3579"/>
      <c r="C231" s="532"/>
      <c r="D231" s="576"/>
      <c r="E231" s="582"/>
      <c r="F231" s="575"/>
      <c r="G231" s="577"/>
      <c r="H231" s="600"/>
      <c r="I231" s="577"/>
      <c r="J231" s="585">
        <v>1500</v>
      </c>
      <c r="K231" s="1978">
        <f>K229+J231</f>
        <v>13041062</v>
      </c>
    </row>
    <row r="232" spans="1:11">
      <c r="A232" s="557"/>
      <c r="B232" s="3580"/>
      <c r="C232" s="556" t="s">
        <v>1710</v>
      </c>
      <c r="D232" s="485" t="s">
        <v>46</v>
      </c>
      <c r="E232" s="3647"/>
      <c r="F232" s="3658"/>
      <c r="G232" s="3645"/>
      <c r="H232" s="3645"/>
      <c r="I232" s="3645">
        <v>128140</v>
      </c>
      <c r="J232" s="595"/>
      <c r="K232" s="1977">
        <f>K231-I232</f>
        <v>12912922</v>
      </c>
    </row>
    <row r="233" spans="1:11">
      <c r="A233" s="554"/>
      <c r="B233" s="3581"/>
      <c r="C233" s="555" t="s">
        <v>1773</v>
      </c>
      <c r="D233" s="519"/>
      <c r="E233" s="3648"/>
      <c r="F233" s="3646"/>
      <c r="G233" s="3646"/>
      <c r="H233" s="3646"/>
      <c r="I233" s="3646"/>
      <c r="J233" s="559"/>
      <c r="K233" s="1978"/>
    </row>
    <row r="234" spans="1:11">
      <c r="A234" s="554"/>
      <c r="B234" s="3579"/>
      <c r="C234" s="532"/>
      <c r="D234" s="576"/>
      <c r="E234" s="582"/>
      <c r="F234" s="577"/>
      <c r="G234" s="577"/>
      <c r="H234" s="600"/>
      <c r="I234" s="577"/>
      <c r="J234" s="585">
        <v>1500</v>
      </c>
      <c r="K234" s="1978">
        <f>K232+J234</f>
        <v>12914422</v>
      </c>
    </row>
    <row r="235" spans="1:11">
      <c r="A235" s="557"/>
      <c r="B235" s="3580"/>
      <c r="C235" s="474" t="s">
        <v>1716</v>
      </c>
      <c r="D235" s="485" t="s">
        <v>46</v>
      </c>
      <c r="E235" s="3654"/>
      <c r="F235" s="3658"/>
      <c r="G235" s="3645"/>
      <c r="H235" s="3645"/>
      <c r="I235" s="3645">
        <v>406500</v>
      </c>
      <c r="J235" s="464"/>
      <c r="K235" s="1977">
        <f>K234-I235</f>
        <v>12507922</v>
      </c>
    </row>
    <row r="236" spans="1:11">
      <c r="A236" s="554"/>
      <c r="B236" s="3581"/>
      <c r="C236" s="477" t="s">
        <v>1774</v>
      </c>
      <c r="D236" s="519"/>
      <c r="E236" s="3655"/>
      <c r="F236" s="3646"/>
      <c r="G236" s="3646"/>
      <c r="H236" s="3646"/>
      <c r="I236" s="3646"/>
      <c r="J236" s="559"/>
      <c r="K236" s="1978"/>
    </row>
    <row r="237" spans="1:11">
      <c r="A237" s="554"/>
      <c r="B237" s="3579"/>
      <c r="C237" s="532"/>
      <c r="D237" s="576"/>
      <c r="E237" s="582"/>
      <c r="F237" s="575"/>
      <c r="G237" s="600"/>
      <c r="H237" s="600"/>
      <c r="I237" s="577"/>
      <c r="J237" s="585">
        <v>750</v>
      </c>
      <c r="K237" s="1978">
        <f>K235+J237</f>
        <v>12508672</v>
      </c>
    </row>
    <row r="238" spans="1:11">
      <c r="A238" s="557"/>
      <c r="B238" s="3580"/>
      <c r="C238" s="556" t="s">
        <v>869</v>
      </c>
      <c r="D238" s="485" t="s">
        <v>46</v>
      </c>
      <c r="E238" s="974"/>
      <c r="F238" s="3658"/>
      <c r="G238" s="3645"/>
      <c r="H238" s="3645"/>
      <c r="I238" s="3645">
        <v>221723</v>
      </c>
      <c r="J238" s="595"/>
      <c r="K238" s="1977">
        <f>K237-I238</f>
        <v>12286949</v>
      </c>
    </row>
    <row r="239" spans="1:11">
      <c r="A239" s="554"/>
      <c r="B239" s="3581"/>
      <c r="C239" s="555" t="s">
        <v>1775</v>
      </c>
      <c r="D239" s="519"/>
      <c r="E239" s="3648"/>
      <c r="F239" s="3646"/>
      <c r="G239" s="3646"/>
      <c r="H239" s="3646"/>
      <c r="I239" s="3646"/>
      <c r="J239" s="559"/>
      <c r="K239" s="1978"/>
    </row>
    <row r="240" spans="1:11">
      <c r="A240" s="554"/>
      <c r="B240" s="3579"/>
      <c r="C240" s="532"/>
      <c r="D240" s="576"/>
      <c r="E240" s="582"/>
      <c r="F240" s="575"/>
      <c r="G240" s="600"/>
      <c r="H240" s="600"/>
      <c r="I240" s="577"/>
      <c r="J240" s="585">
        <v>1650</v>
      </c>
      <c r="K240" s="1978">
        <f>K238+J240</f>
        <v>12288599</v>
      </c>
    </row>
    <row r="241" spans="1:11">
      <c r="A241" s="557"/>
      <c r="B241" s="3580"/>
      <c r="C241" s="556" t="s">
        <v>869</v>
      </c>
      <c r="D241" s="485" t="s">
        <v>46</v>
      </c>
      <c r="E241" s="3647"/>
      <c r="F241" s="3658"/>
      <c r="G241" s="3645"/>
      <c r="H241" s="3645"/>
      <c r="I241" s="3645">
        <v>38860</v>
      </c>
      <c r="J241" s="595"/>
      <c r="K241" s="1977">
        <f>K240-I241</f>
        <v>12249739</v>
      </c>
    </row>
    <row r="242" spans="1:11">
      <c r="A242" s="554"/>
      <c r="B242" s="3581"/>
      <c r="C242" s="555" t="s">
        <v>1776</v>
      </c>
      <c r="D242" s="519"/>
      <c r="E242" s="3648"/>
      <c r="F242" s="3646"/>
      <c r="G242" s="3646"/>
      <c r="H242" s="3646"/>
      <c r="I242" s="3646"/>
      <c r="J242" s="559"/>
      <c r="K242" s="1978"/>
    </row>
    <row r="243" spans="1:11">
      <c r="A243" s="554"/>
      <c r="B243" s="3579"/>
      <c r="C243" s="532"/>
      <c r="D243" s="576"/>
      <c r="E243" s="582"/>
      <c r="F243" s="575"/>
      <c r="G243" s="575"/>
      <c r="H243" s="600"/>
      <c r="I243" s="577"/>
      <c r="J243" s="585">
        <v>1650</v>
      </c>
      <c r="K243" s="1978">
        <f>K241+J243</f>
        <v>12251389</v>
      </c>
    </row>
    <row r="244" spans="1:11">
      <c r="A244" s="557"/>
      <c r="B244" s="3580"/>
      <c r="C244" s="556" t="s">
        <v>869</v>
      </c>
      <c r="D244" s="485" t="s">
        <v>46</v>
      </c>
      <c r="E244" s="3647"/>
      <c r="F244" s="3658"/>
      <c r="G244" s="3645"/>
      <c r="H244" s="534"/>
      <c r="I244" s="3645">
        <v>1129454</v>
      </c>
      <c r="J244" s="595"/>
      <c r="K244" s="1977">
        <f>K243-I244</f>
        <v>11121935</v>
      </c>
    </row>
    <row r="245" spans="1:11">
      <c r="A245" s="554"/>
      <c r="B245" s="3581"/>
      <c r="C245" s="555" t="s">
        <v>1777</v>
      </c>
      <c r="D245" s="519"/>
      <c r="E245" s="3648"/>
      <c r="F245" s="3646"/>
      <c r="G245" s="3646"/>
      <c r="H245" s="515"/>
      <c r="I245" s="3646"/>
      <c r="J245" s="559"/>
      <c r="K245" s="1978"/>
    </row>
    <row r="246" spans="1:11">
      <c r="A246" s="554"/>
      <c r="B246" s="3579"/>
      <c r="C246" s="532"/>
      <c r="D246" s="576"/>
      <c r="E246" s="582"/>
      <c r="F246" s="577"/>
      <c r="G246" s="577"/>
      <c r="H246" s="600"/>
      <c r="I246" s="577"/>
      <c r="J246" s="585">
        <v>1650</v>
      </c>
      <c r="K246" s="1978">
        <f>K244+J246</f>
        <v>11123585</v>
      </c>
    </row>
    <row r="247" spans="1:11">
      <c r="A247" s="557"/>
      <c r="B247" s="3580"/>
      <c r="C247" s="556" t="s">
        <v>869</v>
      </c>
      <c r="D247" s="485" t="s">
        <v>46</v>
      </c>
      <c r="E247" s="3647"/>
      <c r="F247" s="3645"/>
      <c r="G247" s="3645"/>
      <c r="H247" s="537"/>
      <c r="I247" s="3645">
        <v>360860</v>
      </c>
      <c r="J247" s="595"/>
      <c r="K247" s="1977">
        <f>K246-I247</f>
        <v>10762725</v>
      </c>
    </row>
    <row r="248" spans="1:11">
      <c r="A248" s="554"/>
      <c r="B248" s="3581"/>
      <c r="C248" s="555" t="s">
        <v>1778</v>
      </c>
      <c r="D248" s="519"/>
      <c r="E248" s="3648"/>
      <c r="F248" s="3646"/>
      <c r="G248" s="3646"/>
      <c r="H248" s="515"/>
      <c r="I248" s="3646"/>
      <c r="J248" s="559"/>
      <c r="K248" s="1978"/>
    </row>
    <row r="249" spans="1:11">
      <c r="A249" s="554"/>
      <c r="B249" s="3579"/>
      <c r="C249" s="532"/>
      <c r="D249" s="576"/>
      <c r="E249" s="582"/>
      <c r="F249" s="577"/>
      <c r="G249" s="577"/>
      <c r="H249" s="600"/>
      <c r="I249" s="577"/>
      <c r="J249" s="585">
        <v>1650</v>
      </c>
      <c r="K249" s="1978">
        <f>K247+J249</f>
        <v>10764375</v>
      </c>
    </row>
    <row r="250" spans="1:11">
      <c r="A250" s="557"/>
      <c r="B250" s="3580"/>
      <c r="C250" s="556" t="s">
        <v>869</v>
      </c>
      <c r="D250" s="485" t="s">
        <v>46</v>
      </c>
      <c r="E250" s="974"/>
      <c r="F250" s="3658"/>
      <c r="G250" s="3645"/>
      <c r="H250" s="3645"/>
      <c r="I250" s="3645">
        <v>639136</v>
      </c>
      <c r="J250" s="595"/>
      <c r="K250" s="1977">
        <f>K249-I250</f>
        <v>10125239</v>
      </c>
    </row>
    <row r="251" spans="1:11">
      <c r="A251" s="554"/>
      <c r="B251" s="3581"/>
      <c r="C251" s="555" t="s">
        <v>1779</v>
      </c>
      <c r="D251" s="3650"/>
      <c r="E251" s="3655"/>
      <c r="F251" s="3646"/>
      <c r="G251" s="3646"/>
      <c r="H251" s="3646"/>
      <c r="I251" s="3646"/>
      <c r="J251" s="559"/>
      <c r="K251" s="1978"/>
    </row>
    <row r="252" spans="1:11">
      <c r="A252" s="554"/>
      <c r="B252" s="3579"/>
      <c r="C252" s="532"/>
      <c r="D252" s="576"/>
      <c r="E252" s="582"/>
      <c r="F252" s="575"/>
      <c r="G252" s="575"/>
      <c r="H252" s="600"/>
      <c r="I252" s="577"/>
      <c r="J252" s="585">
        <v>1650</v>
      </c>
      <c r="K252" s="1978">
        <f>K250+J252</f>
        <v>10126889</v>
      </c>
    </row>
    <row r="253" spans="1:11">
      <c r="A253" s="557"/>
      <c r="B253" s="3580"/>
      <c r="C253" s="556" t="s">
        <v>869</v>
      </c>
      <c r="D253" s="485" t="s">
        <v>46</v>
      </c>
      <c r="E253" s="1136"/>
      <c r="F253" s="3658"/>
      <c r="G253" s="3645"/>
      <c r="H253" s="534"/>
      <c r="I253" s="3645">
        <v>38860</v>
      </c>
      <c r="J253" s="464"/>
      <c r="K253" s="1977">
        <f>K252-I253</f>
        <v>10088029</v>
      </c>
    </row>
    <row r="254" spans="1:11">
      <c r="A254" s="554"/>
      <c r="B254" s="3581"/>
      <c r="C254" s="555" t="s">
        <v>1780</v>
      </c>
      <c r="D254" s="3650"/>
      <c r="E254" s="3655"/>
      <c r="F254" s="3646"/>
      <c r="G254" s="3646"/>
      <c r="H254" s="515"/>
      <c r="I254" s="3646"/>
      <c r="J254" s="559"/>
      <c r="K254" s="1978"/>
    </row>
    <row r="255" spans="1:11">
      <c r="A255" s="554"/>
      <c r="B255" s="3579"/>
      <c r="C255" s="532"/>
      <c r="D255" s="576"/>
      <c r="E255" s="582"/>
      <c r="F255" s="577"/>
      <c r="G255" s="577"/>
      <c r="H255" s="600"/>
      <c r="I255" s="577"/>
      <c r="J255" s="585">
        <v>1650</v>
      </c>
      <c r="K255" s="2035">
        <f>K253+J255</f>
        <v>10089679</v>
      </c>
    </row>
    <row r="256" spans="1:11">
      <c r="A256" s="557"/>
      <c r="B256" s="3580"/>
      <c r="C256" s="480" t="s">
        <v>821</v>
      </c>
      <c r="D256" s="3656" t="s">
        <v>1892</v>
      </c>
      <c r="E256" s="3657" t="s">
        <v>1894</v>
      </c>
      <c r="F256" s="3658"/>
      <c r="G256" s="3658">
        <v>48708</v>
      </c>
      <c r="H256" s="2566"/>
      <c r="I256" s="2566"/>
      <c r="J256" s="595"/>
      <c r="K256" s="1977">
        <f>K255-G256</f>
        <v>10040971</v>
      </c>
    </row>
    <row r="257" spans="1:11">
      <c r="A257" s="554"/>
      <c r="B257" s="3581"/>
      <c r="C257" s="477" t="s">
        <v>1895</v>
      </c>
      <c r="D257" s="3650" t="s">
        <v>1893</v>
      </c>
      <c r="E257" s="3648"/>
      <c r="F257" s="3646"/>
      <c r="G257" s="3646"/>
      <c r="H257" s="1976"/>
      <c r="I257" s="1976"/>
      <c r="J257" s="595"/>
      <c r="K257" s="1978"/>
    </row>
    <row r="258" spans="1:11">
      <c r="A258" s="554"/>
      <c r="B258" s="3579"/>
      <c r="C258" s="532"/>
      <c r="D258" s="528"/>
      <c r="E258" s="584"/>
      <c r="F258" s="577"/>
      <c r="G258" s="577"/>
      <c r="H258" s="2034"/>
      <c r="I258" s="2034"/>
      <c r="J258" s="585">
        <v>1800</v>
      </c>
      <c r="K258" s="1978">
        <f>K256+J258</f>
        <v>10042771</v>
      </c>
    </row>
    <row r="259" spans="1:11">
      <c r="A259" s="557"/>
      <c r="B259" s="3580"/>
      <c r="C259" s="665" t="s">
        <v>815</v>
      </c>
      <c r="D259" s="3656" t="s">
        <v>1892</v>
      </c>
      <c r="E259" s="3657" t="s">
        <v>1894</v>
      </c>
      <c r="F259" s="3658"/>
      <c r="G259" s="3645">
        <v>148051</v>
      </c>
      <c r="H259" s="1975"/>
      <c r="I259" s="1975"/>
      <c r="J259" s="595"/>
      <c r="K259" s="1977">
        <f>K258-G259</f>
        <v>9894720</v>
      </c>
    </row>
    <row r="260" spans="1:11">
      <c r="A260" s="554"/>
      <c r="B260" s="3581"/>
      <c r="C260" s="538" t="s">
        <v>1896</v>
      </c>
      <c r="D260" s="3650" t="s">
        <v>1893</v>
      </c>
      <c r="E260" s="3648"/>
      <c r="F260" s="3646"/>
      <c r="G260" s="3646"/>
      <c r="H260" s="1976"/>
      <c r="I260" s="1976"/>
      <c r="J260" s="595"/>
      <c r="K260" s="1978"/>
    </row>
    <row r="261" spans="1:11">
      <c r="A261" s="554"/>
      <c r="B261" s="3579"/>
      <c r="C261" s="528"/>
      <c r="D261" s="576"/>
      <c r="E261" s="582"/>
      <c r="F261" s="577"/>
      <c r="G261" s="577"/>
      <c r="H261" s="2034"/>
      <c r="I261" s="2034"/>
      <c r="J261" s="585">
        <v>1800</v>
      </c>
      <c r="K261" s="1978">
        <f>K259+J261</f>
        <v>9896520</v>
      </c>
    </row>
    <row r="262" spans="1:11">
      <c r="A262" s="557"/>
      <c r="B262" s="3580"/>
      <c r="C262" s="499" t="s">
        <v>781</v>
      </c>
      <c r="D262" s="3656" t="s">
        <v>1892</v>
      </c>
      <c r="E262" s="3657" t="s">
        <v>1894</v>
      </c>
      <c r="F262" s="3652"/>
      <c r="G262" s="3652">
        <v>20390</v>
      </c>
      <c r="H262" s="1975"/>
      <c r="I262" s="1975"/>
      <c r="J262" s="595"/>
      <c r="K262" s="1977">
        <f>K261-G262</f>
        <v>9876130</v>
      </c>
    </row>
    <row r="263" spans="1:11">
      <c r="A263" s="554"/>
      <c r="B263" s="3581"/>
      <c r="C263" s="477" t="s">
        <v>1897</v>
      </c>
      <c r="D263" s="3650" t="s">
        <v>1893</v>
      </c>
      <c r="E263" s="3648"/>
      <c r="F263" s="3653"/>
      <c r="G263" s="3653"/>
      <c r="H263" s="1976"/>
      <c r="I263" s="1976"/>
      <c r="J263" s="595"/>
      <c r="K263" s="1978"/>
    </row>
    <row r="264" spans="1:11">
      <c r="A264" s="554"/>
      <c r="B264" s="3579"/>
      <c r="C264" s="532"/>
      <c r="D264" s="576"/>
      <c r="E264" s="582"/>
      <c r="F264" s="577"/>
      <c r="G264" s="577"/>
      <c r="H264" s="2034"/>
      <c r="I264" s="2034"/>
      <c r="J264" s="585">
        <v>1500</v>
      </c>
      <c r="K264" s="1978">
        <f>K262+J264</f>
        <v>9877630</v>
      </c>
    </row>
    <row r="265" spans="1:11">
      <c r="A265" s="557"/>
      <c r="B265" s="3580"/>
      <c r="C265" s="499" t="s">
        <v>781</v>
      </c>
      <c r="D265" s="3656" t="s">
        <v>1892</v>
      </c>
      <c r="E265" s="3657" t="s">
        <v>1894</v>
      </c>
      <c r="F265" s="3645"/>
      <c r="G265" s="3645">
        <v>42140</v>
      </c>
      <c r="H265" s="1975"/>
      <c r="I265" s="1975"/>
      <c r="J265" s="595"/>
      <c r="K265" s="1977">
        <f>K264-G265</f>
        <v>9835490</v>
      </c>
    </row>
    <row r="266" spans="1:11">
      <c r="A266" s="554"/>
      <c r="B266" s="3581"/>
      <c r="C266" s="477" t="s">
        <v>1898</v>
      </c>
      <c r="D266" s="3650" t="s">
        <v>1893</v>
      </c>
      <c r="E266" s="3648"/>
      <c r="F266" s="3646"/>
      <c r="G266" s="3646"/>
      <c r="H266" s="1976"/>
      <c r="I266" s="1976"/>
      <c r="J266" s="595"/>
      <c r="K266" s="1978"/>
    </row>
    <row r="267" spans="1:11">
      <c r="A267" s="554"/>
      <c r="B267" s="3579"/>
      <c r="C267" s="532"/>
      <c r="D267" s="576"/>
      <c r="E267" s="582"/>
      <c r="F267" s="577"/>
      <c r="G267" s="577"/>
      <c r="H267" s="2034"/>
      <c r="I267" s="2034"/>
      <c r="J267" s="585">
        <v>1500</v>
      </c>
      <c r="K267" s="1978">
        <f>K265+J267</f>
        <v>9836990</v>
      </c>
    </row>
    <row r="268" spans="1:11">
      <c r="A268" s="557"/>
      <c r="B268" s="3580"/>
      <c r="C268" s="556" t="s">
        <v>869</v>
      </c>
      <c r="D268" s="3656" t="s">
        <v>1892</v>
      </c>
      <c r="E268" s="3657" t="s">
        <v>1894</v>
      </c>
      <c r="F268" s="3645"/>
      <c r="G268" s="3645">
        <v>47660</v>
      </c>
      <c r="H268" s="1960"/>
      <c r="I268" s="1960"/>
      <c r="J268" s="3659"/>
      <c r="K268" s="1977">
        <f>K267-G268</f>
        <v>9789330</v>
      </c>
    </row>
    <row r="269" spans="1:11">
      <c r="A269" s="554"/>
      <c r="B269" s="3581"/>
      <c r="C269" s="555" t="s">
        <v>1903</v>
      </c>
      <c r="D269" s="3650" t="s">
        <v>1893</v>
      </c>
      <c r="E269" s="3648"/>
      <c r="F269" s="3646"/>
      <c r="G269" s="3646"/>
      <c r="H269" s="1961"/>
      <c r="I269" s="1961"/>
      <c r="J269" s="3660"/>
      <c r="K269" s="1978"/>
    </row>
    <row r="270" spans="1:11">
      <c r="A270" s="554"/>
      <c r="B270" s="3579"/>
      <c r="C270" s="532"/>
      <c r="D270" s="576"/>
      <c r="E270" s="582"/>
      <c r="F270" s="600"/>
      <c r="G270" s="600"/>
      <c r="H270" s="600"/>
      <c r="I270" s="600"/>
      <c r="J270" s="585">
        <v>1650</v>
      </c>
      <c r="K270" s="1978">
        <f>K268+J270</f>
        <v>9790980</v>
      </c>
    </row>
    <row r="271" spans="1:11">
      <c r="A271" s="557"/>
      <c r="B271" s="3580"/>
      <c r="C271" s="556" t="s">
        <v>869</v>
      </c>
      <c r="D271" s="3656" t="s">
        <v>1892</v>
      </c>
      <c r="E271" s="3657" t="s">
        <v>1894</v>
      </c>
      <c r="F271" s="3658"/>
      <c r="G271" s="3645">
        <v>49671</v>
      </c>
      <c r="H271" s="3645"/>
      <c r="I271" s="3645"/>
      <c r="J271" s="923"/>
      <c r="K271" s="1977">
        <f>K270-G271</f>
        <v>9741309</v>
      </c>
    </row>
    <row r="272" spans="1:11">
      <c r="A272" s="554"/>
      <c r="B272" s="3581"/>
      <c r="C272" s="555" t="s">
        <v>1904</v>
      </c>
      <c r="D272" s="3650" t="s">
        <v>1893</v>
      </c>
      <c r="E272" s="3648"/>
      <c r="F272" s="3646"/>
      <c r="G272" s="3646"/>
      <c r="H272" s="3646"/>
      <c r="I272" s="3646"/>
      <c r="J272" s="460"/>
      <c r="K272" s="1978"/>
    </row>
    <row r="273" spans="1:11">
      <c r="A273" s="554"/>
      <c r="B273" s="3579"/>
      <c r="C273" s="532"/>
      <c r="D273" s="528"/>
      <c r="E273" s="584"/>
      <c r="F273" s="577"/>
      <c r="G273" s="577"/>
      <c r="H273" s="600"/>
      <c r="I273" s="577"/>
      <c r="J273" s="585">
        <v>1650</v>
      </c>
      <c r="K273" s="2035">
        <f>K271+J273</f>
        <v>9742959</v>
      </c>
    </row>
    <row r="274" spans="1:11">
      <c r="A274" s="557"/>
      <c r="B274" s="3580"/>
      <c r="C274" s="474" t="s">
        <v>815</v>
      </c>
      <c r="D274" s="485" t="s">
        <v>1847</v>
      </c>
      <c r="E274" s="3647" t="s">
        <v>1848</v>
      </c>
      <c r="F274" s="3645"/>
      <c r="G274" s="3645">
        <v>458865</v>
      </c>
      <c r="H274" s="3661"/>
      <c r="I274" s="3645"/>
      <c r="J274" s="3659"/>
      <c r="K274" s="1977">
        <f>K273-G274</f>
        <v>9284094</v>
      </c>
    </row>
    <row r="275" spans="1:11">
      <c r="A275" s="554"/>
      <c r="B275" s="3581"/>
      <c r="C275" s="461" t="s">
        <v>1846</v>
      </c>
      <c r="D275" s="486" t="s">
        <v>1819</v>
      </c>
      <c r="E275" s="3648"/>
      <c r="F275" s="3646"/>
      <c r="G275" s="3646"/>
      <c r="H275" s="3662"/>
      <c r="I275" s="3646"/>
      <c r="J275" s="3660"/>
      <c r="K275" s="1978"/>
    </row>
    <row r="276" spans="1:11">
      <c r="A276" s="554"/>
      <c r="B276" s="3579"/>
      <c r="C276" s="532"/>
      <c r="D276" s="602"/>
      <c r="E276" s="605"/>
      <c r="F276" s="577"/>
      <c r="G276" s="577"/>
      <c r="H276" s="600"/>
      <c r="I276" s="577"/>
      <c r="J276" s="604">
        <v>1800</v>
      </c>
      <c r="K276" s="1978">
        <f>K274+J276</f>
        <v>9285894</v>
      </c>
    </row>
    <row r="277" spans="1:11">
      <c r="A277" s="557"/>
      <c r="B277" s="3580"/>
      <c r="C277" s="517" t="s">
        <v>1716</v>
      </c>
      <c r="D277" s="485" t="s">
        <v>1847</v>
      </c>
      <c r="E277" s="3647" t="s">
        <v>1848</v>
      </c>
      <c r="F277" s="3652"/>
      <c r="G277" s="3652">
        <v>42300</v>
      </c>
      <c r="H277" s="537"/>
      <c r="I277" s="1975"/>
      <c r="J277" s="595"/>
      <c r="K277" s="1977">
        <f>K276-G277</f>
        <v>9243594</v>
      </c>
    </row>
    <row r="278" spans="1:11">
      <c r="A278" s="554"/>
      <c r="B278" s="3581"/>
      <c r="C278" s="555" t="s">
        <v>1890</v>
      </c>
      <c r="D278" s="486" t="s">
        <v>1819</v>
      </c>
      <c r="E278" s="3648"/>
      <c r="F278" s="3653"/>
      <c r="G278" s="3653"/>
      <c r="H278" s="515"/>
      <c r="I278" s="1976"/>
      <c r="J278" s="595"/>
      <c r="K278" s="1978"/>
    </row>
    <row r="279" spans="1:11">
      <c r="A279" s="554"/>
      <c r="B279" s="3579"/>
      <c r="C279" s="532"/>
      <c r="D279" s="576"/>
      <c r="E279" s="582"/>
      <c r="F279" s="577"/>
      <c r="G279" s="577"/>
      <c r="H279" s="600"/>
      <c r="I279" s="2034"/>
      <c r="J279" s="585">
        <v>750</v>
      </c>
      <c r="K279" s="1978">
        <f>K277+J279</f>
        <v>9244344</v>
      </c>
    </row>
    <row r="280" spans="1:11">
      <c r="A280" s="557"/>
      <c r="B280" s="3580"/>
      <c r="C280" s="556" t="s">
        <v>869</v>
      </c>
      <c r="D280" s="485" t="s">
        <v>1847</v>
      </c>
      <c r="E280" s="3647" t="s">
        <v>1848</v>
      </c>
      <c r="F280" s="3645"/>
      <c r="G280" s="3645">
        <v>41707</v>
      </c>
      <c r="H280" s="537"/>
      <c r="I280" s="3645"/>
      <c r="J280" s="595"/>
      <c r="K280" s="1977">
        <f>K279-G280</f>
        <v>9202637</v>
      </c>
    </row>
    <row r="281" spans="1:11">
      <c r="A281" s="554"/>
      <c r="B281" s="3581"/>
      <c r="C281" s="555" t="s">
        <v>1849</v>
      </c>
      <c r="D281" s="486" t="s">
        <v>1819</v>
      </c>
      <c r="E281" s="3648"/>
      <c r="F281" s="3646"/>
      <c r="G281" s="3646"/>
      <c r="H281" s="515"/>
      <c r="I281" s="3646"/>
      <c r="J281" s="559"/>
      <c r="K281" s="1978"/>
    </row>
    <row r="282" spans="1:11">
      <c r="A282" s="554"/>
      <c r="B282" s="3579"/>
      <c r="C282" s="532"/>
      <c r="D282" s="576"/>
      <c r="E282" s="582"/>
      <c r="F282" s="577"/>
      <c r="G282" s="577"/>
      <c r="H282" s="600"/>
      <c r="I282" s="577"/>
      <c r="J282" s="585">
        <v>1650</v>
      </c>
      <c r="K282" s="1978">
        <f>K280+J282</f>
        <v>9204287</v>
      </c>
    </row>
    <row r="283" spans="1:11">
      <c r="A283" s="557"/>
      <c r="B283" s="3580"/>
      <c r="C283" s="517" t="s">
        <v>821</v>
      </c>
      <c r="D283" s="3649" t="s">
        <v>1427</v>
      </c>
      <c r="E283" s="3647" t="s">
        <v>1544</v>
      </c>
      <c r="F283" s="3658"/>
      <c r="G283" s="3645">
        <v>351490</v>
      </c>
      <c r="H283" s="537"/>
      <c r="I283" s="3645"/>
      <c r="J283" s="923"/>
      <c r="K283" s="1977">
        <f>K282-G283</f>
        <v>8852797</v>
      </c>
    </row>
    <row r="284" spans="1:11">
      <c r="A284" s="554"/>
      <c r="B284" s="3581"/>
      <c r="C284" s="555" t="s">
        <v>1426</v>
      </c>
      <c r="D284" s="3650" t="s">
        <v>729</v>
      </c>
      <c r="E284" s="3648"/>
      <c r="F284" s="3646"/>
      <c r="G284" s="3646"/>
      <c r="H284" s="515"/>
      <c r="I284" s="3646"/>
      <c r="J284" s="460"/>
      <c r="K284" s="1978"/>
    </row>
    <row r="285" spans="1:11">
      <c r="A285" s="554"/>
      <c r="B285" s="3579"/>
      <c r="C285" s="532"/>
      <c r="D285" s="528"/>
      <c r="E285" s="584"/>
      <c r="F285" s="577"/>
      <c r="G285" s="577"/>
      <c r="H285" s="600"/>
      <c r="I285" s="577"/>
      <c r="J285" s="604">
        <v>1800</v>
      </c>
      <c r="K285" s="2035">
        <f>K283+J285</f>
        <v>8854597</v>
      </c>
    </row>
    <row r="286" spans="1:11">
      <c r="A286" s="525"/>
      <c r="B286" s="3580"/>
      <c r="C286" s="435" t="s">
        <v>796</v>
      </c>
      <c r="D286" s="3649" t="s">
        <v>1427</v>
      </c>
      <c r="E286" s="1136" t="s">
        <v>1544</v>
      </c>
      <c r="F286" s="3645"/>
      <c r="G286" s="3645">
        <v>42300</v>
      </c>
      <c r="H286" s="3645"/>
      <c r="I286" s="3645"/>
      <c r="J286" s="595"/>
      <c r="K286" s="1977">
        <f>K285-G286</f>
        <v>8812297</v>
      </c>
    </row>
    <row r="287" spans="1:11">
      <c r="A287" s="554"/>
      <c r="B287" s="3581"/>
      <c r="C287" s="509" t="s">
        <v>1522</v>
      </c>
      <c r="D287" s="3650" t="s">
        <v>729</v>
      </c>
      <c r="E287" s="3655"/>
      <c r="F287" s="3646"/>
      <c r="G287" s="3646"/>
      <c r="H287" s="3646"/>
      <c r="I287" s="3646"/>
      <c r="J287" s="559"/>
      <c r="K287" s="1978"/>
    </row>
    <row r="288" spans="1:11">
      <c r="A288" s="554"/>
      <c r="B288" s="3579"/>
      <c r="C288" s="532"/>
      <c r="D288" s="576"/>
      <c r="E288" s="582"/>
      <c r="F288" s="577"/>
      <c r="G288" s="577"/>
      <c r="H288" s="600"/>
      <c r="I288" s="577"/>
      <c r="J288" s="604">
        <v>750</v>
      </c>
      <c r="K288" s="1978">
        <f>K286+J288</f>
        <v>8813047</v>
      </c>
    </row>
    <row r="289" spans="1:11">
      <c r="A289" s="557"/>
      <c r="B289" s="3580"/>
      <c r="C289" s="474" t="s">
        <v>821</v>
      </c>
      <c r="D289" s="3649" t="s">
        <v>790</v>
      </c>
      <c r="E289" s="3647" t="s">
        <v>877</v>
      </c>
      <c r="F289" s="9492"/>
      <c r="G289" s="9609">
        <v>205228</v>
      </c>
      <c r="H289" s="537"/>
      <c r="I289" s="1975"/>
      <c r="J289" s="595"/>
      <c r="K289" s="1977">
        <f>K288-G289</f>
        <v>8607819</v>
      </c>
    </row>
    <row r="290" spans="1:11">
      <c r="A290" s="554"/>
      <c r="B290" s="3581"/>
      <c r="C290" s="477" t="s">
        <v>827</v>
      </c>
      <c r="D290" s="3650" t="s">
        <v>304</v>
      </c>
      <c r="E290" s="3648"/>
      <c r="F290" s="9493"/>
      <c r="G290" s="9610"/>
      <c r="H290" s="515"/>
      <c r="I290" s="1976"/>
      <c r="J290" s="595"/>
      <c r="K290" s="1978"/>
    </row>
    <row r="291" spans="1:11">
      <c r="A291" s="554"/>
      <c r="B291" s="3579"/>
      <c r="C291" s="532"/>
      <c r="D291" s="576"/>
      <c r="E291" s="582"/>
      <c r="F291" s="577"/>
      <c r="G291" s="577"/>
      <c r="H291" s="600"/>
      <c r="I291" s="2034"/>
      <c r="J291" s="585">
        <v>1800</v>
      </c>
      <c r="K291" s="2035">
        <f>K289+J291</f>
        <v>8609619</v>
      </c>
    </row>
    <row r="292" spans="1:11">
      <c r="A292" s="557"/>
      <c r="B292" s="3580"/>
      <c r="C292" s="474" t="s">
        <v>815</v>
      </c>
      <c r="D292" s="3649" t="s">
        <v>790</v>
      </c>
      <c r="E292" s="974" t="s">
        <v>877</v>
      </c>
      <c r="F292" s="3645"/>
      <c r="G292" s="3652">
        <v>8029</v>
      </c>
      <c r="H292" s="534"/>
      <c r="I292" s="1975"/>
      <c r="J292" s="595"/>
      <c r="K292" s="1977">
        <f>K291-G292</f>
        <v>8601590</v>
      </c>
    </row>
    <row r="293" spans="1:11">
      <c r="A293" s="554"/>
      <c r="B293" s="3581"/>
      <c r="C293" s="477" t="s">
        <v>828</v>
      </c>
      <c r="D293" s="3650" t="s">
        <v>304</v>
      </c>
      <c r="E293" s="3655"/>
      <c r="F293" s="3646"/>
      <c r="G293" s="3653"/>
      <c r="H293" s="515"/>
      <c r="I293" s="1976"/>
      <c r="J293" s="595"/>
      <c r="K293" s="1978"/>
    </row>
    <row r="294" spans="1:11">
      <c r="A294" s="554"/>
      <c r="B294" s="3579"/>
      <c r="C294" s="532"/>
      <c r="D294" s="576"/>
      <c r="E294" s="582"/>
      <c r="F294" s="577"/>
      <c r="G294" s="577"/>
      <c r="H294" s="600"/>
      <c r="I294" s="2034"/>
      <c r="J294" s="585">
        <v>1800</v>
      </c>
      <c r="K294" s="1978">
        <f>K292+J294</f>
        <v>8603390</v>
      </c>
    </row>
    <row r="295" spans="1:11">
      <c r="A295" s="557"/>
      <c r="B295" s="3580"/>
      <c r="C295" s="525" t="s">
        <v>781</v>
      </c>
      <c r="D295" s="3656" t="s">
        <v>790</v>
      </c>
      <c r="E295" s="3647" t="s">
        <v>877</v>
      </c>
      <c r="F295" s="3645"/>
      <c r="G295" s="3645">
        <v>29190</v>
      </c>
      <c r="H295" s="537"/>
      <c r="I295" s="1975"/>
      <c r="J295" s="595"/>
      <c r="K295" s="1977">
        <f>K294-G295</f>
        <v>8574200</v>
      </c>
    </row>
    <row r="296" spans="1:11">
      <c r="A296" s="554"/>
      <c r="B296" s="3581"/>
      <c r="C296" s="539" t="s">
        <v>789</v>
      </c>
      <c r="D296" s="540" t="s">
        <v>304</v>
      </c>
      <c r="E296" s="3648"/>
      <c r="F296" s="3646"/>
      <c r="G296" s="3646"/>
      <c r="H296" s="515"/>
      <c r="I296" s="1976"/>
      <c r="J296" s="595"/>
      <c r="K296" s="1978"/>
    </row>
    <row r="297" spans="1:11">
      <c r="A297" s="554"/>
      <c r="B297" s="3579"/>
      <c r="C297" s="532"/>
      <c r="D297" s="576"/>
      <c r="E297" s="582"/>
      <c r="F297" s="577"/>
      <c r="G297" s="577"/>
      <c r="H297" s="600"/>
      <c r="I297" s="2034"/>
      <c r="J297" s="585">
        <v>1500</v>
      </c>
      <c r="K297" s="1978">
        <f>K295+J297</f>
        <v>8575700</v>
      </c>
    </row>
    <row r="298" spans="1:11">
      <c r="A298" s="557"/>
      <c r="B298" s="3580"/>
      <c r="C298" s="525" t="s">
        <v>2021</v>
      </c>
      <c r="D298" s="3656" t="s">
        <v>790</v>
      </c>
      <c r="E298" s="3647" t="s">
        <v>877</v>
      </c>
      <c r="F298" s="3645"/>
      <c r="G298" s="3645">
        <v>27500</v>
      </c>
      <c r="H298" s="537"/>
      <c r="I298" s="1975"/>
      <c r="J298" s="595"/>
      <c r="K298" s="1977">
        <f>K297-G298</f>
        <v>8548200</v>
      </c>
    </row>
    <row r="299" spans="1:11">
      <c r="A299" s="554"/>
      <c r="B299" s="3581"/>
      <c r="C299" s="539" t="s">
        <v>1981</v>
      </c>
      <c r="D299" s="540" t="s">
        <v>304</v>
      </c>
      <c r="E299" s="3648"/>
      <c r="F299" s="3646"/>
      <c r="G299" s="3646"/>
      <c r="H299" s="515"/>
      <c r="I299" s="1976"/>
      <c r="J299" s="595"/>
      <c r="K299" s="1978"/>
    </row>
    <row r="300" spans="1:11">
      <c r="A300" s="554"/>
      <c r="B300" s="3579"/>
      <c r="C300" s="532"/>
      <c r="D300" s="576"/>
      <c r="E300" s="582"/>
      <c r="F300" s="577"/>
      <c r="G300" s="577"/>
      <c r="H300" s="600"/>
      <c r="I300" s="2034"/>
      <c r="J300" s="585">
        <v>750</v>
      </c>
      <c r="K300" s="2080">
        <f>K298+J300</f>
        <v>8548950</v>
      </c>
    </row>
    <row r="301" spans="1:11">
      <c r="A301" s="557"/>
      <c r="B301" s="3580"/>
      <c r="C301" s="556" t="s">
        <v>869</v>
      </c>
      <c r="D301" s="3649" t="s">
        <v>838</v>
      </c>
      <c r="E301" s="3647" t="s">
        <v>877</v>
      </c>
      <c r="F301" s="3645"/>
      <c r="G301" s="3645">
        <v>25000</v>
      </c>
      <c r="H301" s="3645"/>
      <c r="I301" s="3645"/>
      <c r="J301" s="595"/>
      <c r="K301" s="1977">
        <f>K300-G301</f>
        <v>8523950</v>
      </c>
    </row>
    <row r="302" spans="1:11">
      <c r="A302" s="554"/>
      <c r="B302" s="3581"/>
      <c r="C302" s="555" t="s">
        <v>1782</v>
      </c>
      <c r="D302" s="3650" t="s">
        <v>304</v>
      </c>
      <c r="E302" s="3648"/>
      <c r="F302" s="3646"/>
      <c r="G302" s="3646"/>
      <c r="H302" s="3646"/>
      <c r="I302" s="3646"/>
      <c r="J302" s="559"/>
      <c r="K302" s="1978"/>
    </row>
    <row r="303" spans="1:11">
      <c r="A303" s="554"/>
      <c r="B303" s="3579"/>
      <c r="C303" s="532"/>
      <c r="D303" s="576"/>
      <c r="E303" s="582"/>
      <c r="F303" s="577"/>
      <c r="G303" s="577"/>
      <c r="H303" s="600"/>
      <c r="I303" s="577"/>
      <c r="J303" s="604">
        <v>1650</v>
      </c>
      <c r="K303" s="1978">
        <f>K301+J303</f>
        <v>8525600</v>
      </c>
    </row>
    <row r="304" spans="1:11">
      <c r="A304" s="557"/>
      <c r="B304" s="3580"/>
      <c r="C304" s="517" t="s">
        <v>997</v>
      </c>
      <c r="D304" s="3649" t="s">
        <v>743</v>
      </c>
      <c r="E304" s="3647" t="s">
        <v>1177</v>
      </c>
      <c r="F304" s="3645"/>
      <c r="G304" s="3652">
        <v>202500</v>
      </c>
      <c r="H304" s="3645"/>
      <c r="I304" s="3645"/>
      <c r="J304" s="3659"/>
      <c r="K304" s="1977">
        <f>K303-G304</f>
        <v>8323100</v>
      </c>
    </row>
    <row r="305" spans="1:11">
      <c r="A305" s="554"/>
      <c r="B305" s="3581"/>
      <c r="C305" s="555" t="s">
        <v>1028</v>
      </c>
      <c r="D305" s="3650" t="s">
        <v>46</v>
      </c>
      <c r="E305" s="3648"/>
      <c r="F305" s="3646"/>
      <c r="G305" s="3653"/>
      <c r="H305" s="3646"/>
      <c r="I305" s="3646"/>
      <c r="J305" s="3660"/>
      <c r="K305" s="1978"/>
    </row>
    <row r="306" spans="1:11">
      <c r="A306" s="554"/>
      <c r="B306" s="533"/>
      <c r="C306" s="532"/>
      <c r="D306" s="576"/>
      <c r="E306" s="582"/>
      <c r="F306" s="577"/>
      <c r="G306" s="577"/>
      <c r="H306" s="600"/>
      <c r="I306" s="577"/>
      <c r="J306" s="604">
        <v>1800</v>
      </c>
      <c r="K306" s="1978">
        <f>K304+J306</f>
        <v>8324900</v>
      </c>
    </row>
    <row r="307" spans="1:11">
      <c r="A307" s="557"/>
      <c r="B307" s="3580"/>
      <c r="C307" s="556" t="s">
        <v>869</v>
      </c>
      <c r="D307" s="3649" t="s">
        <v>1720</v>
      </c>
      <c r="E307" s="1796" t="s">
        <v>1739</v>
      </c>
      <c r="F307" s="457"/>
      <c r="G307" s="3663"/>
      <c r="H307" s="3659"/>
      <c r="I307" s="3645">
        <v>45735</v>
      </c>
      <c r="J307" s="595"/>
      <c r="K307" s="1977">
        <f>K306-I307</f>
        <v>8279165</v>
      </c>
    </row>
    <row r="308" spans="1:11">
      <c r="A308" s="554"/>
      <c r="B308" s="3581"/>
      <c r="C308" s="553" t="s">
        <v>1723</v>
      </c>
      <c r="D308" s="3650" t="s">
        <v>1479</v>
      </c>
      <c r="E308" s="3655"/>
      <c r="F308" s="461"/>
      <c r="G308" s="3664"/>
      <c r="H308" s="3660"/>
      <c r="I308" s="3646"/>
      <c r="J308" s="595"/>
      <c r="K308" s="1978"/>
    </row>
    <row r="309" spans="1:11">
      <c r="A309" s="554"/>
      <c r="B309" s="533"/>
      <c r="C309" s="546"/>
      <c r="D309" s="576"/>
      <c r="E309" s="584"/>
      <c r="F309" s="577"/>
      <c r="G309" s="577"/>
      <c r="H309" s="600"/>
      <c r="I309" s="577"/>
      <c r="J309" s="585">
        <v>1650</v>
      </c>
      <c r="K309" s="2035">
        <f>K307+J309</f>
        <v>8280815</v>
      </c>
    </row>
    <row r="310" spans="1:11">
      <c r="A310" s="525" t="s">
        <v>356</v>
      </c>
      <c r="B310" s="3580"/>
      <c r="C310" s="545" t="s">
        <v>812</v>
      </c>
      <c r="D310" s="518" t="s">
        <v>1335</v>
      </c>
      <c r="E310" s="3647"/>
      <c r="F310" s="3645"/>
      <c r="G310" s="3645"/>
      <c r="H310" s="537"/>
      <c r="I310" s="1975">
        <v>292307</v>
      </c>
      <c r="J310" s="464"/>
      <c r="K310" s="1977">
        <f>K309-I310</f>
        <v>7988508</v>
      </c>
    </row>
    <row r="311" spans="1:11">
      <c r="A311" s="554"/>
      <c r="B311" s="3581"/>
      <c r="C311" s="553" t="s">
        <v>813</v>
      </c>
      <c r="D311" s="519" t="s">
        <v>814</v>
      </c>
      <c r="E311" s="3648"/>
      <c r="F311" s="3646"/>
      <c r="G311" s="3646"/>
      <c r="H311" s="515"/>
      <c r="I311" s="1976"/>
      <c r="J311" s="559"/>
      <c r="K311" s="1978"/>
    </row>
    <row r="312" spans="1:11">
      <c r="A312" s="554"/>
      <c r="B312" s="3579"/>
      <c r="C312" s="532"/>
      <c r="D312" s="576"/>
      <c r="E312" s="582"/>
      <c r="F312" s="577"/>
      <c r="G312" s="577"/>
      <c r="H312" s="600"/>
      <c r="I312" s="577"/>
      <c r="J312" s="585">
        <v>1800</v>
      </c>
      <c r="K312" s="1978">
        <f>K310+J312</f>
        <v>7990308</v>
      </c>
    </row>
    <row r="313" spans="1:11">
      <c r="A313" s="557"/>
      <c r="B313" s="3580"/>
      <c r="C313" s="562" t="s">
        <v>815</v>
      </c>
      <c r="D313" s="3649" t="s">
        <v>1335</v>
      </c>
      <c r="E313" s="3647"/>
      <c r="F313" s="3645"/>
      <c r="G313" s="3645"/>
      <c r="H313" s="537"/>
      <c r="I313" s="1975">
        <v>106445</v>
      </c>
      <c r="J313" s="464"/>
      <c r="K313" s="1977">
        <f>K312-I313</f>
        <v>7883863</v>
      </c>
    </row>
    <row r="314" spans="1:11">
      <c r="A314" s="554"/>
      <c r="B314" s="3581"/>
      <c r="C314" s="553" t="s">
        <v>1026</v>
      </c>
      <c r="D314" s="3650" t="s">
        <v>814</v>
      </c>
      <c r="E314" s="3648"/>
      <c r="F314" s="3646"/>
      <c r="G314" s="3646"/>
      <c r="H314" s="515"/>
      <c r="I314" s="1976"/>
      <c r="J314" s="559"/>
      <c r="K314" s="1978"/>
    </row>
    <row r="315" spans="1:11">
      <c r="A315" s="554"/>
      <c r="B315" s="3579"/>
      <c r="C315" s="532"/>
      <c r="D315" s="576"/>
      <c r="E315" s="582"/>
      <c r="F315" s="577"/>
      <c r="G315" s="577"/>
      <c r="H315" s="600"/>
      <c r="I315" s="577"/>
      <c r="J315" s="1979">
        <v>1800</v>
      </c>
      <c r="K315" s="1978">
        <f>K313+J315</f>
        <v>7885663</v>
      </c>
    </row>
    <row r="316" spans="1:11">
      <c r="A316" s="557"/>
      <c r="B316" s="3580"/>
      <c r="C316" s="517" t="s">
        <v>815</v>
      </c>
      <c r="D316" s="3665" t="s">
        <v>160</v>
      </c>
      <c r="E316" s="3667" t="s">
        <v>162</v>
      </c>
      <c r="F316" s="3669"/>
      <c r="G316" s="3669">
        <v>422717</v>
      </c>
      <c r="H316" s="3669"/>
      <c r="I316" s="3669"/>
      <c r="J316" s="595"/>
      <c r="K316" s="1977">
        <f>K315-G316</f>
        <v>7462946</v>
      </c>
    </row>
    <row r="317" spans="1:11">
      <c r="A317" s="554"/>
      <c r="B317" s="3581"/>
      <c r="C317" s="563" t="s">
        <v>849</v>
      </c>
      <c r="D317" s="3666" t="s">
        <v>850</v>
      </c>
      <c r="E317" s="3668"/>
      <c r="F317" s="3670"/>
      <c r="G317" s="3670"/>
      <c r="H317" s="3670"/>
      <c r="I317" s="3670"/>
      <c r="J317" s="559"/>
      <c r="K317" s="1978"/>
    </row>
    <row r="318" spans="1:11">
      <c r="A318" s="554"/>
      <c r="B318" s="3579"/>
      <c r="C318" s="532"/>
      <c r="D318" s="576"/>
      <c r="E318" s="582"/>
      <c r="F318" s="575"/>
      <c r="G318" s="575"/>
      <c r="H318" s="600"/>
      <c r="I318" s="577"/>
      <c r="J318" s="585">
        <v>1800</v>
      </c>
      <c r="K318" s="1978">
        <f>K316+J318</f>
        <v>7464746</v>
      </c>
    </row>
    <row r="319" spans="1:11">
      <c r="A319" s="557"/>
      <c r="B319" s="3580"/>
      <c r="C319" s="556" t="s">
        <v>869</v>
      </c>
      <c r="D319" s="3665" t="s">
        <v>160</v>
      </c>
      <c r="E319" s="3667" t="s">
        <v>162</v>
      </c>
      <c r="F319" s="3669"/>
      <c r="G319" s="3669">
        <v>300253</v>
      </c>
      <c r="H319" s="534"/>
      <c r="I319" s="3669"/>
      <c r="J319" s="595"/>
      <c r="K319" s="1977">
        <f>K318-G319</f>
        <v>7164493</v>
      </c>
    </row>
    <row r="320" spans="1:11">
      <c r="A320" s="554"/>
      <c r="B320" s="3581"/>
      <c r="C320" s="555" t="s">
        <v>1781</v>
      </c>
      <c r="D320" s="3666" t="s">
        <v>850</v>
      </c>
      <c r="E320" s="3668"/>
      <c r="F320" s="3670"/>
      <c r="G320" s="3670"/>
      <c r="H320" s="515"/>
      <c r="I320" s="3670"/>
      <c r="J320" s="559"/>
      <c r="K320" s="1978"/>
    </row>
    <row r="321" spans="1:11">
      <c r="A321" s="554"/>
      <c r="B321" s="3579"/>
      <c r="C321" s="532"/>
      <c r="D321" s="576"/>
      <c r="E321" s="582"/>
      <c r="F321" s="577"/>
      <c r="G321" s="577"/>
      <c r="H321" s="600"/>
      <c r="I321" s="577"/>
      <c r="J321" s="585">
        <v>1650</v>
      </c>
      <c r="K321" s="2080">
        <f>K319+J321</f>
        <v>7166143</v>
      </c>
    </row>
    <row r="322" spans="1:11">
      <c r="A322" s="557"/>
      <c r="B322" s="3580"/>
      <c r="C322" s="474" t="s">
        <v>815</v>
      </c>
      <c r="D322" s="3675" t="s">
        <v>302</v>
      </c>
      <c r="E322" s="974" t="s">
        <v>878</v>
      </c>
      <c r="F322" s="3669"/>
      <c r="G322" s="3673">
        <v>57768</v>
      </c>
      <c r="H322" s="537"/>
      <c r="I322" s="1975"/>
      <c r="J322" s="595"/>
      <c r="K322" s="1977">
        <f>K321-G322</f>
        <v>7108375</v>
      </c>
    </row>
    <row r="323" spans="1:11">
      <c r="A323" s="554"/>
      <c r="B323" s="3581"/>
      <c r="C323" s="477" t="s">
        <v>831</v>
      </c>
      <c r="D323" s="3676" t="s">
        <v>918</v>
      </c>
      <c r="E323" s="3671"/>
      <c r="F323" s="3670"/>
      <c r="G323" s="3674"/>
      <c r="H323" s="515"/>
      <c r="I323" s="1976"/>
      <c r="J323" s="595"/>
      <c r="K323" s="1978"/>
    </row>
    <row r="324" spans="1:11">
      <c r="A324" s="554"/>
      <c r="B324" s="3579"/>
      <c r="C324" s="532"/>
      <c r="D324" s="576"/>
      <c r="E324" s="582"/>
      <c r="F324" s="577"/>
      <c r="G324" s="577"/>
      <c r="H324" s="600"/>
      <c r="I324" s="2034"/>
      <c r="J324" s="585">
        <v>1800</v>
      </c>
      <c r="K324" s="1978">
        <f>K322+J324</f>
        <v>7110175</v>
      </c>
    </row>
    <row r="325" spans="1:11">
      <c r="A325" s="525"/>
      <c r="B325" s="3580"/>
      <c r="C325" s="474" t="s">
        <v>821</v>
      </c>
      <c r="D325" s="3665" t="s">
        <v>302</v>
      </c>
      <c r="E325" s="974" t="s">
        <v>878</v>
      </c>
      <c r="F325" s="3669"/>
      <c r="G325" s="3669">
        <v>22120</v>
      </c>
      <c r="H325" s="3669"/>
      <c r="I325" s="1975"/>
      <c r="J325" s="595"/>
      <c r="K325" s="1977">
        <f>K324-G325</f>
        <v>7088055</v>
      </c>
    </row>
    <row r="326" spans="1:11">
      <c r="A326" s="554"/>
      <c r="B326" s="3581"/>
      <c r="C326" s="477" t="s">
        <v>1024</v>
      </c>
      <c r="D326" s="3666" t="s">
        <v>918</v>
      </c>
      <c r="E326" s="3671"/>
      <c r="F326" s="3670"/>
      <c r="G326" s="3670"/>
      <c r="H326" s="3670"/>
      <c r="I326" s="1976"/>
      <c r="J326" s="595"/>
      <c r="K326" s="1978"/>
    </row>
    <row r="327" spans="1:11">
      <c r="A327" s="554"/>
      <c r="B327" s="3579"/>
      <c r="C327" s="528"/>
      <c r="D327" s="576"/>
      <c r="E327" s="574"/>
      <c r="F327" s="577"/>
      <c r="G327" s="577"/>
      <c r="H327" s="600"/>
      <c r="I327" s="2034"/>
      <c r="J327" s="585">
        <v>1800</v>
      </c>
      <c r="K327" s="2035">
        <f>K325+J327</f>
        <v>7089855</v>
      </c>
    </row>
    <row r="328" spans="1:11">
      <c r="A328" s="557"/>
      <c r="B328" s="3580"/>
      <c r="C328" s="517" t="s">
        <v>796</v>
      </c>
      <c r="D328" s="3665" t="s">
        <v>302</v>
      </c>
      <c r="E328" s="974" t="s">
        <v>878</v>
      </c>
      <c r="F328" s="3672"/>
      <c r="G328" s="3669">
        <v>85300</v>
      </c>
      <c r="H328" s="537"/>
      <c r="I328" s="1975"/>
      <c r="J328" s="595"/>
      <c r="K328" s="1977">
        <f>K327-G328</f>
        <v>7004555</v>
      </c>
    </row>
    <row r="329" spans="1:11">
      <c r="A329" s="554"/>
      <c r="B329" s="3581"/>
      <c r="C329" s="555" t="s">
        <v>1521</v>
      </c>
      <c r="D329" s="3666" t="s">
        <v>918</v>
      </c>
      <c r="E329" s="3671"/>
      <c r="F329" s="3670"/>
      <c r="G329" s="3670"/>
      <c r="H329" s="515"/>
      <c r="I329" s="1976"/>
      <c r="J329" s="595"/>
      <c r="K329" s="1978"/>
    </row>
    <row r="330" spans="1:11">
      <c r="A330" s="554"/>
      <c r="B330" s="533"/>
      <c r="C330" s="532"/>
      <c r="D330" s="576"/>
      <c r="E330" s="582"/>
      <c r="F330" s="577"/>
      <c r="G330" s="577"/>
      <c r="H330" s="600"/>
      <c r="I330" s="2034"/>
      <c r="J330" s="585">
        <v>750</v>
      </c>
      <c r="K330" s="1978">
        <f>K328+J330</f>
        <v>7005305</v>
      </c>
    </row>
    <row r="331" spans="1:11">
      <c r="A331" s="9725"/>
      <c r="B331" s="3580"/>
      <c r="C331" s="517" t="s">
        <v>796</v>
      </c>
      <c r="D331" s="3665" t="s">
        <v>302</v>
      </c>
      <c r="E331" s="3667" t="s">
        <v>878</v>
      </c>
      <c r="F331" s="3672"/>
      <c r="G331" s="3669">
        <v>41300</v>
      </c>
      <c r="H331" s="537"/>
      <c r="I331" s="1975"/>
      <c r="J331" s="595"/>
      <c r="K331" s="1977">
        <f>K330-G331</f>
        <v>6964005</v>
      </c>
    </row>
    <row r="332" spans="1:11">
      <c r="A332" s="9724"/>
      <c r="B332" s="3581"/>
      <c r="C332" s="555" t="s">
        <v>1038</v>
      </c>
      <c r="D332" s="3666" t="s">
        <v>918</v>
      </c>
      <c r="E332" s="3668"/>
      <c r="F332" s="3670"/>
      <c r="G332" s="3670"/>
      <c r="H332" s="515"/>
      <c r="I332" s="1976"/>
      <c r="J332" s="595"/>
      <c r="K332" s="1978"/>
    </row>
    <row r="333" spans="1:11">
      <c r="A333" s="554"/>
      <c r="B333" s="3579"/>
      <c r="C333" s="532"/>
      <c r="D333" s="528"/>
      <c r="E333" s="584"/>
      <c r="F333" s="577"/>
      <c r="G333" s="577"/>
      <c r="H333" s="600"/>
      <c r="I333" s="2034"/>
      <c r="J333" s="585">
        <v>750</v>
      </c>
      <c r="K333" s="1978">
        <f>K331+J333</f>
        <v>6964755</v>
      </c>
    </row>
    <row r="334" spans="1:11">
      <c r="A334" s="9725"/>
      <c r="B334" s="3580"/>
      <c r="C334" s="556" t="s">
        <v>869</v>
      </c>
      <c r="D334" s="3665" t="s">
        <v>302</v>
      </c>
      <c r="E334" s="974" t="s">
        <v>878</v>
      </c>
      <c r="F334" s="3669"/>
      <c r="G334" s="3669">
        <v>55800</v>
      </c>
      <c r="H334" s="534"/>
      <c r="I334" s="3669"/>
      <c r="J334" s="595"/>
      <c r="K334" s="1977">
        <f>K333-G334</f>
        <v>6908955</v>
      </c>
    </row>
    <row r="335" spans="1:11">
      <c r="A335" s="9724"/>
      <c r="B335" s="3581"/>
      <c r="C335" s="555" t="s">
        <v>1783</v>
      </c>
      <c r="D335" s="3666" t="s">
        <v>918</v>
      </c>
      <c r="E335" s="3671"/>
      <c r="F335" s="3670"/>
      <c r="G335" s="3670"/>
      <c r="H335" s="515"/>
      <c r="I335" s="3670"/>
      <c r="J335" s="559"/>
      <c r="K335" s="1978"/>
    </row>
    <row r="336" spans="1:11">
      <c r="A336" s="554"/>
      <c r="B336" s="3579"/>
      <c r="C336" s="532"/>
      <c r="D336" s="576"/>
      <c r="E336" s="582"/>
      <c r="F336" s="577"/>
      <c r="G336" s="577"/>
      <c r="H336" s="600"/>
      <c r="I336" s="577"/>
      <c r="J336" s="604">
        <v>1650</v>
      </c>
      <c r="K336" s="2080">
        <f>K334+J336</f>
        <v>6910605</v>
      </c>
    </row>
    <row r="337" spans="1:11">
      <c r="A337" s="9725"/>
      <c r="B337" s="3580"/>
      <c r="C337" s="556" t="s">
        <v>821</v>
      </c>
      <c r="D337" s="3665" t="s">
        <v>1339</v>
      </c>
      <c r="E337" s="1136" t="s">
        <v>1347</v>
      </c>
      <c r="F337" s="3669"/>
      <c r="G337" s="3669">
        <v>516263</v>
      </c>
      <c r="H337" s="534"/>
      <c r="I337" s="3669"/>
      <c r="J337" s="2070"/>
      <c r="K337" s="1977">
        <f>K336-G337</f>
        <v>6394342</v>
      </c>
    </row>
    <row r="338" spans="1:11">
      <c r="A338" s="9724"/>
      <c r="B338" s="3581"/>
      <c r="C338" s="555" t="s">
        <v>1338</v>
      </c>
      <c r="D338" s="3666" t="s">
        <v>304</v>
      </c>
      <c r="E338" s="3671"/>
      <c r="F338" s="3670"/>
      <c r="G338" s="3670"/>
      <c r="H338" s="515"/>
      <c r="I338" s="3670"/>
      <c r="J338" s="2070"/>
      <c r="K338" s="1978"/>
    </row>
    <row r="339" spans="1:11">
      <c r="A339" s="554"/>
      <c r="B339" s="3579"/>
      <c r="C339" s="532"/>
      <c r="D339" s="576"/>
      <c r="E339" s="582"/>
      <c r="F339" s="577"/>
      <c r="G339" s="577"/>
      <c r="H339" s="600"/>
      <c r="I339" s="577"/>
      <c r="J339" s="585">
        <v>1800</v>
      </c>
      <c r="K339" s="1978">
        <f>K337+J339</f>
        <v>6396142</v>
      </c>
    </row>
    <row r="340" spans="1:11">
      <c r="A340" s="9725"/>
      <c r="B340" s="3580"/>
      <c r="C340" s="556" t="s">
        <v>869</v>
      </c>
      <c r="D340" s="3665" t="s">
        <v>1339</v>
      </c>
      <c r="E340" s="1136" t="s">
        <v>1347</v>
      </c>
      <c r="F340" s="3669"/>
      <c r="G340" s="3669">
        <v>170261</v>
      </c>
      <c r="H340" s="537"/>
      <c r="I340" s="3669"/>
      <c r="J340" s="595"/>
      <c r="K340" s="1977">
        <f>K339-G340</f>
        <v>6225881</v>
      </c>
    </row>
    <row r="341" spans="1:11">
      <c r="A341" s="9724"/>
      <c r="B341" s="3581"/>
      <c r="C341" s="555" t="s">
        <v>1433</v>
      </c>
      <c r="D341" s="3666" t="s">
        <v>304</v>
      </c>
      <c r="E341" s="3671"/>
      <c r="F341" s="3670"/>
      <c r="G341" s="3670"/>
      <c r="H341" s="515"/>
      <c r="I341" s="3670"/>
      <c r="J341" s="559"/>
      <c r="K341" s="1978"/>
    </row>
    <row r="342" spans="1:11">
      <c r="A342" s="554"/>
      <c r="B342" s="3579"/>
      <c r="C342" s="532"/>
      <c r="D342" s="576"/>
      <c r="E342" s="582"/>
      <c r="F342" s="577"/>
      <c r="G342" s="577"/>
      <c r="H342" s="600"/>
      <c r="I342" s="577"/>
      <c r="J342" s="585">
        <v>1650</v>
      </c>
      <c r="K342" s="1978">
        <f>K340+J342</f>
        <v>6227531</v>
      </c>
    </row>
    <row r="343" spans="1:11">
      <c r="A343" s="9725"/>
      <c r="B343" s="3580"/>
      <c r="C343" s="517" t="s">
        <v>796</v>
      </c>
      <c r="D343" s="3665" t="s">
        <v>1750</v>
      </c>
      <c r="E343" s="3667" t="s">
        <v>406</v>
      </c>
      <c r="F343" s="3672"/>
      <c r="G343" s="3669">
        <v>138300</v>
      </c>
      <c r="H343" s="3669"/>
      <c r="I343" s="3669"/>
      <c r="J343" s="595"/>
      <c r="K343" s="1977">
        <f>K342-G343</f>
        <v>6089231</v>
      </c>
    </row>
    <row r="344" spans="1:11">
      <c r="A344" s="9724"/>
      <c r="B344" s="3581"/>
      <c r="C344" s="555" t="s">
        <v>1034</v>
      </c>
      <c r="D344" s="3666" t="s">
        <v>698</v>
      </c>
      <c r="E344" s="3668"/>
      <c r="F344" s="3670"/>
      <c r="G344" s="3670"/>
      <c r="H344" s="3670"/>
      <c r="I344" s="3670"/>
      <c r="J344" s="559"/>
      <c r="K344" s="1978"/>
    </row>
    <row r="345" spans="1:11">
      <c r="A345" s="554"/>
      <c r="B345" s="533"/>
      <c r="C345" s="532"/>
      <c r="D345" s="576"/>
      <c r="E345" s="582"/>
      <c r="F345" s="575"/>
      <c r="G345" s="575"/>
      <c r="H345" s="600"/>
      <c r="I345" s="577"/>
      <c r="J345" s="585">
        <v>750</v>
      </c>
      <c r="K345" s="2035">
        <f>K343+J345</f>
        <v>6089981</v>
      </c>
    </row>
    <row r="346" spans="1:11">
      <c r="A346" s="9725"/>
      <c r="B346" s="3580" t="s">
        <v>2044</v>
      </c>
      <c r="C346" s="457" t="s">
        <v>781</v>
      </c>
      <c r="D346" s="3681"/>
      <c r="E346" s="1796"/>
      <c r="F346" s="3677"/>
      <c r="G346" s="1960"/>
      <c r="H346" s="537"/>
      <c r="I346" s="3677">
        <v>241890</v>
      </c>
      <c r="J346" s="595"/>
      <c r="K346" s="1977">
        <f>K345-I346</f>
        <v>5848091</v>
      </c>
    </row>
    <row r="347" spans="1:11">
      <c r="A347" s="9724"/>
      <c r="B347" s="3581"/>
      <c r="C347" s="3250" t="s">
        <v>1828</v>
      </c>
      <c r="D347" s="3688"/>
      <c r="E347" s="3689"/>
      <c r="F347" s="3690"/>
      <c r="G347" s="3690"/>
      <c r="H347" s="3253"/>
      <c r="I347" s="3690"/>
      <c r="J347" s="595"/>
      <c r="K347" s="1978"/>
    </row>
    <row r="348" spans="1:11">
      <c r="A348" s="554"/>
      <c r="B348" s="3581"/>
      <c r="C348" s="532"/>
      <c r="D348" s="576"/>
      <c r="E348" s="582"/>
      <c r="F348" s="575"/>
      <c r="G348" s="575"/>
      <c r="H348" s="2200"/>
      <c r="I348" s="575"/>
      <c r="J348" s="585">
        <v>1500</v>
      </c>
      <c r="K348" s="1978">
        <f>K346+J348</f>
        <v>5849591</v>
      </c>
    </row>
    <row r="349" spans="1:11">
      <c r="A349" s="9725"/>
      <c r="B349" s="3580"/>
      <c r="C349" s="474" t="s">
        <v>781</v>
      </c>
      <c r="D349" s="3681" t="s">
        <v>1901</v>
      </c>
      <c r="E349" s="3679"/>
      <c r="F349" s="3677"/>
      <c r="G349" s="3677"/>
      <c r="H349" s="534"/>
      <c r="I349" s="2567">
        <v>31640</v>
      </c>
      <c r="J349" s="595"/>
      <c r="K349" s="1977">
        <f>K348-I349</f>
        <v>5817951</v>
      </c>
    </row>
    <row r="350" spans="1:11">
      <c r="A350" s="9724"/>
      <c r="B350" s="3581"/>
      <c r="C350" s="477" t="s">
        <v>1900</v>
      </c>
      <c r="D350" s="3682" t="s">
        <v>1902</v>
      </c>
      <c r="E350" s="3680"/>
      <c r="F350" s="3678"/>
      <c r="G350" s="3678"/>
      <c r="H350" s="515"/>
      <c r="I350" s="2568"/>
      <c r="J350" s="595"/>
      <c r="K350" s="1978"/>
    </row>
    <row r="351" spans="1:11">
      <c r="A351" s="554"/>
      <c r="B351" s="3581"/>
      <c r="C351" s="1980"/>
      <c r="D351" s="576"/>
      <c r="E351" s="582"/>
      <c r="F351" s="577"/>
      <c r="G351" s="577"/>
      <c r="H351" s="586"/>
      <c r="I351" s="575"/>
      <c r="J351" s="586">
        <v>1500</v>
      </c>
      <c r="K351" s="1978">
        <f>K349+J351</f>
        <v>5819451</v>
      </c>
    </row>
    <row r="352" spans="1:11">
      <c r="A352" s="9725"/>
      <c r="B352" s="3580"/>
      <c r="C352" s="556" t="s">
        <v>821</v>
      </c>
      <c r="D352" s="3681" t="s">
        <v>1288</v>
      </c>
      <c r="E352" s="3679" t="s">
        <v>1301</v>
      </c>
      <c r="F352" s="3690"/>
      <c r="G352" s="3677">
        <v>314072</v>
      </c>
      <c r="H352" s="537"/>
      <c r="I352" s="3677"/>
      <c r="J352" s="3691"/>
      <c r="K352" s="1977">
        <f>K351-G352</f>
        <v>5505379</v>
      </c>
    </row>
    <row r="353" spans="1:11">
      <c r="A353" s="9724"/>
      <c r="B353" s="3581"/>
      <c r="C353" s="555" t="s">
        <v>1287</v>
      </c>
      <c r="D353" s="3682" t="s">
        <v>2051</v>
      </c>
      <c r="E353" s="3680"/>
      <c r="F353" s="3678"/>
      <c r="G353" s="3678"/>
      <c r="H353" s="537"/>
      <c r="I353" s="3678"/>
      <c r="J353" s="3692"/>
      <c r="K353" s="1978"/>
    </row>
    <row r="354" spans="1:11">
      <c r="A354" s="554"/>
      <c r="B354" s="3579"/>
      <c r="C354" s="532"/>
      <c r="D354" s="576"/>
      <c r="E354" s="582"/>
      <c r="F354" s="586"/>
      <c r="G354" s="586"/>
      <c r="H354" s="586"/>
      <c r="I354" s="586"/>
      <c r="J354" s="585">
        <v>1800</v>
      </c>
      <c r="K354" s="1978">
        <f>K352+J354</f>
        <v>5507179</v>
      </c>
    </row>
    <row r="355" spans="1:11">
      <c r="A355" s="9725"/>
      <c r="B355" s="3580"/>
      <c r="C355" s="457" t="s">
        <v>781</v>
      </c>
      <c r="D355" s="3681" t="s">
        <v>2046</v>
      </c>
      <c r="E355" s="1136" t="s">
        <v>2048</v>
      </c>
      <c r="F355" s="3677"/>
      <c r="G355" s="3677">
        <v>92140</v>
      </c>
      <c r="H355" s="537"/>
      <c r="I355" s="3677"/>
      <c r="J355" s="595"/>
      <c r="K355" s="1977">
        <f>K354-G355</f>
        <v>5415039</v>
      </c>
    </row>
    <row r="356" spans="1:11">
      <c r="A356" s="9724"/>
      <c r="B356" s="3581"/>
      <c r="C356" s="461" t="s">
        <v>2045</v>
      </c>
      <c r="D356" s="3682" t="s">
        <v>2047</v>
      </c>
      <c r="E356" s="3687"/>
      <c r="F356" s="3678"/>
      <c r="G356" s="3678"/>
      <c r="H356" s="515"/>
      <c r="I356" s="3678"/>
      <c r="J356" s="595"/>
      <c r="K356" s="1978"/>
    </row>
    <row r="357" spans="1:11">
      <c r="A357" s="554"/>
      <c r="B357" s="3581"/>
      <c r="C357" s="532"/>
      <c r="D357" s="576"/>
      <c r="E357" s="582"/>
      <c r="F357" s="577"/>
      <c r="G357" s="577"/>
      <c r="H357" s="600"/>
      <c r="I357" s="577"/>
      <c r="J357" s="585">
        <v>1500</v>
      </c>
      <c r="K357" s="1978">
        <f>K355+J357</f>
        <v>5416539</v>
      </c>
    </row>
    <row r="358" spans="1:11">
      <c r="A358" s="9725"/>
      <c r="B358" s="3580"/>
      <c r="C358" s="556" t="s">
        <v>1710</v>
      </c>
      <c r="D358" s="3681" t="s">
        <v>2049</v>
      </c>
      <c r="E358" s="3679"/>
      <c r="F358" s="3690"/>
      <c r="G358" s="3677"/>
      <c r="H358" s="3677">
        <v>712640</v>
      </c>
      <c r="I358" s="3677"/>
      <c r="J358" s="464"/>
      <c r="K358" s="1977">
        <f>K357-H358</f>
        <v>4703899</v>
      </c>
    </row>
    <row r="359" spans="1:11">
      <c r="A359" s="9724"/>
      <c r="B359" s="3581"/>
      <c r="C359" s="555" t="s">
        <v>2050</v>
      </c>
      <c r="D359" s="3682"/>
      <c r="E359" s="3680"/>
      <c r="F359" s="3678"/>
      <c r="G359" s="3678"/>
      <c r="H359" s="3678"/>
      <c r="I359" s="3678"/>
      <c r="J359" s="559"/>
      <c r="K359" s="1978"/>
    </row>
    <row r="360" spans="1:11">
      <c r="A360" s="554"/>
      <c r="B360" s="3579"/>
      <c r="C360" s="532"/>
      <c r="D360" s="576"/>
      <c r="E360" s="582"/>
      <c r="F360" s="577"/>
      <c r="G360" s="577"/>
      <c r="H360" s="600"/>
      <c r="I360" s="577"/>
      <c r="J360" s="585">
        <v>1500</v>
      </c>
      <c r="K360" s="1978">
        <f>K358+J360</f>
        <v>4705399</v>
      </c>
    </row>
    <row r="361" spans="1:11">
      <c r="A361" s="9725"/>
      <c r="B361" s="3580"/>
      <c r="C361" s="556" t="s">
        <v>864</v>
      </c>
      <c r="D361" s="3681" t="s">
        <v>983</v>
      </c>
      <c r="E361" s="3683" t="s">
        <v>262</v>
      </c>
      <c r="F361" s="3677"/>
      <c r="G361" s="3685">
        <v>102500</v>
      </c>
      <c r="H361" s="534"/>
      <c r="I361" s="3677"/>
      <c r="J361" s="595"/>
      <c r="K361" s="1977">
        <f>K360-G361</f>
        <v>4602899</v>
      </c>
    </row>
    <row r="362" spans="1:11">
      <c r="A362" s="9724"/>
      <c r="B362" s="3581"/>
      <c r="C362" s="555" t="s">
        <v>1581</v>
      </c>
      <c r="D362" s="3682" t="s">
        <v>38</v>
      </c>
      <c r="E362" s="3684"/>
      <c r="F362" s="3678"/>
      <c r="G362" s="3686"/>
      <c r="H362" s="515"/>
      <c r="I362" s="3678"/>
      <c r="J362" s="559"/>
      <c r="K362" s="1978"/>
    </row>
    <row r="363" spans="1:11">
      <c r="A363" s="554"/>
      <c r="B363" s="3581"/>
      <c r="C363" s="532"/>
      <c r="D363" s="576"/>
      <c r="E363" s="584"/>
      <c r="F363" s="600"/>
      <c r="G363" s="600"/>
      <c r="H363" s="600"/>
      <c r="I363" s="600"/>
      <c r="J363" s="604">
        <v>1800</v>
      </c>
      <c r="K363" s="1978">
        <f>K361+J363</f>
        <v>4604699</v>
      </c>
    </row>
    <row r="364" spans="1:11">
      <c r="A364" s="9725"/>
      <c r="B364" s="3580"/>
      <c r="C364" s="556" t="s">
        <v>591</v>
      </c>
      <c r="D364" s="3681"/>
      <c r="E364" s="3683"/>
      <c r="F364" s="3677">
        <v>20000000</v>
      </c>
      <c r="G364" s="3575"/>
      <c r="H364" s="537"/>
      <c r="I364" s="3575"/>
      <c r="J364" s="464"/>
      <c r="K364" s="1977">
        <f>K363+F364</f>
        <v>24604699</v>
      </c>
    </row>
    <row r="365" spans="1:11">
      <c r="A365" s="9724"/>
      <c r="B365" s="3581"/>
      <c r="C365" s="555"/>
      <c r="D365" s="486"/>
      <c r="E365" s="3680"/>
      <c r="F365" s="3686"/>
      <c r="G365" s="3576"/>
      <c r="H365" s="515"/>
      <c r="I365" s="3576"/>
      <c r="J365" s="559"/>
      <c r="K365" s="1978"/>
    </row>
    <row r="366" spans="1:11">
      <c r="A366" s="554"/>
      <c r="B366" s="3579"/>
      <c r="C366" s="532"/>
      <c r="D366" s="576"/>
      <c r="E366" s="582"/>
      <c r="F366" s="577"/>
      <c r="G366" s="577"/>
      <c r="H366" s="600"/>
      <c r="I366" s="577"/>
      <c r="J366" s="2037"/>
      <c r="K366" s="1978"/>
    </row>
    <row r="367" spans="1:11">
      <c r="A367" s="9725"/>
      <c r="B367" s="3580" t="s">
        <v>2052</v>
      </c>
      <c r="C367" s="556" t="s">
        <v>781</v>
      </c>
      <c r="D367" s="3693" t="s">
        <v>1255</v>
      </c>
      <c r="E367" s="3695" t="s">
        <v>1256</v>
      </c>
      <c r="F367" s="3697"/>
      <c r="G367" s="3697"/>
      <c r="H367" s="537"/>
      <c r="I367" s="3697">
        <v>63340</v>
      </c>
      <c r="J367" s="595"/>
      <c r="K367" s="1977">
        <f>K364-I367</f>
        <v>24541359</v>
      </c>
    </row>
    <row r="368" spans="1:11">
      <c r="A368" s="9724"/>
      <c r="B368" s="3581"/>
      <c r="C368" s="555" t="s">
        <v>1161</v>
      </c>
      <c r="D368" s="3694" t="s">
        <v>746</v>
      </c>
      <c r="E368" s="3696"/>
      <c r="F368" s="3698"/>
      <c r="G368" s="3698"/>
      <c r="H368" s="515"/>
      <c r="I368" s="3698"/>
      <c r="J368" s="595"/>
      <c r="K368" s="1978"/>
    </row>
    <row r="369" spans="1:11">
      <c r="A369" s="554"/>
      <c r="B369" s="3581"/>
      <c r="C369" s="532"/>
      <c r="D369" s="576"/>
      <c r="E369" s="582"/>
      <c r="F369" s="577"/>
      <c r="G369" s="577"/>
      <c r="H369" s="600"/>
      <c r="I369" s="577"/>
      <c r="J369" s="585">
        <v>1500</v>
      </c>
      <c r="K369" s="1978">
        <f>K367+J369</f>
        <v>24542859</v>
      </c>
    </row>
    <row r="370" spans="1:11">
      <c r="A370" s="9725"/>
      <c r="B370" s="3580"/>
      <c r="C370" s="556" t="s">
        <v>815</v>
      </c>
      <c r="D370" s="3693" t="s">
        <v>627</v>
      </c>
      <c r="E370" s="3699" t="s">
        <v>92</v>
      </c>
      <c r="F370" s="3697"/>
      <c r="G370" s="3697"/>
      <c r="H370" s="3697"/>
      <c r="I370" s="3697">
        <v>127294</v>
      </c>
      <c r="J370" s="464"/>
      <c r="K370" s="1977">
        <f>K369-I370</f>
        <v>24415565</v>
      </c>
    </row>
    <row r="371" spans="1:11">
      <c r="A371" s="9724"/>
      <c r="B371" s="3581"/>
      <c r="C371" s="555" t="s">
        <v>1440</v>
      </c>
      <c r="D371" s="3694" t="s">
        <v>1479</v>
      </c>
      <c r="E371" s="3700"/>
      <c r="F371" s="3698"/>
      <c r="G371" s="3698"/>
      <c r="H371" s="3698"/>
      <c r="I371" s="3698"/>
      <c r="J371" s="559"/>
      <c r="K371" s="1978"/>
    </row>
    <row r="372" spans="1:11">
      <c r="A372" s="554"/>
      <c r="B372" s="3579"/>
      <c r="C372" s="532"/>
      <c r="D372" s="576"/>
      <c r="E372" s="582"/>
      <c r="F372" s="577"/>
      <c r="G372" s="577"/>
      <c r="H372" s="600"/>
      <c r="I372" s="577"/>
      <c r="J372" s="604">
        <v>1800</v>
      </c>
      <c r="K372" s="1978">
        <f>K370+J372</f>
        <v>24417365</v>
      </c>
    </row>
    <row r="373" spans="1:11">
      <c r="A373" s="9725"/>
      <c r="B373" s="3580"/>
      <c r="C373" s="457" t="s">
        <v>781</v>
      </c>
      <c r="D373" s="3693" t="s">
        <v>627</v>
      </c>
      <c r="E373" s="3699" t="s">
        <v>92</v>
      </c>
      <c r="F373" s="3697"/>
      <c r="G373" s="3697"/>
      <c r="H373" s="3697"/>
      <c r="I373" s="3697">
        <v>146780</v>
      </c>
      <c r="J373" s="3701"/>
      <c r="K373" s="1977">
        <f>K372-I373</f>
        <v>24270585</v>
      </c>
    </row>
    <row r="374" spans="1:11">
      <c r="A374" s="9724"/>
      <c r="B374" s="3581"/>
      <c r="C374" s="461" t="s">
        <v>1445</v>
      </c>
      <c r="D374" s="3694" t="s">
        <v>1479</v>
      </c>
      <c r="E374" s="3700"/>
      <c r="F374" s="3698"/>
      <c r="G374" s="3698"/>
      <c r="H374" s="3698"/>
      <c r="I374" s="3698"/>
      <c r="J374" s="3702"/>
      <c r="K374" s="1978"/>
    </row>
    <row r="375" spans="1:11">
      <c r="A375" s="554"/>
      <c r="B375" s="3581"/>
      <c r="C375" s="532"/>
      <c r="D375" s="576"/>
      <c r="E375" s="582"/>
      <c r="F375" s="577"/>
      <c r="G375" s="577"/>
      <c r="H375" s="600"/>
      <c r="I375" s="577"/>
      <c r="J375" s="604">
        <v>1500</v>
      </c>
      <c r="K375" s="1978">
        <f>K373+J375</f>
        <v>24272085</v>
      </c>
    </row>
    <row r="376" spans="1:11">
      <c r="A376" s="9725"/>
      <c r="B376" s="3580" t="s">
        <v>2053</v>
      </c>
      <c r="C376" s="474" t="s">
        <v>815</v>
      </c>
      <c r="D376" s="3707" t="s">
        <v>2054</v>
      </c>
      <c r="E376" s="3705"/>
      <c r="F376" s="3703"/>
      <c r="G376" s="3703"/>
      <c r="H376" s="3703"/>
      <c r="I376" s="3703">
        <v>82922</v>
      </c>
      <c r="J376" s="3709"/>
      <c r="K376" s="1977">
        <f>K375-I376</f>
        <v>24189163</v>
      </c>
    </row>
    <row r="377" spans="1:11">
      <c r="A377" s="9724"/>
      <c r="B377" s="3581"/>
      <c r="C377" s="477" t="s">
        <v>2017</v>
      </c>
      <c r="D377" s="3708" t="s">
        <v>814</v>
      </c>
      <c r="E377" s="3706"/>
      <c r="F377" s="3704"/>
      <c r="G377" s="3704"/>
      <c r="H377" s="3704"/>
      <c r="I377" s="3704"/>
      <c r="J377" s="3710"/>
      <c r="K377" s="1978"/>
    </row>
    <row r="378" spans="1:11">
      <c r="A378" s="554"/>
      <c r="B378" s="3579"/>
      <c r="C378" s="529"/>
      <c r="D378" s="602"/>
      <c r="E378" s="605"/>
      <c r="F378" s="577"/>
      <c r="G378" s="577"/>
      <c r="H378" s="600"/>
      <c r="I378" s="577"/>
      <c r="J378" s="585">
        <v>1800</v>
      </c>
      <c r="K378" s="1978">
        <f>K376+J378</f>
        <v>24190963</v>
      </c>
    </row>
    <row r="379" spans="1:11">
      <c r="A379" s="9725"/>
      <c r="B379" s="3580"/>
      <c r="C379" s="517" t="s">
        <v>952</v>
      </c>
      <c r="D379" s="3711" t="s">
        <v>1862</v>
      </c>
      <c r="E379" s="3715" t="s">
        <v>1863</v>
      </c>
      <c r="F379" s="3713"/>
      <c r="G379" s="3717">
        <v>52500</v>
      </c>
      <c r="H379" s="3713"/>
      <c r="I379" s="3713"/>
      <c r="J379" s="3719"/>
      <c r="K379" s="1977">
        <f>K378-G379</f>
        <v>24138463</v>
      </c>
    </row>
    <row r="380" spans="1:11">
      <c r="A380" s="9724"/>
      <c r="B380" s="3581"/>
      <c r="C380" s="555" t="s">
        <v>1861</v>
      </c>
      <c r="D380" s="3712" t="s">
        <v>1819</v>
      </c>
      <c r="E380" s="3716"/>
      <c r="F380" s="3714"/>
      <c r="G380" s="3718"/>
      <c r="H380" s="3714"/>
      <c r="I380" s="3714"/>
      <c r="J380" s="3720"/>
      <c r="K380" s="1978"/>
    </row>
    <row r="381" spans="1:11">
      <c r="A381" s="554"/>
      <c r="B381" s="3581"/>
      <c r="C381" s="532"/>
      <c r="D381" s="576"/>
      <c r="E381" s="582"/>
      <c r="F381" s="577"/>
      <c r="G381" s="577"/>
      <c r="H381" s="600"/>
      <c r="I381" s="577"/>
      <c r="J381" s="604">
        <v>1800</v>
      </c>
      <c r="K381" s="1978">
        <f>K379+J381</f>
        <v>24140263</v>
      </c>
    </row>
    <row r="382" spans="1:11">
      <c r="A382" s="9725"/>
      <c r="B382" s="3580" t="s">
        <v>2055</v>
      </c>
      <c r="C382" s="545" t="s">
        <v>997</v>
      </c>
      <c r="D382" s="3721" t="s">
        <v>1121</v>
      </c>
      <c r="E382" s="3734" t="s">
        <v>43</v>
      </c>
      <c r="F382" s="3725"/>
      <c r="G382" s="3725">
        <v>202500</v>
      </c>
      <c r="H382" s="537"/>
      <c r="I382" s="3725"/>
      <c r="J382" s="595"/>
      <c r="K382" s="1977">
        <f>K381-G382</f>
        <v>23937763</v>
      </c>
    </row>
    <row r="383" spans="1:11">
      <c r="A383" s="9724"/>
      <c r="B383" s="3581"/>
      <c r="C383" s="555" t="s">
        <v>1120</v>
      </c>
      <c r="D383" s="3722" t="s">
        <v>1878</v>
      </c>
      <c r="E383" s="3735"/>
      <c r="F383" s="3726"/>
      <c r="G383" s="3726"/>
      <c r="H383" s="515"/>
      <c r="I383" s="3726"/>
      <c r="J383" s="595"/>
      <c r="K383" s="1978"/>
    </row>
    <row r="384" spans="1:11">
      <c r="A384" s="554"/>
      <c r="B384" s="3581"/>
      <c r="C384" s="532"/>
      <c r="D384" s="576"/>
      <c r="E384" s="582"/>
      <c r="F384" s="577"/>
      <c r="G384" s="577"/>
      <c r="H384" s="600"/>
      <c r="I384" s="577"/>
      <c r="J384" s="585">
        <v>1800</v>
      </c>
      <c r="K384" s="1978">
        <f>K382+J384</f>
        <v>23939563</v>
      </c>
    </row>
    <row r="385" spans="1:11">
      <c r="A385" s="9725"/>
      <c r="B385" s="3580"/>
      <c r="C385" s="474" t="s">
        <v>821</v>
      </c>
      <c r="D385" s="3721" t="s">
        <v>2061</v>
      </c>
      <c r="E385" s="3723" t="s">
        <v>2062</v>
      </c>
      <c r="F385" s="9492"/>
      <c r="G385" s="9609"/>
      <c r="H385" s="537"/>
      <c r="I385" s="1975">
        <v>88523</v>
      </c>
      <c r="J385" s="595"/>
      <c r="K385" s="1977">
        <f>K384-I385</f>
        <v>23851040</v>
      </c>
    </row>
    <row r="386" spans="1:11">
      <c r="A386" s="9724"/>
      <c r="B386" s="3581"/>
      <c r="C386" s="477" t="s">
        <v>2056</v>
      </c>
      <c r="D386" s="3722" t="s">
        <v>1804</v>
      </c>
      <c r="E386" s="3724"/>
      <c r="F386" s="9493"/>
      <c r="G386" s="9610"/>
      <c r="H386" s="515"/>
      <c r="I386" s="1976"/>
      <c r="J386" s="595"/>
      <c r="K386" s="1978"/>
    </row>
    <row r="387" spans="1:11">
      <c r="A387" s="554"/>
      <c r="B387" s="3579"/>
      <c r="C387" s="532"/>
      <c r="D387" s="576"/>
      <c r="E387" s="582"/>
      <c r="F387" s="577"/>
      <c r="G387" s="577"/>
      <c r="H387" s="600"/>
      <c r="I387" s="2034"/>
      <c r="J387" s="585">
        <v>1800</v>
      </c>
      <c r="K387" s="1978">
        <f>K385+J387</f>
        <v>23852840</v>
      </c>
    </row>
    <row r="388" spans="1:11">
      <c r="A388" s="9725"/>
      <c r="B388" s="3580"/>
      <c r="C388" s="474" t="s">
        <v>815</v>
      </c>
      <c r="D388" s="3721" t="s">
        <v>2061</v>
      </c>
      <c r="E388" s="3723" t="s">
        <v>2062</v>
      </c>
      <c r="F388" s="3725"/>
      <c r="G388" s="3727"/>
      <c r="H388" s="534"/>
      <c r="I388" s="1975">
        <v>137082</v>
      </c>
      <c r="J388" s="595"/>
      <c r="K388" s="1977">
        <f>K387-I388</f>
        <v>23715758</v>
      </c>
    </row>
    <row r="389" spans="1:11">
      <c r="A389" s="9724"/>
      <c r="B389" s="3581"/>
      <c r="C389" s="477" t="s">
        <v>2057</v>
      </c>
      <c r="D389" s="3722" t="s">
        <v>1804</v>
      </c>
      <c r="E389" s="3724"/>
      <c r="F389" s="3726"/>
      <c r="G389" s="3728"/>
      <c r="H389" s="515"/>
      <c r="I389" s="1976"/>
      <c r="J389" s="595"/>
      <c r="K389" s="1978"/>
    </row>
    <row r="390" spans="1:11">
      <c r="A390" s="554"/>
      <c r="B390" s="3581"/>
      <c r="C390" s="532"/>
      <c r="D390" s="576"/>
      <c r="E390" s="582"/>
      <c r="F390" s="577"/>
      <c r="G390" s="577"/>
      <c r="H390" s="600"/>
      <c r="I390" s="2034"/>
      <c r="J390" s="585">
        <v>1800</v>
      </c>
      <c r="K390" s="1978">
        <f>K388+J390</f>
        <v>23717558</v>
      </c>
    </row>
    <row r="391" spans="1:11">
      <c r="A391" s="9725"/>
      <c r="B391" s="3580"/>
      <c r="C391" s="525" t="s">
        <v>796</v>
      </c>
      <c r="D391" s="3721" t="s">
        <v>2061</v>
      </c>
      <c r="E391" s="3723" t="s">
        <v>2062</v>
      </c>
      <c r="F391" s="3725"/>
      <c r="G391" s="3725"/>
      <c r="H391" s="537"/>
      <c r="I391" s="1975">
        <v>79800</v>
      </c>
      <c r="J391" s="595"/>
      <c r="K391" s="2082">
        <f>K390-I391</f>
        <v>23637758</v>
      </c>
    </row>
    <row r="392" spans="1:11">
      <c r="A392" s="9724"/>
      <c r="B392" s="3581"/>
      <c r="C392" s="539" t="s">
        <v>2058</v>
      </c>
      <c r="D392" s="3722" t="s">
        <v>1804</v>
      </c>
      <c r="E392" s="3724"/>
      <c r="F392" s="3726"/>
      <c r="G392" s="3726"/>
      <c r="H392" s="515"/>
      <c r="I392" s="1976"/>
      <c r="J392" s="595"/>
      <c r="K392" s="2083"/>
    </row>
    <row r="393" spans="1:11">
      <c r="A393" s="554"/>
      <c r="B393" s="3579"/>
      <c r="C393" s="532"/>
      <c r="D393" s="576"/>
      <c r="E393" s="582"/>
      <c r="F393" s="577"/>
      <c r="G393" s="577"/>
      <c r="H393" s="600"/>
      <c r="I393" s="2034"/>
      <c r="J393" s="585">
        <v>750</v>
      </c>
      <c r="K393" s="1978">
        <f>K391+J393</f>
        <v>23638508</v>
      </c>
    </row>
    <row r="394" spans="1:11">
      <c r="A394" s="9725"/>
      <c r="B394" s="3580"/>
      <c r="C394" s="525" t="s">
        <v>796</v>
      </c>
      <c r="D394" s="3721" t="s">
        <v>2061</v>
      </c>
      <c r="E394" s="3723" t="s">
        <v>2062</v>
      </c>
      <c r="F394" s="3725"/>
      <c r="G394" s="3725"/>
      <c r="H394" s="537"/>
      <c r="I394" s="1975">
        <v>41300</v>
      </c>
      <c r="J394" s="595"/>
      <c r="K394" s="1977">
        <f>K393-I394</f>
        <v>23597208</v>
      </c>
    </row>
    <row r="395" spans="1:11">
      <c r="A395" s="9724"/>
      <c r="B395" s="3581"/>
      <c r="C395" s="539" t="s">
        <v>2059</v>
      </c>
      <c r="D395" s="3722" t="s">
        <v>1804</v>
      </c>
      <c r="E395" s="3724"/>
      <c r="F395" s="3726"/>
      <c r="G395" s="3726"/>
      <c r="H395" s="515"/>
      <c r="I395" s="1976"/>
      <c r="J395" s="595"/>
      <c r="K395" s="1978"/>
    </row>
    <row r="396" spans="1:11">
      <c r="A396" s="554"/>
      <c r="B396" s="3581"/>
      <c r="C396" s="532"/>
      <c r="D396" s="576"/>
      <c r="E396" s="582"/>
      <c r="F396" s="577"/>
      <c r="G396" s="577"/>
      <c r="H396" s="600"/>
      <c r="I396" s="2034"/>
      <c r="J396" s="585">
        <v>750</v>
      </c>
      <c r="K396" s="2035">
        <f>K394+J396</f>
        <v>23597958</v>
      </c>
    </row>
    <row r="397" spans="1:11">
      <c r="A397" s="9725"/>
      <c r="B397" s="3580"/>
      <c r="C397" s="556" t="s">
        <v>869</v>
      </c>
      <c r="D397" s="3721" t="s">
        <v>2061</v>
      </c>
      <c r="E397" s="3723" t="s">
        <v>2062</v>
      </c>
      <c r="F397" s="3725"/>
      <c r="G397" s="3725"/>
      <c r="H397" s="3725"/>
      <c r="I397" s="3725">
        <v>49990</v>
      </c>
      <c r="J397" s="595"/>
      <c r="K397" s="1977">
        <f>K396-I397</f>
        <v>23547968</v>
      </c>
    </row>
    <row r="398" spans="1:11">
      <c r="A398" s="9724"/>
      <c r="B398" s="3581"/>
      <c r="C398" s="555" t="s">
        <v>2060</v>
      </c>
      <c r="D398" s="3722" t="s">
        <v>1804</v>
      </c>
      <c r="E398" s="3724"/>
      <c r="F398" s="3726"/>
      <c r="G398" s="3726"/>
      <c r="H398" s="3726"/>
      <c r="I398" s="3726"/>
      <c r="J398" s="559"/>
      <c r="K398" s="1978"/>
    </row>
    <row r="399" spans="1:11">
      <c r="A399" s="554"/>
      <c r="B399" s="3581"/>
      <c r="C399" s="532"/>
      <c r="D399" s="576"/>
      <c r="E399" s="582"/>
      <c r="F399" s="577"/>
      <c r="G399" s="577"/>
      <c r="H399" s="600"/>
      <c r="I399" s="577"/>
      <c r="J399" s="604">
        <v>1650</v>
      </c>
      <c r="K399" s="1978">
        <f>K397+J399</f>
        <v>23549618</v>
      </c>
    </row>
    <row r="400" spans="1:11">
      <c r="A400" s="9725"/>
      <c r="B400" s="3580"/>
      <c r="C400" s="545" t="s">
        <v>1109</v>
      </c>
      <c r="D400" s="3721" t="s">
        <v>1584</v>
      </c>
      <c r="E400" s="974" t="s">
        <v>56</v>
      </c>
      <c r="F400" s="3725"/>
      <c r="G400" s="3725">
        <v>502500</v>
      </c>
      <c r="H400" s="3725"/>
      <c r="I400" s="3725"/>
      <c r="J400" s="3731"/>
      <c r="K400" s="1977">
        <f>K399-G400</f>
        <v>23047118</v>
      </c>
    </row>
    <row r="401" spans="1:11">
      <c r="A401" s="9724"/>
      <c r="B401" s="3581"/>
      <c r="C401" s="555" t="s">
        <v>1583</v>
      </c>
      <c r="D401" s="3722" t="s">
        <v>1384</v>
      </c>
      <c r="E401" s="3729"/>
      <c r="F401" s="3726"/>
      <c r="G401" s="3726"/>
      <c r="H401" s="3726"/>
      <c r="I401" s="3726"/>
      <c r="J401" s="3732"/>
      <c r="K401" s="1978"/>
    </row>
    <row r="402" spans="1:11">
      <c r="A402" s="554"/>
      <c r="B402" s="3579"/>
      <c r="C402" s="532"/>
      <c r="D402" s="576"/>
      <c r="E402" s="582"/>
      <c r="F402" s="575"/>
      <c r="G402" s="575"/>
      <c r="H402" s="586"/>
      <c r="I402" s="575"/>
      <c r="J402" s="585">
        <v>1800</v>
      </c>
      <c r="K402" s="1978">
        <f>K400+J402</f>
        <v>23048918</v>
      </c>
    </row>
    <row r="403" spans="1:11">
      <c r="A403" s="9725"/>
      <c r="B403" s="3580"/>
      <c r="C403" s="517" t="s">
        <v>796</v>
      </c>
      <c r="D403" s="3733"/>
      <c r="E403" s="974"/>
      <c r="F403" s="3730"/>
      <c r="G403" s="3730"/>
      <c r="H403" s="537"/>
      <c r="I403" s="2566">
        <v>42300</v>
      </c>
      <c r="J403" s="595"/>
      <c r="K403" s="2032">
        <f>K402-I403</f>
        <v>23006618</v>
      </c>
    </row>
    <row r="404" spans="1:11">
      <c r="A404" s="9724"/>
      <c r="B404" s="3581"/>
      <c r="C404" s="555" t="s">
        <v>1915</v>
      </c>
      <c r="D404" s="3722"/>
      <c r="E404" s="3729"/>
      <c r="F404" s="3726"/>
      <c r="G404" s="3726"/>
      <c r="H404" s="515"/>
      <c r="I404" s="1976"/>
      <c r="J404" s="595"/>
      <c r="K404" s="1978"/>
    </row>
    <row r="405" spans="1:11">
      <c r="A405" s="554"/>
      <c r="B405" s="3581"/>
      <c r="C405" s="532"/>
      <c r="D405" s="576"/>
      <c r="E405" s="582"/>
      <c r="F405" s="577"/>
      <c r="G405" s="577"/>
      <c r="H405" s="600"/>
      <c r="I405" s="2034"/>
      <c r="J405" s="585">
        <v>750</v>
      </c>
      <c r="K405" s="1978">
        <f>K403+J405</f>
        <v>23007368</v>
      </c>
    </row>
    <row r="406" spans="1:11">
      <c r="A406" s="9725"/>
      <c r="B406" s="3580"/>
      <c r="C406" s="517" t="s">
        <v>796</v>
      </c>
      <c r="D406" s="3721"/>
      <c r="E406" s="974"/>
      <c r="F406" s="3730"/>
      <c r="G406" s="3725"/>
      <c r="H406" s="537"/>
      <c r="I406" s="1975">
        <v>42300</v>
      </c>
      <c r="J406" s="595"/>
      <c r="K406" s="1977">
        <f>K405-I406</f>
        <v>22965068</v>
      </c>
    </row>
    <row r="407" spans="1:11">
      <c r="A407" s="9724"/>
      <c r="B407" s="3581"/>
      <c r="C407" s="555" t="s">
        <v>1916</v>
      </c>
      <c r="D407" s="3722"/>
      <c r="E407" s="3729"/>
      <c r="F407" s="3726"/>
      <c r="G407" s="3726"/>
      <c r="H407" s="515"/>
      <c r="I407" s="1976"/>
      <c r="J407" s="595"/>
      <c r="K407" s="1978"/>
    </row>
    <row r="408" spans="1:11">
      <c r="A408" s="554"/>
      <c r="B408" s="3581"/>
      <c r="C408" s="532"/>
      <c r="D408" s="576"/>
      <c r="E408" s="582"/>
      <c r="F408" s="577"/>
      <c r="G408" s="577"/>
      <c r="H408" s="600"/>
      <c r="I408" s="2034"/>
      <c r="J408" s="585">
        <v>750</v>
      </c>
      <c r="K408" s="2035">
        <f>K406+J408</f>
        <v>22965818</v>
      </c>
    </row>
    <row r="409" spans="1:11">
      <c r="A409" s="9725"/>
      <c r="B409" s="3580" t="s">
        <v>2063</v>
      </c>
      <c r="C409" s="517" t="s">
        <v>1109</v>
      </c>
      <c r="D409" s="3740" t="s">
        <v>1831</v>
      </c>
      <c r="E409" s="3747" t="s">
        <v>717</v>
      </c>
      <c r="F409" s="3736"/>
      <c r="G409" s="3736">
        <v>502500</v>
      </c>
      <c r="H409" s="3736"/>
      <c r="I409" s="3736"/>
      <c r="J409" s="3745"/>
      <c r="K409" s="3604">
        <f>K408-G409</f>
        <v>22463318</v>
      </c>
    </row>
    <row r="410" spans="1:11">
      <c r="A410" s="9724"/>
      <c r="B410" s="3581"/>
      <c r="C410" s="477" t="s">
        <v>1179</v>
      </c>
      <c r="D410" s="3741" t="s">
        <v>250</v>
      </c>
      <c r="E410" s="3748"/>
      <c r="F410" s="3737"/>
      <c r="G410" s="3737"/>
      <c r="H410" s="3737"/>
      <c r="I410" s="3737"/>
      <c r="J410" s="3746"/>
      <c r="K410" s="3605"/>
    </row>
    <row r="411" spans="1:11">
      <c r="A411" s="554"/>
      <c r="B411" s="3579"/>
      <c r="C411" s="1795"/>
      <c r="D411" s="576"/>
      <c r="E411" s="582"/>
      <c r="F411" s="577"/>
      <c r="G411" s="577"/>
      <c r="H411" s="600"/>
      <c r="I411" s="577"/>
      <c r="J411" s="604">
        <v>1800</v>
      </c>
      <c r="K411" s="3605">
        <f>K409+J411</f>
        <v>22465118</v>
      </c>
    </row>
    <row r="412" spans="1:11">
      <c r="A412" s="9725"/>
      <c r="B412" s="3580"/>
      <c r="C412" s="556" t="s">
        <v>1109</v>
      </c>
      <c r="D412" s="3740" t="s">
        <v>1591</v>
      </c>
      <c r="E412" s="3738" t="s">
        <v>1601</v>
      </c>
      <c r="F412" s="3736"/>
      <c r="G412" s="3736">
        <v>502500</v>
      </c>
      <c r="H412" s="3736"/>
      <c r="I412" s="3736"/>
      <c r="J412" s="3745"/>
      <c r="K412" s="3604">
        <f>K411-G412</f>
        <v>21962618</v>
      </c>
    </row>
    <row r="413" spans="1:11">
      <c r="A413" s="9724"/>
      <c r="B413" s="3581"/>
      <c r="C413" s="555" t="s">
        <v>1590</v>
      </c>
      <c r="D413" s="3741" t="s">
        <v>956</v>
      </c>
      <c r="E413" s="533"/>
      <c r="F413" s="3737"/>
      <c r="G413" s="3737"/>
      <c r="H413" s="3737"/>
      <c r="I413" s="3737"/>
      <c r="J413" s="3746"/>
      <c r="K413" s="3605"/>
    </row>
    <row r="414" spans="1:11">
      <c r="A414" s="554"/>
      <c r="B414" s="3579"/>
      <c r="C414" s="532"/>
      <c r="D414" s="576"/>
      <c r="E414" s="582"/>
      <c r="F414" s="575"/>
      <c r="G414" s="575"/>
      <c r="H414" s="586"/>
      <c r="I414" s="575"/>
      <c r="J414" s="604">
        <v>1800</v>
      </c>
      <c r="K414" s="3607">
        <f>K412+J414</f>
        <v>21964418</v>
      </c>
    </row>
    <row r="415" spans="1:11">
      <c r="A415" s="9725"/>
      <c r="B415" s="3580"/>
      <c r="C415" s="556" t="s">
        <v>1109</v>
      </c>
      <c r="D415" s="3740" t="s">
        <v>1112</v>
      </c>
      <c r="E415" s="974" t="s">
        <v>1114</v>
      </c>
      <c r="F415" s="3736"/>
      <c r="G415" s="3736">
        <v>502500</v>
      </c>
      <c r="H415" s="537"/>
      <c r="I415" s="1975"/>
      <c r="J415" s="595"/>
      <c r="K415" s="3604">
        <f>K414-G415</f>
        <v>21461918</v>
      </c>
    </row>
    <row r="416" spans="1:11">
      <c r="A416" s="9724"/>
      <c r="B416" s="3581"/>
      <c r="C416" s="555" t="s">
        <v>1111</v>
      </c>
      <c r="D416" s="3741" t="s">
        <v>1113</v>
      </c>
      <c r="E416" s="3744"/>
      <c r="F416" s="3737"/>
      <c r="G416" s="3737"/>
      <c r="H416" s="515"/>
      <c r="I416" s="1976"/>
      <c r="J416" s="595"/>
      <c r="K416" s="3605"/>
    </row>
    <row r="417" spans="1:11">
      <c r="A417" s="554"/>
      <c r="B417" s="3579"/>
      <c r="C417" s="532"/>
      <c r="D417" s="576"/>
      <c r="E417" s="582"/>
      <c r="F417" s="575"/>
      <c r="G417" s="575"/>
      <c r="H417" s="586"/>
      <c r="I417" s="2196"/>
      <c r="J417" s="585">
        <v>1800</v>
      </c>
      <c r="K417" s="3607">
        <f>K415+J417</f>
        <v>21463718</v>
      </c>
    </row>
    <row r="418" spans="1:11">
      <c r="A418" s="9725"/>
      <c r="B418" s="3580"/>
      <c r="C418" s="474" t="s">
        <v>781</v>
      </c>
      <c r="D418" s="3740" t="s">
        <v>45</v>
      </c>
      <c r="E418" s="9498" t="s">
        <v>47</v>
      </c>
      <c r="F418" s="3736"/>
      <c r="G418" s="3736"/>
      <c r="H418" s="3752">
        <v>94890</v>
      </c>
      <c r="I418" s="3742"/>
      <c r="J418" s="923"/>
      <c r="K418" s="3604">
        <f>K417-H418</f>
        <v>21368828</v>
      </c>
    </row>
    <row r="419" spans="1:11">
      <c r="A419" s="9724"/>
      <c r="B419" s="3581"/>
      <c r="C419" s="477" t="s">
        <v>1567</v>
      </c>
      <c r="D419" s="3741" t="s">
        <v>1176</v>
      </c>
      <c r="E419" s="9499"/>
      <c r="F419" s="3737"/>
      <c r="G419" s="3737"/>
      <c r="H419" s="3753"/>
      <c r="I419" s="3743"/>
      <c r="J419" s="460"/>
      <c r="K419" s="3605"/>
    </row>
    <row r="420" spans="1:11">
      <c r="A420" s="554"/>
      <c r="B420" s="3579"/>
      <c r="C420" s="532"/>
      <c r="D420" s="576"/>
      <c r="E420" s="582"/>
      <c r="F420" s="575"/>
      <c r="G420" s="575"/>
      <c r="H420" s="575"/>
      <c r="I420" s="575"/>
      <c r="J420" s="586">
        <v>1500</v>
      </c>
      <c r="K420" s="3605">
        <f>K418+J420</f>
        <v>21370328</v>
      </c>
    </row>
    <row r="421" spans="1:11">
      <c r="A421" s="9725"/>
      <c r="B421" s="3580"/>
      <c r="C421" s="556" t="s">
        <v>1825</v>
      </c>
      <c r="D421" s="3740" t="s">
        <v>785</v>
      </c>
      <c r="E421" s="3738" t="s">
        <v>47</v>
      </c>
      <c r="F421" s="3736"/>
      <c r="G421" s="3736"/>
      <c r="H421" s="3752">
        <v>38500</v>
      </c>
      <c r="I421" s="1975"/>
      <c r="J421" s="464"/>
      <c r="K421" s="1977">
        <f>K420-H421</f>
        <v>21331828</v>
      </c>
    </row>
    <row r="422" spans="1:11">
      <c r="A422" s="9724"/>
      <c r="B422" s="3581"/>
      <c r="C422" s="553" t="s">
        <v>1824</v>
      </c>
      <c r="D422" s="3741" t="s">
        <v>46</v>
      </c>
      <c r="E422" s="3739"/>
      <c r="F422" s="3737"/>
      <c r="G422" s="3737"/>
      <c r="H422" s="515"/>
      <c r="I422" s="1976"/>
      <c r="J422" s="559"/>
      <c r="K422" s="1978"/>
    </row>
    <row r="423" spans="1:11">
      <c r="A423" s="554"/>
      <c r="B423" s="3579"/>
      <c r="C423" s="532"/>
      <c r="D423" s="576"/>
      <c r="E423" s="582"/>
      <c r="F423" s="577"/>
      <c r="G423" s="577"/>
      <c r="H423" s="600"/>
      <c r="I423" s="577"/>
      <c r="J423" s="585">
        <v>700</v>
      </c>
      <c r="K423" s="3605">
        <f>K421+J423</f>
        <v>21332528</v>
      </c>
    </row>
    <row r="424" spans="1:11">
      <c r="A424" s="9725"/>
      <c r="B424" s="3580" t="s">
        <v>2064</v>
      </c>
      <c r="C424" s="556" t="s">
        <v>864</v>
      </c>
      <c r="D424" s="3749" t="s">
        <v>983</v>
      </c>
      <c r="E424" s="3754" t="s">
        <v>262</v>
      </c>
      <c r="F424" s="3752"/>
      <c r="G424" s="3756">
        <v>102500</v>
      </c>
      <c r="H424" s="534"/>
      <c r="I424" s="3752"/>
      <c r="J424" s="595"/>
      <c r="K424" s="3604">
        <f>K423-G424</f>
        <v>21230028</v>
      </c>
    </row>
    <row r="425" spans="1:11">
      <c r="A425" s="9724"/>
      <c r="B425" s="3581"/>
      <c r="C425" s="555" t="s">
        <v>1581</v>
      </c>
      <c r="D425" s="3750" t="s">
        <v>38</v>
      </c>
      <c r="E425" s="3755"/>
      <c r="F425" s="3753"/>
      <c r="G425" s="3757"/>
      <c r="H425" s="515"/>
      <c r="I425" s="3753"/>
      <c r="J425" s="559"/>
      <c r="K425" s="3605"/>
    </row>
    <row r="426" spans="1:11">
      <c r="A426" s="554"/>
      <c r="B426" s="3581"/>
      <c r="C426" s="532"/>
      <c r="D426" s="576"/>
      <c r="E426" s="584"/>
      <c r="F426" s="600"/>
      <c r="G426" s="600"/>
      <c r="H426" s="600"/>
      <c r="I426" s="600"/>
      <c r="J426" s="604">
        <v>1800</v>
      </c>
      <c r="K426" s="3605">
        <f>K424+J426</f>
        <v>21231828</v>
      </c>
    </row>
    <row r="427" spans="1:11">
      <c r="A427" s="9725"/>
      <c r="B427" s="3580"/>
      <c r="C427" s="474" t="s">
        <v>815</v>
      </c>
      <c r="D427" s="3749" t="s">
        <v>627</v>
      </c>
      <c r="E427" s="3754" t="s">
        <v>92</v>
      </c>
      <c r="F427" s="3752"/>
      <c r="G427" s="3752"/>
      <c r="H427" s="537"/>
      <c r="I427" s="3752">
        <v>72030</v>
      </c>
      <c r="J427" s="595"/>
      <c r="K427" s="3604">
        <f>K426-I427</f>
        <v>21159798</v>
      </c>
    </row>
    <row r="428" spans="1:11">
      <c r="A428" s="9724"/>
      <c r="B428" s="3581"/>
      <c r="C428" s="461" t="s">
        <v>1443</v>
      </c>
      <c r="D428" s="3750" t="s">
        <v>1479</v>
      </c>
      <c r="E428" s="3755"/>
      <c r="F428" s="3753"/>
      <c r="G428" s="3753"/>
      <c r="H428" s="515"/>
      <c r="I428" s="3753"/>
      <c r="J428" s="595"/>
      <c r="K428" s="3605"/>
    </row>
    <row r="429" spans="1:11">
      <c r="A429" s="554"/>
      <c r="B429" s="3579"/>
      <c r="C429" s="532"/>
      <c r="D429" s="576"/>
      <c r="E429" s="582"/>
      <c r="F429" s="577"/>
      <c r="G429" s="577"/>
      <c r="H429" s="600"/>
      <c r="I429" s="577"/>
      <c r="J429" s="585">
        <v>1800</v>
      </c>
      <c r="K429" s="3605">
        <f>K427+J429</f>
        <v>21161598</v>
      </c>
    </row>
    <row r="430" spans="1:11">
      <c r="A430" s="9725"/>
      <c r="B430" s="3580"/>
      <c r="C430" s="474" t="s">
        <v>781</v>
      </c>
      <c r="D430" s="3749" t="s">
        <v>627</v>
      </c>
      <c r="E430" s="3754" t="s">
        <v>92</v>
      </c>
      <c r="F430" s="457"/>
      <c r="G430" s="3761"/>
      <c r="H430" s="3758"/>
      <c r="I430" s="3752">
        <v>57380</v>
      </c>
      <c r="J430" s="595"/>
      <c r="K430" s="3604">
        <f>K429-I430</f>
        <v>21104218</v>
      </c>
    </row>
    <row r="431" spans="1:11">
      <c r="A431" s="9724"/>
      <c r="B431" s="3581"/>
      <c r="C431" s="477" t="s">
        <v>1444</v>
      </c>
      <c r="D431" s="3750" t="s">
        <v>1479</v>
      </c>
      <c r="E431" s="3755"/>
      <c r="F431" s="461"/>
      <c r="G431" s="3762"/>
      <c r="H431" s="3759"/>
      <c r="I431" s="3753"/>
      <c r="J431" s="595"/>
      <c r="K431" s="3605"/>
    </row>
    <row r="432" spans="1:11">
      <c r="A432" s="554"/>
      <c r="B432" s="3581"/>
      <c r="C432" s="532"/>
      <c r="D432" s="576"/>
      <c r="E432" s="582"/>
      <c r="F432" s="577"/>
      <c r="G432" s="577"/>
      <c r="H432" s="600"/>
      <c r="I432" s="577"/>
      <c r="J432" s="585">
        <v>1500</v>
      </c>
      <c r="K432" s="3607">
        <f>K430+J432</f>
        <v>21105718</v>
      </c>
    </row>
    <row r="433" spans="1:11">
      <c r="A433" s="9725"/>
      <c r="B433" s="3580"/>
      <c r="C433" s="545" t="s">
        <v>1109</v>
      </c>
      <c r="D433" s="3760" t="s">
        <v>1745</v>
      </c>
      <c r="E433" s="974" t="s">
        <v>1746</v>
      </c>
      <c r="F433" s="3752"/>
      <c r="G433" s="3752">
        <v>502500</v>
      </c>
      <c r="H433" s="537"/>
      <c r="I433" s="9492"/>
      <c r="J433" s="595"/>
      <c r="K433" s="3604">
        <f>K432-G433</f>
        <v>20603218</v>
      </c>
    </row>
    <row r="434" spans="1:11">
      <c r="A434" s="9724"/>
      <c r="B434" s="3581"/>
      <c r="C434" s="538" t="s">
        <v>1501</v>
      </c>
      <c r="D434" s="3750" t="s">
        <v>38</v>
      </c>
      <c r="E434" s="3751"/>
      <c r="F434" s="3753"/>
      <c r="G434" s="3753"/>
      <c r="H434" s="515"/>
      <c r="I434" s="9493"/>
      <c r="J434" s="559"/>
      <c r="K434" s="3605"/>
    </row>
    <row r="435" spans="1:11">
      <c r="A435" s="554"/>
      <c r="B435" s="3579"/>
      <c r="C435" s="532"/>
      <c r="D435" s="576"/>
      <c r="E435" s="582"/>
      <c r="F435" s="577"/>
      <c r="G435" s="577"/>
      <c r="H435" s="600"/>
      <c r="I435" s="577"/>
      <c r="J435" s="604">
        <v>1800</v>
      </c>
      <c r="K435" s="3605">
        <f>K433+J435</f>
        <v>20605018</v>
      </c>
    </row>
    <row r="436" spans="1:11">
      <c r="A436" s="9725"/>
      <c r="B436" s="3580" t="s">
        <v>2065</v>
      </c>
      <c r="C436" s="517" t="s">
        <v>1716</v>
      </c>
      <c r="D436" s="3767"/>
      <c r="E436" s="3765"/>
      <c r="F436" s="3769"/>
      <c r="G436" s="3769"/>
      <c r="H436" s="537"/>
      <c r="I436" s="3769">
        <v>113500</v>
      </c>
      <c r="J436" s="595"/>
      <c r="K436" s="3604">
        <f>K435-I436</f>
        <v>20491518</v>
      </c>
    </row>
    <row r="437" spans="1:11">
      <c r="A437" s="9724"/>
      <c r="B437" s="3581"/>
      <c r="C437" s="555" t="s">
        <v>1077</v>
      </c>
      <c r="D437" s="3768"/>
      <c r="E437" s="3766"/>
      <c r="F437" s="3770"/>
      <c r="G437" s="3770"/>
      <c r="H437" s="515"/>
      <c r="I437" s="1976"/>
      <c r="J437" s="595"/>
      <c r="K437" s="3605"/>
    </row>
    <row r="438" spans="1:11">
      <c r="A438" s="554"/>
      <c r="B438" s="3579"/>
      <c r="C438" s="532"/>
      <c r="D438" s="576"/>
      <c r="E438" s="582"/>
      <c r="F438" s="577"/>
      <c r="G438" s="577"/>
      <c r="H438" s="600"/>
      <c r="I438" s="2034"/>
      <c r="J438" s="585">
        <v>750</v>
      </c>
      <c r="K438" s="3605">
        <f>K436+J438</f>
        <v>20492268</v>
      </c>
    </row>
    <row r="439" spans="1:11">
      <c r="A439" s="9725"/>
      <c r="B439" s="3580"/>
      <c r="C439" s="457" t="s">
        <v>781</v>
      </c>
      <c r="D439" s="3767" t="s">
        <v>1845</v>
      </c>
      <c r="E439" s="3765"/>
      <c r="F439" s="3763"/>
      <c r="G439" s="3763"/>
      <c r="H439" s="537"/>
      <c r="I439" s="3763">
        <v>323140</v>
      </c>
      <c r="J439" s="595"/>
      <c r="K439" s="3604">
        <f>K438-I439</f>
        <v>20169128</v>
      </c>
    </row>
    <row r="440" spans="1:11">
      <c r="A440" s="9724"/>
      <c r="B440" s="3581"/>
      <c r="C440" s="461" t="s">
        <v>1061</v>
      </c>
      <c r="D440" s="3768"/>
      <c r="E440" s="3766"/>
      <c r="F440" s="3764"/>
      <c r="G440" s="3764"/>
      <c r="H440" s="515"/>
      <c r="I440" s="3764"/>
      <c r="J440" s="559"/>
      <c r="K440" s="3605"/>
    </row>
    <row r="441" spans="1:11">
      <c r="A441" s="554"/>
      <c r="B441" s="3579"/>
      <c r="C441" s="532"/>
      <c r="D441" s="576"/>
      <c r="E441" s="582"/>
      <c r="F441" s="577"/>
      <c r="G441" s="577"/>
      <c r="H441" s="600"/>
      <c r="I441" s="577"/>
      <c r="J441" s="604">
        <v>1500</v>
      </c>
      <c r="K441" s="3607">
        <f>K439+J441</f>
        <v>20170628</v>
      </c>
    </row>
    <row r="442" spans="1:11">
      <c r="A442" s="9725"/>
      <c r="B442" s="3580"/>
      <c r="C442" s="556" t="s">
        <v>796</v>
      </c>
      <c r="D442" s="3767" t="s">
        <v>1845</v>
      </c>
      <c r="E442" s="3765"/>
      <c r="F442" s="3763"/>
      <c r="G442" s="3763"/>
      <c r="H442" s="3763"/>
      <c r="I442" s="3763">
        <v>41300</v>
      </c>
      <c r="J442" s="595"/>
      <c r="K442" s="3604">
        <f>K441-I442</f>
        <v>20129328</v>
      </c>
    </row>
    <row r="443" spans="1:11">
      <c r="A443" s="9724"/>
      <c r="B443" s="3581"/>
      <c r="C443" s="555" t="s">
        <v>1062</v>
      </c>
      <c r="D443" s="3768"/>
      <c r="E443" s="3766"/>
      <c r="F443" s="3764"/>
      <c r="G443" s="3764"/>
      <c r="H443" s="3764"/>
      <c r="I443" s="3764"/>
      <c r="J443" s="595"/>
      <c r="K443" s="3605"/>
    </row>
    <row r="444" spans="1:11">
      <c r="A444" s="554"/>
      <c r="B444" s="3579"/>
      <c r="C444" s="532"/>
      <c r="D444" s="576"/>
      <c r="E444" s="582"/>
      <c r="F444" s="577"/>
      <c r="G444" s="577"/>
      <c r="H444" s="600"/>
      <c r="I444" s="577"/>
      <c r="J444" s="585">
        <v>750</v>
      </c>
      <c r="K444" s="3605">
        <f>K442+J444</f>
        <v>20130078</v>
      </c>
    </row>
    <row r="445" spans="1:11">
      <c r="A445" s="9725"/>
      <c r="B445" s="3580"/>
      <c r="C445" s="474" t="s">
        <v>796</v>
      </c>
      <c r="D445" s="3773" t="s">
        <v>1167</v>
      </c>
      <c r="E445" s="3765" t="s">
        <v>195</v>
      </c>
      <c r="F445" s="3763"/>
      <c r="G445" s="3763"/>
      <c r="H445" s="3763"/>
      <c r="I445" s="3763">
        <v>172300</v>
      </c>
      <c r="J445" s="3771"/>
      <c r="K445" s="3604">
        <f>K444-I445</f>
        <v>19957778</v>
      </c>
    </row>
    <row r="446" spans="1:11">
      <c r="A446" s="9724"/>
      <c r="B446" s="3581"/>
      <c r="C446" s="477" t="s">
        <v>1802</v>
      </c>
      <c r="D446" s="3774" t="s">
        <v>38</v>
      </c>
      <c r="E446" s="3766"/>
      <c r="F446" s="3764"/>
      <c r="G446" s="3764"/>
      <c r="H446" s="3764"/>
      <c r="I446" s="3764"/>
      <c r="J446" s="3772"/>
      <c r="K446" s="3605"/>
    </row>
    <row r="447" spans="1:11">
      <c r="A447" s="554"/>
      <c r="B447" s="3579"/>
      <c r="C447" s="532"/>
      <c r="D447" s="576"/>
      <c r="E447" s="582"/>
      <c r="F447" s="577"/>
      <c r="G447" s="577"/>
      <c r="H447" s="600"/>
      <c r="I447" s="577"/>
      <c r="J447" s="585">
        <v>750</v>
      </c>
      <c r="K447" s="3609">
        <f>K445+J447</f>
        <v>19958528</v>
      </c>
    </row>
    <row r="448" spans="1:11">
      <c r="A448" s="9725"/>
      <c r="B448" s="3580"/>
      <c r="C448" s="474" t="s">
        <v>781</v>
      </c>
      <c r="D448" s="3773" t="s">
        <v>1167</v>
      </c>
      <c r="E448" s="3765" t="s">
        <v>195</v>
      </c>
      <c r="F448" s="3763"/>
      <c r="G448" s="3763"/>
      <c r="H448" s="537"/>
      <c r="I448" s="3763">
        <v>64640</v>
      </c>
      <c r="J448" s="595"/>
      <c r="K448" s="3604">
        <f>K447-I448</f>
        <v>19893888</v>
      </c>
    </row>
    <row r="449" spans="1:11">
      <c r="A449" s="9724"/>
      <c r="B449" s="3581"/>
      <c r="C449" s="477" t="s">
        <v>1239</v>
      </c>
      <c r="D449" s="3774" t="s">
        <v>38</v>
      </c>
      <c r="E449" s="3766"/>
      <c r="F449" s="3764"/>
      <c r="G449" s="3764"/>
      <c r="H449" s="515"/>
      <c r="I449" s="3764"/>
      <c r="J449" s="595"/>
      <c r="K449" s="3605"/>
    </row>
    <row r="450" spans="1:11">
      <c r="A450" s="557"/>
      <c r="B450" s="3597"/>
      <c r="C450" s="532"/>
      <c r="D450" s="576"/>
      <c r="E450" s="582"/>
      <c r="F450" s="577"/>
      <c r="G450" s="577"/>
      <c r="H450" s="600"/>
      <c r="I450" s="577"/>
      <c r="J450" s="585">
        <v>1500</v>
      </c>
      <c r="K450" s="3608">
        <f>K448+J450</f>
        <v>19895388</v>
      </c>
    </row>
    <row r="451" spans="1:11">
      <c r="A451" s="9725"/>
      <c r="B451" s="3580"/>
      <c r="C451" s="474" t="s">
        <v>781</v>
      </c>
      <c r="D451" s="3773" t="s">
        <v>1167</v>
      </c>
      <c r="E451" s="3765" t="s">
        <v>195</v>
      </c>
      <c r="F451" s="3763"/>
      <c r="G451" s="3763"/>
      <c r="H451" s="3763"/>
      <c r="I451" s="3763">
        <v>141640</v>
      </c>
      <c r="J451" s="464"/>
      <c r="K451" s="3604">
        <f>K450-I451</f>
        <v>19753748</v>
      </c>
    </row>
    <row r="452" spans="1:11">
      <c r="A452" s="9724"/>
      <c r="B452" s="3581"/>
      <c r="C452" s="477" t="s">
        <v>1238</v>
      </c>
      <c r="D452" s="3774" t="s">
        <v>38</v>
      </c>
      <c r="E452" s="3766"/>
      <c r="F452" s="3764"/>
      <c r="G452" s="3764"/>
      <c r="H452" s="3764"/>
      <c r="I452" s="3764"/>
      <c r="J452" s="559"/>
      <c r="K452" s="3605"/>
    </row>
    <row r="453" spans="1:11">
      <c r="A453" s="554"/>
      <c r="B453" s="3579"/>
      <c r="C453" s="532"/>
      <c r="D453" s="576"/>
      <c r="E453" s="582"/>
      <c r="F453" s="577"/>
      <c r="G453" s="577"/>
      <c r="H453" s="600"/>
      <c r="I453" s="577"/>
      <c r="J453" s="585">
        <v>1500</v>
      </c>
      <c r="K453" s="3605">
        <f>K451+J453</f>
        <v>19755248</v>
      </c>
    </row>
    <row r="454" spans="1:11">
      <c r="A454" s="9725"/>
      <c r="B454" s="3580"/>
      <c r="C454" s="457" t="s">
        <v>781</v>
      </c>
      <c r="D454" s="3773" t="s">
        <v>1167</v>
      </c>
      <c r="E454" s="3775" t="s">
        <v>195</v>
      </c>
      <c r="F454" s="3769"/>
      <c r="G454" s="3769"/>
      <c r="H454" s="943"/>
      <c r="I454" s="3769">
        <v>105640</v>
      </c>
      <c r="J454" s="595"/>
      <c r="K454" s="3604">
        <f>K453-I454</f>
        <v>19649608</v>
      </c>
    </row>
    <row r="455" spans="1:11">
      <c r="A455" s="9724"/>
      <c r="B455" s="3581"/>
      <c r="C455" s="461" t="s">
        <v>1237</v>
      </c>
      <c r="D455" s="3774" t="s">
        <v>38</v>
      </c>
      <c r="E455" s="3776"/>
      <c r="F455" s="3770"/>
      <c r="G455" s="3770"/>
      <c r="H455" s="460"/>
      <c r="I455" s="3770"/>
      <c r="J455" s="595"/>
      <c r="K455" s="3605"/>
    </row>
    <row r="456" spans="1:11">
      <c r="A456" s="554"/>
      <c r="B456" s="3581"/>
      <c r="C456" s="465"/>
      <c r="D456" s="602"/>
      <c r="E456" s="605"/>
      <c r="F456" s="577"/>
      <c r="G456" s="577"/>
      <c r="H456" s="600"/>
      <c r="I456" s="577"/>
      <c r="J456" s="585">
        <v>1500</v>
      </c>
      <c r="K456" s="3607">
        <f>K454+J456</f>
        <v>19651108</v>
      </c>
    </row>
    <row r="457" spans="1:11">
      <c r="A457" s="9725"/>
      <c r="B457" s="3580"/>
      <c r="C457" s="457" t="s">
        <v>781</v>
      </c>
      <c r="D457" s="3773" t="s">
        <v>1167</v>
      </c>
      <c r="E457" s="3775" t="s">
        <v>195</v>
      </c>
      <c r="F457" s="3769"/>
      <c r="G457" s="3769"/>
      <c r="H457" s="943"/>
      <c r="I457" s="3769">
        <v>20390</v>
      </c>
      <c r="J457" s="595"/>
      <c r="K457" s="3604">
        <f>K456-I457</f>
        <v>19630718</v>
      </c>
    </row>
    <row r="458" spans="1:11">
      <c r="A458" s="9724"/>
      <c r="B458" s="3581"/>
      <c r="C458" s="461" t="s">
        <v>2066</v>
      </c>
      <c r="D458" s="3774" t="s">
        <v>38</v>
      </c>
      <c r="E458" s="3776"/>
      <c r="F458" s="3770"/>
      <c r="G458" s="3770"/>
      <c r="H458" s="460"/>
      <c r="I458" s="3770"/>
      <c r="J458" s="595"/>
      <c r="K458" s="3605"/>
    </row>
    <row r="459" spans="1:11">
      <c r="A459" s="554"/>
      <c r="B459" s="3579"/>
      <c r="C459" s="465"/>
      <c r="D459" s="602"/>
      <c r="E459" s="605"/>
      <c r="F459" s="577"/>
      <c r="G459" s="577"/>
      <c r="H459" s="600"/>
      <c r="I459" s="577"/>
      <c r="J459" s="585">
        <v>1500</v>
      </c>
      <c r="K459" s="3605">
        <f>K457+J459</f>
        <v>19632218</v>
      </c>
    </row>
    <row r="460" spans="1:11">
      <c r="A460" s="9725"/>
      <c r="B460" s="3580" t="s">
        <v>2067</v>
      </c>
      <c r="C460" s="556" t="s">
        <v>815</v>
      </c>
      <c r="D460" s="3781" t="s">
        <v>955</v>
      </c>
      <c r="E460" s="3779" t="s">
        <v>1232</v>
      </c>
      <c r="F460" s="3777"/>
      <c r="G460" s="3777"/>
      <c r="H460" s="3777"/>
      <c r="I460" s="3777">
        <v>464742</v>
      </c>
      <c r="J460" s="595"/>
      <c r="K460" s="3604">
        <f>K459-I460</f>
        <v>19167476</v>
      </c>
    </row>
    <row r="461" spans="1:11">
      <c r="A461" s="9724"/>
      <c r="B461" s="3581"/>
      <c r="C461" s="555" t="s">
        <v>1186</v>
      </c>
      <c r="D461" s="3782" t="s">
        <v>956</v>
      </c>
      <c r="E461" s="3780"/>
      <c r="F461" s="3778"/>
      <c r="G461" s="3778"/>
      <c r="H461" s="3778"/>
      <c r="I461" s="3778"/>
      <c r="J461" s="595"/>
      <c r="K461" s="3605"/>
    </row>
    <row r="462" spans="1:11">
      <c r="A462" s="554"/>
      <c r="B462" s="3579"/>
      <c r="C462" s="465"/>
      <c r="D462" s="602"/>
      <c r="E462" s="605"/>
      <c r="F462" s="577"/>
      <c r="G462" s="600"/>
      <c r="H462" s="600"/>
      <c r="I462" s="600"/>
      <c r="J462" s="585">
        <v>1800</v>
      </c>
      <c r="K462" s="3605">
        <f>K460+J462</f>
        <v>19169276</v>
      </c>
    </row>
    <row r="463" spans="1:11">
      <c r="A463" s="9725"/>
      <c r="B463" s="3580"/>
      <c r="C463" s="556" t="s">
        <v>796</v>
      </c>
      <c r="D463" s="3781" t="s">
        <v>955</v>
      </c>
      <c r="E463" s="3779" t="s">
        <v>1232</v>
      </c>
      <c r="F463" s="3777"/>
      <c r="G463" s="3777"/>
      <c r="H463" s="3777"/>
      <c r="I463" s="3777">
        <v>133800</v>
      </c>
      <c r="J463" s="3789"/>
      <c r="K463" s="3604">
        <f>K462-I463</f>
        <v>19035476</v>
      </c>
    </row>
    <row r="464" spans="1:11">
      <c r="A464" s="9724"/>
      <c r="B464" s="3581"/>
      <c r="C464" s="477" t="s">
        <v>1187</v>
      </c>
      <c r="D464" s="3782" t="s">
        <v>956</v>
      </c>
      <c r="E464" s="3780"/>
      <c r="F464" s="3778"/>
      <c r="G464" s="3778"/>
      <c r="H464" s="3778"/>
      <c r="I464" s="3778"/>
      <c r="J464" s="3790"/>
      <c r="K464" s="3605"/>
    </row>
    <row r="465" spans="1:11">
      <c r="A465" s="554"/>
      <c r="B465" s="3580"/>
      <c r="C465" s="532"/>
      <c r="D465" s="576"/>
      <c r="E465" s="582"/>
      <c r="F465" s="577"/>
      <c r="G465" s="577"/>
      <c r="H465" s="600"/>
      <c r="I465" s="577"/>
      <c r="J465" s="604">
        <v>750</v>
      </c>
      <c r="K465" s="1368">
        <f>K463+J465</f>
        <v>19036226</v>
      </c>
    </row>
    <row r="466" spans="1:11">
      <c r="A466" s="557"/>
      <c r="B466" s="3580"/>
      <c r="C466" s="474" t="s">
        <v>778</v>
      </c>
      <c r="D466" s="3781" t="s">
        <v>2054</v>
      </c>
      <c r="E466" s="3779"/>
      <c r="F466" s="3777"/>
      <c r="G466" s="3777"/>
      <c r="H466" s="537"/>
      <c r="I466" s="3777">
        <v>27840</v>
      </c>
      <c r="J466" s="537"/>
      <c r="K466" s="1977">
        <f>K465-I466</f>
        <v>19008386</v>
      </c>
    </row>
    <row r="467" spans="1:11">
      <c r="A467" s="557"/>
      <c r="B467" s="3581"/>
      <c r="C467" s="477" t="s">
        <v>2024</v>
      </c>
      <c r="D467" s="3782" t="s">
        <v>814</v>
      </c>
      <c r="E467" s="3780"/>
      <c r="F467" s="3778"/>
      <c r="G467" s="3778"/>
      <c r="H467" s="515"/>
      <c r="I467" s="3778"/>
      <c r="J467" s="515"/>
      <c r="K467" s="1978"/>
    </row>
    <row r="468" spans="1:11">
      <c r="A468" s="2497"/>
      <c r="B468" s="3579"/>
      <c r="C468" s="529"/>
      <c r="D468" s="583"/>
      <c r="E468" s="599"/>
      <c r="F468" s="600"/>
      <c r="G468" s="600"/>
      <c r="H468" s="600"/>
      <c r="I468" s="600"/>
      <c r="J468" s="585">
        <v>1500</v>
      </c>
      <c r="K468" s="3609">
        <f>K466+J468</f>
        <v>19009886</v>
      </c>
    </row>
    <row r="469" spans="1:11">
      <c r="A469" s="557"/>
      <c r="B469" s="3580"/>
      <c r="C469" s="474" t="s">
        <v>781</v>
      </c>
      <c r="D469" s="3781" t="s">
        <v>2068</v>
      </c>
      <c r="E469" s="3779"/>
      <c r="F469" s="3777"/>
      <c r="G469" s="3777"/>
      <c r="H469" s="534"/>
      <c r="I469" s="3777">
        <v>24140</v>
      </c>
      <c r="J469" s="3789"/>
      <c r="K469" s="1977">
        <f>K468-I469</f>
        <v>18985746</v>
      </c>
    </row>
    <row r="470" spans="1:11">
      <c r="A470" s="557"/>
      <c r="B470" s="3597"/>
      <c r="C470" s="477" t="s">
        <v>2023</v>
      </c>
      <c r="D470" s="3782" t="s">
        <v>258</v>
      </c>
      <c r="E470" s="3780"/>
      <c r="F470" s="3778"/>
      <c r="G470" s="3778"/>
      <c r="H470" s="515"/>
      <c r="I470" s="3778"/>
      <c r="J470" s="3790"/>
      <c r="K470" s="1978"/>
    </row>
    <row r="471" spans="1:11">
      <c r="A471" s="2497"/>
      <c r="B471" s="3579"/>
      <c r="C471" s="1436"/>
      <c r="D471" s="1436"/>
      <c r="E471" s="1436"/>
      <c r="F471" s="577"/>
      <c r="G471" s="577"/>
      <c r="H471" s="600"/>
      <c r="I471" s="577"/>
      <c r="J471" s="604">
        <v>1500</v>
      </c>
      <c r="K471" s="3609">
        <f>K469+J471</f>
        <v>18987246</v>
      </c>
    </row>
    <row r="472" spans="1:11">
      <c r="A472" s="557"/>
      <c r="B472" s="3580"/>
      <c r="C472" s="457" t="s">
        <v>781</v>
      </c>
      <c r="D472" s="3781" t="s">
        <v>1363</v>
      </c>
      <c r="E472" s="3779"/>
      <c r="F472" s="3777"/>
      <c r="G472" s="3777"/>
      <c r="H472" s="3777">
        <v>950140</v>
      </c>
      <c r="I472" s="3777"/>
      <c r="J472" s="3789"/>
      <c r="K472" s="2195">
        <f>K471-H472</f>
        <v>18037106</v>
      </c>
    </row>
    <row r="473" spans="1:11">
      <c r="A473" s="557"/>
      <c r="B473" s="3581"/>
      <c r="C473" s="461" t="s">
        <v>1362</v>
      </c>
      <c r="D473" s="3782"/>
      <c r="E473" s="533"/>
      <c r="F473" s="3778"/>
      <c r="G473" s="3778"/>
      <c r="H473" s="3778"/>
      <c r="I473" s="3778"/>
      <c r="J473" s="3790"/>
      <c r="K473" s="2195"/>
    </row>
    <row r="474" spans="1:11">
      <c r="A474" s="2497"/>
      <c r="B474" s="3579"/>
      <c r="C474" s="532"/>
      <c r="D474" s="576"/>
      <c r="E474" s="582"/>
      <c r="F474" s="577"/>
      <c r="G474" s="577"/>
      <c r="H474" s="600"/>
      <c r="I474" s="577"/>
      <c r="J474" s="585">
        <v>1500</v>
      </c>
      <c r="K474" s="3609">
        <f>K472+J474</f>
        <v>18038606</v>
      </c>
    </row>
    <row r="475" spans="1:11">
      <c r="A475" s="525"/>
      <c r="B475" s="3580"/>
      <c r="C475" s="556" t="s">
        <v>781</v>
      </c>
      <c r="D475" s="3781" t="s">
        <v>1184</v>
      </c>
      <c r="E475" s="3779"/>
      <c r="F475" s="3777"/>
      <c r="G475" s="3777"/>
      <c r="H475" s="3777">
        <v>323140</v>
      </c>
      <c r="I475" s="3777"/>
      <c r="J475" s="3789"/>
      <c r="K475" s="1977">
        <f>K474-H475</f>
        <v>17715466</v>
      </c>
    </row>
    <row r="476" spans="1:11">
      <c r="A476" s="554"/>
      <c r="B476" s="3581"/>
      <c r="C476" s="555" t="s">
        <v>1182</v>
      </c>
      <c r="D476" s="3782"/>
      <c r="E476" s="3780"/>
      <c r="F476" s="3778"/>
      <c r="G476" s="3778"/>
      <c r="H476" s="3778"/>
      <c r="I476" s="3778"/>
      <c r="J476" s="3790"/>
      <c r="K476" s="1978"/>
    </row>
    <row r="477" spans="1:11">
      <c r="A477" s="2497"/>
      <c r="B477" s="3579"/>
      <c r="C477" s="532"/>
      <c r="D477" s="576"/>
      <c r="E477" s="582"/>
      <c r="F477" s="577"/>
      <c r="G477" s="577"/>
      <c r="H477" s="600"/>
      <c r="I477" s="577"/>
      <c r="J477" s="585">
        <v>1500</v>
      </c>
      <c r="K477" s="3609">
        <f>K475+J477</f>
        <v>17716966</v>
      </c>
    </row>
    <row r="478" spans="1:11">
      <c r="A478" s="525"/>
      <c r="B478" s="3580"/>
      <c r="C478" s="556" t="s">
        <v>781</v>
      </c>
      <c r="D478" s="3787" t="s">
        <v>1496</v>
      </c>
      <c r="E478" s="974" t="s">
        <v>1497</v>
      </c>
      <c r="F478" s="3777"/>
      <c r="G478" s="3777">
        <v>20940</v>
      </c>
      <c r="H478" s="3777"/>
      <c r="I478" s="3777"/>
      <c r="J478" s="3789"/>
      <c r="K478" s="2195">
        <f>K477-G478</f>
        <v>17696026</v>
      </c>
    </row>
    <row r="479" spans="1:11">
      <c r="A479" s="557"/>
      <c r="B479" s="3597"/>
      <c r="C479" s="555" t="s">
        <v>1493</v>
      </c>
      <c r="D479" s="3782" t="s">
        <v>38</v>
      </c>
      <c r="E479" s="3780"/>
      <c r="F479" s="3778"/>
      <c r="G479" s="3778"/>
      <c r="H479" s="3778"/>
      <c r="I479" s="3778"/>
      <c r="J479" s="3790"/>
      <c r="K479" s="2195"/>
    </row>
    <row r="480" spans="1:11">
      <c r="A480" s="2497"/>
      <c r="B480" s="3579"/>
      <c r="C480" s="529"/>
      <c r="D480" s="602"/>
      <c r="E480" s="605"/>
      <c r="F480" s="577"/>
      <c r="G480" s="577"/>
      <c r="H480" s="600"/>
      <c r="I480" s="577"/>
      <c r="J480" s="585">
        <v>1500</v>
      </c>
      <c r="K480" s="3609">
        <f>K478+J480</f>
        <v>17697526</v>
      </c>
    </row>
    <row r="481" spans="1:11">
      <c r="A481" s="557"/>
      <c r="B481" s="3580"/>
      <c r="C481" s="556" t="s">
        <v>781</v>
      </c>
      <c r="D481" s="3787" t="s">
        <v>1496</v>
      </c>
      <c r="E481" s="974" t="s">
        <v>1497</v>
      </c>
      <c r="F481" s="3777"/>
      <c r="G481" s="3777">
        <v>20940</v>
      </c>
      <c r="H481" s="3777"/>
      <c r="I481" s="3777"/>
      <c r="J481" s="3789"/>
      <c r="K481" s="2195">
        <f>K480-G481</f>
        <v>17676586</v>
      </c>
    </row>
    <row r="482" spans="1:11">
      <c r="A482" s="557"/>
      <c r="B482" s="3581"/>
      <c r="C482" s="555" t="s">
        <v>1494</v>
      </c>
      <c r="D482" s="3782" t="s">
        <v>38</v>
      </c>
      <c r="E482" s="3780"/>
      <c r="F482" s="3778"/>
      <c r="G482" s="3778"/>
      <c r="H482" s="3778"/>
      <c r="I482" s="3778"/>
      <c r="J482" s="3790"/>
      <c r="K482" s="2195"/>
    </row>
    <row r="483" spans="1:11">
      <c r="A483" s="2497"/>
      <c r="B483" s="3579"/>
      <c r="C483" s="532"/>
      <c r="D483" s="576"/>
      <c r="E483" s="582"/>
      <c r="F483" s="577"/>
      <c r="G483" s="577"/>
      <c r="H483" s="600"/>
      <c r="I483" s="577"/>
      <c r="J483" s="585">
        <v>1500</v>
      </c>
      <c r="K483" s="3609">
        <f>K481+J483</f>
        <v>17678086</v>
      </c>
    </row>
    <row r="484" spans="1:11">
      <c r="A484" s="9725"/>
      <c r="B484" s="3580"/>
      <c r="C484" s="556" t="s">
        <v>781</v>
      </c>
      <c r="D484" s="3787" t="s">
        <v>1496</v>
      </c>
      <c r="E484" s="974" t="s">
        <v>1497</v>
      </c>
      <c r="F484" s="3777"/>
      <c r="G484" s="3777">
        <v>22140</v>
      </c>
      <c r="H484" s="3777"/>
      <c r="I484" s="3777"/>
      <c r="J484" s="3789"/>
      <c r="K484" s="3604">
        <f>K483-G484</f>
        <v>17655946</v>
      </c>
    </row>
    <row r="485" spans="1:11">
      <c r="A485" s="9724"/>
      <c r="B485" s="3581"/>
      <c r="C485" s="555" t="s">
        <v>1495</v>
      </c>
      <c r="D485" s="3782" t="s">
        <v>38</v>
      </c>
      <c r="E485" s="3780"/>
      <c r="F485" s="3778"/>
      <c r="G485" s="3778"/>
      <c r="H485" s="3778"/>
      <c r="I485" s="3778"/>
      <c r="J485" s="3790"/>
      <c r="K485" s="3605"/>
    </row>
    <row r="486" spans="1:11">
      <c r="A486" s="554"/>
      <c r="B486" s="3579"/>
      <c r="C486" s="529"/>
      <c r="D486" s="602"/>
      <c r="E486" s="605"/>
      <c r="F486" s="577"/>
      <c r="G486" s="577"/>
      <c r="H486" s="600"/>
      <c r="I486" s="577"/>
      <c r="J486" s="585">
        <v>1500</v>
      </c>
      <c r="K486" s="3605">
        <f>K484+J486</f>
        <v>17657446</v>
      </c>
    </row>
    <row r="487" spans="1:11">
      <c r="A487" s="9725"/>
      <c r="B487" s="3580"/>
      <c r="C487" s="545" t="s">
        <v>781</v>
      </c>
      <c r="D487" s="3781" t="s">
        <v>941</v>
      </c>
      <c r="E487" s="974" t="s">
        <v>276</v>
      </c>
      <c r="F487" s="3777"/>
      <c r="G487" s="3777">
        <v>31140</v>
      </c>
      <c r="H487" s="537"/>
      <c r="I487" s="3777"/>
      <c r="J487" s="3789"/>
      <c r="K487" s="3604">
        <f>K486-G487</f>
        <v>17626306</v>
      </c>
    </row>
    <row r="488" spans="1:11">
      <c r="A488" s="9724"/>
      <c r="B488" s="3581"/>
      <c r="C488" s="555" t="s">
        <v>1265</v>
      </c>
      <c r="D488" s="3782" t="s">
        <v>956</v>
      </c>
      <c r="E488" s="3785"/>
      <c r="F488" s="3778"/>
      <c r="G488" s="3778"/>
      <c r="H488" s="515"/>
      <c r="I488" s="3778"/>
      <c r="J488" s="3790"/>
      <c r="K488" s="3605"/>
    </row>
    <row r="489" spans="1:11">
      <c r="A489" s="554"/>
      <c r="B489" s="3581"/>
      <c r="C489" s="532"/>
      <c r="D489" s="576"/>
      <c r="E489" s="582"/>
      <c r="F489" s="577"/>
      <c r="G489" s="577"/>
      <c r="H489" s="600"/>
      <c r="I489" s="577"/>
      <c r="J489" s="585">
        <v>1500</v>
      </c>
      <c r="K489" s="3607">
        <f>K487+J489</f>
        <v>17627806</v>
      </c>
    </row>
    <row r="490" spans="1:11">
      <c r="A490" s="9725"/>
      <c r="B490" s="3580"/>
      <c r="C490" s="457" t="s">
        <v>781</v>
      </c>
      <c r="D490" s="3791" t="s">
        <v>1734</v>
      </c>
      <c r="E490" s="459" t="s">
        <v>1805</v>
      </c>
      <c r="F490" s="3777"/>
      <c r="G490" s="3777">
        <v>31140</v>
      </c>
      <c r="H490" s="3777"/>
      <c r="I490" s="3777"/>
      <c r="J490" s="3789"/>
      <c r="K490" s="3604">
        <f>K489-G490</f>
        <v>17596666</v>
      </c>
    </row>
    <row r="491" spans="1:11">
      <c r="A491" s="9724"/>
      <c r="B491" s="3581"/>
      <c r="C491" s="461" t="s">
        <v>1733</v>
      </c>
      <c r="D491" s="3792" t="s">
        <v>1860</v>
      </c>
      <c r="E491" s="3786"/>
      <c r="F491" s="3778"/>
      <c r="G491" s="3778"/>
      <c r="H491" s="3778"/>
      <c r="I491" s="3778"/>
      <c r="J491" s="3790"/>
      <c r="K491" s="3605"/>
    </row>
    <row r="492" spans="1:11">
      <c r="A492" s="554"/>
      <c r="B492" s="3579"/>
      <c r="C492" s="529"/>
      <c r="D492" s="602"/>
      <c r="E492" s="605"/>
      <c r="F492" s="577"/>
      <c r="G492" s="577"/>
      <c r="H492" s="600"/>
      <c r="I492" s="577"/>
      <c r="J492" s="604">
        <v>1500</v>
      </c>
      <c r="K492" s="3605">
        <f>K490+J492</f>
        <v>17598166</v>
      </c>
    </row>
    <row r="493" spans="1:11">
      <c r="A493" s="9725"/>
      <c r="B493" s="3580"/>
      <c r="C493" s="474" t="s">
        <v>781</v>
      </c>
      <c r="D493" s="3781" t="s">
        <v>933</v>
      </c>
      <c r="E493" s="3779" t="s">
        <v>110</v>
      </c>
      <c r="F493" s="3777"/>
      <c r="G493" s="3777">
        <v>98640</v>
      </c>
      <c r="H493" s="3777"/>
      <c r="I493" s="3777"/>
      <c r="J493" s="3789"/>
      <c r="K493" s="3604">
        <f>K492-G493</f>
        <v>17499526</v>
      </c>
    </row>
    <row r="494" spans="1:11">
      <c r="A494" s="9724"/>
      <c r="B494" s="3581"/>
      <c r="C494" s="461" t="s">
        <v>1241</v>
      </c>
      <c r="D494" s="3782" t="s">
        <v>598</v>
      </c>
      <c r="E494" s="3780"/>
      <c r="F494" s="3778"/>
      <c r="G494" s="3778"/>
      <c r="H494" s="3778"/>
      <c r="I494" s="3778"/>
      <c r="J494" s="3790"/>
      <c r="K494" s="3605"/>
    </row>
    <row r="495" spans="1:11">
      <c r="A495" s="554"/>
      <c r="B495" s="3579"/>
      <c r="C495" s="532"/>
      <c r="D495" s="576"/>
      <c r="E495" s="582"/>
      <c r="F495" s="577"/>
      <c r="G495" s="577"/>
      <c r="H495" s="600"/>
      <c r="I495" s="577"/>
      <c r="J495" s="585">
        <v>1500</v>
      </c>
      <c r="K495" s="3605">
        <f>K493+J495</f>
        <v>17501026</v>
      </c>
    </row>
    <row r="496" spans="1:11">
      <c r="A496" s="9725"/>
      <c r="B496" s="3580"/>
      <c r="C496" s="556" t="s">
        <v>781</v>
      </c>
      <c r="D496" s="3791" t="s">
        <v>312</v>
      </c>
      <c r="E496" s="3779" t="s">
        <v>310</v>
      </c>
      <c r="F496" s="3777"/>
      <c r="G496" s="3777">
        <v>32890</v>
      </c>
      <c r="H496" s="3777"/>
      <c r="I496" s="3777"/>
      <c r="J496" s="3789"/>
      <c r="K496" s="3604">
        <f>K495-G496</f>
        <v>17468136</v>
      </c>
    </row>
    <row r="497" spans="1:11">
      <c r="A497" s="9724"/>
      <c r="B497" s="3581"/>
      <c r="C497" s="555" t="s">
        <v>1535</v>
      </c>
      <c r="D497" s="3792" t="s">
        <v>38</v>
      </c>
      <c r="E497" s="3786"/>
      <c r="F497" s="3778"/>
      <c r="G497" s="3778"/>
      <c r="H497" s="3778"/>
      <c r="I497" s="3778"/>
      <c r="J497" s="3790"/>
      <c r="K497" s="3605"/>
    </row>
    <row r="498" spans="1:11">
      <c r="A498" s="554"/>
      <c r="B498" s="3580"/>
      <c r="C498" s="529"/>
      <c r="D498" s="602"/>
      <c r="E498" s="605"/>
      <c r="F498" s="577"/>
      <c r="G498" s="577"/>
      <c r="H498" s="600"/>
      <c r="I498" s="577"/>
      <c r="J498" s="585">
        <v>1500</v>
      </c>
      <c r="K498" s="3607">
        <f>K496+J498</f>
        <v>17469636</v>
      </c>
    </row>
    <row r="499" spans="1:11">
      <c r="A499" s="557"/>
      <c r="B499" s="3580"/>
      <c r="C499" s="517" t="s">
        <v>1716</v>
      </c>
      <c r="D499" s="3781" t="s">
        <v>1717</v>
      </c>
      <c r="E499" s="3779" t="s">
        <v>1423</v>
      </c>
      <c r="F499" s="3783"/>
      <c r="G499" s="3783">
        <v>42300</v>
      </c>
      <c r="H499" s="537"/>
      <c r="I499" s="1975"/>
      <c r="J499" s="595"/>
      <c r="K499" s="3604">
        <f>K498-G499</f>
        <v>17427336</v>
      </c>
    </row>
    <row r="500" spans="1:11">
      <c r="A500" s="557"/>
      <c r="B500" s="3581"/>
      <c r="C500" s="555" t="s">
        <v>2002</v>
      </c>
      <c r="D500" s="3782" t="s">
        <v>956</v>
      </c>
      <c r="E500" s="3780"/>
      <c r="F500" s="3784"/>
      <c r="G500" s="3784"/>
      <c r="H500" s="515"/>
      <c r="I500" s="1976"/>
      <c r="J500" s="595"/>
      <c r="K500" s="3605"/>
    </row>
    <row r="501" spans="1:11">
      <c r="A501" s="514"/>
      <c r="B501" s="3597"/>
      <c r="C501" s="532"/>
      <c r="D501" s="576"/>
      <c r="E501" s="582"/>
      <c r="F501" s="577"/>
      <c r="G501" s="577"/>
      <c r="H501" s="600"/>
      <c r="I501" s="2034"/>
      <c r="J501" s="585">
        <v>750</v>
      </c>
      <c r="K501" s="3605">
        <f>K499+J501</f>
        <v>17428086</v>
      </c>
    </row>
    <row r="502" spans="1:11">
      <c r="A502" s="557"/>
      <c r="B502" s="3580"/>
      <c r="C502" s="474" t="s">
        <v>781</v>
      </c>
      <c r="D502" s="3781" t="s">
        <v>199</v>
      </c>
      <c r="E502" s="3779" t="s">
        <v>201</v>
      </c>
      <c r="F502" s="3777"/>
      <c r="G502" s="3777">
        <v>55140</v>
      </c>
      <c r="H502" s="3777"/>
      <c r="I502" s="3777"/>
      <c r="J502" s="3789"/>
      <c r="K502" s="1368">
        <f>K501-G502</f>
        <v>17372946</v>
      </c>
    </row>
    <row r="503" spans="1:11">
      <c r="A503" s="557"/>
      <c r="B503" s="3581"/>
      <c r="C503" s="477" t="s">
        <v>1243</v>
      </c>
      <c r="D503" s="3782" t="s">
        <v>200</v>
      </c>
      <c r="E503" s="3780"/>
      <c r="F503" s="3778"/>
      <c r="G503" s="3778"/>
      <c r="H503" s="3778"/>
      <c r="I503" s="3778"/>
      <c r="J503" s="3790"/>
      <c r="K503" s="1368"/>
    </row>
    <row r="504" spans="1:11">
      <c r="A504" s="514"/>
      <c r="B504" s="3597"/>
      <c r="C504" s="532"/>
      <c r="D504" s="576"/>
      <c r="E504" s="582"/>
      <c r="F504" s="577"/>
      <c r="G504" s="577"/>
      <c r="H504" s="600"/>
      <c r="I504" s="577"/>
      <c r="J504" s="604">
        <v>1500</v>
      </c>
      <c r="K504" s="1250">
        <f>K502+J504</f>
        <v>17374446</v>
      </c>
    </row>
    <row r="505" spans="1:11">
      <c r="A505" s="557"/>
      <c r="B505" s="3580"/>
      <c r="C505" s="457" t="s">
        <v>781</v>
      </c>
      <c r="D505" s="3791" t="s">
        <v>943</v>
      </c>
      <c r="E505" s="459" t="s">
        <v>1231</v>
      </c>
      <c r="F505" s="3777"/>
      <c r="G505" s="3777">
        <v>210640</v>
      </c>
      <c r="H505" s="3777"/>
      <c r="I505" s="3777"/>
      <c r="J505" s="3789"/>
      <c r="K505" s="1368">
        <f>K504-G505</f>
        <v>17163806</v>
      </c>
    </row>
    <row r="506" spans="1:11">
      <c r="A506" s="557"/>
      <c r="B506" s="3581"/>
      <c r="C506" s="461" t="s">
        <v>1181</v>
      </c>
      <c r="D506" s="3792" t="s">
        <v>598</v>
      </c>
      <c r="E506" s="3786"/>
      <c r="F506" s="3778"/>
      <c r="G506" s="3778"/>
      <c r="H506" s="3778"/>
      <c r="I506" s="3778"/>
      <c r="J506" s="3790"/>
      <c r="K506" s="1368"/>
    </row>
    <row r="507" spans="1:11">
      <c r="A507" s="514"/>
      <c r="B507" s="3597"/>
      <c r="C507" s="532"/>
      <c r="D507" s="576"/>
      <c r="E507" s="582"/>
      <c r="F507" s="577"/>
      <c r="G507" s="577"/>
      <c r="H507" s="600"/>
      <c r="I507" s="577"/>
      <c r="J507" s="604">
        <v>1500</v>
      </c>
      <c r="K507" s="1250">
        <f>K505+J507</f>
        <v>17165306</v>
      </c>
    </row>
    <row r="508" spans="1:11">
      <c r="A508" s="557"/>
      <c r="B508" s="3580"/>
      <c r="C508" s="457" t="s">
        <v>781</v>
      </c>
      <c r="D508" s="3791" t="s">
        <v>1246</v>
      </c>
      <c r="E508" s="459" t="s">
        <v>1248</v>
      </c>
      <c r="F508" s="3777"/>
      <c r="G508" s="3777">
        <v>56640</v>
      </c>
      <c r="H508" s="3777"/>
      <c r="I508" s="3777"/>
      <c r="J508" s="3789"/>
      <c r="K508" s="1368">
        <f>K507-G508</f>
        <v>17108666</v>
      </c>
    </row>
    <row r="509" spans="1:11">
      <c r="A509" s="557"/>
      <c r="B509" s="3581"/>
      <c r="C509" s="461" t="s">
        <v>1245</v>
      </c>
      <c r="D509" s="3792" t="s">
        <v>1247</v>
      </c>
      <c r="E509" s="3786"/>
      <c r="F509" s="3778"/>
      <c r="G509" s="3778"/>
      <c r="H509" s="3778"/>
      <c r="I509" s="3778"/>
      <c r="J509" s="3790"/>
      <c r="K509" s="1368"/>
    </row>
    <row r="510" spans="1:11">
      <c r="A510" s="514"/>
      <c r="B510" s="3597"/>
      <c r="C510" s="529"/>
      <c r="D510" s="602"/>
      <c r="E510" s="605"/>
      <c r="F510" s="577"/>
      <c r="G510" s="577"/>
      <c r="H510" s="600"/>
      <c r="I510" s="577"/>
      <c r="J510" s="585">
        <v>1500</v>
      </c>
      <c r="K510" s="1250">
        <f>K508+J510</f>
        <v>17110166</v>
      </c>
    </row>
    <row r="511" spans="1:11">
      <c r="A511" s="557"/>
      <c r="B511" s="3580"/>
      <c r="C511" s="556" t="s">
        <v>781</v>
      </c>
      <c r="D511" s="3781" t="s">
        <v>1321</v>
      </c>
      <c r="E511" s="1110" t="s">
        <v>1322</v>
      </c>
      <c r="F511" s="3777"/>
      <c r="G511" s="3777">
        <v>22140</v>
      </c>
      <c r="H511" s="3777"/>
      <c r="I511" s="3777"/>
      <c r="J511" s="3789"/>
      <c r="K511" s="1368">
        <f>K510-G511</f>
        <v>17088026</v>
      </c>
    </row>
    <row r="512" spans="1:11">
      <c r="A512" s="557"/>
      <c r="B512" s="3581"/>
      <c r="C512" s="555" t="s">
        <v>1306</v>
      </c>
      <c r="D512" s="3782" t="s">
        <v>1176</v>
      </c>
      <c r="E512" s="3780"/>
      <c r="F512" s="3778"/>
      <c r="G512" s="3778"/>
      <c r="H512" s="3778"/>
      <c r="I512" s="3778"/>
      <c r="J512" s="3790"/>
      <c r="K512" s="1368"/>
    </row>
    <row r="513" spans="1:11">
      <c r="A513" s="514"/>
      <c r="B513" s="3597"/>
      <c r="C513" s="529"/>
      <c r="D513" s="602"/>
      <c r="E513" s="605"/>
      <c r="F513" s="577"/>
      <c r="G513" s="577"/>
      <c r="H513" s="600"/>
      <c r="I513" s="577"/>
      <c r="J513" s="585">
        <v>1500</v>
      </c>
      <c r="K513" s="1250">
        <f>K511+J513</f>
        <v>17089526</v>
      </c>
    </row>
    <row r="514" spans="1:11">
      <c r="A514" s="557"/>
      <c r="B514" s="3580"/>
      <c r="C514" s="556" t="s">
        <v>781</v>
      </c>
      <c r="D514" s="3781" t="s">
        <v>743</v>
      </c>
      <c r="E514" s="3779" t="s">
        <v>1177</v>
      </c>
      <c r="F514" s="3777"/>
      <c r="G514" s="3777">
        <v>15390</v>
      </c>
      <c r="H514" s="3777"/>
      <c r="I514" s="3777"/>
      <c r="J514" s="3789"/>
      <c r="K514" s="1368">
        <f>K513-G514</f>
        <v>17074136</v>
      </c>
    </row>
    <row r="515" spans="1:11">
      <c r="A515" s="557"/>
      <c r="B515" s="3581"/>
      <c r="C515" s="555" t="s">
        <v>1175</v>
      </c>
      <c r="D515" s="3782" t="s">
        <v>1176</v>
      </c>
      <c r="E515" s="3780"/>
      <c r="F515" s="3778"/>
      <c r="G515" s="3778"/>
      <c r="H515" s="3778"/>
      <c r="I515" s="3778"/>
      <c r="J515" s="3790"/>
      <c r="K515" s="1368"/>
    </row>
    <row r="516" spans="1:11">
      <c r="A516" s="514"/>
      <c r="B516" s="3597"/>
      <c r="C516" s="529"/>
      <c r="D516" s="602"/>
      <c r="E516" s="605"/>
      <c r="F516" s="577"/>
      <c r="G516" s="577"/>
      <c r="H516" s="600"/>
      <c r="I516" s="577"/>
      <c r="J516" s="585">
        <v>1500</v>
      </c>
      <c r="K516" s="1250">
        <f>K514+J516</f>
        <v>17075636</v>
      </c>
    </row>
    <row r="517" spans="1:11">
      <c r="A517" s="557"/>
      <c r="B517" s="3580"/>
      <c r="C517" s="474" t="s">
        <v>1920</v>
      </c>
      <c r="D517" s="485" t="s">
        <v>1887</v>
      </c>
      <c r="E517" s="3779" t="s">
        <v>1888</v>
      </c>
      <c r="F517" s="3788"/>
      <c r="G517" s="3777">
        <v>64140</v>
      </c>
      <c r="H517" s="3777"/>
      <c r="I517" s="3777"/>
      <c r="J517" s="3789"/>
      <c r="K517" s="1368">
        <f>K516-G517</f>
        <v>17011496</v>
      </c>
    </row>
    <row r="518" spans="1:11">
      <c r="A518" s="557"/>
      <c r="B518" s="3581"/>
      <c r="C518" s="477" t="s">
        <v>1922</v>
      </c>
      <c r="D518" s="486" t="s">
        <v>1819</v>
      </c>
      <c r="E518" s="3780"/>
      <c r="F518" s="3778"/>
      <c r="G518" s="3778"/>
      <c r="H518" s="3778"/>
      <c r="I518" s="3778"/>
      <c r="J518" s="3790"/>
      <c r="K518" s="1368"/>
    </row>
    <row r="519" spans="1:11">
      <c r="A519" s="514"/>
      <c r="B519" s="3597"/>
      <c r="C519" s="891"/>
      <c r="D519" s="891"/>
      <c r="E519" s="891"/>
      <c r="F519" s="586"/>
      <c r="G519" s="588"/>
      <c r="H519" s="600"/>
      <c r="I519" s="577"/>
      <c r="J519" s="604">
        <v>1500</v>
      </c>
      <c r="K519" s="1250">
        <f>K517+J519</f>
        <v>17012996</v>
      </c>
    </row>
    <row r="520" spans="1:11">
      <c r="A520" s="557"/>
      <c r="B520" s="3580"/>
      <c r="C520" s="474" t="s">
        <v>1921</v>
      </c>
      <c r="D520" s="485" t="s">
        <v>1887</v>
      </c>
      <c r="E520" s="3779" t="s">
        <v>1888</v>
      </c>
      <c r="F520" s="3777"/>
      <c r="G520" s="3777">
        <v>31140</v>
      </c>
      <c r="H520" s="3793"/>
      <c r="I520" s="3777"/>
      <c r="J520" s="3789"/>
      <c r="K520" s="1368">
        <f>K519-G520</f>
        <v>16981856</v>
      </c>
    </row>
    <row r="521" spans="1:11">
      <c r="A521" s="557"/>
      <c r="B521" s="3581"/>
      <c r="C521" s="477" t="s">
        <v>1923</v>
      </c>
      <c r="D521" s="486" t="s">
        <v>1819</v>
      </c>
      <c r="E521" s="3780"/>
      <c r="F521" s="3778"/>
      <c r="G521" s="3778"/>
      <c r="H521" s="3794"/>
      <c r="I521" s="3778"/>
      <c r="J521" s="3790"/>
      <c r="K521" s="1368"/>
    </row>
    <row r="522" spans="1:11">
      <c r="A522" s="514"/>
      <c r="B522" s="3597"/>
      <c r="C522" s="529"/>
      <c r="D522" s="602"/>
      <c r="E522" s="605"/>
      <c r="F522" s="577"/>
      <c r="G522" s="577"/>
      <c r="H522" s="600"/>
      <c r="I522" s="577"/>
      <c r="J522" s="604">
        <v>1500</v>
      </c>
      <c r="K522" s="1250">
        <f>K520+J522</f>
        <v>16983356</v>
      </c>
    </row>
    <row r="523" spans="1:11">
      <c r="A523" s="557"/>
      <c r="B523" s="3580" t="s">
        <v>2071</v>
      </c>
      <c r="C523" s="556" t="s">
        <v>1710</v>
      </c>
      <c r="D523" s="3795"/>
      <c r="E523" s="3799"/>
      <c r="F523" s="3797"/>
      <c r="G523" s="3797"/>
      <c r="H523" s="923"/>
      <c r="I523" s="3797">
        <v>82680</v>
      </c>
      <c r="J523" s="1996"/>
      <c r="K523" s="3606">
        <f>K522-I523</f>
        <v>16900676</v>
      </c>
    </row>
    <row r="524" spans="1:11">
      <c r="A524" s="557"/>
      <c r="B524" s="3581"/>
      <c r="C524" s="555" t="s">
        <v>1931</v>
      </c>
      <c r="D524" s="3796"/>
      <c r="E524" s="3800"/>
      <c r="F524" s="3798"/>
      <c r="G524" s="3798"/>
      <c r="H524" s="460"/>
      <c r="I524" s="3798"/>
      <c r="J524" s="571"/>
      <c r="K524" s="1368"/>
    </row>
    <row r="525" spans="1:11">
      <c r="A525" s="514"/>
      <c r="B525" s="3597"/>
      <c r="C525" s="2197"/>
      <c r="D525" s="576"/>
      <c r="E525" s="582"/>
      <c r="F525" s="575"/>
      <c r="G525" s="575"/>
      <c r="H525" s="586"/>
      <c r="I525" s="2196"/>
      <c r="J525" s="604">
        <v>1500</v>
      </c>
      <c r="K525" s="1250">
        <f>K523+J525</f>
        <v>16902176</v>
      </c>
    </row>
    <row r="526" spans="1:11">
      <c r="A526" s="557"/>
      <c r="B526" s="3580"/>
      <c r="C526" s="545" t="s">
        <v>781</v>
      </c>
      <c r="D526" s="3805" t="s">
        <v>113</v>
      </c>
      <c r="E526" s="3803" t="s">
        <v>114</v>
      </c>
      <c r="F526" s="3801"/>
      <c r="G526" s="3801"/>
      <c r="H526" s="3801"/>
      <c r="I526" s="3801">
        <v>180140</v>
      </c>
      <c r="J526" s="3807"/>
      <c r="K526" s="1368">
        <f>K525-I526</f>
        <v>16722036</v>
      </c>
    </row>
    <row r="527" spans="1:11">
      <c r="A527" s="557"/>
      <c r="B527" s="3581"/>
      <c r="C527" s="538" t="s">
        <v>1420</v>
      </c>
      <c r="D527" s="3806" t="s">
        <v>46</v>
      </c>
      <c r="E527" s="3804"/>
      <c r="F527" s="3802"/>
      <c r="G527" s="3802"/>
      <c r="H527" s="3802"/>
      <c r="I527" s="3802"/>
      <c r="J527" s="3808"/>
      <c r="K527" s="1368"/>
    </row>
    <row r="528" spans="1:11">
      <c r="A528" s="514"/>
      <c r="B528" s="3597"/>
      <c r="C528" s="529"/>
      <c r="D528" s="602"/>
      <c r="E528" s="605"/>
      <c r="F528" s="577"/>
      <c r="G528" s="577"/>
      <c r="H528" s="600"/>
      <c r="I528" s="577"/>
      <c r="J528" s="585">
        <v>1500</v>
      </c>
      <c r="K528" s="1250">
        <f>K526+J528</f>
        <v>16723536</v>
      </c>
    </row>
    <row r="529" spans="1:11">
      <c r="A529" s="557"/>
      <c r="B529" s="3580"/>
      <c r="C529" s="517" t="s">
        <v>1201</v>
      </c>
      <c r="D529" s="3583"/>
      <c r="E529" s="3591"/>
      <c r="F529" s="3575"/>
      <c r="G529" s="3575"/>
      <c r="H529" s="3575"/>
      <c r="I529" s="3575">
        <v>22500</v>
      </c>
      <c r="J529" s="3599"/>
      <c r="K529" s="1368">
        <f>K528-I529</f>
        <v>16701036</v>
      </c>
    </row>
    <row r="530" spans="1:11">
      <c r="A530" s="557"/>
      <c r="B530" s="3581"/>
      <c r="C530" s="555" t="s">
        <v>2072</v>
      </c>
      <c r="D530" s="3584"/>
      <c r="E530" s="3592"/>
      <c r="F530" s="3576"/>
      <c r="G530" s="3576"/>
      <c r="H530" s="3576"/>
      <c r="I530" s="3576"/>
      <c r="J530" s="3600"/>
      <c r="K530" s="1368"/>
    </row>
    <row r="531" spans="1:11">
      <c r="A531" s="514"/>
      <c r="B531" s="3597"/>
      <c r="C531" s="532"/>
      <c r="D531" s="576"/>
      <c r="E531" s="582"/>
      <c r="F531" s="2199"/>
      <c r="G531" s="575"/>
      <c r="H531" s="586"/>
      <c r="I531" s="575"/>
      <c r="J531" s="585">
        <v>1800</v>
      </c>
      <c r="K531" s="1250">
        <f>K529+J531</f>
        <v>16702836</v>
      </c>
    </row>
    <row r="532" spans="1:11">
      <c r="A532" s="557"/>
      <c r="B532" s="3580" t="s">
        <v>2073</v>
      </c>
      <c r="C532" s="556" t="s">
        <v>1710</v>
      </c>
      <c r="D532" s="3809" t="s">
        <v>2070</v>
      </c>
      <c r="E532" s="1136"/>
      <c r="F532" s="3813"/>
      <c r="G532" s="3817"/>
      <c r="H532" s="3813"/>
      <c r="I532" s="3813">
        <v>136390</v>
      </c>
      <c r="J532" s="3820"/>
      <c r="K532" s="1368">
        <f>K531-I532</f>
        <v>16566446</v>
      </c>
    </row>
    <row r="533" spans="1:11">
      <c r="A533" s="557"/>
      <c r="B533" s="3581"/>
      <c r="C533" s="555" t="s">
        <v>2069</v>
      </c>
      <c r="D533" s="3810" t="s">
        <v>814</v>
      </c>
      <c r="E533" s="3819"/>
      <c r="F533" s="3814"/>
      <c r="G533" s="3818"/>
      <c r="H533" s="3814"/>
      <c r="I533" s="3814"/>
      <c r="J533" s="3821"/>
      <c r="K533" s="1368"/>
    </row>
    <row r="534" spans="1:11">
      <c r="A534" s="514"/>
      <c r="B534" s="3597"/>
      <c r="C534" s="532"/>
      <c r="D534" s="576"/>
      <c r="E534" s="582"/>
      <c r="F534" s="577"/>
      <c r="G534" s="577"/>
      <c r="H534" s="600"/>
      <c r="I534" s="577"/>
      <c r="J534" s="604">
        <v>1500</v>
      </c>
      <c r="K534" s="1250">
        <f>K532+J534</f>
        <v>16567946</v>
      </c>
    </row>
    <row r="535" spans="1:11">
      <c r="A535" s="557"/>
      <c r="B535" s="3580"/>
      <c r="C535" s="550" t="s">
        <v>997</v>
      </c>
      <c r="D535" s="3809" t="s">
        <v>1334</v>
      </c>
      <c r="E535" s="3811" t="s">
        <v>1348</v>
      </c>
      <c r="F535" s="534"/>
      <c r="G535" s="3813">
        <v>202500</v>
      </c>
      <c r="H535" s="534"/>
      <c r="I535" s="3813"/>
      <c r="J535" s="537"/>
      <c r="K535" s="1368">
        <f>K534-G535</f>
        <v>16365446</v>
      </c>
    </row>
    <row r="536" spans="1:11">
      <c r="A536" s="557"/>
      <c r="B536" s="3581"/>
      <c r="C536" s="551" t="s">
        <v>1333</v>
      </c>
      <c r="D536" s="3810" t="s">
        <v>918</v>
      </c>
      <c r="E536" s="3812"/>
      <c r="F536" s="537"/>
      <c r="G536" s="3814"/>
      <c r="H536" s="537"/>
      <c r="I536" s="3814"/>
      <c r="J536" s="537"/>
      <c r="K536" s="1368"/>
    </row>
    <row r="537" spans="1:11">
      <c r="A537" s="514"/>
      <c r="B537" s="3597"/>
      <c r="C537" s="1795"/>
      <c r="D537" s="576"/>
      <c r="E537" s="582"/>
      <c r="F537" s="586"/>
      <c r="G537" s="586"/>
      <c r="H537" s="586"/>
      <c r="I537" s="586"/>
      <c r="J537" s="585">
        <v>1800</v>
      </c>
      <c r="K537" s="1250">
        <f>K535+J537</f>
        <v>16367246</v>
      </c>
    </row>
    <row r="538" spans="1:11">
      <c r="A538" s="557"/>
      <c r="B538" s="3580"/>
      <c r="C538" s="556" t="s">
        <v>997</v>
      </c>
      <c r="D538" s="3809" t="s">
        <v>983</v>
      </c>
      <c r="E538" s="3815" t="s">
        <v>262</v>
      </c>
      <c r="F538" s="3813"/>
      <c r="G538" s="3817">
        <v>202500</v>
      </c>
      <c r="H538" s="534"/>
      <c r="I538" s="3813"/>
      <c r="J538" s="595"/>
      <c r="K538" s="1368">
        <f>K537-G538</f>
        <v>16164746</v>
      </c>
    </row>
    <row r="539" spans="1:11">
      <c r="A539" s="557"/>
      <c r="B539" s="3581"/>
      <c r="C539" s="555" t="s">
        <v>1581</v>
      </c>
      <c r="D539" s="3810" t="s">
        <v>38</v>
      </c>
      <c r="E539" s="3816"/>
      <c r="F539" s="3814"/>
      <c r="G539" s="3818"/>
      <c r="H539" s="515"/>
      <c r="I539" s="3814"/>
      <c r="J539" s="559"/>
      <c r="K539" s="1368"/>
    </row>
    <row r="540" spans="1:11">
      <c r="A540" s="514"/>
      <c r="B540" s="3597"/>
      <c r="C540" s="1795"/>
      <c r="D540" s="576"/>
      <c r="E540" s="584"/>
      <c r="F540" s="600"/>
      <c r="G540" s="600"/>
      <c r="H540" s="600"/>
      <c r="I540" s="600"/>
      <c r="J540" s="604">
        <v>1800</v>
      </c>
      <c r="K540" s="1250">
        <f>K538+J540</f>
        <v>16166546</v>
      </c>
    </row>
    <row r="541" spans="1:11">
      <c r="A541" s="557"/>
      <c r="B541" s="3580"/>
      <c r="C541" s="474" t="s">
        <v>815</v>
      </c>
      <c r="D541" s="3809" t="s">
        <v>848</v>
      </c>
      <c r="E541" s="3811" t="s">
        <v>52</v>
      </c>
      <c r="F541" s="3822"/>
      <c r="G541" s="3822">
        <v>748451</v>
      </c>
      <c r="H541" s="537"/>
      <c r="I541" s="3813"/>
      <c r="J541" s="595"/>
      <c r="K541" s="1368">
        <f>K540-G541</f>
        <v>15418095</v>
      </c>
    </row>
    <row r="542" spans="1:11">
      <c r="A542" s="557"/>
      <c r="B542" s="3581"/>
      <c r="C542" s="477" t="s">
        <v>847</v>
      </c>
      <c r="D542" s="3810" t="s">
        <v>51</v>
      </c>
      <c r="E542" s="3812"/>
      <c r="F542" s="3823"/>
      <c r="G542" s="3823"/>
      <c r="H542" s="515"/>
      <c r="I542" s="3814"/>
      <c r="J542" s="559"/>
      <c r="K542" s="1368"/>
    </row>
    <row r="543" spans="1:11">
      <c r="A543" s="514"/>
      <c r="B543" s="3597"/>
      <c r="C543" s="532"/>
      <c r="D543" s="2499"/>
      <c r="E543" s="582"/>
      <c r="F543" s="586"/>
      <c r="G543" s="586"/>
      <c r="H543" s="586"/>
      <c r="I543" s="586"/>
      <c r="J543" s="585">
        <v>1800</v>
      </c>
      <c r="K543" s="1250">
        <f>K541+J543</f>
        <v>15419895</v>
      </c>
    </row>
    <row r="544" spans="1:11">
      <c r="A544" s="557"/>
      <c r="B544" s="3580" t="s">
        <v>2074</v>
      </c>
      <c r="C544" s="556" t="s">
        <v>880</v>
      </c>
      <c r="D544" s="3828" t="s">
        <v>1312</v>
      </c>
      <c r="E544" s="3826" t="s">
        <v>1326</v>
      </c>
      <c r="F544" s="3824"/>
      <c r="G544" s="3832">
        <v>1002500</v>
      </c>
      <c r="H544" s="534"/>
      <c r="I544" s="3824"/>
      <c r="J544" s="595"/>
      <c r="K544" s="1368">
        <f>K543-G544</f>
        <v>14417395</v>
      </c>
    </row>
    <row r="545" spans="1:11">
      <c r="A545" s="557"/>
      <c r="B545" s="3581"/>
      <c r="C545" s="555" t="s">
        <v>1311</v>
      </c>
      <c r="D545" s="3829" t="s">
        <v>1313</v>
      </c>
      <c r="E545" s="3827"/>
      <c r="F545" s="3825"/>
      <c r="G545" s="3833"/>
      <c r="H545" s="515"/>
      <c r="I545" s="3825"/>
      <c r="J545" s="559"/>
      <c r="K545" s="1368"/>
    </row>
    <row r="546" spans="1:11">
      <c r="A546" s="514"/>
      <c r="B546" s="3597"/>
      <c r="C546" s="532"/>
      <c r="D546" s="576"/>
      <c r="E546" s="584"/>
      <c r="F546" s="600"/>
      <c r="G546" s="600"/>
      <c r="H546" s="600"/>
      <c r="I546" s="600"/>
      <c r="J546" s="604">
        <v>1800</v>
      </c>
      <c r="K546" s="1250">
        <f>K544+J546</f>
        <v>14419195</v>
      </c>
    </row>
    <row r="547" spans="1:11">
      <c r="A547" s="557"/>
      <c r="B547" s="3580"/>
      <c r="C547" s="457" t="s">
        <v>1109</v>
      </c>
      <c r="D547" s="3838" t="s">
        <v>1580</v>
      </c>
      <c r="E547" s="459" t="s">
        <v>1600</v>
      </c>
      <c r="F547" s="3824"/>
      <c r="G547" s="3836">
        <v>502500</v>
      </c>
      <c r="H547" s="3830"/>
      <c r="I547" s="3824"/>
      <c r="J547" s="534"/>
      <c r="K547" s="1368">
        <f>K546-G547</f>
        <v>13916695</v>
      </c>
    </row>
    <row r="548" spans="1:11">
      <c r="A548" s="557"/>
      <c r="B548" s="3581"/>
      <c r="C548" s="461" t="s">
        <v>1579</v>
      </c>
      <c r="D548" s="3839" t="s">
        <v>38</v>
      </c>
      <c r="E548" s="3835"/>
      <c r="F548" s="3825"/>
      <c r="G548" s="3837"/>
      <c r="H548" s="3831"/>
      <c r="I548" s="3825"/>
      <c r="J548" s="537"/>
      <c r="K548" s="1368"/>
    </row>
    <row r="549" spans="1:11">
      <c r="A549" s="514"/>
      <c r="B549" s="3597"/>
      <c r="C549" s="2722"/>
      <c r="D549" s="891"/>
      <c r="E549" s="891"/>
      <c r="F549" s="586"/>
      <c r="G549" s="588"/>
      <c r="H549" s="586"/>
      <c r="I549" s="586"/>
      <c r="J549" s="585">
        <v>1800</v>
      </c>
      <c r="K549" s="1250">
        <f>K547+J549</f>
        <v>13918495</v>
      </c>
    </row>
    <row r="550" spans="1:11">
      <c r="A550" s="525"/>
      <c r="B550" s="3826"/>
      <c r="C550" s="556" t="s">
        <v>2037</v>
      </c>
      <c r="D550" s="3828" t="s">
        <v>278</v>
      </c>
      <c r="E550" s="974" t="s">
        <v>279</v>
      </c>
      <c r="F550" s="3824"/>
      <c r="G550" s="3824">
        <v>807500</v>
      </c>
      <c r="H550" s="3824"/>
      <c r="I550" s="3824"/>
      <c r="J550" s="3836"/>
      <c r="K550" s="3840">
        <f>K549-G550</f>
        <v>13110995</v>
      </c>
    </row>
    <row r="551" spans="1:11">
      <c r="A551" s="557"/>
      <c r="B551" s="3827"/>
      <c r="C551" s="555" t="s">
        <v>1527</v>
      </c>
      <c r="D551" s="3829" t="s">
        <v>38</v>
      </c>
      <c r="E551" s="3834"/>
      <c r="F551" s="3825"/>
      <c r="G551" s="3825"/>
      <c r="H551" s="3825"/>
      <c r="I551" s="3825"/>
      <c r="J551" s="3837"/>
      <c r="K551" s="1368"/>
    </row>
    <row r="552" spans="1:11">
      <c r="A552" s="514"/>
      <c r="B552" s="3827"/>
      <c r="C552" s="529"/>
      <c r="D552" s="602"/>
      <c r="E552" s="605"/>
      <c r="F552" s="577"/>
      <c r="G552" s="577"/>
      <c r="H552" s="600"/>
      <c r="I552" s="577"/>
      <c r="J552" s="604">
        <v>5400</v>
      </c>
      <c r="K552" s="1250">
        <f>K550+J552</f>
        <v>13116395</v>
      </c>
    </row>
    <row r="553" spans="1:11">
      <c r="A553" s="525"/>
      <c r="B553" s="3826" t="s">
        <v>2075</v>
      </c>
      <c r="C553" s="556" t="s">
        <v>1199</v>
      </c>
      <c r="D553" s="3845" t="s">
        <v>1049</v>
      </c>
      <c r="E553" s="3843" t="s">
        <v>126</v>
      </c>
      <c r="F553" s="3841"/>
      <c r="G553" s="3841">
        <v>605000</v>
      </c>
      <c r="H553" s="3841"/>
      <c r="I553" s="3841"/>
      <c r="J553" s="3850"/>
      <c r="K553" s="3840">
        <f>K552-G553</f>
        <v>12511395</v>
      </c>
    </row>
    <row r="554" spans="1:11">
      <c r="A554" s="557"/>
      <c r="B554" s="3827"/>
      <c r="C554" s="555" t="s">
        <v>1048</v>
      </c>
      <c r="D554" s="3846" t="s">
        <v>956</v>
      </c>
      <c r="E554" s="3844"/>
      <c r="F554" s="3842"/>
      <c r="G554" s="3842"/>
      <c r="H554" s="3842"/>
      <c r="I554" s="3842"/>
      <c r="J554" s="3851"/>
      <c r="K554" s="1368"/>
    </row>
    <row r="555" spans="1:11">
      <c r="A555" s="514"/>
      <c r="B555" s="3827"/>
      <c r="C555" s="532"/>
      <c r="D555" s="576"/>
      <c r="E555" s="582"/>
      <c r="F555" s="577"/>
      <c r="G555" s="577"/>
      <c r="H555" s="600"/>
      <c r="I555" s="577"/>
      <c r="J555" s="585">
        <v>3600</v>
      </c>
      <c r="K555" s="1250">
        <f>K553+J555</f>
        <v>12514995</v>
      </c>
    </row>
    <row r="556" spans="1:11">
      <c r="A556" s="525"/>
      <c r="B556" s="3826"/>
      <c r="C556" s="556" t="s">
        <v>1710</v>
      </c>
      <c r="D556" s="3845"/>
      <c r="E556" s="1136"/>
      <c r="F556" s="3841"/>
      <c r="G556" s="3847"/>
      <c r="H556" s="3841"/>
      <c r="I556" s="3841">
        <v>15390</v>
      </c>
      <c r="J556" s="3850"/>
      <c r="K556" s="3840">
        <f>K555-I556</f>
        <v>12499605</v>
      </c>
    </row>
    <row r="557" spans="1:11">
      <c r="A557" s="557"/>
      <c r="B557" s="3827"/>
      <c r="C557" s="555" t="s">
        <v>2032</v>
      </c>
      <c r="D557" s="3846"/>
      <c r="E557" s="3849"/>
      <c r="F557" s="3842"/>
      <c r="G557" s="3848"/>
      <c r="H557" s="3842"/>
      <c r="I557" s="3842"/>
      <c r="J557" s="3851"/>
      <c r="K557" s="1368"/>
    </row>
    <row r="558" spans="1:11">
      <c r="A558" s="514"/>
      <c r="B558" s="3827"/>
      <c r="C558" s="532"/>
      <c r="D558" s="576"/>
      <c r="E558" s="582"/>
      <c r="F558" s="577"/>
      <c r="G558" s="577"/>
      <c r="H558" s="600"/>
      <c r="I558" s="577"/>
      <c r="J558" s="604">
        <v>1500</v>
      </c>
      <c r="K558" s="1250">
        <f>K556+J558</f>
        <v>12501105</v>
      </c>
    </row>
    <row r="559" spans="1:11">
      <c r="A559" s="525"/>
      <c r="B559" s="3826" t="s">
        <v>2076</v>
      </c>
      <c r="C559" s="517" t="s">
        <v>1109</v>
      </c>
      <c r="D559" s="3852" t="s">
        <v>1831</v>
      </c>
      <c r="E559" s="3861" t="s">
        <v>717</v>
      </c>
      <c r="F559" s="3854"/>
      <c r="G559" s="3854">
        <v>502500</v>
      </c>
      <c r="H559" s="3854"/>
      <c r="I559" s="3854"/>
      <c r="J559" s="3859"/>
      <c r="K559" s="3840">
        <f>K558-G559</f>
        <v>11998605</v>
      </c>
    </row>
    <row r="560" spans="1:11">
      <c r="A560" s="557"/>
      <c r="B560" s="3827"/>
      <c r="C560" s="477" t="s">
        <v>1179</v>
      </c>
      <c r="D560" s="3853" t="s">
        <v>250</v>
      </c>
      <c r="E560" s="3862"/>
      <c r="F560" s="3855"/>
      <c r="G560" s="3855"/>
      <c r="H560" s="3855"/>
      <c r="I560" s="3855"/>
      <c r="J560" s="3860"/>
      <c r="K560" s="1368"/>
    </row>
    <row r="561" spans="1:11">
      <c r="A561" s="514"/>
      <c r="B561" s="3827"/>
      <c r="C561" s="1795"/>
      <c r="D561" s="576"/>
      <c r="E561" s="582"/>
      <c r="F561" s="577"/>
      <c r="G561" s="577"/>
      <c r="H561" s="600"/>
      <c r="I561" s="577"/>
      <c r="J561" s="604">
        <v>1800</v>
      </c>
      <c r="K561" s="1250">
        <f>K559+J561</f>
        <v>12000405</v>
      </c>
    </row>
    <row r="562" spans="1:11">
      <c r="A562" s="525"/>
      <c r="B562" s="3826"/>
      <c r="C562" s="556" t="s">
        <v>1109</v>
      </c>
      <c r="D562" s="3852" t="s">
        <v>1112</v>
      </c>
      <c r="E562" s="974" t="s">
        <v>1114</v>
      </c>
      <c r="F562" s="3854"/>
      <c r="G562" s="3854">
        <v>502500</v>
      </c>
      <c r="H562" s="537"/>
      <c r="I562" s="1975"/>
      <c r="J562" s="595"/>
      <c r="K562" s="3840">
        <f>K561-G562</f>
        <v>11497905</v>
      </c>
    </row>
    <row r="563" spans="1:11">
      <c r="A563" s="557"/>
      <c r="B563" s="3827"/>
      <c r="C563" s="555" t="s">
        <v>1111</v>
      </c>
      <c r="D563" s="3853" t="s">
        <v>1113</v>
      </c>
      <c r="E563" s="3858"/>
      <c r="F563" s="3855"/>
      <c r="G563" s="3855"/>
      <c r="H563" s="515"/>
      <c r="I563" s="1976"/>
      <c r="J563" s="595"/>
      <c r="K563" s="1368"/>
    </row>
    <row r="564" spans="1:11">
      <c r="A564" s="514"/>
      <c r="B564" s="3827"/>
      <c r="C564" s="532"/>
      <c r="D564" s="576"/>
      <c r="E564" s="582"/>
      <c r="F564" s="575"/>
      <c r="G564" s="575"/>
      <c r="H564" s="586"/>
      <c r="I564" s="2196"/>
      <c r="J564" s="585">
        <v>1800</v>
      </c>
      <c r="K564" s="1250">
        <f>K562+J564</f>
        <v>11499705</v>
      </c>
    </row>
    <row r="565" spans="1:11">
      <c r="A565" s="525"/>
      <c r="B565" s="3826"/>
      <c r="C565" s="474" t="s">
        <v>1907</v>
      </c>
      <c r="D565" s="3852" t="s">
        <v>224</v>
      </c>
      <c r="E565" s="974" t="s">
        <v>176</v>
      </c>
      <c r="F565" s="3854"/>
      <c r="G565" s="3854">
        <v>405000</v>
      </c>
      <c r="H565" s="537"/>
      <c r="I565" s="3854"/>
      <c r="J565" s="595"/>
      <c r="K565" s="3840">
        <f>K564-G565</f>
        <v>11094705</v>
      </c>
    </row>
    <row r="566" spans="1:11">
      <c r="A566" s="557"/>
      <c r="B566" s="3827"/>
      <c r="C566" s="555" t="s">
        <v>757</v>
      </c>
      <c r="D566" s="3853" t="s">
        <v>758</v>
      </c>
      <c r="E566" s="3858"/>
      <c r="F566" s="3855"/>
      <c r="G566" s="3855"/>
      <c r="H566" s="515"/>
      <c r="I566" s="3855"/>
      <c r="J566" s="595"/>
      <c r="K566" s="1368"/>
    </row>
    <row r="567" spans="1:11">
      <c r="A567" s="514"/>
      <c r="B567" s="3827"/>
      <c r="C567" s="532"/>
      <c r="D567" s="576"/>
      <c r="E567" s="582"/>
      <c r="F567" s="575"/>
      <c r="G567" s="575"/>
      <c r="H567" s="2200"/>
      <c r="I567" s="575"/>
      <c r="J567" s="585">
        <v>3600</v>
      </c>
      <c r="K567" s="1250">
        <f>K565+J567</f>
        <v>11098305</v>
      </c>
    </row>
    <row r="568" spans="1:11">
      <c r="A568" s="525"/>
      <c r="B568" s="3826"/>
      <c r="C568" s="545" t="s">
        <v>1109</v>
      </c>
      <c r="D568" s="3852" t="s">
        <v>1584</v>
      </c>
      <c r="E568" s="974" t="s">
        <v>56</v>
      </c>
      <c r="F568" s="3854"/>
      <c r="G568" s="3854">
        <v>502500</v>
      </c>
      <c r="H568" s="3854"/>
      <c r="I568" s="3854"/>
      <c r="J568" s="3859"/>
      <c r="K568" s="3840">
        <f>K567-G568</f>
        <v>10595805</v>
      </c>
    </row>
    <row r="569" spans="1:11">
      <c r="A569" s="557"/>
      <c r="B569" s="3827"/>
      <c r="C569" s="555" t="s">
        <v>1583</v>
      </c>
      <c r="D569" s="3853" t="s">
        <v>1384</v>
      </c>
      <c r="E569" s="3858"/>
      <c r="F569" s="3855"/>
      <c r="G569" s="3855"/>
      <c r="H569" s="3855"/>
      <c r="I569" s="3855"/>
      <c r="J569" s="3860"/>
      <c r="K569" s="1368"/>
    </row>
    <row r="570" spans="1:11">
      <c r="A570" s="514"/>
      <c r="B570" s="3827"/>
      <c r="C570" s="532"/>
      <c r="D570" s="576"/>
      <c r="E570" s="582"/>
      <c r="F570" s="575"/>
      <c r="G570" s="575"/>
      <c r="H570" s="586"/>
      <c r="I570" s="575"/>
      <c r="J570" s="585">
        <v>1800</v>
      </c>
      <c r="K570" s="1250">
        <f>K568+J570</f>
        <v>10597605</v>
      </c>
    </row>
    <row r="571" spans="1:11">
      <c r="A571" s="525"/>
      <c r="B571" s="3826"/>
      <c r="C571" s="556" t="s">
        <v>1710</v>
      </c>
      <c r="D571" s="3852" t="s">
        <v>1924</v>
      </c>
      <c r="E571" s="1136" t="s">
        <v>459</v>
      </c>
      <c r="F571" s="3854"/>
      <c r="G571" s="3856"/>
      <c r="H571" s="3854"/>
      <c r="I571" s="3854">
        <v>15390</v>
      </c>
      <c r="J571" s="3859"/>
      <c r="K571" s="3840">
        <f>K570-I571</f>
        <v>10582215</v>
      </c>
    </row>
    <row r="572" spans="1:11">
      <c r="A572" s="557"/>
      <c r="B572" s="3827"/>
      <c r="C572" s="555" t="s">
        <v>1762</v>
      </c>
      <c r="D572" s="3853" t="s">
        <v>1893</v>
      </c>
      <c r="E572" s="3858"/>
      <c r="F572" s="3855"/>
      <c r="G572" s="3857"/>
      <c r="H572" s="3855"/>
      <c r="I572" s="3855"/>
      <c r="J572" s="3860"/>
      <c r="K572" s="1368"/>
    </row>
    <row r="573" spans="1:11">
      <c r="A573" s="514"/>
      <c r="B573" s="3827"/>
      <c r="C573" s="532"/>
      <c r="D573" s="576"/>
      <c r="E573" s="582"/>
      <c r="F573" s="577"/>
      <c r="G573" s="577"/>
      <c r="H573" s="600"/>
      <c r="I573" s="577"/>
      <c r="J573" s="604">
        <v>1500</v>
      </c>
      <c r="K573" s="1250">
        <f>K571+J573</f>
        <v>10583715</v>
      </c>
    </row>
    <row r="574" spans="1:11">
      <c r="A574" s="525"/>
      <c r="B574" s="3826" t="s">
        <v>2077</v>
      </c>
      <c r="C574" s="556" t="s">
        <v>591</v>
      </c>
      <c r="D574" s="3867"/>
      <c r="E574" s="3869"/>
      <c r="F574" s="3863">
        <v>20000000</v>
      </c>
      <c r="G574" s="3870"/>
      <c r="H574" s="980"/>
      <c r="I574" s="3052"/>
      <c r="J574" s="1996"/>
      <c r="K574" s="3840">
        <f>K573+F574</f>
        <v>30583715</v>
      </c>
    </row>
    <row r="575" spans="1:11">
      <c r="A575" s="557"/>
      <c r="B575" s="3827"/>
      <c r="C575" s="555"/>
      <c r="D575" s="486"/>
      <c r="E575" s="3866"/>
      <c r="F575" s="3871"/>
      <c r="G575" s="3871"/>
      <c r="H575" s="980"/>
      <c r="I575" s="3053"/>
      <c r="J575" s="571"/>
      <c r="K575" s="1368"/>
    </row>
    <row r="576" spans="1:11">
      <c r="A576" s="514"/>
      <c r="B576" s="3827"/>
      <c r="C576" s="532"/>
      <c r="D576" s="576"/>
      <c r="E576" s="582"/>
      <c r="F576" s="577"/>
      <c r="G576" s="575"/>
      <c r="H576" s="586"/>
      <c r="I576" s="575"/>
      <c r="J576" s="585"/>
      <c r="K576" s="1250"/>
    </row>
    <row r="577" spans="1:11">
      <c r="A577" s="525"/>
      <c r="B577" s="3826"/>
      <c r="C577" s="556" t="s">
        <v>1710</v>
      </c>
      <c r="D577" s="3867" t="s">
        <v>1939</v>
      </c>
      <c r="E577" s="3874" t="s">
        <v>1894</v>
      </c>
      <c r="F577" s="3870"/>
      <c r="G577" s="3870"/>
      <c r="H577" s="980"/>
      <c r="I577" s="3052">
        <v>10390</v>
      </c>
      <c r="J577" s="1996"/>
      <c r="K577" s="3840">
        <f>K574-I577</f>
        <v>30573325</v>
      </c>
    </row>
    <row r="578" spans="1:11">
      <c r="A578" s="557"/>
      <c r="B578" s="3827"/>
      <c r="C578" s="555" t="s">
        <v>1938</v>
      </c>
      <c r="D578" s="3868" t="s">
        <v>1819</v>
      </c>
      <c r="E578" s="3875"/>
      <c r="F578" s="3871"/>
      <c r="G578" s="3871"/>
      <c r="H578" s="980"/>
      <c r="I578" s="3053"/>
      <c r="J578" s="571"/>
      <c r="K578" s="1368"/>
    </row>
    <row r="579" spans="1:11">
      <c r="A579" s="514"/>
      <c r="B579" s="3827"/>
      <c r="C579" s="532"/>
      <c r="D579" s="576"/>
      <c r="E579" s="582"/>
      <c r="F579" s="575"/>
      <c r="G579" s="575"/>
      <c r="H579" s="586"/>
      <c r="I579" s="575"/>
      <c r="J579" s="585">
        <v>1500</v>
      </c>
      <c r="K579" s="1250">
        <f>K577+J579</f>
        <v>30574825</v>
      </c>
    </row>
    <row r="580" spans="1:11">
      <c r="A580" s="525"/>
      <c r="B580" s="3826"/>
      <c r="C580" s="517" t="s">
        <v>864</v>
      </c>
      <c r="D580" s="3867" t="s">
        <v>743</v>
      </c>
      <c r="E580" s="3865" t="s">
        <v>1177</v>
      </c>
      <c r="F580" s="3863"/>
      <c r="G580" s="3870">
        <v>102500</v>
      </c>
      <c r="H580" s="3863"/>
      <c r="I580" s="3863"/>
      <c r="J580" s="3872"/>
      <c r="K580" s="3840">
        <f>K579-G580</f>
        <v>30472325</v>
      </c>
    </row>
    <row r="581" spans="1:11">
      <c r="A581" s="557"/>
      <c r="B581" s="3827"/>
      <c r="C581" s="555" t="s">
        <v>1028</v>
      </c>
      <c r="D581" s="3868" t="s">
        <v>46</v>
      </c>
      <c r="E581" s="3866"/>
      <c r="F581" s="3864"/>
      <c r="G581" s="3871"/>
      <c r="H581" s="3864"/>
      <c r="I581" s="3864"/>
      <c r="J581" s="3873"/>
      <c r="K581" s="1368"/>
    </row>
    <row r="582" spans="1:11">
      <c r="A582" s="514"/>
      <c r="B582" s="3827"/>
      <c r="C582" s="532"/>
      <c r="D582" s="576"/>
      <c r="E582" s="582"/>
      <c r="F582" s="577"/>
      <c r="G582" s="577"/>
      <c r="H582" s="600"/>
      <c r="I582" s="577"/>
      <c r="J582" s="604">
        <v>1800</v>
      </c>
      <c r="K582" s="1250">
        <f>K580+J582</f>
        <v>30474125</v>
      </c>
    </row>
    <row r="583" spans="1:11">
      <c r="A583" s="525"/>
      <c r="B583" s="3826" t="s">
        <v>2078</v>
      </c>
      <c r="C583" s="474" t="s">
        <v>1369</v>
      </c>
      <c r="D583" s="3876" t="s">
        <v>1532</v>
      </c>
      <c r="E583" s="3880" t="s">
        <v>1233</v>
      </c>
      <c r="F583" s="3878"/>
      <c r="G583" s="3878">
        <v>705000</v>
      </c>
      <c r="H583" s="3878"/>
      <c r="I583" s="3878"/>
      <c r="J583" s="3882"/>
      <c r="K583" s="3840">
        <f>K582-G583</f>
        <v>29769125</v>
      </c>
    </row>
    <row r="584" spans="1:11">
      <c r="A584" s="557"/>
      <c r="B584" s="3827"/>
      <c r="C584" s="477" t="s">
        <v>1172</v>
      </c>
      <c r="D584" s="3877" t="s">
        <v>965</v>
      </c>
      <c r="E584" s="3881"/>
      <c r="F584" s="3879"/>
      <c r="G584" s="3879"/>
      <c r="H584" s="3879"/>
      <c r="I584" s="3879"/>
      <c r="J584" s="3883"/>
      <c r="K584" s="1368"/>
    </row>
    <row r="585" spans="1:11">
      <c r="A585" s="514"/>
      <c r="B585" s="3827"/>
      <c r="C585" s="532"/>
      <c r="D585" s="576"/>
      <c r="E585" s="582"/>
      <c r="F585" s="2199"/>
      <c r="G585" s="575"/>
      <c r="H585" s="586"/>
      <c r="I585" s="575"/>
      <c r="J585" s="585">
        <v>3600</v>
      </c>
      <c r="K585" s="1250">
        <f>K583+J585</f>
        <v>29772725</v>
      </c>
    </row>
    <row r="586" spans="1:11" ht="15.75">
      <c r="A586" s="9537" t="s">
        <v>447</v>
      </c>
      <c r="B586" s="9538"/>
      <c r="C586" s="9538"/>
      <c r="D586" s="9538"/>
      <c r="E586" s="9539"/>
      <c r="F586" s="511">
        <f>SUM(F4:F585)</f>
        <v>80000000</v>
      </c>
      <c r="G586" s="511">
        <f>SUM(G4:G585)</f>
        <v>28376134</v>
      </c>
      <c r="H586" s="511">
        <f>SUM(H4:H585)</f>
        <v>15404106</v>
      </c>
      <c r="I586" s="511">
        <f>SUM(I4:I585)</f>
        <v>14196348</v>
      </c>
      <c r="J586" s="511">
        <f>SUM(J4:J585)</f>
        <v>300250</v>
      </c>
      <c r="K586" s="1647">
        <f>K3+F586-G586-H586-I586+J586</f>
        <v>29772725</v>
      </c>
    </row>
    <row r="587" spans="1:11" ht="15.75">
      <c r="A587" s="9531" t="s">
        <v>242</v>
      </c>
      <c r="B587" s="9532"/>
      <c r="C587" s="9532"/>
      <c r="D587" s="9532"/>
      <c r="E587" s="9533"/>
      <c r="F587" s="512">
        <f>'Juli''15'!F479</f>
        <v>578500000</v>
      </c>
      <c r="G587" s="512">
        <f>'Juli''15'!G479</f>
        <v>229960440</v>
      </c>
      <c r="H587" s="512">
        <f>'Juli''15'!H479</f>
        <v>131333783</v>
      </c>
      <c r="I587" s="512">
        <f>'Juli''15'!I479</f>
        <v>191423260</v>
      </c>
      <c r="J587" s="512">
        <f>'Juli''15'!J479</f>
        <v>2736050</v>
      </c>
      <c r="K587" s="1648">
        <f>'Juli''15'!K479</f>
        <v>318779781</v>
      </c>
    </row>
    <row r="588" spans="1:11" ht="15.75">
      <c r="A588" s="9534" t="s">
        <v>243</v>
      </c>
      <c r="B588" s="9535"/>
      <c r="C588" s="9535"/>
      <c r="D588" s="9535"/>
      <c r="E588" s="9536"/>
      <c r="F588" s="513">
        <f t="shared" ref="F588:K588" si="0">F586+F587</f>
        <v>658500000</v>
      </c>
      <c r="G588" s="513">
        <f t="shared" si="0"/>
        <v>258336574</v>
      </c>
      <c r="H588" s="513">
        <f t="shared" si="0"/>
        <v>146737889</v>
      </c>
      <c r="I588" s="513">
        <f t="shared" si="0"/>
        <v>205619608</v>
      </c>
      <c r="J588" s="513">
        <f t="shared" si="0"/>
        <v>3036300</v>
      </c>
      <c r="K588" s="1649">
        <f t="shared" si="0"/>
        <v>348552506</v>
      </c>
    </row>
    <row r="596" spans="2:6">
      <c r="B596" s="4803" t="s">
        <v>2197</v>
      </c>
      <c r="C596" s="4804"/>
      <c r="F596" s="4803" t="s">
        <v>2198</v>
      </c>
    </row>
    <row r="597" spans="2:6">
      <c r="B597" s="4805" t="s">
        <v>238</v>
      </c>
      <c r="C597" s="4804"/>
      <c r="F597" s="4805" t="s">
        <v>2199</v>
      </c>
    </row>
  </sheetData>
  <mergeCells count="115">
    <mergeCell ref="I433:I434"/>
    <mergeCell ref="F385:F386"/>
    <mergeCell ref="G385:G386"/>
    <mergeCell ref="A7:A8"/>
    <mergeCell ref="B7:B8"/>
    <mergeCell ref="K7:K8"/>
    <mergeCell ref="A10:A11"/>
    <mergeCell ref="B10:B11"/>
    <mergeCell ref="K10:K11"/>
    <mergeCell ref="A19:A20"/>
    <mergeCell ref="B19:B20"/>
    <mergeCell ref="H19:H20"/>
    <mergeCell ref="I19:I20"/>
    <mergeCell ref="J19:J20"/>
    <mergeCell ref="K19:K20"/>
    <mergeCell ref="A13:A14"/>
    <mergeCell ref="B13:B14"/>
    <mergeCell ref="K13:K14"/>
    <mergeCell ref="A16:A17"/>
    <mergeCell ref="B16:B17"/>
    <mergeCell ref="K16:K17"/>
    <mergeCell ref="A37:A38"/>
    <mergeCell ref="A40:A41"/>
    <mergeCell ref="A43:A44"/>
    <mergeCell ref="J1:J2"/>
    <mergeCell ref="K1:K2"/>
    <mergeCell ref="A3:C3"/>
    <mergeCell ref="A4:A5"/>
    <mergeCell ref="B4:B5"/>
    <mergeCell ref="K4:K5"/>
    <mergeCell ref="A1:A2"/>
    <mergeCell ref="B1:B2"/>
    <mergeCell ref="C1:C2"/>
    <mergeCell ref="D1:E1"/>
    <mergeCell ref="F1:F2"/>
    <mergeCell ref="G1:I1"/>
    <mergeCell ref="A31:A32"/>
    <mergeCell ref="A34:A35"/>
    <mergeCell ref="J22:J23"/>
    <mergeCell ref="K22:K23"/>
    <mergeCell ref="A25:A26"/>
    <mergeCell ref="B25:B26"/>
    <mergeCell ref="K25:K26"/>
    <mergeCell ref="A28:A29"/>
    <mergeCell ref="A22:A23"/>
    <mergeCell ref="B22:B23"/>
    <mergeCell ref="F22:F23"/>
    <mergeCell ref="G22:G23"/>
    <mergeCell ref="H22:H23"/>
    <mergeCell ref="I22:I23"/>
    <mergeCell ref="A49:A50"/>
    <mergeCell ref="A52:A53"/>
    <mergeCell ref="A55:A56"/>
    <mergeCell ref="A58:A59"/>
    <mergeCell ref="F64:F65"/>
    <mergeCell ref="G64:G65"/>
    <mergeCell ref="A79:A80"/>
    <mergeCell ref="F289:F290"/>
    <mergeCell ref="G289:G290"/>
    <mergeCell ref="A337:A338"/>
    <mergeCell ref="A340:A341"/>
    <mergeCell ref="A343:A344"/>
    <mergeCell ref="A346:A347"/>
    <mergeCell ref="A349:A350"/>
    <mergeCell ref="A352:A353"/>
    <mergeCell ref="E115:E116"/>
    <mergeCell ref="A331:A332"/>
    <mergeCell ref="A334:A335"/>
    <mergeCell ref="A373:A374"/>
    <mergeCell ref="A376:A377"/>
    <mergeCell ref="A379:A380"/>
    <mergeCell ref="A382:A383"/>
    <mergeCell ref="A385:A386"/>
    <mergeCell ref="A388:A389"/>
    <mergeCell ref="A355:A356"/>
    <mergeCell ref="A358:A359"/>
    <mergeCell ref="A361:A362"/>
    <mergeCell ref="A364:A365"/>
    <mergeCell ref="A367:A368"/>
    <mergeCell ref="A370:A371"/>
    <mergeCell ref="A412:A413"/>
    <mergeCell ref="A415:A416"/>
    <mergeCell ref="A418:A419"/>
    <mergeCell ref="A421:A422"/>
    <mergeCell ref="A424:A425"/>
    <mergeCell ref="A391:A392"/>
    <mergeCell ref="A394:A395"/>
    <mergeCell ref="A397:A398"/>
    <mergeCell ref="A400:A401"/>
    <mergeCell ref="A403:A404"/>
    <mergeCell ref="A406:A407"/>
    <mergeCell ref="E418:E419"/>
    <mergeCell ref="A587:E587"/>
    <mergeCell ref="A588:E588"/>
    <mergeCell ref="A76:A77"/>
    <mergeCell ref="A496:A497"/>
    <mergeCell ref="A586:E586"/>
    <mergeCell ref="A463:A464"/>
    <mergeCell ref="A484:A485"/>
    <mergeCell ref="A487:A488"/>
    <mergeCell ref="A490:A491"/>
    <mergeCell ref="A493:A494"/>
    <mergeCell ref="A445:A446"/>
    <mergeCell ref="A448:A449"/>
    <mergeCell ref="A451:A452"/>
    <mergeCell ref="A454:A455"/>
    <mergeCell ref="A457:A458"/>
    <mergeCell ref="A460:A461"/>
    <mergeCell ref="A427:A428"/>
    <mergeCell ref="A430:A431"/>
    <mergeCell ref="A433:A434"/>
    <mergeCell ref="A436:A437"/>
    <mergeCell ref="A439:A440"/>
    <mergeCell ref="A442:A443"/>
    <mergeCell ref="A409:A410"/>
  </mergeCells>
  <pageMargins left="0.70866141732283472" right="0.70866141732283472" top="0.74803149606299213" bottom="0.74803149606299213" header="0.31496062992125984" footer="0.31496062992125984"/>
  <pageSetup scale="57" orientation="landscape" horizontalDpi="4294967293" verticalDpi="72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K563"/>
  <sheetViews>
    <sheetView topLeftCell="C356" zoomScaleNormal="100" workbookViewId="0">
      <selection activeCell="C367" sqref="C367:J369"/>
    </sheetView>
  </sheetViews>
  <sheetFormatPr defaultRowHeight="15"/>
  <cols>
    <col min="1" max="1" width="3.5703125" customWidth="1"/>
    <col min="2" max="2" width="12" customWidth="1"/>
    <col min="3" max="3" width="46.5703125" customWidth="1"/>
    <col min="4" max="4" width="19.28515625" customWidth="1"/>
    <col min="5" max="5" width="10" customWidth="1"/>
    <col min="6" max="6" width="18.7109375" customWidth="1"/>
    <col min="7" max="7" width="17" customWidth="1"/>
    <col min="8" max="8" width="19.140625" customWidth="1"/>
    <col min="9" max="9" width="16.42578125" customWidth="1"/>
    <col min="10" max="10" width="15.28515625" customWidth="1"/>
    <col min="11" max="11" width="18.7109375" customWidth="1"/>
  </cols>
  <sheetData>
    <row r="1" spans="1:11">
      <c r="A1" s="9727" t="s">
        <v>1</v>
      </c>
      <c r="B1" s="9504" t="s">
        <v>2</v>
      </c>
      <c r="C1" s="9729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</row>
    <row r="2" spans="1:11">
      <c r="A2" s="9728"/>
      <c r="B2" s="9505"/>
      <c r="C2" s="9730"/>
      <c r="D2" s="3910" t="s">
        <v>9</v>
      </c>
      <c r="E2" s="470" t="s">
        <v>10</v>
      </c>
      <c r="F2" s="9511"/>
      <c r="G2" s="3891" t="s">
        <v>11</v>
      </c>
      <c r="H2" s="3896" t="s">
        <v>537</v>
      </c>
      <c r="I2" s="3891" t="s">
        <v>13</v>
      </c>
      <c r="J2" s="9511"/>
      <c r="K2" s="9721"/>
    </row>
    <row r="3" spans="1:11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3921">
        <f>'Jun''16'!K586</f>
        <v>29772725</v>
      </c>
    </row>
    <row r="4" spans="1:11">
      <c r="A4" s="9726"/>
      <c r="B4" s="9497" t="s">
        <v>2079</v>
      </c>
      <c r="C4" s="556" t="s">
        <v>815</v>
      </c>
      <c r="D4" s="3884" t="s">
        <v>1720</v>
      </c>
      <c r="E4" s="3886" t="s">
        <v>1739</v>
      </c>
      <c r="F4" s="3897"/>
      <c r="G4" s="3897"/>
      <c r="H4" s="923"/>
      <c r="I4" s="1997">
        <v>106445</v>
      </c>
      <c r="J4" s="464"/>
      <c r="K4" s="9719">
        <f>K3-I4</f>
        <v>29666280</v>
      </c>
    </row>
    <row r="5" spans="1:11">
      <c r="A5" s="9726"/>
      <c r="B5" s="9497"/>
      <c r="C5" s="555" t="s">
        <v>1719</v>
      </c>
      <c r="D5" s="3885" t="s">
        <v>1176</v>
      </c>
      <c r="E5" s="3887"/>
      <c r="F5" s="3898"/>
      <c r="G5" s="3898"/>
      <c r="H5" s="460"/>
      <c r="I5" s="1998"/>
      <c r="J5" s="559"/>
      <c r="K5" s="9719"/>
    </row>
    <row r="6" spans="1:11">
      <c r="A6" s="3925"/>
      <c r="B6" s="3887"/>
      <c r="C6" s="1795"/>
      <c r="D6" s="576"/>
      <c r="E6" s="582"/>
      <c r="F6" s="577"/>
      <c r="G6" s="577"/>
      <c r="H6" s="600"/>
      <c r="I6" s="577"/>
      <c r="J6" s="1979">
        <v>1800</v>
      </c>
      <c r="K6" s="3919">
        <f>K4+J6</f>
        <v>29668080</v>
      </c>
    </row>
    <row r="7" spans="1:11">
      <c r="A7" s="9725"/>
      <c r="B7" s="9497"/>
      <c r="C7" s="556" t="s">
        <v>815</v>
      </c>
      <c r="D7" s="3884" t="s">
        <v>1720</v>
      </c>
      <c r="E7" s="974" t="s">
        <v>1739</v>
      </c>
      <c r="F7" s="3888"/>
      <c r="G7" s="3908"/>
      <c r="H7" s="3888"/>
      <c r="I7" s="1975">
        <v>24597</v>
      </c>
      <c r="J7" s="1996"/>
      <c r="K7" s="9719">
        <f>K6-I7</f>
        <v>29643483</v>
      </c>
    </row>
    <row r="8" spans="1:11">
      <c r="A8" s="9724"/>
      <c r="B8" s="9497"/>
      <c r="C8" s="555" t="s">
        <v>1721</v>
      </c>
      <c r="D8" s="3885" t="s">
        <v>1176</v>
      </c>
      <c r="E8" s="3901"/>
      <c r="F8" s="3889"/>
      <c r="G8" s="3909"/>
      <c r="H8" s="3889"/>
      <c r="I8" s="1976"/>
      <c r="J8" s="571"/>
      <c r="K8" s="9719"/>
    </row>
    <row r="9" spans="1:11">
      <c r="A9" s="3925"/>
      <c r="B9" s="3887"/>
      <c r="C9" s="1795"/>
      <c r="D9" s="576"/>
      <c r="E9" s="605"/>
      <c r="F9" s="586"/>
      <c r="G9" s="585"/>
      <c r="H9" s="587"/>
      <c r="I9" s="586"/>
      <c r="J9" s="1979">
        <v>1800</v>
      </c>
      <c r="K9" s="3919">
        <f>K7+J9</f>
        <v>29645283</v>
      </c>
    </row>
    <row r="10" spans="1:11">
      <c r="A10" s="9521"/>
      <c r="B10" s="9497"/>
      <c r="C10" s="517" t="s">
        <v>1710</v>
      </c>
      <c r="D10" s="3884" t="s">
        <v>1720</v>
      </c>
      <c r="E10" s="3886" t="s">
        <v>1739</v>
      </c>
      <c r="F10" s="3888"/>
      <c r="G10" s="3888"/>
      <c r="H10" s="3888"/>
      <c r="I10" s="3888">
        <v>15140</v>
      </c>
      <c r="J10" s="534"/>
      <c r="K10" s="9680">
        <f>K9-I10</f>
        <v>29630143</v>
      </c>
    </row>
    <row r="11" spans="1:11">
      <c r="A11" s="9731"/>
      <c r="B11" s="9497"/>
      <c r="C11" s="555" t="s">
        <v>1821</v>
      </c>
      <c r="D11" s="3885" t="s">
        <v>1479</v>
      </c>
      <c r="E11" s="3887"/>
      <c r="F11" s="3889"/>
      <c r="G11" s="3889"/>
      <c r="H11" s="3889"/>
      <c r="I11" s="3889"/>
      <c r="J11" s="515"/>
      <c r="K11" s="9681"/>
    </row>
    <row r="12" spans="1:11">
      <c r="A12" s="3892"/>
      <c r="B12" s="477"/>
      <c r="C12" s="1795"/>
      <c r="D12" s="576"/>
      <c r="E12" s="584"/>
      <c r="F12" s="577"/>
      <c r="G12" s="577"/>
      <c r="H12" s="600"/>
      <c r="I12" s="577"/>
      <c r="J12" s="604">
        <v>1500</v>
      </c>
      <c r="K12" s="3923">
        <f>K10+J12</f>
        <v>29631643</v>
      </c>
    </row>
    <row r="13" spans="1:11">
      <c r="A13" s="9521"/>
      <c r="B13" s="9497"/>
      <c r="C13" s="517" t="s">
        <v>1710</v>
      </c>
      <c r="D13" s="3884" t="s">
        <v>1720</v>
      </c>
      <c r="E13" s="3886" t="s">
        <v>1739</v>
      </c>
      <c r="F13" s="3888"/>
      <c r="G13" s="3888"/>
      <c r="H13" s="3888"/>
      <c r="I13" s="3888">
        <v>37890</v>
      </c>
      <c r="J13" s="537"/>
      <c r="K13" s="9680">
        <f>K12-I13</f>
        <v>29593753</v>
      </c>
    </row>
    <row r="14" spans="1:11">
      <c r="A14" s="9731"/>
      <c r="B14" s="9497"/>
      <c r="C14" s="555" t="s">
        <v>1822</v>
      </c>
      <c r="D14" s="3885" t="s">
        <v>1479</v>
      </c>
      <c r="E14" s="3887"/>
      <c r="F14" s="3889"/>
      <c r="G14" s="3889"/>
      <c r="H14" s="3889"/>
      <c r="I14" s="3889"/>
      <c r="J14" s="515"/>
      <c r="K14" s="9681"/>
    </row>
    <row r="15" spans="1:11">
      <c r="A15" s="3892"/>
      <c r="B15" s="50"/>
      <c r="C15" s="1795"/>
      <c r="D15" s="528"/>
      <c r="E15" s="584"/>
      <c r="F15" s="600"/>
      <c r="G15" s="600"/>
      <c r="H15" s="600"/>
      <c r="I15" s="600"/>
      <c r="J15" s="604">
        <v>1500</v>
      </c>
      <c r="K15" s="3923">
        <f>K13+J15</f>
        <v>29595253</v>
      </c>
    </row>
    <row r="16" spans="1:11">
      <c r="A16" s="9521"/>
      <c r="B16" s="9497"/>
      <c r="C16" s="556" t="s">
        <v>815</v>
      </c>
      <c r="D16" s="3884" t="s">
        <v>113</v>
      </c>
      <c r="E16" s="3886" t="s">
        <v>114</v>
      </c>
      <c r="F16" s="3888"/>
      <c r="G16" s="3888"/>
      <c r="H16" s="3888"/>
      <c r="I16" s="3888">
        <v>150282</v>
      </c>
      <c r="J16" s="464"/>
      <c r="K16" s="9680">
        <f>K15-I16</f>
        <v>29444971</v>
      </c>
    </row>
    <row r="17" spans="1:11">
      <c r="A17" s="9731"/>
      <c r="B17" s="9497"/>
      <c r="C17" s="555" t="s">
        <v>1449</v>
      </c>
      <c r="D17" s="3885" t="s">
        <v>46</v>
      </c>
      <c r="E17" s="3887"/>
      <c r="F17" s="3889"/>
      <c r="G17" s="3889"/>
      <c r="H17" s="3889"/>
      <c r="I17" s="3889"/>
      <c r="J17" s="559"/>
      <c r="K17" s="9681"/>
    </row>
    <row r="18" spans="1:11">
      <c r="A18" s="3892"/>
      <c r="B18" s="477"/>
      <c r="C18" s="1795"/>
      <c r="D18" s="576"/>
      <c r="E18" s="582"/>
      <c r="F18" s="577"/>
      <c r="G18" s="577"/>
      <c r="H18" s="600"/>
      <c r="I18" s="577"/>
      <c r="J18" s="604">
        <v>1800</v>
      </c>
      <c r="K18" s="3923">
        <f>K16+J18</f>
        <v>29446771</v>
      </c>
    </row>
    <row r="19" spans="1:11">
      <c r="A19" s="9521"/>
      <c r="B19" s="9658"/>
      <c r="C19" s="521" t="s">
        <v>815</v>
      </c>
      <c r="D19" s="3884" t="s">
        <v>579</v>
      </c>
      <c r="E19" s="3886" t="s">
        <v>83</v>
      </c>
      <c r="F19" s="537"/>
      <c r="G19" s="3888"/>
      <c r="H19" s="9492"/>
      <c r="I19" s="9492">
        <v>169814</v>
      </c>
      <c r="J19" s="9492"/>
      <c r="K19" s="9680">
        <f>K18-I19</f>
        <v>29276957</v>
      </c>
    </row>
    <row r="20" spans="1:11">
      <c r="A20" s="9731"/>
      <c r="B20" s="9658"/>
      <c r="C20" s="522" t="s">
        <v>995</v>
      </c>
      <c r="D20" s="3885" t="s">
        <v>46</v>
      </c>
      <c r="E20" s="3887"/>
      <c r="F20" s="537"/>
      <c r="G20" s="3889"/>
      <c r="H20" s="9493"/>
      <c r="I20" s="9493"/>
      <c r="J20" s="9493"/>
      <c r="K20" s="9681"/>
    </row>
    <row r="21" spans="1:11">
      <c r="A21" s="3927"/>
      <c r="B21" s="3893"/>
      <c r="C21" s="1795"/>
      <c r="D21" s="576"/>
      <c r="E21" s="582"/>
      <c r="F21" s="586"/>
      <c r="G21" s="586"/>
      <c r="H21" s="575"/>
      <c r="I21" s="575"/>
      <c r="J21" s="575">
        <v>1800</v>
      </c>
      <c r="K21" s="3922">
        <f>K19+J21</f>
        <v>29278757</v>
      </c>
    </row>
    <row r="22" spans="1:11">
      <c r="A22" s="9725"/>
      <c r="B22" s="9498"/>
      <c r="C22" s="480" t="s">
        <v>821</v>
      </c>
      <c r="D22" s="3884" t="s">
        <v>574</v>
      </c>
      <c r="E22" s="3886" t="s">
        <v>79</v>
      </c>
      <c r="F22" s="9492"/>
      <c r="G22" s="9492"/>
      <c r="H22" s="9492"/>
      <c r="I22" s="9492">
        <v>522196</v>
      </c>
      <c r="J22" s="9492"/>
      <c r="K22" s="9680">
        <f>K21-I22</f>
        <v>28756561</v>
      </c>
    </row>
    <row r="23" spans="1:11">
      <c r="A23" s="9724"/>
      <c r="B23" s="9499"/>
      <c r="C23" s="477" t="s">
        <v>824</v>
      </c>
      <c r="D23" s="3885" t="s">
        <v>46</v>
      </c>
      <c r="E23" s="3887"/>
      <c r="F23" s="9493"/>
      <c r="G23" s="9493"/>
      <c r="H23" s="9493"/>
      <c r="I23" s="9493"/>
      <c r="J23" s="9493"/>
      <c r="K23" s="9718"/>
    </row>
    <row r="24" spans="1:11">
      <c r="A24" s="2497"/>
      <c r="B24" s="527"/>
      <c r="C24" s="532"/>
      <c r="D24" s="576"/>
      <c r="E24" s="584"/>
      <c r="F24" s="575"/>
      <c r="G24" s="575"/>
      <c r="H24" s="575"/>
      <c r="I24" s="575"/>
      <c r="J24" s="575">
        <v>1800</v>
      </c>
      <c r="K24" s="1293">
        <f>K22+J24</f>
        <v>28758361</v>
      </c>
    </row>
    <row r="25" spans="1:11">
      <c r="A25" s="9725"/>
      <c r="B25" s="9498"/>
      <c r="C25" s="665" t="s">
        <v>815</v>
      </c>
      <c r="D25" s="666" t="s">
        <v>574</v>
      </c>
      <c r="E25" s="3886" t="s">
        <v>79</v>
      </c>
      <c r="F25" s="3888"/>
      <c r="G25" s="3888"/>
      <c r="H25" s="3888"/>
      <c r="I25" s="3888">
        <v>179685</v>
      </c>
      <c r="J25" s="3888"/>
      <c r="K25" s="9680">
        <f>K24-I25</f>
        <v>28578676</v>
      </c>
    </row>
    <row r="26" spans="1:11">
      <c r="A26" s="9724"/>
      <c r="B26" s="9499"/>
      <c r="C26" s="538" t="s">
        <v>826</v>
      </c>
      <c r="D26" s="667" t="s">
        <v>46</v>
      </c>
      <c r="E26" s="3887"/>
      <c r="F26" s="3889"/>
      <c r="G26" s="3889"/>
      <c r="H26" s="3889"/>
      <c r="I26" s="3889"/>
      <c r="J26" s="3889"/>
      <c r="K26" s="9718"/>
    </row>
    <row r="27" spans="1:11">
      <c r="A27" s="2497"/>
      <c r="B27" s="527"/>
      <c r="C27" s="528"/>
      <c r="D27" s="576"/>
      <c r="E27" s="528"/>
      <c r="F27" s="528"/>
      <c r="G27" s="585"/>
      <c r="H27" s="528"/>
      <c r="I27" s="528"/>
      <c r="J27" s="585">
        <v>1800</v>
      </c>
      <c r="K27" s="1293">
        <f>K25+J27</f>
        <v>28580476</v>
      </c>
    </row>
    <row r="28" spans="1:11">
      <c r="A28" s="9725"/>
      <c r="B28" s="3886"/>
      <c r="C28" s="499" t="s">
        <v>781</v>
      </c>
      <c r="D28" s="3884" t="s">
        <v>574</v>
      </c>
      <c r="E28" s="3886" t="s">
        <v>79</v>
      </c>
      <c r="F28" s="537"/>
      <c r="G28" s="3888"/>
      <c r="H28" s="537"/>
      <c r="I28" s="3888">
        <v>10140</v>
      </c>
      <c r="J28" s="3884"/>
      <c r="K28" s="3918">
        <f>K27-I28</f>
        <v>28570336</v>
      </c>
    </row>
    <row r="29" spans="1:11">
      <c r="A29" s="9724"/>
      <c r="B29" s="3887"/>
      <c r="C29" s="477" t="s">
        <v>994</v>
      </c>
      <c r="D29" s="3885" t="s">
        <v>46</v>
      </c>
      <c r="E29" s="3887"/>
      <c r="F29" s="537"/>
      <c r="G29" s="3902"/>
      <c r="H29" s="537"/>
      <c r="I29" s="3889"/>
      <c r="J29" s="3885"/>
      <c r="K29" s="3919"/>
    </row>
    <row r="30" spans="1:11">
      <c r="A30" s="525"/>
      <c r="B30" s="1005"/>
      <c r="C30" s="532"/>
      <c r="D30" s="576"/>
      <c r="E30" s="582"/>
      <c r="F30" s="575"/>
      <c r="G30" s="575"/>
      <c r="H30" s="586"/>
      <c r="I30" s="575"/>
      <c r="J30" s="586">
        <v>1500</v>
      </c>
      <c r="K30" s="1986">
        <f>K28+J30</f>
        <v>28571836</v>
      </c>
    </row>
    <row r="31" spans="1:11">
      <c r="A31" s="9725"/>
      <c r="B31" s="3907"/>
      <c r="C31" s="497" t="s">
        <v>815</v>
      </c>
      <c r="D31" s="3884" t="s">
        <v>157</v>
      </c>
      <c r="E31" s="3886" t="s">
        <v>156</v>
      </c>
      <c r="F31" s="3888"/>
      <c r="G31" s="3888">
        <v>931045</v>
      </c>
      <c r="H31" s="537"/>
      <c r="I31" s="3888"/>
      <c r="J31" s="537"/>
      <c r="K31" s="3923">
        <f>K30-G31</f>
        <v>27640791</v>
      </c>
    </row>
    <row r="32" spans="1:11">
      <c r="A32" s="9724"/>
      <c r="B32" s="3887"/>
      <c r="C32" s="497" t="s">
        <v>1022</v>
      </c>
      <c r="D32" s="3885" t="s">
        <v>1383</v>
      </c>
      <c r="E32" s="3887"/>
      <c r="F32" s="3889"/>
      <c r="G32" s="3889"/>
      <c r="H32" s="537"/>
      <c r="I32" s="3889"/>
      <c r="J32" s="537"/>
      <c r="K32" s="3919"/>
    </row>
    <row r="33" spans="1:11">
      <c r="A33" s="3927"/>
      <c r="B33" s="527"/>
      <c r="C33" s="529"/>
      <c r="D33" s="602"/>
      <c r="E33" s="599"/>
      <c r="F33" s="586"/>
      <c r="G33" s="586"/>
      <c r="H33" s="586"/>
      <c r="I33" s="586"/>
      <c r="J33" s="585">
        <v>1800</v>
      </c>
      <c r="K33" s="1293">
        <f>K31+J33</f>
        <v>27642591</v>
      </c>
    </row>
    <row r="34" spans="1:11">
      <c r="A34" s="9725"/>
      <c r="B34" s="3907"/>
      <c r="C34" s="491" t="s">
        <v>778</v>
      </c>
      <c r="D34" s="3884" t="s">
        <v>157</v>
      </c>
      <c r="E34" s="3886" t="s">
        <v>156</v>
      </c>
      <c r="F34" s="3902"/>
      <c r="G34" s="3888">
        <v>182640</v>
      </c>
      <c r="H34" s="537"/>
      <c r="I34" s="3888"/>
      <c r="J34" s="537"/>
      <c r="K34" s="3918">
        <f>K33-G34</f>
        <v>27459951</v>
      </c>
    </row>
    <row r="35" spans="1:11">
      <c r="A35" s="9724"/>
      <c r="B35" s="3887"/>
      <c r="C35" s="487" t="s">
        <v>1340</v>
      </c>
      <c r="D35" s="3885" t="s">
        <v>1383</v>
      </c>
      <c r="E35" s="3887"/>
      <c r="F35" s="3889"/>
      <c r="G35" s="3889"/>
      <c r="H35" s="537"/>
      <c r="I35" s="3889"/>
      <c r="J35" s="537"/>
      <c r="K35" s="3919"/>
    </row>
    <row r="36" spans="1:11">
      <c r="A36" s="3927"/>
      <c r="B36" s="527"/>
      <c r="C36" s="529"/>
      <c r="D36" s="601"/>
      <c r="E36" s="584"/>
      <c r="F36" s="586"/>
      <c r="G36" s="586"/>
      <c r="H36" s="586"/>
      <c r="I36" s="586"/>
      <c r="J36" s="585">
        <v>1500</v>
      </c>
      <c r="K36" s="1293">
        <f>K34+J36</f>
        <v>27461451</v>
      </c>
    </row>
    <row r="37" spans="1:11">
      <c r="A37" s="9725"/>
      <c r="B37" s="3886"/>
      <c r="C37" s="517" t="s">
        <v>796</v>
      </c>
      <c r="D37" s="3884" t="s">
        <v>167</v>
      </c>
      <c r="E37" s="3886" t="s">
        <v>56</v>
      </c>
      <c r="F37" s="3888"/>
      <c r="G37" s="3888">
        <v>260300</v>
      </c>
      <c r="H37" s="534"/>
      <c r="I37" s="3888"/>
      <c r="J37" s="595"/>
      <c r="K37" s="1977">
        <f>K36-G37</f>
        <v>27201151</v>
      </c>
    </row>
    <row r="38" spans="1:11">
      <c r="A38" s="9724"/>
      <c r="B38" s="3887"/>
      <c r="C38" s="555" t="s">
        <v>1033</v>
      </c>
      <c r="D38" s="3885" t="s">
        <v>1384</v>
      </c>
      <c r="E38" s="3887"/>
      <c r="F38" s="3889"/>
      <c r="G38" s="3889"/>
      <c r="H38" s="515"/>
      <c r="I38" s="3889"/>
      <c r="J38" s="559"/>
      <c r="K38" s="1978"/>
    </row>
    <row r="39" spans="1:11">
      <c r="A39" s="2497"/>
      <c r="B39" s="527"/>
      <c r="C39" s="532"/>
      <c r="D39" s="576"/>
      <c r="E39" s="582"/>
      <c r="F39" s="577"/>
      <c r="G39" s="577"/>
      <c r="H39" s="600"/>
      <c r="I39" s="577"/>
      <c r="J39" s="604">
        <v>750</v>
      </c>
      <c r="K39" s="1293">
        <f>K37+J39</f>
        <v>27201901</v>
      </c>
    </row>
    <row r="40" spans="1:11">
      <c r="A40" s="9735"/>
      <c r="B40" s="3886"/>
      <c r="C40" s="525" t="s">
        <v>821</v>
      </c>
      <c r="D40" s="3884" t="s">
        <v>632</v>
      </c>
      <c r="E40" s="3886" t="s">
        <v>74</v>
      </c>
      <c r="F40" s="3888"/>
      <c r="G40" s="3888">
        <v>1533256</v>
      </c>
      <c r="H40" s="3888"/>
      <c r="I40" s="3890"/>
      <c r="J40" s="3890"/>
      <c r="K40" s="1977">
        <f>K39-G40</f>
        <v>25668645</v>
      </c>
    </row>
    <row r="41" spans="1:11">
      <c r="A41" s="9736"/>
      <c r="B41" s="3887"/>
      <c r="C41" s="539" t="s">
        <v>1751</v>
      </c>
      <c r="D41" s="3885" t="s">
        <v>956</v>
      </c>
      <c r="E41" s="3887"/>
      <c r="F41" s="3889"/>
      <c r="G41" s="3889"/>
      <c r="H41" s="3889"/>
      <c r="I41" s="3890"/>
      <c r="J41" s="3890"/>
      <c r="K41" s="1978"/>
    </row>
    <row r="42" spans="1:11">
      <c r="A42" s="3366"/>
      <c r="B42" s="527"/>
      <c r="C42" s="532"/>
      <c r="D42" s="576"/>
      <c r="E42" s="574"/>
      <c r="F42" s="577"/>
      <c r="G42" s="577"/>
      <c r="H42" s="577"/>
      <c r="I42" s="577"/>
      <c r="J42" s="577">
        <v>1800</v>
      </c>
      <c r="K42" s="1217">
        <f>K40+J42</f>
        <v>25670445</v>
      </c>
    </row>
    <row r="43" spans="1:11">
      <c r="A43" s="9735"/>
      <c r="B43" s="3917"/>
      <c r="C43" s="525" t="s">
        <v>821</v>
      </c>
      <c r="D43" s="3884" t="s">
        <v>632</v>
      </c>
      <c r="E43" s="3886" t="s">
        <v>74</v>
      </c>
      <c r="F43" s="3888"/>
      <c r="G43" s="3888">
        <v>739654</v>
      </c>
      <c r="H43" s="3888"/>
      <c r="I43" s="3888"/>
      <c r="J43" s="3888"/>
      <c r="K43" s="1977">
        <f>K42-G43</f>
        <v>24930791</v>
      </c>
    </row>
    <row r="44" spans="1:11">
      <c r="A44" s="9736"/>
      <c r="B44" s="3899"/>
      <c r="C44" s="539" t="s">
        <v>1752</v>
      </c>
      <c r="D44" s="3885" t="s">
        <v>956</v>
      </c>
      <c r="E44" s="3887"/>
      <c r="F44" s="3889"/>
      <c r="G44" s="3889"/>
      <c r="H44" s="3889"/>
      <c r="I44" s="3889"/>
      <c r="J44" s="3889"/>
      <c r="K44" s="1978"/>
    </row>
    <row r="45" spans="1:11">
      <c r="A45" s="2497"/>
      <c r="B45" s="392"/>
      <c r="C45" s="1795"/>
      <c r="D45" s="576"/>
      <c r="E45" s="584"/>
      <c r="F45" s="670"/>
      <c r="G45" s="670"/>
      <c r="H45" s="670"/>
      <c r="I45" s="670"/>
      <c r="J45" s="577">
        <v>1800</v>
      </c>
      <c r="K45" s="1217">
        <f>K43+J45</f>
        <v>24932591</v>
      </c>
    </row>
    <row r="46" spans="1:11">
      <c r="A46" s="3924"/>
      <c r="B46" s="3886"/>
      <c r="C46" s="491" t="s">
        <v>781</v>
      </c>
      <c r="D46" s="3884" t="s">
        <v>632</v>
      </c>
      <c r="E46" s="3886" t="s">
        <v>74</v>
      </c>
      <c r="F46" s="537"/>
      <c r="G46" s="3888">
        <v>90140</v>
      </c>
      <c r="H46" s="3888"/>
      <c r="I46" s="3888"/>
      <c r="J46" s="3888"/>
      <c r="K46" s="1977">
        <f>K45-G46</f>
        <v>24842451</v>
      </c>
    </row>
    <row r="47" spans="1:11">
      <c r="A47" s="3925"/>
      <c r="B47" s="3887"/>
      <c r="C47" s="487" t="s">
        <v>1005</v>
      </c>
      <c r="D47" s="3885" t="s">
        <v>956</v>
      </c>
      <c r="E47" s="3887"/>
      <c r="F47" s="537"/>
      <c r="G47" s="3889"/>
      <c r="H47" s="3889"/>
      <c r="I47" s="3889"/>
      <c r="J47" s="3889"/>
      <c r="K47" s="1978"/>
    </row>
    <row r="48" spans="1:11">
      <c r="A48" s="3927"/>
      <c r="B48" s="533"/>
      <c r="C48" s="532"/>
      <c r="D48" s="576"/>
      <c r="E48" s="582"/>
      <c r="F48" s="586"/>
      <c r="G48" s="586"/>
      <c r="H48" s="575"/>
      <c r="I48" s="575"/>
      <c r="J48" s="575">
        <v>1500</v>
      </c>
      <c r="K48" s="1217">
        <f>K46+J48</f>
        <v>24843951</v>
      </c>
    </row>
    <row r="49" spans="1:11">
      <c r="A49" s="9725"/>
      <c r="B49" s="3915"/>
      <c r="C49" s="525" t="s">
        <v>778</v>
      </c>
      <c r="D49" s="3884" t="s">
        <v>632</v>
      </c>
      <c r="E49" s="3886" t="s">
        <v>74</v>
      </c>
      <c r="F49" s="3888"/>
      <c r="G49" s="3888">
        <v>95140</v>
      </c>
      <c r="H49" s="3888"/>
      <c r="I49" s="3888"/>
      <c r="J49" s="3888"/>
      <c r="K49" s="1977">
        <f>K48-G49</f>
        <v>24748811</v>
      </c>
    </row>
    <row r="50" spans="1:11">
      <c r="A50" s="9724"/>
      <c r="B50" s="3916"/>
      <c r="C50" s="539" t="s">
        <v>1004</v>
      </c>
      <c r="D50" s="3885" t="s">
        <v>956</v>
      </c>
      <c r="E50" s="3887"/>
      <c r="F50" s="3889"/>
      <c r="G50" s="3889"/>
      <c r="H50" s="3889"/>
      <c r="I50" s="3889"/>
      <c r="J50" s="3889"/>
      <c r="K50" s="1978"/>
    </row>
    <row r="51" spans="1:11">
      <c r="A51" s="3927"/>
      <c r="B51" s="1072"/>
      <c r="C51" s="530"/>
      <c r="D51" s="573"/>
      <c r="E51" s="574"/>
      <c r="F51" s="575"/>
      <c r="G51" s="575"/>
      <c r="H51" s="575"/>
      <c r="I51" s="575"/>
      <c r="J51" s="575">
        <v>1500</v>
      </c>
      <c r="K51" s="3922">
        <f>K49+J51</f>
        <v>24750311</v>
      </c>
    </row>
    <row r="52" spans="1:11">
      <c r="A52" s="9725"/>
      <c r="B52" s="3886"/>
      <c r="C52" s="556" t="s">
        <v>781</v>
      </c>
      <c r="D52" s="3906" t="s">
        <v>278</v>
      </c>
      <c r="E52" s="974" t="s">
        <v>279</v>
      </c>
      <c r="F52" s="3902"/>
      <c r="G52" s="3888">
        <v>25940</v>
      </c>
      <c r="H52" s="3888"/>
      <c r="I52" s="3888"/>
      <c r="J52" s="464"/>
      <c r="K52" s="3918">
        <f>K51-G52</f>
        <v>24724371</v>
      </c>
    </row>
    <row r="53" spans="1:11">
      <c r="A53" s="9724"/>
      <c r="B53" s="3887"/>
      <c r="C53" s="555" t="s">
        <v>1530</v>
      </c>
      <c r="D53" s="3885" t="s">
        <v>38</v>
      </c>
      <c r="E53" s="3887"/>
      <c r="F53" s="3889"/>
      <c r="G53" s="3889"/>
      <c r="H53" s="3889"/>
      <c r="I53" s="3889"/>
      <c r="J53" s="559"/>
      <c r="K53" s="3919"/>
    </row>
    <row r="54" spans="1:11">
      <c r="A54" s="3927"/>
      <c r="B54" s="533"/>
      <c r="C54" s="1436"/>
      <c r="D54" s="1436"/>
      <c r="E54" s="1436"/>
      <c r="F54" s="577"/>
      <c r="G54" s="577"/>
      <c r="H54" s="600"/>
      <c r="I54" s="577"/>
      <c r="J54" s="585">
        <v>1500</v>
      </c>
      <c r="K54" s="3922">
        <f>K52+J54</f>
        <v>24725871</v>
      </c>
    </row>
    <row r="55" spans="1:11">
      <c r="A55" s="9725"/>
      <c r="B55" s="3886"/>
      <c r="C55" s="497" t="s">
        <v>815</v>
      </c>
      <c r="D55" s="3884" t="s">
        <v>1883</v>
      </c>
      <c r="E55" s="3886" t="s">
        <v>1884</v>
      </c>
      <c r="F55" s="3888"/>
      <c r="G55" s="3888">
        <v>151351</v>
      </c>
      <c r="H55" s="537"/>
      <c r="I55" s="3888"/>
      <c r="J55" s="537"/>
      <c r="K55" s="3918">
        <f>K54-G55</f>
        <v>24574520</v>
      </c>
    </row>
    <row r="56" spans="1:11">
      <c r="A56" s="9724"/>
      <c r="B56" s="3887"/>
      <c r="C56" s="497" t="s">
        <v>1882</v>
      </c>
      <c r="D56" s="3885" t="s">
        <v>1819</v>
      </c>
      <c r="E56" s="3887"/>
      <c r="F56" s="3889"/>
      <c r="G56" s="3889"/>
      <c r="H56" s="537"/>
      <c r="I56" s="3889"/>
      <c r="J56" s="537"/>
      <c r="K56" s="3919"/>
    </row>
    <row r="57" spans="1:11">
      <c r="A57" s="3927"/>
      <c r="B57" s="3893"/>
      <c r="C57" s="529"/>
      <c r="D57" s="602"/>
      <c r="E57" s="599"/>
      <c r="F57" s="586"/>
      <c r="G57" s="586"/>
      <c r="H57" s="586"/>
      <c r="I57" s="586"/>
      <c r="J57" s="585">
        <v>1800</v>
      </c>
      <c r="K57" s="3922">
        <f>K55+J57</f>
        <v>24576320</v>
      </c>
    </row>
    <row r="58" spans="1:11">
      <c r="A58" s="9725"/>
      <c r="B58" s="3886"/>
      <c r="C58" s="497" t="s">
        <v>1921</v>
      </c>
      <c r="D58" s="3884" t="s">
        <v>1883</v>
      </c>
      <c r="E58" s="3886" t="s">
        <v>1884</v>
      </c>
      <c r="F58" s="3888"/>
      <c r="G58" s="3888">
        <v>50640</v>
      </c>
      <c r="H58" s="534"/>
      <c r="I58" s="3897"/>
      <c r="J58" s="923"/>
      <c r="K58" s="3918">
        <f>K57-G58</f>
        <v>24525680</v>
      </c>
    </row>
    <row r="59" spans="1:11">
      <c r="A59" s="9724"/>
      <c r="B59" s="3887"/>
      <c r="C59" s="497" t="s">
        <v>1941</v>
      </c>
      <c r="D59" s="3885" t="s">
        <v>1819</v>
      </c>
      <c r="E59" s="3887"/>
      <c r="F59" s="3889"/>
      <c r="G59" s="3889"/>
      <c r="H59" s="515"/>
      <c r="I59" s="3898"/>
      <c r="J59" s="460"/>
      <c r="K59" s="3919"/>
    </row>
    <row r="60" spans="1:11">
      <c r="A60" s="3927"/>
      <c r="B60" s="3893"/>
      <c r="C60" s="532"/>
      <c r="D60" s="573"/>
      <c r="E60" s="574"/>
      <c r="F60" s="1985"/>
      <c r="G60" s="1985"/>
      <c r="H60" s="1962"/>
      <c r="I60" s="1985"/>
      <c r="J60" s="1962">
        <v>1500</v>
      </c>
      <c r="K60" s="3919">
        <f>K58+J60</f>
        <v>24527180</v>
      </c>
    </row>
    <row r="61" spans="1:11">
      <c r="A61" s="3924"/>
      <c r="B61" s="3886"/>
      <c r="C61" s="474" t="s">
        <v>815</v>
      </c>
      <c r="D61" s="3884" t="s">
        <v>568</v>
      </c>
      <c r="E61" s="3886" t="s">
        <v>715</v>
      </c>
      <c r="F61" s="3888"/>
      <c r="G61" s="3888">
        <v>469216</v>
      </c>
      <c r="H61" s="3888"/>
      <c r="I61" s="3888"/>
      <c r="J61" s="464"/>
      <c r="K61" s="3918">
        <f>K60-G61</f>
        <v>24057964</v>
      </c>
    </row>
    <row r="62" spans="1:11">
      <c r="A62" s="3925"/>
      <c r="B62" s="3887"/>
      <c r="C62" s="477" t="s">
        <v>833</v>
      </c>
      <c r="D62" s="3885" t="s">
        <v>250</v>
      </c>
      <c r="E62" s="3887"/>
      <c r="F62" s="3889"/>
      <c r="G62" s="3889"/>
      <c r="H62" s="3889"/>
      <c r="I62" s="3889"/>
      <c r="J62" s="559"/>
      <c r="K62" s="3919"/>
    </row>
    <row r="63" spans="1:11">
      <c r="A63" s="3927"/>
      <c r="B63" s="3893"/>
      <c r="C63" s="528"/>
      <c r="D63" s="576"/>
      <c r="E63" s="528"/>
      <c r="F63" s="528"/>
      <c r="G63" s="585"/>
      <c r="H63" s="600"/>
      <c r="I63" s="577"/>
      <c r="J63" s="604">
        <v>1800</v>
      </c>
      <c r="K63" s="3919">
        <f>K61+J63</f>
        <v>24059764</v>
      </c>
    </row>
    <row r="64" spans="1:11">
      <c r="A64" s="3926"/>
      <c r="B64" s="3886"/>
      <c r="C64" s="474" t="s">
        <v>815</v>
      </c>
      <c r="D64" s="3884" t="s">
        <v>568</v>
      </c>
      <c r="E64" s="3886" t="s">
        <v>715</v>
      </c>
      <c r="F64" s="9492"/>
      <c r="G64" s="9609">
        <v>44993</v>
      </c>
      <c r="H64" s="3888"/>
      <c r="I64" s="3888"/>
      <c r="J64" s="3903"/>
      <c r="K64" s="3918">
        <f>K63-G64</f>
        <v>24014771</v>
      </c>
    </row>
    <row r="65" spans="1:11">
      <c r="A65" s="3925"/>
      <c r="B65" s="3887"/>
      <c r="C65" s="477" t="s">
        <v>832</v>
      </c>
      <c r="D65" s="3885" t="s">
        <v>250</v>
      </c>
      <c r="E65" s="3887"/>
      <c r="F65" s="9493"/>
      <c r="G65" s="9610"/>
      <c r="H65" s="3889"/>
      <c r="I65" s="3889"/>
      <c r="J65" s="3904"/>
      <c r="K65" s="3919"/>
    </row>
    <row r="66" spans="1:11">
      <c r="A66" s="2497"/>
      <c r="B66" s="3893"/>
      <c r="C66" s="532"/>
      <c r="D66" s="576"/>
      <c r="E66" s="605"/>
      <c r="F66" s="577"/>
      <c r="G66" s="577"/>
      <c r="H66" s="600"/>
      <c r="I66" s="577"/>
      <c r="J66" s="604">
        <v>1800</v>
      </c>
      <c r="K66" s="3919">
        <f>K64+J66</f>
        <v>24016571</v>
      </c>
    </row>
    <row r="67" spans="1:11">
      <c r="A67" s="557"/>
      <c r="B67" s="3886"/>
      <c r="C67" s="474" t="s">
        <v>781</v>
      </c>
      <c r="D67" s="518" t="s">
        <v>568</v>
      </c>
      <c r="E67" s="3886" t="s">
        <v>715</v>
      </c>
      <c r="F67" s="3888"/>
      <c r="G67" s="3888">
        <v>27840</v>
      </c>
      <c r="H67" s="3888"/>
      <c r="I67" s="3888"/>
      <c r="J67" s="3888"/>
      <c r="K67" s="3918">
        <f>K66-G67</f>
        <v>23988731</v>
      </c>
    </row>
    <row r="68" spans="1:11">
      <c r="A68" s="554"/>
      <c r="B68" s="3887"/>
      <c r="C68" s="477" t="s">
        <v>793</v>
      </c>
      <c r="D68" s="519" t="s">
        <v>250</v>
      </c>
      <c r="E68" s="3887"/>
      <c r="F68" s="3889"/>
      <c r="G68" s="3889"/>
      <c r="H68" s="3889"/>
      <c r="I68" s="3889"/>
      <c r="J68" s="3889"/>
      <c r="K68" s="3919"/>
    </row>
    <row r="69" spans="1:11">
      <c r="A69" s="2497"/>
      <c r="B69" s="3893"/>
      <c r="C69" s="532"/>
      <c r="D69" s="576"/>
      <c r="E69" s="582"/>
      <c r="F69" s="577"/>
      <c r="G69" s="577"/>
      <c r="H69" s="600"/>
      <c r="I69" s="577"/>
      <c r="J69" s="604">
        <v>1500</v>
      </c>
      <c r="K69" s="3919">
        <f>K67+J69</f>
        <v>23990231</v>
      </c>
    </row>
    <row r="70" spans="1:11">
      <c r="A70" s="557"/>
      <c r="B70" s="3886"/>
      <c r="C70" s="556" t="s">
        <v>796</v>
      </c>
      <c r="D70" s="3884" t="s">
        <v>1532</v>
      </c>
      <c r="E70" s="974" t="s">
        <v>1233</v>
      </c>
      <c r="F70" s="3902"/>
      <c r="G70" s="3888">
        <v>98300</v>
      </c>
      <c r="H70" s="3888"/>
      <c r="I70" s="3888"/>
      <c r="J70" s="595"/>
      <c r="K70" s="1977">
        <f>K69-G70</f>
        <v>23891931</v>
      </c>
    </row>
    <row r="71" spans="1:11">
      <c r="A71" s="554"/>
      <c r="B71" s="3887"/>
      <c r="C71" s="555" t="s">
        <v>1905</v>
      </c>
      <c r="D71" s="3885" t="s">
        <v>1811</v>
      </c>
      <c r="E71" s="3887"/>
      <c r="F71" s="3889"/>
      <c r="G71" s="3889"/>
      <c r="H71" s="3889"/>
      <c r="I71" s="3889"/>
      <c r="J71" s="559"/>
      <c r="K71" s="1978"/>
    </row>
    <row r="72" spans="1:11">
      <c r="A72" s="554"/>
      <c r="B72" s="3893"/>
      <c r="C72" s="532"/>
      <c r="D72" s="576"/>
      <c r="E72" s="582"/>
      <c r="F72" s="575"/>
      <c r="G72" s="600"/>
      <c r="H72" s="600"/>
      <c r="I72" s="577"/>
      <c r="J72" s="585">
        <v>750</v>
      </c>
      <c r="K72" s="1978">
        <f>K70+J72</f>
        <v>23892681</v>
      </c>
    </row>
    <row r="73" spans="1:11">
      <c r="A73" s="3362"/>
      <c r="B73" s="1005"/>
      <c r="C73" s="556" t="s">
        <v>796</v>
      </c>
      <c r="D73" s="3884" t="s">
        <v>1334</v>
      </c>
      <c r="E73" s="1136" t="s">
        <v>1348</v>
      </c>
      <c r="F73" s="3902"/>
      <c r="G73" s="3888">
        <v>90800</v>
      </c>
      <c r="H73" s="534"/>
      <c r="I73" s="3888"/>
      <c r="J73" s="464"/>
      <c r="K73" s="2195">
        <f>K72-G73</f>
        <v>23801881</v>
      </c>
    </row>
    <row r="74" spans="1:11">
      <c r="A74" s="3364"/>
      <c r="B74" s="533"/>
      <c r="C74" s="555" t="s">
        <v>1342</v>
      </c>
      <c r="D74" s="3885" t="s">
        <v>918</v>
      </c>
      <c r="E74" s="3901"/>
      <c r="F74" s="3889"/>
      <c r="G74" s="3889"/>
      <c r="H74" s="515"/>
      <c r="I74" s="3889"/>
      <c r="J74" s="559"/>
      <c r="K74" s="2195"/>
    </row>
    <row r="75" spans="1:11">
      <c r="A75" s="557"/>
      <c r="B75" s="1988"/>
      <c r="C75" s="1795"/>
      <c r="D75" s="576"/>
      <c r="E75" s="582"/>
      <c r="F75" s="577"/>
      <c r="G75" s="577"/>
      <c r="H75" s="600"/>
      <c r="I75" s="577"/>
      <c r="J75" s="585">
        <v>750</v>
      </c>
      <c r="K75" s="3922">
        <f>K73+J75</f>
        <v>23802631</v>
      </c>
    </row>
    <row r="76" spans="1:11">
      <c r="A76" s="9725"/>
      <c r="B76" s="3886"/>
      <c r="C76" s="556" t="s">
        <v>815</v>
      </c>
      <c r="D76" s="3884" t="s">
        <v>1283</v>
      </c>
      <c r="E76" s="3886" t="s">
        <v>1346</v>
      </c>
      <c r="F76" s="3888"/>
      <c r="G76" s="3888">
        <v>600720</v>
      </c>
      <c r="H76" s="534"/>
      <c r="I76" s="3888"/>
      <c r="J76" s="595"/>
      <c r="K76" s="2195">
        <f>K75-G76</f>
        <v>23201911</v>
      </c>
    </row>
    <row r="77" spans="1:11">
      <c r="A77" s="9724"/>
      <c r="B77" s="3887"/>
      <c r="C77" s="555" t="s">
        <v>1282</v>
      </c>
      <c r="D77" s="3885" t="s">
        <v>250</v>
      </c>
      <c r="E77" s="3887"/>
      <c r="F77" s="3889"/>
      <c r="G77" s="3889"/>
      <c r="H77" s="515"/>
      <c r="I77" s="3889"/>
      <c r="J77" s="595"/>
      <c r="K77" s="2195"/>
    </row>
    <row r="78" spans="1:11">
      <c r="A78" s="3365"/>
      <c r="B78" s="527"/>
      <c r="C78" s="532"/>
      <c r="D78" s="576"/>
      <c r="E78" s="582"/>
      <c r="F78" s="577"/>
      <c r="G78" s="577"/>
      <c r="H78" s="1962"/>
      <c r="I78" s="577"/>
      <c r="J78" s="585">
        <v>1800</v>
      </c>
      <c r="K78" s="3922">
        <f>K76+J78</f>
        <v>23203711</v>
      </c>
    </row>
    <row r="79" spans="1:11">
      <c r="A79" s="9725"/>
      <c r="B79" s="3886"/>
      <c r="C79" s="474" t="s">
        <v>796</v>
      </c>
      <c r="D79" s="518" t="s">
        <v>1283</v>
      </c>
      <c r="E79" s="3886" t="s">
        <v>1346</v>
      </c>
      <c r="F79" s="3902"/>
      <c r="G79" s="3888">
        <v>68800</v>
      </c>
      <c r="H79" s="3888"/>
      <c r="I79" s="3888"/>
      <c r="J79" s="595"/>
      <c r="K79" s="3923">
        <f>K78-G79</f>
        <v>23134911</v>
      </c>
    </row>
    <row r="80" spans="1:11">
      <c r="A80" s="9724"/>
      <c r="B80" s="3887"/>
      <c r="C80" s="477" t="s">
        <v>1341</v>
      </c>
      <c r="D80" s="519" t="s">
        <v>250</v>
      </c>
      <c r="E80" s="3887"/>
      <c r="F80" s="3889"/>
      <c r="G80" s="3889"/>
      <c r="H80" s="3889"/>
      <c r="I80" s="3889"/>
      <c r="J80" s="559"/>
      <c r="K80" s="3923"/>
    </row>
    <row r="81" spans="1:11">
      <c r="A81" s="554"/>
      <c r="B81" s="3893"/>
      <c r="C81" s="532"/>
      <c r="D81" s="576"/>
      <c r="E81" s="582"/>
      <c r="F81" s="577"/>
      <c r="G81" s="577"/>
      <c r="H81" s="600"/>
      <c r="I81" s="577"/>
      <c r="J81" s="585">
        <v>750</v>
      </c>
      <c r="K81" s="3922">
        <f>K79+J81</f>
        <v>23135661</v>
      </c>
    </row>
    <row r="82" spans="1:11">
      <c r="A82" s="525"/>
      <c r="B82" s="3886"/>
      <c r="C82" s="497" t="s">
        <v>821</v>
      </c>
      <c r="D82" s="3884" t="s">
        <v>558</v>
      </c>
      <c r="E82" s="3900" t="s">
        <v>251</v>
      </c>
      <c r="F82" s="3888"/>
      <c r="G82" s="3888">
        <v>612438</v>
      </c>
      <c r="H82" s="537"/>
      <c r="I82" s="3888"/>
      <c r="J82" s="537"/>
      <c r="K82" s="3918">
        <f>K81-G82</f>
        <v>22523223</v>
      </c>
    </row>
    <row r="83" spans="1:11">
      <c r="A83" s="554"/>
      <c r="B83" s="3887"/>
      <c r="C83" s="497" t="s">
        <v>1018</v>
      </c>
      <c r="D83" s="3885" t="s">
        <v>250</v>
      </c>
      <c r="E83" s="3901"/>
      <c r="F83" s="3889"/>
      <c r="G83" s="3889"/>
      <c r="H83" s="537"/>
      <c r="I83" s="3889"/>
      <c r="J83" s="537"/>
      <c r="K83" s="3919"/>
    </row>
    <row r="84" spans="1:11">
      <c r="A84" s="2497"/>
      <c r="B84" s="3893"/>
      <c r="C84" s="532"/>
      <c r="D84" s="576"/>
      <c r="E84" s="582"/>
      <c r="F84" s="586"/>
      <c r="G84" s="586"/>
      <c r="H84" s="586"/>
      <c r="I84" s="586"/>
      <c r="J84" s="585">
        <v>1800</v>
      </c>
      <c r="K84" s="3919">
        <f>K82+J84</f>
        <v>22525023</v>
      </c>
    </row>
    <row r="85" spans="1:11">
      <c r="A85" s="525"/>
      <c r="B85" s="3886"/>
      <c r="C85" s="497" t="s">
        <v>799</v>
      </c>
      <c r="D85" s="3884" t="s">
        <v>558</v>
      </c>
      <c r="E85" s="3900" t="s">
        <v>251</v>
      </c>
      <c r="F85" s="3902"/>
      <c r="G85" s="3888">
        <v>85300</v>
      </c>
      <c r="H85" s="537"/>
      <c r="I85" s="3888"/>
      <c r="J85" s="537"/>
      <c r="K85" s="3918">
        <f>K84-G85</f>
        <v>22439723</v>
      </c>
    </row>
    <row r="86" spans="1:11">
      <c r="A86" s="554"/>
      <c r="B86" s="3887"/>
      <c r="C86" s="497" t="s">
        <v>800</v>
      </c>
      <c r="D86" s="3885" t="s">
        <v>250</v>
      </c>
      <c r="E86" s="3901"/>
      <c r="F86" s="3889"/>
      <c r="G86" s="3889"/>
      <c r="H86" s="537"/>
      <c r="I86" s="3889"/>
      <c r="J86" s="537"/>
      <c r="K86" s="3919"/>
    </row>
    <row r="87" spans="1:11">
      <c r="A87" s="2497"/>
      <c r="B87" s="3893"/>
      <c r="C87" s="532"/>
      <c r="D87" s="576"/>
      <c r="E87" s="582"/>
      <c r="F87" s="586"/>
      <c r="G87" s="586"/>
      <c r="H87" s="586"/>
      <c r="I87" s="586"/>
      <c r="J87" s="585">
        <v>750</v>
      </c>
      <c r="K87" s="3919">
        <f>K85+J87</f>
        <v>22440473</v>
      </c>
    </row>
    <row r="88" spans="1:11">
      <c r="A88" s="525"/>
      <c r="B88" s="3886"/>
      <c r="C88" s="517" t="s">
        <v>796</v>
      </c>
      <c r="D88" s="3884" t="s">
        <v>1036</v>
      </c>
      <c r="E88" s="3886" t="s">
        <v>499</v>
      </c>
      <c r="F88" s="3902"/>
      <c r="G88" s="3888">
        <v>41300</v>
      </c>
      <c r="H88" s="534"/>
      <c r="I88" s="3888"/>
      <c r="J88" s="595"/>
      <c r="K88" s="3918">
        <f>K87-G88</f>
        <v>22399173</v>
      </c>
    </row>
    <row r="89" spans="1:11">
      <c r="A89" s="554"/>
      <c r="B89" s="3887"/>
      <c r="C89" s="555" t="s">
        <v>802</v>
      </c>
      <c r="D89" s="3885" t="s">
        <v>200</v>
      </c>
      <c r="E89" s="3887"/>
      <c r="F89" s="3889"/>
      <c r="G89" s="3889"/>
      <c r="H89" s="515"/>
      <c r="I89" s="3889"/>
      <c r="J89" s="559"/>
      <c r="K89" s="3919"/>
    </row>
    <row r="90" spans="1:11">
      <c r="A90" s="2497"/>
      <c r="B90" s="3893"/>
      <c r="C90" s="532"/>
      <c r="D90" s="576"/>
      <c r="E90" s="582"/>
      <c r="F90" s="577"/>
      <c r="G90" s="577"/>
      <c r="H90" s="600"/>
      <c r="I90" s="577"/>
      <c r="J90" s="585">
        <v>750</v>
      </c>
      <c r="K90" s="3919">
        <f>K88+J90</f>
        <v>22399923</v>
      </c>
    </row>
    <row r="91" spans="1:11">
      <c r="A91" s="525"/>
      <c r="B91" s="3886"/>
      <c r="C91" s="474" t="s">
        <v>781</v>
      </c>
      <c r="D91" s="3884" t="s">
        <v>1285</v>
      </c>
      <c r="E91" s="3886" t="s">
        <v>1320</v>
      </c>
      <c r="F91" s="3888"/>
      <c r="G91" s="3888">
        <v>20140</v>
      </c>
      <c r="H91" s="534"/>
      <c r="I91" s="3888"/>
      <c r="J91" s="3903"/>
      <c r="K91" s="3918">
        <f>K90-G91</f>
        <v>22379783</v>
      </c>
    </row>
    <row r="92" spans="1:11">
      <c r="A92" s="554"/>
      <c r="B92" s="3887"/>
      <c r="C92" s="477" t="s">
        <v>1092</v>
      </c>
      <c r="D92" s="3885" t="s">
        <v>38</v>
      </c>
      <c r="E92" s="3887"/>
      <c r="F92" s="3889"/>
      <c r="G92" s="3889"/>
      <c r="H92" s="515"/>
      <c r="I92" s="3889"/>
      <c r="J92" s="3904"/>
      <c r="K92" s="3919"/>
    </row>
    <row r="93" spans="1:11">
      <c r="A93" s="2497"/>
      <c r="B93" s="3893"/>
      <c r="C93" s="1436"/>
      <c r="D93" s="1436"/>
      <c r="E93" s="1436"/>
      <c r="F93" s="577"/>
      <c r="G93" s="577"/>
      <c r="H93" s="600"/>
      <c r="I93" s="577"/>
      <c r="J93" s="604">
        <v>1500</v>
      </c>
      <c r="K93" s="3919">
        <f>K91+J93</f>
        <v>22381283</v>
      </c>
    </row>
    <row r="94" spans="1:11">
      <c r="A94" s="525"/>
      <c r="B94" s="3886"/>
      <c r="C94" s="474" t="s">
        <v>778</v>
      </c>
      <c r="D94" s="3884" t="s">
        <v>795</v>
      </c>
      <c r="E94" s="3886" t="s">
        <v>454</v>
      </c>
      <c r="F94" s="3888"/>
      <c r="G94" s="3888">
        <v>75140</v>
      </c>
      <c r="H94" s="537"/>
      <c r="I94" s="3888"/>
      <c r="J94" s="537"/>
      <c r="K94" s="3918">
        <f>K93-G94</f>
        <v>22306143</v>
      </c>
    </row>
    <row r="95" spans="1:11">
      <c r="A95" s="554"/>
      <c r="B95" s="3887"/>
      <c r="C95" s="477" t="s">
        <v>794</v>
      </c>
      <c r="D95" s="3885" t="s">
        <v>1345</v>
      </c>
      <c r="E95" s="3887"/>
      <c r="F95" s="3889"/>
      <c r="G95" s="3889"/>
      <c r="H95" s="515"/>
      <c r="I95" s="3889"/>
      <c r="J95" s="515"/>
      <c r="K95" s="3919"/>
    </row>
    <row r="96" spans="1:11">
      <c r="A96" s="554"/>
      <c r="B96" s="3893"/>
      <c r="C96" s="529"/>
      <c r="D96" s="583"/>
      <c r="E96" s="599"/>
      <c r="F96" s="600"/>
      <c r="G96" s="600"/>
      <c r="H96" s="600"/>
      <c r="I96" s="600"/>
      <c r="J96" s="585">
        <v>1500</v>
      </c>
      <c r="K96" s="3919">
        <f>K94+J96</f>
        <v>22307643</v>
      </c>
    </row>
    <row r="97" spans="1:11">
      <c r="A97" s="525"/>
      <c r="B97" s="3886"/>
      <c r="C97" s="556" t="s">
        <v>781</v>
      </c>
      <c r="D97" s="3884" t="s">
        <v>1344</v>
      </c>
      <c r="E97" s="1136" t="s">
        <v>1349</v>
      </c>
      <c r="F97" s="3888"/>
      <c r="G97" s="3897">
        <v>105640</v>
      </c>
      <c r="H97" s="3888"/>
      <c r="I97" s="3888"/>
      <c r="J97" s="3903"/>
      <c r="K97" s="3918">
        <f>K96-G97</f>
        <v>22202003</v>
      </c>
    </row>
    <row r="98" spans="1:11">
      <c r="A98" s="554"/>
      <c r="B98" s="3887"/>
      <c r="C98" s="555" t="s">
        <v>1343</v>
      </c>
      <c r="D98" s="3885" t="s">
        <v>1543</v>
      </c>
      <c r="E98" s="3901"/>
      <c r="F98" s="3889"/>
      <c r="G98" s="3898"/>
      <c r="H98" s="3889"/>
      <c r="I98" s="3889"/>
      <c r="J98" s="3904"/>
      <c r="K98" s="3919"/>
    </row>
    <row r="99" spans="1:11">
      <c r="A99" s="554"/>
      <c r="B99" s="3893"/>
      <c r="C99" s="532"/>
      <c r="D99" s="576"/>
      <c r="E99" s="582"/>
      <c r="F99" s="577"/>
      <c r="G99" s="577"/>
      <c r="H99" s="600"/>
      <c r="I99" s="577"/>
      <c r="J99" s="604">
        <v>1500</v>
      </c>
      <c r="K99" s="3919">
        <f>K97+J99</f>
        <v>22203503</v>
      </c>
    </row>
    <row r="100" spans="1:11">
      <c r="A100" s="525"/>
      <c r="B100" s="3886"/>
      <c r="C100" s="517" t="s">
        <v>781</v>
      </c>
      <c r="D100" s="3884" t="s">
        <v>1560</v>
      </c>
      <c r="E100" s="3886" t="s">
        <v>1603</v>
      </c>
      <c r="F100" s="3888"/>
      <c r="G100" s="3888">
        <v>39140</v>
      </c>
      <c r="H100" s="3888"/>
      <c r="I100" s="3888"/>
      <c r="J100" s="3903"/>
      <c r="K100" s="3918">
        <f>K99-G100</f>
        <v>22164363</v>
      </c>
    </row>
    <row r="101" spans="1:11">
      <c r="A101" s="554"/>
      <c r="B101" s="3887"/>
      <c r="C101" s="477" t="s">
        <v>1559</v>
      </c>
      <c r="D101" s="3885" t="s">
        <v>38</v>
      </c>
      <c r="E101" s="3887"/>
      <c r="F101" s="3889"/>
      <c r="G101" s="3889"/>
      <c r="H101" s="3889"/>
      <c r="I101" s="3889"/>
      <c r="J101" s="3904"/>
      <c r="K101" s="3919"/>
    </row>
    <row r="102" spans="1:11">
      <c r="A102" s="554"/>
      <c r="B102" s="3893"/>
      <c r="C102" s="532"/>
      <c r="D102" s="583"/>
      <c r="E102" s="582"/>
      <c r="F102" s="575"/>
      <c r="G102" s="575"/>
      <c r="H102" s="586"/>
      <c r="I102" s="575"/>
      <c r="J102" s="585">
        <v>1500</v>
      </c>
      <c r="K102" s="3919">
        <f>K100+J102</f>
        <v>22165863</v>
      </c>
    </row>
    <row r="103" spans="1:11">
      <c r="A103" s="525"/>
      <c r="B103" s="3886"/>
      <c r="C103" s="474" t="s">
        <v>815</v>
      </c>
      <c r="D103" s="485" t="s">
        <v>1887</v>
      </c>
      <c r="E103" s="3886" t="s">
        <v>1888</v>
      </c>
      <c r="F103" s="3902"/>
      <c r="G103" s="3888">
        <v>1326667</v>
      </c>
      <c r="H103" s="3894"/>
      <c r="I103" s="3888"/>
      <c r="J103" s="534"/>
      <c r="K103" s="3918">
        <f>K102-G103</f>
        <v>20839196</v>
      </c>
    </row>
    <row r="104" spans="1:11">
      <c r="A104" s="554"/>
      <c r="B104" s="3887"/>
      <c r="C104" s="477" t="s">
        <v>1886</v>
      </c>
      <c r="D104" s="486" t="s">
        <v>1951</v>
      </c>
      <c r="E104" s="3887"/>
      <c r="F104" s="3889"/>
      <c r="G104" s="3889"/>
      <c r="H104" s="3895"/>
      <c r="I104" s="3889"/>
      <c r="J104" s="537"/>
      <c r="K104" s="3919"/>
    </row>
    <row r="105" spans="1:11">
      <c r="A105" s="554"/>
      <c r="B105" s="3893"/>
      <c r="C105" s="891"/>
      <c r="D105" s="891"/>
      <c r="E105" s="891"/>
      <c r="F105" s="586"/>
      <c r="G105" s="588"/>
      <c r="H105" s="586"/>
      <c r="I105" s="586"/>
      <c r="J105" s="585">
        <v>1800</v>
      </c>
      <c r="K105" s="3919">
        <f>K103+J105</f>
        <v>20840996</v>
      </c>
    </row>
    <row r="106" spans="1:11">
      <c r="A106" s="525"/>
      <c r="B106" s="3886"/>
      <c r="C106" s="474" t="s">
        <v>815</v>
      </c>
      <c r="D106" s="485" t="s">
        <v>1887</v>
      </c>
      <c r="E106" s="3886" t="s">
        <v>1888</v>
      </c>
      <c r="F106" s="3888"/>
      <c r="G106" s="3888">
        <v>394927</v>
      </c>
      <c r="H106" s="534"/>
      <c r="I106" s="3888"/>
      <c r="J106" s="537"/>
      <c r="K106" s="3918">
        <f>K105-G106</f>
        <v>20446069</v>
      </c>
    </row>
    <row r="107" spans="1:11">
      <c r="A107" s="554"/>
      <c r="B107" s="3887"/>
      <c r="C107" s="477" t="s">
        <v>1889</v>
      </c>
      <c r="D107" s="486" t="s">
        <v>1951</v>
      </c>
      <c r="E107" s="3887"/>
      <c r="F107" s="3889"/>
      <c r="G107" s="3889"/>
      <c r="H107" s="537"/>
      <c r="I107" s="3889"/>
      <c r="J107" s="537"/>
      <c r="K107" s="3919"/>
    </row>
    <row r="108" spans="1:11">
      <c r="A108" s="554"/>
      <c r="B108" s="3893"/>
      <c r="C108" s="532"/>
      <c r="D108" s="576"/>
      <c r="E108" s="582"/>
      <c r="F108" s="586"/>
      <c r="G108" s="586"/>
      <c r="H108" s="586"/>
      <c r="I108" s="586"/>
      <c r="J108" s="585">
        <v>1800</v>
      </c>
      <c r="K108" s="3922">
        <f>K106+J108</f>
        <v>20447869</v>
      </c>
    </row>
    <row r="109" spans="1:11">
      <c r="A109" s="525"/>
      <c r="B109" s="3886"/>
      <c r="C109" s="556" t="s">
        <v>815</v>
      </c>
      <c r="D109" s="3884" t="s">
        <v>1657</v>
      </c>
      <c r="E109" s="3886" t="s">
        <v>135</v>
      </c>
      <c r="F109" s="3888"/>
      <c r="G109" s="3888">
        <v>139780</v>
      </c>
      <c r="H109" s="3888"/>
      <c r="I109" s="3888"/>
      <c r="J109" s="595"/>
      <c r="K109" s="3918">
        <f>K108-G109</f>
        <v>20308089</v>
      </c>
    </row>
    <row r="110" spans="1:11">
      <c r="A110" s="554"/>
      <c r="B110" s="3887"/>
      <c r="C110" s="555" t="s">
        <v>1656</v>
      </c>
      <c r="D110" s="3885" t="s">
        <v>956</v>
      </c>
      <c r="E110" s="3887"/>
      <c r="F110" s="3889"/>
      <c r="G110" s="3889"/>
      <c r="H110" s="3889"/>
      <c r="I110" s="3889"/>
      <c r="J110" s="559"/>
      <c r="K110" s="3919"/>
    </row>
    <row r="111" spans="1:11">
      <c r="A111" s="554"/>
      <c r="B111" s="3893"/>
      <c r="C111" s="532"/>
      <c r="D111" s="576"/>
      <c r="E111" s="605"/>
      <c r="F111" s="577"/>
      <c r="G111" s="577"/>
      <c r="H111" s="586"/>
      <c r="I111" s="577"/>
      <c r="J111" s="585">
        <v>1800</v>
      </c>
      <c r="K111" s="3919">
        <f>K109+J111</f>
        <v>20309889</v>
      </c>
    </row>
    <row r="112" spans="1:11">
      <c r="A112" s="525"/>
      <c r="B112" s="3886"/>
      <c r="C112" s="556" t="s">
        <v>796</v>
      </c>
      <c r="D112" s="3884" t="s">
        <v>1657</v>
      </c>
      <c r="E112" s="3886" t="s">
        <v>135</v>
      </c>
      <c r="F112" s="3888"/>
      <c r="G112" s="3888">
        <v>179900</v>
      </c>
      <c r="H112" s="537"/>
      <c r="I112" s="3888"/>
      <c r="J112" s="595"/>
      <c r="K112" s="3918">
        <f>K111-G112</f>
        <v>20129989</v>
      </c>
    </row>
    <row r="113" spans="1:11">
      <c r="A113" s="554"/>
      <c r="B113" s="3887"/>
      <c r="C113" s="555" t="s">
        <v>1658</v>
      </c>
      <c r="D113" s="3885" t="s">
        <v>956</v>
      </c>
      <c r="E113" s="3887"/>
      <c r="F113" s="3889"/>
      <c r="G113" s="3889"/>
      <c r="H113" s="515"/>
      <c r="I113" s="3889"/>
      <c r="J113" s="559"/>
      <c r="K113" s="3919"/>
    </row>
    <row r="114" spans="1:11">
      <c r="A114" s="554"/>
      <c r="B114" s="3893"/>
      <c r="C114" s="532"/>
      <c r="D114" s="576"/>
      <c r="E114" s="582"/>
      <c r="F114" s="577"/>
      <c r="G114" s="577"/>
      <c r="H114" s="600"/>
      <c r="I114" s="577"/>
      <c r="J114" s="585">
        <v>750</v>
      </c>
      <c r="K114" s="3919">
        <f>K112+J114</f>
        <v>20130739</v>
      </c>
    </row>
    <row r="115" spans="1:11">
      <c r="A115" s="525"/>
      <c r="B115" s="3886"/>
      <c r="C115" s="556" t="s">
        <v>1710</v>
      </c>
      <c r="D115" s="3906" t="s">
        <v>1766</v>
      </c>
      <c r="E115" s="974"/>
      <c r="F115" s="3902"/>
      <c r="G115" s="3888"/>
      <c r="H115" s="3888">
        <v>731640</v>
      </c>
      <c r="I115" s="3888"/>
      <c r="J115" s="464"/>
      <c r="K115" s="3918">
        <f>K114-H115</f>
        <v>19399099</v>
      </c>
    </row>
    <row r="116" spans="1:11">
      <c r="A116" s="554"/>
      <c r="B116" s="3887"/>
      <c r="C116" s="555" t="s">
        <v>1765</v>
      </c>
      <c r="D116" s="3885"/>
      <c r="E116" s="3887"/>
      <c r="F116" s="3889"/>
      <c r="G116" s="3889"/>
      <c r="H116" s="3889"/>
      <c r="I116" s="3889"/>
      <c r="J116" s="559"/>
      <c r="K116" s="3919"/>
    </row>
    <row r="117" spans="1:11">
      <c r="A117" s="554"/>
      <c r="B117" s="3893"/>
      <c r="C117" s="1436"/>
      <c r="D117" s="1436"/>
      <c r="E117" s="1436"/>
      <c r="F117" s="577"/>
      <c r="G117" s="577"/>
      <c r="H117" s="600"/>
      <c r="I117" s="577"/>
      <c r="J117" s="585">
        <v>1500</v>
      </c>
      <c r="K117" s="3919">
        <f>K115+J117</f>
        <v>19400599</v>
      </c>
    </row>
    <row r="118" spans="1:11">
      <c r="A118" s="525"/>
      <c r="B118" s="3886"/>
      <c r="C118" s="556" t="s">
        <v>1710</v>
      </c>
      <c r="D118" s="3884" t="s">
        <v>1768</v>
      </c>
      <c r="E118" s="3886"/>
      <c r="F118" s="3902"/>
      <c r="G118" s="3888"/>
      <c r="H118" s="3888">
        <v>342140</v>
      </c>
      <c r="I118" s="3888"/>
      <c r="J118" s="464"/>
      <c r="K118" s="3918">
        <f>K117-H118</f>
        <v>19058459</v>
      </c>
    </row>
    <row r="119" spans="1:11">
      <c r="A119" s="554"/>
      <c r="B119" s="3887"/>
      <c r="C119" s="555" t="s">
        <v>1767</v>
      </c>
      <c r="D119" s="3885"/>
      <c r="E119" s="3887"/>
      <c r="F119" s="3889"/>
      <c r="G119" s="3889"/>
      <c r="H119" s="3889"/>
      <c r="I119" s="3889"/>
      <c r="J119" s="559"/>
      <c r="K119" s="3919"/>
    </row>
    <row r="120" spans="1:11">
      <c r="A120" s="554"/>
      <c r="B120" s="3893"/>
      <c r="C120" s="1436"/>
      <c r="D120" s="1436"/>
      <c r="E120" s="1436"/>
      <c r="F120" s="577"/>
      <c r="G120" s="577"/>
      <c r="H120" s="600"/>
      <c r="I120" s="577"/>
      <c r="J120" s="585">
        <v>1500</v>
      </c>
      <c r="K120" s="3919">
        <f>K118+J120</f>
        <v>19059959</v>
      </c>
    </row>
    <row r="121" spans="1:11">
      <c r="A121" s="525"/>
      <c r="B121" s="3886"/>
      <c r="C121" s="556" t="s">
        <v>1710</v>
      </c>
      <c r="D121" s="3884" t="s">
        <v>1770</v>
      </c>
      <c r="E121" s="3886"/>
      <c r="F121" s="3902"/>
      <c r="G121" s="3888"/>
      <c r="H121" s="3888">
        <v>475140</v>
      </c>
      <c r="I121" s="3888"/>
      <c r="J121" s="464"/>
      <c r="K121" s="3918">
        <f>K120-H121</f>
        <v>18584819</v>
      </c>
    </row>
    <row r="122" spans="1:11">
      <c r="A122" s="554"/>
      <c r="B122" s="3887"/>
      <c r="C122" s="555" t="s">
        <v>1769</v>
      </c>
      <c r="D122" s="3885"/>
      <c r="E122" s="3887"/>
      <c r="F122" s="3889"/>
      <c r="G122" s="3889"/>
      <c r="H122" s="3889"/>
      <c r="I122" s="3889"/>
      <c r="J122" s="559"/>
      <c r="K122" s="3919"/>
    </row>
    <row r="123" spans="1:11">
      <c r="A123" s="554"/>
      <c r="B123" s="3893"/>
      <c r="C123" s="532"/>
      <c r="D123" s="576"/>
      <c r="E123" s="582"/>
      <c r="F123" s="577"/>
      <c r="G123" s="577"/>
      <c r="H123" s="600"/>
      <c r="I123" s="577"/>
      <c r="J123" s="585">
        <v>1500</v>
      </c>
      <c r="K123" s="3919">
        <f>K121+J123</f>
        <v>18586319</v>
      </c>
    </row>
    <row r="124" spans="1:11">
      <c r="A124" s="525"/>
      <c r="B124" s="3886"/>
      <c r="C124" s="556" t="s">
        <v>1710</v>
      </c>
      <c r="D124" s="3884" t="s">
        <v>956</v>
      </c>
      <c r="E124" s="3886"/>
      <c r="F124" s="3888"/>
      <c r="G124" s="3888"/>
      <c r="H124" s="3888">
        <v>10022400</v>
      </c>
      <c r="I124" s="3888"/>
      <c r="J124" s="595"/>
      <c r="K124" s="3918">
        <f>K123-H124</f>
        <v>8563919</v>
      </c>
    </row>
    <row r="125" spans="1:11">
      <c r="A125" s="554"/>
      <c r="B125" s="3887"/>
      <c r="C125" s="555" t="s">
        <v>1771</v>
      </c>
      <c r="D125" s="3885"/>
      <c r="E125" s="3887"/>
      <c r="F125" s="3889"/>
      <c r="G125" s="3889"/>
      <c r="H125" s="3889"/>
      <c r="I125" s="3889"/>
      <c r="J125" s="559"/>
      <c r="K125" s="3919"/>
    </row>
    <row r="126" spans="1:11">
      <c r="A126" s="554"/>
      <c r="B126" s="3893"/>
      <c r="C126" s="532"/>
      <c r="D126" s="576"/>
      <c r="E126" s="582"/>
      <c r="F126" s="577"/>
      <c r="G126" s="577"/>
      <c r="H126" s="600"/>
      <c r="I126" s="577"/>
      <c r="J126" s="585">
        <v>1500</v>
      </c>
      <c r="K126" s="3919">
        <f>K124+J126</f>
        <v>8565419</v>
      </c>
    </row>
    <row r="127" spans="1:11">
      <c r="A127" s="557"/>
      <c r="B127" s="3886"/>
      <c r="C127" s="556" t="s">
        <v>1710</v>
      </c>
      <c r="D127" s="3884" t="s">
        <v>1945</v>
      </c>
      <c r="E127" s="3886"/>
      <c r="F127" s="3888"/>
      <c r="G127" s="3888"/>
      <c r="H127" s="3888">
        <v>313640</v>
      </c>
      <c r="I127" s="3888"/>
      <c r="J127" s="595"/>
      <c r="K127" s="3918">
        <f>K126-H127</f>
        <v>8251779</v>
      </c>
    </row>
    <row r="128" spans="1:11">
      <c r="A128" s="554"/>
      <c r="B128" s="3887"/>
      <c r="C128" s="555" t="s">
        <v>1944</v>
      </c>
      <c r="D128" s="3885"/>
      <c r="E128" s="3887"/>
      <c r="F128" s="3889"/>
      <c r="G128" s="3889"/>
      <c r="H128" s="3889"/>
      <c r="I128" s="3889"/>
      <c r="J128" s="559"/>
      <c r="K128" s="3919"/>
    </row>
    <row r="129" spans="1:11">
      <c r="A129" s="554"/>
      <c r="B129" s="3893"/>
      <c r="C129" s="532"/>
      <c r="D129" s="576"/>
      <c r="E129" s="582"/>
      <c r="F129" s="577"/>
      <c r="G129" s="577"/>
      <c r="H129" s="600"/>
      <c r="I129" s="577"/>
      <c r="J129" s="585">
        <v>1500</v>
      </c>
      <c r="K129" s="3919">
        <f>K127+J129</f>
        <v>8253279</v>
      </c>
    </row>
    <row r="130" spans="1:11">
      <c r="A130" s="557"/>
      <c r="B130" s="3886"/>
      <c r="C130" s="556" t="s">
        <v>1710</v>
      </c>
      <c r="D130" s="3884" t="s">
        <v>2049</v>
      </c>
      <c r="E130" s="3886"/>
      <c r="F130" s="3902"/>
      <c r="G130" s="3888"/>
      <c r="H130" s="3888">
        <v>494140</v>
      </c>
      <c r="I130" s="3888"/>
      <c r="J130" s="464"/>
      <c r="K130" s="3918">
        <f>K129-H130</f>
        <v>7759139</v>
      </c>
    </row>
    <row r="131" spans="1:11">
      <c r="A131" s="554"/>
      <c r="B131" s="3887"/>
      <c r="C131" s="555" t="s">
        <v>2050</v>
      </c>
      <c r="D131" s="3885"/>
      <c r="E131" s="3887"/>
      <c r="F131" s="3889"/>
      <c r="G131" s="3889"/>
      <c r="H131" s="3889"/>
      <c r="I131" s="3889"/>
      <c r="J131" s="559"/>
      <c r="K131" s="3919"/>
    </row>
    <row r="132" spans="1:11">
      <c r="A132" s="554"/>
      <c r="B132" s="3893"/>
      <c r="C132" s="532"/>
      <c r="D132" s="576"/>
      <c r="E132" s="582"/>
      <c r="F132" s="577"/>
      <c r="G132" s="577"/>
      <c r="H132" s="600"/>
      <c r="I132" s="577"/>
      <c r="J132" s="585">
        <v>1500</v>
      </c>
      <c r="K132" s="3919">
        <f>K130+J132</f>
        <v>7760639</v>
      </c>
    </row>
    <row r="133" spans="1:11">
      <c r="A133" s="525"/>
      <c r="B133" s="3886"/>
      <c r="C133" s="517" t="s">
        <v>1716</v>
      </c>
      <c r="D133" s="3884" t="s">
        <v>1717</v>
      </c>
      <c r="E133" s="3886" t="s">
        <v>1423</v>
      </c>
      <c r="F133" s="3897"/>
      <c r="G133" s="3897">
        <v>183000</v>
      </c>
      <c r="H133" s="537"/>
      <c r="I133" s="1975"/>
      <c r="J133" s="595"/>
      <c r="K133" s="3918">
        <f>K132-G133</f>
        <v>7577639</v>
      </c>
    </row>
    <row r="134" spans="1:11">
      <c r="A134" s="554"/>
      <c r="B134" s="3887"/>
      <c r="C134" s="555" t="s">
        <v>1715</v>
      </c>
      <c r="D134" s="3885" t="s">
        <v>956</v>
      </c>
      <c r="E134" s="3887"/>
      <c r="F134" s="3898"/>
      <c r="G134" s="3898"/>
      <c r="H134" s="515"/>
      <c r="I134" s="1976"/>
      <c r="J134" s="595"/>
      <c r="K134" s="3919"/>
    </row>
    <row r="135" spans="1:11">
      <c r="A135" s="554"/>
      <c r="B135" s="3893"/>
      <c r="C135" s="532"/>
      <c r="D135" s="576"/>
      <c r="E135" s="582"/>
      <c r="F135" s="577"/>
      <c r="G135" s="577"/>
      <c r="H135" s="600"/>
      <c r="I135" s="2034"/>
      <c r="J135" s="585">
        <v>750</v>
      </c>
      <c r="K135" s="3919">
        <f>K133+J135</f>
        <v>7578389</v>
      </c>
    </row>
    <row r="136" spans="1:11">
      <c r="A136" s="557"/>
      <c r="B136" s="3886"/>
      <c r="C136" s="457" t="s">
        <v>781</v>
      </c>
      <c r="D136" s="3884" t="s">
        <v>1959</v>
      </c>
      <c r="E136" s="1136" t="s">
        <v>1961</v>
      </c>
      <c r="F136" s="3888"/>
      <c r="G136" s="3888">
        <v>95140</v>
      </c>
      <c r="H136" s="537"/>
      <c r="I136" s="3888"/>
      <c r="J136" s="595"/>
      <c r="K136" s="3918">
        <f>K135-G136</f>
        <v>7483249</v>
      </c>
    </row>
    <row r="137" spans="1:11">
      <c r="A137" s="554"/>
      <c r="B137" s="3887"/>
      <c r="C137" s="461" t="s">
        <v>1958</v>
      </c>
      <c r="D137" s="3885" t="s">
        <v>1960</v>
      </c>
      <c r="E137" s="3901"/>
      <c r="F137" s="3889"/>
      <c r="G137" s="3889"/>
      <c r="H137" s="515"/>
      <c r="I137" s="3889"/>
      <c r="J137" s="595"/>
      <c r="K137" s="3919"/>
    </row>
    <row r="138" spans="1:11">
      <c r="A138" s="554"/>
      <c r="B138" s="3893"/>
      <c r="C138" s="532"/>
      <c r="D138" s="576"/>
      <c r="E138" s="582"/>
      <c r="F138" s="577"/>
      <c r="G138" s="577"/>
      <c r="H138" s="600"/>
      <c r="I138" s="577"/>
      <c r="J138" s="585">
        <v>1500</v>
      </c>
      <c r="K138" s="3919">
        <f>K136+J138</f>
        <v>7484749</v>
      </c>
    </row>
    <row r="139" spans="1:11">
      <c r="A139" s="525"/>
      <c r="B139" s="3886"/>
      <c r="C139" s="517" t="s">
        <v>796</v>
      </c>
      <c r="D139" s="3884" t="s">
        <v>1983</v>
      </c>
      <c r="E139" s="3886" t="s">
        <v>1985</v>
      </c>
      <c r="F139" s="3902"/>
      <c r="G139" s="3888">
        <v>174300</v>
      </c>
      <c r="H139" s="537"/>
      <c r="I139" s="1975"/>
      <c r="J139" s="595"/>
      <c r="K139" s="3918">
        <f>K138-G139</f>
        <v>7310449</v>
      </c>
    </row>
    <row r="140" spans="1:11">
      <c r="A140" s="554"/>
      <c r="B140" s="3887"/>
      <c r="C140" s="555" t="s">
        <v>1982</v>
      </c>
      <c r="D140" s="3885" t="s">
        <v>1984</v>
      </c>
      <c r="E140" s="3887"/>
      <c r="F140" s="3889"/>
      <c r="G140" s="3889"/>
      <c r="H140" s="515"/>
      <c r="I140" s="1976"/>
      <c r="J140" s="595"/>
      <c r="K140" s="3919"/>
    </row>
    <row r="141" spans="1:11">
      <c r="A141" s="554"/>
      <c r="B141" s="3893"/>
      <c r="C141" s="532"/>
      <c r="D141" s="528"/>
      <c r="E141" s="584"/>
      <c r="F141" s="577"/>
      <c r="G141" s="577"/>
      <c r="H141" s="600"/>
      <c r="I141" s="2034"/>
      <c r="J141" s="585">
        <v>750</v>
      </c>
      <c r="K141" s="3919">
        <f>K139+J141</f>
        <v>7311199</v>
      </c>
    </row>
    <row r="142" spans="1:11">
      <c r="A142" s="557"/>
      <c r="B142" s="3886"/>
      <c r="C142" s="497" t="s">
        <v>815</v>
      </c>
      <c r="D142" s="485" t="s">
        <v>267</v>
      </c>
      <c r="E142" s="3886" t="s">
        <v>271</v>
      </c>
      <c r="F142" s="3888"/>
      <c r="G142" s="3888">
        <v>322922</v>
      </c>
      <c r="H142" s="534"/>
      <c r="I142" s="3888"/>
      <c r="J142" s="537"/>
      <c r="K142" s="3918">
        <f>K141-G142</f>
        <v>6988277</v>
      </c>
    </row>
    <row r="143" spans="1:11">
      <c r="A143" s="554"/>
      <c r="B143" s="3887"/>
      <c r="C143" s="497" t="s">
        <v>1023</v>
      </c>
      <c r="D143" s="486" t="s">
        <v>304</v>
      </c>
      <c r="E143" s="3887"/>
      <c r="F143" s="3889"/>
      <c r="G143" s="3889"/>
      <c r="H143" s="537"/>
      <c r="I143" s="3889"/>
      <c r="J143" s="537"/>
      <c r="K143" s="3919"/>
    </row>
    <row r="144" spans="1:11">
      <c r="A144" s="554"/>
      <c r="B144" s="3893"/>
      <c r="C144" s="532"/>
      <c r="D144" s="576"/>
      <c r="E144" s="582"/>
      <c r="F144" s="586"/>
      <c r="G144" s="586"/>
      <c r="H144" s="586"/>
      <c r="I144" s="586"/>
      <c r="J144" s="585">
        <v>1800</v>
      </c>
      <c r="K144" s="3919">
        <f>K142+J144</f>
        <v>6990077</v>
      </c>
    </row>
    <row r="145" spans="1:11">
      <c r="A145" s="557"/>
      <c r="B145" s="3886"/>
      <c r="C145" s="491" t="s">
        <v>781</v>
      </c>
      <c r="D145" s="485" t="s">
        <v>267</v>
      </c>
      <c r="E145" s="3886" t="s">
        <v>271</v>
      </c>
      <c r="F145" s="3902"/>
      <c r="G145" s="3888">
        <v>31640</v>
      </c>
      <c r="H145" s="3894"/>
      <c r="I145" s="3888"/>
      <c r="J145" s="534"/>
      <c r="K145" s="3918">
        <f>K144-G145</f>
        <v>6958437</v>
      </c>
    </row>
    <row r="146" spans="1:11">
      <c r="A146" s="554"/>
      <c r="B146" s="3887"/>
      <c r="C146" s="487" t="s">
        <v>791</v>
      </c>
      <c r="D146" s="486" t="s">
        <v>304</v>
      </c>
      <c r="E146" s="3887"/>
      <c r="F146" s="3889"/>
      <c r="G146" s="3889"/>
      <c r="H146" s="3895"/>
      <c r="I146" s="3889"/>
      <c r="J146" s="537"/>
      <c r="K146" s="3919"/>
    </row>
    <row r="147" spans="1:11">
      <c r="A147" s="554"/>
      <c r="B147" s="3893"/>
      <c r="C147" s="891"/>
      <c r="D147" s="891"/>
      <c r="E147" s="891"/>
      <c r="F147" s="586"/>
      <c r="G147" s="588"/>
      <c r="H147" s="586"/>
      <c r="I147" s="586"/>
      <c r="J147" s="585">
        <v>1500</v>
      </c>
      <c r="K147" s="3919">
        <f>K145+J147</f>
        <v>6959937</v>
      </c>
    </row>
    <row r="148" spans="1:11">
      <c r="A148" s="525"/>
      <c r="B148" s="3886"/>
      <c r="C148" s="556" t="s">
        <v>796</v>
      </c>
      <c r="D148" s="3884" t="s">
        <v>1586</v>
      </c>
      <c r="E148" s="3886" t="s">
        <v>1637</v>
      </c>
      <c r="F148" s="3888"/>
      <c r="G148" s="3888">
        <v>42300</v>
      </c>
      <c r="H148" s="3888"/>
      <c r="I148" s="3888"/>
      <c r="J148" s="3903"/>
      <c r="K148" s="3918">
        <f>K147-G148</f>
        <v>6917637</v>
      </c>
    </row>
    <row r="149" spans="1:11">
      <c r="A149" s="554"/>
      <c r="B149" s="3887"/>
      <c r="C149" s="555" t="s">
        <v>1587</v>
      </c>
      <c r="D149" s="3885" t="s">
        <v>729</v>
      </c>
      <c r="E149" s="3887"/>
      <c r="F149" s="3889"/>
      <c r="G149" s="3889"/>
      <c r="H149" s="3889"/>
      <c r="I149" s="3889"/>
      <c r="J149" s="3904"/>
      <c r="K149" s="3919"/>
    </row>
    <row r="150" spans="1:11">
      <c r="A150" s="554"/>
      <c r="B150" s="3893"/>
      <c r="C150" s="529"/>
      <c r="D150" s="602"/>
      <c r="E150" s="605"/>
      <c r="F150" s="577"/>
      <c r="G150" s="577"/>
      <c r="H150" s="600"/>
      <c r="I150" s="577"/>
      <c r="J150" s="604">
        <v>750</v>
      </c>
      <c r="K150" s="3919">
        <f>K148+J150</f>
        <v>6918387</v>
      </c>
    </row>
    <row r="151" spans="1:11">
      <c r="A151" s="557"/>
      <c r="B151" s="3886"/>
      <c r="C151" s="517" t="s">
        <v>851</v>
      </c>
      <c r="D151" s="3884" t="s">
        <v>853</v>
      </c>
      <c r="E151" s="3886" t="s">
        <v>497</v>
      </c>
      <c r="F151" s="3888"/>
      <c r="G151" s="3888">
        <v>162441</v>
      </c>
      <c r="H151" s="537"/>
      <c r="I151" s="1975"/>
      <c r="J151" s="595"/>
      <c r="K151" s="3918">
        <f>K150-G151</f>
        <v>6755946</v>
      </c>
    </row>
    <row r="152" spans="1:11">
      <c r="A152" s="554"/>
      <c r="B152" s="3887"/>
      <c r="C152" s="555" t="s">
        <v>852</v>
      </c>
      <c r="D152" s="3885" t="s">
        <v>919</v>
      </c>
      <c r="E152" s="3887"/>
      <c r="F152" s="3889"/>
      <c r="G152" s="3889"/>
      <c r="H152" s="515"/>
      <c r="I152" s="1976"/>
      <c r="J152" s="595"/>
      <c r="K152" s="3919"/>
    </row>
    <row r="153" spans="1:11">
      <c r="A153" s="554"/>
      <c r="B153" s="3893"/>
      <c r="C153" s="532"/>
      <c r="D153" s="576"/>
      <c r="E153" s="582"/>
      <c r="F153" s="577"/>
      <c r="G153" s="577"/>
      <c r="H153" s="600"/>
      <c r="I153" s="2034"/>
      <c r="J153" s="585">
        <v>1800</v>
      </c>
      <c r="K153" s="3919">
        <f>K151+J153</f>
        <v>6757746</v>
      </c>
    </row>
    <row r="154" spans="1:11">
      <c r="A154" s="525"/>
      <c r="B154" s="3886"/>
      <c r="C154" s="435" t="s">
        <v>815</v>
      </c>
      <c r="D154" s="3884" t="s">
        <v>399</v>
      </c>
      <c r="E154" s="3886" t="s">
        <v>401</v>
      </c>
      <c r="F154" s="3913"/>
      <c r="G154" s="3913">
        <v>154011</v>
      </c>
      <c r="H154" s="537"/>
      <c r="I154" s="3888"/>
      <c r="J154" s="595"/>
      <c r="K154" s="3918">
        <f>K153-G154</f>
        <v>6603735</v>
      </c>
    </row>
    <row r="155" spans="1:11">
      <c r="A155" s="554"/>
      <c r="B155" s="3887"/>
      <c r="C155" s="509" t="s">
        <v>1051</v>
      </c>
      <c r="D155" s="3885" t="s">
        <v>400</v>
      </c>
      <c r="E155" s="3887"/>
      <c r="F155" s="3914"/>
      <c r="G155" s="3914"/>
      <c r="H155" s="515"/>
      <c r="I155" s="3889"/>
      <c r="J155" s="595"/>
      <c r="K155" s="3919"/>
    </row>
    <row r="156" spans="1:11">
      <c r="A156" s="554"/>
      <c r="B156" s="3893"/>
      <c r="C156" s="532"/>
      <c r="D156" s="576"/>
      <c r="E156" s="582"/>
      <c r="F156" s="577"/>
      <c r="G156" s="577"/>
      <c r="H156" s="600"/>
      <c r="I156" s="2034"/>
      <c r="J156" s="585">
        <v>1800</v>
      </c>
      <c r="K156" s="3919">
        <f>K154+J156</f>
        <v>6605535</v>
      </c>
    </row>
    <row r="157" spans="1:11">
      <c r="A157" s="557"/>
      <c r="B157" s="3886"/>
      <c r="C157" s="435" t="s">
        <v>815</v>
      </c>
      <c r="D157" s="3884" t="s">
        <v>399</v>
      </c>
      <c r="E157" s="3886" t="s">
        <v>401</v>
      </c>
      <c r="F157" s="3888"/>
      <c r="G157" s="3903">
        <v>554947</v>
      </c>
      <c r="H157" s="537"/>
      <c r="I157" s="1975"/>
      <c r="J157" s="595"/>
      <c r="K157" s="3918">
        <f>K156-G157</f>
        <v>6050588</v>
      </c>
    </row>
    <row r="158" spans="1:11">
      <c r="A158" s="554"/>
      <c r="B158" s="3887"/>
      <c r="C158" s="509" t="s">
        <v>1163</v>
      </c>
      <c r="D158" s="3885" t="s">
        <v>400</v>
      </c>
      <c r="E158" s="3887"/>
      <c r="F158" s="3889"/>
      <c r="G158" s="3904"/>
      <c r="H158" s="515"/>
      <c r="I158" s="1976"/>
      <c r="J158" s="595"/>
      <c r="K158" s="3919"/>
    </row>
    <row r="159" spans="1:11">
      <c r="A159" s="554"/>
      <c r="B159" s="3893"/>
      <c r="C159" s="532"/>
      <c r="D159" s="576"/>
      <c r="E159" s="582"/>
      <c r="F159" s="577"/>
      <c r="G159" s="577"/>
      <c r="H159" s="600"/>
      <c r="I159" s="2034"/>
      <c r="J159" s="585">
        <v>1800</v>
      </c>
      <c r="K159" s="3919">
        <f>K157+J159</f>
        <v>6052388</v>
      </c>
    </row>
    <row r="160" spans="1:11">
      <c r="A160" s="557"/>
      <c r="B160" s="3886"/>
      <c r="C160" s="474" t="s">
        <v>778</v>
      </c>
      <c r="D160" s="518" t="s">
        <v>399</v>
      </c>
      <c r="E160" s="3886" t="s">
        <v>401</v>
      </c>
      <c r="F160" s="3888"/>
      <c r="G160" s="3888">
        <v>35140</v>
      </c>
      <c r="H160" s="3897"/>
      <c r="I160" s="1997"/>
      <c r="J160" s="2036"/>
      <c r="K160" s="3918">
        <f>K159-G160</f>
        <v>6017248</v>
      </c>
    </row>
    <row r="161" spans="1:11">
      <c r="A161" s="554"/>
      <c r="B161" s="3887"/>
      <c r="C161" s="477" t="s">
        <v>862</v>
      </c>
      <c r="D161" s="519" t="s">
        <v>855</v>
      </c>
      <c r="E161" s="3887"/>
      <c r="F161" s="3889"/>
      <c r="G161" s="3889"/>
      <c r="H161" s="3898"/>
      <c r="I161" s="1998"/>
      <c r="J161" s="2036"/>
      <c r="K161" s="3919"/>
    </row>
    <row r="162" spans="1:11">
      <c r="A162" s="554"/>
      <c r="B162" s="3893"/>
      <c r="C162" s="532"/>
      <c r="D162" s="576"/>
      <c r="E162" s="582"/>
      <c r="F162" s="577"/>
      <c r="G162" s="577"/>
      <c r="H162" s="600"/>
      <c r="I162" s="2034"/>
      <c r="J162" s="585">
        <v>1500</v>
      </c>
      <c r="K162" s="3919">
        <f>K160+J162</f>
        <v>6018748</v>
      </c>
    </row>
    <row r="163" spans="1:11">
      <c r="A163" s="525"/>
      <c r="B163" s="3886"/>
      <c r="C163" s="517" t="s">
        <v>815</v>
      </c>
      <c r="D163" s="3884" t="s">
        <v>1708</v>
      </c>
      <c r="E163" s="3886" t="s">
        <v>2041</v>
      </c>
      <c r="F163" s="3888"/>
      <c r="G163" s="3888">
        <v>371630</v>
      </c>
      <c r="H163" s="537"/>
      <c r="I163" s="3888"/>
      <c r="J163" s="559"/>
      <c r="K163" s="3918">
        <f>K162-G163</f>
        <v>5647118</v>
      </c>
    </row>
    <row r="164" spans="1:11">
      <c r="A164" s="554"/>
      <c r="B164" s="3887"/>
      <c r="C164" s="555" t="s">
        <v>1707</v>
      </c>
      <c r="D164" s="3885" t="s">
        <v>38</v>
      </c>
      <c r="E164" s="3887"/>
      <c r="F164" s="3889"/>
      <c r="G164" s="3889"/>
      <c r="H164" s="515"/>
      <c r="I164" s="3889"/>
      <c r="J164" s="559"/>
      <c r="K164" s="3919"/>
    </row>
    <row r="165" spans="1:11">
      <c r="A165" s="554"/>
      <c r="B165" s="3893"/>
      <c r="C165" s="532"/>
      <c r="D165" s="576"/>
      <c r="E165" s="582"/>
      <c r="F165" s="577"/>
      <c r="G165" s="577"/>
      <c r="H165" s="600"/>
      <c r="I165" s="577"/>
      <c r="J165" s="604">
        <v>1800</v>
      </c>
      <c r="K165" s="3919">
        <f>K163+J165</f>
        <v>5648918</v>
      </c>
    </row>
    <row r="166" spans="1:11">
      <c r="A166" s="525"/>
      <c r="B166" s="3886"/>
      <c r="C166" s="517" t="s">
        <v>781</v>
      </c>
      <c r="D166" s="3884" t="s">
        <v>614</v>
      </c>
      <c r="E166" s="3886" t="s">
        <v>414</v>
      </c>
      <c r="F166" s="3888"/>
      <c r="G166" s="3888">
        <v>133640</v>
      </c>
      <c r="H166" s="3888"/>
      <c r="I166" s="3888"/>
      <c r="J166" s="534"/>
      <c r="K166" s="3918">
        <f>K165-G166</f>
        <v>5515278</v>
      </c>
    </row>
    <row r="167" spans="1:11">
      <c r="A167" s="554"/>
      <c r="B167" s="3887"/>
      <c r="C167" s="555" t="s">
        <v>1031</v>
      </c>
      <c r="D167" s="3885" t="s">
        <v>698</v>
      </c>
      <c r="E167" s="3887"/>
      <c r="F167" s="3889"/>
      <c r="G167" s="3889"/>
      <c r="H167" s="3889"/>
      <c r="I167" s="3889"/>
      <c r="J167" s="515"/>
      <c r="K167" s="3919"/>
    </row>
    <row r="168" spans="1:11">
      <c r="A168" s="554"/>
      <c r="B168" s="3893"/>
      <c r="C168" s="532"/>
      <c r="D168" s="576"/>
      <c r="E168" s="584"/>
      <c r="F168" s="577"/>
      <c r="G168" s="577"/>
      <c r="H168" s="600"/>
      <c r="I168" s="577"/>
      <c r="J168" s="604">
        <v>1500</v>
      </c>
      <c r="K168" s="3919">
        <f>K166+J168</f>
        <v>5516778</v>
      </c>
    </row>
    <row r="169" spans="1:11">
      <c r="A169" s="557"/>
      <c r="B169" s="3886"/>
      <c r="C169" s="457" t="s">
        <v>781</v>
      </c>
      <c r="D169" s="3911" t="s">
        <v>1246</v>
      </c>
      <c r="E169" s="459" t="s">
        <v>1248</v>
      </c>
      <c r="F169" s="3888"/>
      <c r="G169" s="3888">
        <v>128140</v>
      </c>
      <c r="H169" s="3888"/>
      <c r="I169" s="3888"/>
      <c r="J169" s="464"/>
      <c r="K169" s="3918">
        <f>K168-G169</f>
        <v>5388638</v>
      </c>
    </row>
    <row r="170" spans="1:11">
      <c r="A170" s="554"/>
      <c r="B170" s="3887"/>
      <c r="C170" s="461" t="s">
        <v>1487</v>
      </c>
      <c r="D170" s="3912" t="s">
        <v>1247</v>
      </c>
      <c r="E170" s="3905"/>
      <c r="F170" s="3889"/>
      <c r="G170" s="3889"/>
      <c r="H170" s="3889"/>
      <c r="I170" s="3889"/>
      <c r="J170" s="559"/>
      <c r="K170" s="3919"/>
    </row>
    <row r="171" spans="1:11">
      <c r="A171" s="554"/>
      <c r="B171" s="3893"/>
      <c r="C171" s="532"/>
      <c r="D171" s="583"/>
      <c r="E171" s="582"/>
      <c r="F171" s="577"/>
      <c r="G171" s="577"/>
      <c r="H171" s="600"/>
      <c r="I171" s="577"/>
      <c r="J171" s="585">
        <v>1500</v>
      </c>
      <c r="K171" s="3919">
        <f>K169+J171</f>
        <v>5390138</v>
      </c>
    </row>
    <row r="172" spans="1:11">
      <c r="A172" s="557"/>
      <c r="B172" s="3886"/>
      <c r="C172" s="556" t="s">
        <v>815</v>
      </c>
      <c r="D172" s="3884" t="s">
        <v>1145</v>
      </c>
      <c r="E172" s="3886" t="s">
        <v>1230</v>
      </c>
      <c r="F172" s="3888"/>
      <c r="G172" s="3888">
        <v>654286</v>
      </c>
      <c r="H172" s="534"/>
      <c r="I172" s="3888"/>
      <c r="J172" s="595"/>
      <c r="K172" s="3918">
        <f>K171-G172</f>
        <v>4735852</v>
      </c>
    </row>
    <row r="173" spans="1:11">
      <c r="A173" s="554"/>
      <c r="B173" s="3887"/>
      <c r="C173" s="555" t="s">
        <v>1146</v>
      </c>
      <c r="D173" s="3885" t="s">
        <v>729</v>
      </c>
      <c r="E173" s="3887"/>
      <c r="F173" s="3889"/>
      <c r="G173" s="3889"/>
      <c r="H173" s="515"/>
      <c r="I173" s="3889"/>
      <c r="J173" s="595"/>
      <c r="K173" s="3919"/>
    </row>
    <row r="174" spans="1:11">
      <c r="A174" s="554"/>
      <c r="B174" s="3893"/>
      <c r="C174" s="532"/>
      <c r="D174" s="576"/>
      <c r="E174" s="582"/>
      <c r="F174" s="577"/>
      <c r="G174" s="577"/>
      <c r="H174" s="1962"/>
      <c r="I174" s="577"/>
      <c r="J174" s="585">
        <v>1800</v>
      </c>
      <c r="K174" s="3919">
        <f>K172+J174</f>
        <v>4737652</v>
      </c>
    </row>
    <row r="175" spans="1:11">
      <c r="A175" s="557"/>
      <c r="B175" s="3886"/>
      <c r="C175" s="556" t="s">
        <v>815</v>
      </c>
      <c r="D175" s="3884" t="s">
        <v>138</v>
      </c>
      <c r="E175" s="974" t="s">
        <v>140</v>
      </c>
      <c r="F175" s="3897"/>
      <c r="G175" s="3897">
        <v>310734</v>
      </c>
      <c r="H175" s="923"/>
      <c r="I175" s="3897"/>
      <c r="J175" s="537"/>
      <c r="K175" s="3918">
        <f>K174-G175</f>
        <v>4426918</v>
      </c>
    </row>
    <row r="176" spans="1:11">
      <c r="A176" s="554"/>
      <c r="B176" s="3887"/>
      <c r="C176" s="555" t="s">
        <v>910</v>
      </c>
      <c r="D176" s="3885" t="s">
        <v>598</v>
      </c>
      <c r="E176" s="3901"/>
      <c r="F176" s="980"/>
      <c r="G176" s="3898"/>
      <c r="H176" s="460"/>
      <c r="I176" s="3898"/>
      <c r="J176" s="515"/>
      <c r="K176" s="3919"/>
    </row>
    <row r="177" spans="1:11">
      <c r="A177" s="554"/>
      <c r="B177" s="3893"/>
      <c r="C177" s="532"/>
      <c r="D177" s="576"/>
      <c r="E177" s="582"/>
      <c r="F177" s="586"/>
      <c r="G177" s="600"/>
      <c r="H177" s="600"/>
      <c r="I177" s="600"/>
      <c r="J177" s="604">
        <v>1800</v>
      </c>
      <c r="K177" s="3919">
        <f>K175+J177</f>
        <v>4428718</v>
      </c>
    </row>
    <row r="178" spans="1:11">
      <c r="A178" s="557"/>
      <c r="B178" s="3886"/>
      <c r="C178" s="556" t="s">
        <v>821</v>
      </c>
      <c r="D178" s="3884" t="s">
        <v>1288</v>
      </c>
      <c r="E178" s="3886" t="s">
        <v>1301</v>
      </c>
      <c r="F178" s="3902"/>
      <c r="G178" s="3888">
        <v>329851</v>
      </c>
      <c r="H178" s="537"/>
      <c r="I178" s="3888"/>
      <c r="J178" s="3903"/>
      <c r="K178" s="3918">
        <f>K177-G178</f>
        <v>4098867</v>
      </c>
    </row>
    <row r="179" spans="1:11">
      <c r="A179" s="554"/>
      <c r="B179" s="3887"/>
      <c r="C179" s="555" t="s">
        <v>1287</v>
      </c>
      <c r="D179" s="3885" t="s">
        <v>2051</v>
      </c>
      <c r="E179" s="3887"/>
      <c r="F179" s="3889"/>
      <c r="G179" s="3889"/>
      <c r="H179" s="537"/>
      <c r="I179" s="3889"/>
      <c r="J179" s="3904"/>
      <c r="K179" s="3919"/>
    </row>
    <row r="180" spans="1:11">
      <c r="A180" s="554"/>
      <c r="B180" s="3893"/>
      <c r="C180" s="532"/>
      <c r="D180" s="576"/>
      <c r="E180" s="582"/>
      <c r="F180" s="586"/>
      <c r="G180" s="586"/>
      <c r="H180" s="586"/>
      <c r="I180" s="586"/>
      <c r="J180" s="585">
        <v>1800</v>
      </c>
      <c r="K180" s="3919">
        <f>K178+J180</f>
        <v>4100667</v>
      </c>
    </row>
    <row r="181" spans="1:11">
      <c r="A181" s="557"/>
      <c r="B181" s="3886"/>
      <c r="C181" s="457" t="s">
        <v>781</v>
      </c>
      <c r="D181" s="3884" t="s">
        <v>2046</v>
      </c>
      <c r="E181" s="1136" t="s">
        <v>2048</v>
      </c>
      <c r="F181" s="3888"/>
      <c r="G181" s="3888">
        <v>92140</v>
      </c>
      <c r="H181" s="537"/>
      <c r="I181" s="3888"/>
      <c r="J181" s="595"/>
      <c r="K181" s="2032">
        <f>K180-G181</f>
        <v>4008527</v>
      </c>
    </row>
    <row r="182" spans="1:11">
      <c r="A182" s="554"/>
      <c r="B182" s="3887"/>
      <c r="C182" s="461" t="s">
        <v>2045</v>
      </c>
      <c r="D182" s="3885" t="s">
        <v>2047</v>
      </c>
      <c r="E182" s="3901"/>
      <c r="F182" s="3889"/>
      <c r="G182" s="3889"/>
      <c r="H182" s="515"/>
      <c r="I182" s="3889"/>
      <c r="J182" s="595"/>
      <c r="K182" s="1978"/>
    </row>
    <row r="183" spans="1:11">
      <c r="A183" s="554"/>
      <c r="B183" s="3893"/>
      <c r="C183" s="532"/>
      <c r="D183" s="576"/>
      <c r="E183" s="582"/>
      <c r="F183" s="577"/>
      <c r="G183" s="577"/>
      <c r="H183" s="600"/>
      <c r="I183" s="577"/>
      <c r="J183" s="585">
        <v>1500</v>
      </c>
      <c r="K183" s="1978">
        <f>K181+J183</f>
        <v>4010027</v>
      </c>
    </row>
    <row r="184" spans="1:11">
      <c r="A184" s="557"/>
      <c r="B184" s="3886" t="s">
        <v>2080</v>
      </c>
      <c r="C184" s="497" t="s">
        <v>815</v>
      </c>
      <c r="D184" s="3932" t="s">
        <v>200</v>
      </c>
      <c r="E184" s="3930"/>
      <c r="F184" s="3928"/>
      <c r="G184" s="3928"/>
      <c r="H184" s="3928">
        <v>208005</v>
      </c>
      <c r="I184" s="1975"/>
      <c r="J184" s="595"/>
      <c r="K184" s="1977">
        <f>K183-H184</f>
        <v>3802022</v>
      </c>
    </row>
    <row r="185" spans="1:11">
      <c r="A185" s="554"/>
      <c r="B185" s="3887"/>
      <c r="C185" s="497" t="s">
        <v>1789</v>
      </c>
      <c r="D185" s="3933"/>
      <c r="E185" s="3931"/>
      <c r="F185" s="3929"/>
      <c r="G185" s="3929"/>
      <c r="H185" s="3929"/>
      <c r="I185" s="1976"/>
      <c r="J185" s="595"/>
      <c r="K185" s="1978"/>
    </row>
    <row r="186" spans="1:11">
      <c r="A186" s="554"/>
      <c r="B186" s="3893"/>
      <c r="C186" s="532"/>
      <c r="D186" s="576"/>
      <c r="E186" s="582"/>
      <c r="F186" s="577"/>
      <c r="G186" s="577"/>
      <c r="H186" s="600"/>
      <c r="I186" s="2034"/>
      <c r="J186" s="585">
        <v>1800</v>
      </c>
      <c r="K186" s="1978">
        <f>K184+J186</f>
        <v>3803822</v>
      </c>
    </row>
    <row r="187" spans="1:11">
      <c r="A187" s="557"/>
      <c r="B187" s="3886"/>
      <c r="C187" s="497" t="s">
        <v>815</v>
      </c>
      <c r="D187" s="3932" t="s">
        <v>200</v>
      </c>
      <c r="E187" s="974"/>
      <c r="F187" s="3928"/>
      <c r="G187" s="3928"/>
      <c r="H187" s="537">
        <v>382043</v>
      </c>
      <c r="I187" s="1975"/>
      <c r="J187" s="595"/>
      <c r="K187" s="1977">
        <f>K186-H187</f>
        <v>3421779</v>
      </c>
    </row>
    <row r="188" spans="1:11">
      <c r="A188" s="554"/>
      <c r="B188" s="3887"/>
      <c r="C188" s="497" t="s">
        <v>1912</v>
      </c>
      <c r="D188" s="3933"/>
      <c r="E188" s="3934"/>
      <c r="F188" s="3929"/>
      <c r="G188" s="3929"/>
      <c r="H188" s="515"/>
      <c r="I188" s="1976"/>
      <c r="J188" s="595"/>
      <c r="K188" s="1978"/>
    </row>
    <row r="189" spans="1:11">
      <c r="A189" s="554"/>
      <c r="B189" s="3893"/>
      <c r="C189" s="532"/>
      <c r="D189" s="576"/>
      <c r="E189" s="582"/>
      <c r="F189" s="577"/>
      <c r="G189" s="577"/>
      <c r="H189" s="600"/>
      <c r="I189" s="2034"/>
      <c r="J189" s="585">
        <v>1800</v>
      </c>
      <c r="K189" s="2035">
        <f>K187+J189</f>
        <v>3423579</v>
      </c>
    </row>
    <row r="190" spans="1:11">
      <c r="A190" s="557"/>
      <c r="B190" s="3886"/>
      <c r="C190" s="457" t="s">
        <v>781</v>
      </c>
      <c r="D190" s="3932" t="s">
        <v>200</v>
      </c>
      <c r="E190" s="1136"/>
      <c r="F190" s="3928"/>
      <c r="G190" s="3928"/>
      <c r="H190" s="537">
        <v>427640</v>
      </c>
      <c r="I190" s="3928"/>
      <c r="J190" s="595"/>
      <c r="K190" s="1977">
        <f>K189-H190</f>
        <v>2995939</v>
      </c>
    </row>
    <row r="191" spans="1:11">
      <c r="A191" s="554"/>
      <c r="B191" s="3887"/>
      <c r="C191" s="461" t="s">
        <v>1913</v>
      </c>
      <c r="D191" s="3933"/>
      <c r="E191" s="3934"/>
      <c r="F191" s="3929"/>
      <c r="G191" s="3929"/>
      <c r="H191" s="515"/>
      <c r="I191" s="3937"/>
      <c r="J191" s="595"/>
      <c r="K191" s="1978"/>
    </row>
    <row r="192" spans="1:11">
      <c r="A192" s="554"/>
      <c r="B192" s="3893"/>
      <c r="C192" s="532"/>
      <c r="D192" s="576"/>
      <c r="E192" s="582"/>
      <c r="F192" s="577"/>
      <c r="G192" s="577"/>
      <c r="H192" s="600"/>
      <c r="I192" s="575"/>
      <c r="J192" s="585">
        <v>1500</v>
      </c>
      <c r="K192" s="1978">
        <f>K190+J192</f>
        <v>2997439</v>
      </c>
    </row>
    <row r="193" spans="1:11">
      <c r="A193" s="557"/>
      <c r="B193" s="3886"/>
      <c r="C193" s="457" t="s">
        <v>781</v>
      </c>
      <c r="D193" s="3932" t="s">
        <v>200</v>
      </c>
      <c r="E193" s="1136"/>
      <c r="F193" s="3928"/>
      <c r="G193" s="3928"/>
      <c r="H193" s="537">
        <v>24140</v>
      </c>
      <c r="I193" s="3928"/>
      <c r="J193" s="595"/>
      <c r="K193" s="1977">
        <f>K192-H193</f>
        <v>2973299</v>
      </c>
    </row>
    <row r="194" spans="1:11">
      <c r="A194" s="554"/>
      <c r="B194" s="3887"/>
      <c r="C194" s="461" t="s">
        <v>1691</v>
      </c>
      <c r="D194" s="3933"/>
      <c r="E194" s="3934"/>
      <c r="F194" s="3929"/>
      <c r="G194" s="3929"/>
      <c r="H194" s="515"/>
      <c r="I194" s="3929"/>
      <c r="J194" s="595"/>
      <c r="K194" s="1978"/>
    </row>
    <row r="195" spans="1:11">
      <c r="A195" s="554"/>
      <c r="B195" s="3893"/>
      <c r="C195" s="532"/>
      <c r="D195" s="576"/>
      <c r="E195" s="582"/>
      <c r="F195" s="577"/>
      <c r="G195" s="577"/>
      <c r="H195" s="600"/>
      <c r="I195" s="577"/>
      <c r="J195" s="585">
        <v>1500</v>
      </c>
      <c r="K195" s="1978">
        <f>K193+J195</f>
        <v>2974799</v>
      </c>
    </row>
    <row r="196" spans="1:11">
      <c r="A196" s="557"/>
      <c r="B196" s="3886"/>
      <c r="C196" s="556" t="s">
        <v>1987</v>
      </c>
      <c r="D196" s="3932" t="s">
        <v>1989</v>
      </c>
      <c r="E196" s="974"/>
      <c r="F196" s="3937"/>
      <c r="G196" s="3928"/>
      <c r="H196" s="3928">
        <v>30100</v>
      </c>
      <c r="I196" s="3928"/>
      <c r="J196" s="595"/>
      <c r="K196" s="1977">
        <f>K195-H196</f>
        <v>2944699</v>
      </c>
    </row>
    <row r="197" spans="1:11">
      <c r="A197" s="554"/>
      <c r="B197" s="3887"/>
      <c r="C197" s="555" t="s">
        <v>1988</v>
      </c>
      <c r="D197" s="3933"/>
      <c r="E197" s="3931"/>
      <c r="F197" s="3929"/>
      <c r="G197" s="3929"/>
      <c r="H197" s="3929"/>
      <c r="I197" s="3929"/>
      <c r="J197" s="559"/>
      <c r="K197" s="1978"/>
    </row>
    <row r="198" spans="1:11">
      <c r="A198" s="554"/>
      <c r="B198" s="3893"/>
      <c r="C198" s="532"/>
      <c r="D198" s="576"/>
      <c r="E198" s="582"/>
      <c r="F198" s="575"/>
      <c r="G198" s="600"/>
      <c r="H198" s="600"/>
      <c r="I198" s="577"/>
      <c r="J198" s="585">
        <v>750</v>
      </c>
      <c r="K198" s="1978">
        <f>K196+J198</f>
        <v>2945449</v>
      </c>
    </row>
    <row r="199" spans="1:11">
      <c r="A199" s="557"/>
      <c r="B199" s="3886"/>
      <c r="C199" s="545" t="s">
        <v>812</v>
      </c>
      <c r="D199" s="518" t="s">
        <v>1335</v>
      </c>
      <c r="E199" s="3930"/>
      <c r="F199" s="3928"/>
      <c r="G199" s="3928"/>
      <c r="H199" s="537"/>
      <c r="I199" s="1975">
        <v>288721</v>
      </c>
      <c r="J199" s="464"/>
      <c r="K199" s="1977">
        <f>K198-I199</f>
        <v>2656728</v>
      </c>
    </row>
    <row r="200" spans="1:11">
      <c r="A200" s="554"/>
      <c r="B200" s="3887"/>
      <c r="C200" s="553" t="s">
        <v>813</v>
      </c>
      <c r="D200" s="519" t="s">
        <v>814</v>
      </c>
      <c r="E200" s="3931"/>
      <c r="F200" s="3929"/>
      <c r="G200" s="3929"/>
      <c r="H200" s="515"/>
      <c r="I200" s="1976"/>
      <c r="J200" s="559"/>
      <c r="K200" s="1978"/>
    </row>
    <row r="201" spans="1:11">
      <c r="A201" s="554"/>
      <c r="B201" s="3893"/>
      <c r="C201" s="532"/>
      <c r="D201" s="576"/>
      <c r="E201" s="582"/>
      <c r="F201" s="577"/>
      <c r="G201" s="577"/>
      <c r="H201" s="600"/>
      <c r="I201" s="577"/>
      <c r="J201" s="585">
        <v>1800</v>
      </c>
      <c r="K201" s="1978">
        <f>K199+J201</f>
        <v>2658528</v>
      </c>
    </row>
    <row r="202" spans="1:11">
      <c r="A202" s="557"/>
      <c r="B202" s="3915"/>
      <c r="C202" s="562" t="s">
        <v>815</v>
      </c>
      <c r="D202" s="3932" t="s">
        <v>1335</v>
      </c>
      <c r="E202" s="3930"/>
      <c r="F202" s="3928"/>
      <c r="G202" s="3928"/>
      <c r="H202" s="537"/>
      <c r="I202" s="1975">
        <v>118740</v>
      </c>
      <c r="J202" s="464"/>
      <c r="K202" s="1977">
        <f>K201-I202</f>
        <v>2539788</v>
      </c>
    </row>
    <row r="203" spans="1:11">
      <c r="A203" s="554"/>
      <c r="B203" s="3916"/>
      <c r="C203" s="553" t="s">
        <v>1026</v>
      </c>
      <c r="D203" s="3933" t="s">
        <v>814</v>
      </c>
      <c r="E203" s="3931"/>
      <c r="F203" s="3929"/>
      <c r="G203" s="3929"/>
      <c r="H203" s="515"/>
      <c r="I203" s="1976"/>
      <c r="J203" s="559"/>
      <c r="K203" s="1978"/>
    </row>
    <row r="204" spans="1:11">
      <c r="A204" s="554"/>
      <c r="B204" s="3893"/>
      <c r="C204" s="532"/>
      <c r="D204" s="576"/>
      <c r="E204" s="582"/>
      <c r="F204" s="577"/>
      <c r="G204" s="577"/>
      <c r="H204" s="600"/>
      <c r="I204" s="577"/>
      <c r="J204" s="1979">
        <v>1800</v>
      </c>
      <c r="K204" s="1978">
        <f>K202+J204</f>
        <v>2541588</v>
      </c>
    </row>
    <row r="205" spans="1:11">
      <c r="A205" s="557"/>
      <c r="B205" s="3886"/>
      <c r="C205" s="556" t="s">
        <v>815</v>
      </c>
      <c r="D205" s="3932"/>
      <c r="E205" s="3930"/>
      <c r="F205" s="3937"/>
      <c r="G205" s="3928"/>
      <c r="H205" s="3928"/>
      <c r="I205" s="3928">
        <v>125690</v>
      </c>
      <c r="J205" s="595"/>
      <c r="K205" s="1977">
        <f>K204-I205</f>
        <v>2415898</v>
      </c>
    </row>
    <row r="206" spans="1:11">
      <c r="A206" s="554"/>
      <c r="B206" s="3887"/>
      <c r="C206" s="555" t="s">
        <v>1566</v>
      </c>
      <c r="D206" s="3933"/>
      <c r="E206" s="3931"/>
      <c r="F206" s="3929"/>
      <c r="G206" s="3929"/>
      <c r="H206" s="3929"/>
      <c r="I206" s="3929"/>
      <c r="J206" s="559"/>
      <c r="K206" s="1978"/>
    </row>
    <row r="207" spans="1:11">
      <c r="A207" s="554"/>
      <c r="B207" s="3893"/>
      <c r="C207" s="532"/>
      <c r="D207" s="576"/>
      <c r="E207" s="582"/>
      <c r="F207" s="575"/>
      <c r="G207" s="575"/>
      <c r="H207" s="600"/>
      <c r="I207" s="577"/>
      <c r="J207" s="585">
        <v>1800</v>
      </c>
      <c r="K207" s="1978">
        <f>K205+J207</f>
        <v>2417698</v>
      </c>
    </row>
    <row r="208" spans="1:11">
      <c r="A208" s="557"/>
      <c r="B208" s="3886"/>
      <c r="C208" s="556" t="s">
        <v>1837</v>
      </c>
      <c r="D208" s="3932"/>
      <c r="E208" s="3930"/>
      <c r="F208" s="3928"/>
      <c r="G208" s="3928"/>
      <c r="H208" s="537"/>
      <c r="I208" s="3928">
        <v>15390</v>
      </c>
      <c r="J208" s="595"/>
      <c r="K208" s="1977">
        <f>K207-I208</f>
        <v>2402308</v>
      </c>
    </row>
    <row r="209" spans="1:11">
      <c r="A209" s="554"/>
      <c r="B209" s="3887"/>
      <c r="C209" s="555" t="s">
        <v>1838</v>
      </c>
      <c r="D209" s="3933"/>
      <c r="E209" s="3931"/>
      <c r="F209" s="3929"/>
      <c r="G209" s="3929"/>
      <c r="H209" s="515"/>
      <c r="I209" s="3929"/>
      <c r="J209" s="559"/>
      <c r="K209" s="1978"/>
    </row>
    <row r="210" spans="1:11">
      <c r="A210" s="554"/>
      <c r="B210" s="3893"/>
      <c r="C210" s="532"/>
      <c r="D210" s="576"/>
      <c r="E210" s="582"/>
      <c r="F210" s="577"/>
      <c r="G210" s="577"/>
      <c r="H210" s="600"/>
      <c r="I210" s="577"/>
      <c r="J210" s="585">
        <v>1500</v>
      </c>
      <c r="K210" s="1978">
        <f>K208+J210</f>
        <v>2403808</v>
      </c>
    </row>
    <row r="211" spans="1:11">
      <c r="A211" s="557"/>
      <c r="B211" s="3886"/>
      <c r="C211" s="556" t="s">
        <v>869</v>
      </c>
      <c r="D211" s="3932"/>
      <c r="E211" s="1796"/>
      <c r="F211" s="457"/>
      <c r="G211" s="3940"/>
      <c r="H211" s="3938"/>
      <c r="I211" s="3928">
        <v>151060</v>
      </c>
      <c r="J211" s="595"/>
      <c r="K211" s="1977">
        <f>K210-I211</f>
        <v>2252748</v>
      </c>
    </row>
    <row r="212" spans="1:11">
      <c r="A212" s="554"/>
      <c r="B212" s="3887"/>
      <c r="C212" s="553" t="s">
        <v>1138</v>
      </c>
      <c r="D212" s="3933"/>
      <c r="E212" s="3934"/>
      <c r="F212" s="461"/>
      <c r="G212" s="3941"/>
      <c r="H212" s="3939"/>
      <c r="I212" s="3929"/>
      <c r="J212" s="595"/>
      <c r="K212" s="1978"/>
    </row>
    <row r="213" spans="1:11">
      <c r="A213" s="554"/>
      <c r="B213" s="3893"/>
      <c r="C213" s="546"/>
      <c r="D213" s="576"/>
      <c r="E213" s="584"/>
      <c r="F213" s="577"/>
      <c r="G213" s="577"/>
      <c r="H213" s="600"/>
      <c r="I213" s="577"/>
      <c r="J213" s="585">
        <v>1650</v>
      </c>
      <c r="K213" s="1978">
        <f>K211+J213</f>
        <v>2254398</v>
      </c>
    </row>
    <row r="214" spans="1:11">
      <c r="A214" s="557"/>
      <c r="B214" s="3886"/>
      <c r="C214" s="665" t="s">
        <v>815</v>
      </c>
      <c r="D214" s="3935"/>
      <c r="E214" s="3936"/>
      <c r="F214" s="3937"/>
      <c r="G214" s="3928"/>
      <c r="H214" s="1975"/>
      <c r="I214" s="1975">
        <v>725775</v>
      </c>
      <c r="J214" s="595"/>
      <c r="K214" s="1977">
        <f>K213-I214</f>
        <v>1528623</v>
      </c>
    </row>
    <row r="215" spans="1:11">
      <c r="A215" s="554"/>
      <c r="B215" s="3887"/>
      <c r="C215" s="538" t="s">
        <v>1954</v>
      </c>
      <c r="D215" s="3933"/>
      <c r="E215" s="3931"/>
      <c r="F215" s="3929"/>
      <c r="G215" s="3929"/>
      <c r="H215" s="1976"/>
      <c r="I215" s="1976"/>
      <c r="J215" s="595"/>
      <c r="K215" s="1978"/>
    </row>
    <row r="216" spans="1:11">
      <c r="A216" s="554"/>
      <c r="B216" s="3893"/>
      <c r="C216" s="528"/>
      <c r="D216" s="576"/>
      <c r="E216" s="582"/>
      <c r="F216" s="577"/>
      <c r="G216" s="577"/>
      <c r="H216" s="2034"/>
      <c r="I216" s="2034"/>
      <c r="J216" s="585">
        <v>1800</v>
      </c>
      <c r="K216" s="2035">
        <f>K214+J216</f>
        <v>1530423</v>
      </c>
    </row>
    <row r="217" spans="1:11">
      <c r="A217" s="557"/>
      <c r="B217" s="3886"/>
      <c r="C217" s="457" t="s">
        <v>781</v>
      </c>
      <c r="D217" s="3932"/>
      <c r="E217" s="1796"/>
      <c r="F217" s="3928"/>
      <c r="G217" s="1960"/>
      <c r="H217" s="537"/>
      <c r="I217" s="3928">
        <v>87890</v>
      </c>
      <c r="J217" s="595"/>
      <c r="K217" s="1977">
        <f>K216-I217</f>
        <v>1442533</v>
      </c>
    </row>
    <row r="218" spans="1:11">
      <c r="A218" s="554"/>
      <c r="B218" s="3887"/>
      <c r="C218" s="3250" t="s">
        <v>1828</v>
      </c>
      <c r="D218" s="3935"/>
      <c r="E218" s="3936"/>
      <c r="F218" s="3937"/>
      <c r="G218" s="3937"/>
      <c r="H218" s="3253"/>
      <c r="I218" s="3937"/>
      <c r="J218" s="595"/>
      <c r="K218" s="1978"/>
    </row>
    <row r="219" spans="1:11">
      <c r="A219" s="554"/>
      <c r="B219" s="3893"/>
      <c r="C219" s="532"/>
      <c r="D219" s="576"/>
      <c r="E219" s="582"/>
      <c r="F219" s="575"/>
      <c r="G219" s="575"/>
      <c r="H219" s="2200"/>
      <c r="I219" s="575"/>
      <c r="J219" s="585">
        <v>1500</v>
      </c>
      <c r="K219" s="1978">
        <f>K217+J219</f>
        <v>1444033</v>
      </c>
    </row>
    <row r="220" spans="1:11">
      <c r="A220" s="557"/>
      <c r="B220" s="3915"/>
      <c r="C220" s="474" t="s">
        <v>1109</v>
      </c>
      <c r="D220" s="3932" t="s">
        <v>1312</v>
      </c>
      <c r="E220" s="3930" t="s">
        <v>1326</v>
      </c>
      <c r="F220" s="3928"/>
      <c r="G220" s="3928">
        <v>502500</v>
      </c>
      <c r="H220" s="534"/>
      <c r="I220" s="3928"/>
      <c r="J220" s="595"/>
      <c r="K220" s="1977">
        <f>K219-G220</f>
        <v>941533</v>
      </c>
    </row>
    <row r="221" spans="1:11">
      <c r="A221" s="554"/>
      <c r="B221" s="3916"/>
      <c r="C221" s="477" t="s">
        <v>1311</v>
      </c>
      <c r="D221" s="3933" t="s">
        <v>1313</v>
      </c>
      <c r="E221" s="3931"/>
      <c r="F221" s="3929"/>
      <c r="G221" s="3929"/>
      <c r="H221" s="515"/>
      <c r="I221" s="3929"/>
      <c r="J221" s="595"/>
      <c r="K221" s="1978"/>
    </row>
    <row r="222" spans="1:11">
      <c r="A222" s="554"/>
      <c r="B222" s="3893"/>
      <c r="C222" s="532"/>
      <c r="D222" s="576"/>
      <c r="E222" s="582"/>
      <c r="F222" s="577"/>
      <c r="G222" s="600"/>
      <c r="H222" s="600"/>
      <c r="I222" s="600"/>
      <c r="J222" s="585">
        <v>1800</v>
      </c>
      <c r="K222" s="1978">
        <f>K220+J222</f>
        <v>943333</v>
      </c>
    </row>
    <row r="223" spans="1:11">
      <c r="A223" s="557"/>
      <c r="B223" s="3915" t="s">
        <v>2081</v>
      </c>
      <c r="C223" s="556" t="s">
        <v>591</v>
      </c>
      <c r="D223" s="3946"/>
      <c r="E223" s="3948"/>
      <c r="F223" s="3942">
        <v>20000000</v>
      </c>
      <c r="G223" s="3888"/>
      <c r="H223" s="3888"/>
      <c r="I223" s="3888"/>
      <c r="J223" s="464"/>
      <c r="K223" s="1977">
        <f>K222+F223</f>
        <v>20943333</v>
      </c>
    </row>
    <row r="224" spans="1:11">
      <c r="A224" s="554"/>
      <c r="B224" s="3916"/>
      <c r="C224" s="555"/>
      <c r="D224" s="486"/>
      <c r="E224" s="3945"/>
      <c r="F224" s="3950"/>
      <c r="G224" s="3889"/>
      <c r="H224" s="3889"/>
      <c r="I224" s="3889"/>
      <c r="J224" s="559"/>
      <c r="K224" s="1978"/>
    </row>
    <row r="225" spans="1:11">
      <c r="A225" s="554"/>
      <c r="B225" s="3893"/>
      <c r="C225" s="532"/>
      <c r="D225" s="528"/>
      <c r="E225" s="584"/>
      <c r="F225" s="577"/>
      <c r="G225" s="577"/>
      <c r="H225" s="600"/>
      <c r="I225" s="577"/>
      <c r="J225" s="604"/>
      <c r="K225" s="1978"/>
    </row>
    <row r="226" spans="1:11">
      <c r="A226" s="557"/>
      <c r="B226" s="3886" t="s">
        <v>2082</v>
      </c>
      <c r="C226" s="474" t="s">
        <v>815</v>
      </c>
      <c r="D226" s="3946" t="s">
        <v>46</v>
      </c>
      <c r="E226" s="3944"/>
      <c r="F226" s="3942"/>
      <c r="G226" s="3942"/>
      <c r="H226" s="537"/>
      <c r="I226" s="3942">
        <v>3817523</v>
      </c>
      <c r="J226" s="595"/>
      <c r="K226" s="1977">
        <f>K223-I226</f>
        <v>17125810</v>
      </c>
    </row>
    <row r="227" spans="1:11">
      <c r="A227" s="554"/>
      <c r="B227" s="3887"/>
      <c r="C227" s="477" t="s">
        <v>889</v>
      </c>
      <c r="D227" s="3947"/>
      <c r="E227" s="3945"/>
      <c r="F227" s="3943"/>
      <c r="G227" s="3943"/>
      <c r="H227" s="515"/>
      <c r="I227" s="3943"/>
      <c r="J227" s="559"/>
      <c r="K227" s="1978"/>
    </row>
    <row r="228" spans="1:11">
      <c r="A228" s="554"/>
      <c r="B228" s="3893"/>
      <c r="C228" s="532"/>
      <c r="D228" s="576"/>
      <c r="E228" s="582"/>
      <c r="F228" s="600"/>
      <c r="G228" s="600"/>
      <c r="H228" s="600"/>
      <c r="I228" s="600"/>
      <c r="J228" s="604">
        <v>1800</v>
      </c>
      <c r="K228" s="1978">
        <f>K226+J228</f>
        <v>17127610</v>
      </c>
    </row>
    <row r="229" spans="1:11">
      <c r="A229" s="557"/>
      <c r="B229" s="3886"/>
      <c r="C229" s="474" t="s">
        <v>815</v>
      </c>
      <c r="D229" s="3946" t="s">
        <v>1150</v>
      </c>
      <c r="E229" s="3944"/>
      <c r="F229" s="3942"/>
      <c r="G229" s="3942"/>
      <c r="H229" s="3942"/>
      <c r="I229" s="3942">
        <v>550266</v>
      </c>
      <c r="J229" s="464"/>
      <c r="K229" s="1977">
        <f>K228-I229</f>
        <v>16577344</v>
      </c>
    </row>
    <row r="230" spans="1:11">
      <c r="A230" s="554"/>
      <c r="B230" s="3887"/>
      <c r="C230" s="477" t="s">
        <v>1151</v>
      </c>
      <c r="D230" s="3947"/>
      <c r="E230" s="3945"/>
      <c r="F230" s="3943"/>
      <c r="G230" s="3943"/>
      <c r="H230" s="3943"/>
      <c r="I230" s="3943"/>
      <c r="J230" s="559"/>
      <c r="K230" s="1978"/>
    </row>
    <row r="231" spans="1:11">
      <c r="A231" s="554"/>
      <c r="B231" s="3893"/>
      <c r="C231" s="532"/>
      <c r="D231" s="528"/>
      <c r="E231" s="584"/>
      <c r="F231" s="577"/>
      <c r="G231" s="577"/>
      <c r="H231" s="600"/>
      <c r="I231" s="577"/>
      <c r="J231" s="604">
        <v>1800</v>
      </c>
      <c r="K231" s="1978">
        <f>K229+J231</f>
        <v>16579144</v>
      </c>
    </row>
    <row r="232" spans="1:11">
      <c r="A232" s="557"/>
      <c r="B232" s="3886"/>
      <c r="C232" s="556" t="s">
        <v>815</v>
      </c>
      <c r="D232" s="3946" t="s">
        <v>906</v>
      </c>
      <c r="E232" s="3944"/>
      <c r="F232" s="3955"/>
      <c r="G232" s="3942"/>
      <c r="H232" s="3942"/>
      <c r="I232" s="3942">
        <v>846340</v>
      </c>
      <c r="J232" s="3956"/>
      <c r="K232" s="1977">
        <f>K231-I232</f>
        <v>15732804</v>
      </c>
    </row>
    <row r="233" spans="1:11">
      <c r="A233" s="554"/>
      <c r="B233" s="3887"/>
      <c r="C233" s="555" t="s">
        <v>1056</v>
      </c>
      <c r="D233" s="3947"/>
      <c r="E233" s="3945"/>
      <c r="F233" s="3943"/>
      <c r="G233" s="3943"/>
      <c r="H233" s="3943"/>
      <c r="I233" s="3943"/>
      <c r="J233" s="3957"/>
      <c r="K233" s="1978"/>
    </row>
    <row r="234" spans="1:11">
      <c r="A234" s="554"/>
      <c r="B234" s="3893"/>
      <c r="C234" s="532"/>
      <c r="D234" s="576"/>
      <c r="E234" s="605"/>
      <c r="F234" s="577"/>
      <c r="G234" s="577"/>
      <c r="H234" s="586"/>
      <c r="I234" s="577"/>
      <c r="J234" s="585">
        <v>1800</v>
      </c>
      <c r="K234" s="1978">
        <f>K232+J234</f>
        <v>15734604</v>
      </c>
    </row>
    <row r="235" spans="1:11">
      <c r="A235" s="557"/>
      <c r="B235" s="3886"/>
      <c r="C235" s="556" t="s">
        <v>1710</v>
      </c>
      <c r="D235" s="485" t="s">
        <v>46</v>
      </c>
      <c r="E235" s="3944"/>
      <c r="F235" s="3955"/>
      <c r="G235" s="3942"/>
      <c r="H235" s="3942"/>
      <c r="I235" s="3942">
        <v>279140</v>
      </c>
      <c r="J235" s="595"/>
      <c r="K235" s="1977">
        <f>K234-I235</f>
        <v>15455464</v>
      </c>
    </row>
    <row r="236" spans="1:11">
      <c r="A236" s="554"/>
      <c r="B236" s="3887"/>
      <c r="C236" s="555" t="s">
        <v>1772</v>
      </c>
      <c r="D236" s="486"/>
      <c r="E236" s="3945"/>
      <c r="F236" s="3943"/>
      <c r="G236" s="3943"/>
      <c r="H236" s="3943"/>
      <c r="I236" s="3943"/>
      <c r="J236" s="559"/>
      <c r="K236" s="1978"/>
    </row>
    <row r="237" spans="1:11">
      <c r="A237" s="554"/>
      <c r="B237" s="3893"/>
      <c r="C237" s="532"/>
      <c r="D237" s="576"/>
      <c r="E237" s="582"/>
      <c r="F237" s="575"/>
      <c r="G237" s="577"/>
      <c r="H237" s="600"/>
      <c r="I237" s="577"/>
      <c r="J237" s="585">
        <v>1500</v>
      </c>
      <c r="K237" s="1978">
        <f>K235+J237</f>
        <v>15456964</v>
      </c>
    </row>
    <row r="238" spans="1:11">
      <c r="A238" s="557"/>
      <c r="B238" s="3886"/>
      <c r="C238" s="556" t="s">
        <v>1710</v>
      </c>
      <c r="D238" s="485" t="s">
        <v>46</v>
      </c>
      <c r="E238" s="3944"/>
      <c r="F238" s="3955"/>
      <c r="G238" s="3942"/>
      <c r="H238" s="3942"/>
      <c r="I238" s="3942">
        <v>128140</v>
      </c>
      <c r="J238" s="595"/>
      <c r="K238" s="1977">
        <f>K237-I238</f>
        <v>15328824</v>
      </c>
    </row>
    <row r="239" spans="1:11">
      <c r="A239" s="554"/>
      <c r="B239" s="3887"/>
      <c r="C239" s="555" t="s">
        <v>1773</v>
      </c>
      <c r="D239" s="519"/>
      <c r="E239" s="3945"/>
      <c r="F239" s="3943"/>
      <c r="G239" s="3943"/>
      <c r="H239" s="3943"/>
      <c r="I239" s="3943"/>
      <c r="J239" s="559"/>
      <c r="K239" s="1978"/>
    </row>
    <row r="240" spans="1:11">
      <c r="A240" s="554"/>
      <c r="B240" s="3893"/>
      <c r="C240" s="532"/>
      <c r="D240" s="576"/>
      <c r="E240" s="582"/>
      <c r="F240" s="577"/>
      <c r="G240" s="577"/>
      <c r="H240" s="600"/>
      <c r="I240" s="577"/>
      <c r="J240" s="585">
        <v>1500</v>
      </c>
      <c r="K240" s="1978">
        <f>K238+J240</f>
        <v>15330324</v>
      </c>
    </row>
    <row r="241" spans="1:11">
      <c r="A241" s="557"/>
      <c r="B241" s="3886"/>
      <c r="C241" s="474" t="s">
        <v>1716</v>
      </c>
      <c r="D241" s="485" t="s">
        <v>46</v>
      </c>
      <c r="E241" s="3951"/>
      <c r="F241" s="3955"/>
      <c r="G241" s="3942"/>
      <c r="H241" s="3942"/>
      <c r="I241" s="3942">
        <v>406500</v>
      </c>
      <c r="J241" s="464"/>
      <c r="K241" s="1977">
        <f>K240-I241</f>
        <v>14923824</v>
      </c>
    </row>
    <row r="242" spans="1:11">
      <c r="A242" s="554"/>
      <c r="B242" s="3887"/>
      <c r="C242" s="477" t="s">
        <v>1774</v>
      </c>
      <c r="D242" s="519"/>
      <c r="E242" s="3952"/>
      <c r="F242" s="3943"/>
      <c r="G242" s="3943"/>
      <c r="H242" s="3943"/>
      <c r="I242" s="3943"/>
      <c r="J242" s="559"/>
      <c r="K242" s="1978"/>
    </row>
    <row r="243" spans="1:11">
      <c r="A243" s="554"/>
      <c r="B243" s="3893"/>
      <c r="C243" s="532"/>
      <c r="D243" s="576"/>
      <c r="E243" s="582"/>
      <c r="F243" s="575"/>
      <c r="G243" s="600"/>
      <c r="H243" s="600"/>
      <c r="I243" s="577"/>
      <c r="J243" s="585">
        <v>750</v>
      </c>
      <c r="K243" s="1978">
        <f>K241+J243</f>
        <v>14924574</v>
      </c>
    </row>
    <row r="244" spans="1:11">
      <c r="A244" s="557"/>
      <c r="B244" s="3886"/>
      <c r="C244" s="556" t="s">
        <v>869</v>
      </c>
      <c r="D244" s="485" t="s">
        <v>46</v>
      </c>
      <c r="E244" s="974"/>
      <c r="F244" s="3955"/>
      <c r="G244" s="3942"/>
      <c r="H244" s="3942"/>
      <c r="I244" s="3942">
        <v>227769</v>
      </c>
      <c r="J244" s="595"/>
      <c r="K244" s="1977">
        <f>K243-I244</f>
        <v>14696805</v>
      </c>
    </row>
    <row r="245" spans="1:11">
      <c r="A245" s="554"/>
      <c r="B245" s="3887"/>
      <c r="C245" s="555" t="s">
        <v>1775</v>
      </c>
      <c r="D245" s="519"/>
      <c r="E245" s="3945"/>
      <c r="F245" s="3943"/>
      <c r="G245" s="3943"/>
      <c r="H245" s="3943"/>
      <c r="I245" s="3943"/>
      <c r="J245" s="559"/>
      <c r="K245" s="1978"/>
    </row>
    <row r="246" spans="1:11">
      <c r="A246" s="554"/>
      <c r="B246" s="3893"/>
      <c r="C246" s="532"/>
      <c r="D246" s="576"/>
      <c r="E246" s="582"/>
      <c r="F246" s="575"/>
      <c r="G246" s="600"/>
      <c r="H246" s="600"/>
      <c r="I246" s="577"/>
      <c r="J246" s="585">
        <v>1650</v>
      </c>
      <c r="K246" s="1978">
        <f>K244+J246</f>
        <v>14698455</v>
      </c>
    </row>
    <row r="247" spans="1:11">
      <c r="A247" s="557"/>
      <c r="B247" s="3886"/>
      <c r="C247" s="556" t="s">
        <v>869</v>
      </c>
      <c r="D247" s="485" t="s">
        <v>46</v>
      </c>
      <c r="E247" s="3944"/>
      <c r="F247" s="3955"/>
      <c r="G247" s="3942"/>
      <c r="H247" s="3942"/>
      <c r="I247" s="3942">
        <v>38860</v>
      </c>
      <c r="J247" s="595"/>
      <c r="K247" s="1977">
        <f>K246-I247</f>
        <v>14659595</v>
      </c>
    </row>
    <row r="248" spans="1:11">
      <c r="A248" s="554"/>
      <c r="B248" s="3887"/>
      <c r="C248" s="555" t="s">
        <v>1776</v>
      </c>
      <c r="D248" s="519"/>
      <c r="E248" s="3945"/>
      <c r="F248" s="3943"/>
      <c r="G248" s="3943"/>
      <c r="H248" s="3943"/>
      <c r="I248" s="3943"/>
      <c r="J248" s="559"/>
      <c r="K248" s="1978"/>
    </row>
    <row r="249" spans="1:11">
      <c r="A249" s="554"/>
      <c r="B249" s="3893"/>
      <c r="C249" s="532"/>
      <c r="D249" s="576"/>
      <c r="E249" s="582"/>
      <c r="F249" s="575"/>
      <c r="G249" s="575"/>
      <c r="H249" s="600"/>
      <c r="I249" s="577"/>
      <c r="J249" s="585">
        <v>1650</v>
      </c>
      <c r="K249" s="1978">
        <f>K247+J249</f>
        <v>14661245</v>
      </c>
    </row>
    <row r="250" spans="1:11">
      <c r="A250" s="557"/>
      <c r="B250" s="3886"/>
      <c r="C250" s="556" t="s">
        <v>869</v>
      </c>
      <c r="D250" s="485" t="s">
        <v>46</v>
      </c>
      <c r="E250" s="3944"/>
      <c r="F250" s="3955"/>
      <c r="G250" s="3942"/>
      <c r="H250" s="534"/>
      <c r="I250" s="3942">
        <v>998288</v>
      </c>
      <c r="J250" s="595"/>
      <c r="K250" s="1977">
        <f>K249-I250</f>
        <v>13662957</v>
      </c>
    </row>
    <row r="251" spans="1:11">
      <c r="A251" s="554"/>
      <c r="B251" s="3887"/>
      <c r="C251" s="555" t="s">
        <v>1777</v>
      </c>
      <c r="D251" s="519"/>
      <c r="E251" s="3945"/>
      <c r="F251" s="3943"/>
      <c r="G251" s="3943"/>
      <c r="H251" s="515"/>
      <c r="I251" s="3943"/>
      <c r="J251" s="559"/>
      <c r="K251" s="1978"/>
    </row>
    <row r="252" spans="1:11">
      <c r="A252" s="554"/>
      <c r="B252" s="3893"/>
      <c r="C252" s="532"/>
      <c r="D252" s="576"/>
      <c r="E252" s="582"/>
      <c r="F252" s="577"/>
      <c r="G252" s="577"/>
      <c r="H252" s="600"/>
      <c r="I252" s="577"/>
      <c r="J252" s="585">
        <v>1650</v>
      </c>
      <c r="K252" s="1978">
        <f>K250+J252</f>
        <v>13664607</v>
      </c>
    </row>
    <row r="253" spans="1:11">
      <c r="A253" s="557"/>
      <c r="B253" s="3886"/>
      <c r="C253" s="556" t="s">
        <v>869</v>
      </c>
      <c r="D253" s="485" t="s">
        <v>46</v>
      </c>
      <c r="E253" s="3944"/>
      <c r="F253" s="3942"/>
      <c r="G253" s="3942"/>
      <c r="H253" s="3972">
        <v>496751</v>
      </c>
      <c r="I253" s="3942"/>
      <c r="J253" s="595"/>
      <c r="K253" s="1977">
        <f>K252-H253</f>
        <v>13167856</v>
      </c>
    </row>
    <row r="254" spans="1:11">
      <c r="A254" s="554"/>
      <c r="B254" s="3887"/>
      <c r="C254" s="555" t="s">
        <v>1778</v>
      </c>
      <c r="D254" s="519" t="s">
        <v>2084</v>
      </c>
      <c r="E254" s="3945"/>
      <c r="F254" s="3943"/>
      <c r="G254" s="3943"/>
      <c r="H254" s="515"/>
      <c r="I254" s="3943"/>
      <c r="J254" s="559"/>
      <c r="K254" s="1978"/>
    </row>
    <row r="255" spans="1:11">
      <c r="A255" s="554"/>
      <c r="B255" s="3893"/>
      <c r="C255" s="532"/>
      <c r="D255" s="576"/>
      <c r="E255" s="582"/>
      <c r="F255" s="577"/>
      <c r="G255" s="577"/>
      <c r="H255" s="600"/>
      <c r="I255" s="577"/>
      <c r="J255" s="585">
        <v>1650</v>
      </c>
      <c r="K255" s="2035">
        <f>K253+J255</f>
        <v>13169506</v>
      </c>
    </row>
    <row r="256" spans="1:11">
      <c r="A256" s="557"/>
      <c r="B256" s="3886"/>
      <c r="C256" s="556" t="s">
        <v>869</v>
      </c>
      <c r="D256" s="485" t="s">
        <v>46</v>
      </c>
      <c r="E256" s="974"/>
      <c r="F256" s="3955"/>
      <c r="G256" s="3942"/>
      <c r="H256" s="3942"/>
      <c r="I256" s="3942">
        <v>469343</v>
      </c>
      <c r="J256" s="595"/>
      <c r="K256" s="1977">
        <f>K255-I256</f>
        <v>12700163</v>
      </c>
    </row>
    <row r="257" spans="1:11">
      <c r="A257" s="554"/>
      <c r="B257" s="3887"/>
      <c r="C257" s="555" t="s">
        <v>1779</v>
      </c>
      <c r="D257" s="3947"/>
      <c r="E257" s="3952"/>
      <c r="F257" s="3943"/>
      <c r="G257" s="3943"/>
      <c r="H257" s="3943"/>
      <c r="I257" s="3943"/>
      <c r="J257" s="559"/>
      <c r="K257" s="1978"/>
    </row>
    <row r="258" spans="1:11">
      <c r="A258" s="554"/>
      <c r="B258" s="3893"/>
      <c r="C258" s="532"/>
      <c r="D258" s="576"/>
      <c r="E258" s="582"/>
      <c r="F258" s="575"/>
      <c r="G258" s="575"/>
      <c r="H258" s="600"/>
      <c r="I258" s="577"/>
      <c r="J258" s="585">
        <v>1650</v>
      </c>
      <c r="K258" s="1978">
        <f>K256+J258</f>
        <v>12701813</v>
      </c>
    </row>
    <row r="259" spans="1:11">
      <c r="A259" s="557"/>
      <c r="B259" s="3886"/>
      <c r="C259" s="556" t="s">
        <v>869</v>
      </c>
      <c r="D259" s="485" t="s">
        <v>46</v>
      </c>
      <c r="E259" s="1136"/>
      <c r="F259" s="3955"/>
      <c r="G259" s="3942"/>
      <c r="H259" s="534"/>
      <c r="I259" s="3942">
        <v>38860</v>
      </c>
      <c r="J259" s="464"/>
      <c r="K259" s="1977">
        <f>K258-I259</f>
        <v>12662953</v>
      </c>
    </row>
    <row r="260" spans="1:11">
      <c r="A260" s="554"/>
      <c r="B260" s="3887"/>
      <c r="C260" s="555" t="s">
        <v>1780</v>
      </c>
      <c r="D260" s="3947"/>
      <c r="E260" s="3952"/>
      <c r="F260" s="3943"/>
      <c r="G260" s="3943"/>
      <c r="H260" s="515"/>
      <c r="I260" s="3943"/>
      <c r="J260" s="559"/>
      <c r="K260" s="1978"/>
    </row>
    <row r="261" spans="1:11">
      <c r="A261" s="554"/>
      <c r="B261" s="3893"/>
      <c r="C261" s="532"/>
      <c r="D261" s="576"/>
      <c r="E261" s="582"/>
      <c r="F261" s="577"/>
      <c r="G261" s="577"/>
      <c r="H261" s="600"/>
      <c r="I261" s="577"/>
      <c r="J261" s="585">
        <v>1650</v>
      </c>
      <c r="K261" s="1978">
        <f>K259+J261</f>
        <v>12664603</v>
      </c>
    </row>
    <row r="262" spans="1:11">
      <c r="A262" s="557"/>
      <c r="B262" s="3886"/>
      <c r="C262" s="480" t="s">
        <v>821</v>
      </c>
      <c r="D262" s="3953" t="s">
        <v>1892</v>
      </c>
      <c r="E262" s="3954" t="s">
        <v>1894</v>
      </c>
      <c r="F262" s="3955"/>
      <c r="G262" s="3955">
        <v>50846</v>
      </c>
      <c r="H262" s="2566"/>
      <c r="I262" s="2566"/>
      <c r="J262" s="595"/>
      <c r="K262" s="1977">
        <f>K261-G262</f>
        <v>12613757</v>
      </c>
    </row>
    <row r="263" spans="1:11">
      <c r="A263" s="554"/>
      <c r="B263" s="3887"/>
      <c r="C263" s="477" t="s">
        <v>1895</v>
      </c>
      <c r="D263" s="3947" t="s">
        <v>1893</v>
      </c>
      <c r="E263" s="3945"/>
      <c r="F263" s="3943"/>
      <c r="G263" s="3943"/>
      <c r="H263" s="1976"/>
      <c r="I263" s="1976"/>
      <c r="J263" s="595"/>
      <c r="K263" s="1978"/>
    </row>
    <row r="264" spans="1:11">
      <c r="A264" s="554"/>
      <c r="B264" s="3893"/>
      <c r="C264" s="532"/>
      <c r="D264" s="528"/>
      <c r="E264" s="584"/>
      <c r="F264" s="577"/>
      <c r="G264" s="577"/>
      <c r="H264" s="2034"/>
      <c r="I264" s="2034"/>
      <c r="J264" s="585">
        <v>1800</v>
      </c>
      <c r="K264" s="1978">
        <f>K262+J264</f>
        <v>12615557</v>
      </c>
    </row>
    <row r="265" spans="1:11">
      <c r="A265" s="557"/>
      <c r="B265" s="3886"/>
      <c r="C265" s="665" t="s">
        <v>815</v>
      </c>
      <c r="D265" s="3953" t="s">
        <v>1892</v>
      </c>
      <c r="E265" s="3954" t="s">
        <v>1894</v>
      </c>
      <c r="F265" s="3955"/>
      <c r="G265" s="3942">
        <v>131601</v>
      </c>
      <c r="H265" s="1975"/>
      <c r="I265" s="1975"/>
      <c r="J265" s="595"/>
      <c r="K265" s="1977">
        <f>K264-G265</f>
        <v>12483956</v>
      </c>
    </row>
    <row r="266" spans="1:11">
      <c r="A266" s="554"/>
      <c r="B266" s="3887"/>
      <c r="C266" s="538" t="s">
        <v>1896</v>
      </c>
      <c r="D266" s="3947" t="s">
        <v>1893</v>
      </c>
      <c r="E266" s="3945"/>
      <c r="F266" s="3943"/>
      <c r="G266" s="3943"/>
      <c r="H266" s="1976"/>
      <c r="I266" s="1976"/>
      <c r="J266" s="595"/>
      <c r="K266" s="1978"/>
    </row>
    <row r="267" spans="1:11">
      <c r="A267" s="554"/>
      <c r="B267" s="3893"/>
      <c r="C267" s="528"/>
      <c r="D267" s="576"/>
      <c r="E267" s="582"/>
      <c r="F267" s="577"/>
      <c r="G267" s="577"/>
      <c r="H267" s="2034"/>
      <c r="I267" s="2034"/>
      <c r="J267" s="585">
        <v>1800</v>
      </c>
      <c r="K267" s="1978">
        <f>K265+J267</f>
        <v>12485756</v>
      </c>
    </row>
    <row r="268" spans="1:11">
      <c r="A268" s="557"/>
      <c r="B268" s="3886"/>
      <c r="C268" s="499" t="s">
        <v>781</v>
      </c>
      <c r="D268" s="3953" t="s">
        <v>1892</v>
      </c>
      <c r="E268" s="3954" t="s">
        <v>1894</v>
      </c>
      <c r="F268" s="3949"/>
      <c r="G268" s="3949">
        <v>20390</v>
      </c>
      <c r="H268" s="1975"/>
      <c r="I268" s="1975"/>
      <c r="J268" s="595"/>
      <c r="K268" s="1977">
        <f>K267-G268</f>
        <v>12465366</v>
      </c>
    </row>
    <row r="269" spans="1:11">
      <c r="A269" s="554"/>
      <c r="B269" s="3887"/>
      <c r="C269" s="477" t="s">
        <v>1897</v>
      </c>
      <c r="D269" s="3947" t="s">
        <v>1893</v>
      </c>
      <c r="E269" s="3945"/>
      <c r="F269" s="3950"/>
      <c r="G269" s="3950"/>
      <c r="H269" s="1976"/>
      <c r="I269" s="1976"/>
      <c r="J269" s="595"/>
      <c r="K269" s="1978"/>
    </row>
    <row r="270" spans="1:11">
      <c r="A270" s="554"/>
      <c r="B270" s="3893"/>
      <c r="C270" s="532"/>
      <c r="D270" s="576"/>
      <c r="E270" s="582"/>
      <c r="F270" s="577"/>
      <c r="G270" s="577"/>
      <c r="H270" s="2034"/>
      <c r="I270" s="2034"/>
      <c r="J270" s="585">
        <v>1500</v>
      </c>
      <c r="K270" s="1978">
        <f>K268+J270</f>
        <v>12466866</v>
      </c>
    </row>
    <row r="271" spans="1:11">
      <c r="A271" s="557"/>
      <c r="B271" s="3886"/>
      <c r="C271" s="499" t="s">
        <v>781</v>
      </c>
      <c r="D271" s="3953" t="s">
        <v>1892</v>
      </c>
      <c r="E271" s="3954" t="s">
        <v>1894</v>
      </c>
      <c r="F271" s="3942"/>
      <c r="G271" s="3942">
        <v>42140</v>
      </c>
      <c r="H271" s="1975"/>
      <c r="I271" s="1975"/>
      <c r="J271" s="595"/>
      <c r="K271" s="1977">
        <f>K270-G271</f>
        <v>12424726</v>
      </c>
    </row>
    <row r="272" spans="1:11">
      <c r="A272" s="554"/>
      <c r="B272" s="3887"/>
      <c r="C272" s="477" t="s">
        <v>1898</v>
      </c>
      <c r="D272" s="3947" t="s">
        <v>1893</v>
      </c>
      <c r="E272" s="3945"/>
      <c r="F272" s="3943"/>
      <c r="G272" s="3943"/>
      <c r="H272" s="1976"/>
      <c r="I272" s="1976"/>
      <c r="J272" s="595"/>
      <c r="K272" s="1978"/>
    </row>
    <row r="273" spans="1:11">
      <c r="A273" s="554"/>
      <c r="B273" s="3893"/>
      <c r="C273" s="532"/>
      <c r="D273" s="576"/>
      <c r="E273" s="582"/>
      <c r="F273" s="577"/>
      <c r="G273" s="577"/>
      <c r="H273" s="2034"/>
      <c r="I273" s="2034"/>
      <c r="J273" s="585">
        <v>1500</v>
      </c>
      <c r="K273" s="2035">
        <f>K271+J273</f>
        <v>12426226</v>
      </c>
    </row>
    <row r="274" spans="1:11">
      <c r="A274" s="557"/>
      <c r="B274" s="3886"/>
      <c r="C274" s="556" t="s">
        <v>869</v>
      </c>
      <c r="D274" s="3953" t="s">
        <v>1892</v>
      </c>
      <c r="E274" s="3954" t="s">
        <v>1894</v>
      </c>
      <c r="F274" s="3942"/>
      <c r="G274" s="3942">
        <v>47352</v>
      </c>
      <c r="H274" s="1960"/>
      <c r="I274" s="1960"/>
      <c r="J274" s="3956"/>
      <c r="K274" s="1977">
        <f>K273-G274</f>
        <v>12378874</v>
      </c>
    </row>
    <row r="275" spans="1:11">
      <c r="A275" s="554"/>
      <c r="B275" s="3887"/>
      <c r="C275" s="555" t="s">
        <v>1903</v>
      </c>
      <c r="D275" s="3947" t="s">
        <v>1893</v>
      </c>
      <c r="E275" s="3945"/>
      <c r="F275" s="3943"/>
      <c r="G275" s="3943"/>
      <c r="H275" s="1961"/>
      <c r="I275" s="1961"/>
      <c r="J275" s="3957"/>
      <c r="K275" s="1978"/>
    </row>
    <row r="276" spans="1:11">
      <c r="A276" s="554"/>
      <c r="B276" s="3893"/>
      <c r="C276" s="532"/>
      <c r="D276" s="576"/>
      <c r="E276" s="582"/>
      <c r="F276" s="600"/>
      <c r="G276" s="600"/>
      <c r="H276" s="600"/>
      <c r="I276" s="600"/>
      <c r="J276" s="585">
        <v>1650</v>
      </c>
      <c r="K276" s="1978">
        <f>K274+J276</f>
        <v>12380524</v>
      </c>
    </row>
    <row r="277" spans="1:11">
      <c r="A277" s="557"/>
      <c r="B277" s="3886"/>
      <c r="C277" s="556" t="s">
        <v>869</v>
      </c>
      <c r="D277" s="3953" t="s">
        <v>1892</v>
      </c>
      <c r="E277" s="3954" t="s">
        <v>1894</v>
      </c>
      <c r="F277" s="3955"/>
      <c r="G277" s="3942">
        <v>45774</v>
      </c>
      <c r="H277" s="3942"/>
      <c r="I277" s="3942"/>
      <c r="J277" s="923"/>
      <c r="K277" s="1977">
        <f>K276-G277</f>
        <v>12334750</v>
      </c>
    </row>
    <row r="278" spans="1:11">
      <c r="A278" s="554"/>
      <c r="B278" s="3887"/>
      <c r="C278" s="555" t="s">
        <v>1904</v>
      </c>
      <c r="D278" s="3947" t="s">
        <v>1893</v>
      </c>
      <c r="E278" s="3945"/>
      <c r="F278" s="3943"/>
      <c r="G278" s="3943"/>
      <c r="H278" s="3943"/>
      <c r="I278" s="3943"/>
      <c r="J278" s="460"/>
      <c r="K278" s="1978"/>
    </row>
    <row r="279" spans="1:11">
      <c r="A279" s="554"/>
      <c r="B279" s="3893"/>
      <c r="C279" s="532"/>
      <c r="D279" s="528"/>
      <c r="E279" s="584"/>
      <c r="F279" s="577"/>
      <c r="G279" s="577"/>
      <c r="H279" s="600"/>
      <c r="I279" s="577"/>
      <c r="J279" s="585">
        <v>1650</v>
      </c>
      <c r="K279" s="1978">
        <f>K277+J279</f>
        <v>12336400</v>
      </c>
    </row>
    <row r="280" spans="1:11">
      <c r="A280" s="557"/>
      <c r="B280" s="3886"/>
      <c r="C280" s="474" t="s">
        <v>815</v>
      </c>
      <c r="D280" s="485" t="s">
        <v>1847</v>
      </c>
      <c r="E280" s="3944" t="s">
        <v>1848</v>
      </c>
      <c r="F280" s="3942"/>
      <c r="G280" s="3942">
        <v>533789</v>
      </c>
      <c r="H280" s="3959"/>
      <c r="I280" s="3942"/>
      <c r="J280" s="3956"/>
      <c r="K280" s="1977">
        <f>K279-G280</f>
        <v>11802611</v>
      </c>
    </row>
    <row r="281" spans="1:11">
      <c r="A281" s="554"/>
      <c r="B281" s="3887"/>
      <c r="C281" s="461" t="s">
        <v>1846</v>
      </c>
      <c r="D281" s="486" t="s">
        <v>1819</v>
      </c>
      <c r="E281" s="3945"/>
      <c r="F281" s="3943"/>
      <c r="G281" s="3943"/>
      <c r="H281" s="3960"/>
      <c r="I281" s="3943"/>
      <c r="J281" s="3957"/>
      <c r="K281" s="1978"/>
    </row>
    <row r="282" spans="1:11">
      <c r="A282" s="554"/>
      <c r="B282" s="3893"/>
      <c r="C282" s="532"/>
      <c r="D282" s="602"/>
      <c r="E282" s="605"/>
      <c r="F282" s="577"/>
      <c r="G282" s="577"/>
      <c r="H282" s="600"/>
      <c r="I282" s="577"/>
      <c r="J282" s="604">
        <v>1800</v>
      </c>
      <c r="K282" s="1978">
        <f>K280+J282</f>
        <v>11804411</v>
      </c>
    </row>
    <row r="283" spans="1:11">
      <c r="A283" s="557"/>
      <c r="B283" s="3886"/>
      <c r="C283" s="517" t="s">
        <v>1716</v>
      </c>
      <c r="D283" s="485" t="s">
        <v>1847</v>
      </c>
      <c r="E283" s="3944" t="s">
        <v>1848</v>
      </c>
      <c r="F283" s="3949"/>
      <c r="G283" s="3949">
        <v>47900</v>
      </c>
      <c r="H283" s="537"/>
      <c r="I283" s="1975"/>
      <c r="J283" s="595"/>
      <c r="K283" s="1977">
        <f>K282-G283</f>
        <v>11756511</v>
      </c>
    </row>
    <row r="284" spans="1:11">
      <c r="A284" s="554"/>
      <c r="B284" s="3887"/>
      <c r="C284" s="555" t="s">
        <v>1890</v>
      </c>
      <c r="D284" s="486" t="s">
        <v>1819</v>
      </c>
      <c r="E284" s="3945"/>
      <c r="F284" s="3950"/>
      <c r="G284" s="3950"/>
      <c r="H284" s="515"/>
      <c r="I284" s="1976"/>
      <c r="J284" s="595"/>
      <c r="K284" s="1978"/>
    </row>
    <row r="285" spans="1:11">
      <c r="A285" s="554"/>
      <c r="B285" s="3893"/>
      <c r="C285" s="532"/>
      <c r="D285" s="576"/>
      <c r="E285" s="582"/>
      <c r="F285" s="577"/>
      <c r="G285" s="577"/>
      <c r="H285" s="600"/>
      <c r="I285" s="2034"/>
      <c r="J285" s="585">
        <v>750</v>
      </c>
      <c r="K285" s="2035">
        <f>K283+J285</f>
        <v>11757261</v>
      </c>
    </row>
    <row r="286" spans="1:11">
      <c r="A286" s="525"/>
      <c r="B286" s="3886"/>
      <c r="C286" s="556" t="s">
        <v>869</v>
      </c>
      <c r="D286" s="485" t="s">
        <v>1847</v>
      </c>
      <c r="E286" s="3944" t="s">
        <v>1848</v>
      </c>
      <c r="F286" s="3942"/>
      <c r="G286" s="3942">
        <v>40235</v>
      </c>
      <c r="H286" s="537"/>
      <c r="I286" s="3942"/>
      <c r="J286" s="595"/>
      <c r="K286" s="1977">
        <f>K285-G286</f>
        <v>11717026</v>
      </c>
    </row>
    <row r="287" spans="1:11">
      <c r="A287" s="554"/>
      <c r="B287" s="3887"/>
      <c r="C287" s="555" t="s">
        <v>1849</v>
      </c>
      <c r="D287" s="486" t="s">
        <v>1819</v>
      </c>
      <c r="E287" s="3945"/>
      <c r="F287" s="3943"/>
      <c r="G287" s="3943"/>
      <c r="H287" s="515"/>
      <c r="I287" s="3943"/>
      <c r="J287" s="559"/>
      <c r="K287" s="1978"/>
    </row>
    <row r="288" spans="1:11">
      <c r="A288" s="554"/>
      <c r="B288" s="3893"/>
      <c r="C288" s="532"/>
      <c r="D288" s="576"/>
      <c r="E288" s="582"/>
      <c r="F288" s="577"/>
      <c r="G288" s="577"/>
      <c r="H288" s="600"/>
      <c r="I288" s="577"/>
      <c r="J288" s="585">
        <v>1650</v>
      </c>
      <c r="K288" s="1978">
        <f>K286+J288</f>
        <v>11718676</v>
      </c>
    </row>
    <row r="289" spans="1:11">
      <c r="A289" s="557"/>
      <c r="B289" s="3886"/>
      <c r="C289" s="517" t="s">
        <v>821</v>
      </c>
      <c r="D289" s="3946" t="s">
        <v>1427</v>
      </c>
      <c r="E289" s="3944" t="s">
        <v>1544</v>
      </c>
      <c r="F289" s="3955"/>
      <c r="G289" s="3942">
        <v>196954</v>
      </c>
      <c r="H289" s="537"/>
      <c r="I289" s="3942"/>
      <c r="J289" s="923"/>
      <c r="K289" s="1977">
        <f>K288-G289</f>
        <v>11521722</v>
      </c>
    </row>
    <row r="290" spans="1:11">
      <c r="A290" s="554"/>
      <c r="B290" s="3887"/>
      <c r="C290" s="555" t="s">
        <v>1426</v>
      </c>
      <c r="D290" s="3947" t="s">
        <v>729</v>
      </c>
      <c r="E290" s="3945"/>
      <c r="F290" s="3943"/>
      <c r="G290" s="3943"/>
      <c r="H290" s="515"/>
      <c r="I290" s="3943"/>
      <c r="J290" s="460"/>
      <c r="K290" s="1978"/>
    </row>
    <row r="291" spans="1:11">
      <c r="A291" s="554"/>
      <c r="B291" s="3893"/>
      <c r="C291" s="532"/>
      <c r="D291" s="528"/>
      <c r="E291" s="584"/>
      <c r="F291" s="577"/>
      <c r="G291" s="577"/>
      <c r="H291" s="600"/>
      <c r="I291" s="577"/>
      <c r="J291" s="604">
        <v>1800</v>
      </c>
      <c r="K291" s="2035">
        <f>K289+J291</f>
        <v>11523522</v>
      </c>
    </row>
    <row r="292" spans="1:11">
      <c r="A292" s="557"/>
      <c r="B292" s="3886"/>
      <c r="C292" s="435" t="s">
        <v>796</v>
      </c>
      <c r="D292" s="3946" t="s">
        <v>1427</v>
      </c>
      <c r="E292" s="1136" t="s">
        <v>1544</v>
      </c>
      <c r="F292" s="3942"/>
      <c r="G292" s="3942">
        <v>64700</v>
      </c>
      <c r="H292" s="3942"/>
      <c r="I292" s="3942"/>
      <c r="J292" s="595"/>
      <c r="K292" s="1977">
        <f>K291-G292</f>
        <v>11458822</v>
      </c>
    </row>
    <row r="293" spans="1:11">
      <c r="A293" s="554"/>
      <c r="B293" s="3887"/>
      <c r="C293" s="509" t="s">
        <v>1522</v>
      </c>
      <c r="D293" s="3947" t="s">
        <v>729</v>
      </c>
      <c r="E293" s="3952"/>
      <c r="F293" s="3943"/>
      <c r="G293" s="3943"/>
      <c r="H293" s="3943"/>
      <c r="I293" s="3943"/>
      <c r="J293" s="559"/>
      <c r="K293" s="1978"/>
    </row>
    <row r="294" spans="1:11">
      <c r="A294" s="554"/>
      <c r="B294" s="3893"/>
      <c r="C294" s="532"/>
      <c r="D294" s="576"/>
      <c r="E294" s="582"/>
      <c r="F294" s="577"/>
      <c r="G294" s="577"/>
      <c r="H294" s="600"/>
      <c r="I294" s="577"/>
      <c r="J294" s="604">
        <v>750</v>
      </c>
      <c r="K294" s="1978">
        <f>K292+J294</f>
        <v>11459572</v>
      </c>
    </row>
    <row r="295" spans="1:11">
      <c r="A295" s="557"/>
      <c r="B295" s="3886"/>
      <c r="C295" s="474" t="s">
        <v>821</v>
      </c>
      <c r="D295" s="3946" t="s">
        <v>790</v>
      </c>
      <c r="E295" s="3944" t="s">
        <v>877</v>
      </c>
      <c r="F295" s="9492"/>
      <c r="G295" s="9609">
        <v>202465</v>
      </c>
      <c r="H295" s="537"/>
      <c r="I295" s="1975"/>
      <c r="J295" s="595"/>
      <c r="K295" s="1977">
        <f>K294-G295</f>
        <v>11257107</v>
      </c>
    </row>
    <row r="296" spans="1:11">
      <c r="A296" s="554"/>
      <c r="B296" s="3887"/>
      <c r="C296" s="477" t="s">
        <v>827</v>
      </c>
      <c r="D296" s="3947" t="s">
        <v>304</v>
      </c>
      <c r="E296" s="3945"/>
      <c r="F296" s="9493"/>
      <c r="G296" s="9610"/>
      <c r="H296" s="515"/>
      <c r="I296" s="1976"/>
      <c r="J296" s="595"/>
      <c r="K296" s="1978"/>
    </row>
    <row r="297" spans="1:11">
      <c r="A297" s="554"/>
      <c r="B297" s="3893"/>
      <c r="C297" s="532"/>
      <c r="D297" s="576"/>
      <c r="E297" s="582"/>
      <c r="F297" s="577"/>
      <c r="G297" s="577"/>
      <c r="H297" s="600"/>
      <c r="I297" s="2034"/>
      <c r="J297" s="585">
        <v>1800</v>
      </c>
      <c r="K297" s="1978">
        <f>K295+J297</f>
        <v>11258907</v>
      </c>
    </row>
    <row r="298" spans="1:11">
      <c r="A298" s="557"/>
      <c r="B298" s="3886"/>
      <c r="C298" s="474" t="s">
        <v>815</v>
      </c>
      <c r="D298" s="3946" t="s">
        <v>790</v>
      </c>
      <c r="E298" s="974" t="s">
        <v>877</v>
      </c>
      <c r="F298" s="3942"/>
      <c r="G298" s="3949">
        <v>9671</v>
      </c>
      <c r="H298" s="534"/>
      <c r="I298" s="1975"/>
      <c r="J298" s="595"/>
      <c r="K298" s="1977">
        <f>K297-G298</f>
        <v>11249236</v>
      </c>
    </row>
    <row r="299" spans="1:11">
      <c r="A299" s="554"/>
      <c r="B299" s="3887"/>
      <c r="C299" s="477" t="s">
        <v>828</v>
      </c>
      <c r="D299" s="3947" t="s">
        <v>304</v>
      </c>
      <c r="E299" s="3952"/>
      <c r="F299" s="3943"/>
      <c r="G299" s="3950"/>
      <c r="H299" s="515"/>
      <c r="I299" s="1976"/>
      <c r="J299" s="595"/>
      <c r="K299" s="1978"/>
    </row>
    <row r="300" spans="1:11">
      <c r="A300" s="554"/>
      <c r="B300" s="3893"/>
      <c r="C300" s="532"/>
      <c r="D300" s="576"/>
      <c r="E300" s="582"/>
      <c r="F300" s="577"/>
      <c r="G300" s="577"/>
      <c r="H300" s="600"/>
      <c r="I300" s="2034"/>
      <c r="J300" s="585">
        <v>1800</v>
      </c>
      <c r="K300" s="2080">
        <f>K298+J300</f>
        <v>11251036</v>
      </c>
    </row>
    <row r="301" spans="1:11">
      <c r="A301" s="557"/>
      <c r="B301" s="3886"/>
      <c r="C301" s="525" t="s">
        <v>781</v>
      </c>
      <c r="D301" s="3953" t="s">
        <v>790</v>
      </c>
      <c r="E301" s="3944" t="s">
        <v>877</v>
      </c>
      <c r="F301" s="3942"/>
      <c r="G301" s="3942">
        <v>29190</v>
      </c>
      <c r="H301" s="537"/>
      <c r="I301" s="1975"/>
      <c r="J301" s="595"/>
      <c r="K301" s="1977">
        <f>K300-G301</f>
        <v>11221846</v>
      </c>
    </row>
    <row r="302" spans="1:11">
      <c r="A302" s="554"/>
      <c r="B302" s="3887"/>
      <c r="C302" s="539" t="s">
        <v>789</v>
      </c>
      <c r="D302" s="540" t="s">
        <v>304</v>
      </c>
      <c r="E302" s="3945"/>
      <c r="F302" s="3943"/>
      <c r="G302" s="3943"/>
      <c r="H302" s="515"/>
      <c r="I302" s="1976"/>
      <c r="J302" s="595"/>
      <c r="K302" s="1978"/>
    </row>
    <row r="303" spans="1:11">
      <c r="A303" s="554"/>
      <c r="B303" s="3893"/>
      <c r="C303" s="532"/>
      <c r="D303" s="576"/>
      <c r="E303" s="582"/>
      <c r="F303" s="577"/>
      <c r="G303" s="577"/>
      <c r="H303" s="600"/>
      <c r="I303" s="2034"/>
      <c r="J303" s="585">
        <v>1500</v>
      </c>
      <c r="K303" s="1978">
        <f>K301+J303</f>
        <v>11223346</v>
      </c>
    </row>
    <row r="304" spans="1:11">
      <c r="A304" s="557"/>
      <c r="B304" s="3886"/>
      <c r="C304" s="525" t="s">
        <v>2021</v>
      </c>
      <c r="D304" s="3953" t="s">
        <v>790</v>
      </c>
      <c r="E304" s="3944" t="s">
        <v>877</v>
      </c>
      <c r="F304" s="3942"/>
      <c r="G304" s="3942">
        <v>48500</v>
      </c>
      <c r="H304" s="537"/>
      <c r="I304" s="1975"/>
      <c r="J304" s="595"/>
      <c r="K304" s="1977">
        <f>K303-G304</f>
        <v>11174846</v>
      </c>
    </row>
    <row r="305" spans="1:11">
      <c r="A305" s="554"/>
      <c r="B305" s="3887"/>
      <c r="C305" s="539" t="s">
        <v>1981</v>
      </c>
      <c r="D305" s="540" t="s">
        <v>304</v>
      </c>
      <c r="E305" s="3945"/>
      <c r="F305" s="3943"/>
      <c r="G305" s="3943"/>
      <c r="H305" s="515"/>
      <c r="I305" s="1976"/>
      <c r="J305" s="595"/>
      <c r="K305" s="1978"/>
    </row>
    <row r="306" spans="1:11">
      <c r="A306" s="554"/>
      <c r="B306" s="533"/>
      <c r="C306" s="532"/>
      <c r="D306" s="576"/>
      <c r="E306" s="582"/>
      <c r="F306" s="577"/>
      <c r="G306" s="577"/>
      <c r="H306" s="600"/>
      <c r="I306" s="2034"/>
      <c r="J306" s="585">
        <v>750</v>
      </c>
      <c r="K306" s="1978">
        <f>K304+J306</f>
        <v>11175596</v>
      </c>
    </row>
    <row r="307" spans="1:11">
      <c r="A307" s="557"/>
      <c r="B307" s="3886"/>
      <c r="C307" s="556" t="s">
        <v>869</v>
      </c>
      <c r="D307" s="3946" t="s">
        <v>838</v>
      </c>
      <c r="E307" s="3944" t="s">
        <v>877</v>
      </c>
      <c r="F307" s="3942"/>
      <c r="G307" s="3942">
        <v>25000</v>
      </c>
      <c r="H307" s="3942"/>
      <c r="I307" s="3942"/>
      <c r="J307" s="595"/>
      <c r="K307" s="1977">
        <f>K306-G307</f>
        <v>11150596</v>
      </c>
    </row>
    <row r="308" spans="1:11">
      <c r="A308" s="554"/>
      <c r="B308" s="3887"/>
      <c r="C308" s="555" t="s">
        <v>1782</v>
      </c>
      <c r="D308" s="3947" t="s">
        <v>304</v>
      </c>
      <c r="E308" s="3945"/>
      <c r="F308" s="3943"/>
      <c r="G308" s="3943"/>
      <c r="H308" s="3943"/>
      <c r="I308" s="3943"/>
      <c r="J308" s="559"/>
      <c r="K308" s="1978"/>
    </row>
    <row r="309" spans="1:11">
      <c r="A309" s="554"/>
      <c r="B309" s="533"/>
      <c r="C309" s="532"/>
      <c r="D309" s="576"/>
      <c r="E309" s="582"/>
      <c r="F309" s="577"/>
      <c r="G309" s="577"/>
      <c r="H309" s="600"/>
      <c r="I309" s="577"/>
      <c r="J309" s="604">
        <v>1650</v>
      </c>
      <c r="K309" s="2035">
        <f>K307+J309</f>
        <v>11152246</v>
      </c>
    </row>
    <row r="310" spans="1:11">
      <c r="A310" s="525" t="s">
        <v>356</v>
      </c>
      <c r="B310" s="3886"/>
      <c r="C310" s="556" t="s">
        <v>869</v>
      </c>
      <c r="D310" s="3946" t="s">
        <v>1720</v>
      </c>
      <c r="E310" s="1796" t="s">
        <v>1739</v>
      </c>
      <c r="F310" s="457"/>
      <c r="G310" s="3962"/>
      <c r="H310" s="3956"/>
      <c r="I310" s="3942">
        <v>45185</v>
      </c>
      <c r="J310" s="595"/>
      <c r="K310" s="1977">
        <f>K309-I310</f>
        <v>11107061</v>
      </c>
    </row>
    <row r="311" spans="1:11">
      <c r="A311" s="554"/>
      <c r="B311" s="3887"/>
      <c r="C311" s="553" t="s">
        <v>1723</v>
      </c>
      <c r="D311" s="3947" t="s">
        <v>1479</v>
      </c>
      <c r="E311" s="3952"/>
      <c r="F311" s="461"/>
      <c r="G311" s="3963"/>
      <c r="H311" s="3957"/>
      <c r="I311" s="3943"/>
      <c r="J311" s="595"/>
      <c r="K311" s="1978"/>
    </row>
    <row r="312" spans="1:11">
      <c r="A312" s="554"/>
      <c r="B312" s="3893"/>
      <c r="C312" s="546"/>
      <c r="D312" s="576"/>
      <c r="E312" s="584"/>
      <c r="F312" s="577"/>
      <c r="G312" s="577"/>
      <c r="H312" s="600"/>
      <c r="I312" s="577"/>
      <c r="J312" s="585">
        <v>1650</v>
      </c>
      <c r="K312" s="1978">
        <f>K310+J312</f>
        <v>11108711</v>
      </c>
    </row>
    <row r="313" spans="1:11">
      <c r="A313" s="557"/>
      <c r="B313" s="3886"/>
      <c r="C313" s="517" t="s">
        <v>815</v>
      </c>
      <c r="D313" s="3946" t="s">
        <v>160</v>
      </c>
      <c r="E313" s="3944" t="s">
        <v>162</v>
      </c>
      <c r="F313" s="3942"/>
      <c r="G313" s="3942">
        <v>502620</v>
      </c>
      <c r="H313" s="3942"/>
      <c r="I313" s="3942"/>
      <c r="J313" s="595"/>
      <c r="K313" s="1977">
        <f>K312-G313</f>
        <v>10606091</v>
      </c>
    </row>
    <row r="314" spans="1:11">
      <c r="A314" s="554"/>
      <c r="B314" s="3887"/>
      <c r="C314" s="563" t="s">
        <v>849</v>
      </c>
      <c r="D314" s="3947" t="s">
        <v>850</v>
      </c>
      <c r="E314" s="3945"/>
      <c r="F314" s="3943"/>
      <c r="G314" s="3943"/>
      <c r="H314" s="3943"/>
      <c r="I314" s="3943"/>
      <c r="J314" s="559"/>
      <c r="K314" s="1978"/>
    </row>
    <row r="315" spans="1:11">
      <c r="A315" s="554"/>
      <c r="B315" s="3893"/>
      <c r="C315" s="532"/>
      <c r="D315" s="576"/>
      <c r="E315" s="582"/>
      <c r="F315" s="575"/>
      <c r="G315" s="575"/>
      <c r="H315" s="600"/>
      <c r="I315" s="577"/>
      <c r="J315" s="585">
        <v>1800</v>
      </c>
      <c r="K315" s="1978">
        <f>K313+J315</f>
        <v>10607891</v>
      </c>
    </row>
    <row r="316" spans="1:11">
      <c r="A316" s="557"/>
      <c r="B316" s="3886"/>
      <c r="C316" s="556" t="s">
        <v>869</v>
      </c>
      <c r="D316" s="3946" t="s">
        <v>160</v>
      </c>
      <c r="E316" s="3944" t="s">
        <v>162</v>
      </c>
      <c r="F316" s="3942"/>
      <c r="G316" s="3942">
        <v>294860</v>
      </c>
      <c r="H316" s="534"/>
      <c r="I316" s="3942"/>
      <c r="J316" s="595"/>
      <c r="K316" s="1977">
        <f>K315-G316</f>
        <v>10313031</v>
      </c>
    </row>
    <row r="317" spans="1:11">
      <c r="A317" s="554"/>
      <c r="B317" s="3887"/>
      <c r="C317" s="555" t="s">
        <v>1781</v>
      </c>
      <c r="D317" s="3947" t="s">
        <v>850</v>
      </c>
      <c r="E317" s="3945"/>
      <c r="F317" s="3943"/>
      <c r="G317" s="3943"/>
      <c r="H317" s="515"/>
      <c r="I317" s="3943"/>
      <c r="J317" s="559"/>
      <c r="K317" s="1978"/>
    </row>
    <row r="318" spans="1:11">
      <c r="A318" s="554"/>
      <c r="B318" s="3893"/>
      <c r="C318" s="532"/>
      <c r="D318" s="576"/>
      <c r="E318" s="582"/>
      <c r="F318" s="577"/>
      <c r="G318" s="577"/>
      <c r="H318" s="600"/>
      <c r="I318" s="577"/>
      <c r="J318" s="585">
        <v>1650</v>
      </c>
      <c r="K318" s="1978">
        <f>K316+J318</f>
        <v>10314681</v>
      </c>
    </row>
    <row r="319" spans="1:11">
      <c r="A319" s="557"/>
      <c r="B319" s="3886"/>
      <c r="C319" s="474" t="s">
        <v>815</v>
      </c>
      <c r="D319" s="3958" t="s">
        <v>302</v>
      </c>
      <c r="E319" s="974" t="s">
        <v>878</v>
      </c>
      <c r="F319" s="3942"/>
      <c r="G319" s="3956">
        <v>91221</v>
      </c>
      <c r="H319" s="537"/>
      <c r="I319" s="1975"/>
      <c r="J319" s="595"/>
      <c r="K319" s="1977">
        <f>K318-G319</f>
        <v>10223460</v>
      </c>
    </row>
    <row r="320" spans="1:11">
      <c r="A320" s="554"/>
      <c r="B320" s="3887"/>
      <c r="C320" s="477" t="s">
        <v>831</v>
      </c>
      <c r="D320" s="3961" t="s">
        <v>918</v>
      </c>
      <c r="E320" s="3952"/>
      <c r="F320" s="3943"/>
      <c r="G320" s="3957"/>
      <c r="H320" s="515"/>
      <c r="I320" s="1976"/>
      <c r="J320" s="595"/>
      <c r="K320" s="1978"/>
    </row>
    <row r="321" spans="1:11">
      <c r="A321" s="554"/>
      <c r="B321" s="3893"/>
      <c r="C321" s="532"/>
      <c r="D321" s="576"/>
      <c r="E321" s="582"/>
      <c r="F321" s="577"/>
      <c r="G321" s="577"/>
      <c r="H321" s="600"/>
      <c r="I321" s="2034"/>
      <c r="J321" s="585">
        <v>1800</v>
      </c>
      <c r="K321" s="2080">
        <f>K319+J321</f>
        <v>10225260</v>
      </c>
    </row>
    <row r="322" spans="1:11">
      <c r="A322" s="557"/>
      <c r="B322" s="3886"/>
      <c r="C322" s="474" t="s">
        <v>821</v>
      </c>
      <c r="D322" s="3946" t="s">
        <v>302</v>
      </c>
      <c r="E322" s="974" t="s">
        <v>878</v>
      </c>
      <c r="F322" s="3942"/>
      <c r="G322" s="3942">
        <v>22120</v>
      </c>
      <c r="H322" s="3942"/>
      <c r="I322" s="1975"/>
      <c r="J322" s="595"/>
      <c r="K322" s="1977">
        <f>K321-G322</f>
        <v>10203140</v>
      </c>
    </row>
    <row r="323" spans="1:11">
      <c r="A323" s="554"/>
      <c r="B323" s="3887"/>
      <c r="C323" s="477" t="s">
        <v>1024</v>
      </c>
      <c r="D323" s="3947" t="s">
        <v>918</v>
      </c>
      <c r="E323" s="3952"/>
      <c r="F323" s="3943"/>
      <c r="G323" s="3943"/>
      <c r="H323" s="3943"/>
      <c r="I323" s="1976"/>
      <c r="J323" s="595"/>
      <c r="K323" s="1978"/>
    </row>
    <row r="324" spans="1:11">
      <c r="A324" s="554"/>
      <c r="B324" s="3893"/>
      <c r="C324" s="528"/>
      <c r="D324" s="576"/>
      <c r="E324" s="574"/>
      <c r="F324" s="577"/>
      <c r="G324" s="577"/>
      <c r="H324" s="600"/>
      <c r="I324" s="2034"/>
      <c r="J324" s="585">
        <v>1800</v>
      </c>
      <c r="K324" s="1978">
        <f>K322+J324</f>
        <v>10204940</v>
      </c>
    </row>
    <row r="325" spans="1:11">
      <c r="A325" s="525"/>
      <c r="B325" s="3886"/>
      <c r="C325" s="517" t="s">
        <v>796</v>
      </c>
      <c r="D325" s="3946" t="s">
        <v>302</v>
      </c>
      <c r="E325" s="974" t="s">
        <v>878</v>
      </c>
      <c r="F325" s="3955"/>
      <c r="G325" s="3942">
        <v>85300</v>
      </c>
      <c r="H325" s="537"/>
      <c r="I325" s="1975"/>
      <c r="J325" s="595"/>
      <c r="K325" s="1977">
        <f>K324-G325</f>
        <v>10119640</v>
      </c>
    </row>
    <row r="326" spans="1:11">
      <c r="A326" s="554"/>
      <c r="B326" s="3887"/>
      <c r="C326" s="555" t="s">
        <v>1521</v>
      </c>
      <c r="D326" s="3947" t="s">
        <v>918</v>
      </c>
      <c r="E326" s="3952"/>
      <c r="F326" s="3943"/>
      <c r="G326" s="3943"/>
      <c r="H326" s="515"/>
      <c r="I326" s="1976"/>
      <c r="J326" s="595"/>
      <c r="K326" s="1978"/>
    </row>
    <row r="327" spans="1:11">
      <c r="A327" s="554"/>
      <c r="B327" s="3893"/>
      <c r="C327" s="532"/>
      <c r="D327" s="576"/>
      <c r="E327" s="582"/>
      <c r="F327" s="577"/>
      <c r="G327" s="577"/>
      <c r="H327" s="600"/>
      <c r="I327" s="2034"/>
      <c r="J327" s="585">
        <v>750</v>
      </c>
      <c r="K327" s="2035">
        <f>K325+J327</f>
        <v>10120390</v>
      </c>
    </row>
    <row r="328" spans="1:11">
      <c r="A328" s="557"/>
      <c r="B328" s="3886"/>
      <c r="C328" s="517" t="s">
        <v>796</v>
      </c>
      <c r="D328" s="3946" t="s">
        <v>302</v>
      </c>
      <c r="E328" s="3944" t="s">
        <v>878</v>
      </c>
      <c r="F328" s="3955"/>
      <c r="G328" s="3942">
        <v>41300</v>
      </c>
      <c r="H328" s="537"/>
      <c r="I328" s="1975"/>
      <c r="J328" s="595"/>
      <c r="K328" s="1977">
        <f>K327-G328</f>
        <v>10079090</v>
      </c>
    </row>
    <row r="329" spans="1:11">
      <c r="A329" s="554"/>
      <c r="B329" s="3887"/>
      <c r="C329" s="555" t="s">
        <v>1038</v>
      </c>
      <c r="D329" s="3947" t="s">
        <v>918</v>
      </c>
      <c r="E329" s="3945"/>
      <c r="F329" s="3943"/>
      <c r="G329" s="3943"/>
      <c r="H329" s="515"/>
      <c r="I329" s="1976"/>
      <c r="J329" s="595"/>
      <c r="K329" s="1978"/>
    </row>
    <row r="330" spans="1:11">
      <c r="A330" s="554"/>
      <c r="B330" s="533"/>
      <c r="C330" s="532"/>
      <c r="D330" s="528"/>
      <c r="E330" s="584"/>
      <c r="F330" s="577"/>
      <c r="G330" s="577"/>
      <c r="H330" s="600"/>
      <c r="I330" s="2034"/>
      <c r="J330" s="585">
        <v>750</v>
      </c>
      <c r="K330" s="1978">
        <f>K328+J330</f>
        <v>10079840</v>
      </c>
    </row>
    <row r="331" spans="1:11">
      <c r="A331" s="9725"/>
      <c r="B331" s="3886"/>
      <c r="C331" s="556" t="s">
        <v>869</v>
      </c>
      <c r="D331" s="3946" t="s">
        <v>302</v>
      </c>
      <c r="E331" s="974" t="s">
        <v>878</v>
      </c>
      <c r="F331" s="3942"/>
      <c r="G331" s="3942">
        <v>55800</v>
      </c>
      <c r="H331" s="534"/>
      <c r="I331" s="3942"/>
      <c r="J331" s="595"/>
      <c r="K331" s="1977">
        <f>K330-G331</f>
        <v>10024040</v>
      </c>
    </row>
    <row r="332" spans="1:11">
      <c r="A332" s="9724"/>
      <c r="B332" s="3887"/>
      <c r="C332" s="555" t="s">
        <v>1783</v>
      </c>
      <c r="D332" s="3947" t="s">
        <v>918</v>
      </c>
      <c r="E332" s="3952"/>
      <c r="F332" s="3943"/>
      <c r="G332" s="3943"/>
      <c r="H332" s="515"/>
      <c r="I332" s="3943"/>
      <c r="J332" s="559"/>
      <c r="K332" s="1978"/>
    </row>
    <row r="333" spans="1:11">
      <c r="A333" s="554"/>
      <c r="B333" s="3893"/>
      <c r="C333" s="532"/>
      <c r="D333" s="576"/>
      <c r="E333" s="582"/>
      <c r="F333" s="577"/>
      <c r="G333" s="577"/>
      <c r="H333" s="600"/>
      <c r="I333" s="577"/>
      <c r="J333" s="604">
        <v>1650</v>
      </c>
      <c r="K333" s="1978">
        <f>K331+J333</f>
        <v>10025690</v>
      </c>
    </row>
    <row r="334" spans="1:11">
      <c r="A334" s="9725"/>
      <c r="B334" s="3886"/>
      <c r="C334" s="556" t="s">
        <v>821</v>
      </c>
      <c r="D334" s="3946" t="s">
        <v>1339</v>
      </c>
      <c r="E334" s="1136" t="s">
        <v>1347</v>
      </c>
      <c r="F334" s="3942"/>
      <c r="G334" s="3942">
        <v>475919</v>
      </c>
      <c r="H334" s="534"/>
      <c r="I334" s="3942"/>
      <c r="J334" s="2070"/>
      <c r="K334" s="1977">
        <f>K333-G334</f>
        <v>9549771</v>
      </c>
    </row>
    <row r="335" spans="1:11">
      <c r="A335" s="9724"/>
      <c r="B335" s="3887"/>
      <c r="C335" s="555" t="s">
        <v>1338</v>
      </c>
      <c r="D335" s="3947" t="s">
        <v>304</v>
      </c>
      <c r="E335" s="3952"/>
      <c r="F335" s="3943"/>
      <c r="G335" s="3943"/>
      <c r="H335" s="515"/>
      <c r="I335" s="3943"/>
      <c r="J335" s="2070"/>
      <c r="K335" s="1978"/>
    </row>
    <row r="336" spans="1:11">
      <c r="A336" s="554"/>
      <c r="B336" s="3893"/>
      <c r="C336" s="532"/>
      <c r="D336" s="576"/>
      <c r="E336" s="582"/>
      <c r="F336" s="577"/>
      <c r="G336" s="577"/>
      <c r="H336" s="600"/>
      <c r="I336" s="577"/>
      <c r="J336" s="585">
        <v>1800</v>
      </c>
      <c r="K336" s="2080">
        <f>K334+J336</f>
        <v>9551571</v>
      </c>
    </row>
    <row r="337" spans="1:11">
      <c r="A337" s="9725"/>
      <c r="B337" s="3886"/>
      <c r="C337" s="556" t="s">
        <v>869</v>
      </c>
      <c r="D337" s="3946" t="s">
        <v>1339</v>
      </c>
      <c r="E337" s="1136" t="s">
        <v>1347</v>
      </c>
      <c r="F337" s="3942"/>
      <c r="G337" s="3942">
        <v>60294</v>
      </c>
      <c r="H337" s="537"/>
      <c r="I337" s="3942"/>
      <c r="J337" s="595"/>
      <c r="K337" s="1977">
        <f>K336-G337</f>
        <v>9491277</v>
      </c>
    </row>
    <row r="338" spans="1:11">
      <c r="A338" s="9724"/>
      <c r="B338" s="3887"/>
      <c r="C338" s="555" t="s">
        <v>1433</v>
      </c>
      <c r="D338" s="3947" t="s">
        <v>304</v>
      </c>
      <c r="E338" s="3952"/>
      <c r="F338" s="3943"/>
      <c r="G338" s="3943"/>
      <c r="H338" s="515"/>
      <c r="I338" s="3943"/>
      <c r="J338" s="559"/>
      <c r="K338" s="1978"/>
    </row>
    <row r="339" spans="1:11">
      <c r="A339" s="554"/>
      <c r="B339" s="3893"/>
      <c r="C339" s="532"/>
      <c r="D339" s="576"/>
      <c r="E339" s="582"/>
      <c r="F339" s="577"/>
      <c r="G339" s="577"/>
      <c r="H339" s="600"/>
      <c r="I339" s="577"/>
      <c r="J339" s="585">
        <v>1650</v>
      </c>
      <c r="K339" s="1978">
        <f>K337+J339</f>
        <v>9492927</v>
      </c>
    </row>
    <row r="340" spans="1:11">
      <c r="A340" s="9725"/>
      <c r="B340" s="3886"/>
      <c r="C340" s="517" t="s">
        <v>796</v>
      </c>
      <c r="D340" s="3946" t="s">
        <v>1750</v>
      </c>
      <c r="E340" s="3944" t="s">
        <v>406</v>
      </c>
      <c r="F340" s="3955"/>
      <c r="G340" s="3942">
        <v>153500</v>
      </c>
      <c r="H340" s="3942"/>
      <c r="I340" s="3942"/>
      <c r="J340" s="595"/>
      <c r="K340" s="1977">
        <f>K339-G340</f>
        <v>9339427</v>
      </c>
    </row>
    <row r="341" spans="1:11">
      <c r="A341" s="9724"/>
      <c r="B341" s="3887"/>
      <c r="C341" s="555" t="s">
        <v>1034</v>
      </c>
      <c r="D341" s="3947" t="s">
        <v>698</v>
      </c>
      <c r="E341" s="3945"/>
      <c r="F341" s="3943"/>
      <c r="G341" s="3943"/>
      <c r="H341" s="3943"/>
      <c r="I341" s="3943"/>
      <c r="J341" s="559"/>
      <c r="K341" s="1978"/>
    </row>
    <row r="342" spans="1:11">
      <c r="A342" s="554"/>
      <c r="B342" s="3893"/>
      <c r="C342" s="532"/>
      <c r="D342" s="576"/>
      <c r="E342" s="582"/>
      <c r="F342" s="575"/>
      <c r="G342" s="575"/>
      <c r="H342" s="600"/>
      <c r="I342" s="577"/>
      <c r="J342" s="585">
        <v>750</v>
      </c>
      <c r="K342" s="1978">
        <f>K340+J342</f>
        <v>9340177</v>
      </c>
    </row>
    <row r="343" spans="1:11">
      <c r="A343" s="9725"/>
      <c r="B343" s="3886"/>
      <c r="C343" s="474" t="s">
        <v>821</v>
      </c>
      <c r="D343" s="3946" t="s">
        <v>2061</v>
      </c>
      <c r="E343" s="3944" t="s">
        <v>2062</v>
      </c>
      <c r="F343" s="9492"/>
      <c r="G343" s="1975">
        <v>109026</v>
      </c>
      <c r="H343" s="537"/>
      <c r="I343" s="1975"/>
      <c r="J343" s="595"/>
      <c r="K343" s="1977">
        <f>K342-G343</f>
        <v>9231151</v>
      </c>
    </row>
    <row r="344" spans="1:11">
      <c r="A344" s="9724"/>
      <c r="B344" s="3887"/>
      <c r="C344" s="477" t="s">
        <v>2056</v>
      </c>
      <c r="D344" s="3947" t="s">
        <v>1804</v>
      </c>
      <c r="E344" s="3945"/>
      <c r="F344" s="9493"/>
      <c r="G344" s="1976"/>
      <c r="H344" s="515"/>
      <c r="I344" s="1976"/>
      <c r="J344" s="595"/>
      <c r="K344" s="1978"/>
    </row>
    <row r="345" spans="1:11">
      <c r="A345" s="554"/>
      <c r="B345" s="533"/>
      <c r="C345" s="532"/>
      <c r="D345" s="576"/>
      <c r="E345" s="582"/>
      <c r="F345" s="577"/>
      <c r="G345" s="2034"/>
      <c r="H345" s="600"/>
      <c r="I345" s="2034"/>
      <c r="J345" s="585">
        <v>1800</v>
      </c>
      <c r="K345" s="2035">
        <f>K343+J345</f>
        <v>9232951</v>
      </c>
    </row>
    <row r="346" spans="1:11">
      <c r="A346" s="9725"/>
      <c r="B346" s="3886"/>
      <c r="C346" s="474" t="s">
        <v>815</v>
      </c>
      <c r="D346" s="3946" t="s">
        <v>2061</v>
      </c>
      <c r="E346" s="3944" t="s">
        <v>2062</v>
      </c>
      <c r="F346" s="3942"/>
      <c r="G346" s="1975">
        <v>110105</v>
      </c>
      <c r="H346" s="534"/>
      <c r="I346" s="1975"/>
      <c r="J346" s="595"/>
      <c r="K346" s="1977">
        <f>K345-G346</f>
        <v>9122846</v>
      </c>
    </row>
    <row r="347" spans="1:11">
      <c r="A347" s="9724"/>
      <c r="B347" s="3887"/>
      <c r="C347" s="477" t="s">
        <v>2057</v>
      </c>
      <c r="D347" s="3947" t="s">
        <v>1804</v>
      </c>
      <c r="E347" s="3945"/>
      <c r="F347" s="3943"/>
      <c r="G347" s="1976"/>
      <c r="H347" s="515"/>
      <c r="I347" s="1976"/>
      <c r="J347" s="595"/>
      <c r="K347" s="1978"/>
    </row>
    <row r="348" spans="1:11">
      <c r="A348" s="554"/>
      <c r="B348" s="3887"/>
      <c r="C348" s="532"/>
      <c r="D348" s="576"/>
      <c r="E348" s="582"/>
      <c r="F348" s="577"/>
      <c r="G348" s="2034"/>
      <c r="H348" s="600"/>
      <c r="I348" s="2034"/>
      <c r="J348" s="585">
        <v>1800</v>
      </c>
      <c r="K348" s="1978">
        <f>K346+J348</f>
        <v>9124646</v>
      </c>
    </row>
    <row r="349" spans="1:11">
      <c r="A349" s="9725"/>
      <c r="B349" s="3886"/>
      <c r="C349" s="525" t="s">
        <v>796</v>
      </c>
      <c r="D349" s="3946" t="s">
        <v>2061</v>
      </c>
      <c r="E349" s="3944" t="s">
        <v>2062</v>
      </c>
      <c r="F349" s="3942"/>
      <c r="G349" s="1975">
        <v>85300</v>
      </c>
      <c r="H349" s="537"/>
      <c r="I349" s="1975"/>
      <c r="J349" s="595"/>
      <c r="K349" s="1977">
        <f>K348-G349</f>
        <v>9039346</v>
      </c>
    </row>
    <row r="350" spans="1:11">
      <c r="A350" s="9724"/>
      <c r="B350" s="3887"/>
      <c r="C350" s="539" t="s">
        <v>2058</v>
      </c>
      <c r="D350" s="3947" t="s">
        <v>1804</v>
      </c>
      <c r="E350" s="3945"/>
      <c r="F350" s="3943"/>
      <c r="G350" s="1976"/>
      <c r="H350" s="515"/>
      <c r="I350" s="1976"/>
      <c r="J350" s="595"/>
      <c r="K350" s="1978"/>
    </row>
    <row r="351" spans="1:11">
      <c r="A351" s="554"/>
      <c r="B351" s="3887"/>
      <c r="C351" s="532"/>
      <c r="D351" s="576"/>
      <c r="E351" s="582"/>
      <c r="F351" s="577"/>
      <c r="G351" s="2034"/>
      <c r="H351" s="600"/>
      <c r="I351" s="2034"/>
      <c r="J351" s="585">
        <v>750</v>
      </c>
      <c r="K351" s="1978">
        <f>K349+J351</f>
        <v>9040096</v>
      </c>
    </row>
    <row r="352" spans="1:11">
      <c r="A352" s="9725"/>
      <c r="B352" s="3886"/>
      <c r="C352" s="525" t="s">
        <v>796</v>
      </c>
      <c r="D352" s="3946" t="s">
        <v>2061</v>
      </c>
      <c r="E352" s="3944" t="s">
        <v>2062</v>
      </c>
      <c r="F352" s="3942"/>
      <c r="G352" s="1975">
        <v>41300</v>
      </c>
      <c r="H352" s="537"/>
      <c r="I352" s="1975"/>
      <c r="J352" s="595"/>
      <c r="K352" s="1977">
        <f>K351-G352</f>
        <v>8998796</v>
      </c>
    </row>
    <row r="353" spans="1:11">
      <c r="A353" s="9724"/>
      <c r="B353" s="3887"/>
      <c r="C353" s="539" t="s">
        <v>2059</v>
      </c>
      <c r="D353" s="3947" t="s">
        <v>1804</v>
      </c>
      <c r="E353" s="3945"/>
      <c r="F353" s="3943"/>
      <c r="G353" s="1976"/>
      <c r="H353" s="515"/>
      <c r="I353" s="1976"/>
      <c r="J353" s="595"/>
      <c r="K353" s="1978"/>
    </row>
    <row r="354" spans="1:11">
      <c r="A354" s="554"/>
      <c r="B354" s="3893"/>
      <c r="C354" s="532"/>
      <c r="D354" s="576"/>
      <c r="E354" s="582"/>
      <c r="F354" s="577"/>
      <c r="G354" s="2034"/>
      <c r="H354" s="600"/>
      <c r="I354" s="2034"/>
      <c r="J354" s="585">
        <v>750</v>
      </c>
      <c r="K354" s="1978">
        <f>K352+J354</f>
        <v>8999546</v>
      </c>
    </row>
    <row r="355" spans="1:11">
      <c r="A355" s="9725"/>
      <c r="B355" s="3886"/>
      <c r="C355" s="556" t="s">
        <v>869</v>
      </c>
      <c r="D355" s="3946" t="s">
        <v>2061</v>
      </c>
      <c r="E355" s="3944" t="s">
        <v>2062</v>
      </c>
      <c r="F355" s="3942"/>
      <c r="G355" s="3972">
        <v>54425</v>
      </c>
      <c r="H355" s="3942"/>
      <c r="I355" s="3942"/>
      <c r="J355" s="595"/>
      <c r="K355" s="1977">
        <f>K354-G355</f>
        <v>8945121</v>
      </c>
    </row>
    <row r="356" spans="1:11">
      <c r="A356" s="9724"/>
      <c r="B356" s="3887"/>
      <c r="C356" s="555" t="s">
        <v>2060</v>
      </c>
      <c r="D356" s="3947" t="s">
        <v>1804</v>
      </c>
      <c r="E356" s="3945"/>
      <c r="F356" s="3943"/>
      <c r="G356" s="3973"/>
      <c r="H356" s="3943"/>
      <c r="I356" s="3943"/>
      <c r="J356" s="559"/>
      <c r="K356" s="1978"/>
    </row>
    <row r="357" spans="1:11">
      <c r="A357" s="554"/>
      <c r="B357" s="3887"/>
      <c r="C357" s="532"/>
      <c r="D357" s="576"/>
      <c r="E357" s="582"/>
      <c r="F357" s="577"/>
      <c r="G357" s="577"/>
      <c r="H357" s="600"/>
      <c r="I357" s="577"/>
      <c r="J357" s="604">
        <v>1650</v>
      </c>
      <c r="K357" s="1978">
        <f>K355+J357</f>
        <v>8946771</v>
      </c>
    </row>
    <row r="358" spans="1:11">
      <c r="A358" s="9725"/>
      <c r="B358" s="3886"/>
      <c r="C358" s="474" t="s">
        <v>781</v>
      </c>
      <c r="D358" s="3946" t="s">
        <v>1901</v>
      </c>
      <c r="E358" s="3944"/>
      <c r="F358" s="3942"/>
      <c r="G358" s="3942"/>
      <c r="H358" s="534"/>
      <c r="I358" s="2567">
        <v>29740</v>
      </c>
      <c r="J358" s="595"/>
      <c r="K358" s="1977">
        <f>K357-I358</f>
        <v>8917031</v>
      </c>
    </row>
    <row r="359" spans="1:11">
      <c r="A359" s="9724"/>
      <c r="B359" s="3887"/>
      <c r="C359" s="477" t="s">
        <v>1900</v>
      </c>
      <c r="D359" s="3947" t="s">
        <v>1902</v>
      </c>
      <c r="E359" s="3945"/>
      <c r="F359" s="3943"/>
      <c r="G359" s="3943"/>
      <c r="H359" s="515"/>
      <c r="I359" s="2568"/>
      <c r="J359" s="595"/>
      <c r="K359" s="1978"/>
    </row>
    <row r="360" spans="1:11">
      <c r="A360" s="554"/>
      <c r="B360" s="3893"/>
      <c r="C360" s="1980"/>
      <c r="D360" s="576"/>
      <c r="E360" s="582"/>
      <c r="F360" s="577"/>
      <c r="G360" s="577"/>
      <c r="H360" s="586"/>
      <c r="I360" s="575"/>
      <c r="J360" s="586">
        <v>1500</v>
      </c>
      <c r="K360" s="1978">
        <f>K358+J360</f>
        <v>8918531</v>
      </c>
    </row>
    <row r="361" spans="1:11">
      <c r="A361" s="9725"/>
      <c r="B361" s="3886"/>
      <c r="C361" s="474" t="s">
        <v>815</v>
      </c>
      <c r="D361" s="3946" t="s">
        <v>2054</v>
      </c>
      <c r="E361" s="3944"/>
      <c r="F361" s="3942"/>
      <c r="G361" s="3942"/>
      <c r="H361" s="3942"/>
      <c r="I361" s="3942">
        <v>262013</v>
      </c>
      <c r="J361" s="3956"/>
      <c r="K361" s="1977">
        <f>K360-I361</f>
        <v>8656518</v>
      </c>
    </row>
    <row r="362" spans="1:11">
      <c r="A362" s="9724"/>
      <c r="B362" s="3887"/>
      <c r="C362" s="477" t="s">
        <v>2017</v>
      </c>
      <c r="D362" s="3947" t="s">
        <v>814</v>
      </c>
      <c r="E362" s="3945"/>
      <c r="F362" s="3943"/>
      <c r="G362" s="3943"/>
      <c r="H362" s="3943"/>
      <c r="I362" s="3943"/>
      <c r="J362" s="3957"/>
      <c r="K362" s="1978"/>
    </row>
    <row r="363" spans="1:11">
      <c r="A363" s="554"/>
      <c r="B363" s="3887"/>
      <c r="C363" s="529"/>
      <c r="D363" s="602"/>
      <c r="E363" s="605"/>
      <c r="F363" s="577"/>
      <c r="G363" s="577"/>
      <c r="H363" s="600"/>
      <c r="I363" s="577"/>
      <c r="J363" s="585">
        <v>1800</v>
      </c>
      <c r="K363" s="1978">
        <f>K361+J363</f>
        <v>8658318</v>
      </c>
    </row>
    <row r="364" spans="1:11">
      <c r="A364" s="9725"/>
      <c r="B364" s="3886"/>
      <c r="C364" s="457" t="s">
        <v>781</v>
      </c>
      <c r="D364" s="3946" t="s">
        <v>1845</v>
      </c>
      <c r="E364" s="3944"/>
      <c r="F364" s="3942"/>
      <c r="G364" s="3942"/>
      <c r="H364" s="537"/>
      <c r="I364" s="3942">
        <v>104140</v>
      </c>
      <c r="J364" s="595"/>
      <c r="K364" s="1977">
        <f>K363-I364</f>
        <v>8554178</v>
      </c>
    </row>
    <row r="365" spans="1:11">
      <c r="A365" s="9724"/>
      <c r="B365" s="3887"/>
      <c r="C365" s="461" t="s">
        <v>1061</v>
      </c>
      <c r="D365" s="3947"/>
      <c r="E365" s="3945"/>
      <c r="F365" s="3943"/>
      <c r="G365" s="3943"/>
      <c r="H365" s="515"/>
      <c r="I365" s="3943"/>
      <c r="J365" s="559"/>
      <c r="K365" s="1978"/>
    </row>
    <row r="366" spans="1:11">
      <c r="A366" s="554"/>
      <c r="B366" s="3893"/>
      <c r="C366" s="532"/>
      <c r="D366" s="576"/>
      <c r="E366" s="582"/>
      <c r="F366" s="577"/>
      <c r="G366" s="577"/>
      <c r="H366" s="600"/>
      <c r="I366" s="577"/>
      <c r="J366" s="604">
        <v>1500</v>
      </c>
      <c r="K366" s="1978">
        <f>K364+J366</f>
        <v>8555678</v>
      </c>
    </row>
    <row r="367" spans="1:11">
      <c r="A367" s="9725"/>
      <c r="B367" s="3886"/>
      <c r="C367" s="556" t="s">
        <v>796</v>
      </c>
      <c r="D367" s="3946" t="s">
        <v>1845</v>
      </c>
      <c r="E367" s="3944"/>
      <c r="F367" s="3942"/>
      <c r="G367" s="3942"/>
      <c r="H367" s="3942"/>
      <c r="I367" s="3942">
        <v>41300</v>
      </c>
      <c r="J367" s="595"/>
      <c r="K367" s="1977">
        <f>K366-I367</f>
        <v>8514378</v>
      </c>
    </row>
    <row r="368" spans="1:11">
      <c r="A368" s="9724"/>
      <c r="B368" s="3887"/>
      <c r="C368" s="555" t="s">
        <v>1062</v>
      </c>
      <c r="D368" s="3947"/>
      <c r="E368" s="3945"/>
      <c r="F368" s="3943"/>
      <c r="G368" s="3943"/>
      <c r="H368" s="3943"/>
      <c r="I368" s="3943"/>
      <c r="J368" s="595"/>
      <c r="K368" s="1978"/>
    </row>
    <row r="369" spans="1:11">
      <c r="A369" s="554"/>
      <c r="B369" s="3887"/>
      <c r="C369" s="532"/>
      <c r="D369" s="576"/>
      <c r="E369" s="582"/>
      <c r="F369" s="577"/>
      <c r="G369" s="577"/>
      <c r="H369" s="600"/>
      <c r="I369" s="577"/>
      <c r="J369" s="585">
        <v>750</v>
      </c>
      <c r="K369" s="1978">
        <f>K367+J369</f>
        <v>8515128</v>
      </c>
    </row>
    <row r="370" spans="1:11">
      <c r="A370" s="9725"/>
      <c r="B370" s="3886" t="s">
        <v>2083</v>
      </c>
      <c r="C370" s="556" t="s">
        <v>864</v>
      </c>
      <c r="D370" s="3964" t="s">
        <v>983</v>
      </c>
      <c r="E370" s="3968" t="s">
        <v>262</v>
      </c>
      <c r="F370" s="3966"/>
      <c r="G370" s="3970">
        <v>102500</v>
      </c>
      <c r="H370" s="534"/>
      <c r="I370" s="3966"/>
      <c r="J370" s="595"/>
      <c r="K370" s="1977">
        <f>K369-G370</f>
        <v>8412628</v>
      </c>
    </row>
    <row r="371" spans="1:11">
      <c r="A371" s="9724"/>
      <c r="B371" s="3887"/>
      <c r="C371" s="555" t="s">
        <v>1581</v>
      </c>
      <c r="D371" s="3965" t="s">
        <v>38</v>
      </c>
      <c r="E371" s="3969"/>
      <c r="F371" s="3967"/>
      <c r="G371" s="3971"/>
      <c r="H371" s="515"/>
      <c r="I371" s="3967"/>
      <c r="J371" s="559"/>
      <c r="K371" s="1978"/>
    </row>
    <row r="372" spans="1:11">
      <c r="A372" s="554"/>
      <c r="B372" s="3893"/>
      <c r="C372" s="532"/>
      <c r="D372" s="576"/>
      <c r="E372" s="584"/>
      <c r="F372" s="600"/>
      <c r="G372" s="600"/>
      <c r="H372" s="600"/>
      <c r="I372" s="600"/>
      <c r="J372" s="604">
        <v>1800</v>
      </c>
      <c r="K372" s="1978">
        <f>K370+J372</f>
        <v>8414428</v>
      </c>
    </row>
    <row r="373" spans="1:11">
      <c r="A373" s="9725"/>
      <c r="B373" s="3886" t="s">
        <v>2085</v>
      </c>
      <c r="C373" s="556" t="s">
        <v>591</v>
      </c>
      <c r="D373" s="3974"/>
      <c r="E373" s="3980"/>
      <c r="F373" s="3978">
        <v>20000000</v>
      </c>
      <c r="G373" s="3888"/>
      <c r="H373" s="3888"/>
      <c r="I373" s="3888"/>
      <c r="J373" s="3903"/>
      <c r="K373" s="1977">
        <f>K372+F373</f>
        <v>28414428</v>
      </c>
    </row>
    <row r="374" spans="1:11">
      <c r="A374" s="9724"/>
      <c r="B374" s="3887"/>
      <c r="C374" s="555"/>
      <c r="D374" s="486"/>
      <c r="E374" s="3977"/>
      <c r="F374" s="3983"/>
      <c r="G374" s="3889"/>
      <c r="H374" s="3889"/>
      <c r="I374" s="3889"/>
      <c r="J374" s="3904"/>
      <c r="K374" s="1978"/>
    </row>
    <row r="375" spans="1:11">
      <c r="A375" s="554"/>
      <c r="B375" s="3887"/>
      <c r="C375" s="532"/>
      <c r="D375" s="576"/>
      <c r="E375" s="582"/>
      <c r="F375" s="577"/>
      <c r="G375" s="577"/>
      <c r="H375" s="600"/>
      <c r="I375" s="577"/>
      <c r="J375" s="604"/>
      <c r="K375" s="1978"/>
    </row>
    <row r="376" spans="1:11">
      <c r="A376" s="9725"/>
      <c r="B376" s="3886"/>
      <c r="C376" s="556" t="s">
        <v>781</v>
      </c>
      <c r="D376" s="3974" t="s">
        <v>1255</v>
      </c>
      <c r="E376" s="3976" t="s">
        <v>1256</v>
      </c>
      <c r="F376" s="3978"/>
      <c r="G376" s="3978"/>
      <c r="H376" s="537"/>
      <c r="I376" s="3978">
        <v>51340</v>
      </c>
      <c r="J376" s="595"/>
      <c r="K376" s="1977">
        <f>K373-I376</f>
        <v>28363088</v>
      </c>
    </row>
    <row r="377" spans="1:11">
      <c r="A377" s="9724"/>
      <c r="B377" s="3887"/>
      <c r="C377" s="555" t="s">
        <v>1161</v>
      </c>
      <c r="D377" s="3975" t="s">
        <v>746</v>
      </c>
      <c r="E377" s="3977"/>
      <c r="F377" s="3979"/>
      <c r="G377" s="3979"/>
      <c r="H377" s="515"/>
      <c r="I377" s="3979"/>
      <c r="J377" s="595"/>
      <c r="K377" s="1978"/>
    </row>
    <row r="378" spans="1:11">
      <c r="A378" s="554"/>
      <c r="B378" s="3893"/>
      <c r="C378" s="532"/>
      <c r="D378" s="576"/>
      <c r="E378" s="582"/>
      <c r="F378" s="577"/>
      <c r="G378" s="577"/>
      <c r="H378" s="600"/>
      <c r="I378" s="577"/>
      <c r="J378" s="585">
        <v>1500</v>
      </c>
      <c r="K378" s="1978">
        <f>K376+J378</f>
        <v>28364588</v>
      </c>
    </row>
    <row r="379" spans="1:11">
      <c r="A379" s="9725"/>
      <c r="B379" s="3886"/>
      <c r="C379" s="556" t="s">
        <v>815</v>
      </c>
      <c r="D379" s="3974" t="s">
        <v>627</v>
      </c>
      <c r="E379" s="3980" t="s">
        <v>92</v>
      </c>
      <c r="F379" s="3978"/>
      <c r="G379" s="3978"/>
      <c r="H379" s="3978"/>
      <c r="I379" s="3978">
        <v>125156</v>
      </c>
      <c r="J379" s="464"/>
      <c r="K379" s="1977">
        <f>K378-I379</f>
        <v>28239432</v>
      </c>
    </row>
    <row r="380" spans="1:11">
      <c r="A380" s="9724"/>
      <c r="B380" s="3887"/>
      <c r="C380" s="555" t="s">
        <v>1440</v>
      </c>
      <c r="D380" s="3975" t="s">
        <v>1479</v>
      </c>
      <c r="E380" s="3981"/>
      <c r="F380" s="3979"/>
      <c r="G380" s="3979"/>
      <c r="H380" s="3979"/>
      <c r="I380" s="3979"/>
      <c r="J380" s="559"/>
      <c r="K380" s="1978"/>
    </row>
    <row r="381" spans="1:11">
      <c r="A381" s="554"/>
      <c r="B381" s="3887"/>
      <c r="C381" s="532"/>
      <c r="D381" s="576"/>
      <c r="E381" s="582"/>
      <c r="F381" s="577"/>
      <c r="G381" s="577"/>
      <c r="H381" s="600"/>
      <c r="I381" s="577"/>
      <c r="J381" s="604">
        <v>1800</v>
      </c>
      <c r="K381" s="1978">
        <f>K379+J381</f>
        <v>28241232</v>
      </c>
    </row>
    <row r="382" spans="1:11">
      <c r="A382" s="9725"/>
      <c r="B382" s="3886"/>
      <c r="C382" s="457" t="s">
        <v>781</v>
      </c>
      <c r="D382" s="3974" t="s">
        <v>627</v>
      </c>
      <c r="E382" s="3980" t="s">
        <v>92</v>
      </c>
      <c r="F382" s="3978"/>
      <c r="G382" s="3978"/>
      <c r="H382" s="3978"/>
      <c r="I382" s="3978">
        <v>65390</v>
      </c>
      <c r="J382" s="3985"/>
      <c r="K382" s="1977">
        <f>K381-I382</f>
        <v>28175842</v>
      </c>
    </row>
    <row r="383" spans="1:11">
      <c r="A383" s="9724"/>
      <c r="B383" s="3887"/>
      <c r="C383" s="461" t="s">
        <v>1445</v>
      </c>
      <c r="D383" s="3975" t="s">
        <v>1479</v>
      </c>
      <c r="E383" s="3981"/>
      <c r="F383" s="3979"/>
      <c r="G383" s="3979"/>
      <c r="H383" s="3979"/>
      <c r="I383" s="3979"/>
      <c r="J383" s="3986"/>
      <c r="K383" s="1978"/>
    </row>
    <row r="384" spans="1:11">
      <c r="A384" s="554"/>
      <c r="B384" s="3887"/>
      <c r="C384" s="532"/>
      <c r="D384" s="576"/>
      <c r="E384" s="582"/>
      <c r="F384" s="577"/>
      <c r="G384" s="577"/>
      <c r="H384" s="600"/>
      <c r="I384" s="577"/>
      <c r="J384" s="604">
        <v>1500</v>
      </c>
      <c r="K384" s="1978">
        <f>K382+J384</f>
        <v>28177342</v>
      </c>
    </row>
    <row r="385" spans="1:11">
      <c r="A385" s="9725"/>
      <c r="B385" s="3886"/>
      <c r="C385" s="474" t="s">
        <v>815</v>
      </c>
      <c r="D385" s="3974" t="s">
        <v>627</v>
      </c>
      <c r="E385" s="3980" t="s">
        <v>92</v>
      </c>
      <c r="F385" s="3978"/>
      <c r="G385" s="3978"/>
      <c r="H385" s="537"/>
      <c r="I385" s="3978">
        <v>76307</v>
      </c>
      <c r="J385" s="595"/>
      <c r="K385" s="1977">
        <f>K384-I385</f>
        <v>28101035</v>
      </c>
    </row>
    <row r="386" spans="1:11">
      <c r="A386" s="9724"/>
      <c r="B386" s="3887"/>
      <c r="C386" s="461" t="s">
        <v>1443</v>
      </c>
      <c r="D386" s="3975" t="s">
        <v>1479</v>
      </c>
      <c r="E386" s="3981"/>
      <c r="F386" s="3979"/>
      <c r="G386" s="3979"/>
      <c r="H386" s="515"/>
      <c r="I386" s="3979"/>
      <c r="J386" s="595"/>
      <c r="K386" s="1978"/>
    </row>
    <row r="387" spans="1:11">
      <c r="A387" s="554"/>
      <c r="B387" s="3893"/>
      <c r="C387" s="532"/>
      <c r="D387" s="576"/>
      <c r="E387" s="582"/>
      <c r="F387" s="577"/>
      <c r="G387" s="577"/>
      <c r="H387" s="600"/>
      <c r="I387" s="577"/>
      <c r="J387" s="585">
        <v>1800</v>
      </c>
      <c r="K387" s="1978">
        <f>K385+J387</f>
        <v>28102835</v>
      </c>
    </row>
    <row r="388" spans="1:11">
      <c r="A388" s="9725"/>
      <c r="B388" s="3886"/>
      <c r="C388" s="474" t="s">
        <v>781</v>
      </c>
      <c r="D388" s="3974" t="s">
        <v>627</v>
      </c>
      <c r="E388" s="3980" t="s">
        <v>92</v>
      </c>
      <c r="F388" s="457"/>
      <c r="G388" s="3991"/>
      <c r="H388" s="3985"/>
      <c r="I388" s="3978">
        <v>20940</v>
      </c>
      <c r="J388" s="595"/>
      <c r="K388" s="1977">
        <f>K387-I388</f>
        <v>28081895</v>
      </c>
    </row>
    <row r="389" spans="1:11">
      <c r="A389" s="9724"/>
      <c r="B389" s="3887"/>
      <c r="C389" s="477" t="s">
        <v>1444</v>
      </c>
      <c r="D389" s="3975" t="s">
        <v>1479</v>
      </c>
      <c r="E389" s="3981"/>
      <c r="F389" s="461"/>
      <c r="G389" s="3992"/>
      <c r="H389" s="3986"/>
      <c r="I389" s="3979"/>
      <c r="J389" s="595"/>
      <c r="K389" s="1978"/>
    </row>
    <row r="390" spans="1:11">
      <c r="A390" s="554"/>
      <c r="B390" s="3887"/>
      <c r="C390" s="532"/>
      <c r="D390" s="576"/>
      <c r="E390" s="582"/>
      <c r="F390" s="577"/>
      <c r="G390" s="577"/>
      <c r="H390" s="600"/>
      <c r="I390" s="577"/>
      <c r="J390" s="585">
        <v>1500</v>
      </c>
      <c r="K390" s="1978">
        <f>K388+J390</f>
        <v>28083395</v>
      </c>
    </row>
    <row r="391" spans="1:11">
      <c r="A391" s="9725"/>
      <c r="B391" s="3886"/>
      <c r="C391" s="457" t="s">
        <v>781</v>
      </c>
      <c r="D391" s="3974"/>
      <c r="E391" s="1136"/>
      <c r="F391" s="3978"/>
      <c r="G391" s="3978"/>
      <c r="H391" s="537"/>
      <c r="I391" s="3978">
        <v>42390</v>
      </c>
      <c r="J391" s="595"/>
      <c r="K391" s="2082">
        <f>K390-I391</f>
        <v>28041005</v>
      </c>
    </row>
    <row r="392" spans="1:11">
      <c r="A392" s="9724"/>
      <c r="B392" s="3887"/>
      <c r="C392" s="461" t="s">
        <v>1830</v>
      </c>
      <c r="D392" s="3975"/>
      <c r="E392" s="3984"/>
      <c r="F392" s="3979"/>
      <c r="G392" s="3979"/>
      <c r="H392" s="515"/>
      <c r="I392" s="3979"/>
      <c r="J392" s="595"/>
      <c r="K392" s="2083"/>
    </row>
    <row r="393" spans="1:11">
      <c r="A393" s="554"/>
      <c r="B393" s="3893"/>
      <c r="C393" s="532"/>
      <c r="D393" s="576"/>
      <c r="E393" s="582"/>
      <c r="F393" s="577"/>
      <c r="G393" s="577"/>
      <c r="H393" s="600"/>
      <c r="I393" s="577"/>
      <c r="J393" s="585">
        <v>1500</v>
      </c>
      <c r="K393" s="1978">
        <f>K391+J393</f>
        <v>28042505</v>
      </c>
    </row>
    <row r="394" spans="1:11">
      <c r="A394" s="9725"/>
      <c r="B394" s="3886"/>
      <c r="C394" s="474" t="s">
        <v>796</v>
      </c>
      <c r="D394" s="3987" t="s">
        <v>1167</v>
      </c>
      <c r="E394" s="3976" t="s">
        <v>195</v>
      </c>
      <c r="F394" s="3978"/>
      <c r="G394" s="3978"/>
      <c r="H394" s="3978"/>
      <c r="I394" s="3978">
        <v>172300</v>
      </c>
      <c r="J394" s="3985"/>
      <c r="K394" s="1977">
        <f>K393-I394</f>
        <v>27870205</v>
      </c>
    </row>
    <row r="395" spans="1:11">
      <c r="A395" s="9724"/>
      <c r="B395" s="3887"/>
      <c r="C395" s="477" t="s">
        <v>1802</v>
      </c>
      <c r="D395" s="3988" t="s">
        <v>38</v>
      </c>
      <c r="E395" s="3977"/>
      <c r="F395" s="3979"/>
      <c r="G395" s="3979"/>
      <c r="H395" s="3979"/>
      <c r="I395" s="3979"/>
      <c r="J395" s="3986"/>
      <c r="K395" s="1978"/>
    </row>
    <row r="396" spans="1:11">
      <c r="A396" s="554"/>
      <c r="B396" s="3887"/>
      <c r="C396" s="532"/>
      <c r="D396" s="576"/>
      <c r="E396" s="582"/>
      <c r="F396" s="577"/>
      <c r="G396" s="577"/>
      <c r="H396" s="600"/>
      <c r="I396" s="577"/>
      <c r="J396" s="585">
        <v>750</v>
      </c>
      <c r="K396" s="2035">
        <f>K394+J396</f>
        <v>27870955</v>
      </c>
    </row>
    <row r="397" spans="1:11">
      <c r="A397" s="9725"/>
      <c r="B397" s="3886"/>
      <c r="C397" s="474" t="s">
        <v>781</v>
      </c>
      <c r="D397" s="3987" t="s">
        <v>1167</v>
      </c>
      <c r="E397" s="3976" t="s">
        <v>195</v>
      </c>
      <c r="F397" s="3978"/>
      <c r="G397" s="3978"/>
      <c r="H397" s="537"/>
      <c r="I397" s="3978">
        <v>64640</v>
      </c>
      <c r="J397" s="595"/>
      <c r="K397" s="1977">
        <f>K396-I397</f>
        <v>27806315</v>
      </c>
    </row>
    <row r="398" spans="1:11">
      <c r="A398" s="9724"/>
      <c r="B398" s="3887"/>
      <c r="C398" s="477" t="s">
        <v>1239</v>
      </c>
      <c r="D398" s="3988" t="s">
        <v>38</v>
      </c>
      <c r="E398" s="3977"/>
      <c r="F398" s="3979"/>
      <c r="G398" s="3979"/>
      <c r="H398" s="515"/>
      <c r="I398" s="3979"/>
      <c r="J398" s="595"/>
      <c r="K398" s="1978"/>
    </row>
    <row r="399" spans="1:11">
      <c r="A399" s="554"/>
      <c r="B399" s="3887"/>
      <c r="C399" s="532"/>
      <c r="D399" s="576"/>
      <c r="E399" s="582"/>
      <c r="F399" s="577"/>
      <c r="G399" s="577"/>
      <c r="H399" s="600"/>
      <c r="I399" s="577"/>
      <c r="J399" s="585">
        <v>1500</v>
      </c>
      <c r="K399" s="1978">
        <f>K397+J399</f>
        <v>27807815</v>
      </c>
    </row>
    <row r="400" spans="1:11">
      <c r="A400" s="9725"/>
      <c r="B400" s="3886"/>
      <c r="C400" s="474" t="s">
        <v>781</v>
      </c>
      <c r="D400" s="3987" t="s">
        <v>1167</v>
      </c>
      <c r="E400" s="3976" t="s">
        <v>195</v>
      </c>
      <c r="F400" s="3978"/>
      <c r="G400" s="3978"/>
      <c r="H400" s="3978"/>
      <c r="I400" s="3978">
        <v>141640</v>
      </c>
      <c r="J400" s="464"/>
      <c r="K400" s="1977">
        <f>K399-I400</f>
        <v>27666175</v>
      </c>
    </row>
    <row r="401" spans="1:11">
      <c r="A401" s="9724"/>
      <c r="B401" s="3887"/>
      <c r="C401" s="477" t="s">
        <v>1238</v>
      </c>
      <c r="D401" s="3988" t="s">
        <v>38</v>
      </c>
      <c r="E401" s="3977"/>
      <c r="F401" s="3979"/>
      <c r="G401" s="3979"/>
      <c r="H401" s="3979"/>
      <c r="I401" s="3979"/>
      <c r="J401" s="559"/>
      <c r="K401" s="1978"/>
    </row>
    <row r="402" spans="1:11">
      <c r="A402" s="554"/>
      <c r="B402" s="3893"/>
      <c r="C402" s="532"/>
      <c r="D402" s="576"/>
      <c r="E402" s="582"/>
      <c r="F402" s="577"/>
      <c r="G402" s="577"/>
      <c r="H402" s="600"/>
      <c r="I402" s="577"/>
      <c r="J402" s="585">
        <v>1500</v>
      </c>
      <c r="K402" s="1978">
        <f>K400+J402</f>
        <v>27667675</v>
      </c>
    </row>
    <row r="403" spans="1:11">
      <c r="A403" s="9725"/>
      <c r="B403" s="3886"/>
      <c r="C403" s="457" t="s">
        <v>781</v>
      </c>
      <c r="D403" s="3987" t="s">
        <v>1167</v>
      </c>
      <c r="E403" s="3989" t="s">
        <v>195</v>
      </c>
      <c r="F403" s="3982"/>
      <c r="G403" s="3982"/>
      <c r="H403" s="943"/>
      <c r="I403" s="3982">
        <v>126640</v>
      </c>
      <c r="J403" s="595"/>
      <c r="K403" s="2032">
        <f>K402-I403</f>
        <v>27541035</v>
      </c>
    </row>
    <row r="404" spans="1:11">
      <c r="A404" s="9724"/>
      <c r="B404" s="3887"/>
      <c r="C404" s="461" t="s">
        <v>1237</v>
      </c>
      <c r="D404" s="3988" t="s">
        <v>38</v>
      </c>
      <c r="E404" s="3990"/>
      <c r="F404" s="3983"/>
      <c r="G404" s="3983"/>
      <c r="H404" s="460"/>
      <c r="I404" s="3983"/>
      <c r="J404" s="595"/>
      <c r="K404" s="1978"/>
    </row>
    <row r="405" spans="1:11">
      <c r="A405" s="554"/>
      <c r="B405" s="3887"/>
      <c r="C405" s="465"/>
      <c r="D405" s="602"/>
      <c r="E405" s="605"/>
      <c r="F405" s="577"/>
      <c r="G405" s="577"/>
      <c r="H405" s="600"/>
      <c r="I405" s="577"/>
      <c r="J405" s="585">
        <v>1500</v>
      </c>
      <c r="K405" s="1978">
        <f>K403+J405</f>
        <v>27542535</v>
      </c>
    </row>
    <row r="406" spans="1:11">
      <c r="A406" s="9725"/>
      <c r="B406" s="3886"/>
      <c r="C406" s="457" t="s">
        <v>781</v>
      </c>
      <c r="D406" s="3987" t="s">
        <v>1167</v>
      </c>
      <c r="E406" s="3989" t="s">
        <v>195</v>
      </c>
      <c r="F406" s="3982"/>
      <c r="G406" s="3982"/>
      <c r="H406" s="943"/>
      <c r="I406" s="3982">
        <v>20390</v>
      </c>
      <c r="J406" s="595"/>
      <c r="K406" s="1977">
        <f>K405-I406</f>
        <v>27522145</v>
      </c>
    </row>
    <row r="407" spans="1:11">
      <c r="A407" s="9724"/>
      <c r="B407" s="3887"/>
      <c r="C407" s="461" t="s">
        <v>2066</v>
      </c>
      <c r="D407" s="3988" t="s">
        <v>38</v>
      </c>
      <c r="E407" s="3990"/>
      <c r="F407" s="3983"/>
      <c r="G407" s="3983"/>
      <c r="H407" s="460"/>
      <c r="I407" s="3983"/>
      <c r="J407" s="595"/>
      <c r="K407" s="1978"/>
    </row>
    <row r="408" spans="1:11">
      <c r="A408" s="554"/>
      <c r="B408" s="3887"/>
      <c r="C408" s="465"/>
      <c r="D408" s="602"/>
      <c r="E408" s="605"/>
      <c r="F408" s="577"/>
      <c r="G408" s="577"/>
      <c r="H408" s="600"/>
      <c r="I408" s="577"/>
      <c r="J408" s="585">
        <v>1500</v>
      </c>
      <c r="K408" s="2035">
        <f>K406+J408</f>
        <v>27523645</v>
      </c>
    </row>
    <row r="409" spans="1:11">
      <c r="A409" s="9725"/>
      <c r="B409" s="3886" t="s">
        <v>2086</v>
      </c>
      <c r="C409" s="457" t="s">
        <v>781</v>
      </c>
      <c r="D409" s="3997" t="s">
        <v>1363</v>
      </c>
      <c r="E409" s="3995"/>
      <c r="F409" s="3993"/>
      <c r="G409" s="3993"/>
      <c r="H409" s="3993">
        <v>655640</v>
      </c>
      <c r="I409" s="3993"/>
      <c r="J409" s="4005"/>
      <c r="K409" s="3918">
        <f>K408-H409</f>
        <v>26868005</v>
      </c>
    </row>
    <row r="410" spans="1:11">
      <c r="A410" s="9724"/>
      <c r="B410" s="3887"/>
      <c r="C410" s="461" t="s">
        <v>1362</v>
      </c>
      <c r="D410" s="3998"/>
      <c r="E410" s="533"/>
      <c r="F410" s="3994"/>
      <c r="G410" s="3994"/>
      <c r="H410" s="3994"/>
      <c r="I410" s="3994"/>
      <c r="J410" s="4006"/>
      <c r="K410" s="3919"/>
    </row>
    <row r="411" spans="1:11">
      <c r="A411" s="554"/>
      <c r="B411" s="3893"/>
      <c r="C411" s="532"/>
      <c r="D411" s="576"/>
      <c r="E411" s="582"/>
      <c r="F411" s="577"/>
      <c r="G411" s="577"/>
      <c r="H411" s="600"/>
      <c r="I411" s="577"/>
      <c r="J411" s="585">
        <v>1500</v>
      </c>
      <c r="K411" s="3919">
        <f>K409+J411</f>
        <v>26869505</v>
      </c>
    </row>
    <row r="412" spans="1:11">
      <c r="A412" s="9725"/>
      <c r="B412" s="3886"/>
      <c r="C412" s="556" t="s">
        <v>781</v>
      </c>
      <c r="D412" s="3997" t="s">
        <v>1184</v>
      </c>
      <c r="E412" s="3995"/>
      <c r="F412" s="3993"/>
      <c r="G412" s="3993"/>
      <c r="H412" s="3993">
        <v>294640</v>
      </c>
      <c r="I412" s="3993"/>
      <c r="J412" s="4005"/>
      <c r="K412" s="3918">
        <f>K411-H412</f>
        <v>26574865</v>
      </c>
    </row>
    <row r="413" spans="1:11">
      <c r="A413" s="9724"/>
      <c r="B413" s="3887"/>
      <c r="C413" s="555" t="s">
        <v>1182</v>
      </c>
      <c r="D413" s="3998"/>
      <c r="E413" s="3996"/>
      <c r="F413" s="3994"/>
      <c r="G413" s="3994"/>
      <c r="H413" s="3994"/>
      <c r="I413" s="3994"/>
      <c r="J413" s="4006"/>
      <c r="K413" s="3919"/>
    </row>
    <row r="414" spans="1:11">
      <c r="A414" s="554"/>
      <c r="B414" s="3893"/>
      <c r="C414" s="532"/>
      <c r="D414" s="576"/>
      <c r="E414" s="582"/>
      <c r="F414" s="577"/>
      <c r="G414" s="577"/>
      <c r="H414" s="600"/>
      <c r="I414" s="577"/>
      <c r="J414" s="585">
        <v>1500</v>
      </c>
      <c r="K414" s="3921">
        <f>K412+J414</f>
        <v>26576365</v>
      </c>
    </row>
    <row r="415" spans="1:11">
      <c r="A415" s="9725"/>
      <c r="B415" s="3886"/>
      <c r="C415" s="556" t="s">
        <v>781</v>
      </c>
      <c r="D415" s="4003" t="s">
        <v>1496</v>
      </c>
      <c r="E415" s="974" t="s">
        <v>1497</v>
      </c>
      <c r="F415" s="3993"/>
      <c r="G415" s="3993">
        <v>20940</v>
      </c>
      <c r="H415" s="3993"/>
      <c r="I415" s="3993"/>
      <c r="J415" s="4005"/>
      <c r="K415" s="3918">
        <f>K414-G415</f>
        <v>26555425</v>
      </c>
    </row>
    <row r="416" spans="1:11">
      <c r="A416" s="9724"/>
      <c r="B416" s="3887"/>
      <c r="C416" s="555" t="s">
        <v>1493</v>
      </c>
      <c r="D416" s="3998" t="s">
        <v>38</v>
      </c>
      <c r="E416" s="3996"/>
      <c r="F416" s="3994"/>
      <c r="G416" s="3994"/>
      <c r="H416" s="3994"/>
      <c r="I416" s="3994"/>
      <c r="J416" s="4006"/>
      <c r="K416" s="3919"/>
    </row>
    <row r="417" spans="1:11">
      <c r="A417" s="554"/>
      <c r="B417" s="3893"/>
      <c r="C417" s="529"/>
      <c r="D417" s="602"/>
      <c r="E417" s="605"/>
      <c r="F417" s="577"/>
      <c r="G417" s="577"/>
      <c r="H417" s="600"/>
      <c r="I417" s="577"/>
      <c r="J417" s="585">
        <v>1500</v>
      </c>
      <c r="K417" s="3921">
        <f>K415+J417</f>
        <v>26556925</v>
      </c>
    </row>
    <row r="418" spans="1:11">
      <c r="A418" s="9725"/>
      <c r="B418" s="3886"/>
      <c r="C418" s="556" t="s">
        <v>781</v>
      </c>
      <c r="D418" s="4003" t="s">
        <v>1496</v>
      </c>
      <c r="E418" s="974" t="s">
        <v>1497</v>
      </c>
      <c r="F418" s="3993"/>
      <c r="G418" s="3993">
        <v>17340</v>
      </c>
      <c r="H418" s="3993"/>
      <c r="I418" s="3993"/>
      <c r="J418" s="4005"/>
      <c r="K418" s="3918">
        <f>K417-G418</f>
        <v>26539585</v>
      </c>
    </row>
    <row r="419" spans="1:11">
      <c r="A419" s="9724"/>
      <c r="B419" s="3887"/>
      <c r="C419" s="555" t="s">
        <v>1494</v>
      </c>
      <c r="D419" s="3998" t="s">
        <v>38</v>
      </c>
      <c r="E419" s="3996"/>
      <c r="F419" s="3994"/>
      <c r="G419" s="3994"/>
      <c r="H419" s="3994"/>
      <c r="I419" s="3994"/>
      <c r="J419" s="4006"/>
      <c r="K419" s="3919"/>
    </row>
    <row r="420" spans="1:11">
      <c r="A420" s="554"/>
      <c r="B420" s="3893"/>
      <c r="C420" s="532"/>
      <c r="D420" s="576"/>
      <c r="E420" s="582"/>
      <c r="F420" s="577"/>
      <c r="G420" s="577"/>
      <c r="H420" s="600"/>
      <c r="I420" s="577"/>
      <c r="J420" s="585">
        <v>1500</v>
      </c>
      <c r="K420" s="3919">
        <f>K418+J420</f>
        <v>26541085</v>
      </c>
    </row>
    <row r="421" spans="1:11">
      <c r="A421" s="9725"/>
      <c r="B421" s="3886"/>
      <c r="C421" s="556" t="s">
        <v>781</v>
      </c>
      <c r="D421" s="4003" t="s">
        <v>1496</v>
      </c>
      <c r="E421" s="974" t="s">
        <v>1497</v>
      </c>
      <c r="F421" s="3993"/>
      <c r="G421" s="3993">
        <v>17340</v>
      </c>
      <c r="H421" s="3993"/>
      <c r="I421" s="3993"/>
      <c r="J421" s="4005"/>
      <c r="K421" s="1977">
        <f>K420-G421</f>
        <v>26523745</v>
      </c>
    </row>
    <row r="422" spans="1:11">
      <c r="A422" s="9724"/>
      <c r="B422" s="3887"/>
      <c r="C422" s="555" t="s">
        <v>1495</v>
      </c>
      <c r="D422" s="3998" t="s">
        <v>38</v>
      </c>
      <c r="E422" s="3996"/>
      <c r="F422" s="3994"/>
      <c r="G422" s="3994"/>
      <c r="H422" s="3994"/>
      <c r="I422" s="3994"/>
      <c r="J422" s="4006"/>
      <c r="K422" s="1978"/>
    </row>
    <row r="423" spans="1:11">
      <c r="A423" s="554"/>
      <c r="B423" s="3893"/>
      <c r="C423" s="529"/>
      <c r="D423" s="602"/>
      <c r="E423" s="605"/>
      <c r="F423" s="577"/>
      <c r="G423" s="577"/>
      <c r="H423" s="600"/>
      <c r="I423" s="577"/>
      <c r="J423" s="585">
        <v>1500</v>
      </c>
      <c r="K423" s="3919">
        <f>K421+J423</f>
        <v>26525245</v>
      </c>
    </row>
    <row r="424" spans="1:11">
      <c r="A424" s="9725"/>
      <c r="B424" s="3886"/>
      <c r="C424" s="545" t="s">
        <v>781</v>
      </c>
      <c r="D424" s="3997" t="s">
        <v>941</v>
      </c>
      <c r="E424" s="974" t="s">
        <v>276</v>
      </c>
      <c r="F424" s="3993"/>
      <c r="G424" s="3993">
        <v>22140</v>
      </c>
      <c r="H424" s="537"/>
      <c r="I424" s="3993"/>
      <c r="J424" s="4005"/>
      <c r="K424" s="3918">
        <f>K423-G424</f>
        <v>26503105</v>
      </c>
    </row>
    <row r="425" spans="1:11">
      <c r="A425" s="9724"/>
      <c r="B425" s="3887"/>
      <c r="C425" s="555" t="s">
        <v>1265</v>
      </c>
      <c r="D425" s="3998" t="s">
        <v>956</v>
      </c>
      <c r="E425" s="4001"/>
      <c r="F425" s="3994"/>
      <c r="G425" s="3994"/>
      <c r="H425" s="515"/>
      <c r="I425" s="3994"/>
      <c r="J425" s="4006"/>
      <c r="K425" s="3919"/>
    </row>
    <row r="426" spans="1:11">
      <c r="A426" s="554"/>
      <c r="B426" s="3887"/>
      <c r="C426" s="532"/>
      <c r="D426" s="576"/>
      <c r="E426" s="582"/>
      <c r="F426" s="577"/>
      <c r="G426" s="577"/>
      <c r="H426" s="600"/>
      <c r="I426" s="577"/>
      <c r="J426" s="585">
        <v>1500</v>
      </c>
      <c r="K426" s="3919">
        <f>K424+J426</f>
        <v>26504605</v>
      </c>
    </row>
    <row r="427" spans="1:11">
      <c r="A427" s="9725"/>
      <c r="B427" s="3886"/>
      <c r="C427" s="457" t="s">
        <v>781</v>
      </c>
      <c r="D427" s="4007" t="s">
        <v>1734</v>
      </c>
      <c r="E427" s="459" t="s">
        <v>1805</v>
      </c>
      <c r="F427" s="3993"/>
      <c r="G427" s="3993">
        <v>31140</v>
      </c>
      <c r="H427" s="3993"/>
      <c r="I427" s="3993"/>
      <c r="J427" s="4005"/>
      <c r="K427" s="3918">
        <f>K426-G427</f>
        <v>26473465</v>
      </c>
    </row>
    <row r="428" spans="1:11">
      <c r="A428" s="9724"/>
      <c r="B428" s="3887"/>
      <c r="C428" s="461" t="s">
        <v>1733</v>
      </c>
      <c r="D428" s="4008" t="s">
        <v>1860</v>
      </c>
      <c r="E428" s="4002"/>
      <c r="F428" s="3994"/>
      <c r="G428" s="3994"/>
      <c r="H428" s="3994"/>
      <c r="I428" s="3994"/>
      <c r="J428" s="4006"/>
      <c r="K428" s="3919"/>
    </row>
    <row r="429" spans="1:11">
      <c r="A429" s="554"/>
      <c r="B429" s="3893"/>
      <c r="C429" s="529"/>
      <c r="D429" s="602"/>
      <c r="E429" s="605"/>
      <c r="F429" s="577"/>
      <c r="G429" s="577"/>
      <c r="H429" s="600"/>
      <c r="I429" s="577"/>
      <c r="J429" s="604">
        <v>1500</v>
      </c>
      <c r="K429" s="3919">
        <f>K427+J429</f>
        <v>26474965</v>
      </c>
    </row>
    <row r="430" spans="1:11">
      <c r="A430" s="9725"/>
      <c r="B430" s="3886"/>
      <c r="C430" s="474" t="s">
        <v>781</v>
      </c>
      <c r="D430" s="3997" t="s">
        <v>933</v>
      </c>
      <c r="E430" s="3995" t="s">
        <v>110</v>
      </c>
      <c r="F430" s="3993"/>
      <c r="G430" s="3993">
        <v>37740</v>
      </c>
      <c r="H430" s="3993"/>
      <c r="I430" s="3993"/>
      <c r="J430" s="4005"/>
      <c r="K430" s="3918">
        <f>K429-G430</f>
        <v>26437225</v>
      </c>
    </row>
    <row r="431" spans="1:11">
      <c r="A431" s="9724"/>
      <c r="B431" s="3887"/>
      <c r="C431" s="461" t="s">
        <v>1241</v>
      </c>
      <c r="D431" s="3998" t="s">
        <v>598</v>
      </c>
      <c r="E431" s="3996"/>
      <c r="F431" s="3994"/>
      <c r="G431" s="3994"/>
      <c r="H431" s="3994"/>
      <c r="I431" s="3994"/>
      <c r="J431" s="4006"/>
      <c r="K431" s="3919"/>
    </row>
    <row r="432" spans="1:11">
      <c r="A432" s="554"/>
      <c r="B432" s="3887"/>
      <c r="C432" s="532"/>
      <c r="D432" s="576"/>
      <c r="E432" s="582"/>
      <c r="F432" s="577"/>
      <c r="G432" s="577"/>
      <c r="H432" s="600"/>
      <c r="I432" s="577"/>
      <c r="J432" s="585">
        <v>1500</v>
      </c>
      <c r="K432" s="3921">
        <f>K430+J432</f>
        <v>26438725</v>
      </c>
    </row>
    <row r="433" spans="1:11">
      <c r="A433" s="9725"/>
      <c r="B433" s="3886"/>
      <c r="C433" s="556" t="s">
        <v>781</v>
      </c>
      <c r="D433" s="4007" t="s">
        <v>312</v>
      </c>
      <c r="E433" s="3995" t="s">
        <v>310</v>
      </c>
      <c r="F433" s="3993"/>
      <c r="G433" s="3993">
        <v>32890</v>
      </c>
      <c r="H433" s="3993"/>
      <c r="I433" s="3993"/>
      <c r="J433" s="4005"/>
      <c r="K433" s="3918">
        <f>K432-G433</f>
        <v>26405835</v>
      </c>
    </row>
    <row r="434" spans="1:11">
      <c r="A434" s="9724"/>
      <c r="B434" s="3887"/>
      <c r="C434" s="555" t="s">
        <v>1535</v>
      </c>
      <c r="D434" s="4008" t="s">
        <v>38</v>
      </c>
      <c r="E434" s="4002"/>
      <c r="F434" s="3994"/>
      <c r="G434" s="3994"/>
      <c r="H434" s="3994"/>
      <c r="I434" s="3994"/>
      <c r="J434" s="4006"/>
      <c r="K434" s="3919"/>
    </row>
    <row r="435" spans="1:11">
      <c r="A435" s="554"/>
      <c r="B435" s="3893"/>
      <c r="C435" s="529"/>
      <c r="D435" s="602"/>
      <c r="E435" s="605"/>
      <c r="F435" s="577"/>
      <c r="G435" s="577"/>
      <c r="H435" s="600"/>
      <c r="I435" s="577"/>
      <c r="J435" s="585">
        <v>1500</v>
      </c>
      <c r="K435" s="3919">
        <f>K433+J435</f>
        <v>26407335</v>
      </c>
    </row>
    <row r="436" spans="1:11">
      <c r="A436" s="9725"/>
      <c r="B436" s="3886"/>
      <c r="C436" s="517" t="s">
        <v>1716</v>
      </c>
      <c r="D436" s="3997" t="s">
        <v>1717</v>
      </c>
      <c r="E436" s="3995" t="s">
        <v>1423</v>
      </c>
      <c r="F436" s="3999"/>
      <c r="G436" s="3999">
        <v>42300</v>
      </c>
      <c r="H436" s="537"/>
      <c r="I436" s="1975"/>
      <c r="J436" s="595"/>
      <c r="K436" s="3918">
        <f>K435-G436</f>
        <v>26365035</v>
      </c>
    </row>
    <row r="437" spans="1:11">
      <c r="A437" s="9724"/>
      <c r="B437" s="3887"/>
      <c r="C437" s="555" t="s">
        <v>2002</v>
      </c>
      <c r="D437" s="3998" t="s">
        <v>956</v>
      </c>
      <c r="E437" s="3996"/>
      <c r="F437" s="4000"/>
      <c r="G437" s="4000"/>
      <c r="H437" s="515"/>
      <c r="I437" s="1976"/>
      <c r="J437" s="595"/>
      <c r="K437" s="3919"/>
    </row>
    <row r="438" spans="1:11">
      <c r="A438" s="554"/>
      <c r="B438" s="3893"/>
      <c r="C438" s="532"/>
      <c r="D438" s="576"/>
      <c r="E438" s="582"/>
      <c r="F438" s="577"/>
      <c r="G438" s="577"/>
      <c r="H438" s="600"/>
      <c r="I438" s="2034"/>
      <c r="J438" s="585">
        <v>750</v>
      </c>
      <c r="K438" s="3919">
        <f>K436+J438</f>
        <v>26365785</v>
      </c>
    </row>
    <row r="439" spans="1:11">
      <c r="A439" s="9725"/>
      <c r="B439" s="3886"/>
      <c r="C439" s="474" t="s">
        <v>781</v>
      </c>
      <c r="D439" s="3997" t="s">
        <v>199</v>
      </c>
      <c r="E439" s="3995" t="s">
        <v>201</v>
      </c>
      <c r="F439" s="3993"/>
      <c r="G439" s="3993">
        <v>105140</v>
      </c>
      <c r="H439" s="3993"/>
      <c r="I439" s="3993"/>
      <c r="J439" s="4005"/>
      <c r="K439" s="3918">
        <f>K438-G439</f>
        <v>26260645</v>
      </c>
    </row>
    <row r="440" spans="1:11">
      <c r="A440" s="9724"/>
      <c r="B440" s="3887"/>
      <c r="C440" s="477" t="s">
        <v>1243</v>
      </c>
      <c r="D440" s="3998" t="s">
        <v>200</v>
      </c>
      <c r="E440" s="3996"/>
      <c r="F440" s="3994"/>
      <c r="G440" s="3994"/>
      <c r="H440" s="3994"/>
      <c r="I440" s="3994"/>
      <c r="J440" s="4006"/>
      <c r="K440" s="3919"/>
    </row>
    <row r="441" spans="1:11">
      <c r="A441" s="554"/>
      <c r="B441" s="3893"/>
      <c r="C441" s="532"/>
      <c r="D441" s="576"/>
      <c r="E441" s="582"/>
      <c r="F441" s="577"/>
      <c r="G441" s="577"/>
      <c r="H441" s="600"/>
      <c r="I441" s="577"/>
      <c r="J441" s="604">
        <v>1500</v>
      </c>
      <c r="K441" s="3921">
        <f>K439+J441</f>
        <v>26262145</v>
      </c>
    </row>
    <row r="442" spans="1:11">
      <c r="A442" s="9725"/>
      <c r="B442" s="3886"/>
      <c r="C442" s="457" t="s">
        <v>781</v>
      </c>
      <c r="D442" s="4007" t="s">
        <v>943</v>
      </c>
      <c r="E442" s="459" t="s">
        <v>1231</v>
      </c>
      <c r="F442" s="3993"/>
      <c r="G442" s="3993">
        <v>183140</v>
      </c>
      <c r="H442" s="3993"/>
      <c r="I442" s="3993"/>
      <c r="J442" s="4005"/>
      <c r="K442" s="3918">
        <f>K441-G442</f>
        <v>26079005</v>
      </c>
    </row>
    <row r="443" spans="1:11">
      <c r="A443" s="9724"/>
      <c r="B443" s="3887"/>
      <c r="C443" s="461" t="s">
        <v>1181</v>
      </c>
      <c r="D443" s="4008" t="s">
        <v>598</v>
      </c>
      <c r="E443" s="4002"/>
      <c r="F443" s="3994"/>
      <c r="G443" s="3994"/>
      <c r="H443" s="3994"/>
      <c r="I443" s="3994"/>
      <c r="J443" s="4006"/>
      <c r="K443" s="3919"/>
    </row>
    <row r="444" spans="1:11">
      <c r="A444" s="554"/>
      <c r="B444" s="3893"/>
      <c r="C444" s="532"/>
      <c r="D444" s="576"/>
      <c r="E444" s="582"/>
      <c r="F444" s="577"/>
      <c r="G444" s="577"/>
      <c r="H444" s="600"/>
      <c r="I444" s="577"/>
      <c r="J444" s="604">
        <v>1500</v>
      </c>
      <c r="K444" s="3919">
        <f>K442+J444</f>
        <v>26080505</v>
      </c>
    </row>
    <row r="445" spans="1:11">
      <c r="A445" s="9725"/>
      <c r="B445" s="3886"/>
      <c r="C445" s="457" t="s">
        <v>781</v>
      </c>
      <c r="D445" s="4007" t="s">
        <v>1246</v>
      </c>
      <c r="E445" s="459" t="s">
        <v>1248</v>
      </c>
      <c r="F445" s="3993"/>
      <c r="G445" s="3993">
        <v>43940</v>
      </c>
      <c r="H445" s="3993"/>
      <c r="I445" s="3993"/>
      <c r="J445" s="4005"/>
      <c r="K445" s="3918">
        <f>K444-G445</f>
        <v>26036565</v>
      </c>
    </row>
    <row r="446" spans="1:11">
      <c r="A446" s="9724"/>
      <c r="B446" s="3887"/>
      <c r="C446" s="461" t="s">
        <v>1245</v>
      </c>
      <c r="D446" s="4008" t="s">
        <v>1247</v>
      </c>
      <c r="E446" s="4002"/>
      <c r="F446" s="3994"/>
      <c r="G446" s="3994"/>
      <c r="H446" s="3994"/>
      <c r="I446" s="3994"/>
      <c r="J446" s="4006"/>
      <c r="K446" s="3919"/>
    </row>
    <row r="447" spans="1:11">
      <c r="A447" s="554"/>
      <c r="B447" s="3893"/>
      <c r="C447" s="529"/>
      <c r="D447" s="602"/>
      <c r="E447" s="605"/>
      <c r="F447" s="577"/>
      <c r="G447" s="577"/>
      <c r="H447" s="600"/>
      <c r="I447" s="577"/>
      <c r="J447" s="585">
        <v>1500</v>
      </c>
      <c r="K447" s="3922">
        <f>K445+J447</f>
        <v>26038065</v>
      </c>
    </row>
    <row r="448" spans="1:11">
      <c r="A448" s="9725"/>
      <c r="B448" s="3886"/>
      <c r="C448" s="556" t="s">
        <v>781</v>
      </c>
      <c r="D448" s="3997" t="s">
        <v>1321</v>
      </c>
      <c r="E448" s="1110" t="s">
        <v>1322</v>
      </c>
      <c r="F448" s="3993"/>
      <c r="G448" s="3993">
        <v>12540</v>
      </c>
      <c r="H448" s="3993"/>
      <c r="I448" s="3993"/>
      <c r="J448" s="4005"/>
      <c r="K448" s="3918">
        <f>K447-G448</f>
        <v>26025525</v>
      </c>
    </row>
    <row r="449" spans="1:11">
      <c r="A449" s="9724"/>
      <c r="B449" s="3887"/>
      <c r="C449" s="555" t="s">
        <v>1306</v>
      </c>
      <c r="D449" s="3998" t="s">
        <v>1176</v>
      </c>
      <c r="E449" s="3996"/>
      <c r="F449" s="3994"/>
      <c r="G449" s="3994"/>
      <c r="H449" s="3994"/>
      <c r="I449" s="3994"/>
      <c r="J449" s="4006"/>
      <c r="K449" s="3919"/>
    </row>
    <row r="450" spans="1:11">
      <c r="A450" s="557"/>
      <c r="B450" s="3907"/>
      <c r="C450" s="529"/>
      <c r="D450" s="602"/>
      <c r="E450" s="605"/>
      <c r="F450" s="577"/>
      <c r="G450" s="577"/>
      <c r="H450" s="600"/>
      <c r="I450" s="577"/>
      <c r="J450" s="585">
        <v>1500</v>
      </c>
      <c r="K450" s="3923">
        <f>K448+J450</f>
        <v>26027025</v>
      </c>
    </row>
    <row r="451" spans="1:11">
      <c r="A451" s="9725"/>
      <c r="B451" s="3886"/>
      <c r="C451" s="556" t="s">
        <v>781</v>
      </c>
      <c r="D451" s="3997" t="s">
        <v>743</v>
      </c>
      <c r="E451" s="3995" t="s">
        <v>1177</v>
      </c>
      <c r="F451" s="3993"/>
      <c r="G451" s="3993">
        <v>22890</v>
      </c>
      <c r="H451" s="3993"/>
      <c r="I451" s="3993"/>
      <c r="J451" s="4005"/>
      <c r="K451" s="3918">
        <f>K450-G451</f>
        <v>26004135</v>
      </c>
    </row>
    <row r="452" spans="1:11">
      <c r="A452" s="9724"/>
      <c r="B452" s="3887"/>
      <c r="C452" s="555" t="s">
        <v>1175</v>
      </c>
      <c r="D452" s="3998" t="s">
        <v>1176</v>
      </c>
      <c r="E452" s="3996"/>
      <c r="F452" s="3994"/>
      <c r="G452" s="3994"/>
      <c r="H452" s="3994"/>
      <c r="I452" s="3994"/>
      <c r="J452" s="4006"/>
      <c r="K452" s="3919"/>
    </row>
    <row r="453" spans="1:11">
      <c r="A453" s="554"/>
      <c r="B453" s="3893"/>
      <c r="C453" s="529"/>
      <c r="D453" s="602"/>
      <c r="E453" s="605"/>
      <c r="F453" s="577"/>
      <c r="G453" s="577"/>
      <c r="H453" s="600"/>
      <c r="I453" s="577"/>
      <c r="J453" s="585">
        <v>1500</v>
      </c>
      <c r="K453" s="3919">
        <f>K451+J453</f>
        <v>26005635</v>
      </c>
    </row>
    <row r="454" spans="1:11">
      <c r="A454" s="9725"/>
      <c r="B454" s="3886"/>
      <c r="C454" s="474" t="s">
        <v>1920</v>
      </c>
      <c r="D454" s="485" t="s">
        <v>1887</v>
      </c>
      <c r="E454" s="3995" t="s">
        <v>1888</v>
      </c>
      <c r="F454" s="4004"/>
      <c r="G454" s="3993">
        <v>51840</v>
      </c>
      <c r="H454" s="3993"/>
      <c r="I454" s="3993"/>
      <c r="J454" s="4005"/>
      <c r="K454" s="3918">
        <f>K453-G454</f>
        <v>25953795</v>
      </c>
    </row>
    <row r="455" spans="1:11">
      <c r="A455" s="9724"/>
      <c r="B455" s="3887"/>
      <c r="C455" s="477" t="s">
        <v>1922</v>
      </c>
      <c r="D455" s="486" t="s">
        <v>1819</v>
      </c>
      <c r="E455" s="3996"/>
      <c r="F455" s="3994"/>
      <c r="G455" s="3994"/>
      <c r="H455" s="3994"/>
      <c r="I455" s="3994"/>
      <c r="J455" s="4006"/>
      <c r="K455" s="3919"/>
    </row>
    <row r="456" spans="1:11">
      <c r="A456" s="554"/>
      <c r="B456" s="3887"/>
      <c r="C456" s="891"/>
      <c r="D456" s="891"/>
      <c r="E456" s="891"/>
      <c r="F456" s="586"/>
      <c r="G456" s="588"/>
      <c r="H456" s="600"/>
      <c r="I456" s="577"/>
      <c r="J456" s="604">
        <v>1500</v>
      </c>
      <c r="K456" s="3921">
        <f>K454+J456</f>
        <v>25955295</v>
      </c>
    </row>
    <row r="457" spans="1:11">
      <c r="A457" s="9725"/>
      <c r="B457" s="3886"/>
      <c r="C457" s="474" t="s">
        <v>1921</v>
      </c>
      <c r="D457" s="485" t="s">
        <v>1887</v>
      </c>
      <c r="E457" s="3995" t="s">
        <v>1888</v>
      </c>
      <c r="F457" s="3993"/>
      <c r="G457" s="3993">
        <v>31140</v>
      </c>
      <c r="H457" s="4009"/>
      <c r="I457" s="3993"/>
      <c r="J457" s="4005"/>
      <c r="K457" s="3918">
        <f>K456-G457</f>
        <v>25924155</v>
      </c>
    </row>
    <row r="458" spans="1:11">
      <c r="A458" s="9724"/>
      <c r="B458" s="3887"/>
      <c r="C458" s="477" t="s">
        <v>1923</v>
      </c>
      <c r="D458" s="486" t="s">
        <v>1819</v>
      </c>
      <c r="E458" s="3996"/>
      <c r="F458" s="3994"/>
      <c r="G458" s="3994"/>
      <c r="H458" s="4010"/>
      <c r="I458" s="3994"/>
      <c r="J458" s="4006"/>
      <c r="K458" s="3919"/>
    </row>
    <row r="459" spans="1:11">
      <c r="A459" s="554"/>
      <c r="B459" s="3893"/>
      <c r="C459" s="529"/>
      <c r="D459" s="602"/>
      <c r="E459" s="605"/>
      <c r="F459" s="577"/>
      <c r="G459" s="577"/>
      <c r="H459" s="600"/>
      <c r="I459" s="577"/>
      <c r="J459" s="604">
        <v>1500</v>
      </c>
      <c r="K459" s="3919">
        <f>K457+J459</f>
        <v>25925655</v>
      </c>
    </row>
    <row r="460" spans="1:11">
      <c r="A460" s="9725"/>
      <c r="B460" s="3886"/>
      <c r="C460" s="545" t="s">
        <v>781</v>
      </c>
      <c r="D460" s="3997" t="s">
        <v>113</v>
      </c>
      <c r="E460" s="3995" t="s">
        <v>114</v>
      </c>
      <c r="F460" s="3993"/>
      <c r="G460" s="3993"/>
      <c r="H460" s="3993"/>
      <c r="I460" s="3993">
        <v>137640</v>
      </c>
      <c r="J460" s="4005"/>
      <c r="K460" s="3918">
        <f>K459-I460</f>
        <v>25788015</v>
      </c>
    </row>
    <row r="461" spans="1:11">
      <c r="A461" s="9724"/>
      <c r="B461" s="3887"/>
      <c r="C461" s="538" t="s">
        <v>1420</v>
      </c>
      <c r="D461" s="3998" t="s">
        <v>46</v>
      </c>
      <c r="E461" s="3996"/>
      <c r="F461" s="3994"/>
      <c r="G461" s="3994"/>
      <c r="H461" s="3994"/>
      <c r="I461" s="3994"/>
      <c r="J461" s="4006"/>
      <c r="K461" s="3919"/>
    </row>
    <row r="462" spans="1:11">
      <c r="A462" s="554"/>
      <c r="B462" s="3893"/>
      <c r="C462" s="529"/>
      <c r="D462" s="602"/>
      <c r="E462" s="605"/>
      <c r="F462" s="577"/>
      <c r="G462" s="577"/>
      <c r="H462" s="600"/>
      <c r="I462" s="577"/>
      <c r="J462" s="585">
        <v>1500</v>
      </c>
      <c r="K462" s="3919">
        <f>K460+J462</f>
        <v>25789515</v>
      </c>
    </row>
    <row r="463" spans="1:11">
      <c r="A463" s="9725"/>
      <c r="B463" s="3886"/>
      <c r="C463" s="474" t="s">
        <v>778</v>
      </c>
      <c r="D463" s="3997" t="s">
        <v>2054</v>
      </c>
      <c r="E463" s="3995"/>
      <c r="F463" s="3993"/>
      <c r="G463" s="3993"/>
      <c r="H463" s="537"/>
      <c r="I463" s="3993">
        <v>33540</v>
      </c>
      <c r="J463" s="537"/>
      <c r="K463" s="3918">
        <f>K462-I463</f>
        <v>25755975</v>
      </c>
    </row>
    <row r="464" spans="1:11">
      <c r="A464" s="9724"/>
      <c r="B464" s="3887"/>
      <c r="C464" s="477" t="s">
        <v>2024</v>
      </c>
      <c r="D464" s="3998" t="s">
        <v>814</v>
      </c>
      <c r="E464" s="3996"/>
      <c r="F464" s="3994"/>
      <c r="G464" s="3994"/>
      <c r="H464" s="515"/>
      <c r="I464" s="3994"/>
      <c r="J464" s="515"/>
      <c r="K464" s="3919"/>
    </row>
    <row r="465" spans="1:11">
      <c r="A465" s="554"/>
      <c r="B465" s="3886"/>
      <c r="C465" s="529"/>
      <c r="D465" s="583"/>
      <c r="E465" s="599"/>
      <c r="F465" s="600"/>
      <c r="G465" s="600"/>
      <c r="H465" s="600"/>
      <c r="I465" s="600"/>
      <c r="J465" s="585">
        <v>1500</v>
      </c>
      <c r="K465" s="1368">
        <f>K463+J465</f>
        <v>25757475</v>
      </c>
    </row>
    <row r="466" spans="1:11">
      <c r="A466" s="557"/>
      <c r="B466" s="3886"/>
      <c r="C466" s="556" t="s">
        <v>1710</v>
      </c>
      <c r="D466" s="3997" t="s">
        <v>2070</v>
      </c>
      <c r="E466" s="1136"/>
      <c r="F466" s="3993"/>
      <c r="G466" s="3999"/>
      <c r="H466" s="3993"/>
      <c r="I466" s="3993">
        <v>79390</v>
      </c>
      <c r="J466" s="4005"/>
      <c r="K466" s="1977">
        <f>K465-I466</f>
        <v>25678085</v>
      </c>
    </row>
    <row r="467" spans="1:11">
      <c r="A467" s="557"/>
      <c r="B467" s="3887"/>
      <c r="C467" s="555" t="s">
        <v>2069</v>
      </c>
      <c r="D467" s="3998" t="s">
        <v>814</v>
      </c>
      <c r="E467" s="4001"/>
      <c r="F467" s="3994"/>
      <c r="G467" s="4000"/>
      <c r="H467" s="3994"/>
      <c r="I467" s="3994"/>
      <c r="J467" s="4006"/>
      <c r="K467" s="1978"/>
    </row>
    <row r="468" spans="1:11">
      <c r="A468" s="2497"/>
      <c r="B468" s="3893"/>
      <c r="C468" s="532"/>
      <c r="D468" s="576"/>
      <c r="E468" s="582"/>
      <c r="F468" s="577"/>
      <c r="G468" s="577"/>
      <c r="H468" s="600"/>
      <c r="I468" s="577"/>
      <c r="J468" s="604">
        <v>1500</v>
      </c>
      <c r="K468" s="3922">
        <f>K466+J468</f>
        <v>25679585</v>
      </c>
    </row>
    <row r="469" spans="1:11">
      <c r="A469" s="557"/>
      <c r="B469" s="3886"/>
      <c r="C469" s="556" t="s">
        <v>781</v>
      </c>
      <c r="D469" s="485" t="s">
        <v>1859</v>
      </c>
      <c r="E469" s="3995"/>
      <c r="F469" s="9492"/>
      <c r="G469" s="9492"/>
      <c r="H469" s="9492"/>
      <c r="I469" s="9492">
        <v>217380</v>
      </c>
      <c r="J469" s="4005"/>
      <c r="K469" s="1977">
        <f>K468-I469</f>
        <v>25462205</v>
      </c>
    </row>
    <row r="470" spans="1:11">
      <c r="A470" s="557"/>
      <c r="B470" s="3907"/>
      <c r="C470" s="555" t="s">
        <v>1208</v>
      </c>
      <c r="D470" s="486" t="s">
        <v>814</v>
      </c>
      <c r="E470" s="3996"/>
      <c r="F470" s="9493"/>
      <c r="G470" s="9493"/>
      <c r="H470" s="9493"/>
      <c r="I470" s="9493"/>
      <c r="J470" s="4006"/>
      <c r="K470" s="1978"/>
    </row>
    <row r="471" spans="1:11">
      <c r="A471" s="2497"/>
      <c r="B471" s="3893"/>
      <c r="C471" s="532"/>
      <c r="D471" s="576"/>
      <c r="E471" s="582"/>
      <c r="F471" s="577"/>
      <c r="G471" s="577"/>
      <c r="H471" s="600"/>
      <c r="I471" s="577"/>
      <c r="J471" s="604">
        <v>1500</v>
      </c>
      <c r="K471" s="3922">
        <f>K469+J471</f>
        <v>25463705</v>
      </c>
    </row>
    <row r="472" spans="1:11">
      <c r="A472" s="557"/>
      <c r="B472" s="3886" t="s">
        <v>2087</v>
      </c>
      <c r="C472" s="556" t="s">
        <v>997</v>
      </c>
      <c r="D472" s="4011" t="s">
        <v>1049</v>
      </c>
      <c r="E472" s="4013" t="s">
        <v>126</v>
      </c>
      <c r="F472" s="4015"/>
      <c r="G472" s="4015">
        <v>202500</v>
      </c>
      <c r="H472" s="4015"/>
      <c r="I472" s="4015"/>
      <c r="J472" s="4018"/>
      <c r="K472" s="2195">
        <f>K471-G472</f>
        <v>25261205</v>
      </c>
    </row>
    <row r="473" spans="1:11">
      <c r="A473" s="557"/>
      <c r="B473" s="3887"/>
      <c r="C473" s="555" t="s">
        <v>1048</v>
      </c>
      <c r="D473" s="4012" t="s">
        <v>956</v>
      </c>
      <c r="E473" s="4014"/>
      <c r="F473" s="4016"/>
      <c r="G473" s="4016"/>
      <c r="H473" s="4016"/>
      <c r="I473" s="4016"/>
      <c r="J473" s="4019"/>
      <c r="K473" s="2195"/>
    </row>
    <row r="474" spans="1:11">
      <c r="A474" s="2497"/>
      <c r="B474" s="3893"/>
      <c r="C474" s="532"/>
      <c r="D474" s="576"/>
      <c r="E474" s="582"/>
      <c r="F474" s="577"/>
      <c r="G474" s="577"/>
      <c r="H474" s="600"/>
      <c r="I474" s="577"/>
      <c r="J474" s="585">
        <v>1800</v>
      </c>
      <c r="K474" s="3922">
        <f>K472+J474</f>
        <v>25263005</v>
      </c>
    </row>
    <row r="475" spans="1:11">
      <c r="A475" s="525"/>
      <c r="B475" s="3886"/>
      <c r="C475" s="545" t="s">
        <v>1109</v>
      </c>
      <c r="D475" s="4011" t="s">
        <v>1584</v>
      </c>
      <c r="E475" s="974" t="s">
        <v>56</v>
      </c>
      <c r="F475" s="4015"/>
      <c r="G475" s="4015">
        <v>502500</v>
      </c>
      <c r="H475" s="4015"/>
      <c r="I475" s="4015"/>
      <c r="J475" s="4018"/>
      <c r="K475" s="1977">
        <f>K474-G475</f>
        <v>24760505</v>
      </c>
    </row>
    <row r="476" spans="1:11">
      <c r="A476" s="554"/>
      <c r="B476" s="3887"/>
      <c r="C476" s="555" t="s">
        <v>1583</v>
      </c>
      <c r="D476" s="4012" t="s">
        <v>1384</v>
      </c>
      <c r="E476" s="4017"/>
      <c r="F476" s="4016"/>
      <c r="G476" s="4016"/>
      <c r="H476" s="4016"/>
      <c r="I476" s="4016"/>
      <c r="J476" s="4019"/>
      <c r="K476" s="1978"/>
    </row>
    <row r="477" spans="1:11">
      <c r="A477" s="2497"/>
      <c r="B477" s="3893"/>
      <c r="C477" s="532"/>
      <c r="D477" s="576"/>
      <c r="E477" s="582"/>
      <c r="F477" s="575"/>
      <c r="G477" s="575"/>
      <c r="H477" s="586"/>
      <c r="I477" s="575"/>
      <c r="J477" s="585">
        <v>1800</v>
      </c>
      <c r="K477" s="3922">
        <f>K475+J477</f>
        <v>24762305</v>
      </c>
    </row>
    <row r="478" spans="1:11">
      <c r="A478" s="525"/>
      <c r="B478" s="3886" t="s">
        <v>2088</v>
      </c>
      <c r="C478" s="556" t="s">
        <v>815</v>
      </c>
      <c r="D478" s="4024" t="s">
        <v>955</v>
      </c>
      <c r="E478" s="4022" t="s">
        <v>1232</v>
      </c>
      <c r="F478" s="4020"/>
      <c r="G478" s="4020"/>
      <c r="H478" s="4020"/>
      <c r="I478" s="4020">
        <v>474431</v>
      </c>
      <c r="J478" s="595"/>
      <c r="K478" s="2195">
        <f>K477-I478</f>
        <v>24287874</v>
      </c>
    </row>
    <row r="479" spans="1:11">
      <c r="A479" s="557"/>
      <c r="B479" s="3907"/>
      <c r="C479" s="555" t="s">
        <v>1186</v>
      </c>
      <c r="D479" s="4025" t="s">
        <v>956</v>
      </c>
      <c r="E479" s="4023"/>
      <c r="F479" s="4021"/>
      <c r="G479" s="4021"/>
      <c r="H479" s="4021"/>
      <c r="I479" s="4021"/>
      <c r="J479" s="595"/>
      <c r="K479" s="2195"/>
    </row>
    <row r="480" spans="1:11">
      <c r="A480" s="2497"/>
      <c r="B480" s="3893"/>
      <c r="C480" s="465"/>
      <c r="D480" s="602"/>
      <c r="E480" s="605"/>
      <c r="F480" s="577"/>
      <c r="G480" s="600"/>
      <c r="H480" s="600"/>
      <c r="I480" s="600"/>
      <c r="J480" s="585">
        <v>1800</v>
      </c>
      <c r="K480" s="3922">
        <f>K478+J480</f>
        <v>24289674</v>
      </c>
    </row>
    <row r="481" spans="1:11">
      <c r="A481" s="557"/>
      <c r="B481" s="3886"/>
      <c r="C481" s="556" t="s">
        <v>796</v>
      </c>
      <c r="D481" s="4024" t="s">
        <v>955</v>
      </c>
      <c r="E481" s="4022" t="s">
        <v>1232</v>
      </c>
      <c r="F481" s="4020"/>
      <c r="G481" s="4020"/>
      <c r="H481" s="4020"/>
      <c r="I481" s="4020">
        <v>90800</v>
      </c>
      <c r="J481" s="4030"/>
      <c r="K481" s="2195">
        <f>K480-I481</f>
        <v>24198874</v>
      </c>
    </row>
    <row r="482" spans="1:11">
      <c r="A482" s="557"/>
      <c r="B482" s="3887"/>
      <c r="C482" s="477" t="s">
        <v>1187</v>
      </c>
      <c r="D482" s="4025" t="s">
        <v>956</v>
      </c>
      <c r="E482" s="4023"/>
      <c r="F482" s="4021"/>
      <c r="G482" s="4021"/>
      <c r="H482" s="4021"/>
      <c r="I482" s="4021"/>
      <c r="J482" s="4031"/>
      <c r="K482" s="2195"/>
    </row>
    <row r="483" spans="1:11">
      <c r="A483" s="2497"/>
      <c r="B483" s="3893"/>
      <c r="C483" s="532"/>
      <c r="D483" s="576"/>
      <c r="E483" s="582"/>
      <c r="F483" s="577"/>
      <c r="G483" s="577"/>
      <c r="H483" s="600"/>
      <c r="I483" s="577"/>
      <c r="J483" s="604">
        <v>750</v>
      </c>
      <c r="K483" s="3922">
        <f>K481+J483</f>
        <v>24199624</v>
      </c>
    </row>
    <row r="484" spans="1:11">
      <c r="A484" s="9725"/>
      <c r="B484" s="3886"/>
      <c r="C484" s="545" t="s">
        <v>1109</v>
      </c>
      <c r="D484" s="4028" t="s">
        <v>1745</v>
      </c>
      <c r="E484" s="974" t="s">
        <v>1746</v>
      </c>
      <c r="F484" s="4020"/>
      <c r="G484" s="4020">
        <v>502500</v>
      </c>
      <c r="H484" s="537"/>
      <c r="I484" s="9492"/>
      <c r="J484" s="595"/>
      <c r="K484" s="3918">
        <f>K483-G484</f>
        <v>23697124</v>
      </c>
    </row>
    <row r="485" spans="1:11">
      <c r="A485" s="9724"/>
      <c r="B485" s="3887"/>
      <c r="C485" s="538" t="s">
        <v>1501</v>
      </c>
      <c r="D485" s="4025" t="s">
        <v>38</v>
      </c>
      <c r="E485" s="4023"/>
      <c r="F485" s="4021"/>
      <c r="G485" s="4021"/>
      <c r="H485" s="515"/>
      <c r="I485" s="9493"/>
      <c r="J485" s="559"/>
      <c r="K485" s="3919"/>
    </row>
    <row r="486" spans="1:11">
      <c r="A486" s="554"/>
      <c r="B486" s="3893"/>
      <c r="C486" s="532"/>
      <c r="D486" s="576"/>
      <c r="E486" s="582"/>
      <c r="F486" s="577"/>
      <c r="G486" s="577"/>
      <c r="H486" s="600"/>
      <c r="I486" s="577"/>
      <c r="J486" s="604">
        <v>1800</v>
      </c>
      <c r="K486" s="3919">
        <f>K484+J486</f>
        <v>23698924</v>
      </c>
    </row>
    <row r="487" spans="1:11">
      <c r="A487" s="9725"/>
      <c r="B487" s="3886"/>
      <c r="C487" s="517" t="s">
        <v>1716</v>
      </c>
      <c r="D487" s="4024" t="s">
        <v>1095</v>
      </c>
      <c r="E487" s="4022" t="s">
        <v>2090</v>
      </c>
      <c r="F487" s="4026"/>
      <c r="G487" s="4026">
        <v>42300</v>
      </c>
      <c r="H487" s="537"/>
      <c r="I487" s="1975"/>
      <c r="J487" s="595"/>
      <c r="K487" s="3918">
        <f>K486-G487</f>
        <v>23656624</v>
      </c>
    </row>
    <row r="488" spans="1:11">
      <c r="A488" s="9724"/>
      <c r="B488" s="3887"/>
      <c r="C488" s="555" t="s">
        <v>2089</v>
      </c>
      <c r="D488" s="4025" t="s">
        <v>1819</v>
      </c>
      <c r="E488" s="4023"/>
      <c r="F488" s="4027"/>
      <c r="G488" s="4027"/>
      <c r="H488" s="515"/>
      <c r="I488" s="1976"/>
      <c r="J488" s="595"/>
      <c r="K488" s="3919"/>
    </row>
    <row r="489" spans="1:11">
      <c r="A489" s="554"/>
      <c r="B489" s="3887"/>
      <c r="C489" s="532"/>
      <c r="D489" s="576"/>
      <c r="E489" s="582"/>
      <c r="F489" s="577"/>
      <c r="G489" s="577"/>
      <c r="H489" s="600"/>
      <c r="I489" s="2034"/>
      <c r="J489" s="585">
        <v>750</v>
      </c>
      <c r="K489" s="3921">
        <f>K487+J489</f>
        <v>23657374</v>
      </c>
    </row>
    <row r="490" spans="1:11">
      <c r="A490" s="9725"/>
      <c r="B490" s="3886"/>
      <c r="C490" s="556" t="s">
        <v>869</v>
      </c>
      <c r="D490" s="4024" t="s">
        <v>1095</v>
      </c>
      <c r="E490" s="4022" t="s">
        <v>2090</v>
      </c>
      <c r="F490" s="4020"/>
      <c r="G490" s="4020">
        <v>236010</v>
      </c>
      <c r="H490" s="537"/>
      <c r="I490" s="4020"/>
      <c r="J490" s="595"/>
      <c r="K490" s="3918">
        <f>K489-G490</f>
        <v>23421364</v>
      </c>
    </row>
    <row r="491" spans="1:11">
      <c r="A491" s="9724"/>
      <c r="B491" s="3887"/>
      <c r="C491" s="555" t="s">
        <v>2091</v>
      </c>
      <c r="D491" s="4025" t="s">
        <v>1819</v>
      </c>
      <c r="E491" s="4023"/>
      <c r="F491" s="4021"/>
      <c r="G491" s="4021"/>
      <c r="H491" s="515"/>
      <c r="I491" s="4021"/>
      <c r="J491" s="559"/>
      <c r="K491" s="3919"/>
    </row>
    <row r="492" spans="1:11">
      <c r="A492" s="554"/>
      <c r="B492" s="3893"/>
      <c r="C492" s="532"/>
      <c r="D492" s="576"/>
      <c r="E492" s="582"/>
      <c r="F492" s="577"/>
      <c r="G492" s="577"/>
      <c r="H492" s="600"/>
      <c r="I492" s="577"/>
      <c r="J492" s="585">
        <v>1650</v>
      </c>
      <c r="K492" s="3919">
        <f>K490+J492</f>
        <v>23423014</v>
      </c>
    </row>
    <row r="493" spans="1:11">
      <c r="A493" s="9725"/>
      <c r="B493" s="3886"/>
      <c r="C493" s="556" t="s">
        <v>869</v>
      </c>
      <c r="D493" s="4024" t="s">
        <v>1095</v>
      </c>
      <c r="E493" s="4022" t="s">
        <v>2090</v>
      </c>
      <c r="F493" s="4020"/>
      <c r="G493" s="4020">
        <v>71860</v>
      </c>
      <c r="H493" s="3888"/>
      <c r="I493" s="3888"/>
      <c r="J493" s="3903"/>
      <c r="K493" s="3918">
        <f>K492-G493</f>
        <v>23351154</v>
      </c>
    </row>
    <row r="494" spans="1:11">
      <c r="A494" s="9724"/>
      <c r="B494" s="3887"/>
      <c r="C494" s="555" t="s">
        <v>2092</v>
      </c>
      <c r="D494" s="4025" t="s">
        <v>1819</v>
      </c>
      <c r="E494" s="4023"/>
      <c r="F494" s="4021"/>
      <c r="G494" s="4021"/>
      <c r="H494" s="3889"/>
      <c r="I494" s="3889"/>
      <c r="J494" s="3904"/>
      <c r="K494" s="3919"/>
    </row>
    <row r="495" spans="1:11">
      <c r="A495" s="554"/>
      <c r="B495" s="3893"/>
      <c r="C495" s="532"/>
      <c r="D495" s="576"/>
      <c r="E495" s="582"/>
      <c r="F495" s="577"/>
      <c r="G495" s="577"/>
      <c r="H495" s="600"/>
      <c r="I495" s="577"/>
      <c r="J495" s="585">
        <v>1650</v>
      </c>
      <c r="K495" s="3919">
        <f>K493+J495</f>
        <v>23352804</v>
      </c>
    </row>
    <row r="496" spans="1:11">
      <c r="A496" s="9725"/>
      <c r="B496" s="3886"/>
      <c r="C496" s="556" t="s">
        <v>869</v>
      </c>
      <c r="D496" s="4024" t="s">
        <v>1095</v>
      </c>
      <c r="E496" s="4022" t="s">
        <v>2090</v>
      </c>
      <c r="F496" s="4020"/>
      <c r="G496" s="4020">
        <v>232505</v>
      </c>
      <c r="H496" s="3888"/>
      <c r="I496" s="3888"/>
      <c r="J496" s="3903"/>
      <c r="K496" s="3918">
        <f>K495-G496</f>
        <v>23120299</v>
      </c>
    </row>
    <row r="497" spans="1:11">
      <c r="A497" s="9724"/>
      <c r="B497" s="3887"/>
      <c r="C497" s="555" t="s">
        <v>2093</v>
      </c>
      <c r="D497" s="4025" t="s">
        <v>1819</v>
      </c>
      <c r="E497" s="4023"/>
      <c r="F497" s="4021"/>
      <c r="G497" s="4021"/>
      <c r="H497" s="3889"/>
      <c r="I497" s="3889"/>
      <c r="J497" s="3904"/>
      <c r="K497" s="3919"/>
    </row>
    <row r="498" spans="1:11">
      <c r="A498" s="554"/>
      <c r="B498" s="3886"/>
      <c r="C498" s="532"/>
      <c r="D498" s="576"/>
      <c r="E498" s="582"/>
      <c r="F498" s="577"/>
      <c r="G498" s="577"/>
      <c r="H498" s="600"/>
      <c r="I498" s="577"/>
      <c r="J498" s="585">
        <v>1650</v>
      </c>
      <c r="K498" s="3921">
        <f>K496+J498</f>
        <v>23121949</v>
      </c>
    </row>
    <row r="499" spans="1:11">
      <c r="A499" s="557"/>
      <c r="B499" s="3886"/>
      <c r="C499" s="474" t="s">
        <v>815</v>
      </c>
      <c r="D499" s="4024" t="s">
        <v>848</v>
      </c>
      <c r="E499" s="4022" t="s">
        <v>52</v>
      </c>
      <c r="F499" s="4032"/>
      <c r="G499" s="4032">
        <v>714089</v>
      </c>
      <c r="H499" s="537"/>
      <c r="I499" s="4020"/>
      <c r="J499" s="595"/>
      <c r="K499" s="3918">
        <f>K498-G499</f>
        <v>22407860</v>
      </c>
    </row>
    <row r="500" spans="1:11">
      <c r="A500" s="557"/>
      <c r="B500" s="3887"/>
      <c r="C500" s="477" t="s">
        <v>847</v>
      </c>
      <c r="D500" s="4025" t="s">
        <v>51</v>
      </c>
      <c r="E500" s="4023"/>
      <c r="F500" s="4033"/>
      <c r="G500" s="4033"/>
      <c r="H500" s="515"/>
      <c r="I500" s="4021"/>
      <c r="J500" s="559"/>
      <c r="K500" s="3919"/>
    </row>
    <row r="501" spans="1:11">
      <c r="A501" s="514"/>
      <c r="B501" s="3907"/>
      <c r="C501" s="532"/>
      <c r="D501" s="2499"/>
      <c r="E501" s="582"/>
      <c r="F501" s="586"/>
      <c r="G501" s="586"/>
      <c r="H501" s="586"/>
      <c r="I501" s="586"/>
      <c r="J501" s="585">
        <v>1800</v>
      </c>
      <c r="K501" s="3919">
        <f>K499+J501</f>
        <v>22409660</v>
      </c>
    </row>
    <row r="502" spans="1:11">
      <c r="A502" s="557"/>
      <c r="B502" s="3886"/>
      <c r="C502" s="517" t="s">
        <v>781</v>
      </c>
      <c r="D502" s="4024" t="s">
        <v>848</v>
      </c>
      <c r="E502" s="4022" t="s">
        <v>52</v>
      </c>
      <c r="F502" s="4029"/>
      <c r="G502" s="4020">
        <v>99880</v>
      </c>
      <c r="H502" s="4020"/>
      <c r="I502" s="4020"/>
      <c r="J502" s="464"/>
      <c r="K502" s="1368">
        <f>K501-G502</f>
        <v>22309780</v>
      </c>
    </row>
    <row r="503" spans="1:11">
      <c r="A503" s="557"/>
      <c r="B503" s="3887"/>
      <c r="C503" s="477" t="s">
        <v>1289</v>
      </c>
      <c r="D503" s="4025" t="s">
        <v>1302</v>
      </c>
      <c r="E503" s="4023"/>
      <c r="F503" s="4021"/>
      <c r="G503" s="4021"/>
      <c r="H503" s="4021"/>
      <c r="I503" s="4021"/>
      <c r="J503" s="559"/>
      <c r="K503" s="1368"/>
    </row>
    <row r="504" spans="1:11">
      <c r="A504" s="514"/>
      <c r="B504" s="3907"/>
      <c r="C504" s="1436"/>
      <c r="D504" s="1436"/>
      <c r="E504" s="1436"/>
      <c r="F504" s="577"/>
      <c r="G504" s="577"/>
      <c r="H504" s="600"/>
      <c r="I504" s="577"/>
      <c r="J504" s="585">
        <v>1500</v>
      </c>
      <c r="K504" s="1250">
        <f>K502+J504</f>
        <v>22311280</v>
      </c>
    </row>
    <row r="505" spans="1:11">
      <c r="A505" s="557"/>
      <c r="B505" s="3886" t="s">
        <v>2094</v>
      </c>
      <c r="C505" s="545" t="s">
        <v>997</v>
      </c>
      <c r="D505" s="4036" t="s">
        <v>1121</v>
      </c>
      <c r="E505" s="4038" t="s">
        <v>43</v>
      </c>
      <c r="F505" s="4034"/>
      <c r="G505" s="4034">
        <v>202500</v>
      </c>
      <c r="H505" s="537"/>
      <c r="I505" s="4034"/>
      <c r="J505" s="595"/>
      <c r="K505" s="1368">
        <f>K504-G505</f>
        <v>22108780</v>
      </c>
    </row>
    <row r="506" spans="1:11">
      <c r="A506" s="557"/>
      <c r="B506" s="3887"/>
      <c r="C506" s="555" t="s">
        <v>1120</v>
      </c>
      <c r="D506" s="4037" t="s">
        <v>1878</v>
      </c>
      <c r="E506" s="4039"/>
      <c r="F506" s="4035"/>
      <c r="G506" s="4035"/>
      <c r="H506" s="515"/>
      <c r="I506" s="4035"/>
      <c r="J506" s="595"/>
      <c r="K506" s="1368"/>
    </row>
    <row r="507" spans="1:11">
      <c r="A507" s="514"/>
      <c r="B507" s="3907"/>
      <c r="C507" s="532"/>
      <c r="D507" s="576"/>
      <c r="E507" s="582"/>
      <c r="F507" s="577"/>
      <c r="G507" s="577"/>
      <c r="H507" s="600"/>
      <c r="I507" s="577"/>
      <c r="J507" s="585">
        <v>1800</v>
      </c>
      <c r="K507" s="1250">
        <f>K505+J507</f>
        <v>22110580</v>
      </c>
    </row>
    <row r="508" spans="1:11">
      <c r="A508" s="557"/>
      <c r="B508" s="3886" t="s">
        <v>2095</v>
      </c>
      <c r="C508" s="517" t="s">
        <v>1109</v>
      </c>
      <c r="D508" s="4042" t="s">
        <v>1831</v>
      </c>
      <c r="E508" s="4055" t="s">
        <v>717</v>
      </c>
      <c r="F508" s="4040"/>
      <c r="G508" s="4040">
        <v>502500</v>
      </c>
      <c r="H508" s="4040"/>
      <c r="I508" s="4040"/>
      <c r="J508" s="4051"/>
      <c r="K508" s="1368">
        <f>K507-G508</f>
        <v>21608080</v>
      </c>
    </row>
    <row r="509" spans="1:11">
      <c r="A509" s="557"/>
      <c r="B509" s="3887"/>
      <c r="C509" s="477" t="s">
        <v>1179</v>
      </c>
      <c r="D509" s="4043" t="s">
        <v>250</v>
      </c>
      <c r="E509" s="4056"/>
      <c r="F509" s="4041"/>
      <c r="G509" s="4041"/>
      <c r="H509" s="4041"/>
      <c r="I509" s="4041"/>
      <c r="J509" s="4052"/>
      <c r="K509" s="1368"/>
    </row>
    <row r="510" spans="1:11">
      <c r="A510" s="514"/>
      <c r="B510" s="3907"/>
      <c r="C510" s="1795"/>
      <c r="D510" s="576"/>
      <c r="E510" s="582"/>
      <c r="F510" s="577"/>
      <c r="G510" s="577"/>
      <c r="H510" s="600"/>
      <c r="I510" s="577"/>
      <c r="J510" s="604">
        <v>1800</v>
      </c>
      <c r="K510" s="1250">
        <f>K508+J510</f>
        <v>21609880</v>
      </c>
    </row>
    <row r="511" spans="1:11">
      <c r="A511" s="557"/>
      <c r="B511" s="3886"/>
      <c r="C511" s="556" t="s">
        <v>997</v>
      </c>
      <c r="D511" s="4042" t="s">
        <v>983</v>
      </c>
      <c r="E511" s="4044" t="s">
        <v>262</v>
      </c>
      <c r="F511" s="4040"/>
      <c r="G511" s="4048">
        <v>202500</v>
      </c>
      <c r="H511" s="534"/>
      <c r="I511" s="4040"/>
      <c r="J511" s="595"/>
      <c r="K511" s="1368">
        <f>K510-G511</f>
        <v>21407380</v>
      </c>
    </row>
    <row r="512" spans="1:11">
      <c r="A512" s="557"/>
      <c r="B512" s="3887"/>
      <c r="C512" s="555" t="s">
        <v>1581</v>
      </c>
      <c r="D512" s="4043" t="s">
        <v>38</v>
      </c>
      <c r="E512" s="4045"/>
      <c r="F512" s="4041"/>
      <c r="G512" s="4049"/>
      <c r="H512" s="515"/>
      <c r="I512" s="4041"/>
      <c r="J512" s="559"/>
      <c r="K512" s="1368"/>
    </row>
    <row r="513" spans="1:11">
      <c r="A513" s="514"/>
      <c r="B513" s="3907"/>
      <c r="C513" s="1795"/>
      <c r="D513" s="576"/>
      <c r="E513" s="584"/>
      <c r="F513" s="600"/>
      <c r="G513" s="600"/>
      <c r="H513" s="600"/>
      <c r="I513" s="600"/>
      <c r="J513" s="604">
        <v>1800</v>
      </c>
      <c r="K513" s="1250">
        <f>K511+J513</f>
        <v>21409180</v>
      </c>
    </row>
    <row r="514" spans="1:11">
      <c r="A514" s="557"/>
      <c r="B514" s="3886"/>
      <c r="C514" s="457" t="s">
        <v>1109</v>
      </c>
      <c r="D514" s="4053" t="s">
        <v>1580</v>
      </c>
      <c r="E514" s="459" t="s">
        <v>1600</v>
      </c>
      <c r="F514" s="4040"/>
      <c r="G514" s="4051">
        <v>502500</v>
      </c>
      <c r="H514" s="4046"/>
      <c r="I514" s="4040"/>
      <c r="J514" s="534"/>
      <c r="K514" s="1368">
        <f>K513-G514</f>
        <v>20906680</v>
      </c>
    </row>
    <row r="515" spans="1:11">
      <c r="A515" s="557"/>
      <c r="B515" s="3887"/>
      <c r="C515" s="461" t="s">
        <v>1579</v>
      </c>
      <c r="D515" s="4054" t="s">
        <v>38</v>
      </c>
      <c r="E515" s="4050"/>
      <c r="F515" s="4041"/>
      <c r="G515" s="4052"/>
      <c r="H515" s="4047"/>
      <c r="I515" s="4041"/>
      <c r="J515" s="537"/>
      <c r="K515" s="1368"/>
    </row>
    <row r="516" spans="1:11">
      <c r="A516" s="514"/>
      <c r="B516" s="3907"/>
      <c r="C516" s="2722"/>
      <c r="D516" s="891"/>
      <c r="E516" s="891"/>
      <c r="F516" s="586"/>
      <c r="G516" s="588"/>
      <c r="H516" s="586"/>
      <c r="I516" s="586"/>
      <c r="J516" s="585">
        <v>1800</v>
      </c>
      <c r="K516" s="1250">
        <f>K514+J516</f>
        <v>20908480</v>
      </c>
    </row>
    <row r="517" spans="1:11">
      <c r="A517" s="557"/>
      <c r="B517" s="3886" t="s">
        <v>2096</v>
      </c>
      <c r="C517" s="545" t="s">
        <v>1109</v>
      </c>
      <c r="D517" s="4057" t="s">
        <v>1471</v>
      </c>
      <c r="E517" s="4059" t="s">
        <v>1469</v>
      </c>
      <c r="F517" s="4061"/>
      <c r="G517" s="4061">
        <v>502500</v>
      </c>
      <c r="H517" s="4061"/>
      <c r="I517" s="4061"/>
      <c r="J517" s="4065"/>
      <c r="K517" s="1368">
        <f>K516-G517</f>
        <v>20405980</v>
      </c>
    </row>
    <row r="518" spans="1:11">
      <c r="A518" s="557"/>
      <c r="B518" s="3887"/>
      <c r="C518" s="538" t="s">
        <v>1468</v>
      </c>
      <c r="D518" s="4058" t="s">
        <v>1325</v>
      </c>
      <c r="E518" s="4060"/>
      <c r="F518" s="4062"/>
      <c r="G518" s="4062"/>
      <c r="H518" s="4062"/>
      <c r="I518" s="4062"/>
      <c r="J518" s="4066"/>
      <c r="K518" s="1368"/>
    </row>
    <row r="519" spans="1:11">
      <c r="A519" s="514"/>
      <c r="B519" s="3907"/>
      <c r="C519" s="532"/>
      <c r="D519" s="576"/>
      <c r="E519" s="582"/>
      <c r="F519" s="577"/>
      <c r="G519" s="577"/>
      <c r="H519" s="600"/>
      <c r="I519" s="577"/>
      <c r="J519" s="604">
        <v>1800</v>
      </c>
      <c r="K519" s="1250">
        <f>K517+J519</f>
        <v>20407780</v>
      </c>
    </row>
    <row r="520" spans="1:11" ht="15.75">
      <c r="A520" s="557"/>
      <c r="B520" s="3886"/>
      <c r="C520" s="550" t="s">
        <v>997</v>
      </c>
      <c r="D520" s="2807" t="s">
        <v>1946</v>
      </c>
      <c r="E520" s="9498" t="s">
        <v>1947</v>
      </c>
      <c r="F520" s="4061"/>
      <c r="G520" s="4061"/>
      <c r="H520" s="534"/>
      <c r="I520" s="4061">
        <v>202500</v>
      </c>
      <c r="J520" s="4065"/>
      <c r="K520" s="1368">
        <f>K519-I520</f>
        <v>20205280</v>
      </c>
    </row>
    <row r="521" spans="1:11">
      <c r="A521" s="557"/>
      <c r="B521" s="3887"/>
      <c r="C521" s="551" t="s">
        <v>1948</v>
      </c>
      <c r="D521" s="2808" t="s">
        <v>1819</v>
      </c>
      <c r="E521" s="9499"/>
      <c r="F521" s="4062"/>
      <c r="G521" s="4062"/>
      <c r="H521" s="515"/>
      <c r="I521" s="4062"/>
      <c r="J521" s="4066"/>
      <c r="K521" s="1368"/>
    </row>
    <row r="522" spans="1:11">
      <c r="A522" s="514"/>
      <c r="B522" s="3907"/>
      <c r="C522" s="1436"/>
      <c r="D522" s="576"/>
      <c r="E522" s="582"/>
      <c r="F522" s="577"/>
      <c r="G522" s="577"/>
      <c r="H522" s="600"/>
      <c r="I522" s="577"/>
      <c r="J522" s="604">
        <v>1800</v>
      </c>
      <c r="K522" s="1250">
        <f>K520+J522</f>
        <v>20207080</v>
      </c>
    </row>
    <row r="523" spans="1:11">
      <c r="A523" s="557"/>
      <c r="B523" s="3886"/>
      <c r="C523" s="556" t="s">
        <v>880</v>
      </c>
      <c r="D523" s="4057" t="s">
        <v>1312</v>
      </c>
      <c r="E523" s="4059" t="s">
        <v>1326</v>
      </c>
      <c r="F523" s="4061"/>
      <c r="G523" s="4063">
        <v>1002500</v>
      </c>
      <c r="H523" s="534"/>
      <c r="I523" s="4061"/>
      <c r="J523" s="595"/>
      <c r="K523" s="3920">
        <f>K522-G523</f>
        <v>19204580</v>
      </c>
    </row>
    <row r="524" spans="1:11">
      <c r="A524" s="557"/>
      <c r="B524" s="3887"/>
      <c r="C524" s="555" t="s">
        <v>1311</v>
      </c>
      <c r="D524" s="4058" t="s">
        <v>1313</v>
      </c>
      <c r="E524" s="4060"/>
      <c r="F524" s="4062"/>
      <c r="G524" s="4064"/>
      <c r="H524" s="515"/>
      <c r="I524" s="4062"/>
      <c r="J524" s="559"/>
      <c r="K524" s="1368"/>
    </row>
    <row r="525" spans="1:11">
      <c r="A525" s="514"/>
      <c r="B525" s="3907"/>
      <c r="C525" s="532"/>
      <c r="D525" s="576"/>
      <c r="E525" s="584"/>
      <c r="F525" s="600"/>
      <c r="G525" s="600"/>
      <c r="H525" s="600"/>
      <c r="I525" s="600"/>
      <c r="J525" s="604">
        <v>1800</v>
      </c>
      <c r="K525" s="1250">
        <f>K523+J525</f>
        <v>19206380</v>
      </c>
    </row>
    <row r="526" spans="1:11">
      <c r="A526" s="557"/>
      <c r="B526" s="3886" t="s">
        <v>2097</v>
      </c>
      <c r="C526" s="556" t="s">
        <v>2037</v>
      </c>
      <c r="D526" s="4071" t="s">
        <v>278</v>
      </c>
      <c r="E526" s="974" t="s">
        <v>279</v>
      </c>
      <c r="F526" s="4067"/>
      <c r="G526" s="4067">
        <v>807500</v>
      </c>
      <c r="H526" s="4067"/>
      <c r="I526" s="4067"/>
      <c r="J526" s="4074"/>
      <c r="K526" s="1368">
        <f>K525-G526</f>
        <v>18398880</v>
      </c>
    </row>
    <row r="527" spans="1:11">
      <c r="A527" s="557"/>
      <c r="B527" s="3887"/>
      <c r="C527" s="555" t="s">
        <v>1527</v>
      </c>
      <c r="D527" s="4072" t="s">
        <v>38</v>
      </c>
      <c r="E527" s="4073"/>
      <c r="F527" s="4068"/>
      <c r="G527" s="4068"/>
      <c r="H527" s="4068"/>
      <c r="I527" s="4068"/>
      <c r="J527" s="4075"/>
      <c r="K527" s="1368"/>
    </row>
    <row r="528" spans="1:11">
      <c r="A528" s="514"/>
      <c r="B528" s="3907"/>
      <c r="C528" s="529"/>
      <c r="D528" s="602"/>
      <c r="E528" s="605"/>
      <c r="F528" s="577"/>
      <c r="G528" s="577"/>
      <c r="H528" s="600"/>
      <c r="I528" s="577"/>
      <c r="J528" s="604">
        <v>5400</v>
      </c>
      <c r="K528" s="1250">
        <f>K526+J528</f>
        <v>18404280</v>
      </c>
    </row>
    <row r="529" spans="1:11">
      <c r="A529" s="557"/>
      <c r="B529" s="3886"/>
      <c r="C529" s="556" t="s">
        <v>1109</v>
      </c>
      <c r="D529" s="4071" t="s">
        <v>1049</v>
      </c>
      <c r="E529" s="4069" t="s">
        <v>126</v>
      </c>
      <c r="F529" s="4067"/>
      <c r="G529" s="4067">
        <v>502500</v>
      </c>
      <c r="H529" s="4067"/>
      <c r="I529" s="4067"/>
      <c r="J529" s="4074"/>
      <c r="K529" s="1368">
        <f>K528-G529</f>
        <v>17901780</v>
      </c>
    </row>
    <row r="530" spans="1:11">
      <c r="A530" s="557"/>
      <c r="B530" s="3887"/>
      <c r="C530" s="555" t="s">
        <v>1048</v>
      </c>
      <c r="D530" s="4072" t="s">
        <v>956</v>
      </c>
      <c r="E530" s="4070"/>
      <c r="F530" s="4068"/>
      <c r="G530" s="4068"/>
      <c r="H530" s="4068"/>
      <c r="I530" s="4068"/>
      <c r="J530" s="4075"/>
      <c r="K530" s="1368"/>
    </row>
    <row r="531" spans="1:11">
      <c r="A531" s="514"/>
      <c r="B531" s="3907"/>
      <c r="C531" s="532"/>
      <c r="D531" s="576"/>
      <c r="E531" s="582"/>
      <c r="F531" s="577"/>
      <c r="G531" s="577"/>
      <c r="H531" s="600"/>
      <c r="I531" s="577"/>
      <c r="J531" s="585">
        <v>1800</v>
      </c>
      <c r="K531" s="1250">
        <f>K529+J531</f>
        <v>17903580</v>
      </c>
    </row>
    <row r="532" spans="1:11">
      <c r="A532" s="557"/>
      <c r="B532" s="3886"/>
      <c r="C532" s="556" t="s">
        <v>1710</v>
      </c>
      <c r="D532" s="4076" t="s">
        <v>1939</v>
      </c>
      <c r="E532" s="4080" t="s">
        <v>1894</v>
      </c>
      <c r="F532" s="4078"/>
      <c r="G532" s="4078"/>
      <c r="H532" s="3052">
        <v>10390</v>
      </c>
      <c r="I532" s="3052"/>
      <c r="J532" s="1996"/>
      <c r="K532" s="1368">
        <f>K531-H532</f>
        <v>17893190</v>
      </c>
    </row>
    <row r="533" spans="1:11">
      <c r="A533" s="557"/>
      <c r="B533" s="3887"/>
      <c r="C533" s="555" t="s">
        <v>1938</v>
      </c>
      <c r="D533" s="4077" t="s">
        <v>1819</v>
      </c>
      <c r="E533" s="4081"/>
      <c r="F533" s="4079"/>
      <c r="G533" s="4079"/>
      <c r="H533" s="980"/>
      <c r="I533" s="3053"/>
      <c r="J533" s="571"/>
      <c r="K533" s="1368"/>
    </row>
    <row r="534" spans="1:11">
      <c r="A534" s="514"/>
      <c r="B534" s="3907"/>
      <c r="C534" s="532"/>
      <c r="D534" s="576"/>
      <c r="E534" s="582"/>
      <c r="F534" s="575"/>
      <c r="G534" s="575"/>
      <c r="H534" s="586"/>
      <c r="I534" s="575"/>
      <c r="J534" s="585">
        <v>1500</v>
      </c>
      <c r="K534" s="1250">
        <f>K532+J534</f>
        <v>17894690</v>
      </c>
    </row>
    <row r="535" spans="1:11">
      <c r="A535" s="557"/>
      <c r="B535" s="3886" t="s">
        <v>2098</v>
      </c>
      <c r="C535" s="550" t="s">
        <v>1278</v>
      </c>
      <c r="D535" s="4086" t="s">
        <v>1334</v>
      </c>
      <c r="E535" s="4084" t="s">
        <v>1348</v>
      </c>
      <c r="F535" s="534"/>
      <c r="G535" s="4082">
        <v>305000</v>
      </c>
      <c r="H535" s="534"/>
      <c r="I535" s="4082"/>
      <c r="J535" s="537"/>
      <c r="K535" s="1368">
        <f>K534-G535</f>
        <v>17589690</v>
      </c>
    </row>
    <row r="536" spans="1:11">
      <c r="A536" s="557"/>
      <c r="B536" s="3887"/>
      <c r="C536" s="551" t="s">
        <v>1333</v>
      </c>
      <c r="D536" s="4087" t="s">
        <v>918</v>
      </c>
      <c r="E536" s="4085"/>
      <c r="F536" s="537"/>
      <c r="G536" s="4083"/>
      <c r="H536" s="537"/>
      <c r="I536" s="4083"/>
      <c r="J536" s="537"/>
      <c r="K536" s="1368"/>
    </row>
    <row r="537" spans="1:11">
      <c r="A537" s="514"/>
      <c r="B537" s="3907"/>
      <c r="C537" s="1795"/>
      <c r="D537" s="576"/>
      <c r="E537" s="582"/>
      <c r="F537" s="586"/>
      <c r="G537" s="586"/>
      <c r="H537" s="586"/>
      <c r="I537" s="586"/>
      <c r="J537" s="585">
        <v>3600</v>
      </c>
      <c r="K537" s="1250">
        <f>K535+J537</f>
        <v>17593290</v>
      </c>
    </row>
    <row r="538" spans="1:11">
      <c r="A538" s="557"/>
      <c r="B538" s="3886" t="s">
        <v>2099</v>
      </c>
      <c r="C538" s="556" t="s">
        <v>591</v>
      </c>
      <c r="D538" s="4088"/>
      <c r="E538" s="4093"/>
      <c r="F538" s="4091">
        <v>20000000</v>
      </c>
      <c r="G538" s="3897"/>
      <c r="H538" s="534"/>
      <c r="I538" s="3888"/>
      <c r="J538" s="595"/>
      <c r="K538" s="1368">
        <f>K537+F538</f>
        <v>37593290</v>
      </c>
    </row>
    <row r="539" spans="1:11">
      <c r="A539" s="557"/>
      <c r="B539" s="3887"/>
      <c r="C539" s="555"/>
      <c r="D539" s="486"/>
      <c r="E539" s="4090"/>
      <c r="F539" s="4094"/>
      <c r="G539" s="3898"/>
      <c r="H539" s="515"/>
      <c r="I539" s="3889"/>
      <c r="J539" s="559"/>
      <c r="K539" s="1368"/>
    </row>
    <row r="540" spans="1:11">
      <c r="A540" s="514"/>
      <c r="B540" s="3907"/>
      <c r="C540" s="1795"/>
      <c r="D540" s="576"/>
      <c r="E540" s="584"/>
      <c r="F540" s="600"/>
      <c r="G540" s="600"/>
      <c r="H540" s="600"/>
      <c r="I540" s="600"/>
      <c r="J540" s="604"/>
      <c r="K540" s="1250"/>
    </row>
    <row r="541" spans="1:11">
      <c r="A541" s="557"/>
      <c r="B541" s="3886"/>
      <c r="C541" s="474" t="s">
        <v>1369</v>
      </c>
      <c r="D541" s="4088" t="s">
        <v>1532</v>
      </c>
      <c r="E541" s="4095" t="s">
        <v>1233</v>
      </c>
      <c r="F541" s="4091"/>
      <c r="G541" s="4091">
        <v>705000</v>
      </c>
      <c r="H541" s="4091"/>
      <c r="I541" s="4091"/>
      <c r="J541" s="4097"/>
      <c r="K541" s="1368">
        <f>K538-G541</f>
        <v>36888290</v>
      </c>
    </row>
    <row r="542" spans="1:11">
      <c r="A542" s="557"/>
      <c r="B542" s="3887"/>
      <c r="C542" s="477" t="s">
        <v>1172</v>
      </c>
      <c r="D542" s="4089" t="s">
        <v>965</v>
      </c>
      <c r="E542" s="4096"/>
      <c r="F542" s="4092"/>
      <c r="G542" s="4092"/>
      <c r="H542" s="4092"/>
      <c r="I542" s="4092"/>
      <c r="J542" s="4098"/>
      <c r="K542" s="1368"/>
    </row>
    <row r="543" spans="1:11">
      <c r="A543" s="514"/>
      <c r="B543" s="3907"/>
      <c r="C543" s="532"/>
      <c r="D543" s="576"/>
      <c r="E543" s="582"/>
      <c r="F543" s="2199"/>
      <c r="G543" s="575"/>
      <c r="H543" s="586"/>
      <c r="I543" s="575"/>
      <c r="J543" s="585">
        <v>3600</v>
      </c>
      <c r="K543" s="1250">
        <f>K541+J543</f>
        <v>36891890</v>
      </c>
    </row>
    <row r="544" spans="1:11">
      <c r="A544" s="557"/>
      <c r="B544" s="3886"/>
      <c r="C544" s="474" t="s">
        <v>1907</v>
      </c>
      <c r="D544" s="4088" t="s">
        <v>224</v>
      </c>
      <c r="E544" s="974" t="s">
        <v>176</v>
      </c>
      <c r="F544" s="4091"/>
      <c r="G544" s="4091">
        <v>405000</v>
      </c>
      <c r="H544" s="537"/>
      <c r="I544" s="4091"/>
      <c r="J544" s="595"/>
      <c r="K544" s="1368">
        <f>K543-G544</f>
        <v>36486890</v>
      </c>
    </row>
    <row r="545" spans="1:11">
      <c r="A545" s="557"/>
      <c r="B545" s="3887"/>
      <c r="C545" s="555" t="s">
        <v>757</v>
      </c>
      <c r="D545" s="4089" t="s">
        <v>758</v>
      </c>
      <c r="E545" s="4096"/>
      <c r="F545" s="4092"/>
      <c r="G545" s="4092"/>
      <c r="H545" s="515"/>
      <c r="I545" s="4092"/>
      <c r="J545" s="595"/>
      <c r="K545" s="1368"/>
    </row>
    <row r="546" spans="1:11">
      <c r="A546" s="514"/>
      <c r="B546" s="3907"/>
      <c r="C546" s="532"/>
      <c r="D546" s="576"/>
      <c r="E546" s="582"/>
      <c r="F546" s="575"/>
      <c r="G546" s="575"/>
      <c r="H546" s="2200"/>
      <c r="I546" s="575"/>
      <c r="J546" s="585">
        <v>3600</v>
      </c>
      <c r="K546" s="1250">
        <f>K544+J546</f>
        <v>36490490</v>
      </c>
    </row>
    <row r="547" spans="1:11">
      <c r="A547" s="557"/>
      <c r="B547" s="3886"/>
      <c r="C547" s="497" t="s">
        <v>815</v>
      </c>
      <c r="D547" s="4088"/>
      <c r="E547" s="974"/>
      <c r="F547" s="4091"/>
      <c r="G547" s="4091"/>
      <c r="H547" s="537"/>
      <c r="I547" s="1975">
        <v>358928</v>
      </c>
      <c r="J547" s="595"/>
      <c r="K547" s="1368">
        <f>K546-I547</f>
        <v>36131562</v>
      </c>
    </row>
    <row r="548" spans="1:11">
      <c r="A548" s="557"/>
      <c r="B548" s="3887"/>
      <c r="C548" s="497" t="s">
        <v>1917</v>
      </c>
      <c r="D548" s="4089"/>
      <c r="E548" s="4096"/>
      <c r="F548" s="4092"/>
      <c r="G548" s="4092"/>
      <c r="H548" s="515"/>
      <c r="I548" s="1976"/>
      <c r="J548" s="595"/>
      <c r="K548" s="1368"/>
    </row>
    <row r="549" spans="1:11">
      <c r="A549" s="514"/>
      <c r="B549" s="3907"/>
      <c r="C549" s="532"/>
      <c r="D549" s="576"/>
      <c r="E549" s="582"/>
      <c r="F549" s="577"/>
      <c r="G549" s="577"/>
      <c r="H549" s="600"/>
      <c r="I549" s="2034"/>
      <c r="J549" s="585">
        <v>1800</v>
      </c>
      <c r="K549" s="1250">
        <f>K547+J549</f>
        <v>36133362</v>
      </c>
    </row>
    <row r="550" spans="1:11">
      <c r="A550" s="525"/>
      <c r="B550" s="3886"/>
      <c r="C550" s="497" t="s">
        <v>815</v>
      </c>
      <c r="D550" s="4088"/>
      <c r="E550" s="974"/>
      <c r="F550" s="4091"/>
      <c r="G550" s="4091"/>
      <c r="H550" s="537"/>
      <c r="I550" s="1975">
        <v>310996</v>
      </c>
      <c r="J550" s="595"/>
      <c r="K550" s="3920">
        <f>K549-I550</f>
        <v>35822366</v>
      </c>
    </row>
    <row r="551" spans="1:11">
      <c r="A551" s="557"/>
      <c r="B551" s="3887"/>
      <c r="C551" s="497" t="s">
        <v>1917</v>
      </c>
      <c r="D551" s="4089"/>
      <c r="E551" s="4096"/>
      <c r="F551" s="4092"/>
      <c r="G551" s="4092"/>
      <c r="H551" s="515"/>
      <c r="I551" s="1976"/>
      <c r="J551" s="595"/>
      <c r="K551" s="1368"/>
    </row>
    <row r="552" spans="1:11">
      <c r="A552" s="514"/>
      <c r="B552" s="3887"/>
      <c r="C552" s="532"/>
      <c r="D552" s="576"/>
      <c r="E552" s="582"/>
      <c r="F552" s="577"/>
      <c r="G552" s="577"/>
      <c r="H552" s="600"/>
      <c r="I552" s="2034"/>
      <c r="J552" s="585">
        <v>1800</v>
      </c>
      <c r="K552" s="1250">
        <f>K550+J552</f>
        <v>35824166</v>
      </c>
    </row>
    <row r="553" spans="1:11" ht="15.75">
      <c r="A553" s="9537" t="s">
        <v>521</v>
      </c>
      <c r="B553" s="9538"/>
      <c r="C553" s="9538"/>
      <c r="D553" s="9538"/>
      <c r="E553" s="9539"/>
      <c r="F553" s="511">
        <f>SUM(F3:F552)</f>
        <v>60000000</v>
      </c>
      <c r="G553" s="511">
        <f>SUM(G3:G552)</f>
        <v>25498610</v>
      </c>
      <c r="H553" s="511">
        <f>SUM(H3:H552)</f>
        <v>14908449</v>
      </c>
      <c r="I553" s="511">
        <f>SUM(I3:I552)</f>
        <v>13825600</v>
      </c>
      <c r="J553" s="511">
        <f>SUM(J3:J552)</f>
        <v>284100</v>
      </c>
      <c r="K553" s="1647">
        <f>K3+F553-G553-H553-I553+J553</f>
        <v>35824166</v>
      </c>
    </row>
    <row r="554" spans="1:11" ht="15.75">
      <c r="A554" s="9531" t="s">
        <v>242</v>
      </c>
      <c r="B554" s="9532"/>
      <c r="C554" s="9532"/>
      <c r="D554" s="9532"/>
      <c r="E554" s="9533"/>
      <c r="F554" s="512">
        <f>'Juli''15'!F479</f>
        <v>578500000</v>
      </c>
      <c r="G554" s="512">
        <f>'Juli''15'!G479</f>
        <v>229960440</v>
      </c>
      <c r="H554" s="512">
        <f>'Juli''15'!H479</f>
        <v>131333783</v>
      </c>
      <c r="I554" s="512">
        <f>'Juli''15'!I479</f>
        <v>191423260</v>
      </c>
      <c r="J554" s="512">
        <f>'Juli''15'!J479</f>
        <v>2736050</v>
      </c>
      <c r="K554" s="1648">
        <f>'Juli''15'!K479</f>
        <v>318779781</v>
      </c>
    </row>
    <row r="555" spans="1:11" ht="15.75">
      <c r="A555" s="9534" t="s">
        <v>243</v>
      </c>
      <c r="B555" s="9535"/>
      <c r="C555" s="9535"/>
      <c r="D555" s="9535"/>
      <c r="E555" s="9536"/>
      <c r="F555" s="513">
        <f t="shared" ref="F555:K555" si="0">F553+F554</f>
        <v>638500000</v>
      </c>
      <c r="G555" s="513">
        <f t="shared" si="0"/>
        <v>255459050</v>
      </c>
      <c r="H555" s="513">
        <f t="shared" si="0"/>
        <v>146242232</v>
      </c>
      <c r="I555" s="513">
        <f t="shared" si="0"/>
        <v>205248860</v>
      </c>
      <c r="J555" s="513">
        <f t="shared" si="0"/>
        <v>3020150</v>
      </c>
      <c r="K555" s="1649">
        <f t="shared" si="0"/>
        <v>354603947</v>
      </c>
    </row>
    <row r="562" spans="2:6">
      <c r="B562" s="4803" t="s">
        <v>2197</v>
      </c>
      <c r="C562" s="4804"/>
      <c r="F562" s="4803" t="s">
        <v>2198</v>
      </c>
    </row>
    <row r="563" spans="2:6">
      <c r="B563" s="4805" t="s">
        <v>238</v>
      </c>
      <c r="C563" s="4804"/>
      <c r="F563" s="4805" t="s">
        <v>2199</v>
      </c>
    </row>
  </sheetData>
  <mergeCells count="117">
    <mergeCell ref="A555:E555"/>
    <mergeCell ref="A487:A488"/>
    <mergeCell ref="A490:A491"/>
    <mergeCell ref="A493:A494"/>
    <mergeCell ref="A496:A497"/>
    <mergeCell ref="A553:E553"/>
    <mergeCell ref="A554:E554"/>
    <mergeCell ref="A451:A452"/>
    <mergeCell ref="A454:A455"/>
    <mergeCell ref="A457:A458"/>
    <mergeCell ref="A460:A461"/>
    <mergeCell ref="A463:A464"/>
    <mergeCell ref="A484:A485"/>
    <mergeCell ref="E520:E521"/>
    <mergeCell ref="A436:A437"/>
    <mergeCell ref="A439:A440"/>
    <mergeCell ref="A442:A443"/>
    <mergeCell ref="A445:A446"/>
    <mergeCell ref="A448:A449"/>
    <mergeCell ref="A421:A422"/>
    <mergeCell ref="A424:A425"/>
    <mergeCell ref="A427:A428"/>
    <mergeCell ref="A430:A431"/>
    <mergeCell ref="A433:A434"/>
    <mergeCell ref="A418:A419"/>
    <mergeCell ref="A388:A389"/>
    <mergeCell ref="A391:A392"/>
    <mergeCell ref="A394:A395"/>
    <mergeCell ref="A397:A398"/>
    <mergeCell ref="A400:A401"/>
    <mergeCell ref="A337:A338"/>
    <mergeCell ref="A340:A341"/>
    <mergeCell ref="A343:A344"/>
    <mergeCell ref="A346:A347"/>
    <mergeCell ref="A349:A350"/>
    <mergeCell ref="A352:A353"/>
    <mergeCell ref="A403:A404"/>
    <mergeCell ref="A406:A407"/>
    <mergeCell ref="A409:A410"/>
    <mergeCell ref="A379:A380"/>
    <mergeCell ref="A382:A383"/>
    <mergeCell ref="A385:A386"/>
    <mergeCell ref="A355:A356"/>
    <mergeCell ref="A358:A359"/>
    <mergeCell ref="A361:A362"/>
    <mergeCell ref="A364:A365"/>
    <mergeCell ref="A370:A371"/>
    <mergeCell ref="J22:J23"/>
    <mergeCell ref="K22:K23"/>
    <mergeCell ref="A25:A26"/>
    <mergeCell ref="B25:B26"/>
    <mergeCell ref="K25:K26"/>
    <mergeCell ref="A28:A29"/>
    <mergeCell ref="A22:A23"/>
    <mergeCell ref="B22:B23"/>
    <mergeCell ref="F22:F23"/>
    <mergeCell ref="G22:G23"/>
    <mergeCell ref="H22:H23"/>
    <mergeCell ref="I22:I23"/>
    <mergeCell ref="A34:A35"/>
    <mergeCell ref="A37:A38"/>
    <mergeCell ref="A40:A41"/>
    <mergeCell ref="J19:J20"/>
    <mergeCell ref="K19:K20"/>
    <mergeCell ref="A13:A14"/>
    <mergeCell ref="B13:B14"/>
    <mergeCell ref="J1:J2"/>
    <mergeCell ref="K1:K2"/>
    <mergeCell ref="A3:C3"/>
    <mergeCell ref="A4:A5"/>
    <mergeCell ref="B4:B5"/>
    <mergeCell ref="K4:K5"/>
    <mergeCell ref="A1:A2"/>
    <mergeCell ref="B1:B2"/>
    <mergeCell ref="C1:C2"/>
    <mergeCell ref="D1:E1"/>
    <mergeCell ref="F1:F2"/>
    <mergeCell ref="G1:I1"/>
    <mergeCell ref="K13:K14"/>
    <mergeCell ref="A16:A17"/>
    <mergeCell ref="B16:B17"/>
    <mergeCell ref="K16:K17"/>
    <mergeCell ref="A31:A32"/>
    <mergeCell ref="K7:K8"/>
    <mergeCell ref="A10:A11"/>
    <mergeCell ref="B10:B11"/>
    <mergeCell ref="K10:K11"/>
    <mergeCell ref="A7:A8"/>
    <mergeCell ref="B7:B8"/>
    <mergeCell ref="A19:A20"/>
    <mergeCell ref="B19:B20"/>
    <mergeCell ref="H19:H20"/>
    <mergeCell ref="I19:I20"/>
    <mergeCell ref="I484:I485"/>
    <mergeCell ref="F469:F470"/>
    <mergeCell ref="G469:G470"/>
    <mergeCell ref="H469:H470"/>
    <mergeCell ref="I469:I470"/>
    <mergeCell ref="A43:A44"/>
    <mergeCell ref="A49:A50"/>
    <mergeCell ref="A79:A80"/>
    <mergeCell ref="A331:A332"/>
    <mergeCell ref="A334:A335"/>
    <mergeCell ref="A52:A53"/>
    <mergeCell ref="A55:A56"/>
    <mergeCell ref="A58:A59"/>
    <mergeCell ref="F64:F65"/>
    <mergeCell ref="G64:G65"/>
    <mergeCell ref="A76:A77"/>
    <mergeCell ref="F295:F296"/>
    <mergeCell ref="G295:G296"/>
    <mergeCell ref="F343:F344"/>
    <mergeCell ref="A412:A413"/>
    <mergeCell ref="A373:A374"/>
    <mergeCell ref="A376:A377"/>
    <mergeCell ref="A367:A368"/>
    <mergeCell ref="A415:A416"/>
  </mergeCells>
  <pageMargins left="0.70866141732283472" right="0.70866141732283472" top="0.74803149606299213" bottom="0.74803149606299213" header="0.31496062992125984" footer="0.31496062992125984"/>
  <pageSetup scale="60" orientation="landscape" horizontalDpi="4294967293" verticalDpi="72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K657"/>
  <sheetViews>
    <sheetView topLeftCell="A610" zoomScale="75" zoomScaleNormal="75" workbookViewId="0">
      <selection activeCell="D610" sqref="D610"/>
    </sheetView>
  </sheetViews>
  <sheetFormatPr defaultRowHeight="15"/>
  <cols>
    <col min="1" max="1" width="4.28515625" customWidth="1"/>
    <col min="2" max="2" width="11.7109375" customWidth="1"/>
    <col min="3" max="3" width="50" customWidth="1"/>
    <col min="4" max="4" width="22" customWidth="1"/>
    <col min="5" max="5" width="12" customWidth="1"/>
    <col min="6" max="6" width="21.140625" customWidth="1"/>
    <col min="7" max="7" width="20.42578125" customWidth="1"/>
    <col min="8" max="8" width="21.28515625" customWidth="1"/>
    <col min="9" max="9" width="16.7109375" customWidth="1"/>
    <col min="10" max="10" width="15.42578125" customWidth="1"/>
    <col min="11" max="11" width="19.7109375" customWidth="1"/>
  </cols>
  <sheetData>
    <row r="1" spans="1:11">
      <c r="A1" s="9727" t="s">
        <v>1</v>
      </c>
      <c r="B1" s="9504" t="s">
        <v>2</v>
      </c>
      <c r="C1" s="9729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</row>
    <row r="2" spans="1:11">
      <c r="A2" s="9728"/>
      <c r="B2" s="9505"/>
      <c r="C2" s="9730"/>
      <c r="D2" s="4117" t="s">
        <v>9</v>
      </c>
      <c r="E2" s="470" t="s">
        <v>10</v>
      </c>
      <c r="F2" s="9511"/>
      <c r="G2" s="4106" t="s">
        <v>11</v>
      </c>
      <c r="H2" s="4109" t="s">
        <v>537</v>
      </c>
      <c r="I2" s="4106" t="s">
        <v>13</v>
      </c>
      <c r="J2" s="9511"/>
      <c r="K2" s="9721"/>
    </row>
    <row r="3" spans="1:11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4133">
        <f>'Juli''16'!K553</f>
        <v>35824166</v>
      </c>
    </row>
    <row r="4" spans="1:11">
      <c r="A4" s="9726"/>
      <c r="B4" s="9497" t="s">
        <v>2100</v>
      </c>
      <c r="C4" s="556" t="s">
        <v>815</v>
      </c>
      <c r="D4" s="4107" t="s">
        <v>1720</v>
      </c>
      <c r="E4" s="4104" t="s">
        <v>1739</v>
      </c>
      <c r="F4" s="4112"/>
      <c r="G4" s="4112"/>
      <c r="H4" s="923"/>
      <c r="I4" s="1997">
        <v>102168</v>
      </c>
      <c r="J4" s="464"/>
      <c r="K4" s="9719">
        <f>K3-I4</f>
        <v>35721998</v>
      </c>
    </row>
    <row r="5" spans="1:11">
      <c r="A5" s="9726"/>
      <c r="B5" s="9497"/>
      <c r="C5" s="555" t="s">
        <v>1719</v>
      </c>
      <c r="D5" s="4108" t="s">
        <v>1176</v>
      </c>
      <c r="E5" s="4105"/>
      <c r="F5" s="4113"/>
      <c r="G5" s="4113"/>
      <c r="H5" s="460"/>
      <c r="I5" s="1998"/>
      <c r="J5" s="559"/>
      <c r="K5" s="9719"/>
    </row>
    <row r="6" spans="1:11">
      <c r="A6" s="4136"/>
      <c r="B6" s="4105"/>
      <c r="C6" s="1795"/>
      <c r="D6" s="576"/>
      <c r="E6" s="582"/>
      <c r="F6" s="577"/>
      <c r="G6" s="577"/>
      <c r="H6" s="600"/>
      <c r="I6" s="577"/>
      <c r="J6" s="1979">
        <v>1800</v>
      </c>
      <c r="K6" s="4131">
        <f>K4+J6</f>
        <v>35723798</v>
      </c>
    </row>
    <row r="7" spans="1:11">
      <c r="A7" s="9725"/>
      <c r="B7" s="9497"/>
      <c r="C7" s="556" t="s">
        <v>815</v>
      </c>
      <c r="D7" s="4107" t="s">
        <v>1720</v>
      </c>
      <c r="E7" s="974" t="s">
        <v>1739</v>
      </c>
      <c r="F7" s="4099"/>
      <c r="G7" s="4118"/>
      <c r="H7" s="4099"/>
      <c r="I7" s="1975">
        <v>33005</v>
      </c>
      <c r="J7" s="1996"/>
      <c r="K7" s="9719">
        <f>K6-I7</f>
        <v>35690793</v>
      </c>
    </row>
    <row r="8" spans="1:11">
      <c r="A8" s="9724"/>
      <c r="B8" s="9497"/>
      <c r="C8" s="555" t="s">
        <v>1721</v>
      </c>
      <c r="D8" s="4108" t="s">
        <v>1176</v>
      </c>
      <c r="E8" s="4116"/>
      <c r="F8" s="4100"/>
      <c r="G8" s="4119"/>
      <c r="H8" s="4100"/>
      <c r="I8" s="1976"/>
      <c r="J8" s="571"/>
      <c r="K8" s="9719"/>
    </row>
    <row r="9" spans="1:11">
      <c r="A9" s="4136"/>
      <c r="B9" s="4105"/>
      <c r="C9" s="1795"/>
      <c r="D9" s="576"/>
      <c r="E9" s="605"/>
      <c r="F9" s="586"/>
      <c r="G9" s="585"/>
      <c r="H9" s="587"/>
      <c r="I9" s="586"/>
      <c r="J9" s="1979">
        <v>1800</v>
      </c>
      <c r="K9" s="4131">
        <f>K7+J9</f>
        <v>35692593</v>
      </c>
    </row>
    <row r="10" spans="1:11">
      <c r="A10" s="9521"/>
      <c r="B10" s="9497"/>
      <c r="C10" s="517" t="s">
        <v>1710</v>
      </c>
      <c r="D10" s="4107" t="s">
        <v>1720</v>
      </c>
      <c r="E10" s="4104" t="s">
        <v>1739</v>
      </c>
      <c r="F10" s="4099"/>
      <c r="G10" s="4099"/>
      <c r="H10" s="4099"/>
      <c r="I10" s="4099">
        <v>15140</v>
      </c>
      <c r="J10" s="534"/>
      <c r="K10" s="9680">
        <f>K9-I10</f>
        <v>35677453</v>
      </c>
    </row>
    <row r="11" spans="1:11">
      <c r="A11" s="9731"/>
      <c r="B11" s="9497"/>
      <c r="C11" s="555" t="s">
        <v>1821</v>
      </c>
      <c r="D11" s="4108" t="s">
        <v>1479</v>
      </c>
      <c r="E11" s="4105"/>
      <c r="F11" s="4100"/>
      <c r="G11" s="4100"/>
      <c r="H11" s="4100"/>
      <c r="I11" s="4100"/>
      <c r="J11" s="515"/>
      <c r="K11" s="9681"/>
    </row>
    <row r="12" spans="1:11">
      <c r="A12" s="4102"/>
      <c r="B12" s="477"/>
      <c r="C12" s="1795"/>
      <c r="D12" s="576"/>
      <c r="E12" s="584"/>
      <c r="F12" s="577"/>
      <c r="G12" s="577"/>
      <c r="H12" s="600"/>
      <c r="I12" s="577"/>
      <c r="J12" s="604">
        <v>1500</v>
      </c>
      <c r="K12" s="4134">
        <f>K10+J12</f>
        <v>35678953</v>
      </c>
    </row>
    <row r="13" spans="1:11">
      <c r="A13" s="9521"/>
      <c r="B13" s="9497"/>
      <c r="C13" s="517" t="s">
        <v>1710</v>
      </c>
      <c r="D13" s="4107" t="s">
        <v>1720</v>
      </c>
      <c r="E13" s="4104" t="s">
        <v>1739</v>
      </c>
      <c r="F13" s="4099"/>
      <c r="G13" s="4099"/>
      <c r="H13" s="4099"/>
      <c r="I13" s="4099">
        <v>35390</v>
      </c>
      <c r="J13" s="537"/>
      <c r="K13" s="9680">
        <f>K12-I13</f>
        <v>35643563</v>
      </c>
    </row>
    <row r="14" spans="1:11">
      <c r="A14" s="9731"/>
      <c r="B14" s="9497"/>
      <c r="C14" s="555" t="s">
        <v>1822</v>
      </c>
      <c r="D14" s="4108" t="s">
        <v>1479</v>
      </c>
      <c r="E14" s="4105"/>
      <c r="F14" s="4100"/>
      <c r="G14" s="4100"/>
      <c r="H14" s="4100"/>
      <c r="I14" s="4100"/>
      <c r="J14" s="515"/>
      <c r="K14" s="9681"/>
    </row>
    <row r="15" spans="1:11">
      <c r="A15" s="4102"/>
      <c r="B15" s="50"/>
      <c r="C15" s="1795"/>
      <c r="D15" s="528"/>
      <c r="E15" s="584"/>
      <c r="F15" s="600"/>
      <c r="G15" s="600"/>
      <c r="H15" s="600"/>
      <c r="I15" s="600"/>
      <c r="J15" s="604">
        <v>1500</v>
      </c>
      <c r="K15" s="4134">
        <f>K13+J15</f>
        <v>35645063</v>
      </c>
    </row>
    <row r="16" spans="1:11">
      <c r="A16" s="9521"/>
      <c r="B16" s="9497"/>
      <c r="C16" s="556" t="s">
        <v>815</v>
      </c>
      <c r="D16" s="4107" t="s">
        <v>113</v>
      </c>
      <c r="E16" s="4104" t="s">
        <v>114</v>
      </c>
      <c r="F16" s="4099"/>
      <c r="G16" s="4099"/>
      <c r="H16" s="4099"/>
      <c r="I16" s="4099">
        <v>144401</v>
      </c>
      <c r="J16" s="464"/>
      <c r="K16" s="9680">
        <f>K15-I16</f>
        <v>35500662</v>
      </c>
    </row>
    <row r="17" spans="1:11">
      <c r="A17" s="9731"/>
      <c r="B17" s="9497"/>
      <c r="C17" s="555" t="s">
        <v>1449</v>
      </c>
      <c r="D17" s="4108" t="s">
        <v>46</v>
      </c>
      <c r="E17" s="4105"/>
      <c r="F17" s="4100"/>
      <c r="G17" s="4100"/>
      <c r="H17" s="4100"/>
      <c r="I17" s="4100"/>
      <c r="J17" s="559"/>
      <c r="K17" s="9681"/>
    </row>
    <row r="18" spans="1:11">
      <c r="A18" s="4102"/>
      <c r="B18" s="477"/>
      <c r="C18" s="1795"/>
      <c r="D18" s="576"/>
      <c r="E18" s="582"/>
      <c r="F18" s="577"/>
      <c r="G18" s="577"/>
      <c r="H18" s="600"/>
      <c r="I18" s="577"/>
      <c r="J18" s="604">
        <v>1800</v>
      </c>
      <c r="K18" s="4134">
        <f>K16+J18</f>
        <v>35502462</v>
      </c>
    </row>
    <row r="19" spans="1:11">
      <c r="A19" s="9521"/>
      <c r="B19" s="9658"/>
      <c r="C19" s="521" t="s">
        <v>815</v>
      </c>
      <c r="D19" s="4107" t="s">
        <v>579</v>
      </c>
      <c r="E19" s="4104" t="s">
        <v>83</v>
      </c>
      <c r="F19" s="537"/>
      <c r="G19" s="4099"/>
      <c r="H19" s="9492"/>
      <c r="I19" s="9492">
        <v>186865</v>
      </c>
      <c r="J19" s="9492"/>
      <c r="K19" s="9680">
        <f>K18-I19</f>
        <v>35315597</v>
      </c>
    </row>
    <row r="20" spans="1:11">
      <c r="A20" s="9731"/>
      <c r="B20" s="9658"/>
      <c r="C20" s="522" t="s">
        <v>995</v>
      </c>
      <c r="D20" s="4108" t="s">
        <v>46</v>
      </c>
      <c r="E20" s="4105"/>
      <c r="F20" s="537"/>
      <c r="G20" s="4100"/>
      <c r="H20" s="9493"/>
      <c r="I20" s="9493"/>
      <c r="J20" s="9493"/>
      <c r="K20" s="9681"/>
    </row>
    <row r="21" spans="1:11">
      <c r="A21" s="4138"/>
      <c r="B21" s="4103"/>
      <c r="C21" s="1795"/>
      <c r="D21" s="576"/>
      <c r="E21" s="582"/>
      <c r="F21" s="586"/>
      <c r="G21" s="586"/>
      <c r="H21" s="575"/>
      <c r="I21" s="575"/>
      <c r="J21" s="575">
        <v>1800</v>
      </c>
      <c r="K21" s="4135">
        <f>K19+J21</f>
        <v>35317397</v>
      </c>
    </row>
    <row r="22" spans="1:11">
      <c r="A22" s="9725"/>
      <c r="B22" s="9498"/>
      <c r="C22" s="556" t="s">
        <v>1710</v>
      </c>
      <c r="D22" s="4107"/>
      <c r="E22" s="4125"/>
      <c r="F22" s="4112"/>
      <c r="G22" s="4112"/>
      <c r="H22" s="923"/>
      <c r="I22" s="4112">
        <v>96180</v>
      </c>
      <c r="J22" s="1996"/>
      <c r="K22" s="9680">
        <f>K21-I22</f>
        <v>35221217</v>
      </c>
    </row>
    <row r="23" spans="1:11">
      <c r="A23" s="9724"/>
      <c r="B23" s="9499"/>
      <c r="C23" s="555" t="s">
        <v>1931</v>
      </c>
      <c r="D23" s="4108"/>
      <c r="E23" s="4126"/>
      <c r="F23" s="4113"/>
      <c r="G23" s="4113"/>
      <c r="H23" s="460"/>
      <c r="I23" s="4113"/>
      <c r="J23" s="571"/>
      <c r="K23" s="9718"/>
    </row>
    <row r="24" spans="1:11">
      <c r="A24" s="2497"/>
      <c r="B24" s="527"/>
      <c r="C24" s="2197"/>
      <c r="D24" s="576"/>
      <c r="E24" s="582"/>
      <c r="F24" s="575"/>
      <c r="G24" s="575"/>
      <c r="H24" s="586"/>
      <c r="I24" s="2196"/>
      <c r="J24" s="604">
        <v>1500</v>
      </c>
      <c r="K24" s="1293">
        <f>K22+J24</f>
        <v>35222717</v>
      </c>
    </row>
    <row r="25" spans="1:11">
      <c r="A25" s="9725"/>
      <c r="B25" s="9498"/>
      <c r="C25" s="517" t="s">
        <v>1716</v>
      </c>
      <c r="D25" s="4107" t="s">
        <v>2104</v>
      </c>
      <c r="E25" s="4104"/>
      <c r="F25" s="4112"/>
      <c r="G25" s="4112"/>
      <c r="H25" s="537"/>
      <c r="I25" s="4112">
        <v>121000</v>
      </c>
      <c r="J25" s="595"/>
      <c r="K25" s="9680">
        <f>K24-I25</f>
        <v>35101717</v>
      </c>
    </row>
    <row r="26" spans="1:11">
      <c r="A26" s="9724"/>
      <c r="B26" s="9499"/>
      <c r="C26" s="555" t="s">
        <v>1077</v>
      </c>
      <c r="D26" s="4108" t="s">
        <v>1804</v>
      </c>
      <c r="E26" s="4105"/>
      <c r="F26" s="4113"/>
      <c r="G26" s="4113"/>
      <c r="H26" s="515"/>
      <c r="I26" s="1976"/>
      <c r="J26" s="595"/>
      <c r="K26" s="9718"/>
    </row>
    <row r="27" spans="1:11">
      <c r="A27" s="2497"/>
      <c r="B27" s="527"/>
      <c r="C27" s="532"/>
      <c r="D27" s="576"/>
      <c r="E27" s="582"/>
      <c r="F27" s="577"/>
      <c r="G27" s="577"/>
      <c r="H27" s="600"/>
      <c r="I27" s="2034"/>
      <c r="J27" s="585">
        <v>750</v>
      </c>
      <c r="K27" s="1293">
        <f>K25+J27</f>
        <v>35102467</v>
      </c>
    </row>
    <row r="28" spans="1:11">
      <c r="A28" s="9725"/>
      <c r="B28" s="4104"/>
      <c r="C28" s="517" t="s">
        <v>1716</v>
      </c>
      <c r="D28" s="4107" t="s">
        <v>2104</v>
      </c>
      <c r="E28" s="4104"/>
      <c r="F28" s="4112"/>
      <c r="G28" s="4112"/>
      <c r="H28" s="537"/>
      <c r="I28" s="4112">
        <v>121100</v>
      </c>
      <c r="J28" s="595"/>
      <c r="K28" s="4130">
        <f>K27-I28</f>
        <v>34981367</v>
      </c>
    </row>
    <row r="29" spans="1:11">
      <c r="A29" s="9724"/>
      <c r="B29" s="4105"/>
      <c r="C29" s="555" t="s">
        <v>1077</v>
      </c>
      <c r="D29" s="4108" t="s">
        <v>1804</v>
      </c>
      <c r="E29" s="4105"/>
      <c r="F29" s="4113"/>
      <c r="G29" s="4113"/>
      <c r="H29" s="515"/>
      <c r="I29" s="1976"/>
      <c r="J29" s="595"/>
      <c r="K29" s="4131"/>
    </row>
    <row r="30" spans="1:11">
      <c r="A30" s="525"/>
      <c r="B30" s="1005"/>
      <c r="C30" s="532"/>
      <c r="D30" s="576"/>
      <c r="E30" s="582"/>
      <c r="F30" s="577"/>
      <c r="G30" s="577"/>
      <c r="H30" s="600"/>
      <c r="I30" s="2034"/>
      <c r="J30" s="585">
        <v>750</v>
      </c>
      <c r="K30" s="1986">
        <f>K28+J30</f>
        <v>34982117</v>
      </c>
    </row>
    <row r="31" spans="1:11">
      <c r="A31" s="9725"/>
      <c r="B31" s="4121"/>
      <c r="C31" s="556" t="s">
        <v>1109</v>
      </c>
      <c r="D31" s="4107" t="s">
        <v>1112</v>
      </c>
      <c r="E31" s="974" t="s">
        <v>1114</v>
      </c>
      <c r="F31" s="4099"/>
      <c r="G31" s="4099">
        <v>502500</v>
      </c>
      <c r="H31" s="537"/>
      <c r="I31" s="1975"/>
      <c r="J31" s="595"/>
      <c r="K31" s="4134">
        <f>K30-G31</f>
        <v>34479617</v>
      </c>
    </row>
    <row r="32" spans="1:11">
      <c r="A32" s="9724"/>
      <c r="B32" s="4105"/>
      <c r="C32" s="555" t="s">
        <v>1111</v>
      </c>
      <c r="D32" s="4108" t="s">
        <v>1113</v>
      </c>
      <c r="E32" s="4116"/>
      <c r="F32" s="4100"/>
      <c r="G32" s="4100"/>
      <c r="H32" s="515"/>
      <c r="I32" s="1976"/>
      <c r="J32" s="595"/>
      <c r="K32" s="4131"/>
    </row>
    <row r="33" spans="1:11">
      <c r="A33" s="4138"/>
      <c r="B33" s="527"/>
      <c r="C33" s="532"/>
      <c r="D33" s="576"/>
      <c r="E33" s="582"/>
      <c r="F33" s="575"/>
      <c r="G33" s="575"/>
      <c r="H33" s="586"/>
      <c r="I33" s="2196"/>
      <c r="J33" s="585">
        <v>1800</v>
      </c>
      <c r="K33" s="1293">
        <f>K31+J33</f>
        <v>34481417</v>
      </c>
    </row>
    <row r="34" spans="1:11">
      <c r="A34" s="9725"/>
      <c r="B34" s="4121"/>
      <c r="C34" s="556" t="s">
        <v>1369</v>
      </c>
      <c r="D34" s="4107" t="s">
        <v>2102</v>
      </c>
      <c r="E34" s="974" t="s">
        <v>2103</v>
      </c>
      <c r="F34" s="4099"/>
      <c r="G34" s="4099">
        <v>705000</v>
      </c>
      <c r="H34" s="537"/>
      <c r="I34" s="1975"/>
      <c r="J34" s="595"/>
      <c r="K34" s="4130">
        <f>K33-G34</f>
        <v>33776417</v>
      </c>
    </row>
    <row r="35" spans="1:11">
      <c r="A35" s="9724"/>
      <c r="B35" s="4105"/>
      <c r="C35" s="555" t="s">
        <v>2101</v>
      </c>
      <c r="D35" s="4108" t="s">
        <v>1819</v>
      </c>
      <c r="E35" s="4116"/>
      <c r="F35" s="4100"/>
      <c r="G35" s="4100"/>
      <c r="H35" s="515"/>
      <c r="I35" s="1976"/>
      <c r="J35" s="595"/>
      <c r="K35" s="4131"/>
    </row>
    <row r="36" spans="1:11">
      <c r="A36" s="4138"/>
      <c r="B36" s="527"/>
      <c r="C36" s="532"/>
      <c r="D36" s="576"/>
      <c r="E36" s="582"/>
      <c r="F36" s="575"/>
      <c r="G36" s="575"/>
      <c r="H36" s="586"/>
      <c r="I36" s="2196"/>
      <c r="J36" s="585">
        <v>3600</v>
      </c>
      <c r="K36" s="1293">
        <f>K34+J36</f>
        <v>33780017</v>
      </c>
    </row>
    <row r="37" spans="1:11">
      <c r="A37" s="9725"/>
      <c r="B37" s="4104"/>
      <c r="C37" s="497" t="s">
        <v>815</v>
      </c>
      <c r="D37" s="4107" t="s">
        <v>157</v>
      </c>
      <c r="E37" s="4104" t="s">
        <v>156</v>
      </c>
      <c r="F37" s="4099"/>
      <c r="G37" s="4099">
        <v>886351</v>
      </c>
      <c r="H37" s="537"/>
      <c r="I37" s="4099"/>
      <c r="J37" s="537"/>
      <c r="K37" s="1977">
        <f>K36-G37</f>
        <v>32893666</v>
      </c>
    </row>
    <row r="38" spans="1:11">
      <c r="A38" s="9724"/>
      <c r="B38" s="4105"/>
      <c r="C38" s="497" t="s">
        <v>1022</v>
      </c>
      <c r="D38" s="4108" t="s">
        <v>1383</v>
      </c>
      <c r="E38" s="4105"/>
      <c r="F38" s="4100"/>
      <c r="G38" s="4100"/>
      <c r="H38" s="537"/>
      <c r="I38" s="4100"/>
      <c r="J38" s="537"/>
      <c r="K38" s="1978"/>
    </row>
    <row r="39" spans="1:11">
      <c r="A39" s="2497"/>
      <c r="B39" s="527"/>
      <c r="C39" s="529"/>
      <c r="D39" s="602"/>
      <c r="E39" s="599"/>
      <c r="F39" s="586"/>
      <c r="G39" s="586"/>
      <c r="H39" s="586"/>
      <c r="I39" s="586"/>
      <c r="J39" s="585">
        <v>1800</v>
      </c>
      <c r="K39" s="1293">
        <f>K37+J39</f>
        <v>32895466</v>
      </c>
    </row>
    <row r="40" spans="1:11">
      <c r="A40" s="9735"/>
      <c r="B40" s="4104"/>
      <c r="C40" s="491" t="s">
        <v>778</v>
      </c>
      <c r="D40" s="4107" t="s">
        <v>157</v>
      </c>
      <c r="E40" s="4104" t="s">
        <v>156</v>
      </c>
      <c r="F40" s="4122"/>
      <c r="G40" s="4099">
        <v>203640</v>
      </c>
      <c r="H40" s="537"/>
      <c r="I40" s="4099"/>
      <c r="J40" s="537"/>
      <c r="K40" s="1977">
        <f>K39-G40</f>
        <v>32691826</v>
      </c>
    </row>
    <row r="41" spans="1:11">
      <c r="A41" s="9736"/>
      <c r="B41" s="4105"/>
      <c r="C41" s="487" t="s">
        <v>1340</v>
      </c>
      <c r="D41" s="4108" t="s">
        <v>1383</v>
      </c>
      <c r="E41" s="4105"/>
      <c r="F41" s="4100"/>
      <c r="G41" s="4100"/>
      <c r="H41" s="537"/>
      <c r="I41" s="4100"/>
      <c r="J41" s="537"/>
      <c r="K41" s="1978"/>
    </row>
    <row r="42" spans="1:11">
      <c r="A42" s="3366"/>
      <c r="B42" s="527"/>
      <c r="C42" s="529"/>
      <c r="D42" s="601"/>
      <c r="E42" s="584"/>
      <c r="F42" s="586"/>
      <c r="G42" s="586"/>
      <c r="H42" s="586"/>
      <c r="I42" s="586"/>
      <c r="J42" s="585">
        <v>1500</v>
      </c>
      <c r="K42" s="1217">
        <f>K40+J42</f>
        <v>32693326</v>
      </c>
    </row>
    <row r="43" spans="1:11">
      <c r="A43" s="9735"/>
      <c r="B43" s="4129"/>
      <c r="C43" s="517" t="s">
        <v>796</v>
      </c>
      <c r="D43" s="4107" t="s">
        <v>167</v>
      </c>
      <c r="E43" s="4104" t="s">
        <v>56</v>
      </c>
      <c r="F43" s="4099"/>
      <c r="G43" s="4099">
        <v>197100</v>
      </c>
      <c r="H43" s="534"/>
      <c r="I43" s="4099"/>
      <c r="J43" s="595"/>
      <c r="K43" s="1977">
        <f>K42-G43</f>
        <v>32496226</v>
      </c>
    </row>
    <row r="44" spans="1:11">
      <c r="A44" s="9736"/>
      <c r="B44" s="4114"/>
      <c r="C44" s="555" t="s">
        <v>1033</v>
      </c>
      <c r="D44" s="4108" t="s">
        <v>1384</v>
      </c>
      <c r="E44" s="4105"/>
      <c r="F44" s="4100"/>
      <c r="G44" s="4100"/>
      <c r="H44" s="515"/>
      <c r="I44" s="4100"/>
      <c r="J44" s="559"/>
      <c r="K44" s="1978"/>
    </row>
    <row r="45" spans="1:11">
      <c r="A45" s="2497"/>
      <c r="B45" s="392"/>
      <c r="C45" s="532"/>
      <c r="D45" s="576"/>
      <c r="E45" s="582"/>
      <c r="F45" s="577"/>
      <c r="G45" s="577"/>
      <c r="H45" s="600"/>
      <c r="I45" s="577"/>
      <c r="J45" s="604">
        <v>750</v>
      </c>
      <c r="K45" s="1217">
        <f>K43+J45</f>
        <v>32496976</v>
      </c>
    </row>
    <row r="46" spans="1:11">
      <c r="A46" s="4137"/>
      <c r="B46" s="4104"/>
      <c r="C46" s="525" t="s">
        <v>821</v>
      </c>
      <c r="D46" s="4107" t="s">
        <v>632</v>
      </c>
      <c r="E46" s="4104" t="s">
        <v>74</v>
      </c>
      <c r="F46" s="4099"/>
      <c r="G46" s="4099">
        <v>1144551</v>
      </c>
      <c r="H46" s="4099"/>
      <c r="I46" s="4101"/>
      <c r="J46" s="4101"/>
      <c r="K46" s="1977">
        <f>K45-G46</f>
        <v>31352425</v>
      </c>
    </row>
    <row r="47" spans="1:11">
      <c r="A47" s="4136"/>
      <c r="B47" s="4105"/>
      <c r="C47" s="539" t="s">
        <v>1751</v>
      </c>
      <c r="D47" s="4108" t="s">
        <v>956</v>
      </c>
      <c r="E47" s="4105"/>
      <c r="F47" s="4100"/>
      <c r="G47" s="4100"/>
      <c r="H47" s="4100"/>
      <c r="I47" s="4101"/>
      <c r="J47" s="4101"/>
      <c r="K47" s="1978"/>
    </row>
    <row r="48" spans="1:11">
      <c r="A48" s="4138"/>
      <c r="B48" s="533"/>
      <c r="C48" s="532"/>
      <c r="D48" s="576"/>
      <c r="E48" s="574"/>
      <c r="F48" s="577"/>
      <c r="G48" s="577"/>
      <c r="H48" s="577"/>
      <c r="I48" s="577"/>
      <c r="J48" s="577">
        <v>1800</v>
      </c>
      <c r="K48" s="1217">
        <f>K46+J48</f>
        <v>31354225</v>
      </c>
    </row>
    <row r="49" spans="1:11">
      <c r="A49" s="9725"/>
      <c r="B49" s="4125"/>
      <c r="C49" s="525" t="s">
        <v>821</v>
      </c>
      <c r="D49" s="4107" t="s">
        <v>632</v>
      </c>
      <c r="E49" s="4104" t="s">
        <v>74</v>
      </c>
      <c r="F49" s="4099"/>
      <c r="G49" s="4099">
        <v>1416218</v>
      </c>
      <c r="H49" s="4099"/>
      <c r="I49" s="4099"/>
      <c r="J49" s="4099"/>
      <c r="K49" s="1977">
        <f>K48-G49</f>
        <v>29938007</v>
      </c>
    </row>
    <row r="50" spans="1:11">
      <c r="A50" s="9724"/>
      <c r="B50" s="4126"/>
      <c r="C50" s="539" t="s">
        <v>1752</v>
      </c>
      <c r="D50" s="4108" t="s">
        <v>956</v>
      </c>
      <c r="E50" s="4105"/>
      <c r="F50" s="4100"/>
      <c r="G50" s="4100"/>
      <c r="H50" s="4100"/>
      <c r="I50" s="4100"/>
      <c r="J50" s="4100"/>
      <c r="K50" s="1978"/>
    </row>
    <row r="51" spans="1:11">
      <c r="A51" s="4138"/>
      <c r="B51" s="1072"/>
      <c r="C51" s="1795"/>
      <c r="D51" s="576"/>
      <c r="E51" s="584"/>
      <c r="F51" s="670"/>
      <c r="G51" s="670"/>
      <c r="H51" s="670"/>
      <c r="I51" s="670"/>
      <c r="J51" s="577">
        <v>1800</v>
      </c>
      <c r="K51" s="4135">
        <f>K49+J51</f>
        <v>29939807</v>
      </c>
    </row>
    <row r="52" spans="1:11">
      <c r="A52" s="9725"/>
      <c r="B52" s="4104"/>
      <c r="C52" s="491" t="s">
        <v>781</v>
      </c>
      <c r="D52" s="4107" t="s">
        <v>632</v>
      </c>
      <c r="E52" s="4104" t="s">
        <v>74</v>
      </c>
      <c r="F52" s="537"/>
      <c r="G52" s="4099">
        <v>90140</v>
      </c>
      <c r="H52" s="4099"/>
      <c r="I52" s="4099"/>
      <c r="J52" s="4099"/>
      <c r="K52" s="4130">
        <f>K51-G52</f>
        <v>29849667</v>
      </c>
    </row>
    <row r="53" spans="1:11">
      <c r="A53" s="9724"/>
      <c r="B53" s="4105"/>
      <c r="C53" s="487" t="s">
        <v>1005</v>
      </c>
      <c r="D53" s="4108" t="s">
        <v>956</v>
      </c>
      <c r="E53" s="4105"/>
      <c r="F53" s="537"/>
      <c r="G53" s="4100"/>
      <c r="H53" s="4100"/>
      <c r="I53" s="4100"/>
      <c r="J53" s="4100"/>
      <c r="K53" s="4131"/>
    </row>
    <row r="54" spans="1:11">
      <c r="A54" s="4138"/>
      <c r="B54" s="533"/>
      <c r="C54" s="532"/>
      <c r="D54" s="576"/>
      <c r="E54" s="582"/>
      <c r="F54" s="586"/>
      <c r="G54" s="586"/>
      <c r="H54" s="575"/>
      <c r="I54" s="575"/>
      <c r="J54" s="575">
        <v>1500</v>
      </c>
      <c r="K54" s="4135">
        <f>K52+J54</f>
        <v>29851167</v>
      </c>
    </row>
    <row r="55" spans="1:11">
      <c r="A55" s="9725"/>
      <c r="B55" s="4104"/>
      <c r="C55" s="525" t="s">
        <v>778</v>
      </c>
      <c r="D55" s="4107" t="s">
        <v>632</v>
      </c>
      <c r="E55" s="4104" t="s">
        <v>74</v>
      </c>
      <c r="F55" s="4099"/>
      <c r="G55" s="4099">
        <v>91640</v>
      </c>
      <c r="H55" s="4099"/>
      <c r="I55" s="4099"/>
      <c r="J55" s="4099"/>
      <c r="K55" s="4130">
        <f>K54-G55</f>
        <v>29759527</v>
      </c>
    </row>
    <row r="56" spans="1:11">
      <c r="A56" s="9724"/>
      <c r="B56" s="4105"/>
      <c r="C56" s="539" t="s">
        <v>1004</v>
      </c>
      <c r="D56" s="4108" t="s">
        <v>956</v>
      </c>
      <c r="E56" s="4105"/>
      <c r="F56" s="4100"/>
      <c r="G56" s="4100"/>
      <c r="H56" s="4100"/>
      <c r="I56" s="4100"/>
      <c r="J56" s="4100"/>
      <c r="K56" s="4131"/>
    </row>
    <row r="57" spans="1:11">
      <c r="A57" s="4138"/>
      <c r="B57" s="4103"/>
      <c r="C57" s="530"/>
      <c r="D57" s="576"/>
      <c r="E57" s="582"/>
      <c r="F57" s="575"/>
      <c r="G57" s="575"/>
      <c r="H57" s="575"/>
      <c r="I57" s="575"/>
      <c r="J57" s="575">
        <v>1500</v>
      </c>
      <c r="K57" s="4135">
        <f>K55+J57</f>
        <v>29761027</v>
      </c>
    </row>
    <row r="58" spans="1:11">
      <c r="A58" s="9725"/>
      <c r="B58" s="4104"/>
      <c r="C58" s="556" t="s">
        <v>781</v>
      </c>
      <c r="D58" s="4120" t="s">
        <v>278</v>
      </c>
      <c r="E58" s="974" t="s">
        <v>279</v>
      </c>
      <c r="F58" s="4122"/>
      <c r="G58" s="4099">
        <v>25940</v>
      </c>
      <c r="H58" s="4099"/>
      <c r="I58" s="4099"/>
      <c r="J58" s="464"/>
      <c r="K58" s="4130">
        <f>K57-G58</f>
        <v>29735087</v>
      </c>
    </row>
    <row r="59" spans="1:11">
      <c r="A59" s="9724"/>
      <c r="B59" s="4105"/>
      <c r="C59" s="555" t="s">
        <v>1530</v>
      </c>
      <c r="D59" s="4108" t="s">
        <v>38</v>
      </c>
      <c r="E59" s="4105"/>
      <c r="F59" s="4100"/>
      <c r="G59" s="4100"/>
      <c r="H59" s="4100"/>
      <c r="I59" s="4100"/>
      <c r="J59" s="559"/>
      <c r="K59" s="4131"/>
    </row>
    <row r="60" spans="1:11">
      <c r="A60" s="4138"/>
      <c r="B60" s="4103"/>
      <c r="C60" s="1436"/>
      <c r="D60" s="1436"/>
      <c r="E60" s="1436"/>
      <c r="F60" s="577"/>
      <c r="G60" s="577"/>
      <c r="H60" s="600"/>
      <c r="I60" s="577"/>
      <c r="J60" s="585">
        <v>1500</v>
      </c>
      <c r="K60" s="4131">
        <f>K58+J60</f>
        <v>29736587</v>
      </c>
    </row>
    <row r="61" spans="1:11">
      <c r="A61" s="4137"/>
      <c r="B61" s="4104"/>
      <c r="C61" s="497" t="s">
        <v>815</v>
      </c>
      <c r="D61" s="4107" t="s">
        <v>1883</v>
      </c>
      <c r="E61" s="4104" t="s">
        <v>1884</v>
      </c>
      <c r="F61" s="4099"/>
      <c r="G61" s="4099">
        <v>141194</v>
      </c>
      <c r="H61" s="537"/>
      <c r="I61" s="4099"/>
      <c r="J61" s="537"/>
      <c r="K61" s="4130">
        <f>K60-G61</f>
        <v>29595393</v>
      </c>
    </row>
    <row r="62" spans="1:11">
      <c r="A62" s="4136"/>
      <c r="B62" s="4105"/>
      <c r="C62" s="477" t="s">
        <v>1882</v>
      </c>
      <c r="D62" s="4108" t="s">
        <v>1819</v>
      </c>
      <c r="E62" s="4105"/>
      <c r="F62" s="4100"/>
      <c r="G62" s="4100"/>
      <c r="H62" s="537"/>
      <c r="I62" s="4100"/>
      <c r="J62" s="537"/>
      <c r="K62" s="4131"/>
    </row>
    <row r="63" spans="1:11">
      <c r="A63" s="4138"/>
      <c r="B63" s="4103"/>
      <c r="C63" s="529"/>
      <c r="D63" s="602"/>
      <c r="E63" s="599"/>
      <c r="F63" s="586"/>
      <c r="G63" s="586"/>
      <c r="H63" s="586"/>
      <c r="I63" s="586"/>
      <c r="J63" s="585">
        <v>1800</v>
      </c>
      <c r="K63" s="4131">
        <f>K61+J63</f>
        <v>29597193</v>
      </c>
    </row>
    <row r="64" spans="1:11">
      <c r="A64" s="4139"/>
      <c r="B64" s="4104"/>
      <c r="C64" s="497" t="s">
        <v>1921</v>
      </c>
      <c r="D64" s="4107" t="s">
        <v>1883</v>
      </c>
      <c r="E64" s="4104" t="s">
        <v>1884</v>
      </c>
      <c r="F64" s="4099"/>
      <c r="G64" s="4099">
        <v>50640</v>
      </c>
      <c r="H64" s="534"/>
      <c r="I64" s="4112"/>
      <c r="J64" s="923"/>
      <c r="K64" s="4130">
        <f>K63-G64</f>
        <v>29546553</v>
      </c>
    </row>
    <row r="65" spans="1:11">
      <c r="A65" s="4136"/>
      <c r="B65" s="4105"/>
      <c r="C65" s="497" t="s">
        <v>1941</v>
      </c>
      <c r="D65" s="4108" t="s">
        <v>1819</v>
      </c>
      <c r="E65" s="4105"/>
      <c r="F65" s="4100"/>
      <c r="G65" s="4100"/>
      <c r="H65" s="515"/>
      <c r="I65" s="4113"/>
      <c r="J65" s="460"/>
      <c r="K65" s="4131"/>
    </row>
    <row r="66" spans="1:11">
      <c r="A66" s="2497"/>
      <c r="B66" s="4103"/>
      <c r="C66" s="532"/>
      <c r="D66" s="573"/>
      <c r="E66" s="574"/>
      <c r="F66" s="1985"/>
      <c r="G66" s="1985"/>
      <c r="H66" s="1962"/>
      <c r="I66" s="1985"/>
      <c r="J66" s="1962">
        <v>1500</v>
      </c>
      <c r="K66" s="4131">
        <f>K64+J66</f>
        <v>29548053</v>
      </c>
    </row>
    <row r="67" spans="1:11">
      <c r="A67" s="557"/>
      <c r="B67" s="4104"/>
      <c r="C67" s="474" t="s">
        <v>815</v>
      </c>
      <c r="D67" s="4107" t="s">
        <v>568</v>
      </c>
      <c r="E67" s="4104" t="s">
        <v>715</v>
      </c>
      <c r="F67" s="4099"/>
      <c r="G67" s="4099">
        <v>477672</v>
      </c>
      <c r="H67" s="4099"/>
      <c r="I67" s="4099"/>
      <c r="J67" s="464"/>
      <c r="K67" s="4130">
        <f>K66-G67</f>
        <v>29070381</v>
      </c>
    </row>
    <row r="68" spans="1:11">
      <c r="A68" s="554"/>
      <c r="B68" s="4105"/>
      <c r="C68" s="477" t="s">
        <v>833</v>
      </c>
      <c r="D68" s="4108" t="s">
        <v>250</v>
      </c>
      <c r="E68" s="4105"/>
      <c r="F68" s="4100"/>
      <c r="G68" s="4100"/>
      <c r="H68" s="4100"/>
      <c r="I68" s="4100"/>
      <c r="J68" s="559"/>
      <c r="K68" s="4131"/>
    </row>
    <row r="69" spans="1:11">
      <c r="A69" s="2497"/>
      <c r="B69" s="4103"/>
      <c r="C69" s="528"/>
      <c r="D69" s="576"/>
      <c r="E69" s="528"/>
      <c r="F69" s="528"/>
      <c r="G69" s="585"/>
      <c r="H69" s="600"/>
      <c r="I69" s="577"/>
      <c r="J69" s="604">
        <v>1800</v>
      </c>
      <c r="K69" s="4131">
        <f>K67+J69</f>
        <v>29072181</v>
      </c>
    </row>
    <row r="70" spans="1:11">
      <c r="A70" s="557"/>
      <c r="B70" s="4104"/>
      <c r="C70" s="474" t="s">
        <v>815</v>
      </c>
      <c r="D70" s="4107" t="s">
        <v>568</v>
      </c>
      <c r="E70" s="4104" t="s">
        <v>715</v>
      </c>
      <c r="F70" s="9492"/>
      <c r="G70" s="9609">
        <v>44504</v>
      </c>
      <c r="H70" s="4099"/>
      <c r="I70" s="4099"/>
      <c r="J70" s="4123"/>
      <c r="K70" s="1977">
        <f>K69-G70</f>
        <v>29027677</v>
      </c>
    </row>
    <row r="71" spans="1:11">
      <c r="A71" s="554"/>
      <c r="B71" s="4105"/>
      <c r="C71" s="477" t="s">
        <v>832</v>
      </c>
      <c r="D71" s="4108" t="s">
        <v>250</v>
      </c>
      <c r="E71" s="4105"/>
      <c r="F71" s="9493"/>
      <c r="G71" s="9610"/>
      <c r="H71" s="4100"/>
      <c r="I71" s="4100"/>
      <c r="J71" s="4124"/>
      <c r="K71" s="1978"/>
    </row>
    <row r="72" spans="1:11">
      <c r="A72" s="554"/>
      <c r="B72" s="4103"/>
      <c r="C72" s="532"/>
      <c r="D72" s="576"/>
      <c r="E72" s="605"/>
      <c r="F72" s="577"/>
      <c r="G72" s="577"/>
      <c r="H72" s="600"/>
      <c r="I72" s="577"/>
      <c r="J72" s="604">
        <v>1800</v>
      </c>
      <c r="K72" s="1978">
        <f>K70+J72</f>
        <v>29029477</v>
      </c>
    </row>
    <row r="73" spans="1:11">
      <c r="A73" s="3362"/>
      <c r="B73" s="1005"/>
      <c r="C73" s="474" t="s">
        <v>781</v>
      </c>
      <c r="D73" s="518" t="s">
        <v>568</v>
      </c>
      <c r="E73" s="4104" t="s">
        <v>715</v>
      </c>
      <c r="F73" s="4099"/>
      <c r="G73" s="4099">
        <v>18540</v>
      </c>
      <c r="H73" s="4099"/>
      <c r="I73" s="4099"/>
      <c r="J73" s="4099"/>
      <c r="K73" s="2195">
        <f>K72-G73</f>
        <v>29010937</v>
      </c>
    </row>
    <row r="74" spans="1:11">
      <c r="A74" s="3364"/>
      <c r="B74" s="533"/>
      <c r="C74" s="477" t="s">
        <v>793</v>
      </c>
      <c r="D74" s="519" t="s">
        <v>250</v>
      </c>
      <c r="E74" s="4105"/>
      <c r="F74" s="4100"/>
      <c r="G74" s="4100"/>
      <c r="H74" s="4100"/>
      <c r="I74" s="4100"/>
      <c r="J74" s="4100"/>
      <c r="K74" s="2195"/>
    </row>
    <row r="75" spans="1:11">
      <c r="A75" s="557"/>
      <c r="B75" s="1988"/>
      <c r="C75" s="532"/>
      <c r="D75" s="576"/>
      <c r="E75" s="582"/>
      <c r="F75" s="577"/>
      <c r="G75" s="577"/>
      <c r="H75" s="600"/>
      <c r="I75" s="577"/>
      <c r="J75" s="604">
        <v>1500</v>
      </c>
      <c r="K75" s="4135">
        <f>K73+J75</f>
        <v>29012437</v>
      </c>
    </row>
    <row r="76" spans="1:11">
      <c r="A76" s="9725"/>
      <c r="B76" s="4104"/>
      <c r="C76" s="556" t="s">
        <v>796</v>
      </c>
      <c r="D76" s="4107" t="s">
        <v>1532</v>
      </c>
      <c r="E76" s="974" t="s">
        <v>1233</v>
      </c>
      <c r="F76" s="4122"/>
      <c r="G76" s="4099">
        <v>92700</v>
      </c>
      <c r="H76" s="4099"/>
      <c r="I76" s="4099"/>
      <c r="J76" s="595"/>
      <c r="K76" s="2195">
        <f>K75-G76</f>
        <v>28919737</v>
      </c>
    </row>
    <row r="77" spans="1:11">
      <c r="A77" s="9724"/>
      <c r="B77" s="4105"/>
      <c r="C77" s="555" t="s">
        <v>1905</v>
      </c>
      <c r="D77" s="4108" t="s">
        <v>1811</v>
      </c>
      <c r="E77" s="4105"/>
      <c r="F77" s="4100"/>
      <c r="G77" s="4100"/>
      <c r="H77" s="4100"/>
      <c r="I77" s="4100"/>
      <c r="J77" s="559"/>
      <c r="K77" s="2195"/>
    </row>
    <row r="78" spans="1:11">
      <c r="A78" s="3365"/>
      <c r="B78" s="527"/>
      <c r="C78" s="532"/>
      <c r="D78" s="576"/>
      <c r="E78" s="582"/>
      <c r="F78" s="575"/>
      <c r="G78" s="600"/>
      <c r="H78" s="600"/>
      <c r="I78" s="577"/>
      <c r="J78" s="585">
        <v>750</v>
      </c>
      <c r="K78" s="4135">
        <f>K76+J78</f>
        <v>28920487</v>
      </c>
    </row>
    <row r="79" spans="1:11">
      <c r="A79" s="9725"/>
      <c r="B79" s="4104"/>
      <c r="C79" s="556" t="s">
        <v>796</v>
      </c>
      <c r="D79" s="4107" t="s">
        <v>1334</v>
      </c>
      <c r="E79" s="1136" t="s">
        <v>1348</v>
      </c>
      <c r="F79" s="4122"/>
      <c r="G79" s="4099">
        <v>41300</v>
      </c>
      <c r="H79" s="534"/>
      <c r="I79" s="4099"/>
      <c r="J79" s="464"/>
      <c r="K79" s="4134">
        <f>K78-G79</f>
        <v>28879187</v>
      </c>
    </row>
    <row r="80" spans="1:11">
      <c r="A80" s="9724"/>
      <c r="B80" s="4105"/>
      <c r="C80" s="555" t="s">
        <v>1342</v>
      </c>
      <c r="D80" s="4108" t="s">
        <v>918</v>
      </c>
      <c r="E80" s="4116"/>
      <c r="F80" s="4100"/>
      <c r="G80" s="4100"/>
      <c r="H80" s="515"/>
      <c r="I80" s="4100"/>
      <c r="J80" s="559"/>
      <c r="K80" s="4134"/>
    </row>
    <row r="81" spans="1:11">
      <c r="A81" s="554"/>
      <c r="B81" s="4103"/>
      <c r="C81" s="1795"/>
      <c r="D81" s="576"/>
      <c r="E81" s="582"/>
      <c r="F81" s="577"/>
      <c r="G81" s="577"/>
      <c r="H81" s="600"/>
      <c r="I81" s="577"/>
      <c r="J81" s="585">
        <v>750</v>
      </c>
      <c r="K81" s="4135">
        <f>K79+J81</f>
        <v>28879937</v>
      </c>
    </row>
    <row r="82" spans="1:11">
      <c r="A82" s="525"/>
      <c r="B82" s="4104"/>
      <c r="C82" s="556" t="s">
        <v>815</v>
      </c>
      <c r="D82" s="4107" t="s">
        <v>1283</v>
      </c>
      <c r="E82" s="4104" t="s">
        <v>1346</v>
      </c>
      <c r="F82" s="4099"/>
      <c r="G82" s="4099">
        <v>567676</v>
      </c>
      <c r="H82" s="534"/>
      <c r="I82" s="4099"/>
      <c r="J82" s="595"/>
      <c r="K82" s="4130">
        <f>K81-G82</f>
        <v>28312261</v>
      </c>
    </row>
    <row r="83" spans="1:11">
      <c r="A83" s="554"/>
      <c r="B83" s="4105"/>
      <c r="C83" s="555" t="s">
        <v>1282</v>
      </c>
      <c r="D83" s="4108" t="s">
        <v>250</v>
      </c>
      <c r="E83" s="4105"/>
      <c r="F83" s="4100"/>
      <c r="G83" s="4100"/>
      <c r="H83" s="515"/>
      <c r="I83" s="4100"/>
      <c r="J83" s="595"/>
      <c r="K83" s="4131"/>
    </row>
    <row r="84" spans="1:11">
      <c r="A84" s="2497"/>
      <c r="B84" s="4103"/>
      <c r="C84" s="532"/>
      <c r="D84" s="576"/>
      <c r="E84" s="582"/>
      <c r="F84" s="577"/>
      <c r="G84" s="577"/>
      <c r="H84" s="1962"/>
      <c r="I84" s="577"/>
      <c r="J84" s="585">
        <v>1800</v>
      </c>
      <c r="K84" s="4131">
        <f>K82+J84</f>
        <v>28314061</v>
      </c>
    </row>
    <row r="85" spans="1:11">
      <c r="A85" s="525"/>
      <c r="B85" s="4104"/>
      <c r="C85" s="474" t="s">
        <v>796</v>
      </c>
      <c r="D85" s="518" t="s">
        <v>1283</v>
      </c>
      <c r="E85" s="4104" t="s">
        <v>1346</v>
      </c>
      <c r="F85" s="4122"/>
      <c r="G85" s="4099">
        <v>96300</v>
      </c>
      <c r="H85" s="4099"/>
      <c r="I85" s="4099"/>
      <c r="J85" s="595"/>
      <c r="K85" s="4130">
        <f>K84-G85</f>
        <v>28217761</v>
      </c>
    </row>
    <row r="86" spans="1:11">
      <c r="A86" s="554"/>
      <c r="B86" s="4105"/>
      <c r="C86" s="477" t="s">
        <v>1341</v>
      </c>
      <c r="D86" s="519" t="s">
        <v>250</v>
      </c>
      <c r="E86" s="4105"/>
      <c r="F86" s="4100"/>
      <c r="G86" s="4100"/>
      <c r="H86" s="4100"/>
      <c r="I86" s="4100"/>
      <c r="J86" s="559"/>
      <c r="K86" s="4131"/>
    </row>
    <row r="87" spans="1:11">
      <c r="A87" s="2497"/>
      <c r="B87" s="4103"/>
      <c r="C87" s="532"/>
      <c r="D87" s="576"/>
      <c r="E87" s="582"/>
      <c r="F87" s="577"/>
      <c r="G87" s="577"/>
      <c r="H87" s="600"/>
      <c r="I87" s="577"/>
      <c r="J87" s="585">
        <v>750</v>
      </c>
      <c r="K87" s="4131">
        <f>K85+J87</f>
        <v>28218511</v>
      </c>
    </row>
    <row r="88" spans="1:11">
      <c r="A88" s="525"/>
      <c r="B88" s="4104"/>
      <c r="C88" s="497" t="s">
        <v>821</v>
      </c>
      <c r="D88" s="4107" t="s">
        <v>558</v>
      </c>
      <c r="E88" s="4115" t="s">
        <v>251</v>
      </c>
      <c r="F88" s="4099"/>
      <c r="G88" s="4099">
        <v>470503</v>
      </c>
      <c r="H88" s="537"/>
      <c r="I88" s="4099"/>
      <c r="J88" s="537"/>
      <c r="K88" s="4130">
        <f>K87-G88</f>
        <v>27748008</v>
      </c>
    </row>
    <row r="89" spans="1:11">
      <c r="A89" s="554"/>
      <c r="B89" s="4105"/>
      <c r="C89" s="497" t="s">
        <v>1018</v>
      </c>
      <c r="D89" s="4108" t="s">
        <v>250</v>
      </c>
      <c r="E89" s="4116"/>
      <c r="F89" s="4100"/>
      <c r="G89" s="4100"/>
      <c r="H89" s="537"/>
      <c r="I89" s="4100"/>
      <c r="J89" s="537"/>
      <c r="K89" s="4131"/>
    </row>
    <row r="90" spans="1:11">
      <c r="A90" s="2497"/>
      <c r="B90" s="4103"/>
      <c r="C90" s="532"/>
      <c r="D90" s="576"/>
      <c r="E90" s="582"/>
      <c r="F90" s="586"/>
      <c r="G90" s="586"/>
      <c r="H90" s="586"/>
      <c r="I90" s="586"/>
      <c r="J90" s="585">
        <v>1800</v>
      </c>
      <c r="K90" s="4131">
        <f>K88+J90</f>
        <v>27749808</v>
      </c>
    </row>
    <row r="91" spans="1:11">
      <c r="A91" s="525"/>
      <c r="B91" s="4104"/>
      <c r="C91" s="497" t="s">
        <v>799</v>
      </c>
      <c r="D91" s="4107" t="s">
        <v>558</v>
      </c>
      <c r="E91" s="4115" t="s">
        <v>251</v>
      </c>
      <c r="F91" s="4122"/>
      <c r="G91" s="4099">
        <v>68800</v>
      </c>
      <c r="H91" s="537"/>
      <c r="I91" s="4099"/>
      <c r="J91" s="537"/>
      <c r="K91" s="4130">
        <f>K90-G91</f>
        <v>27681008</v>
      </c>
    </row>
    <row r="92" spans="1:11">
      <c r="A92" s="554"/>
      <c r="B92" s="4105"/>
      <c r="C92" s="497" t="s">
        <v>800</v>
      </c>
      <c r="D92" s="4108" t="s">
        <v>250</v>
      </c>
      <c r="E92" s="4116"/>
      <c r="F92" s="4100"/>
      <c r="G92" s="4100"/>
      <c r="H92" s="537"/>
      <c r="I92" s="4100"/>
      <c r="J92" s="537"/>
      <c r="K92" s="4131"/>
    </row>
    <row r="93" spans="1:11">
      <c r="A93" s="2497"/>
      <c r="B93" s="4103"/>
      <c r="C93" s="532"/>
      <c r="D93" s="576"/>
      <c r="E93" s="582"/>
      <c r="F93" s="586"/>
      <c r="G93" s="586"/>
      <c r="H93" s="586"/>
      <c r="I93" s="586"/>
      <c r="J93" s="585">
        <v>750</v>
      </c>
      <c r="K93" s="4131">
        <f>K91+J93</f>
        <v>27681758</v>
      </c>
    </row>
    <row r="94" spans="1:11">
      <c r="A94" s="525"/>
      <c r="B94" s="4104"/>
      <c r="C94" s="517" t="s">
        <v>796</v>
      </c>
      <c r="D94" s="4107" t="s">
        <v>1036</v>
      </c>
      <c r="E94" s="4104" t="s">
        <v>499</v>
      </c>
      <c r="F94" s="4122"/>
      <c r="G94" s="4099">
        <v>74300</v>
      </c>
      <c r="H94" s="534"/>
      <c r="I94" s="4099"/>
      <c r="J94" s="595"/>
      <c r="K94" s="4130">
        <f>K93-G94</f>
        <v>27607458</v>
      </c>
    </row>
    <row r="95" spans="1:11">
      <c r="A95" s="554"/>
      <c r="B95" s="4105"/>
      <c r="C95" s="555" t="s">
        <v>802</v>
      </c>
      <c r="D95" s="4108" t="s">
        <v>200</v>
      </c>
      <c r="E95" s="4105"/>
      <c r="F95" s="4100"/>
      <c r="G95" s="4100"/>
      <c r="H95" s="515"/>
      <c r="I95" s="4100"/>
      <c r="J95" s="559"/>
      <c r="K95" s="4131"/>
    </row>
    <row r="96" spans="1:11">
      <c r="A96" s="554"/>
      <c r="B96" s="4103"/>
      <c r="C96" s="532"/>
      <c r="D96" s="576"/>
      <c r="E96" s="582"/>
      <c r="F96" s="577"/>
      <c r="G96" s="577"/>
      <c r="H96" s="600"/>
      <c r="I96" s="577"/>
      <c r="J96" s="585">
        <v>750</v>
      </c>
      <c r="K96" s="4131">
        <f>K94+J96</f>
        <v>27608208</v>
      </c>
    </row>
    <row r="97" spans="1:11">
      <c r="A97" s="525"/>
      <c r="B97" s="4104"/>
      <c r="C97" s="474" t="s">
        <v>781</v>
      </c>
      <c r="D97" s="4107" t="s">
        <v>1285</v>
      </c>
      <c r="E97" s="4104" t="s">
        <v>1320</v>
      </c>
      <c r="F97" s="4099"/>
      <c r="G97" s="4099">
        <v>20140</v>
      </c>
      <c r="H97" s="534"/>
      <c r="I97" s="4099"/>
      <c r="J97" s="4123"/>
      <c r="K97" s="4130">
        <f>K96-G97</f>
        <v>27588068</v>
      </c>
    </row>
    <row r="98" spans="1:11">
      <c r="A98" s="554"/>
      <c r="B98" s="4105"/>
      <c r="C98" s="477" t="s">
        <v>1092</v>
      </c>
      <c r="D98" s="4108" t="s">
        <v>38</v>
      </c>
      <c r="E98" s="4105"/>
      <c r="F98" s="4100"/>
      <c r="G98" s="4100"/>
      <c r="H98" s="515"/>
      <c r="I98" s="4100"/>
      <c r="J98" s="4124"/>
      <c r="K98" s="4131"/>
    </row>
    <row r="99" spans="1:11">
      <c r="A99" s="554"/>
      <c r="B99" s="4103"/>
      <c r="C99" s="1436"/>
      <c r="D99" s="1436"/>
      <c r="E99" s="1436"/>
      <c r="F99" s="577"/>
      <c r="G99" s="577"/>
      <c r="H99" s="600"/>
      <c r="I99" s="577"/>
      <c r="J99" s="604">
        <v>1500</v>
      </c>
      <c r="K99" s="4131">
        <f>K97+J99</f>
        <v>27589568</v>
      </c>
    </row>
    <row r="100" spans="1:11">
      <c r="A100" s="525"/>
      <c r="B100" s="4104"/>
      <c r="C100" s="556" t="s">
        <v>781</v>
      </c>
      <c r="D100" s="4107" t="s">
        <v>1344</v>
      </c>
      <c r="E100" s="1136" t="s">
        <v>1349</v>
      </c>
      <c r="F100" s="4099"/>
      <c r="G100" s="4112">
        <v>126640</v>
      </c>
      <c r="H100" s="4099"/>
      <c r="I100" s="4099"/>
      <c r="J100" s="4123"/>
      <c r="K100" s="4130">
        <f>K99-G100</f>
        <v>27462928</v>
      </c>
    </row>
    <row r="101" spans="1:11">
      <c r="A101" s="554"/>
      <c r="B101" s="4105"/>
      <c r="C101" s="555" t="s">
        <v>1343</v>
      </c>
      <c r="D101" s="4108" t="s">
        <v>1543</v>
      </c>
      <c r="E101" s="4116"/>
      <c r="F101" s="4100"/>
      <c r="G101" s="4113"/>
      <c r="H101" s="4100"/>
      <c r="I101" s="4100"/>
      <c r="J101" s="4124"/>
      <c r="K101" s="4131"/>
    </row>
    <row r="102" spans="1:11">
      <c r="A102" s="554"/>
      <c r="B102" s="4103"/>
      <c r="C102" s="532"/>
      <c r="D102" s="576"/>
      <c r="E102" s="582"/>
      <c r="F102" s="577"/>
      <c r="G102" s="577"/>
      <c r="H102" s="600"/>
      <c r="I102" s="577"/>
      <c r="J102" s="604">
        <v>1500</v>
      </c>
      <c r="K102" s="4131">
        <f>K100+J102</f>
        <v>27464428</v>
      </c>
    </row>
    <row r="103" spans="1:11">
      <c r="A103" s="525"/>
      <c r="B103" s="4104"/>
      <c r="C103" s="517" t="s">
        <v>781</v>
      </c>
      <c r="D103" s="4107" t="s">
        <v>1560</v>
      </c>
      <c r="E103" s="4104" t="s">
        <v>1603</v>
      </c>
      <c r="F103" s="4099"/>
      <c r="G103" s="4099">
        <v>39140</v>
      </c>
      <c r="H103" s="4099"/>
      <c r="I103" s="4099"/>
      <c r="J103" s="4123"/>
      <c r="K103" s="4130">
        <f>K102-G103</f>
        <v>27425288</v>
      </c>
    </row>
    <row r="104" spans="1:11">
      <c r="A104" s="554"/>
      <c r="B104" s="4105"/>
      <c r="C104" s="477" t="s">
        <v>1559</v>
      </c>
      <c r="D104" s="4108" t="s">
        <v>38</v>
      </c>
      <c r="E104" s="4105"/>
      <c r="F104" s="4100"/>
      <c r="G104" s="4100"/>
      <c r="H104" s="4100"/>
      <c r="I104" s="4100"/>
      <c r="J104" s="4124"/>
      <c r="K104" s="4131"/>
    </row>
    <row r="105" spans="1:11">
      <c r="A105" s="554"/>
      <c r="B105" s="4103"/>
      <c r="C105" s="532"/>
      <c r="D105" s="583"/>
      <c r="E105" s="582"/>
      <c r="F105" s="575"/>
      <c r="G105" s="575"/>
      <c r="H105" s="586"/>
      <c r="I105" s="575"/>
      <c r="J105" s="585">
        <v>1500</v>
      </c>
      <c r="K105" s="4131">
        <f>K103+J105</f>
        <v>27426788</v>
      </c>
    </row>
    <row r="106" spans="1:11">
      <c r="A106" s="525"/>
      <c r="B106" s="4104"/>
      <c r="C106" s="474" t="s">
        <v>815</v>
      </c>
      <c r="D106" s="485" t="s">
        <v>1887</v>
      </c>
      <c r="E106" s="4104" t="s">
        <v>1888</v>
      </c>
      <c r="F106" s="4122"/>
      <c r="G106" s="4099">
        <v>1279206</v>
      </c>
      <c r="H106" s="4110"/>
      <c r="I106" s="4099"/>
      <c r="J106" s="534"/>
      <c r="K106" s="4130">
        <f>K105-G106</f>
        <v>26147582</v>
      </c>
    </row>
    <row r="107" spans="1:11">
      <c r="A107" s="554"/>
      <c r="B107" s="4105"/>
      <c r="C107" s="477" t="s">
        <v>1886</v>
      </c>
      <c r="D107" s="486" t="s">
        <v>1951</v>
      </c>
      <c r="E107" s="4105"/>
      <c r="F107" s="4100"/>
      <c r="G107" s="4100"/>
      <c r="H107" s="4111"/>
      <c r="I107" s="4100"/>
      <c r="J107" s="537"/>
      <c r="K107" s="4131"/>
    </row>
    <row r="108" spans="1:11">
      <c r="A108" s="554"/>
      <c r="B108" s="4103"/>
      <c r="C108" s="891"/>
      <c r="D108" s="891"/>
      <c r="E108" s="891"/>
      <c r="F108" s="586"/>
      <c r="G108" s="588"/>
      <c r="H108" s="586"/>
      <c r="I108" s="586"/>
      <c r="J108" s="585">
        <v>1800</v>
      </c>
      <c r="K108" s="4135">
        <f>K106+J108</f>
        <v>26149382</v>
      </c>
    </row>
    <row r="109" spans="1:11">
      <c r="A109" s="525"/>
      <c r="B109" s="4104"/>
      <c r="C109" s="474" t="s">
        <v>815</v>
      </c>
      <c r="D109" s="485" t="s">
        <v>1887</v>
      </c>
      <c r="E109" s="4104" t="s">
        <v>1888</v>
      </c>
      <c r="F109" s="4099"/>
      <c r="G109" s="4099">
        <v>306969</v>
      </c>
      <c r="H109" s="534"/>
      <c r="I109" s="4099"/>
      <c r="J109" s="537"/>
      <c r="K109" s="4130">
        <f>K108-G109</f>
        <v>25842413</v>
      </c>
    </row>
    <row r="110" spans="1:11">
      <c r="A110" s="554"/>
      <c r="B110" s="4105"/>
      <c r="C110" s="477" t="s">
        <v>1889</v>
      </c>
      <c r="D110" s="486" t="s">
        <v>1951</v>
      </c>
      <c r="E110" s="4105"/>
      <c r="F110" s="4100"/>
      <c r="G110" s="4100"/>
      <c r="H110" s="537"/>
      <c r="I110" s="4100"/>
      <c r="J110" s="537"/>
      <c r="K110" s="4131"/>
    </row>
    <row r="111" spans="1:11">
      <c r="A111" s="554"/>
      <c r="B111" s="4103"/>
      <c r="C111" s="532"/>
      <c r="D111" s="576"/>
      <c r="E111" s="582"/>
      <c r="F111" s="586"/>
      <c r="G111" s="586"/>
      <c r="H111" s="586"/>
      <c r="I111" s="586"/>
      <c r="J111" s="585">
        <v>1800</v>
      </c>
      <c r="K111" s="4131">
        <f>K109+J111</f>
        <v>25844213</v>
      </c>
    </row>
    <row r="112" spans="1:11">
      <c r="A112" s="525"/>
      <c r="B112" s="4104"/>
      <c r="C112" s="556" t="s">
        <v>815</v>
      </c>
      <c r="D112" s="4107" t="s">
        <v>1657</v>
      </c>
      <c r="E112" s="4104" t="s">
        <v>135</v>
      </c>
      <c r="F112" s="4099"/>
      <c r="G112" s="4099">
        <v>114961</v>
      </c>
      <c r="H112" s="4099"/>
      <c r="I112" s="4099"/>
      <c r="J112" s="595"/>
      <c r="K112" s="4130">
        <f>K111-G112</f>
        <v>25729252</v>
      </c>
    </row>
    <row r="113" spans="1:11">
      <c r="A113" s="554"/>
      <c r="B113" s="4105"/>
      <c r="C113" s="555" t="s">
        <v>1656</v>
      </c>
      <c r="D113" s="4108" t="s">
        <v>956</v>
      </c>
      <c r="E113" s="4105"/>
      <c r="F113" s="4100"/>
      <c r="G113" s="4100"/>
      <c r="H113" s="4100"/>
      <c r="I113" s="4100"/>
      <c r="J113" s="559"/>
      <c r="K113" s="4131"/>
    </row>
    <row r="114" spans="1:11">
      <c r="A114" s="554"/>
      <c r="B114" s="4103"/>
      <c r="C114" s="532"/>
      <c r="D114" s="576"/>
      <c r="E114" s="605"/>
      <c r="F114" s="577"/>
      <c r="G114" s="577"/>
      <c r="H114" s="586"/>
      <c r="I114" s="577"/>
      <c r="J114" s="585">
        <v>1800</v>
      </c>
      <c r="K114" s="4131">
        <f>K112+J114</f>
        <v>25731052</v>
      </c>
    </row>
    <row r="115" spans="1:11">
      <c r="A115" s="525"/>
      <c r="B115" s="4104"/>
      <c r="C115" s="556" t="s">
        <v>796</v>
      </c>
      <c r="D115" s="4107" t="s">
        <v>1657</v>
      </c>
      <c r="E115" s="4104" t="s">
        <v>135</v>
      </c>
      <c r="F115" s="4099"/>
      <c r="G115" s="4099">
        <v>103800</v>
      </c>
      <c r="H115" s="537"/>
      <c r="I115" s="4099"/>
      <c r="J115" s="595"/>
      <c r="K115" s="4130">
        <f>K114-G115</f>
        <v>25627252</v>
      </c>
    </row>
    <row r="116" spans="1:11">
      <c r="A116" s="554"/>
      <c r="B116" s="4105"/>
      <c r="C116" s="555" t="s">
        <v>1658</v>
      </c>
      <c r="D116" s="4108" t="s">
        <v>956</v>
      </c>
      <c r="E116" s="4105"/>
      <c r="F116" s="4100"/>
      <c r="G116" s="4100"/>
      <c r="H116" s="515"/>
      <c r="I116" s="4100"/>
      <c r="J116" s="559"/>
      <c r="K116" s="4131"/>
    </row>
    <row r="117" spans="1:11">
      <c r="A117" s="554"/>
      <c r="B117" s="4103"/>
      <c r="C117" s="532"/>
      <c r="D117" s="576"/>
      <c r="E117" s="582"/>
      <c r="F117" s="577"/>
      <c r="G117" s="577"/>
      <c r="H117" s="600"/>
      <c r="I117" s="577"/>
      <c r="J117" s="585">
        <v>750</v>
      </c>
      <c r="K117" s="4131">
        <f>K115+J117</f>
        <v>25628002</v>
      </c>
    </row>
    <row r="118" spans="1:11">
      <c r="A118" s="525"/>
      <c r="B118" s="4104" t="s">
        <v>2105</v>
      </c>
      <c r="C118" s="556" t="s">
        <v>1710</v>
      </c>
      <c r="D118" s="4120" t="s">
        <v>1766</v>
      </c>
      <c r="E118" s="974"/>
      <c r="F118" s="4122"/>
      <c r="G118" s="4099"/>
      <c r="H118" s="4099">
        <v>741140</v>
      </c>
      <c r="I118" s="4099"/>
      <c r="J118" s="464"/>
      <c r="K118" s="4130">
        <f>K117-H118</f>
        <v>24886862</v>
      </c>
    </row>
    <row r="119" spans="1:11">
      <c r="A119" s="554"/>
      <c r="B119" s="4105"/>
      <c r="C119" s="555" t="s">
        <v>1765</v>
      </c>
      <c r="D119" s="4108"/>
      <c r="E119" s="4105"/>
      <c r="F119" s="4100"/>
      <c r="G119" s="4100"/>
      <c r="H119" s="4100"/>
      <c r="I119" s="4100"/>
      <c r="J119" s="559"/>
      <c r="K119" s="4131"/>
    </row>
    <row r="120" spans="1:11">
      <c r="A120" s="554"/>
      <c r="B120" s="4103"/>
      <c r="C120" s="1436"/>
      <c r="D120" s="1436"/>
      <c r="E120" s="1436"/>
      <c r="F120" s="577"/>
      <c r="G120" s="577"/>
      <c r="H120" s="600"/>
      <c r="I120" s="577"/>
      <c r="J120" s="585">
        <v>1500</v>
      </c>
      <c r="K120" s="4131">
        <f>K118+J120</f>
        <v>24888362</v>
      </c>
    </row>
    <row r="121" spans="1:11">
      <c r="A121" s="525"/>
      <c r="B121" s="4104"/>
      <c r="C121" s="556" t="s">
        <v>1710</v>
      </c>
      <c r="D121" s="4107" t="s">
        <v>1768</v>
      </c>
      <c r="E121" s="4104"/>
      <c r="F121" s="4122"/>
      <c r="G121" s="4099"/>
      <c r="H121" s="4099">
        <v>285140</v>
      </c>
      <c r="I121" s="4099"/>
      <c r="J121" s="464"/>
      <c r="K121" s="4130">
        <f>K120-H121</f>
        <v>24603222</v>
      </c>
    </row>
    <row r="122" spans="1:11">
      <c r="A122" s="554"/>
      <c r="B122" s="4105"/>
      <c r="C122" s="555" t="s">
        <v>1767</v>
      </c>
      <c r="D122" s="4108"/>
      <c r="E122" s="4105"/>
      <c r="F122" s="4100"/>
      <c r="G122" s="4100"/>
      <c r="H122" s="4100"/>
      <c r="I122" s="4100"/>
      <c r="J122" s="559"/>
      <c r="K122" s="4131"/>
    </row>
    <row r="123" spans="1:11">
      <c r="A123" s="554"/>
      <c r="B123" s="4103"/>
      <c r="C123" s="1436"/>
      <c r="D123" s="1436"/>
      <c r="E123" s="1436"/>
      <c r="F123" s="577"/>
      <c r="G123" s="577"/>
      <c r="H123" s="600"/>
      <c r="I123" s="577"/>
      <c r="J123" s="585">
        <v>1500</v>
      </c>
      <c r="K123" s="4131">
        <f>K121+J123</f>
        <v>24604722</v>
      </c>
    </row>
    <row r="124" spans="1:11">
      <c r="A124" s="525"/>
      <c r="B124" s="4104"/>
      <c r="C124" s="556" t="s">
        <v>1710</v>
      </c>
      <c r="D124" s="4107" t="s">
        <v>1770</v>
      </c>
      <c r="E124" s="4104"/>
      <c r="F124" s="4122"/>
      <c r="G124" s="4099"/>
      <c r="H124" s="4099">
        <v>370640</v>
      </c>
      <c r="I124" s="4099"/>
      <c r="J124" s="464"/>
      <c r="K124" s="4130">
        <f>K123-H124</f>
        <v>24234082</v>
      </c>
    </row>
    <row r="125" spans="1:11">
      <c r="A125" s="554"/>
      <c r="B125" s="4105"/>
      <c r="C125" s="555" t="s">
        <v>1769</v>
      </c>
      <c r="D125" s="4108"/>
      <c r="E125" s="4105"/>
      <c r="F125" s="4100"/>
      <c r="G125" s="4100"/>
      <c r="H125" s="4100"/>
      <c r="I125" s="4100"/>
      <c r="J125" s="559"/>
      <c r="K125" s="4131"/>
    </row>
    <row r="126" spans="1:11">
      <c r="A126" s="554"/>
      <c r="B126" s="4103"/>
      <c r="C126" s="532"/>
      <c r="D126" s="576"/>
      <c r="E126" s="582"/>
      <c r="F126" s="577"/>
      <c r="G126" s="577"/>
      <c r="H126" s="600"/>
      <c r="I126" s="577"/>
      <c r="J126" s="585">
        <v>1500</v>
      </c>
      <c r="K126" s="4131">
        <f>K124+J126</f>
        <v>24235582</v>
      </c>
    </row>
    <row r="127" spans="1:11">
      <c r="A127" s="557"/>
      <c r="B127" s="4104"/>
      <c r="C127" s="556" t="s">
        <v>1710</v>
      </c>
      <c r="D127" s="4107" t="s">
        <v>956</v>
      </c>
      <c r="E127" s="4104"/>
      <c r="F127" s="4099"/>
      <c r="G127" s="4099"/>
      <c r="H127" s="4099">
        <v>8369400</v>
      </c>
      <c r="I127" s="4099"/>
      <c r="J127" s="595"/>
      <c r="K127" s="4130">
        <f>K126-H127</f>
        <v>15866182</v>
      </c>
    </row>
    <row r="128" spans="1:11">
      <c r="A128" s="554"/>
      <c r="B128" s="4105"/>
      <c r="C128" s="555" t="s">
        <v>1771</v>
      </c>
      <c r="D128" s="4108"/>
      <c r="E128" s="4105"/>
      <c r="F128" s="4100"/>
      <c r="G128" s="4100"/>
      <c r="H128" s="4100"/>
      <c r="I128" s="4100"/>
      <c r="J128" s="559"/>
      <c r="K128" s="4131"/>
    </row>
    <row r="129" spans="1:11">
      <c r="A129" s="554"/>
      <c r="B129" s="4103"/>
      <c r="C129" s="532"/>
      <c r="D129" s="576"/>
      <c r="E129" s="582"/>
      <c r="F129" s="577"/>
      <c r="G129" s="577"/>
      <c r="H129" s="600"/>
      <c r="I129" s="577"/>
      <c r="J129" s="585">
        <v>1500</v>
      </c>
      <c r="K129" s="4131">
        <f>K127+J129</f>
        <v>15867682</v>
      </c>
    </row>
    <row r="130" spans="1:11">
      <c r="A130" s="557"/>
      <c r="B130" s="4104"/>
      <c r="C130" s="556" t="s">
        <v>1710</v>
      </c>
      <c r="D130" s="4107" t="s">
        <v>1945</v>
      </c>
      <c r="E130" s="4104"/>
      <c r="F130" s="4099"/>
      <c r="G130" s="4099"/>
      <c r="H130" s="4099">
        <v>389640</v>
      </c>
      <c r="I130" s="4099"/>
      <c r="J130" s="595"/>
      <c r="K130" s="4130">
        <f>K129-H130</f>
        <v>15478042</v>
      </c>
    </row>
    <row r="131" spans="1:11">
      <c r="A131" s="554"/>
      <c r="B131" s="4105"/>
      <c r="C131" s="555" t="s">
        <v>1944</v>
      </c>
      <c r="D131" s="4108"/>
      <c r="E131" s="4105"/>
      <c r="F131" s="4100"/>
      <c r="G131" s="4100"/>
      <c r="H131" s="4100"/>
      <c r="I131" s="4100"/>
      <c r="J131" s="559"/>
      <c r="K131" s="4131"/>
    </row>
    <row r="132" spans="1:11">
      <c r="A132" s="554"/>
      <c r="B132" s="4103"/>
      <c r="C132" s="532"/>
      <c r="D132" s="576"/>
      <c r="E132" s="582"/>
      <c r="F132" s="577"/>
      <c r="G132" s="577"/>
      <c r="H132" s="600"/>
      <c r="I132" s="577"/>
      <c r="J132" s="585">
        <v>1500</v>
      </c>
      <c r="K132" s="4131">
        <f>K130+J132</f>
        <v>15479542</v>
      </c>
    </row>
    <row r="133" spans="1:11">
      <c r="A133" s="525"/>
      <c r="B133" s="4104"/>
      <c r="C133" s="556" t="s">
        <v>1710</v>
      </c>
      <c r="D133" s="4107" t="s">
        <v>2049</v>
      </c>
      <c r="E133" s="4104"/>
      <c r="F133" s="4122"/>
      <c r="G133" s="4099"/>
      <c r="H133" s="4099">
        <v>551140</v>
      </c>
      <c r="I133" s="4099"/>
      <c r="J133" s="464"/>
      <c r="K133" s="4130">
        <f>K132-H133</f>
        <v>14928402</v>
      </c>
    </row>
    <row r="134" spans="1:11">
      <c r="A134" s="554"/>
      <c r="B134" s="4105"/>
      <c r="C134" s="555" t="s">
        <v>2050</v>
      </c>
      <c r="D134" s="4108"/>
      <c r="E134" s="4105"/>
      <c r="F134" s="4100"/>
      <c r="G134" s="4100"/>
      <c r="H134" s="4100"/>
      <c r="I134" s="4100"/>
      <c r="J134" s="559"/>
      <c r="K134" s="4131"/>
    </row>
    <row r="135" spans="1:11">
      <c r="A135" s="554"/>
      <c r="B135" s="4103"/>
      <c r="C135" s="532"/>
      <c r="D135" s="576"/>
      <c r="E135" s="582"/>
      <c r="F135" s="577"/>
      <c r="G135" s="577"/>
      <c r="H135" s="600"/>
      <c r="I135" s="577"/>
      <c r="J135" s="585">
        <v>1500</v>
      </c>
      <c r="K135" s="4131">
        <f>K133+J135</f>
        <v>14929902</v>
      </c>
    </row>
    <row r="136" spans="1:11">
      <c r="A136" s="557"/>
      <c r="B136" s="4104"/>
      <c r="C136" s="517" t="s">
        <v>1716</v>
      </c>
      <c r="D136" s="4107" t="s">
        <v>1717</v>
      </c>
      <c r="E136" s="4104" t="s">
        <v>1423</v>
      </c>
      <c r="F136" s="4112"/>
      <c r="G136" s="4112">
        <v>183000</v>
      </c>
      <c r="H136" s="537"/>
      <c r="I136" s="1975"/>
      <c r="J136" s="595"/>
      <c r="K136" s="4130">
        <f>K135-G136</f>
        <v>14746902</v>
      </c>
    </row>
    <row r="137" spans="1:11">
      <c r="A137" s="554"/>
      <c r="B137" s="4105"/>
      <c r="C137" s="555" t="s">
        <v>1715</v>
      </c>
      <c r="D137" s="4108" t="s">
        <v>956</v>
      </c>
      <c r="E137" s="4105"/>
      <c r="F137" s="4113"/>
      <c r="G137" s="4113"/>
      <c r="H137" s="515"/>
      <c r="I137" s="1976"/>
      <c r="J137" s="595"/>
      <c r="K137" s="4131"/>
    </row>
    <row r="138" spans="1:11">
      <c r="A138" s="554"/>
      <c r="B138" s="4103"/>
      <c r="C138" s="532"/>
      <c r="D138" s="576"/>
      <c r="E138" s="582"/>
      <c r="F138" s="577"/>
      <c r="G138" s="577"/>
      <c r="H138" s="600"/>
      <c r="I138" s="2034"/>
      <c r="J138" s="585">
        <v>750</v>
      </c>
      <c r="K138" s="4131">
        <f>K136+J138</f>
        <v>14747652</v>
      </c>
    </row>
    <row r="139" spans="1:11">
      <c r="A139" s="525"/>
      <c r="B139" s="4104"/>
      <c r="C139" s="457" t="s">
        <v>781</v>
      </c>
      <c r="D139" s="4107" t="s">
        <v>1959</v>
      </c>
      <c r="E139" s="1136" t="s">
        <v>1961</v>
      </c>
      <c r="F139" s="4099"/>
      <c r="G139" s="4099">
        <v>63640</v>
      </c>
      <c r="H139" s="537"/>
      <c r="I139" s="4099"/>
      <c r="J139" s="595"/>
      <c r="K139" s="4130">
        <f>K138-G139</f>
        <v>14684012</v>
      </c>
    </row>
    <row r="140" spans="1:11">
      <c r="A140" s="554"/>
      <c r="B140" s="4105"/>
      <c r="C140" s="461" t="s">
        <v>1958</v>
      </c>
      <c r="D140" s="4108" t="s">
        <v>1960</v>
      </c>
      <c r="E140" s="4116"/>
      <c r="F140" s="4100"/>
      <c r="G140" s="4100"/>
      <c r="H140" s="515"/>
      <c r="I140" s="4100"/>
      <c r="J140" s="595"/>
      <c r="K140" s="4131"/>
    </row>
    <row r="141" spans="1:11">
      <c r="A141" s="554"/>
      <c r="B141" s="4103"/>
      <c r="C141" s="532"/>
      <c r="D141" s="576"/>
      <c r="E141" s="582"/>
      <c r="F141" s="577"/>
      <c r="G141" s="577"/>
      <c r="H141" s="600"/>
      <c r="I141" s="577"/>
      <c r="J141" s="585">
        <v>1500</v>
      </c>
      <c r="K141" s="4131">
        <f>K139+J141</f>
        <v>14685512</v>
      </c>
    </row>
    <row r="142" spans="1:11">
      <c r="A142" s="557"/>
      <c r="B142" s="4104"/>
      <c r="C142" s="517" t="s">
        <v>796</v>
      </c>
      <c r="D142" s="4107" t="s">
        <v>1983</v>
      </c>
      <c r="E142" s="4104" t="s">
        <v>1985</v>
      </c>
      <c r="F142" s="4122"/>
      <c r="G142" s="4099">
        <v>174300</v>
      </c>
      <c r="H142" s="537"/>
      <c r="I142" s="1975"/>
      <c r="J142" s="595"/>
      <c r="K142" s="4130">
        <f>K141-G142</f>
        <v>14511212</v>
      </c>
    </row>
    <row r="143" spans="1:11">
      <c r="A143" s="554"/>
      <c r="B143" s="4105"/>
      <c r="C143" s="555" t="s">
        <v>1982</v>
      </c>
      <c r="D143" s="4108" t="s">
        <v>1984</v>
      </c>
      <c r="E143" s="4105"/>
      <c r="F143" s="4100"/>
      <c r="G143" s="4100"/>
      <c r="H143" s="515"/>
      <c r="I143" s="1976"/>
      <c r="J143" s="595"/>
      <c r="K143" s="4131"/>
    </row>
    <row r="144" spans="1:11">
      <c r="A144" s="554"/>
      <c r="B144" s="4103"/>
      <c r="C144" s="532"/>
      <c r="D144" s="528"/>
      <c r="E144" s="584"/>
      <c r="F144" s="577"/>
      <c r="G144" s="577"/>
      <c r="H144" s="600"/>
      <c r="I144" s="2034"/>
      <c r="J144" s="585">
        <v>750</v>
      </c>
      <c r="K144" s="4131">
        <f>K142+J144</f>
        <v>14511962</v>
      </c>
    </row>
    <row r="145" spans="1:11">
      <c r="A145" s="557"/>
      <c r="B145" s="4104"/>
      <c r="C145" s="497" t="s">
        <v>815</v>
      </c>
      <c r="D145" s="485" t="s">
        <v>267</v>
      </c>
      <c r="E145" s="4104" t="s">
        <v>271</v>
      </c>
      <c r="F145" s="4099"/>
      <c r="G145" s="4099">
        <v>335596</v>
      </c>
      <c r="H145" s="534"/>
      <c r="I145" s="4099"/>
      <c r="J145" s="537"/>
      <c r="K145" s="4130">
        <f>K144-G145</f>
        <v>14176366</v>
      </c>
    </row>
    <row r="146" spans="1:11">
      <c r="A146" s="554"/>
      <c r="B146" s="4105"/>
      <c r="C146" s="497" t="s">
        <v>1023</v>
      </c>
      <c r="D146" s="486" t="s">
        <v>304</v>
      </c>
      <c r="E146" s="4105"/>
      <c r="F146" s="4100"/>
      <c r="G146" s="4100"/>
      <c r="H146" s="537"/>
      <c r="I146" s="4100"/>
      <c r="J146" s="537"/>
      <c r="K146" s="4131"/>
    </row>
    <row r="147" spans="1:11">
      <c r="A147" s="554"/>
      <c r="B147" s="4103"/>
      <c r="C147" s="532"/>
      <c r="D147" s="576"/>
      <c r="E147" s="582"/>
      <c r="F147" s="586"/>
      <c r="G147" s="586"/>
      <c r="H147" s="586"/>
      <c r="I147" s="586"/>
      <c r="J147" s="585">
        <v>1800</v>
      </c>
      <c r="K147" s="4131">
        <f>K145+J147</f>
        <v>14178166</v>
      </c>
    </row>
    <row r="148" spans="1:11">
      <c r="A148" s="525"/>
      <c r="B148" s="4104"/>
      <c r="C148" s="491" t="s">
        <v>781</v>
      </c>
      <c r="D148" s="485" t="s">
        <v>267</v>
      </c>
      <c r="E148" s="4104" t="s">
        <v>271</v>
      </c>
      <c r="F148" s="4122"/>
      <c r="G148" s="4099">
        <v>31640</v>
      </c>
      <c r="H148" s="4110"/>
      <c r="I148" s="4099"/>
      <c r="J148" s="534"/>
      <c r="K148" s="4130">
        <f>K147-G148</f>
        <v>14146526</v>
      </c>
    </row>
    <row r="149" spans="1:11">
      <c r="A149" s="554"/>
      <c r="B149" s="4105"/>
      <c r="C149" s="487" t="s">
        <v>791</v>
      </c>
      <c r="D149" s="486" t="s">
        <v>304</v>
      </c>
      <c r="E149" s="4105"/>
      <c r="F149" s="4100"/>
      <c r="G149" s="4100"/>
      <c r="H149" s="4111"/>
      <c r="I149" s="4100"/>
      <c r="J149" s="537"/>
      <c r="K149" s="4131"/>
    </row>
    <row r="150" spans="1:11">
      <c r="A150" s="554"/>
      <c r="B150" s="4103"/>
      <c r="C150" s="891"/>
      <c r="D150" s="891"/>
      <c r="E150" s="891"/>
      <c r="F150" s="586"/>
      <c r="G150" s="588"/>
      <c r="H150" s="586"/>
      <c r="I150" s="586"/>
      <c r="J150" s="585">
        <v>1500</v>
      </c>
      <c r="K150" s="4131">
        <f>K148+J150</f>
        <v>14148026</v>
      </c>
    </row>
    <row r="151" spans="1:11">
      <c r="A151" s="557"/>
      <c r="B151" s="4104"/>
      <c r="C151" s="556" t="s">
        <v>796</v>
      </c>
      <c r="D151" s="4107" t="s">
        <v>1586</v>
      </c>
      <c r="E151" s="4104" t="s">
        <v>1637</v>
      </c>
      <c r="F151" s="4099"/>
      <c r="G151" s="4099">
        <v>42300</v>
      </c>
      <c r="H151" s="4099"/>
      <c r="I151" s="4099"/>
      <c r="J151" s="4123"/>
      <c r="K151" s="4130">
        <f>K150-G151</f>
        <v>14105726</v>
      </c>
    </row>
    <row r="152" spans="1:11">
      <c r="A152" s="554"/>
      <c r="B152" s="4105"/>
      <c r="C152" s="555" t="s">
        <v>1587</v>
      </c>
      <c r="D152" s="4108" t="s">
        <v>729</v>
      </c>
      <c r="E152" s="4105"/>
      <c r="F152" s="4100"/>
      <c r="G152" s="4100"/>
      <c r="H152" s="4100"/>
      <c r="I152" s="4100"/>
      <c r="J152" s="4124"/>
      <c r="K152" s="4131"/>
    </row>
    <row r="153" spans="1:11">
      <c r="A153" s="554"/>
      <c r="B153" s="4103"/>
      <c r="C153" s="529"/>
      <c r="D153" s="602"/>
      <c r="E153" s="605"/>
      <c r="F153" s="577"/>
      <c r="G153" s="577"/>
      <c r="H153" s="600"/>
      <c r="I153" s="577"/>
      <c r="J153" s="604">
        <v>750</v>
      </c>
      <c r="K153" s="4131">
        <f>K151+J153</f>
        <v>14106476</v>
      </c>
    </row>
    <row r="154" spans="1:11">
      <c r="A154" s="525"/>
      <c r="B154" s="4104"/>
      <c r="C154" s="517" t="s">
        <v>851</v>
      </c>
      <c r="D154" s="4107" t="s">
        <v>853</v>
      </c>
      <c r="E154" s="4104" t="s">
        <v>497</v>
      </c>
      <c r="F154" s="4099"/>
      <c r="G154" s="4099">
        <v>146255</v>
      </c>
      <c r="H154" s="537"/>
      <c r="I154" s="1975"/>
      <c r="J154" s="595"/>
      <c r="K154" s="4130">
        <f>K153-G154</f>
        <v>13960221</v>
      </c>
    </row>
    <row r="155" spans="1:11">
      <c r="A155" s="554"/>
      <c r="B155" s="4105"/>
      <c r="C155" s="555" t="s">
        <v>852</v>
      </c>
      <c r="D155" s="4108" t="s">
        <v>919</v>
      </c>
      <c r="E155" s="4105"/>
      <c r="F155" s="4100"/>
      <c r="G155" s="4100"/>
      <c r="H155" s="515"/>
      <c r="I155" s="1976"/>
      <c r="J155" s="595"/>
      <c r="K155" s="4131"/>
    </row>
    <row r="156" spans="1:11">
      <c r="A156" s="554"/>
      <c r="B156" s="4103"/>
      <c r="C156" s="532"/>
      <c r="D156" s="576"/>
      <c r="E156" s="582"/>
      <c r="F156" s="577"/>
      <c r="G156" s="577"/>
      <c r="H156" s="600"/>
      <c r="I156" s="2034"/>
      <c r="J156" s="585">
        <v>1800</v>
      </c>
      <c r="K156" s="4131">
        <f>K154+J156</f>
        <v>13962021</v>
      </c>
    </row>
    <row r="157" spans="1:11">
      <c r="A157" s="557"/>
      <c r="B157" s="4104"/>
      <c r="C157" s="435" t="s">
        <v>815</v>
      </c>
      <c r="D157" s="4107" t="s">
        <v>399</v>
      </c>
      <c r="E157" s="4104" t="s">
        <v>401</v>
      </c>
      <c r="F157" s="4127"/>
      <c r="G157" s="4127">
        <v>140327</v>
      </c>
      <c r="H157" s="537"/>
      <c r="I157" s="4099"/>
      <c r="J157" s="595"/>
      <c r="K157" s="4130">
        <f>K156-G157</f>
        <v>13821694</v>
      </c>
    </row>
    <row r="158" spans="1:11">
      <c r="A158" s="554"/>
      <c r="B158" s="4105"/>
      <c r="C158" s="509" t="s">
        <v>1051</v>
      </c>
      <c r="D158" s="4108" t="s">
        <v>400</v>
      </c>
      <c r="E158" s="4105"/>
      <c r="F158" s="4128"/>
      <c r="G158" s="4128"/>
      <c r="H158" s="515"/>
      <c r="I158" s="4100"/>
      <c r="J158" s="595"/>
      <c r="K158" s="4131"/>
    </row>
    <row r="159" spans="1:11">
      <c r="A159" s="554"/>
      <c r="B159" s="4103"/>
      <c r="C159" s="532"/>
      <c r="D159" s="576"/>
      <c r="E159" s="582"/>
      <c r="F159" s="577"/>
      <c r="G159" s="577"/>
      <c r="H159" s="600"/>
      <c r="I159" s="2034"/>
      <c r="J159" s="585">
        <v>1800</v>
      </c>
      <c r="K159" s="4131">
        <f>K157+J159</f>
        <v>13823494</v>
      </c>
    </row>
    <row r="160" spans="1:11">
      <c r="A160" s="557"/>
      <c r="B160" s="4104"/>
      <c r="C160" s="435" t="s">
        <v>815</v>
      </c>
      <c r="D160" s="4107" t="s">
        <v>399</v>
      </c>
      <c r="E160" s="4104" t="s">
        <v>401</v>
      </c>
      <c r="F160" s="4099"/>
      <c r="G160" s="4123">
        <v>628870</v>
      </c>
      <c r="H160" s="537"/>
      <c r="I160" s="1975"/>
      <c r="J160" s="595"/>
      <c r="K160" s="4130">
        <f>K159-G160</f>
        <v>13194624</v>
      </c>
    </row>
    <row r="161" spans="1:11">
      <c r="A161" s="554"/>
      <c r="B161" s="4105"/>
      <c r="C161" s="509" t="s">
        <v>1163</v>
      </c>
      <c r="D161" s="4108" t="s">
        <v>400</v>
      </c>
      <c r="E161" s="4105"/>
      <c r="F161" s="4100"/>
      <c r="G161" s="4124"/>
      <c r="H161" s="515"/>
      <c r="I161" s="1976"/>
      <c r="J161" s="595"/>
      <c r="K161" s="4131"/>
    </row>
    <row r="162" spans="1:11">
      <c r="A162" s="554"/>
      <c r="B162" s="4103"/>
      <c r="C162" s="532"/>
      <c r="D162" s="576"/>
      <c r="E162" s="582"/>
      <c r="F162" s="577"/>
      <c r="G162" s="577"/>
      <c r="H162" s="600"/>
      <c r="I162" s="2034"/>
      <c r="J162" s="585">
        <v>1800</v>
      </c>
      <c r="K162" s="4131">
        <f>K160+J162</f>
        <v>13196424</v>
      </c>
    </row>
    <row r="163" spans="1:11">
      <c r="A163" s="525"/>
      <c r="B163" s="4104"/>
      <c r="C163" s="474" t="s">
        <v>778</v>
      </c>
      <c r="D163" s="518" t="s">
        <v>399</v>
      </c>
      <c r="E163" s="4104" t="s">
        <v>401</v>
      </c>
      <c r="F163" s="4099"/>
      <c r="G163" s="4099">
        <v>35140</v>
      </c>
      <c r="H163" s="4112"/>
      <c r="I163" s="1997"/>
      <c r="J163" s="2036"/>
      <c r="K163" s="4130">
        <f>K162-G163</f>
        <v>13161284</v>
      </c>
    </row>
    <row r="164" spans="1:11">
      <c r="A164" s="554"/>
      <c r="B164" s="4105"/>
      <c r="C164" s="477" t="s">
        <v>862</v>
      </c>
      <c r="D164" s="519" t="s">
        <v>855</v>
      </c>
      <c r="E164" s="4105"/>
      <c r="F164" s="4100"/>
      <c r="G164" s="4100"/>
      <c r="H164" s="4113"/>
      <c r="I164" s="1998"/>
      <c r="J164" s="2036"/>
      <c r="K164" s="4131"/>
    </row>
    <row r="165" spans="1:11">
      <c r="A165" s="554"/>
      <c r="B165" s="4103"/>
      <c r="C165" s="532"/>
      <c r="D165" s="576"/>
      <c r="E165" s="582"/>
      <c r="F165" s="577"/>
      <c r="G165" s="577"/>
      <c r="H165" s="600"/>
      <c r="I165" s="2034"/>
      <c r="J165" s="585">
        <v>1500</v>
      </c>
      <c r="K165" s="4131">
        <f>K163+J165</f>
        <v>13162784</v>
      </c>
    </row>
    <row r="166" spans="1:11">
      <c r="A166" s="525"/>
      <c r="B166" s="4104"/>
      <c r="C166" s="517" t="s">
        <v>781</v>
      </c>
      <c r="D166" s="4140" t="s">
        <v>614</v>
      </c>
      <c r="E166" s="4142" t="s">
        <v>414</v>
      </c>
      <c r="F166" s="4144"/>
      <c r="G166" s="4144">
        <v>131140</v>
      </c>
      <c r="H166" s="4144"/>
      <c r="I166" s="4144"/>
      <c r="J166" s="534"/>
      <c r="K166" s="4130">
        <f>K165-G166</f>
        <v>13031644</v>
      </c>
    </row>
    <row r="167" spans="1:11">
      <c r="A167" s="554"/>
      <c r="B167" s="4105"/>
      <c r="C167" s="555" t="s">
        <v>1031</v>
      </c>
      <c r="D167" s="4141" t="s">
        <v>698</v>
      </c>
      <c r="E167" s="4143"/>
      <c r="F167" s="4145"/>
      <c r="G167" s="4145"/>
      <c r="H167" s="4145"/>
      <c r="I167" s="4145"/>
      <c r="J167" s="515"/>
      <c r="K167" s="4131"/>
    </row>
    <row r="168" spans="1:11">
      <c r="A168" s="554"/>
      <c r="B168" s="4103"/>
      <c r="C168" s="532"/>
      <c r="D168" s="576"/>
      <c r="E168" s="584"/>
      <c r="F168" s="577"/>
      <c r="G168" s="577"/>
      <c r="H168" s="600"/>
      <c r="I168" s="577"/>
      <c r="J168" s="604">
        <v>1500</v>
      </c>
      <c r="K168" s="4131">
        <f>K166+J168</f>
        <v>13033144</v>
      </c>
    </row>
    <row r="169" spans="1:11">
      <c r="A169" s="557"/>
      <c r="B169" s="4104"/>
      <c r="C169" s="457" t="s">
        <v>781</v>
      </c>
      <c r="D169" s="4154" t="s">
        <v>1246</v>
      </c>
      <c r="E169" s="459" t="s">
        <v>1248</v>
      </c>
      <c r="F169" s="4144"/>
      <c r="G169" s="4144">
        <v>152140</v>
      </c>
      <c r="H169" s="4144"/>
      <c r="I169" s="4144"/>
      <c r="J169" s="464"/>
      <c r="K169" s="4130">
        <f>K168-G169</f>
        <v>12881004</v>
      </c>
    </row>
    <row r="170" spans="1:11">
      <c r="A170" s="554"/>
      <c r="B170" s="4105"/>
      <c r="C170" s="461" t="s">
        <v>1487</v>
      </c>
      <c r="D170" s="4155" t="s">
        <v>1247</v>
      </c>
      <c r="E170" s="4153"/>
      <c r="F170" s="4145"/>
      <c r="G170" s="4145"/>
      <c r="H170" s="4145"/>
      <c r="I170" s="4145"/>
      <c r="J170" s="559"/>
      <c r="K170" s="4131"/>
    </row>
    <row r="171" spans="1:11">
      <c r="A171" s="554"/>
      <c r="B171" s="4103"/>
      <c r="C171" s="532"/>
      <c r="D171" s="583"/>
      <c r="E171" s="582"/>
      <c r="F171" s="577"/>
      <c r="G171" s="577"/>
      <c r="H171" s="600"/>
      <c r="I171" s="577"/>
      <c r="J171" s="585">
        <v>1500</v>
      </c>
      <c r="K171" s="4131">
        <f>K169+J171</f>
        <v>12882504</v>
      </c>
    </row>
    <row r="172" spans="1:11">
      <c r="A172" s="557"/>
      <c r="B172" s="4104"/>
      <c r="C172" s="556" t="s">
        <v>815</v>
      </c>
      <c r="D172" s="4140" t="s">
        <v>1145</v>
      </c>
      <c r="E172" s="4142" t="s">
        <v>1230</v>
      </c>
      <c r="F172" s="4144"/>
      <c r="G172" s="4144">
        <v>511204</v>
      </c>
      <c r="H172" s="534"/>
      <c r="I172" s="4144"/>
      <c r="J172" s="595"/>
      <c r="K172" s="4130">
        <f>K171-G172</f>
        <v>12371300</v>
      </c>
    </row>
    <row r="173" spans="1:11">
      <c r="A173" s="554"/>
      <c r="B173" s="4105"/>
      <c r="C173" s="555" t="s">
        <v>1146</v>
      </c>
      <c r="D173" s="4141" t="s">
        <v>729</v>
      </c>
      <c r="E173" s="4143"/>
      <c r="F173" s="4145"/>
      <c r="G173" s="4145"/>
      <c r="H173" s="515"/>
      <c r="I173" s="4145"/>
      <c r="J173" s="595"/>
      <c r="K173" s="4131"/>
    </row>
    <row r="174" spans="1:11">
      <c r="A174" s="554"/>
      <c r="B174" s="4103"/>
      <c r="C174" s="532"/>
      <c r="D174" s="576"/>
      <c r="E174" s="582"/>
      <c r="F174" s="577"/>
      <c r="G174" s="577"/>
      <c r="H174" s="1962"/>
      <c r="I174" s="577"/>
      <c r="J174" s="585">
        <v>1800</v>
      </c>
      <c r="K174" s="4131">
        <f>K172+J174</f>
        <v>12373100</v>
      </c>
    </row>
    <row r="175" spans="1:11">
      <c r="A175" s="557"/>
      <c r="B175" s="4104"/>
      <c r="C175" s="556" t="s">
        <v>815</v>
      </c>
      <c r="D175" s="4140" t="s">
        <v>138</v>
      </c>
      <c r="E175" s="974" t="s">
        <v>140</v>
      </c>
      <c r="F175" s="4146"/>
      <c r="G175" s="4146">
        <v>338263</v>
      </c>
      <c r="H175" s="923"/>
      <c r="I175" s="4146"/>
      <c r="J175" s="537"/>
      <c r="K175" s="4130">
        <f>K174-G175</f>
        <v>12034837</v>
      </c>
    </row>
    <row r="176" spans="1:11">
      <c r="A176" s="554"/>
      <c r="B176" s="4105"/>
      <c r="C176" s="555" t="s">
        <v>910</v>
      </c>
      <c r="D176" s="4141" t="s">
        <v>598</v>
      </c>
      <c r="E176" s="4149"/>
      <c r="F176" s="980"/>
      <c r="G176" s="4147"/>
      <c r="H176" s="460"/>
      <c r="I176" s="4147"/>
      <c r="J176" s="515"/>
      <c r="K176" s="4131"/>
    </row>
    <row r="177" spans="1:11">
      <c r="A177" s="554"/>
      <c r="B177" s="4103"/>
      <c r="C177" s="532"/>
      <c r="D177" s="576"/>
      <c r="E177" s="582"/>
      <c r="F177" s="586"/>
      <c r="G177" s="600"/>
      <c r="H177" s="600"/>
      <c r="I177" s="600"/>
      <c r="J177" s="604">
        <v>1800</v>
      </c>
      <c r="K177" s="4131">
        <f>K175+J177</f>
        <v>12036637</v>
      </c>
    </row>
    <row r="178" spans="1:11">
      <c r="A178" s="557"/>
      <c r="B178" s="4104"/>
      <c r="C178" s="556" t="s">
        <v>821</v>
      </c>
      <c r="D178" s="4140" t="s">
        <v>1288</v>
      </c>
      <c r="E178" s="4142" t="s">
        <v>1301</v>
      </c>
      <c r="F178" s="4150"/>
      <c r="G178" s="4144">
        <v>354993</v>
      </c>
      <c r="H178" s="537"/>
      <c r="I178" s="4144"/>
      <c r="J178" s="4151"/>
      <c r="K178" s="4130">
        <f>K177-G178</f>
        <v>11681644</v>
      </c>
    </row>
    <row r="179" spans="1:11">
      <c r="A179" s="554"/>
      <c r="B179" s="4105"/>
      <c r="C179" s="555" t="s">
        <v>1287</v>
      </c>
      <c r="D179" s="4141" t="s">
        <v>2051</v>
      </c>
      <c r="E179" s="4143"/>
      <c r="F179" s="4145"/>
      <c r="G179" s="4145"/>
      <c r="H179" s="537"/>
      <c r="I179" s="4145"/>
      <c r="J179" s="4152"/>
      <c r="K179" s="4131"/>
    </row>
    <row r="180" spans="1:11">
      <c r="A180" s="554"/>
      <c r="B180" s="4103"/>
      <c r="C180" s="532"/>
      <c r="D180" s="576"/>
      <c r="E180" s="582"/>
      <c r="F180" s="586"/>
      <c r="G180" s="586"/>
      <c r="H180" s="586"/>
      <c r="I180" s="586"/>
      <c r="J180" s="585">
        <v>1800</v>
      </c>
      <c r="K180" s="4131">
        <f>K178+J180</f>
        <v>11683444</v>
      </c>
    </row>
    <row r="181" spans="1:11">
      <c r="A181" s="557"/>
      <c r="B181" s="4104"/>
      <c r="C181" s="457" t="s">
        <v>781</v>
      </c>
      <c r="D181" s="4140" t="s">
        <v>2046</v>
      </c>
      <c r="E181" s="1136" t="s">
        <v>2048</v>
      </c>
      <c r="F181" s="4144"/>
      <c r="G181" s="4144">
        <v>114140</v>
      </c>
      <c r="H181" s="537"/>
      <c r="I181" s="4144"/>
      <c r="J181" s="595"/>
      <c r="K181" s="2032">
        <f>K180-G181</f>
        <v>11569304</v>
      </c>
    </row>
    <row r="182" spans="1:11">
      <c r="A182" s="554"/>
      <c r="B182" s="4105"/>
      <c r="C182" s="461" t="s">
        <v>2045</v>
      </c>
      <c r="D182" s="4141" t="s">
        <v>2047</v>
      </c>
      <c r="E182" s="4149"/>
      <c r="F182" s="4145"/>
      <c r="G182" s="4145"/>
      <c r="H182" s="515"/>
      <c r="I182" s="4145"/>
      <c r="J182" s="595"/>
      <c r="K182" s="1978"/>
    </row>
    <row r="183" spans="1:11">
      <c r="A183" s="554"/>
      <c r="B183" s="4103"/>
      <c r="C183" s="532"/>
      <c r="D183" s="576"/>
      <c r="E183" s="582"/>
      <c r="F183" s="577"/>
      <c r="G183" s="577"/>
      <c r="H183" s="600"/>
      <c r="I183" s="577"/>
      <c r="J183" s="585">
        <v>1500</v>
      </c>
      <c r="K183" s="1978">
        <f>K181+J183</f>
        <v>11570804</v>
      </c>
    </row>
    <row r="184" spans="1:11">
      <c r="A184" s="557"/>
      <c r="B184" s="4104"/>
      <c r="C184" s="474" t="s">
        <v>815</v>
      </c>
      <c r="D184" s="4140" t="s">
        <v>46</v>
      </c>
      <c r="E184" s="4142"/>
      <c r="F184" s="4144"/>
      <c r="G184" s="4144"/>
      <c r="H184" s="537"/>
      <c r="I184" s="4144">
        <v>2576523</v>
      </c>
      <c r="J184" s="595"/>
      <c r="K184" s="1977">
        <f>K183-I184</f>
        <v>8994281</v>
      </c>
    </row>
    <row r="185" spans="1:11">
      <c r="A185" s="554"/>
      <c r="B185" s="4105"/>
      <c r="C185" s="477" t="s">
        <v>889</v>
      </c>
      <c r="D185" s="4141"/>
      <c r="E185" s="4143"/>
      <c r="F185" s="4145"/>
      <c r="G185" s="4145"/>
      <c r="H185" s="515"/>
      <c r="I185" s="4145"/>
      <c r="J185" s="559"/>
      <c r="K185" s="1978"/>
    </row>
    <row r="186" spans="1:11">
      <c r="A186" s="554"/>
      <c r="B186" s="4103"/>
      <c r="C186" s="532"/>
      <c r="D186" s="576"/>
      <c r="E186" s="582"/>
      <c r="F186" s="600"/>
      <c r="G186" s="600"/>
      <c r="H186" s="600"/>
      <c r="I186" s="600"/>
      <c r="J186" s="604">
        <v>1800</v>
      </c>
      <c r="K186" s="1978">
        <f>K184+J186</f>
        <v>8996081</v>
      </c>
    </row>
    <row r="187" spans="1:11">
      <c r="A187" s="557"/>
      <c r="B187" s="4104"/>
      <c r="C187" s="474" t="s">
        <v>815</v>
      </c>
      <c r="D187" s="4140" t="s">
        <v>1150</v>
      </c>
      <c r="E187" s="4142"/>
      <c r="F187" s="4144"/>
      <c r="G187" s="4144"/>
      <c r="H187" s="4144"/>
      <c r="I187" s="4144">
        <v>684719</v>
      </c>
      <c r="J187" s="464"/>
      <c r="K187" s="1977">
        <f>K186-I187</f>
        <v>8311362</v>
      </c>
    </row>
    <row r="188" spans="1:11">
      <c r="A188" s="554"/>
      <c r="B188" s="4105"/>
      <c r="C188" s="477" t="s">
        <v>1151</v>
      </c>
      <c r="D188" s="4141"/>
      <c r="E188" s="4143"/>
      <c r="F188" s="4145"/>
      <c r="G188" s="4145"/>
      <c r="H188" s="4145"/>
      <c r="I188" s="4145"/>
      <c r="J188" s="559"/>
      <c r="K188" s="1978"/>
    </row>
    <row r="189" spans="1:11">
      <c r="A189" s="554"/>
      <c r="B189" s="4103"/>
      <c r="C189" s="532"/>
      <c r="D189" s="528"/>
      <c r="E189" s="584"/>
      <c r="F189" s="577"/>
      <c r="G189" s="577"/>
      <c r="H189" s="600"/>
      <c r="I189" s="577"/>
      <c r="J189" s="604">
        <v>1800</v>
      </c>
      <c r="K189" s="2035">
        <f>K187+J189</f>
        <v>8313162</v>
      </c>
    </row>
    <row r="190" spans="1:11">
      <c r="A190" s="557"/>
      <c r="B190" s="4104"/>
      <c r="C190" s="556" t="s">
        <v>815</v>
      </c>
      <c r="D190" s="4140" t="s">
        <v>906</v>
      </c>
      <c r="E190" s="4142"/>
      <c r="F190" s="4150"/>
      <c r="G190" s="4144"/>
      <c r="H190" s="4144"/>
      <c r="I190" s="4144">
        <v>517165</v>
      </c>
      <c r="J190" s="4151"/>
      <c r="K190" s="1977">
        <f>K189-I190</f>
        <v>7795997</v>
      </c>
    </row>
    <row r="191" spans="1:11">
      <c r="A191" s="554"/>
      <c r="B191" s="4105"/>
      <c r="C191" s="555" t="s">
        <v>1056</v>
      </c>
      <c r="D191" s="4141"/>
      <c r="E191" s="4143"/>
      <c r="F191" s="4145"/>
      <c r="G191" s="4145"/>
      <c r="H191" s="4145"/>
      <c r="I191" s="4145"/>
      <c r="J191" s="4152"/>
      <c r="K191" s="1978"/>
    </row>
    <row r="192" spans="1:11">
      <c r="A192" s="554"/>
      <c r="B192" s="4103"/>
      <c r="C192" s="532"/>
      <c r="D192" s="576"/>
      <c r="E192" s="605"/>
      <c r="F192" s="577"/>
      <c r="G192" s="577"/>
      <c r="H192" s="586"/>
      <c r="I192" s="577"/>
      <c r="J192" s="585">
        <v>1800</v>
      </c>
      <c r="K192" s="1978">
        <f>K190+J192</f>
        <v>7797797</v>
      </c>
    </row>
    <row r="193" spans="1:11">
      <c r="A193" s="557"/>
      <c r="B193" s="4104"/>
      <c r="C193" s="556" t="s">
        <v>1710</v>
      </c>
      <c r="D193" s="485" t="s">
        <v>46</v>
      </c>
      <c r="E193" s="4142"/>
      <c r="F193" s="4150"/>
      <c r="G193" s="4144"/>
      <c r="H193" s="4144"/>
      <c r="I193" s="4144">
        <v>387140</v>
      </c>
      <c r="J193" s="595"/>
      <c r="K193" s="1977">
        <f>K192-I193</f>
        <v>7410657</v>
      </c>
    </row>
    <row r="194" spans="1:11">
      <c r="A194" s="554"/>
      <c r="B194" s="4105"/>
      <c r="C194" s="555" t="s">
        <v>1772</v>
      </c>
      <c r="D194" s="486"/>
      <c r="E194" s="4143"/>
      <c r="F194" s="4145"/>
      <c r="G194" s="4145"/>
      <c r="H194" s="4145"/>
      <c r="I194" s="4145"/>
      <c r="J194" s="559"/>
      <c r="K194" s="1978"/>
    </row>
    <row r="195" spans="1:11">
      <c r="A195" s="554"/>
      <c r="B195" s="4103"/>
      <c r="C195" s="532"/>
      <c r="D195" s="576"/>
      <c r="E195" s="582"/>
      <c r="F195" s="575"/>
      <c r="G195" s="577"/>
      <c r="H195" s="600"/>
      <c r="I195" s="577"/>
      <c r="J195" s="585">
        <v>1500</v>
      </c>
      <c r="K195" s="1978">
        <f>K193+J195</f>
        <v>7412157</v>
      </c>
    </row>
    <row r="196" spans="1:11">
      <c r="A196" s="557"/>
      <c r="B196" s="4104"/>
      <c r="C196" s="556" t="s">
        <v>1710</v>
      </c>
      <c r="D196" s="485" t="s">
        <v>46</v>
      </c>
      <c r="E196" s="4142"/>
      <c r="F196" s="4150"/>
      <c r="G196" s="4144"/>
      <c r="H196" s="4144"/>
      <c r="I196" s="4144">
        <v>128140</v>
      </c>
      <c r="J196" s="595"/>
      <c r="K196" s="1977">
        <f>K195-I196</f>
        <v>7284017</v>
      </c>
    </row>
    <row r="197" spans="1:11">
      <c r="A197" s="554"/>
      <c r="B197" s="4105"/>
      <c r="C197" s="555" t="s">
        <v>1773</v>
      </c>
      <c r="D197" s="519"/>
      <c r="E197" s="4143"/>
      <c r="F197" s="4145"/>
      <c r="G197" s="4145"/>
      <c r="H197" s="4145"/>
      <c r="I197" s="4145"/>
      <c r="J197" s="559"/>
      <c r="K197" s="1978"/>
    </row>
    <row r="198" spans="1:11">
      <c r="A198" s="554"/>
      <c r="B198" s="4103"/>
      <c r="C198" s="532"/>
      <c r="D198" s="576"/>
      <c r="E198" s="582"/>
      <c r="F198" s="577"/>
      <c r="G198" s="577"/>
      <c r="H198" s="600"/>
      <c r="I198" s="577"/>
      <c r="J198" s="585">
        <v>1500</v>
      </c>
      <c r="K198" s="1978">
        <f>K196+J198</f>
        <v>7285517</v>
      </c>
    </row>
    <row r="199" spans="1:11">
      <c r="A199" s="557"/>
      <c r="B199" s="4104"/>
      <c r="C199" s="474" t="s">
        <v>1716</v>
      </c>
      <c r="D199" s="485" t="s">
        <v>46</v>
      </c>
      <c r="E199" s="4148"/>
      <c r="F199" s="4150"/>
      <c r="G199" s="4144"/>
      <c r="H199" s="4144"/>
      <c r="I199" s="4144">
        <v>406500</v>
      </c>
      <c r="J199" s="464"/>
      <c r="K199" s="1977">
        <f>K198-I199</f>
        <v>6879017</v>
      </c>
    </row>
    <row r="200" spans="1:11">
      <c r="A200" s="554"/>
      <c r="B200" s="4105"/>
      <c r="C200" s="477" t="s">
        <v>1774</v>
      </c>
      <c r="D200" s="519"/>
      <c r="E200" s="4149"/>
      <c r="F200" s="4145"/>
      <c r="G200" s="4145"/>
      <c r="H200" s="4145"/>
      <c r="I200" s="4145"/>
      <c r="J200" s="559"/>
      <c r="K200" s="1978"/>
    </row>
    <row r="201" spans="1:11">
      <c r="A201" s="554"/>
      <c r="B201" s="4103"/>
      <c r="C201" s="532"/>
      <c r="D201" s="576"/>
      <c r="E201" s="582"/>
      <c r="F201" s="575"/>
      <c r="G201" s="600"/>
      <c r="H201" s="600"/>
      <c r="I201" s="577"/>
      <c r="J201" s="585">
        <v>750</v>
      </c>
      <c r="K201" s="1978">
        <f>K199+J201</f>
        <v>6879767</v>
      </c>
    </row>
    <row r="202" spans="1:11">
      <c r="A202" s="557"/>
      <c r="B202" s="4125"/>
      <c r="C202" s="517" t="s">
        <v>821</v>
      </c>
      <c r="D202" s="4140" t="s">
        <v>1427</v>
      </c>
      <c r="E202" s="4142" t="s">
        <v>1544</v>
      </c>
      <c r="F202" s="4150"/>
      <c r="G202" s="4144">
        <v>345854</v>
      </c>
      <c r="H202" s="537"/>
      <c r="I202" s="4144"/>
      <c r="J202" s="923"/>
      <c r="K202" s="1977">
        <f>K201-G202</f>
        <v>6533913</v>
      </c>
    </row>
    <row r="203" spans="1:11">
      <c r="A203" s="554"/>
      <c r="B203" s="4126"/>
      <c r="C203" s="555" t="s">
        <v>1426</v>
      </c>
      <c r="D203" s="4141" t="s">
        <v>729</v>
      </c>
      <c r="E203" s="4143"/>
      <c r="F203" s="4145"/>
      <c r="G203" s="4145"/>
      <c r="H203" s="515"/>
      <c r="I203" s="4145"/>
      <c r="J203" s="460"/>
      <c r="K203" s="1978"/>
    </row>
    <row r="204" spans="1:11">
      <c r="A204" s="554"/>
      <c r="B204" s="4103"/>
      <c r="C204" s="532"/>
      <c r="D204" s="528"/>
      <c r="E204" s="584"/>
      <c r="F204" s="577"/>
      <c r="G204" s="577"/>
      <c r="H204" s="600"/>
      <c r="I204" s="577"/>
      <c r="J204" s="604">
        <v>1800</v>
      </c>
      <c r="K204" s="1978">
        <f>K202+J204</f>
        <v>6535713</v>
      </c>
    </row>
    <row r="205" spans="1:11">
      <c r="A205" s="557"/>
      <c r="B205" s="4104"/>
      <c r="C205" s="435" t="s">
        <v>796</v>
      </c>
      <c r="D205" s="4140" t="s">
        <v>1427</v>
      </c>
      <c r="E205" s="1136" t="s">
        <v>1544</v>
      </c>
      <c r="F205" s="4144"/>
      <c r="G205" s="4144">
        <v>113500</v>
      </c>
      <c r="H205" s="4144"/>
      <c r="I205" s="4144"/>
      <c r="J205" s="595"/>
      <c r="K205" s="1977">
        <f>K204-G205</f>
        <v>6422213</v>
      </c>
    </row>
    <row r="206" spans="1:11">
      <c r="A206" s="554"/>
      <c r="B206" s="4105"/>
      <c r="C206" s="509" t="s">
        <v>1522</v>
      </c>
      <c r="D206" s="4141" t="s">
        <v>729</v>
      </c>
      <c r="E206" s="4149"/>
      <c r="F206" s="4145"/>
      <c r="G206" s="4145"/>
      <c r="H206" s="4145"/>
      <c r="I206" s="4145"/>
      <c r="J206" s="559"/>
      <c r="K206" s="1978"/>
    </row>
    <row r="207" spans="1:11">
      <c r="A207" s="554"/>
      <c r="B207" s="4103"/>
      <c r="C207" s="532"/>
      <c r="D207" s="576"/>
      <c r="E207" s="582"/>
      <c r="F207" s="577"/>
      <c r="G207" s="577"/>
      <c r="H207" s="600"/>
      <c r="I207" s="577"/>
      <c r="J207" s="604">
        <v>750</v>
      </c>
      <c r="K207" s="1978">
        <f>K205+J207</f>
        <v>6422963</v>
      </c>
    </row>
    <row r="208" spans="1:11">
      <c r="A208" s="557"/>
      <c r="B208" s="4104"/>
      <c r="C208" s="474" t="s">
        <v>781</v>
      </c>
      <c r="D208" s="4140" t="s">
        <v>1901</v>
      </c>
      <c r="E208" s="4142"/>
      <c r="F208" s="4144"/>
      <c r="G208" s="4144"/>
      <c r="H208" s="534"/>
      <c r="I208" s="2567">
        <v>41140</v>
      </c>
      <c r="J208" s="595"/>
      <c r="K208" s="1977">
        <f>K207-I208</f>
        <v>6381823</v>
      </c>
    </row>
    <row r="209" spans="1:11">
      <c r="A209" s="554"/>
      <c r="B209" s="4105"/>
      <c r="C209" s="477" t="s">
        <v>1900</v>
      </c>
      <c r="D209" s="4141" t="s">
        <v>1902</v>
      </c>
      <c r="E209" s="4143"/>
      <c r="F209" s="4145"/>
      <c r="G209" s="4145"/>
      <c r="H209" s="515"/>
      <c r="I209" s="2568"/>
      <c r="J209" s="595"/>
      <c r="K209" s="1978"/>
    </row>
    <row r="210" spans="1:11">
      <c r="A210" s="554"/>
      <c r="B210" s="4103"/>
      <c r="C210" s="1980"/>
      <c r="D210" s="576"/>
      <c r="E210" s="582"/>
      <c r="F210" s="577"/>
      <c r="G210" s="577"/>
      <c r="H210" s="586"/>
      <c r="I210" s="575"/>
      <c r="J210" s="586">
        <v>1500</v>
      </c>
      <c r="K210" s="1978">
        <f>K208+J210</f>
        <v>6383323</v>
      </c>
    </row>
    <row r="211" spans="1:11">
      <c r="A211" s="557"/>
      <c r="B211" s="4104"/>
      <c r="C211" s="517" t="s">
        <v>821</v>
      </c>
      <c r="D211" s="4140" t="s">
        <v>2106</v>
      </c>
      <c r="E211" s="4142" t="s">
        <v>2108</v>
      </c>
      <c r="F211" s="4150"/>
      <c r="G211" s="4144">
        <v>278131</v>
      </c>
      <c r="H211" s="537"/>
      <c r="I211" s="4144"/>
      <c r="J211" s="923"/>
      <c r="K211" s="1977">
        <f>K210-G211</f>
        <v>6105192</v>
      </c>
    </row>
    <row r="212" spans="1:11">
      <c r="A212" s="554"/>
      <c r="B212" s="4105"/>
      <c r="C212" s="555" t="s">
        <v>2109</v>
      </c>
      <c r="D212" s="4141" t="s">
        <v>2107</v>
      </c>
      <c r="E212" s="4143"/>
      <c r="F212" s="4145"/>
      <c r="G212" s="4145"/>
      <c r="H212" s="515"/>
      <c r="I212" s="4145"/>
      <c r="J212" s="460"/>
      <c r="K212" s="1978"/>
    </row>
    <row r="213" spans="1:11">
      <c r="A213" s="554"/>
      <c r="B213" s="4103"/>
      <c r="C213" s="532"/>
      <c r="D213" s="528"/>
      <c r="E213" s="584"/>
      <c r="F213" s="577"/>
      <c r="G213" s="577"/>
      <c r="H213" s="600"/>
      <c r="I213" s="577"/>
      <c r="J213" s="604">
        <v>1800</v>
      </c>
      <c r="K213" s="1978">
        <f>K211+J213</f>
        <v>6106992</v>
      </c>
    </row>
    <row r="214" spans="1:11">
      <c r="A214" s="557"/>
      <c r="B214" s="4104"/>
      <c r="C214" s="517" t="s">
        <v>821</v>
      </c>
      <c r="D214" s="4140" t="s">
        <v>2110</v>
      </c>
      <c r="E214" s="4142" t="s">
        <v>2111</v>
      </c>
      <c r="F214" s="4150"/>
      <c r="G214" s="4144">
        <v>106868</v>
      </c>
      <c r="H214" s="537"/>
      <c r="I214" s="4144"/>
      <c r="J214" s="923"/>
      <c r="K214" s="1977">
        <f>K213-G214</f>
        <v>6000124</v>
      </c>
    </row>
    <row r="215" spans="1:11">
      <c r="A215" s="554"/>
      <c r="B215" s="4105"/>
      <c r="C215" s="555" t="s">
        <v>2112</v>
      </c>
      <c r="D215" s="4141" t="s">
        <v>2107</v>
      </c>
      <c r="E215" s="4143"/>
      <c r="F215" s="4145"/>
      <c r="G215" s="4145"/>
      <c r="H215" s="515"/>
      <c r="I215" s="4145"/>
      <c r="J215" s="460"/>
      <c r="K215" s="1978"/>
    </row>
    <row r="216" spans="1:11">
      <c r="A216" s="554"/>
      <c r="B216" s="4103"/>
      <c r="C216" s="532"/>
      <c r="D216" s="528"/>
      <c r="E216" s="584"/>
      <c r="F216" s="577"/>
      <c r="G216" s="577"/>
      <c r="H216" s="600"/>
      <c r="I216" s="577"/>
      <c r="J216" s="604">
        <v>1800</v>
      </c>
      <c r="K216" s="2035">
        <f>K214+J216</f>
        <v>6001924</v>
      </c>
    </row>
    <row r="217" spans="1:11">
      <c r="A217" s="557"/>
      <c r="B217" s="4104"/>
      <c r="C217" s="435" t="s">
        <v>796</v>
      </c>
      <c r="D217" s="4140" t="s">
        <v>2110</v>
      </c>
      <c r="E217" s="4142" t="s">
        <v>2111</v>
      </c>
      <c r="F217" s="4144"/>
      <c r="G217" s="4144">
        <v>41300</v>
      </c>
      <c r="H217" s="4144"/>
      <c r="I217" s="4144"/>
      <c r="J217" s="595"/>
      <c r="K217" s="1977">
        <f>K216-G217</f>
        <v>5960624</v>
      </c>
    </row>
    <row r="218" spans="1:11">
      <c r="A218" s="554"/>
      <c r="B218" s="4105"/>
      <c r="C218" s="509" t="s">
        <v>2113</v>
      </c>
      <c r="D218" s="4141" t="s">
        <v>2107</v>
      </c>
      <c r="E218" s="4143"/>
      <c r="F218" s="4145"/>
      <c r="G218" s="4145"/>
      <c r="H218" s="4145"/>
      <c r="I218" s="4145"/>
      <c r="J218" s="559"/>
      <c r="K218" s="1978"/>
    </row>
    <row r="219" spans="1:11">
      <c r="A219" s="554"/>
      <c r="B219" s="4103"/>
      <c r="C219" s="532"/>
      <c r="D219" s="528"/>
      <c r="E219" s="584"/>
      <c r="F219" s="577"/>
      <c r="G219" s="577"/>
      <c r="H219" s="600"/>
      <c r="I219" s="577"/>
      <c r="J219" s="604">
        <v>750</v>
      </c>
      <c r="K219" s="1978">
        <f>K217+J219</f>
        <v>5961374</v>
      </c>
    </row>
    <row r="220" spans="1:11">
      <c r="A220" s="557"/>
      <c r="B220" s="4125"/>
      <c r="C220" s="517" t="s">
        <v>821</v>
      </c>
      <c r="D220" s="4140" t="s">
        <v>2115</v>
      </c>
      <c r="E220" s="4142" t="s">
        <v>2116</v>
      </c>
      <c r="F220" s="4150"/>
      <c r="G220" s="4144">
        <v>89872</v>
      </c>
      <c r="H220" s="537"/>
      <c r="I220" s="4144"/>
      <c r="J220" s="923"/>
      <c r="K220" s="1977">
        <f>K219-G220</f>
        <v>5871502</v>
      </c>
    </row>
    <row r="221" spans="1:11">
      <c r="A221" s="554"/>
      <c r="B221" s="4126"/>
      <c r="C221" s="555" t="s">
        <v>2114</v>
      </c>
      <c r="D221" s="4141" t="s">
        <v>2107</v>
      </c>
      <c r="E221" s="4143"/>
      <c r="F221" s="4145"/>
      <c r="G221" s="4145"/>
      <c r="H221" s="515"/>
      <c r="I221" s="4145"/>
      <c r="J221" s="460"/>
      <c r="K221" s="1978"/>
    </row>
    <row r="222" spans="1:11">
      <c r="A222" s="554"/>
      <c r="B222" s="4103"/>
      <c r="C222" s="532"/>
      <c r="D222" s="528"/>
      <c r="E222" s="584"/>
      <c r="F222" s="577"/>
      <c r="G222" s="577"/>
      <c r="H222" s="600"/>
      <c r="I222" s="577"/>
      <c r="J222" s="604">
        <v>1800</v>
      </c>
      <c r="K222" s="1978">
        <f>K220+J222</f>
        <v>5873302</v>
      </c>
    </row>
    <row r="223" spans="1:11">
      <c r="A223" s="557"/>
      <c r="B223" s="4125"/>
      <c r="C223" s="517" t="s">
        <v>821</v>
      </c>
      <c r="D223" s="4140" t="s">
        <v>2118</v>
      </c>
      <c r="E223" s="4142" t="s">
        <v>2119</v>
      </c>
      <c r="F223" s="4150"/>
      <c r="G223" s="4144">
        <v>170987</v>
      </c>
      <c r="H223" s="537"/>
      <c r="I223" s="4144"/>
      <c r="J223" s="923"/>
      <c r="K223" s="1977">
        <f>K222-G223</f>
        <v>5702315</v>
      </c>
    </row>
    <row r="224" spans="1:11">
      <c r="A224" s="554"/>
      <c r="B224" s="4126"/>
      <c r="C224" s="555" t="s">
        <v>2117</v>
      </c>
      <c r="D224" s="4141" t="s">
        <v>2107</v>
      </c>
      <c r="E224" s="4143"/>
      <c r="F224" s="4145"/>
      <c r="G224" s="4145"/>
      <c r="H224" s="515"/>
      <c r="I224" s="4145"/>
      <c r="J224" s="460"/>
      <c r="K224" s="1978"/>
    </row>
    <row r="225" spans="1:11">
      <c r="A225" s="554"/>
      <c r="B225" s="4103"/>
      <c r="C225" s="532"/>
      <c r="D225" s="528"/>
      <c r="E225" s="584"/>
      <c r="F225" s="577"/>
      <c r="G225" s="577"/>
      <c r="H225" s="600"/>
      <c r="I225" s="577"/>
      <c r="J225" s="604">
        <v>1800</v>
      </c>
      <c r="K225" s="1978">
        <f>K223+J225</f>
        <v>5704115</v>
      </c>
    </row>
    <row r="226" spans="1:11">
      <c r="A226" s="557"/>
      <c r="B226" s="4104" t="s">
        <v>2120</v>
      </c>
      <c r="C226" s="556" t="s">
        <v>591</v>
      </c>
      <c r="D226" s="4160"/>
      <c r="E226" s="4162"/>
      <c r="F226" s="4156">
        <v>20000000</v>
      </c>
      <c r="G226" s="4099"/>
      <c r="H226" s="4099"/>
      <c r="I226" s="4099"/>
      <c r="J226" s="464"/>
      <c r="K226" s="1977">
        <f>K225+F226</f>
        <v>25704115</v>
      </c>
    </row>
    <row r="227" spans="1:11">
      <c r="A227" s="554"/>
      <c r="B227" s="4105"/>
      <c r="C227" s="555"/>
      <c r="D227" s="486"/>
      <c r="E227" s="4159"/>
      <c r="F227" s="4164"/>
      <c r="G227" s="4100"/>
      <c r="H227" s="4100"/>
      <c r="I227" s="4100"/>
      <c r="J227" s="559"/>
      <c r="K227" s="1978"/>
    </row>
    <row r="228" spans="1:11">
      <c r="A228" s="554"/>
      <c r="B228" s="4103"/>
      <c r="C228" s="532"/>
      <c r="D228" s="528"/>
      <c r="E228" s="584"/>
      <c r="F228" s="577"/>
      <c r="G228" s="577"/>
      <c r="H228" s="600"/>
      <c r="I228" s="577"/>
      <c r="J228" s="604"/>
      <c r="K228" s="1978"/>
    </row>
    <row r="229" spans="1:11">
      <c r="A229" s="557"/>
      <c r="B229" s="4104"/>
      <c r="C229" s="474" t="s">
        <v>778</v>
      </c>
      <c r="D229" s="4160" t="s">
        <v>795</v>
      </c>
      <c r="E229" s="4158" t="s">
        <v>454</v>
      </c>
      <c r="F229" s="4156"/>
      <c r="G229" s="4156">
        <v>156140</v>
      </c>
      <c r="H229" s="537"/>
      <c r="I229" s="4156"/>
      <c r="J229" s="537"/>
      <c r="K229" s="1977">
        <f>K226-G229</f>
        <v>25547975</v>
      </c>
    </row>
    <row r="230" spans="1:11">
      <c r="A230" s="554"/>
      <c r="B230" s="4105"/>
      <c r="C230" s="477" t="s">
        <v>794</v>
      </c>
      <c r="D230" s="4161" t="s">
        <v>1345</v>
      </c>
      <c r="E230" s="4159"/>
      <c r="F230" s="4157"/>
      <c r="G230" s="4157"/>
      <c r="H230" s="515"/>
      <c r="I230" s="4157"/>
      <c r="J230" s="515"/>
      <c r="K230" s="1978"/>
    </row>
    <row r="231" spans="1:11">
      <c r="A231" s="554"/>
      <c r="B231" s="4103"/>
      <c r="C231" s="529"/>
      <c r="D231" s="583"/>
      <c r="E231" s="599"/>
      <c r="F231" s="600"/>
      <c r="G231" s="600"/>
      <c r="H231" s="600"/>
      <c r="I231" s="600"/>
      <c r="J231" s="585">
        <v>1500</v>
      </c>
      <c r="K231" s="1978">
        <f>K229+J231</f>
        <v>25549475</v>
      </c>
    </row>
    <row r="232" spans="1:11">
      <c r="A232" s="557"/>
      <c r="B232" s="4104"/>
      <c r="C232" s="556" t="s">
        <v>781</v>
      </c>
      <c r="D232" s="4160" t="s">
        <v>1344</v>
      </c>
      <c r="E232" s="1136" t="s">
        <v>1349</v>
      </c>
      <c r="F232" s="4156"/>
      <c r="G232" s="4163">
        <v>24140</v>
      </c>
      <c r="H232" s="4156"/>
      <c r="I232" s="4156"/>
      <c r="J232" s="4167"/>
      <c r="K232" s="1977">
        <f>K231-G232</f>
        <v>25525335</v>
      </c>
    </row>
    <row r="233" spans="1:11">
      <c r="A233" s="554"/>
      <c r="B233" s="4105"/>
      <c r="C233" s="555" t="s">
        <v>2121</v>
      </c>
      <c r="D233" s="4161" t="s">
        <v>1543</v>
      </c>
      <c r="E233" s="4165"/>
      <c r="F233" s="4157"/>
      <c r="G233" s="4164"/>
      <c r="H233" s="4157"/>
      <c r="I233" s="4157"/>
      <c r="J233" s="4168"/>
      <c r="K233" s="1978"/>
    </row>
    <row r="234" spans="1:11">
      <c r="A234" s="554"/>
      <c r="B234" s="4103"/>
      <c r="C234" s="532"/>
      <c r="D234" s="576"/>
      <c r="E234" s="582"/>
      <c r="F234" s="577"/>
      <c r="G234" s="577"/>
      <c r="H234" s="600"/>
      <c r="I234" s="577"/>
      <c r="J234" s="604">
        <v>1500</v>
      </c>
      <c r="K234" s="1978">
        <f>K232+J234</f>
        <v>25526835</v>
      </c>
    </row>
    <row r="235" spans="1:11">
      <c r="A235" s="557"/>
      <c r="B235" s="4104"/>
      <c r="C235" s="497" t="s">
        <v>815</v>
      </c>
      <c r="D235" s="4160" t="s">
        <v>200</v>
      </c>
      <c r="E235" s="4158"/>
      <c r="F235" s="4156"/>
      <c r="G235" s="4156"/>
      <c r="H235" s="4156">
        <v>212584</v>
      </c>
      <c r="I235" s="1975"/>
      <c r="J235" s="595"/>
      <c r="K235" s="1977">
        <f>K234-H235</f>
        <v>25314251</v>
      </c>
    </row>
    <row r="236" spans="1:11">
      <c r="A236" s="554"/>
      <c r="B236" s="4105"/>
      <c r="C236" s="497" t="s">
        <v>1789</v>
      </c>
      <c r="D236" s="4161"/>
      <c r="E236" s="4159"/>
      <c r="F236" s="4157"/>
      <c r="G236" s="4157"/>
      <c r="H236" s="4157"/>
      <c r="I236" s="1976"/>
      <c r="J236" s="595"/>
      <c r="K236" s="1978"/>
    </row>
    <row r="237" spans="1:11">
      <c r="A237" s="554"/>
      <c r="B237" s="4103"/>
      <c r="C237" s="532"/>
      <c r="D237" s="576"/>
      <c r="E237" s="582"/>
      <c r="F237" s="577"/>
      <c r="G237" s="577"/>
      <c r="H237" s="600"/>
      <c r="I237" s="2034"/>
      <c r="J237" s="585">
        <v>1800</v>
      </c>
      <c r="K237" s="1978">
        <f>K235+J237</f>
        <v>25316051</v>
      </c>
    </row>
    <row r="238" spans="1:11">
      <c r="A238" s="557"/>
      <c r="B238" s="4104"/>
      <c r="C238" s="497" t="s">
        <v>815</v>
      </c>
      <c r="D238" s="4160" t="s">
        <v>200</v>
      </c>
      <c r="E238" s="974"/>
      <c r="F238" s="4156"/>
      <c r="G238" s="4156"/>
      <c r="H238" s="537">
        <v>389813</v>
      </c>
      <c r="I238" s="1975"/>
      <c r="J238" s="595"/>
      <c r="K238" s="1977">
        <f>K237-H238</f>
        <v>24926238</v>
      </c>
    </row>
    <row r="239" spans="1:11">
      <c r="A239" s="554"/>
      <c r="B239" s="4105"/>
      <c r="C239" s="497" t="s">
        <v>1912</v>
      </c>
      <c r="D239" s="4161"/>
      <c r="E239" s="4165"/>
      <c r="F239" s="4157"/>
      <c r="G239" s="4157"/>
      <c r="H239" s="515"/>
      <c r="I239" s="1976"/>
      <c r="J239" s="595"/>
      <c r="K239" s="1978"/>
    </row>
    <row r="240" spans="1:11">
      <c r="A240" s="554"/>
      <c r="B240" s="4103"/>
      <c r="C240" s="532"/>
      <c r="D240" s="576"/>
      <c r="E240" s="582"/>
      <c r="F240" s="577"/>
      <c r="G240" s="577"/>
      <c r="H240" s="600"/>
      <c r="I240" s="2034"/>
      <c r="J240" s="585">
        <v>1800</v>
      </c>
      <c r="K240" s="1978">
        <f>K238+J240</f>
        <v>24928038</v>
      </c>
    </row>
    <row r="241" spans="1:11">
      <c r="A241" s="557"/>
      <c r="B241" s="4104"/>
      <c r="C241" s="457" t="s">
        <v>781</v>
      </c>
      <c r="D241" s="4160" t="s">
        <v>200</v>
      </c>
      <c r="E241" s="1136"/>
      <c r="F241" s="4156"/>
      <c r="G241" s="4156"/>
      <c r="H241" s="537">
        <v>503640</v>
      </c>
      <c r="I241" s="4156"/>
      <c r="J241" s="595"/>
      <c r="K241" s="1977">
        <f>K240-H241</f>
        <v>24424398</v>
      </c>
    </row>
    <row r="242" spans="1:11">
      <c r="A242" s="554"/>
      <c r="B242" s="4105"/>
      <c r="C242" s="461" t="s">
        <v>1913</v>
      </c>
      <c r="D242" s="4161"/>
      <c r="E242" s="4165"/>
      <c r="F242" s="4157"/>
      <c r="G242" s="4157"/>
      <c r="H242" s="515"/>
      <c r="I242" s="4166"/>
      <c r="J242" s="595"/>
      <c r="K242" s="1978"/>
    </row>
    <row r="243" spans="1:11">
      <c r="A243" s="554"/>
      <c r="B243" s="4103"/>
      <c r="C243" s="532"/>
      <c r="D243" s="576"/>
      <c r="E243" s="582"/>
      <c r="F243" s="577"/>
      <c r="G243" s="577"/>
      <c r="H243" s="600"/>
      <c r="I243" s="575"/>
      <c r="J243" s="585">
        <v>1500</v>
      </c>
      <c r="K243" s="1978">
        <f>K241+J243</f>
        <v>24425898</v>
      </c>
    </row>
    <row r="244" spans="1:11">
      <c r="A244" s="557"/>
      <c r="B244" s="4104"/>
      <c r="C244" s="457" t="s">
        <v>781</v>
      </c>
      <c r="D244" s="4160" t="s">
        <v>200</v>
      </c>
      <c r="E244" s="1136"/>
      <c r="F244" s="4156"/>
      <c r="G244" s="4156"/>
      <c r="H244" s="537">
        <v>24140</v>
      </c>
      <c r="I244" s="4156"/>
      <c r="J244" s="595"/>
      <c r="K244" s="1977">
        <f>K243-H244</f>
        <v>24401758</v>
      </c>
    </row>
    <row r="245" spans="1:11">
      <c r="A245" s="554"/>
      <c r="B245" s="4105"/>
      <c r="C245" s="461" t="s">
        <v>1691</v>
      </c>
      <c r="D245" s="4161"/>
      <c r="E245" s="4165"/>
      <c r="F245" s="4157"/>
      <c r="G245" s="4157"/>
      <c r="H245" s="515"/>
      <c r="I245" s="4157"/>
      <c r="J245" s="595"/>
      <c r="K245" s="1978"/>
    </row>
    <row r="246" spans="1:11">
      <c r="A246" s="554"/>
      <c r="B246" s="4103"/>
      <c r="C246" s="532"/>
      <c r="D246" s="576"/>
      <c r="E246" s="582"/>
      <c r="F246" s="577"/>
      <c r="G246" s="577"/>
      <c r="H246" s="600"/>
      <c r="I246" s="577"/>
      <c r="J246" s="585">
        <v>1500</v>
      </c>
      <c r="K246" s="1978">
        <f>K244+J246</f>
        <v>24403258</v>
      </c>
    </row>
    <row r="247" spans="1:11">
      <c r="A247" s="557"/>
      <c r="B247" s="4104"/>
      <c r="C247" s="474" t="s">
        <v>815</v>
      </c>
      <c r="D247" s="4169" t="s">
        <v>302</v>
      </c>
      <c r="E247" s="974" t="s">
        <v>878</v>
      </c>
      <c r="F247" s="4156"/>
      <c r="G247" s="4167">
        <v>67480</v>
      </c>
      <c r="H247" s="537"/>
      <c r="I247" s="1975"/>
      <c r="J247" s="595"/>
      <c r="K247" s="1977">
        <f>K246-G247</f>
        <v>24335778</v>
      </c>
    </row>
    <row r="248" spans="1:11">
      <c r="A248" s="554"/>
      <c r="B248" s="4105"/>
      <c r="C248" s="477" t="s">
        <v>831</v>
      </c>
      <c r="D248" s="4170" t="s">
        <v>918</v>
      </c>
      <c r="E248" s="4165"/>
      <c r="F248" s="4157"/>
      <c r="G248" s="4168"/>
      <c r="H248" s="515"/>
      <c r="I248" s="1976"/>
      <c r="J248" s="595"/>
      <c r="K248" s="1978"/>
    </row>
    <row r="249" spans="1:11">
      <c r="A249" s="554"/>
      <c r="B249" s="4103"/>
      <c r="C249" s="532"/>
      <c r="D249" s="576"/>
      <c r="E249" s="582"/>
      <c r="F249" s="577"/>
      <c r="G249" s="577"/>
      <c r="H249" s="600"/>
      <c r="I249" s="2034"/>
      <c r="J249" s="585">
        <v>1800</v>
      </c>
      <c r="K249" s="1978">
        <f>K247+J249</f>
        <v>24337578</v>
      </c>
    </row>
    <row r="250" spans="1:11">
      <c r="A250" s="557"/>
      <c r="B250" s="4104"/>
      <c r="C250" s="474" t="s">
        <v>821</v>
      </c>
      <c r="D250" s="4160" t="s">
        <v>302</v>
      </c>
      <c r="E250" s="974" t="s">
        <v>878</v>
      </c>
      <c r="F250" s="4156"/>
      <c r="G250" s="4156">
        <v>22120</v>
      </c>
      <c r="H250" s="4156"/>
      <c r="I250" s="1975"/>
      <c r="J250" s="595"/>
      <c r="K250" s="1977">
        <f>K249-G250</f>
        <v>24315458</v>
      </c>
    </row>
    <row r="251" spans="1:11">
      <c r="A251" s="554"/>
      <c r="B251" s="4105"/>
      <c r="C251" s="477" t="s">
        <v>1024</v>
      </c>
      <c r="D251" s="4161" t="s">
        <v>918</v>
      </c>
      <c r="E251" s="4165"/>
      <c r="F251" s="4157"/>
      <c r="G251" s="4157"/>
      <c r="H251" s="4157"/>
      <c r="I251" s="1976"/>
      <c r="J251" s="595"/>
      <c r="K251" s="1978"/>
    </row>
    <row r="252" spans="1:11">
      <c r="A252" s="554"/>
      <c r="B252" s="4103"/>
      <c r="C252" s="528"/>
      <c r="D252" s="576"/>
      <c r="E252" s="574"/>
      <c r="F252" s="577"/>
      <c r="G252" s="577"/>
      <c r="H252" s="600"/>
      <c r="I252" s="2034"/>
      <c r="J252" s="585">
        <v>1800</v>
      </c>
      <c r="K252" s="1978">
        <f>K250+J252</f>
        <v>24317258</v>
      </c>
    </row>
    <row r="253" spans="1:11">
      <c r="A253" s="557"/>
      <c r="B253" s="4104"/>
      <c r="C253" s="517" t="s">
        <v>796</v>
      </c>
      <c r="D253" s="4160" t="s">
        <v>302</v>
      </c>
      <c r="E253" s="974" t="s">
        <v>878</v>
      </c>
      <c r="F253" s="4166"/>
      <c r="G253" s="4156">
        <v>103800</v>
      </c>
      <c r="H253" s="537"/>
      <c r="I253" s="1975"/>
      <c r="J253" s="595"/>
      <c r="K253" s="1977">
        <f>K252-G253</f>
        <v>24213458</v>
      </c>
    </row>
    <row r="254" spans="1:11">
      <c r="A254" s="554"/>
      <c r="B254" s="4105"/>
      <c r="C254" s="555" t="s">
        <v>1521</v>
      </c>
      <c r="D254" s="4161" t="s">
        <v>918</v>
      </c>
      <c r="E254" s="4165"/>
      <c r="F254" s="4157"/>
      <c r="G254" s="4157"/>
      <c r="H254" s="515"/>
      <c r="I254" s="1976"/>
      <c r="J254" s="595"/>
      <c r="K254" s="1978"/>
    </row>
    <row r="255" spans="1:11">
      <c r="A255" s="554"/>
      <c r="B255" s="4103"/>
      <c r="C255" s="532"/>
      <c r="D255" s="576"/>
      <c r="E255" s="582"/>
      <c r="F255" s="577"/>
      <c r="G255" s="577"/>
      <c r="H255" s="600"/>
      <c r="I255" s="2034"/>
      <c r="J255" s="585">
        <v>750</v>
      </c>
      <c r="K255" s="2035">
        <f>K253+J255</f>
        <v>24214208</v>
      </c>
    </row>
    <row r="256" spans="1:11">
      <c r="A256" s="557"/>
      <c r="B256" s="4104"/>
      <c r="C256" s="517" t="s">
        <v>796</v>
      </c>
      <c r="D256" s="4160" t="s">
        <v>302</v>
      </c>
      <c r="E256" s="4158" t="s">
        <v>878</v>
      </c>
      <c r="F256" s="4166"/>
      <c r="G256" s="4156">
        <v>41300</v>
      </c>
      <c r="H256" s="537"/>
      <c r="I256" s="1975"/>
      <c r="J256" s="595"/>
      <c r="K256" s="1977">
        <f>K255-G256</f>
        <v>24172908</v>
      </c>
    </row>
    <row r="257" spans="1:11">
      <c r="A257" s="554"/>
      <c r="B257" s="4105"/>
      <c r="C257" s="555" t="s">
        <v>1038</v>
      </c>
      <c r="D257" s="4161" t="s">
        <v>918</v>
      </c>
      <c r="E257" s="4159"/>
      <c r="F257" s="4157"/>
      <c r="G257" s="4157"/>
      <c r="H257" s="515"/>
      <c r="I257" s="1976"/>
      <c r="J257" s="595"/>
      <c r="K257" s="1978"/>
    </row>
    <row r="258" spans="1:11">
      <c r="A258" s="554"/>
      <c r="B258" s="4103"/>
      <c r="C258" s="532"/>
      <c r="D258" s="528"/>
      <c r="E258" s="584"/>
      <c r="F258" s="577"/>
      <c r="G258" s="577"/>
      <c r="H258" s="600"/>
      <c r="I258" s="2034"/>
      <c r="J258" s="585">
        <v>750</v>
      </c>
      <c r="K258" s="1978">
        <f>K256+J258</f>
        <v>24173658</v>
      </c>
    </row>
    <row r="259" spans="1:11">
      <c r="A259" s="557"/>
      <c r="B259" s="4104"/>
      <c r="C259" s="517" t="s">
        <v>796</v>
      </c>
      <c r="D259" s="4160" t="s">
        <v>1750</v>
      </c>
      <c r="E259" s="4158" t="s">
        <v>406</v>
      </c>
      <c r="F259" s="4166"/>
      <c r="G259" s="4156">
        <v>153500</v>
      </c>
      <c r="H259" s="4156"/>
      <c r="I259" s="4156"/>
      <c r="J259" s="595"/>
      <c r="K259" s="1977">
        <f>K258-G259</f>
        <v>24020158</v>
      </c>
    </row>
    <row r="260" spans="1:11">
      <c r="A260" s="554"/>
      <c r="B260" s="4105"/>
      <c r="C260" s="555" t="s">
        <v>1034</v>
      </c>
      <c r="D260" s="4161" t="s">
        <v>698</v>
      </c>
      <c r="E260" s="4159"/>
      <c r="F260" s="4157"/>
      <c r="G260" s="4157"/>
      <c r="H260" s="4157"/>
      <c r="I260" s="4157"/>
      <c r="J260" s="559"/>
      <c r="K260" s="1978"/>
    </row>
    <row r="261" spans="1:11">
      <c r="A261" s="554"/>
      <c r="B261" s="4103"/>
      <c r="C261" s="532"/>
      <c r="D261" s="576"/>
      <c r="E261" s="582"/>
      <c r="F261" s="575"/>
      <c r="G261" s="575"/>
      <c r="H261" s="600"/>
      <c r="I261" s="577"/>
      <c r="J261" s="585">
        <v>750</v>
      </c>
      <c r="K261" s="1978">
        <f>K259+J261</f>
        <v>24020908</v>
      </c>
    </row>
    <row r="262" spans="1:11">
      <c r="A262" s="557"/>
      <c r="B262" s="4104"/>
      <c r="C262" s="480" t="s">
        <v>821</v>
      </c>
      <c r="D262" s="4160" t="s">
        <v>574</v>
      </c>
      <c r="E262" s="4158" t="s">
        <v>79</v>
      </c>
      <c r="F262" s="9492"/>
      <c r="G262" s="9492"/>
      <c r="H262" s="9492"/>
      <c r="I262" s="9492">
        <v>583282</v>
      </c>
      <c r="J262" s="9492"/>
      <c r="K262" s="1977">
        <f>K261-I262</f>
        <v>23437626</v>
      </c>
    </row>
    <row r="263" spans="1:11">
      <c r="A263" s="554"/>
      <c r="B263" s="4105"/>
      <c r="C263" s="477" t="s">
        <v>824</v>
      </c>
      <c r="D263" s="4161" t="s">
        <v>46</v>
      </c>
      <c r="E263" s="4159"/>
      <c r="F263" s="9493"/>
      <c r="G263" s="9493"/>
      <c r="H263" s="9493"/>
      <c r="I263" s="9493"/>
      <c r="J263" s="9493"/>
      <c r="K263" s="1978"/>
    </row>
    <row r="264" spans="1:11">
      <c r="A264" s="554"/>
      <c r="B264" s="4103"/>
      <c r="C264" s="532"/>
      <c r="D264" s="576"/>
      <c r="E264" s="584"/>
      <c r="F264" s="575"/>
      <c r="G264" s="575"/>
      <c r="H264" s="575"/>
      <c r="I264" s="575"/>
      <c r="J264" s="575">
        <v>1800</v>
      </c>
      <c r="K264" s="1978">
        <f>K262+J264</f>
        <v>23439426</v>
      </c>
    </row>
    <row r="265" spans="1:11">
      <c r="A265" s="557"/>
      <c r="B265" s="4104"/>
      <c r="C265" s="665" t="s">
        <v>815</v>
      </c>
      <c r="D265" s="666" t="s">
        <v>574</v>
      </c>
      <c r="E265" s="4158" t="s">
        <v>79</v>
      </c>
      <c r="F265" s="4156"/>
      <c r="G265" s="4156"/>
      <c r="H265" s="4156"/>
      <c r="I265" s="4156">
        <v>167389</v>
      </c>
      <c r="J265" s="4156"/>
      <c r="K265" s="1977">
        <f>K264-I265</f>
        <v>23272037</v>
      </c>
    </row>
    <row r="266" spans="1:11">
      <c r="A266" s="554"/>
      <c r="B266" s="4105"/>
      <c r="C266" s="538" t="s">
        <v>826</v>
      </c>
      <c r="D266" s="667" t="s">
        <v>46</v>
      </c>
      <c r="E266" s="4159"/>
      <c r="F266" s="4157"/>
      <c r="G266" s="4157"/>
      <c r="H266" s="4157"/>
      <c r="I266" s="4157"/>
      <c r="J266" s="4157"/>
      <c r="K266" s="1978"/>
    </row>
    <row r="267" spans="1:11">
      <c r="A267" s="554"/>
      <c r="B267" s="4103"/>
      <c r="C267" s="528"/>
      <c r="D267" s="576"/>
      <c r="E267" s="528"/>
      <c r="F267" s="528"/>
      <c r="G267" s="585"/>
      <c r="H267" s="528"/>
      <c r="I267" s="528"/>
      <c r="J267" s="585">
        <v>1800</v>
      </c>
      <c r="K267" s="1978">
        <f>K265+J267</f>
        <v>23273837</v>
      </c>
    </row>
    <row r="268" spans="1:11">
      <c r="A268" s="557"/>
      <c r="B268" s="4104"/>
      <c r="C268" s="499" t="s">
        <v>781</v>
      </c>
      <c r="D268" s="4160" t="s">
        <v>574</v>
      </c>
      <c r="E268" s="4158" t="s">
        <v>79</v>
      </c>
      <c r="F268" s="537"/>
      <c r="G268" s="4156"/>
      <c r="H268" s="537"/>
      <c r="I268" s="4156">
        <v>10140</v>
      </c>
      <c r="J268" s="4160"/>
      <c r="K268" s="1977">
        <f>K267-I268</f>
        <v>23263697</v>
      </c>
    </row>
    <row r="269" spans="1:11">
      <c r="A269" s="554"/>
      <c r="B269" s="4105"/>
      <c r="C269" s="477" t="s">
        <v>994</v>
      </c>
      <c r="D269" s="4161" t="s">
        <v>46</v>
      </c>
      <c r="E269" s="4159"/>
      <c r="F269" s="537"/>
      <c r="G269" s="4166"/>
      <c r="H269" s="537"/>
      <c r="I269" s="4157"/>
      <c r="J269" s="4161"/>
      <c r="K269" s="1978"/>
    </row>
    <row r="270" spans="1:11">
      <c r="A270" s="554"/>
      <c r="B270" s="4103"/>
      <c r="C270" s="532"/>
      <c r="D270" s="576"/>
      <c r="E270" s="582"/>
      <c r="F270" s="575"/>
      <c r="G270" s="575"/>
      <c r="H270" s="586"/>
      <c r="I270" s="575"/>
      <c r="J270" s="586">
        <v>1500</v>
      </c>
      <c r="K270" s="1978">
        <f>K268+J270</f>
        <v>23265197</v>
      </c>
    </row>
    <row r="271" spans="1:11">
      <c r="A271" s="557"/>
      <c r="B271" s="4104" t="s">
        <v>2122</v>
      </c>
      <c r="C271" s="556" t="s">
        <v>869</v>
      </c>
      <c r="D271" s="485" t="s">
        <v>46</v>
      </c>
      <c r="E271" s="974"/>
      <c r="F271" s="4180"/>
      <c r="G271" s="4175"/>
      <c r="H271" s="4175"/>
      <c r="I271" s="4175">
        <v>110238</v>
      </c>
      <c r="J271" s="595"/>
      <c r="K271" s="1977">
        <f>K270-I271</f>
        <v>23154959</v>
      </c>
    </row>
    <row r="272" spans="1:11">
      <c r="A272" s="554"/>
      <c r="B272" s="4105"/>
      <c r="C272" s="555" t="s">
        <v>1775</v>
      </c>
      <c r="D272" s="519"/>
      <c r="E272" s="4174"/>
      <c r="F272" s="4176"/>
      <c r="G272" s="4176"/>
      <c r="H272" s="4176"/>
      <c r="I272" s="4176"/>
      <c r="J272" s="559"/>
      <c r="K272" s="1978"/>
    </row>
    <row r="273" spans="1:11">
      <c r="A273" s="554"/>
      <c r="B273" s="4103"/>
      <c r="C273" s="532"/>
      <c r="D273" s="576"/>
      <c r="E273" s="582"/>
      <c r="F273" s="575"/>
      <c r="G273" s="600"/>
      <c r="H273" s="600"/>
      <c r="I273" s="577"/>
      <c r="J273" s="585">
        <v>1650</v>
      </c>
      <c r="K273" s="2035">
        <f>K271+J273</f>
        <v>23156609</v>
      </c>
    </row>
    <row r="274" spans="1:11">
      <c r="A274" s="557"/>
      <c r="B274" s="4104"/>
      <c r="C274" s="556" t="s">
        <v>869</v>
      </c>
      <c r="D274" s="485" t="s">
        <v>46</v>
      </c>
      <c r="E274" s="4173"/>
      <c r="F274" s="4180"/>
      <c r="G274" s="4175"/>
      <c r="H274" s="4175"/>
      <c r="I274" s="4175">
        <v>38860</v>
      </c>
      <c r="J274" s="595"/>
      <c r="K274" s="1977">
        <f>K273-I274</f>
        <v>23117749</v>
      </c>
    </row>
    <row r="275" spans="1:11">
      <c r="A275" s="554"/>
      <c r="B275" s="4105"/>
      <c r="C275" s="555" t="s">
        <v>1776</v>
      </c>
      <c r="D275" s="519"/>
      <c r="E275" s="4174"/>
      <c r="F275" s="4176"/>
      <c r="G275" s="4176"/>
      <c r="H275" s="4176"/>
      <c r="I275" s="4176"/>
      <c r="J275" s="559"/>
      <c r="K275" s="1978"/>
    </row>
    <row r="276" spans="1:11">
      <c r="A276" s="554"/>
      <c r="B276" s="4103"/>
      <c r="C276" s="532"/>
      <c r="D276" s="576"/>
      <c r="E276" s="582"/>
      <c r="F276" s="575"/>
      <c r="G276" s="575"/>
      <c r="H276" s="600"/>
      <c r="I276" s="577"/>
      <c r="J276" s="585">
        <v>1650</v>
      </c>
      <c r="K276" s="1978">
        <f>K274+J276</f>
        <v>23119399</v>
      </c>
    </row>
    <row r="277" spans="1:11">
      <c r="A277" s="557"/>
      <c r="B277" s="4104"/>
      <c r="C277" s="556" t="s">
        <v>869</v>
      </c>
      <c r="D277" s="485" t="s">
        <v>46</v>
      </c>
      <c r="E277" s="4173"/>
      <c r="F277" s="4180"/>
      <c r="G277" s="4175"/>
      <c r="H277" s="534"/>
      <c r="I277" s="4175">
        <v>647948</v>
      </c>
      <c r="J277" s="595"/>
      <c r="K277" s="1977">
        <f>K276-I277</f>
        <v>22471451</v>
      </c>
    </row>
    <row r="278" spans="1:11">
      <c r="A278" s="554"/>
      <c r="B278" s="4105"/>
      <c r="C278" s="555" t="s">
        <v>1777</v>
      </c>
      <c r="D278" s="519"/>
      <c r="E278" s="4174"/>
      <c r="F278" s="4176"/>
      <c r="G278" s="4176"/>
      <c r="H278" s="515"/>
      <c r="I278" s="4176"/>
      <c r="J278" s="559"/>
      <c r="K278" s="1978"/>
    </row>
    <row r="279" spans="1:11">
      <c r="A279" s="554"/>
      <c r="B279" s="4103"/>
      <c r="C279" s="532"/>
      <c r="D279" s="576"/>
      <c r="E279" s="582"/>
      <c r="F279" s="577"/>
      <c r="G279" s="577"/>
      <c r="H279" s="600"/>
      <c r="I279" s="577"/>
      <c r="J279" s="585">
        <v>1650</v>
      </c>
      <c r="K279" s="1978">
        <f>K277+J279</f>
        <v>22473101</v>
      </c>
    </row>
    <row r="280" spans="1:11">
      <c r="A280" s="557"/>
      <c r="B280" s="4104"/>
      <c r="C280" s="556" t="s">
        <v>869</v>
      </c>
      <c r="D280" s="485" t="s">
        <v>46</v>
      </c>
      <c r="E280" s="974"/>
      <c r="F280" s="4180"/>
      <c r="G280" s="4175"/>
      <c r="H280" s="4175"/>
      <c r="I280" s="4175">
        <v>260760</v>
      </c>
      <c r="J280" s="595"/>
      <c r="K280" s="1977">
        <f>K279-I280</f>
        <v>22212341</v>
      </c>
    </row>
    <row r="281" spans="1:11">
      <c r="A281" s="554"/>
      <c r="B281" s="4105"/>
      <c r="C281" s="555" t="s">
        <v>1779</v>
      </c>
      <c r="D281" s="4172"/>
      <c r="E281" s="4179"/>
      <c r="F281" s="4176"/>
      <c r="G281" s="4176"/>
      <c r="H281" s="4176"/>
      <c r="I281" s="4176"/>
      <c r="J281" s="559"/>
      <c r="K281" s="1978"/>
    </row>
    <row r="282" spans="1:11">
      <c r="A282" s="554"/>
      <c r="B282" s="4103"/>
      <c r="C282" s="532"/>
      <c r="D282" s="576"/>
      <c r="E282" s="582"/>
      <c r="F282" s="575"/>
      <c r="G282" s="575"/>
      <c r="H282" s="600"/>
      <c r="I282" s="577"/>
      <c r="J282" s="585">
        <v>1650</v>
      </c>
      <c r="K282" s="1978">
        <f>K280+J282</f>
        <v>22213991</v>
      </c>
    </row>
    <row r="283" spans="1:11">
      <c r="A283" s="557"/>
      <c r="B283" s="4104"/>
      <c r="C283" s="556" t="s">
        <v>869</v>
      </c>
      <c r="D283" s="485" t="s">
        <v>46</v>
      </c>
      <c r="E283" s="1136"/>
      <c r="F283" s="4180"/>
      <c r="G283" s="4175"/>
      <c r="H283" s="534"/>
      <c r="I283" s="4175">
        <v>38860</v>
      </c>
      <c r="J283" s="464"/>
      <c r="K283" s="1977">
        <f>K282-I283</f>
        <v>22175131</v>
      </c>
    </row>
    <row r="284" spans="1:11">
      <c r="A284" s="554"/>
      <c r="B284" s="4105"/>
      <c r="C284" s="555" t="s">
        <v>1780</v>
      </c>
      <c r="D284" s="4172"/>
      <c r="E284" s="4179"/>
      <c r="F284" s="4176"/>
      <c r="G284" s="4176"/>
      <c r="H284" s="515"/>
      <c r="I284" s="4176"/>
      <c r="J284" s="559"/>
      <c r="K284" s="1978"/>
    </row>
    <row r="285" spans="1:11">
      <c r="A285" s="554"/>
      <c r="B285" s="4103"/>
      <c r="C285" s="532"/>
      <c r="D285" s="576"/>
      <c r="E285" s="582"/>
      <c r="F285" s="577"/>
      <c r="G285" s="577"/>
      <c r="H285" s="600"/>
      <c r="I285" s="577"/>
      <c r="J285" s="585">
        <v>1650</v>
      </c>
      <c r="K285" s="2035">
        <f>K283+J285</f>
        <v>22176781</v>
      </c>
    </row>
    <row r="286" spans="1:11">
      <c r="A286" s="525"/>
      <c r="B286" s="4104"/>
      <c r="C286" s="556" t="s">
        <v>869</v>
      </c>
      <c r="D286" s="485" t="s">
        <v>46</v>
      </c>
      <c r="E286" s="4173"/>
      <c r="F286" s="4175"/>
      <c r="G286" s="4175"/>
      <c r="H286" s="4175">
        <v>517619</v>
      </c>
      <c r="I286" s="4175"/>
      <c r="J286" s="595"/>
      <c r="K286" s="1977">
        <f>K285-H286</f>
        <v>21659162</v>
      </c>
    </row>
    <row r="287" spans="1:11">
      <c r="A287" s="554"/>
      <c r="B287" s="4105"/>
      <c r="C287" s="555" t="s">
        <v>1778</v>
      </c>
      <c r="D287" s="519" t="s">
        <v>2084</v>
      </c>
      <c r="E287" s="4174"/>
      <c r="F287" s="4176"/>
      <c r="G287" s="4176"/>
      <c r="H287" s="515"/>
      <c r="I287" s="4176"/>
      <c r="J287" s="559"/>
      <c r="K287" s="1978"/>
    </row>
    <row r="288" spans="1:11">
      <c r="A288" s="554"/>
      <c r="B288" s="4103"/>
      <c r="C288" s="532"/>
      <c r="D288" s="576"/>
      <c r="E288" s="582"/>
      <c r="F288" s="577"/>
      <c r="G288" s="577"/>
      <c r="H288" s="600"/>
      <c r="I288" s="577"/>
      <c r="J288" s="585">
        <v>1650</v>
      </c>
      <c r="K288" s="1978">
        <f>K286+J288</f>
        <v>21660812</v>
      </c>
    </row>
    <row r="289" spans="1:11">
      <c r="A289" s="557"/>
      <c r="B289" s="4104"/>
      <c r="C289" s="556" t="s">
        <v>869</v>
      </c>
      <c r="D289" s="4171" t="s">
        <v>1720</v>
      </c>
      <c r="E289" s="1796" t="s">
        <v>1739</v>
      </c>
      <c r="F289" s="457"/>
      <c r="G289" s="4186"/>
      <c r="H289" s="4181"/>
      <c r="I289" s="4175">
        <v>44635</v>
      </c>
      <c r="J289" s="595"/>
      <c r="K289" s="1977">
        <f>K288-I289</f>
        <v>21616177</v>
      </c>
    </row>
    <row r="290" spans="1:11">
      <c r="A290" s="554"/>
      <c r="B290" s="4105"/>
      <c r="C290" s="553" t="s">
        <v>1723</v>
      </c>
      <c r="D290" s="4172" t="s">
        <v>1479</v>
      </c>
      <c r="E290" s="4179"/>
      <c r="F290" s="461"/>
      <c r="G290" s="4187"/>
      <c r="H290" s="4182"/>
      <c r="I290" s="4176"/>
      <c r="J290" s="595"/>
      <c r="K290" s="1978"/>
    </row>
    <row r="291" spans="1:11">
      <c r="A291" s="554"/>
      <c r="B291" s="4103"/>
      <c r="C291" s="546"/>
      <c r="D291" s="576"/>
      <c r="E291" s="584"/>
      <c r="F291" s="577"/>
      <c r="G291" s="577"/>
      <c r="H291" s="600"/>
      <c r="I291" s="577"/>
      <c r="J291" s="585">
        <v>1650</v>
      </c>
      <c r="K291" s="2035">
        <f>K289+J291</f>
        <v>21617827</v>
      </c>
    </row>
    <row r="292" spans="1:11">
      <c r="A292" s="557"/>
      <c r="B292" s="4104"/>
      <c r="C292" s="556" t="s">
        <v>815</v>
      </c>
      <c r="D292" s="4171"/>
      <c r="E292" s="4173"/>
      <c r="F292" s="4180"/>
      <c r="G292" s="4175"/>
      <c r="H292" s="4175"/>
      <c r="I292" s="4175">
        <v>126225</v>
      </c>
      <c r="J292" s="595"/>
      <c r="K292" s="1977">
        <f>K291-I292</f>
        <v>21491602</v>
      </c>
    </row>
    <row r="293" spans="1:11">
      <c r="A293" s="554"/>
      <c r="B293" s="4105"/>
      <c r="C293" s="555" t="s">
        <v>1566</v>
      </c>
      <c r="D293" s="4172"/>
      <c r="E293" s="4174"/>
      <c r="F293" s="4176"/>
      <c r="G293" s="4176"/>
      <c r="H293" s="4176"/>
      <c r="I293" s="4176"/>
      <c r="J293" s="559"/>
      <c r="K293" s="1978"/>
    </row>
    <row r="294" spans="1:11">
      <c r="A294" s="554"/>
      <c r="B294" s="4103"/>
      <c r="C294" s="532"/>
      <c r="D294" s="576"/>
      <c r="E294" s="582"/>
      <c r="F294" s="575"/>
      <c r="G294" s="575"/>
      <c r="H294" s="600"/>
      <c r="I294" s="577"/>
      <c r="J294" s="585">
        <v>1800</v>
      </c>
      <c r="K294" s="1978">
        <f>K292+J294</f>
        <v>21493402</v>
      </c>
    </row>
    <row r="295" spans="1:11">
      <c r="A295" s="557"/>
      <c r="B295" s="4104"/>
      <c r="C295" s="556" t="s">
        <v>1837</v>
      </c>
      <c r="D295" s="4171"/>
      <c r="E295" s="4173"/>
      <c r="F295" s="4175"/>
      <c r="G295" s="4175"/>
      <c r="H295" s="537"/>
      <c r="I295" s="4175">
        <v>15390</v>
      </c>
      <c r="J295" s="595"/>
      <c r="K295" s="1977">
        <f>K294-I295</f>
        <v>21478012</v>
      </c>
    </row>
    <row r="296" spans="1:11">
      <c r="A296" s="554"/>
      <c r="B296" s="4105"/>
      <c r="C296" s="555" t="s">
        <v>1838</v>
      </c>
      <c r="D296" s="4172"/>
      <c r="E296" s="4174"/>
      <c r="F296" s="4176"/>
      <c r="G296" s="4176"/>
      <c r="H296" s="515"/>
      <c r="I296" s="4176"/>
      <c r="J296" s="559"/>
      <c r="K296" s="1978"/>
    </row>
    <row r="297" spans="1:11">
      <c r="A297" s="554"/>
      <c r="B297" s="4103"/>
      <c r="C297" s="532"/>
      <c r="D297" s="576"/>
      <c r="E297" s="582"/>
      <c r="F297" s="577"/>
      <c r="G297" s="577"/>
      <c r="H297" s="600"/>
      <c r="I297" s="577"/>
      <c r="J297" s="585">
        <v>1500</v>
      </c>
      <c r="K297" s="1978">
        <f>K295+J297</f>
        <v>21479512</v>
      </c>
    </row>
    <row r="298" spans="1:11">
      <c r="A298" s="557"/>
      <c r="B298" s="4104"/>
      <c r="C298" s="474" t="s">
        <v>821</v>
      </c>
      <c r="D298" s="4171" t="s">
        <v>790</v>
      </c>
      <c r="E298" s="4173" t="s">
        <v>877</v>
      </c>
      <c r="F298" s="4175"/>
      <c r="G298" s="4177">
        <v>197402</v>
      </c>
      <c r="H298" s="537"/>
      <c r="I298" s="1975"/>
      <c r="J298" s="595"/>
      <c r="K298" s="1977">
        <f>K297-G298</f>
        <v>21282110</v>
      </c>
    </row>
    <row r="299" spans="1:11">
      <c r="A299" s="554"/>
      <c r="B299" s="4105"/>
      <c r="C299" s="477" t="s">
        <v>827</v>
      </c>
      <c r="D299" s="4172" t="s">
        <v>304</v>
      </c>
      <c r="E299" s="4174"/>
      <c r="F299" s="4176"/>
      <c r="G299" s="4178"/>
      <c r="H299" s="515"/>
      <c r="I299" s="1976"/>
      <c r="J299" s="595"/>
      <c r="K299" s="1978"/>
    </row>
    <row r="300" spans="1:11">
      <c r="A300" s="554"/>
      <c r="B300" s="4103"/>
      <c r="C300" s="532"/>
      <c r="D300" s="576"/>
      <c r="E300" s="582"/>
      <c r="F300" s="577"/>
      <c r="G300" s="577"/>
      <c r="H300" s="600"/>
      <c r="I300" s="2034"/>
      <c r="J300" s="585">
        <v>1800</v>
      </c>
      <c r="K300" s="2080">
        <f>K298+J300</f>
        <v>21283910</v>
      </c>
    </row>
    <row r="301" spans="1:11">
      <c r="A301" s="557"/>
      <c r="B301" s="4104"/>
      <c r="C301" s="474" t="s">
        <v>815</v>
      </c>
      <c r="D301" s="4171" t="s">
        <v>790</v>
      </c>
      <c r="E301" s="974" t="s">
        <v>877</v>
      </c>
      <c r="F301" s="4175"/>
      <c r="G301" s="4177">
        <v>8029</v>
      </c>
      <c r="H301" s="534"/>
      <c r="I301" s="1975"/>
      <c r="J301" s="595"/>
      <c r="K301" s="1977">
        <f>K300-G301</f>
        <v>21275881</v>
      </c>
    </row>
    <row r="302" spans="1:11">
      <c r="A302" s="554"/>
      <c r="B302" s="4105"/>
      <c r="C302" s="477" t="s">
        <v>828</v>
      </c>
      <c r="D302" s="4172" t="s">
        <v>304</v>
      </c>
      <c r="E302" s="4179"/>
      <c r="F302" s="4176"/>
      <c r="G302" s="4178"/>
      <c r="H302" s="515"/>
      <c r="I302" s="1976"/>
      <c r="J302" s="595"/>
      <c r="K302" s="1978"/>
    </row>
    <row r="303" spans="1:11">
      <c r="A303" s="554"/>
      <c r="B303" s="4103"/>
      <c r="C303" s="532"/>
      <c r="D303" s="576"/>
      <c r="E303" s="582"/>
      <c r="F303" s="577"/>
      <c r="G303" s="577"/>
      <c r="H303" s="600"/>
      <c r="I303" s="2034"/>
      <c r="J303" s="585">
        <v>1800</v>
      </c>
      <c r="K303" s="1978">
        <f>K301+J303</f>
        <v>21277681</v>
      </c>
    </row>
    <row r="304" spans="1:11">
      <c r="A304" s="557"/>
      <c r="B304" s="4104"/>
      <c r="C304" s="525" t="s">
        <v>781</v>
      </c>
      <c r="D304" s="4183" t="s">
        <v>790</v>
      </c>
      <c r="E304" s="4173" t="s">
        <v>877</v>
      </c>
      <c r="F304" s="4175"/>
      <c r="G304" s="4175">
        <v>24790</v>
      </c>
      <c r="H304" s="537"/>
      <c r="I304" s="1975"/>
      <c r="J304" s="595"/>
      <c r="K304" s="1977">
        <f>K303-G304</f>
        <v>21252891</v>
      </c>
    </row>
    <row r="305" spans="1:11">
      <c r="A305" s="554"/>
      <c r="B305" s="4105"/>
      <c r="C305" s="539" t="s">
        <v>789</v>
      </c>
      <c r="D305" s="540" t="s">
        <v>304</v>
      </c>
      <c r="E305" s="4174"/>
      <c r="F305" s="4176"/>
      <c r="G305" s="4176"/>
      <c r="H305" s="515"/>
      <c r="I305" s="1976"/>
      <c r="J305" s="595"/>
      <c r="K305" s="1978"/>
    </row>
    <row r="306" spans="1:11">
      <c r="A306" s="554"/>
      <c r="B306" s="533"/>
      <c r="C306" s="532"/>
      <c r="D306" s="576"/>
      <c r="E306" s="582"/>
      <c r="F306" s="577"/>
      <c r="G306" s="577"/>
      <c r="H306" s="600"/>
      <c r="I306" s="2034"/>
      <c r="J306" s="585">
        <v>1500</v>
      </c>
      <c r="K306" s="1978">
        <f>K304+J306</f>
        <v>21254391</v>
      </c>
    </row>
    <row r="307" spans="1:11">
      <c r="A307" s="557"/>
      <c r="B307" s="4104"/>
      <c r="C307" s="525" t="s">
        <v>2021</v>
      </c>
      <c r="D307" s="4183" t="s">
        <v>790</v>
      </c>
      <c r="E307" s="4173" t="s">
        <v>877</v>
      </c>
      <c r="F307" s="4175"/>
      <c r="G307" s="4175">
        <v>27500</v>
      </c>
      <c r="H307" s="537"/>
      <c r="I307" s="1975"/>
      <c r="J307" s="595"/>
      <c r="K307" s="1977">
        <f>K306-G307</f>
        <v>21226891</v>
      </c>
    </row>
    <row r="308" spans="1:11">
      <c r="A308" s="554"/>
      <c r="B308" s="4105"/>
      <c r="C308" s="539" t="s">
        <v>1981</v>
      </c>
      <c r="D308" s="540" t="s">
        <v>304</v>
      </c>
      <c r="E308" s="4174"/>
      <c r="F308" s="4176"/>
      <c r="G308" s="4176"/>
      <c r="H308" s="515"/>
      <c r="I308" s="1976"/>
      <c r="J308" s="595"/>
      <c r="K308" s="1978"/>
    </row>
    <row r="309" spans="1:11">
      <c r="A309" s="554"/>
      <c r="B309" s="533"/>
      <c r="C309" s="532"/>
      <c r="D309" s="576"/>
      <c r="E309" s="582"/>
      <c r="F309" s="577"/>
      <c r="G309" s="577"/>
      <c r="H309" s="600"/>
      <c r="I309" s="2034"/>
      <c r="J309" s="585">
        <v>750</v>
      </c>
      <c r="K309" s="2035">
        <f>K307+J309</f>
        <v>21227641</v>
      </c>
    </row>
    <row r="310" spans="1:11">
      <c r="A310" s="525" t="s">
        <v>356</v>
      </c>
      <c r="B310" s="4104"/>
      <c r="C310" s="556" t="s">
        <v>869</v>
      </c>
      <c r="D310" s="4171" t="s">
        <v>838</v>
      </c>
      <c r="E310" s="4173" t="s">
        <v>877</v>
      </c>
      <c r="F310" s="4175"/>
      <c r="G310" s="4175">
        <v>25000</v>
      </c>
      <c r="H310" s="4175"/>
      <c r="I310" s="4175"/>
      <c r="J310" s="595"/>
      <c r="K310" s="1977">
        <f>K309-G310</f>
        <v>21202641</v>
      </c>
    </row>
    <row r="311" spans="1:11">
      <c r="A311" s="554"/>
      <c r="B311" s="4105"/>
      <c r="C311" s="555" t="s">
        <v>1782</v>
      </c>
      <c r="D311" s="4172" t="s">
        <v>304</v>
      </c>
      <c r="E311" s="4174"/>
      <c r="F311" s="4176"/>
      <c r="G311" s="4176"/>
      <c r="H311" s="4176"/>
      <c r="I311" s="4176"/>
      <c r="J311" s="559"/>
      <c r="K311" s="1978"/>
    </row>
    <row r="312" spans="1:11">
      <c r="A312" s="554"/>
      <c r="B312" s="4103"/>
      <c r="C312" s="532"/>
      <c r="D312" s="576"/>
      <c r="E312" s="582"/>
      <c r="F312" s="577"/>
      <c r="G312" s="577"/>
      <c r="H312" s="600"/>
      <c r="I312" s="577"/>
      <c r="J312" s="604">
        <v>1650</v>
      </c>
      <c r="K312" s="1978">
        <f>K310+J312</f>
        <v>21204291</v>
      </c>
    </row>
    <row r="313" spans="1:11">
      <c r="A313" s="557"/>
      <c r="B313" s="4104"/>
      <c r="C313" s="474" t="s">
        <v>815</v>
      </c>
      <c r="D313" s="485" t="s">
        <v>1847</v>
      </c>
      <c r="E313" s="4173" t="s">
        <v>1848</v>
      </c>
      <c r="F313" s="4175"/>
      <c r="G313" s="4175">
        <v>543735</v>
      </c>
      <c r="H313" s="4184"/>
      <c r="I313" s="4175"/>
      <c r="J313" s="4181"/>
      <c r="K313" s="1977">
        <f>K312-G313</f>
        <v>20660556</v>
      </c>
    </row>
    <row r="314" spans="1:11">
      <c r="A314" s="554"/>
      <c r="B314" s="4105"/>
      <c r="C314" s="461" t="s">
        <v>1846</v>
      </c>
      <c r="D314" s="486" t="s">
        <v>1819</v>
      </c>
      <c r="E314" s="4174"/>
      <c r="F314" s="4176"/>
      <c r="G314" s="4176"/>
      <c r="H314" s="4185"/>
      <c r="I314" s="4176"/>
      <c r="J314" s="4182"/>
      <c r="K314" s="1978"/>
    </row>
    <row r="315" spans="1:11">
      <c r="A315" s="554"/>
      <c r="B315" s="4103"/>
      <c r="C315" s="532"/>
      <c r="D315" s="602"/>
      <c r="E315" s="605"/>
      <c r="F315" s="577"/>
      <c r="G315" s="577"/>
      <c r="H315" s="600"/>
      <c r="I315" s="577"/>
      <c r="J315" s="604">
        <v>1800</v>
      </c>
      <c r="K315" s="1978">
        <f>K313+J315</f>
        <v>20662356</v>
      </c>
    </row>
    <row r="316" spans="1:11">
      <c r="A316" s="557"/>
      <c r="B316" s="4104"/>
      <c r="C316" s="517" t="s">
        <v>1716</v>
      </c>
      <c r="D316" s="485" t="s">
        <v>1847</v>
      </c>
      <c r="E316" s="4173" t="s">
        <v>1848</v>
      </c>
      <c r="F316" s="4177"/>
      <c r="G316" s="4177">
        <v>42300</v>
      </c>
      <c r="H316" s="537"/>
      <c r="I316" s="1975"/>
      <c r="J316" s="595"/>
      <c r="K316" s="1977">
        <f>K315-G316</f>
        <v>20620056</v>
      </c>
    </row>
    <row r="317" spans="1:11">
      <c r="A317" s="554"/>
      <c r="B317" s="4105"/>
      <c r="C317" s="555" t="s">
        <v>1890</v>
      </c>
      <c r="D317" s="486" t="s">
        <v>1819</v>
      </c>
      <c r="E317" s="4174"/>
      <c r="F317" s="4178"/>
      <c r="G317" s="4178"/>
      <c r="H317" s="515"/>
      <c r="I317" s="1976"/>
      <c r="J317" s="595"/>
      <c r="K317" s="1978"/>
    </row>
    <row r="318" spans="1:11">
      <c r="A318" s="554"/>
      <c r="B318" s="4103"/>
      <c r="C318" s="532"/>
      <c r="D318" s="576"/>
      <c r="E318" s="582"/>
      <c r="F318" s="577"/>
      <c r="G318" s="577"/>
      <c r="H318" s="600"/>
      <c r="I318" s="2034"/>
      <c r="J318" s="585">
        <v>750</v>
      </c>
      <c r="K318" s="1978">
        <f>K316+J318</f>
        <v>20620806</v>
      </c>
    </row>
    <row r="319" spans="1:11">
      <c r="A319" s="557"/>
      <c r="B319" s="4104"/>
      <c r="C319" s="556" t="s">
        <v>869</v>
      </c>
      <c r="D319" s="485" t="s">
        <v>1847</v>
      </c>
      <c r="E319" s="4173" t="s">
        <v>1848</v>
      </c>
      <c r="F319" s="4175"/>
      <c r="G319" s="4175">
        <v>57668</v>
      </c>
      <c r="H319" s="537"/>
      <c r="I319" s="4175"/>
      <c r="J319" s="595"/>
      <c r="K319" s="1977">
        <f>K318-G319</f>
        <v>20563138</v>
      </c>
    </row>
    <row r="320" spans="1:11">
      <c r="A320" s="554"/>
      <c r="B320" s="4105"/>
      <c r="C320" s="555" t="s">
        <v>1849</v>
      </c>
      <c r="D320" s="486" t="s">
        <v>1819</v>
      </c>
      <c r="E320" s="4174"/>
      <c r="F320" s="4176"/>
      <c r="G320" s="4176"/>
      <c r="H320" s="515"/>
      <c r="I320" s="4176"/>
      <c r="J320" s="559"/>
      <c r="K320" s="1978"/>
    </row>
    <row r="321" spans="1:11">
      <c r="A321" s="554"/>
      <c r="B321" s="4103"/>
      <c r="C321" s="532"/>
      <c r="D321" s="576"/>
      <c r="E321" s="582"/>
      <c r="F321" s="577"/>
      <c r="G321" s="577"/>
      <c r="H321" s="600"/>
      <c r="I321" s="577"/>
      <c r="J321" s="585">
        <v>1650</v>
      </c>
      <c r="K321" s="2080">
        <f>K319+J321</f>
        <v>20564788</v>
      </c>
    </row>
    <row r="322" spans="1:11">
      <c r="A322" s="557"/>
      <c r="B322" s="4104"/>
      <c r="C322" s="517" t="s">
        <v>815</v>
      </c>
      <c r="D322" s="4171" t="s">
        <v>160</v>
      </c>
      <c r="E322" s="4173" t="s">
        <v>162</v>
      </c>
      <c r="F322" s="4175"/>
      <c r="G322" s="4175">
        <v>481905</v>
      </c>
      <c r="H322" s="4175"/>
      <c r="I322" s="4175"/>
      <c r="J322" s="595"/>
      <c r="K322" s="1977">
        <f>K321-G322</f>
        <v>20082883</v>
      </c>
    </row>
    <row r="323" spans="1:11">
      <c r="A323" s="554"/>
      <c r="B323" s="4105"/>
      <c r="C323" s="563" t="s">
        <v>849</v>
      </c>
      <c r="D323" s="4172" t="s">
        <v>850</v>
      </c>
      <c r="E323" s="4174"/>
      <c r="F323" s="4176"/>
      <c r="G323" s="4176"/>
      <c r="H323" s="4176"/>
      <c r="I323" s="4176"/>
      <c r="J323" s="559"/>
      <c r="K323" s="1978"/>
    </row>
    <row r="324" spans="1:11">
      <c r="A324" s="554"/>
      <c r="B324" s="4103"/>
      <c r="C324" s="532"/>
      <c r="D324" s="576"/>
      <c r="E324" s="582"/>
      <c r="F324" s="575"/>
      <c r="G324" s="575"/>
      <c r="H324" s="600"/>
      <c r="I324" s="577"/>
      <c r="J324" s="585">
        <v>1800</v>
      </c>
      <c r="K324" s="1978">
        <f>K322+J324</f>
        <v>20084683</v>
      </c>
    </row>
    <row r="325" spans="1:11">
      <c r="A325" s="525"/>
      <c r="B325" s="4104"/>
      <c r="C325" s="556" t="s">
        <v>869</v>
      </c>
      <c r="D325" s="4171" t="s">
        <v>160</v>
      </c>
      <c r="E325" s="4173" t="s">
        <v>162</v>
      </c>
      <c r="F325" s="4175"/>
      <c r="G325" s="4175">
        <v>293760</v>
      </c>
      <c r="H325" s="534"/>
      <c r="I325" s="4175"/>
      <c r="J325" s="595"/>
      <c r="K325" s="1977">
        <f>K324-G325</f>
        <v>19790923</v>
      </c>
    </row>
    <row r="326" spans="1:11">
      <c r="A326" s="554"/>
      <c r="B326" s="4105"/>
      <c r="C326" s="555" t="s">
        <v>1781</v>
      </c>
      <c r="D326" s="4172" t="s">
        <v>850</v>
      </c>
      <c r="E326" s="4174"/>
      <c r="F326" s="4176"/>
      <c r="G326" s="4176"/>
      <c r="H326" s="515"/>
      <c r="I326" s="4176"/>
      <c r="J326" s="559"/>
      <c r="K326" s="1978"/>
    </row>
    <row r="327" spans="1:11">
      <c r="A327" s="554"/>
      <c r="B327" s="4103"/>
      <c r="C327" s="532"/>
      <c r="D327" s="576"/>
      <c r="E327" s="582"/>
      <c r="F327" s="577"/>
      <c r="G327" s="577"/>
      <c r="H327" s="600"/>
      <c r="I327" s="577"/>
      <c r="J327" s="585">
        <v>1650</v>
      </c>
      <c r="K327" s="2035">
        <f>K325+J327</f>
        <v>19792573</v>
      </c>
    </row>
    <row r="328" spans="1:11">
      <c r="A328" s="557"/>
      <c r="B328" s="4104"/>
      <c r="C328" s="556" t="s">
        <v>821</v>
      </c>
      <c r="D328" s="4171" t="s">
        <v>1339</v>
      </c>
      <c r="E328" s="1136" t="s">
        <v>1347</v>
      </c>
      <c r="F328" s="4175"/>
      <c r="G328" s="4175">
        <v>443098</v>
      </c>
      <c r="H328" s="534"/>
      <c r="I328" s="4175"/>
      <c r="J328" s="2070"/>
      <c r="K328" s="1977">
        <f>K327-G328</f>
        <v>19349475</v>
      </c>
    </row>
    <row r="329" spans="1:11">
      <c r="A329" s="554"/>
      <c r="B329" s="4105"/>
      <c r="C329" s="555" t="s">
        <v>1338</v>
      </c>
      <c r="D329" s="4172" t="s">
        <v>304</v>
      </c>
      <c r="E329" s="4179"/>
      <c r="F329" s="4176"/>
      <c r="G329" s="4176"/>
      <c r="H329" s="515"/>
      <c r="I329" s="4176"/>
      <c r="J329" s="2070"/>
      <c r="K329" s="1978"/>
    </row>
    <row r="330" spans="1:11">
      <c r="A330" s="554"/>
      <c r="B330" s="533"/>
      <c r="C330" s="532"/>
      <c r="D330" s="576"/>
      <c r="E330" s="582"/>
      <c r="F330" s="577"/>
      <c r="G330" s="577"/>
      <c r="H330" s="600"/>
      <c r="I330" s="577"/>
      <c r="J330" s="585">
        <v>1800</v>
      </c>
      <c r="K330" s="1978">
        <f>K328+J330</f>
        <v>19351275</v>
      </c>
    </row>
    <row r="331" spans="1:11">
      <c r="A331" s="9725"/>
      <c r="B331" s="4104"/>
      <c r="C331" s="556" t="s">
        <v>869</v>
      </c>
      <c r="D331" s="4171" t="s">
        <v>1339</v>
      </c>
      <c r="E331" s="1136" t="s">
        <v>1347</v>
      </c>
      <c r="F331" s="4175"/>
      <c r="G331" s="4175">
        <v>52500</v>
      </c>
      <c r="H331" s="537"/>
      <c r="I331" s="4175"/>
      <c r="J331" s="595"/>
      <c r="K331" s="1977">
        <f>K330-G331</f>
        <v>19298775</v>
      </c>
    </row>
    <row r="332" spans="1:11">
      <c r="A332" s="9724"/>
      <c r="B332" s="4105"/>
      <c r="C332" s="555" t="s">
        <v>1433</v>
      </c>
      <c r="D332" s="4172" t="s">
        <v>304</v>
      </c>
      <c r="E332" s="4179"/>
      <c r="F332" s="4176"/>
      <c r="G332" s="4176"/>
      <c r="H332" s="515"/>
      <c r="I332" s="4176"/>
      <c r="J332" s="559"/>
      <c r="K332" s="1978"/>
    </row>
    <row r="333" spans="1:11">
      <c r="A333" s="554"/>
      <c r="B333" s="4103"/>
      <c r="C333" s="532"/>
      <c r="D333" s="576"/>
      <c r="E333" s="582"/>
      <c r="F333" s="577"/>
      <c r="G333" s="577"/>
      <c r="H333" s="600"/>
      <c r="I333" s="577"/>
      <c r="J333" s="585">
        <v>1650</v>
      </c>
      <c r="K333" s="1978">
        <f>K331+J333</f>
        <v>19300425</v>
      </c>
    </row>
    <row r="334" spans="1:11">
      <c r="A334" s="9725"/>
      <c r="B334" s="4104"/>
      <c r="C334" s="474" t="s">
        <v>821</v>
      </c>
      <c r="D334" s="4171" t="s">
        <v>2061</v>
      </c>
      <c r="E334" s="4173" t="s">
        <v>2062</v>
      </c>
      <c r="F334" s="4175"/>
      <c r="G334" s="1975">
        <v>101472</v>
      </c>
      <c r="H334" s="537"/>
      <c r="I334" s="1975"/>
      <c r="J334" s="595"/>
      <c r="K334" s="1977">
        <f>K333-G334</f>
        <v>19198953</v>
      </c>
    </row>
    <row r="335" spans="1:11">
      <c r="A335" s="9724"/>
      <c r="B335" s="4105"/>
      <c r="C335" s="477" t="s">
        <v>2056</v>
      </c>
      <c r="D335" s="4172" t="s">
        <v>1804</v>
      </c>
      <c r="E335" s="4174"/>
      <c r="F335" s="4176"/>
      <c r="G335" s="1976"/>
      <c r="H335" s="515"/>
      <c r="I335" s="1976"/>
      <c r="J335" s="595"/>
      <c r="K335" s="1978"/>
    </row>
    <row r="336" spans="1:11">
      <c r="A336" s="554"/>
      <c r="B336" s="4103"/>
      <c r="C336" s="532"/>
      <c r="D336" s="576"/>
      <c r="E336" s="582"/>
      <c r="F336" s="577"/>
      <c r="G336" s="2034"/>
      <c r="H336" s="600"/>
      <c r="I336" s="2034"/>
      <c r="J336" s="585">
        <v>1800</v>
      </c>
      <c r="K336" s="2080">
        <f>K334+J336</f>
        <v>19200753</v>
      </c>
    </row>
    <row r="337" spans="1:11">
      <c r="A337" s="9725"/>
      <c r="B337" s="4104"/>
      <c r="C337" s="474" t="s">
        <v>815</v>
      </c>
      <c r="D337" s="4171" t="s">
        <v>2061</v>
      </c>
      <c r="E337" s="4173" t="s">
        <v>2062</v>
      </c>
      <c r="F337" s="4175"/>
      <c r="G337" s="1975">
        <v>97156</v>
      </c>
      <c r="H337" s="534"/>
      <c r="I337" s="1975"/>
      <c r="J337" s="595"/>
      <c r="K337" s="1977">
        <f>K336-G337</f>
        <v>19103597</v>
      </c>
    </row>
    <row r="338" spans="1:11">
      <c r="A338" s="9724"/>
      <c r="B338" s="4105"/>
      <c r="C338" s="477" t="s">
        <v>2057</v>
      </c>
      <c r="D338" s="4172" t="s">
        <v>1804</v>
      </c>
      <c r="E338" s="4174"/>
      <c r="F338" s="4176"/>
      <c r="G338" s="1976"/>
      <c r="H338" s="515"/>
      <c r="I338" s="1976"/>
      <c r="J338" s="595"/>
      <c r="K338" s="1978"/>
    </row>
    <row r="339" spans="1:11">
      <c r="A339" s="554"/>
      <c r="B339" s="4103"/>
      <c r="C339" s="532"/>
      <c r="D339" s="576"/>
      <c r="E339" s="582"/>
      <c r="F339" s="577"/>
      <c r="G339" s="2034"/>
      <c r="H339" s="600"/>
      <c r="I339" s="2034"/>
      <c r="J339" s="585">
        <v>1800</v>
      </c>
      <c r="K339" s="1978">
        <f>K337+J339</f>
        <v>19105397</v>
      </c>
    </row>
    <row r="340" spans="1:11">
      <c r="A340" s="9725"/>
      <c r="B340" s="4104"/>
      <c r="C340" s="525" t="s">
        <v>796</v>
      </c>
      <c r="D340" s="4171" t="s">
        <v>2061</v>
      </c>
      <c r="E340" s="4173" t="s">
        <v>2062</v>
      </c>
      <c r="F340" s="4175"/>
      <c r="G340" s="1975">
        <v>63300</v>
      </c>
      <c r="H340" s="537"/>
      <c r="I340" s="1975"/>
      <c r="J340" s="595"/>
      <c r="K340" s="1977">
        <f>K339-G340</f>
        <v>19042097</v>
      </c>
    </row>
    <row r="341" spans="1:11">
      <c r="A341" s="9724"/>
      <c r="B341" s="4105"/>
      <c r="C341" s="539" t="s">
        <v>2058</v>
      </c>
      <c r="D341" s="4172" t="s">
        <v>1804</v>
      </c>
      <c r="E341" s="4174"/>
      <c r="F341" s="4176"/>
      <c r="G341" s="1976"/>
      <c r="H341" s="515"/>
      <c r="I341" s="1976"/>
      <c r="J341" s="595"/>
      <c r="K341" s="1978"/>
    </row>
    <row r="342" spans="1:11">
      <c r="A342" s="554"/>
      <c r="B342" s="4103"/>
      <c r="C342" s="532"/>
      <c r="D342" s="576"/>
      <c r="E342" s="582"/>
      <c r="F342" s="577"/>
      <c r="G342" s="2034"/>
      <c r="H342" s="600"/>
      <c r="I342" s="2034"/>
      <c r="J342" s="585">
        <v>750</v>
      </c>
      <c r="K342" s="1978">
        <f>K340+J342</f>
        <v>19042847</v>
      </c>
    </row>
    <row r="343" spans="1:11">
      <c r="A343" s="9725"/>
      <c r="B343" s="4104"/>
      <c r="C343" s="525" t="s">
        <v>796</v>
      </c>
      <c r="D343" s="4171" t="s">
        <v>2061</v>
      </c>
      <c r="E343" s="4173" t="s">
        <v>2062</v>
      </c>
      <c r="F343" s="4175"/>
      <c r="G343" s="1975">
        <v>41300</v>
      </c>
      <c r="H343" s="537"/>
      <c r="I343" s="1975"/>
      <c r="J343" s="595"/>
      <c r="K343" s="1977">
        <f>K342-G343</f>
        <v>19001547</v>
      </c>
    </row>
    <row r="344" spans="1:11">
      <c r="A344" s="9724"/>
      <c r="B344" s="4105"/>
      <c r="C344" s="539" t="s">
        <v>2059</v>
      </c>
      <c r="D344" s="4172" t="s">
        <v>1804</v>
      </c>
      <c r="E344" s="4174"/>
      <c r="F344" s="4176"/>
      <c r="G344" s="1976"/>
      <c r="H344" s="515"/>
      <c r="I344" s="1976"/>
      <c r="J344" s="595"/>
      <c r="K344" s="1978"/>
    </row>
    <row r="345" spans="1:11">
      <c r="A345" s="554"/>
      <c r="B345" s="533"/>
      <c r="C345" s="532"/>
      <c r="D345" s="576"/>
      <c r="E345" s="582"/>
      <c r="F345" s="577"/>
      <c r="G345" s="2034"/>
      <c r="H345" s="600"/>
      <c r="I345" s="2034"/>
      <c r="J345" s="585">
        <v>750</v>
      </c>
      <c r="K345" s="2035">
        <f>K343+J345</f>
        <v>19002297</v>
      </c>
    </row>
    <row r="346" spans="1:11">
      <c r="A346" s="9725"/>
      <c r="B346" s="4104"/>
      <c r="C346" s="556" t="s">
        <v>869</v>
      </c>
      <c r="D346" s="4171" t="s">
        <v>2061</v>
      </c>
      <c r="E346" s="4173" t="s">
        <v>2062</v>
      </c>
      <c r="F346" s="4175"/>
      <c r="G346" s="4175">
        <v>50575</v>
      </c>
      <c r="H346" s="4175"/>
      <c r="I346" s="4175"/>
      <c r="J346" s="595"/>
      <c r="K346" s="1977">
        <f>K345-G346</f>
        <v>18951722</v>
      </c>
    </row>
    <row r="347" spans="1:11">
      <c r="A347" s="9724"/>
      <c r="B347" s="4105"/>
      <c r="C347" s="555" t="s">
        <v>2060</v>
      </c>
      <c r="D347" s="4172" t="s">
        <v>1804</v>
      </c>
      <c r="E347" s="4174"/>
      <c r="F347" s="4176"/>
      <c r="G347" s="4176"/>
      <c r="H347" s="4176"/>
      <c r="I347" s="4176"/>
      <c r="J347" s="559"/>
      <c r="K347" s="1978"/>
    </row>
    <row r="348" spans="1:11">
      <c r="A348" s="554"/>
      <c r="B348" s="4105"/>
      <c r="C348" s="532"/>
      <c r="D348" s="576"/>
      <c r="E348" s="582"/>
      <c r="F348" s="577"/>
      <c r="G348" s="577"/>
      <c r="H348" s="600"/>
      <c r="I348" s="577"/>
      <c r="J348" s="604">
        <v>1650</v>
      </c>
      <c r="K348" s="1978">
        <f>K346+J348</f>
        <v>18953372</v>
      </c>
    </row>
    <row r="349" spans="1:11">
      <c r="A349" s="9725"/>
      <c r="B349" s="4104"/>
      <c r="C349" s="517" t="s">
        <v>1716</v>
      </c>
      <c r="D349" s="4192" t="s">
        <v>1095</v>
      </c>
      <c r="E349" s="4190" t="s">
        <v>2090</v>
      </c>
      <c r="F349" s="4194"/>
      <c r="G349" s="4194">
        <v>42300</v>
      </c>
      <c r="H349" s="537"/>
      <c r="I349" s="1975"/>
      <c r="J349" s="595"/>
      <c r="K349" s="1977">
        <f>K348-G349</f>
        <v>18911072</v>
      </c>
    </row>
    <row r="350" spans="1:11">
      <c r="A350" s="9724"/>
      <c r="B350" s="4105"/>
      <c r="C350" s="555" t="s">
        <v>2089</v>
      </c>
      <c r="D350" s="4193" t="s">
        <v>1819</v>
      </c>
      <c r="E350" s="4191"/>
      <c r="F350" s="4195"/>
      <c r="G350" s="4195"/>
      <c r="H350" s="515"/>
      <c r="I350" s="1976"/>
      <c r="J350" s="595"/>
      <c r="K350" s="1978"/>
    </row>
    <row r="351" spans="1:11">
      <c r="A351" s="554"/>
      <c r="B351" s="4105"/>
      <c r="C351" s="532"/>
      <c r="D351" s="576"/>
      <c r="E351" s="582"/>
      <c r="F351" s="577"/>
      <c r="G351" s="577"/>
      <c r="H351" s="600"/>
      <c r="I351" s="2034"/>
      <c r="J351" s="585">
        <v>750</v>
      </c>
      <c r="K351" s="1978">
        <f>K349+J351</f>
        <v>18911822</v>
      </c>
    </row>
    <row r="352" spans="1:11">
      <c r="A352" s="9725"/>
      <c r="B352" s="4104"/>
      <c r="C352" s="556" t="s">
        <v>869</v>
      </c>
      <c r="D352" s="4192" t="s">
        <v>1095</v>
      </c>
      <c r="E352" s="4190" t="s">
        <v>2090</v>
      </c>
      <c r="F352" s="4188"/>
      <c r="G352" s="4188">
        <v>231898</v>
      </c>
      <c r="H352" s="537"/>
      <c r="I352" s="4188"/>
      <c r="J352" s="595"/>
      <c r="K352" s="1977">
        <f>K351-G352</f>
        <v>18679924</v>
      </c>
    </row>
    <row r="353" spans="1:11">
      <c r="A353" s="9724"/>
      <c r="B353" s="4105"/>
      <c r="C353" s="555" t="s">
        <v>2091</v>
      </c>
      <c r="D353" s="4193" t="s">
        <v>1819</v>
      </c>
      <c r="E353" s="4191"/>
      <c r="F353" s="4189"/>
      <c r="G353" s="4189"/>
      <c r="H353" s="515"/>
      <c r="I353" s="4189"/>
      <c r="J353" s="559"/>
      <c r="K353" s="1978"/>
    </row>
    <row r="354" spans="1:11">
      <c r="A354" s="554"/>
      <c r="B354" s="4103"/>
      <c r="C354" s="532"/>
      <c r="D354" s="576"/>
      <c r="E354" s="582"/>
      <c r="F354" s="577"/>
      <c r="G354" s="577"/>
      <c r="H354" s="600"/>
      <c r="I354" s="577"/>
      <c r="J354" s="585">
        <v>1650</v>
      </c>
      <c r="K354" s="1978">
        <f>K352+J354</f>
        <v>18681574</v>
      </c>
    </row>
    <row r="355" spans="1:11">
      <c r="A355" s="9725"/>
      <c r="B355" s="4104"/>
      <c r="C355" s="556" t="s">
        <v>869</v>
      </c>
      <c r="D355" s="4192" t="s">
        <v>1095</v>
      </c>
      <c r="E355" s="4190" t="s">
        <v>2090</v>
      </c>
      <c r="F355" s="4188"/>
      <c r="G355" s="4188">
        <v>69660</v>
      </c>
      <c r="H355" s="4188"/>
      <c r="I355" s="4188"/>
      <c r="J355" s="4199"/>
      <c r="K355" s="1977">
        <f>K354-G355</f>
        <v>18611914</v>
      </c>
    </row>
    <row r="356" spans="1:11">
      <c r="A356" s="9724"/>
      <c r="B356" s="4105"/>
      <c r="C356" s="555" t="s">
        <v>2092</v>
      </c>
      <c r="D356" s="4193" t="s">
        <v>1819</v>
      </c>
      <c r="E356" s="4191"/>
      <c r="F356" s="4189"/>
      <c r="G356" s="4189"/>
      <c r="H356" s="4189"/>
      <c r="I356" s="4189"/>
      <c r="J356" s="4200"/>
      <c r="K356" s="1978"/>
    </row>
    <row r="357" spans="1:11">
      <c r="A357" s="554"/>
      <c r="B357" s="4105"/>
      <c r="C357" s="532"/>
      <c r="D357" s="576"/>
      <c r="E357" s="582"/>
      <c r="F357" s="577"/>
      <c r="G357" s="577"/>
      <c r="H357" s="600"/>
      <c r="I357" s="577"/>
      <c r="J357" s="585">
        <v>1650</v>
      </c>
      <c r="K357" s="1978">
        <f>K355+J357</f>
        <v>18613564</v>
      </c>
    </row>
    <row r="358" spans="1:11">
      <c r="A358" s="9725"/>
      <c r="B358" s="4104"/>
      <c r="C358" s="556" t="s">
        <v>869</v>
      </c>
      <c r="D358" s="4192" t="s">
        <v>1095</v>
      </c>
      <c r="E358" s="4190" t="s">
        <v>2090</v>
      </c>
      <c r="F358" s="4188"/>
      <c r="G358" s="4188">
        <v>249918</v>
      </c>
      <c r="H358" s="4188"/>
      <c r="I358" s="4188"/>
      <c r="J358" s="4199"/>
      <c r="K358" s="1977">
        <f>K357-G358</f>
        <v>18363646</v>
      </c>
    </row>
    <row r="359" spans="1:11">
      <c r="A359" s="9724"/>
      <c r="B359" s="4105"/>
      <c r="C359" s="555" t="s">
        <v>2093</v>
      </c>
      <c r="D359" s="4193" t="s">
        <v>1819</v>
      </c>
      <c r="E359" s="4191"/>
      <c r="F359" s="4189"/>
      <c r="G359" s="4189"/>
      <c r="H359" s="4189"/>
      <c r="I359" s="4189"/>
      <c r="J359" s="4200"/>
      <c r="K359" s="1978"/>
    </row>
    <row r="360" spans="1:11">
      <c r="A360" s="554"/>
      <c r="B360" s="4103"/>
      <c r="C360" s="532"/>
      <c r="D360" s="576"/>
      <c r="E360" s="582"/>
      <c r="F360" s="577"/>
      <c r="G360" s="577"/>
      <c r="H360" s="600"/>
      <c r="I360" s="577"/>
      <c r="J360" s="585">
        <v>1650</v>
      </c>
      <c r="K360" s="1978">
        <f>K358+J360</f>
        <v>18365296</v>
      </c>
    </row>
    <row r="361" spans="1:11">
      <c r="A361" s="9725"/>
      <c r="B361" s="4104"/>
      <c r="C361" s="665" t="s">
        <v>815</v>
      </c>
      <c r="D361" s="4196"/>
      <c r="E361" s="4197"/>
      <c r="F361" s="4198"/>
      <c r="G361" s="4188"/>
      <c r="H361" s="1975">
        <v>609110</v>
      </c>
      <c r="I361" s="1975"/>
      <c r="J361" s="595"/>
      <c r="K361" s="1977">
        <f>K360-H361</f>
        <v>17756186</v>
      </c>
    </row>
    <row r="362" spans="1:11">
      <c r="A362" s="9724"/>
      <c r="B362" s="4105"/>
      <c r="C362" s="538" t="s">
        <v>1954</v>
      </c>
      <c r="D362" s="4193"/>
      <c r="E362" s="4191"/>
      <c r="F362" s="4189"/>
      <c r="G362" s="4189"/>
      <c r="H362" s="1976"/>
      <c r="I362" s="1976"/>
      <c r="J362" s="595"/>
      <c r="K362" s="1978"/>
    </row>
    <row r="363" spans="1:11">
      <c r="A363" s="554"/>
      <c r="B363" s="4105"/>
      <c r="C363" s="528"/>
      <c r="D363" s="576"/>
      <c r="E363" s="582"/>
      <c r="F363" s="577"/>
      <c r="G363" s="577"/>
      <c r="H363" s="2034"/>
      <c r="I363" s="2034"/>
      <c r="J363" s="585">
        <v>1800</v>
      </c>
      <c r="K363" s="1978">
        <f>K361+J363</f>
        <v>17757986</v>
      </c>
    </row>
    <row r="364" spans="1:11">
      <c r="A364" s="9725"/>
      <c r="B364" s="4104"/>
      <c r="C364" s="457" t="s">
        <v>781</v>
      </c>
      <c r="D364" s="4192"/>
      <c r="E364" s="1796"/>
      <c r="F364" s="4188"/>
      <c r="G364" s="1960"/>
      <c r="H364" s="537">
        <v>384890</v>
      </c>
      <c r="I364" s="4188"/>
      <c r="J364" s="595"/>
      <c r="K364" s="1977">
        <f>K363-H364</f>
        <v>17373096</v>
      </c>
    </row>
    <row r="365" spans="1:11">
      <c r="A365" s="9724"/>
      <c r="B365" s="4105"/>
      <c r="C365" s="3250" t="s">
        <v>1828</v>
      </c>
      <c r="D365" s="4196"/>
      <c r="E365" s="4197"/>
      <c r="F365" s="4198"/>
      <c r="G365" s="4198"/>
      <c r="H365" s="3253"/>
      <c r="I365" s="4198"/>
      <c r="J365" s="595"/>
      <c r="K365" s="1978"/>
    </row>
    <row r="366" spans="1:11">
      <c r="A366" s="554"/>
      <c r="B366" s="4103"/>
      <c r="C366" s="532"/>
      <c r="D366" s="576"/>
      <c r="E366" s="582"/>
      <c r="F366" s="575"/>
      <c r="G366" s="575"/>
      <c r="H366" s="2200"/>
      <c r="I366" s="575"/>
      <c r="J366" s="585">
        <v>1500</v>
      </c>
      <c r="K366" s="1978">
        <f>K364+J366</f>
        <v>17374596</v>
      </c>
    </row>
    <row r="367" spans="1:11">
      <c r="A367" s="9725"/>
      <c r="B367" s="4104"/>
      <c r="C367" s="480" t="s">
        <v>821</v>
      </c>
      <c r="D367" s="4196" t="s">
        <v>1892</v>
      </c>
      <c r="E367" s="4197" t="s">
        <v>1894</v>
      </c>
      <c r="F367" s="4198"/>
      <c r="G367" s="4198"/>
      <c r="H367" s="2566">
        <v>64211</v>
      </c>
      <c r="I367" s="2566"/>
      <c r="J367" s="595"/>
      <c r="K367" s="1977">
        <f>K366-H367</f>
        <v>17310385</v>
      </c>
    </row>
    <row r="368" spans="1:11">
      <c r="A368" s="9724"/>
      <c r="B368" s="4105"/>
      <c r="C368" s="477" t="s">
        <v>1895</v>
      </c>
      <c r="D368" s="4193" t="s">
        <v>1893</v>
      </c>
      <c r="E368" s="4191"/>
      <c r="F368" s="4189"/>
      <c r="G368" s="4189"/>
      <c r="H368" s="1976"/>
      <c r="I368" s="1976"/>
      <c r="J368" s="595"/>
      <c r="K368" s="1978"/>
    </row>
    <row r="369" spans="1:11">
      <c r="A369" s="554"/>
      <c r="B369" s="4105"/>
      <c r="C369" s="532"/>
      <c r="D369" s="528"/>
      <c r="E369" s="584"/>
      <c r="F369" s="577"/>
      <c r="G369" s="577"/>
      <c r="H369" s="2034"/>
      <c r="I369" s="2034"/>
      <c r="J369" s="585">
        <v>1800</v>
      </c>
      <c r="K369" s="1978">
        <f>K367+J369</f>
        <v>17312185</v>
      </c>
    </row>
    <row r="370" spans="1:11">
      <c r="A370" s="9725"/>
      <c r="B370" s="4104"/>
      <c r="C370" s="665" t="s">
        <v>815</v>
      </c>
      <c r="D370" s="4196" t="s">
        <v>1892</v>
      </c>
      <c r="E370" s="4197" t="s">
        <v>1894</v>
      </c>
      <c r="F370" s="4198"/>
      <c r="G370" s="4188"/>
      <c r="H370" s="1975">
        <v>134281</v>
      </c>
      <c r="I370" s="1975"/>
      <c r="J370" s="595"/>
      <c r="K370" s="1977">
        <f>K369-H370</f>
        <v>17177904</v>
      </c>
    </row>
    <row r="371" spans="1:11">
      <c r="A371" s="9724"/>
      <c r="B371" s="4105"/>
      <c r="C371" s="538" t="s">
        <v>1896</v>
      </c>
      <c r="D371" s="4193" t="s">
        <v>1893</v>
      </c>
      <c r="E371" s="4191"/>
      <c r="F371" s="4189"/>
      <c r="G371" s="4189"/>
      <c r="H371" s="1976"/>
      <c r="I371" s="1976"/>
      <c r="J371" s="595"/>
      <c r="K371" s="1978"/>
    </row>
    <row r="372" spans="1:11">
      <c r="A372" s="554"/>
      <c r="B372" s="4103"/>
      <c r="C372" s="528"/>
      <c r="D372" s="576"/>
      <c r="E372" s="582"/>
      <c r="F372" s="577"/>
      <c r="G372" s="577"/>
      <c r="H372" s="2034"/>
      <c r="I372" s="2034"/>
      <c r="J372" s="585">
        <v>1800</v>
      </c>
      <c r="K372" s="1978">
        <f>K370+J372</f>
        <v>17179704</v>
      </c>
    </row>
    <row r="373" spans="1:11">
      <c r="A373" s="9725"/>
      <c r="B373" s="4104"/>
      <c r="C373" s="499" t="s">
        <v>781</v>
      </c>
      <c r="D373" s="4196" t="s">
        <v>1892</v>
      </c>
      <c r="E373" s="4197" t="s">
        <v>1894</v>
      </c>
      <c r="F373" s="4194"/>
      <c r="G373" s="4194"/>
      <c r="H373" s="1975">
        <v>20390</v>
      </c>
      <c r="I373" s="1975"/>
      <c r="J373" s="595"/>
      <c r="K373" s="1977">
        <f>K372-H373</f>
        <v>17159314</v>
      </c>
    </row>
    <row r="374" spans="1:11">
      <c r="A374" s="9724"/>
      <c r="B374" s="4105"/>
      <c r="C374" s="477" t="s">
        <v>1897</v>
      </c>
      <c r="D374" s="4193" t="s">
        <v>1893</v>
      </c>
      <c r="E374" s="4191"/>
      <c r="F374" s="4195"/>
      <c r="G374" s="4195"/>
      <c r="H374" s="1976"/>
      <c r="I374" s="1976"/>
      <c r="J374" s="595"/>
      <c r="K374" s="1978"/>
    </row>
    <row r="375" spans="1:11">
      <c r="A375" s="554"/>
      <c r="B375" s="4105"/>
      <c r="C375" s="532"/>
      <c r="D375" s="576"/>
      <c r="E375" s="582"/>
      <c r="F375" s="577"/>
      <c r="G375" s="577"/>
      <c r="H375" s="2034"/>
      <c r="I375" s="2034"/>
      <c r="J375" s="585">
        <v>1500</v>
      </c>
      <c r="K375" s="1978">
        <f>K373+J375</f>
        <v>17160814</v>
      </c>
    </row>
    <row r="376" spans="1:11">
      <c r="A376" s="9725"/>
      <c r="B376" s="4104"/>
      <c r="C376" s="499" t="s">
        <v>781</v>
      </c>
      <c r="D376" s="4196" t="s">
        <v>1892</v>
      </c>
      <c r="E376" s="4197" t="s">
        <v>1894</v>
      </c>
      <c r="F376" s="4188"/>
      <c r="G376" s="4188"/>
      <c r="H376" s="1975">
        <v>42140</v>
      </c>
      <c r="I376" s="1975"/>
      <c r="J376" s="595"/>
      <c r="K376" s="1977">
        <f>K375-H376</f>
        <v>17118674</v>
      </c>
    </row>
    <row r="377" spans="1:11">
      <c r="A377" s="9724"/>
      <c r="B377" s="4105"/>
      <c r="C377" s="477" t="s">
        <v>1898</v>
      </c>
      <c r="D377" s="4193" t="s">
        <v>1893</v>
      </c>
      <c r="E377" s="4191"/>
      <c r="F377" s="4189"/>
      <c r="G377" s="4189"/>
      <c r="H377" s="1976"/>
      <c r="I377" s="1976"/>
      <c r="J377" s="595"/>
      <c r="K377" s="1978"/>
    </row>
    <row r="378" spans="1:11">
      <c r="A378" s="554"/>
      <c r="B378" s="4103"/>
      <c r="C378" s="532"/>
      <c r="D378" s="576"/>
      <c r="E378" s="582"/>
      <c r="F378" s="577"/>
      <c r="G378" s="577"/>
      <c r="H378" s="2034"/>
      <c r="I378" s="2034"/>
      <c r="J378" s="585">
        <v>1500</v>
      </c>
      <c r="K378" s="1978">
        <f>K376+J378</f>
        <v>17120174</v>
      </c>
    </row>
    <row r="379" spans="1:11">
      <c r="A379" s="9725"/>
      <c r="B379" s="4104"/>
      <c r="C379" s="556" t="s">
        <v>869</v>
      </c>
      <c r="D379" s="4196" t="s">
        <v>1892</v>
      </c>
      <c r="E379" s="4197" t="s">
        <v>1894</v>
      </c>
      <c r="F379" s="4188"/>
      <c r="G379" s="4188"/>
      <c r="H379" s="1960">
        <v>63674</v>
      </c>
      <c r="I379" s="1960"/>
      <c r="J379" s="4199"/>
      <c r="K379" s="1977">
        <f>K378-H379</f>
        <v>17056500</v>
      </c>
    </row>
    <row r="380" spans="1:11">
      <c r="A380" s="9724"/>
      <c r="B380" s="4105"/>
      <c r="C380" s="555" t="s">
        <v>1903</v>
      </c>
      <c r="D380" s="4193" t="s">
        <v>1893</v>
      </c>
      <c r="E380" s="4191"/>
      <c r="F380" s="4189"/>
      <c r="G380" s="4189"/>
      <c r="H380" s="1961"/>
      <c r="I380" s="1961"/>
      <c r="J380" s="4200"/>
      <c r="K380" s="1978"/>
    </row>
    <row r="381" spans="1:11">
      <c r="A381" s="554"/>
      <c r="B381" s="4105"/>
      <c r="C381" s="532"/>
      <c r="D381" s="576"/>
      <c r="E381" s="582"/>
      <c r="F381" s="600"/>
      <c r="G381" s="600"/>
      <c r="H381" s="600"/>
      <c r="I381" s="600"/>
      <c r="J381" s="585">
        <v>1650</v>
      </c>
      <c r="K381" s="1978">
        <f>K379+J381</f>
        <v>17058150</v>
      </c>
    </row>
    <row r="382" spans="1:11">
      <c r="A382" s="9725"/>
      <c r="B382" s="4104"/>
      <c r="C382" s="556" t="s">
        <v>869</v>
      </c>
      <c r="D382" s="4196" t="s">
        <v>1892</v>
      </c>
      <c r="E382" s="4197" t="s">
        <v>1894</v>
      </c>
      <c r="F382" s="4198"/>
      <c r="G382" s="4188"/>
      <c r="H382" s="4188">
        <v>44162</v>
      </c>
      <c r="I382" s="4188"/>
      <c r="J382" s="923"/>
      <c r="K382" s="1977">
        <f>K381-H382</f>
        <v>17013988</v>
      </c>
    </row>
    <row r="383" spans="1:11">
      <c r="A383" s="9724"/>
      <c r="B383" s="4105"/>
      <c r="C383" s="555" t="s">
        <v>1904</v>
      </c>
      <c r="D383" s="4193" t="s">
        <v>1893</v>
      </c>
      <c r="E383" s="4191"/>
      <c r="F383" s="4189"/>
      <c r="G383" s="4189"/>
      <c r="H383" s="4189"/>
      <c r="I383" s="4189"/>
      <c r="J383" s="460"/>
      <c r="K383" s="1978"/>
    </row>
    <row r="384" spans="1:11">
      <c r="A384" s="554"/>
      <c r="B384" s="4105"/>
      <c r="C384" s="532"/>
      <c r="D384" s="528"/>
      <c r="E384" s="584"/>
      <c r="F384" s="577"/>
      <c r="G384" s="577"/>
      <c r="H384" s="600"/>
      <c r="I384" s="577"/>
      <c r="J384" s="585">
        <v>1650</v>
      </c>
      <c r="K384" s="1978">
        <f>K382+J384</f>
        <v>17015638</v>
      </c>
    </row>
    <row r="385" spans="1:11">
      <c r="A385" s="9725"/>
      <c r="B385" s="4104"/>
      <c r="C385" s="517" t="s">
        <v>864</v>
      </c>
      <c r="D385" s="4192" t="s">
        <v>743</v>
      </c>
      <c r="E385" s="4190" t="s">
        <v>1177</v>
      </c>
      <c r="F385" s="4188"/>
      <c r="G385" s="4194">
        <v>102500</v>
      </c>
      <c r="H385" s="4188"/>
      <c r="I385" s="4188"/>
      <c r="J385" s="4199"/>
      <c r="K385" s="1977">
        <f>K384-G385</f>
        <v>16913138</v>
      </c>
    </row>
    <row r="386" spans="1:11">
      <c r="A386" s="9724"/>
      <c r="B386" s="4105"/>
      <c r="C386" s="555" t="s">
        <v>1028</v>
      </c>
      <c r="D386" s="4193" t="s">
        <v>46</v>
      </c>
      <c r="E386" s="4191"/>
      <c r="F386" s="4189"/>
      <c r="G386" s="4195"/>
      <c r="H386" s="4189"/>
      <c r="I386" s="4189"/>
      <c r="J386" s="4200"/>
      <c r="K386" s="1978"/>
    </row>
    <row r="387" spans="1:11">
      <c r="A387" s="554"/>
      <c r="B387" s="4103"/>
      <c r="C387" s="532"/>
      <c r="D387" s="576"/>
      <c r="E387" s="582"/>
      <c r="F387" s="577"/>
      <c r="G387" s="577"/>
      <c r="H387" s="600"/>
      <c r="I387" s="577"/>
      <c r="J387" s="604">
        <v>1800</v>
      </c>
      <c r="K387" s="1978">
        <f>K385+J387</f>
        <v>16914938</v>
      </c>
    </row>
    <row r="388" spans="1:11">
      <c r="A388" s="9725"/>
      <c r="B388" s="4104" t="s">
        <v>2123</v>
      </c>
      <c r="C388" s="556" t="s">
        <v>1109</v>
      </c>
      <c r="D388" s="4201" t="s">
        <v>1591</v>
      </c>
      <c r="E388" s="4203" t="s">
        <v>1601</v>
      </c>
      <c r="F388" s="4205"/>
      <c r="G388" s="4205">
        <v>502500</v>
      </c>
      <c r="H388" s="4205"/>
      <c r="I388" s="4205"/>
      <c r="J388" s="4208"/>
      <c r="K388" s="1977">
        <f>K387-G388</f>
        <v>16412438</v>
      </c>
    </row>
    <row r="389" spans="1:11">
      <c r="A389" s="9724"/>
      <c r="B389" s="4105"/>
      <c r="C389" s="555" t="s">
        <v>1590</v>
      </c>
      <c r="D389" s="4202" t="s">
        <v>956</v>
      </c>
      <c r="E389" s="533"/>
      <c r="F389" s="4206"/>
      <c r="G389" s="4206"/>
      <c r="H389" s="4206"/>
      <c r="I389" s="4206"/>
      <c r="J389" s="4209"/>
      <c r="K389" s="1978"/>
    </row>
    <row r="390" spans="1:11">
      <c r="A390" s="554"/>
      <c r="B390" s="4105"/>
      <c r="C390" s="532"/>
      <c r="D390" s="576"/>
      <c r="E390" s="582"/>
      <c r="F390" s="575"/>
      <c r="G390" s="575"/>
      <c r="H390" s="586"/>
      <c r="I390" s="575"/>
      <c r="J390" s="604">
        <v>1800</v>
      </c>
      <c r="K390" s="1978">
        <f>K388+J390</f>
        <v>16414238</v>
      </c>
    </row>
    <row r="391" spans="1:11">
      <c r="A391" s="9725"/>
      <c r="B391" s="4104"/>
      <c r="C391" s="545" t="s">
        <v>812</v>
      </c>
      <c r="D391" s="518" t="s">
        <v>1335</v>
      </c>
      <c r="E391" s="4203"/>
      <c r="F391" s="4205"/>
      <c r="G391" s="4205"/>
      <c r="H391" s="537"/>
      <c r="I391" s="1975">
        <v>414729</v>
      </c>
      <c r="J391" s="464"/>
      <c r="K391" s="2082">
        <f>K390-I391</f>
        <v>15999509</v>
      </c>
    </row>
    <row r="392" spans="1:11">
      <c r="A392" s="9724"/>
      <c r="B392" s="4105"/>
      <c r="C392" s="553" t="s">
        <v>813</v>
      </c>
      <c r="D392" s="519" t="s">
        <v>814</v>
      </c>
      <c r="E392" s="4204"/>
      <c r="F392" s="4206"/>
      <c r="G392" s="4206"/>
      <c r="H392" s="515"/>
      <c r="I392" s="1976"/>
      <c r="J392" s="559"/>
      <c r="K392" s="2083"/>
    </row>
    <row r="393" spans="1:11">
      <c r="A393" s="554"/>
      <c r="B393" s="4103"/>
      <c r="C393" s="532"/>
      <c r="D393" s="576"/>
      <c r="E393" s="582"/>
      <c r="F393" s="577"/>
      <c r="G393" s="577"/>
      <c r="H393" s="600"/>
      <c r="I393" s="577"/>
      <c r="J393" s="585">
        <v>1800</v>
      </c>
      <c r="K393" s="1978">
        <f>K391+J393</f>
        <v>16001309</v>
      </c>
    </row>
    <row r="394" spans="1:11">
      <c r="A394" s="9725"/>
      <c r="B394" s="4104"/>
      <c r="C394" s="562" t="s">
        <v>815</v>
      </c>
      <c r="D394" s="4201" t="s">
        <v>1335</v>
      </c>
      <c r="E394" s="4203"/>
      <c r="F394" s="4205"/>
      <c r="G394" s="4205"/>
      <c r="H394" s="537"/>
      <c r="I394" s="1975">
        <v>98426</v>
      </c>
      <c r="J394" s="464"/>
      <c r="K394" s="1977">
        <f>K393-I394</f>
        <v>15902883</v>
      </c>
    </row>
    <row r="395" spans="1:11">
      <c r="A395" s="9724"/>
      <c r="B395" s="4105"/>
      <c r="C395" s="553" t="s">
        <v>1026</v>
      </c>
      <c r="D395" s="4202" t="s">
        <v>814</v>
      </c>
      <c r="E395" s="4204"/>
      <c r="F395" s="4206"/>
      <c r="G395" s="4206"/>
      <c r="H395" s="515"/>
      <c r="I395" s="1976"/>
      <c r="J395" s="559"/>
      <c r="K395" s="1978"/>
    </row>
    <row r="396" spans="1:11">
      <c r="A396" s="554"/>
      <c r="B396" s="4105"/>
      <c r="C396" s="532"/>
      <c r="D396" s="576"/>
      <c r="E396" s="582"/>
      <c r="F396" s="577"/>
      <c r="G396" s="577"/>
      <c r="H396" s="600"/>
      <c r="I396" s="577"/>
      <c r="J396" s="1979">
        <v>1800</v>
      </c>
      <c r="K396" s="2035">
        <f>K394+J396</f>
        <v>15904683</v>
      </c>
    </row>
    <row r="397" spans="1:11">
      <c r="A397" s="9725"/>
      <c r="B397" s="4104"/>
      <c r="C397" s="457" t="s">
        <v>781</v>
      </c>
      <c r="D397" s="4201"/>
      <c r="E397" s="1136"/>
      <c r="F397" s="4205"/>
      <c r="G397" s="4205"/>
      <c r="H397" s="537"/>
      <c r="I397" s="4205">
        <v>31390</v>
      </c>
      <c r="J397" s="595"/>
      <c r="K397" s="1977">
        <f>K396-I397</f>
        <v>15873293</v>
      </c>
    </row>
    <row r="398" spans="1:11">
      <c r="A398" s="9724"/>
      <c r="B398" s="4105"/>
      <c r="C398" s="461" t="s">
        <v>1830</v>
      </c>
      <c r="D398" s="4202"/>
      <c r="E398" s="4207"/>
      <c r="F398" s="4206"/>
      <c r="G398" s="4206"/>
      <c r="H398" s="515"/>
      <c r="I398" s="4206"/>
      <c r="J398" s="595"/>
      <c r="K398" s="1978"/>
    </row>
    <row r="399" spans="1:11">
      <c r="A399" s="554"/>
      <c r="B399" s="4105"/>
      <c r="C399" s="532"/>
      <c r="D399" s="576"/>
      <c r="E399" s="582"/>
      <c r="F399" s="577"/>
      <c r="G399" s="577"/>
      <c r="H399" s="600"/>
      <c r="I399" s="577"/>
      <c r="J399" s="585">
        <v>1500</v>
      </c>
      <c r="K399" s="1978">
        <f>K397+J399</f>
        <v>15874793</v>
      </c>
    </row>
    <row r="400" spans="1:11">
      <c r="A400" s="9725"/>
      <c r="B400" s="4104" t="s">
        <v>2124</v>
      </c>
      <c r="C400" s="517" t="s">
        <v>1109</v>
      </c>
      <c r="D400" s="4212" t="s">
        <v>1831</v>
      </c>
      <c r="E400" s="4216" t="s">
        <v>717</v>
      </c>
      <c r="F400" s="4210"/>
      <c r="G400" s="4210">
        <v>502500</v>
      </c>
      <c r="H400" s="4210"/>
      <c r="I400" s="4210"/>
      <c r="J400" s="4214"/>
      <c r="K400" s="1977">
        <f>K399-G400</f>
        <v>15372293</v>
      </c>
    </row>
    <row r="401" spans="1:11">
      <c r="A401" s="9724"/>
      <c r="B401" s="4105"/>
      <c r="C401" s="477" t="s">
        <v>1179</v>
      </c>
      <c r="D401" s="4213" t="s">
        <v>250</v>
      </c>
      <c r="E401" s="4217"/>
      <c r="F401" s="4211"/>
      <c r="G401" s="4211"/>
      <c r="H401" s="4211"/>
      <c r="I401" s="4211"/>
      <c r="J401" s="4215"/>
      <c r="K401" s="1978"/>
    </row>
    <row r="402" spans="1:11">
      <c r="A402" s="554"/>
      <c r="B402" s="4103"/>
      <c r="C402" s="1795"/>
      <c r="D402" s="576"/>
      <c r="E402" s="582"/>
      <c r="F402" s="577"/>
      <c r="G402" s="577"/>
      <c r="H402" s="600"/>
      <c r="I402" s="577"/>
      <c r="J402" s="604">
        <v>1800</v>
      </c>
      <c r="K402" s="1978">
        <f>K400+J402</f>
        <v>15374093</v>
      </c>
    </row>
    <row r="403" spans="1:11">
      <c r="A403" s="9725"/>
      <c r="B403" s="4104" t="s">
        <v>2125</v>
      </c>
      <c r="C403" s="545" t="s">
        <v>1109</v>
      </c>
      <c r="D403" s="4218" t="s">
        <v>1584</v>
      </c>
      <c r="E403" s="974" t="s">
        <v>56</v>
      </c>
      <c r="F403" s="4220"/>
      <c r="G403" s="4220">
        <v>502500</v>
      </c>
      <c r="H403" s="4220"/>
      <c r="I403" s="4220"/>
      <c r="J403" s="4227"/>
      <c r="K403" s="2032">
        <f>K402-G403</f>
        <v>14871593</v>
      </c>
    </row>
    <row r="404" spans="1:11">
      <c r="A404" s="9724"/>
      <c r="B404" s="4105"/>
      <c r="C404" s="555" t="s">
        <v>1583</v>
      </c>
      <c r="D404" s="4219" t="s">
        <v>1384</v>
      </c>
      <c r="E404" s="4226"/>
      <c r="F404" s="4221"/>
      <c r="G404" s="4221"/>
      <c r="H404" s="4221"/>
      <c r="I404" s="4221"/>
      <c r="J404" s="4228"/>
      <c r="K404" s="1978"/>
    </row>
    <row r="405" spans="1:11">
      <c r="A405" s="554"/>
      <c r="B405" s="4105"/>
      <c r="C405" s="532"/>
      <c r="D405" s="576"/>
      <c r="E405" s="582"/>
      <c r="F405" s="575"/>
      <c r="G405" s="575"/>
      <c r="H405" s="586"/>
      <c r="I405" s="575"/>
      <c r="J405" s="585">
        <v>1800</v>
      </c>
      <c r="K405" s="1978">
        <f>K403+J405</f>
        <v>14873393</v>
      </c>
    </row>
    <row r="406" spans="1:11">
      <c r="A406" s="9725"/>
      <c r="B406" s="4104"/>
      <c r="C406" s="556" t="s">
        <v>864</v>
      </c>
      <c r="D406" s="4218" t="s">
        <v>983</v>
      </c>
      <c r="E406" s="4222" t="s">
        <v>262</v>
      </c>
      <c r="F406" s="4220"/>
      <c r="G406" s="4224">
        <v>102500</v>
      </c>
      <c r="H406" s="534"/>
      <c r="I406" s="4220"/>
      <c r="J406" s="595"/>
      <c r="K406" s="1977">
        <f>K405-G406</f>
        <v>14770893</v>
      </c>
    </row>
    <row r="407" spans="1:11">
      <c r="A407" s="9724"/>
      <c r="B407" s="4105"/>
      <c r="C407" s="555" t="s">
        <v>1581</v>
      </c>
      <c r="D407" s="4219" t="s">
        <v>38</v>
      </c>
      <c r="E407" s="4223"/>
      <c r="F407" s="4221"/>
      <c r="G407" s="4225"/>
      <c r="H407" s="515"/>
      <c r="I407" s="4221"/>
      <c r="J407" s="559"/>
      <c r="K407" s="1978"/>
    </row>
    <row r="408" spans="1:11">
      <c r="A408" s="554"/>
      <c r="B408" s="4105"/>
      <c r="C408" s="532"/>
      <c r="D408" s="576"/>
      <c r="E408" s="584"/>
      <c r="F408" s="600"/>
      <c r="G408" s="600"/>
      <c r="H408" s="600"/>
      <c r="I408" s="600"/>
      <c r="J408" s="604">
        <v>1800</v>
      </c>
      <c r="K408" s="2035">
        <f>K406+J408</f>
        <v>14772693</v>
      </c>
    </row>
    <row r="409" spans="1:11">
      <c r="A409" s="9725"/>
      <c r="B409" s="4104" t="s">
        <v>2126</v>
      </c>
      <c r="C409" s="474" t="s">
        <v>815</v>
      </c>
      <c r="D409" s="4233" t="s">
        <v>2054</v>
      </c>
      <c r="E409" s="4231"/>
      <c r="F409" s="4229"/>
      <c r="G409" s="4229"/>
      <c r="H409" s="4229"/>
      <c r="I409" s="4229">
        <v>197327</v>
      </c>
      <c r="J409" s="4238"/>
      <c r="K409" s="4130">
        <f>K408-I409</f>
        <v>14575366</v>
      </c>
    </row>
    <row r="410" spans="1:11">
      <c r="A410" s="9724"/>
      <c r="B410" s="4105"/>
      <c r="C410" s="477" t="s">
        <v>2017</v>
      </c>
      <c r="D410" s="4234" t="s">
        <v>814</v>
      </c>
      <c r="E410" s="4232"/>
      <c r="F410" s="4230"/>
      <c r="G410" s="4230"/>
      <c r="H410" s="4230"/>
      <c r="I410" s="4230"/>
      <c r="J410" s="4239"/>
      <c r="K410" s="4131"/>
    </row>
    <row r="411" spans="1:11">
      <c r="A411" s="554"/>
      <c r="B411" s="4103"/>
      <c r="C411" s="529"/>
      <c r="D411" s="602"/>
      <c r="E411" s="605"/>
      <c r="F411" s="577"/>
      <c r="G411" s="577"/>
      <c r="H411" s="600"/>
      <c r="I411" s="577"/>
      <c r="J411" s="585">
        <v>1800</v>
      </c>
      <c r="K411" s="4131">
        <f>K409+J411</f>
        <v>14577166</v>
      </c>
    </row>
    <row r="412" spans="1:11">
      <c r="A412" s="9725"/>
      <c r="B412" s="4104"/>
      <c r="C412" s="556" t="s">
        <v>1710</v>
      </c>
      <c r="D412" s="4233" t="s">
        <v>457</v>
      </c>
      <c r="E412" s="1136" t="s">
        <v>459</v>
      </c>
      <c r="F412" s="4229"/>
      <c r="G412" s="4235"/>
      <c r="H412" s="4229"/>
      <c r="I412" s="4229">
        <v>22890</v>
      </c>
      <c r="J412" s="4238"/>
      <c r="K412" s="4130">
        <f>K411-I412</f>
        <v>14554276</v>
      </c>
    </row>
    <row r="413" spans="1:11">
      <c r="A413" s="9724"/>
      <c r="B413" s="4105"/>
      <c r="C413" s="555" t="s">
        <v>1762</v>
      </c>
      <c r="D413" s="4234" t="s">
        <v>1893</v>
      </c>
      <c r="E413" s="4237"/>
      <c r="F413" s="4230"/>
      <c r="G413" s="4236"/>
      <c r="H413" s="4230"/>
      <c r="I413" s="4230"/>
      <c r="J413" s="4239"/>
      <c r="K413" s="4131"/>
    </row>
    <row r="414" spans="1:11">
      <c r="A414" s="554"/>
      <c r="B414" s="4103"/>
      <c r="C414" s="532"/>
      <c r="D414" s="576"/>
      <c r="E414" s="582"/>
      <c r="F414" s="577"/>
      <c r="G414" s="577"/>
      <c r="H414" s="600"/>
      <c r="I414" s="577"/>
      <c r="J414" s="604">
        <v>1500</v>
      </c>
      <c r="K414" s="4133">
        <f>K412+J414</f>
        <v>14555776</v>
      </c>
    </row>
    <row r="415" spans="1:11">
      <c r="A415" s="9725"/>
      <c r="B415" s="4104" t="s">
        <v>2127</v>
      </c>
      <c r="C415" s="556" t="s">
        <v>591</v>
      </c>
      <c r="D415" s="4240"/>
      <c r="E415" s="4246"/>
      <c r="F415" s="4244">
        <v>20000000</v>
      </c>
      <c r="G415" s="4244"/>
      <c r="H415" s="4099"/>
      <c r="I415" s="4099"/>
      <c r="J415" s="4123"/>
      <c r="K415" s="4130">
        <f>K414+F415</f>
        <v>34555776</v>
      </c>
    </row>
    <row r="416" spans="1:11">
      <c r="A416" s="9724"/>
      <c r="B416" s="4105"/>
      <c r="C416" s="555"/>
      <c r="D416" s="486"/>
      <c r="E416" s="4243"/>
      <c r="F416" s="4249"/>
      <c r="G416" s="4245"/>
      <c r="H416" s="4100"/>
      <c r="I416" s="4100"/>
      <c r="J416" s="4124"/>
      <c r="K416" s="4131"/>
    </row>
    <row r="417" spans="1:11">
      <c r="A417" s="554"/>
      <c r="B417" s="4103"/>
      <c r="C417" s="529"/>
      <c r="D417" s="602"/>
      <c r="E417" s="605"/>
      <c r="F417" s="577"/>
      <c r="G417" s="577"/>
      <c r="H417" s="600"/>
      <c r="I417" s="577"/>
      <c r="J417" s="585"/>
      <c r="K417" s="4133"/>
    </row>
    <row r="418" spans="1:11">
      <c r="A418" s="9725"/>
      <c r="B418" s="4104"/>
      <c r="C418" s="474" t="s">
        <v>796</v>
      </c>
      <c r="D418" s="4252" t="s">
        <v>1167</v>
      </c>
      <c r="E418" s="4242" t="s">
        <v>195</v>
      </c>
      <c r="F418" s="4244"/>
      <c r="G418" s="4244"/>
      <c r="H418" s="4244"/>
      <c r="I418" s="4244">
        <v>172300</v>
      </c>
      <c r="J418" s="4250"/>
      <c r="K418" s="4130">
        <f>K415-I418</f>
        <v>34383476</v>
      </c>
    </row>
    <row r="419" spans="1:11">
      <c r="A419" s="9724"/>
      <c r="B419" s="4105"/>
      <c r="C419" s="477" t="s">
        <v>1802</v>
      </c>
      <c r="D419" s="4253" t="s">
        <v>38</v>
      </c>
      <c r="E419" s="4243"/>
      <c r="F419" s="4245"/>
      <c r="G419" s="4245"/>
      <c r="H419" s="4245"/>
      <c r="I419" s="4245"/>
      <c r="J419" s="4251"/>
      <c r="K419" s="4131"/>
    </row>
    <row r="420" spans="1:11">
      <c r="A420" s="554"/>
      <c r="B420" s="4103"/>
      <c r="C420" s="532"/>
      <c r="D420" s="576"/>
      <c r="E420" s="582"/>
      <c r="F420" s="577"/>
      <c r="G420" s="577"/>
      <c r="H420" s="600"/>
      <c r="I420" s="577"/>
      <c r="J420" s="585">
        <v>750</v>
      </c>
      <c r="K420" s="4131">
        <f>K418+J420</f>
        <v>34384226</v>
      </c>
    </row>
    <row r="421" spans="1:11">
      <c r="A421" s="9725"/>
      <c r="B421" s="4104"/>
      <c r="C421" s="474" t="s">
        <v>781</v>
      </c>
      <c r="D421" s="4252" t="s">
        <v>1167</v>
      </c>
      <c r="E421" s="4242" t="s">
        <v>195</v>
      </c>
      <c r="F421" s="4244"/>
      <c r="G421" s="4244"/>
      <c r="H421" s="537"/>
      <c r="I421" s="4244">
        <v>64640</v>
      </c>
      <c r="J421" s="595"/>
      <c r="K421" s="1977">
        <f>K420-I421</f>
        <v>34319586</v>
      </c>
    </row>
    <row r="422" spans="1:11">
      <c r="A422" s="9724"/>
      <c r="B422" s="4105"/>
      <c r="C422" s="477" t="s">
        <v>1239</v>
      </c>
      <c r="D422" s="4253" t="s">
        <v>38</v>
      </c>
      <c r="E422" s="4243"/>
      <c r="F422" s="4245"/>
      <c r="G422" s="4245"/>
      <c r="H422" s="515"/>
      <c r="I422" s="4245"/>
      <c r="J422" s="595"/>
      <c r="K422" s="1978"/>
    </row>
    <row r="423" spans="1:11">
      <c r="A423" s="554"/>
      <c r="B423" s="4103"/>
      <c r="C423" s="532"/>
      <c r="D423" s="576"/>
      <c r="E423" s="582"/>
      <c r="F423" s="577"/>
      <c r="G423" s="577"/>
      <c r="H423" s="600"/>
      <c r="I423" s="577"/>
      <c r="J423" s="585">
        <v>1500</v>
      </c>
      <c r="K423" s="4131">
        <f>K421+J423</f>
        <v>34321086</v>
      </c>
    </row>
    <row r="424" spans="1:11">
      <c r="A424" s="9725"/>
      <c r="B424" s="4104"/>
      <c r="C424" s="474" t="s">
        <v>781</v>
      </c>
      <c r="D424" s="4252" t="s">
        <v>1167</v>
      </c>
      <c r="E424" s="4242" t="s">
        <v>195</v>
      </c>
      <c r="F424" s="4244"/>
      <c r="G424" s="4244"/>
      <c r="H424" s="4244"/>
      <c r="I424" s="4244">
        <v>103140</v>
      </c>
      <c r="J424" s="464"/>
      <c r="K424" s="4130">
        <f>K423-I424</f>
        <v>34217946</v>
      </c>
    </row>
    <row r="425" spans="1:11">
      <c r="A425" s="9724"/>
      <c r="B425" s="4105"/>
      <c r="C425" s="477" t="s">
        <v>1238</v>
      </c>
      <c r="D425" s="4253" t="s">
        <v>38</v>
      </c>
      <c r="E425" s="4243"/>
      <c r="F425" s="4245"/>
      <c r="G425" s="4245"/>
      <c r="H425" s="4245"/>
      <c r="I425" s="4245"/>
      <c r="J425" s="559"/>
      <c r="K425" s="4131"/>
    </row>
    <row r="426" spans="1:11">
      <c r="A426" s="554"/>
      <c r="B426" s="4105"/>
      <c r="C426" s="532"/>
      <c r="D426" s="576"/>
      <c r="E426" s="582"/>
      <c r="F426" s="577"/>
      <c r="G426" s="577"/>
      <c r="H426" s="600"/>
      <c r="I426" s="577"/>
      <c r="J426" s="585">
        <v>1500</v>
      </c>
      <c r="K426" s="4131">
        <f>K424+J426</f>
        <v>34219446</v>
      </c>
    </row>
    <row r="427" spans="1:11">
      <c r="A427" s="9725"/>
      <c r="B427" s="4104"/>
      <c r="C427" s="457" t="s">
        <v>781</v>
      </c>
      <c r="D427" s="4252" t="s">
        <v>1167</v>
      </c>
      <c r="E427" s="4254" t="s">
        <v>195</v>
      </c>
      <c r="F427" s="4248"/>
      <c r="G427" s="4248"/>
      <c r="H427" s="943"/>
      <c r="I427" s="4248">
        <v>102140</v>
      </c>
      <c r="J427" s="595"/>
      <c r="K427" s="4130">
        <f>K426-I427</f>
        <v>34117306</v>
      </c>
    </row>
    <row r="428" spans="1:11">
      <c r="A428" s="9724"/>
      <c r="B428" s="4105"/>
      <c r="C428" s="461" t="s">
        <v>1237</v>
      </c>
      <c r="D428" s="4253" t="s">
        <v>38</v>
      </c>
      <c r="E428" s="4255"/>
      <c r="F428" s="4249"/>
      <c r="G428" s="4249"/>
      <c r="H428" s="460"/>
      <c r="I428" s="4249"/>
      <c r="J428" s="595"/>
      <c r="K428" s="4131"/>
    </row>
    <row r="429" spans="1:11">
      <c r="A429" s="554"/>
      <c r="B429" s="4103"/>
      <c r="C429" s="465"/>
      <c r="D429" s="602"/>
      <c r="E429" s="605"/>
      <c r="F429" s="577"/>
      <c r="G429" s="577"/>
      <c r="H429" s="600"/>
      <c r="I429" s="577"/>
      <c r="J429" s="585">
        <v>1500</v>
      </c>
      <c r="K429" s="4131">
        <f>K427+J429</f>
        <v>34118806</v>
      </c>
    </row>
    <row r="430" spans="1:11">
      <c r="A430" s="9725"/>
      <c r="B430" s="4104"/>
      <c r="C430" s="457" t="s">
        <v>781</v>
      </c>
      <c r="D430" s="4252" t="s">
        <v>1167</v>
      </c>
      <c r="E430" s="4254" t="s">
        <v>195</v>
      </c>
      <c r="F430" s="4248"/>
      <c r="G430" s="4248"/>
      <c r="H430" s="943"/>
      <c r="I430" s="4248">
        <v>20390</v>
      </c>
      <c r="J430" s="595"/>
      <c r="K430" s="4130">
        <f>K429-I430</f>
        <v>34098416</v>
      </c>
    </row>
    <row r="431" spans="1:11">
      <c r="A431" s="9724"/>
      <c r="B431" s="4105"/>
      <c r="C431" s="461" t="s">
        <v>2066</v>
      </c>
      <c r="D431" s="4253" t="s">
        <v>38</v>
      </c>
      <c r="E431" s="4255"/>
      <c r="F431" s="4249"/>
      <c r="G431" s="4249"/>
      <c r="H431" s="460"/>
      <c r="I431" s="4249"/>
      <c r="J431" s="595"/>
      <c r="K431" s="4131"/>
    </row>
    <row r="432" spans="1:11">
      <c r="A432" s="554"/>
      <c r="B432" s="4105"/>
      <c r="C432" s="465"/>
      <c r="D432" s="602"/>
      <c r="E432" s="605"/>
      <c r="F432" s="577"/>
      <c r="G432" s="577"/>
      <c r="H432" s="600"/>
      <c r="I432" s="577"/>
      <c r="J432" s="585">
        <v>1500</v>
      </c>
      <c r="K432" s="4133">
        <f>K430+J432</f>
        <v>34099916</v>
      </c>
    </row>
    <row r="433" spans="1:11">
      <c r="A433" s="9725"/>
      <c r="B433" s="4104"/>
      <c r="C433" s="556" t="s">
        <v>781</v>
      </c>
      <c r="D433" s="4240" t="s">
        <v>1255</v>
      </c>
      <c r="E433" s="4242" t="s">
        <v>1256</v>
      </c>
      <c r="F433" s="4244"/>
      <c r="G433" s="4244"/>
      <c r="H433" s="537"/>
      <c r="I433" s="4244">
        <v>59340</v>
      </c>
      <c r="J433" s="595"/>
      <c r="K433" s="4130">
        <f>K432-I433</f>
        <v>34040576</v>
      </c>
    </row>
    <row r="434" spans="1:11">
      <c r="A434" s="9724"/>
      <c r="B434" s="4105"/>
      <c r="C434" s="555" t="s">
        <v>1161</v>
      </c>
      <c r="D434" s="4241" t="s">
        <v>746</v>
      </c>
      <c r="E434" s="4243"/>
      <c r="F434" s="4245"/>
      <c r="G434" s="4245"/>
      <c r="H434" s="515"/>
      <c r="I434" s="4245"/>
      <c r="J434" s="595"/>
      <c r="K434" s="4131"/>
    </row>
    <row r="435" spans="1:11">
      <c r="A435" s="554"/>
      <c r="B435" s="4103"/>
      <c r="C435" s="532"/>
      <c r="D435" s="576"/>
      <c r="E435" s="582"/>
      <c r="F435" s="577"/>
      <c r="G435" s="577"/>
      <c r="H435" s="600"/>
      <c r="I435" s="577"/>
      <c r="J435" s="585">
        <v>1500</v>
      </c>
      <c r="K435" s="4131">
        <f>K433+J435</f>
        <v>34042076</v>
      </c>
    </row>
    <row r="436" spans="1:11">
      <c r="A436" s="9725"/>
      <c r="B436" s="4104"/>
      <c r="C436" s="556" t="s">
        <v>815</v>
      </c>
      <c r="D436" s="4240" t="s">
        <v>627</v>
      </c>
      <c r="E436" s="4246" t="s">
        <v>92</v>
      </c>
      <c r="F436" s="4244"/>
      <c r="G436" s="4244"/>
      <c r="H436" s="4244"/>
      <c r="I436" s="4244">
        <v>121948</v>
      </c>
      <c r="J436" s="464"/>
      <c r="K436" s="4130">
        <f>K435-I436</f>
        <v>33920128</v>
      </c>
    </row>
    <row r="437" spans="1:11">
      <c r="A437" s="9724"/>
      <c r="B437" s="4105"/>
      <c r="C437" s="555" t="s">
        <v>1440</v>
      </c>
      <c r="D437" s="4241" t="s">
        <v>1479</v>
      </c>
      <c r="E437" s="4247"/>
      <c r="F437" s="4245"/>
      <c r="G437" s="4245"/>
      <c r="H437" s="4245"/>
      <c r="I437" s="4245"/>
      <c r="J437" s="559"/>
      <c r="K437" s="4131"/>
    </row>
    <row r="438" spans="1:11">
      <c r="A438" s="554"/>
      <c r="B438" s="4103"/>
      <c r="C438" s="532"/>
      <c r="D438" s="576"/>
      <c r="E438" s="582"/>
      <c r="F438" s="577"/>
      <c r="G438" s="577"/>
      <c r="H438" s="600"/>
      <c r="I438" s="577"/>
      <c r="J438" s="604">
        <v>1800</v>
      </c>
      <c r="K438" s="4131">
        <f>K436+J438</f>
        <v>33921928</v>
      </c>
    </row>
    <row r="439" spans="1:11">
      <c r="A439" s="9725"/>
      <c r="B439" s="4104"/>
      <c r="C439" s="457" t="s">
        <v>781</v>
      </c>
      <c r="D439" s="4240" t="s">
        <v>627</v>
      </c>
      <c r="E439" s="4246" t="s">
        <v>92</v>
      </c>
      <c r="F439" s="4244"/>
      <c r="G439" s="4244"/>
      <c r="H439" s="4244"/>
      <c r="I439" s="4244">
        <v>105390</v>
      </c>
      <c r="J439" s="4250"/>
      <c r="K439" s="4130">
        <f>K438-I439</f>
        <v>33816538</v>
      </c>
    </row>
    <row r="440" spans="1:11">
      <c r="A440" s="9724"/>
      <c r="B440" s="4105"/>
      <c r="C440" s="461" t="s">
        <v>1445</v>
      </c>
      <c r="D440" s="4241" t="s">
        <v>1479</v>
      </c>
      <c r="E440" s="4247"/>
      <c r="F440" s="4245"/>
      <c r="G440" s="4245"/>
      <c r="H440" s="4245"/>
      <c r="I440" s="4245"/>
      <c r="J440" s="4251"/>
      <c r="K440" s="4131"/>
    </row>
    <row r="441" spans="1:11">
      <c r="A441" s="554"/>
      <c r="B441" s="4103"/>
      <c r="C441" s="532"/>
      <c r="D441" s="576"/>
      <c r="E441" s="582"/>
      <c r="F441" s="577"/>
      <c r="G441" s="577"/>
      <c r="H441" s="600"/>
      <c r="I441" s="577"/>
      <c r="J441" s="604">
        <v>1500</v>
      </c>
      <c r="K441" s="4133">
        <f>K439+J441</f>
        <v>33818038</v>
      </c>
    </row>
    <row r="442" spans="1:11">
      <c r="A442" s="9725"/>
      <c r="B442" s="4104"/>
      <c r="C442" s="474" t="s">
        <v>815</v>
      </c>
      <c r="D442" s="4240" t="s">
        <v>627</v>
      </c>
      <c r="E442" s="4246" t="s">
        <v>92</v>
      </c>
      <c r="F442" s="4244"/>
      <c r="G442" s="4244"/>
      <c r="H442" s="537"/>
      <c r="I442" s="4244">
        <v>66150</v>
      </c>
      <c r="J442" s="595"/>
      <c r="K442" s="4130">
        <f>K441-I442</f>
        <v>33751888</v>
      </c>
    </row>
    <row r="443" spans="1:11">
      <c r="A443" s="9724"/>
      <c r="B443" s="4105"/>
      <c r="C443" s="461" t="s">
        <v>1443</v>
      </c>
      <c r="D443" s="4241" t="s">
        <v>1479</v>
      </c>
      <c r="E443" s="4247"/>
      <c r="F443" s="4245"/>
      <c r="G443" s="4245"/>
      <c r="H443" s="515"/>
      <c r="I443" s="4245"/>
      <c r="J443" s="595"/>
      <c r="K443" s="4131"/>
    </row>
    <row r="444" spans="1:11">
      <c r="A444" s="554"/>
      <c r="B444" s="4103"/>
      <c r="C444" s="532"/>
      <c r="D444" s="576"/>
      <c r="E444" s="582"/>
      <c r="F444" s="577"/>
      <c r="G444" s="577"/>
      <c r="H444" s="600"/>
      <c r="I444" s="577"/>
      <c r="J444" s="585">
        <v>1800</v>
      </c>
      <c r="K444" s="4131">
        <f>K442+J444</f>
        <v>33753688</v>
      </c>
    </row>
    <row r="445" spans="1:11">
      <c r="A445" s="9725"/>
      <c r="B445" s="4104"/>
      <c r="C445" s="474" t="s">
        <v>781</v>
      </c>
      <c r="D445" s="4240" t="s">
        <v>627</v>
      </c>
      <c r="E445" s="4246" t="s">
        <v>92</v>
      </c>
      <c r="F445" s="457"/>
      <c r="G445" s="4256"/>
      <c r="H445" s="4250"/>
      <c r="I445" s="4244">
        <v>24040</v>
      </c>
      <c r="J445" s="595"/>
      <c r="K445" s="4130">
        <f>K444-I445</f>
        <v>33729648</v>
      </c>
    </row>
    <row r="446" spans="1:11">
      <c r="A446" s="9724"/>
      <c r="B446" s="4105"/>
      <c r="C446" s="477" t="s">
        <v>1444</v>
      </c>
      <c r="D446" s="4241" t="s">
        <v>1479</v>
      </c>
      <c r="E446" s="4247"/>
      <c r="F446" s="461"/>
      <c r="G446" s="4257"/>
      <c r="H446" s="4251"/>
      <c r="I446" s="4245"/>
      <c r="J446" s="595"/>
      <c r="K446" s="4131"/>
    </row>
    <row r="447" spans="1:11">
      <c r="A447" s="554"/>
      <c r="B447" s="4103"/>
      <c r="C447" s="532"/>
      <c r="D447" s="576"/>
      <c r="E447" s="582"/>
      <c r="F447" s="577"/>
      <c r="G447" s="577"/>
      <c r="H447" s="600"/>
      <c r="I447" s="577"/>
      <c r="J447" s="585">
        <v>1500</v>
      </c>
      <c r="K447" s="4135">
        <f>K445+J447</f>
        <v>33731148</v>
      </c>
    </row>
    <row r="448" spans="1:11">
      <c r="A448" s="9725"/>
      <c r="B448" s="4104" t="s">
        <v>2128</v>
      </c>
      <c r="C448" s="556" t="s">
        <v>952</v>
      </c>
      <c r="D448" s="4258" t="s">
        <v>983</v>
      </c>
      <c r="E448" s="4264" t="s">
        <v>262</v>
      </c>
      <c r="F448" s="4262"/>
      <c r="G448" s="4266">
        <v>52500</v>
      </c>
      <c r="H448" s="534"/>
      <c r="I448" s="4262"/>
      <c r="J448" s="595"/>
      <c r="K448" s="4130">
        <f>K447-G448</f>
        <v>33678648</v>
      </c>
    </row>
    <row r="449" spans="1:11">
      <c r="A449" s="9724"/>
      <c r="B449" s="4105"/>
      <c r="C449" s="555" t="s">
        <v>1581</v>
      </c>
      <c r="D449" s="4259" t="s">
        <v>38</v>
      </c>
      <c r="E449" s="4265"/>
      <c r="F449" s="4263"/>
      <c r="G449" s="4267"/>
      <c r="H449" s="515"/>
      <c r="I449" s="4263"/>
      <c r="J449" s="559"/>
      <c r="K449" s="4131"/>
    </row>
    <row r="450" spans="1:11">
      <c r="A450" s="557"/>
      <c r="B450" s="4121"/>
      <c r="C450" s="532"/>
      <c r="D450" s="576"/>
      <c r="E450" s="584"/>
      <c r="F450" s="600"/>
      <c r="G450" s="600"/>
      <c r="H450" s="600"/>
      <c r="I450" s="600"/>
      <c r="J450" s="604">
        <v>1800</v>
      </c>
      <c r="K450" s="4134">
        <f>K448+J450</f>
        <v>33680448</v>
      </c>
    </row>
    <row r="451" spans="1:11">
      <c r="A451" s="9725"/>
      <c r="B451" s="4104"/>
      <c r="C451" s="457" t="s">
        <v>781</v>
      </c>
      <c r="D451" s="4258" t="s">
        <v>1363</v>
      </c>
      <c r="E451" s="4260"/>
      <c r="F451" s="4262"/>
      <c r="G451" s="4262"/>
      <c r="H451" s="4262">
        <v>912140</v>
      </c>
      <c r="I451" s="4262"/>
      <c r="J451" s="4270"/>
      <c r="K451" s="4130">
        <f>K450-H451</f>
        <v>32768308</v>
      </c>
    </row>
    <row r="452" spans="1:11">
      <c r="A452" s="9724"/>
      <c r="B452" s="4105"/>
      <c r="C452" s="461" t="s">
        <v>1362</v>
      </c>
      <c r="D452" s="4259"/>
      <c r="E452" s="533"/>
      <c r="F452" s="4263"/>
      <c r="G452" s="4263"/>
      <c r="H452" s="4263"/>
      <c r="I452" s="4263"/>
      <c r="J452" s="4271"/>
      <c r="K452" s="4131"/>
    </row>
    <row r="453" spans="1:11">
      <c r="A453" s="554"/>
      <c r="B453" s="4103"/>
      <c r="C453" s="532"/>
      <c r="D453" s="576"/>
      <c r="E453" s="582"/>
      <c r="F453" s="577"/>
      <c r="G453" s="577"/>
      <c r="H453" s="600"/>
      <c r="I453" s="577"/>
      <c r="J453" s="585">
        <v>1500</v>
      </c>
      <c r="K453" s="4131">
        <f>K451+J453</f>
        <v>32769808</v>
      </c>
    </row>
    <row r="454" spans="1:11">
      <c r="A454" s="9725"/>
      <c r="B454" s="4104"/>
      <c r="C454" s="556" t="s">
        <v>781</v>
      </c>
      <c r="D454" s="4258" t="s">
        <v>1184</v>
      </c>
      <c r="E454" s="4260"/>
      <c r="F454" s="4262"/>
      <c r="G454" s="4262"/>
      <c r="H454" s="4262">
        <v>361140</v>
      </c>
      <c r="I454" s="4262"/>
      <c r="J454" s="4270"/>
      <c r="K454" s="4130">
        <f>K453-H454</f>
        <v>32408668</v>
      </c>
    </row>
    <row r="455" spans="1:11">
      <c r="A455" s="9724"/>
      <c r="B455" s="4105"/>
      <c r="C455" s="555" t="s">
        <v>1182</v>
      </c>
      <c r="D455" s="4259"/>
      <c r="E455" s="4261"/>
      <c r="F455" s="4263"/>
      <c r="G455" s="4263"/>
      <c r="H455" s="4263"/>
      <c r="I455" s="4263"/>
      <c r="J455" s="4271"/>
      <c r="K455" s="4131"/>
    </row>
    <row r="456" spans="1:11">
      <c r="A456" s="554"/>
      <c r="B456" s="4105"/>
      <c r="C456" s="532"/>
      <c r="D456" s="576"/>
      <c r="E456" s="582"/>
      <c r="F456" s="577"/>
      <c r="G456" s="577"/>
      <c r="H456" s="600"/>
      <c r="I456" s="577"/>
      <c r="J456" s="585">
        <v>1500</v>
      </c>
      <c r="K456" s="4133">
        <f>K454+J456</f>
        <v>32410168</v>
      </c>
    </row>
    <row r="457" spans="1:11">
      <c r="A457" s="9725"/>
      <c r="B457" s="4104"/>
      <c r="C457" s="556" t="s">
        <v>781</v>
      </c>
      <c r="D457" s="4273" t="s">
        <v>1496</v>
      </c>
      <c r="E457" s="974" t="s">
        <v>1497</v>
      </c>
      <c r="F457" s="4262"/>
      <c r="G457" s="4262">
        <v>12540</v>
      </c>
      <c r="H457" s="4262"/>
      <c r="I457" s="4262"/>
      <c r="J457" s="4270"/>
      <c r="K457" s="4130">
        <f>K456-G457</f>
        <v>32397628</v>
      </c>
    </row>
    <row r="458" spans="1:11">
      <c r="A458" s="9724"/>
      <c r="B458" s="4105"/>
      <c r="C458" s="555" t="s">
        <v>1493</v>
      </c>
      <c r="D458" s="4259" t="s">
        <v>38</v>
      </c>
      <c r="E458" s="4261"/>
      <c r="F458" s="4263"/>
      <c r="G458" s="4263"/>
      <c r="H458" s="4263"/>
      <c r="I458" s="4263"/>
      <c r="J458" s="4271"/>
      <c r="K458" s="4131"/>
    </row>
    <row r="459" spans="1:11">
      <c r="A459" s="554"/>
      <c r="B459" s="4103"/>
      <c r="C459" s="529"/>
      <c r="D459" s="602"/>
      <c r="E459" s="605"/>
      <c r="F459" s="577"/>
      <c r="G459" s="577"/>
      <c r="H459" s="600"/>
      <c r="I459" s="577"/>
      <c r="J459" s="585">
        <v>1500</v>
      </c>
      <c r="K459" s="4131">
        <f>K457+J459</f>
        <v>32399128</v>
      </c>
    </row>
    <row r="460" spans="1:11">
      <c r="A460" s="9725"/>
      <c r="B460" s="4104"/>
      <c r="C460" s="556" t="s">
        <v>781</v>
      </c>
      <c r="D460" s="4273" t="s">
        <v>1496</v>
      </c>
      <c r="E460" s="974" t="s">
        <v>1497</v>
      </c>
      <c r="F460" s="4262"/>
      <c r="G460" s="4262">
        <v>16140</v>
      </c>
      <c r="H460" s="4262"/>
      <c r="I460" s="4262"/>
      <c r="J460" s="4270"/>
      <c r="K460" s="4130">
        <f>K459-G460</f>
        <v>32382988</v>
      </c>
    </row>
    <row r="461" spans="1:11">
      <c r="A461" s="9724"/>
      <c r="B461" s="4105"/>
      <c r="C461" s="555" t="s">
        <v>1494</v>
      </c>
      <c r="D461" s="4259" t="s">
        <v>38</v>
      </c>
      <c r="E461" s="4261"/>
      <c r="F461" s="4263"/>
      <c r="G461" s="4263"/>
      <c r="H461" s="4263"/>
      <c r="I461" s="4263"/>
      <c r="J461" s="4271"/>
      <c r="K461" s="4131"/>
    </row>
    <row r="462" spans="1:11">
      <c r="A462" s="554"/>
      <c r="B462" s="4103"/>
      <c r="C462" s="532"/>
      <c r="D462" s="576"/>
      <c r="E462" s="582"/>
      <c r="F462" s="577"/>
      <c r="G462" s="577"/>
      <c r="H462" s="600"/>
      <c r="I462" s="577"/>
      <c r="J462" s="585">
        <v>1500</v>
      </c>
      <c r="K462" s="4131">
        <f>K460+J462</f>
        <v>32384488</v>
      </c>
    </row>
    <row r="463" spans="1:11">
      <c r="A463" s="9725"/>
      <c r="B463" s="4104"/>
      <c r="C463" s="556" t="s">
        <v>781</v>
      </c>
      <c r="D463" s="4273" t="s">
        <v>1496</v>
      </c>
      <c r="E463" s="974" t="s">
        <v>1497</v>
      </c>
      <c r="F463" s="4262"/>
      <c r="G463" s="4262">
        <v>27840</v>
      </c>
      <c r="H463" s="4262"/>
      <c r="I463" s="4262"/>
      <c r="J463" s="4270"/>
      <c r="K463" s="4130">
        <f>K462-G463</f>
        <v>32356648</v>
      </c>
    </row>
    <row r="464" spans="1:11">
      <c r="A464" s="9724"/>
      <c r="B464" s="4105"/>
      <c r="C464" s="555" t="s">
        <v>1495</v>
      </c>
      <c r="D464" s="4259" t="s">
        <v>38</v>
      </c>
      <c r="E464" s="4261"/>
      <c r="F464" s="4263"/>
      <c r="G464" s="4263"/>
      <c r="H464" s="4263"/>
      <c r="I464" s="4263"/>
      <c r="J464" s="4271"/>
      <c r="K464" s="4131"/>
    </row>
    <row r="465" spans="1:11">
      <c r="A465" s="554"/>
      <c r="B465" s="4104"/>
      <c r="C465" s="529"/>
      <c r="D465" s="602"/>
      <c r="E465" s="605"/>
      <c r="F465" s="577"/>
      <c r="G465" s="577"/>
      <c r="H465" s="600"/>
      <c r="I465" s="577"/>
      <c r="J465" s="585">
        <v>1500</v>
      </c>
      <c r="K465" s="1368">
        <f>K463+J465</f>
        <v>32358148</v>
      </c>
    </row>
    <row r="466" spans="1:11">
      <c r="A466" s="557"/>
      <c r="B466" s="4104"/>
      <c r="C466" s="545" t="s">
        <v>781</v>
      </c>
      <c r="D466" s="4258" t="s">
        <v>941</v>
      </c>
      <c r="E466" s="974" t="s">
        <v>276</v>
      </c>
      <c r="F466" s="4262"/>
      <c r="G466" s="4262">
        <v>26640</v>
      </c>
      <c r="H466" s="537"/>
      <c r="I466" s="4262"/>
      <c r="J466" s="4270"/>
      <c r="K466" s="1977">
        <f>K465-G466</f>
        <v>32331508</v>
      </c>
    </row>
    <row r="467" spans="1:11">
      <c r="A467" s="557"/>
      <c r="B467" s="4105"/>
      <c r="C467" s="555" t="s">
        <v>1265</v>
      </c>
      <c r="D467" s="4259" t="s">
        <v>956</v>
      </c>
      <c r="E467" s="4268"/>
      <c r="F467" s="4263"/>
      <c r="G467" s="4263"/>
      <c r="H467" s="515"/>
      <c r="I467" s="4263"/>
      <c r="J467" s="4271"/>
      <c r="K467" s="1978"/>
    </row>
    <row r="468" spans="1:11">
      <c r="A468" s="2497"/>
      <c r="B468" s="4103"/>
      <c r="C468" s="532"/>
      <c r="D468" s="576"/>
      <c r="E468" s="582"/>
      <c r="F468" s="577"/>
      <c r="G468" s="577"/>
      <c r="H468" s="600"/>
      <c r="I468" s="577"/>
      <c r="J468" s="585">
        <v>1500</v>
      </c>
      <c r="K468" s="4135">
        <f>K466+J468</f>
        <v>32333008</v>
      </c>
    </row>
    <row r="469" spans="1:11">
      <c r="A469" s="557"/>
      <c r="B469" s="4104"/>
      <c r="C469" s="457" t="s">
        <v>781</v>
      </c>
      <c r="D469" s="4274" t="s">
        <v>1734</v>
      </c>
      <c r="E469" s="459" t="s">
        <v>1805</v>
      </c>
      <c r="F469" s="4262"/>
      <c r="G469" s="4262">
        <v>31140</v>
      </c>
      <c r="H469" s="4262"/>
      <c r="I469" s="4262"/>
      <c r="J469" s="4270"/>
      <c r="K469" s="1977">
        <f>K468-G469</f>
        <v>32301868</v>
      </c>
    </row>
    <row r="470" spans="1:11">
      <c r="A470" s="557"/>
      <c r="B470" s="4121"/>
      <c r="C470" s="461" t="s">
        <v>1733</v>
      </c>
      <c r="D470" s="4275" t="s">
        <v>1860</v>
      </c>
      <c r="E470" s="4272"/>
      <c r="F470" s="4263"/>
      <c r="G470" s="4263"/>
      <c r="H470" s="4263"/>
      <c r="I470" s="4263"/>
      <c r="J470" s="4271"/>
      <c r="K470" s="1978"/>
    </row>
    <row r="471" spans="1:11">
      <c r="A471" s="2497"/>
      <c r="B471" s="4103"/>
      <c r="C471" s="529"/>
      <c r="D471" s="602"/>
      <c r="E471" s="605"/>
      <c r="F471" s="577"/>
      <c r="G471" s="577"/>
      <c r="H471" s="600"/>
      <c r="I471" s="577"/>
      <c r="J471" s="604">
        <v>1500</v>
      </c>
      <c r="K471" s="4135">
        <f>K469+J471</f>
        <v>32303368</v>
      </c>
    </row>
    <row r="472" spans="1:11">
      <c r="A472" s="557"/>
      <c r="B472" s="4104"/>
      <c r="C472" s="474" t="s">
        <v>781</v>
      </c>
      <c r="D472" s="4258" t="s">
        <v>933</v>
      </c>
      <c r="E472" s="4260" t="s">
        <v>110</v>
      </c>
      <c r="F472" s="4262"/>
      <c r="G472" s="4262">
        <v>60140</v>
      </c>
      <c r="H472" s="4262"/>
      <c r="I472" s="4262"/>
      <c r="J472" s="4270"/>
      <c r="K472" s="2195">
        <f>K471-G472</f>
        <v>32243228</v>
      </c>
    </row>
    <row r="473" spans="1:11">
      <c r="A473" s="557"/>
      <c r="B473" s="4105"/>
      <c r="C473" s="461" t="s">
        <v>1241</v>
      </c>
      <c r="D473" s="4259" t="s">
        <v>598</v>
      </c>
      <c r="E473" s="4261"/>
      <c r="F473" s="4263"/>
      <c r="G473" s="4263"/>
      <c r="H473" s="4263"/>
      <c r="I473" s="4263"/>
      <c r="J473" s="4271"/>
      <c r="K473" s="2195"/>
    </row>
    <row r="474" spans="1:11">
      <c r="A474" s="2497"/>
      <c r="B474" s="4103"/>
      <c r="C474" s="532"/>
      <c r="D474" s="576"/>
      <c r="E474" s="582"/>
      <c r="F474" s="577"/>
      <c r="G474" s="577"/>
      <c r="H474" s="600"/>
      <c r="I474" s="577"/>
      <c r="J474" s="585">
        <v>1500</v>
      </c>
      <c r="K474" s="4135">
        <f>K472+J474</f>
        <v>32244728</v>
      </c>
    </row>
    <row r="475" spans="1:11">
      <c r="A475" s="525"/>
      <c r="B475" s="4104"/>
      <c r="C475" s="556" t="s">
        <v>781</v>
      </c>
      <c r="D475" s="4274" t="s">
        <v>312</v>
      </c>
      <c r="E475" s="4260" t="s">
        <v>310</v>
      </c>
      <c r="F475" s="4262"/>
      <c r="G475" s="4262">
        <v>27390</v>
      </c>
      <c r="H475" s="4262"/>
      <c r="I475" s="4262"/>
      <c r="J475" s="4270"/>
      <c r="K475" s="1977">
        <f>K474-G475</f>
        <v>32217338</v>
      </c>
    </row>
    <row r="476" spans="1:11">
      <c r="A476" s="554"/>
      <c r="B476" s="4105"/>
      <c r="C476" s="555" t="s">
        <v>1535</v>
      </c>
      <c r="D476" s="4275" t="s">
        <v>38</v>
      </c>
      <c r="E476" s="4272"/>
      <c r="F476" s="4263"/>
      <c r="G476" s="4263"/>
      <c r="H476" s="4263"/>
      <c r="I476" s="4263"/>
      <c r="J476" s="4271"/>
      <c r="K476" s="1978"/>
    </row>
    <row r="477" spans="1:11">
      <c r="A477" s="2497"/>
      <c r="B477" s="4103"/>
      <c r="C477" s="529"/>
      <c r="D477" s="602"/>
      <c r="E477" s="605"/>
      <c r="F477" s="577"/>
      <c r="G477" s="577"/>
      <c r="H477" s="600"/>
      <c r="I477" s="577"/>
      <c r="J477" s="585">
        <v>1500</v>
      </c>
      <c r="K477" s="4135">
        <f>K475+J477</f>
        <v>32218838</v>
      </c>
    </row>
    <row r="478" spans="1:11">
      <c r="A478" s="525"/>
      <c r="B478" s="4104"/>
      <c r="C478" s="517" t="s">
        <v>1716</v>
      </c>
      <c r="D478" s="4258" t="s">
        <v>1717</v>
      </c>
      <c r="E478" s="4260" t="s">
        <v>1423</v>
      </c>
      <c r="F478" s="4266"/>
      <c r="G478" s="4266">
        <v>42300</v>
      </c>
      <c r="H478" s="537"/>
      <c r="I478" s="1975"/>
      <c r="J478" s="595"/>
      <c r="K478" s="2195">
        <f>K477-G478</f>
        <v>32176538</v>
      </c>
    </row>
    <row r="479" spans="1:11">
      <c r="A479" s="557"/>
      <c r="B479" s="4121"/>
      <c r="C479" s="555" t="s">
        <v>2002</v>
      </c>
      <c r="D479" s="4259" t="s">
        <v>956</v>
      </c>
      <c r="E479" s="4261"/>
      <c r="F479" s="4267"/>
      <c r="G479" s="4267"/>
      <c r="H479" s="515"/>
      <c r="I479" s="1976"/>
      <c r="J479" s="595"/>
      <c r="K479" s="2195"/>
    </row>
    <row r="480" spans="1:11">
      <c r="A480" s="2497"/>
      <c r="B480" s="4103"/>
      <c r="C480" s="532"/>
      <c r="D480" s="576"/>
      <c r="E480" s="582"/>
      <c r="F480" s="577"/>
      <c r="G480" s="577"/>
      <c r="H480" s="600"/>
      <c r="I480" s="2034"/>
      <c r="J480" s="585">
        <v>750</v>
      </c>
      <c r="K480" s="4135">
        <f>K478+J480</f>
        <v>32177288</v>
      </c>
    </row>
    <row r="481" spans="1:11">
      <c r="A481" s="557"/>
      <c r="B481" s="4104"/>
      <c r="C481" s="474" t="s">
        <v>781</v>
      </c>
      <c r="D481" s="4258" t="s">
        <v>199</v>
      </c>
      <c r="E481" s="4260" t="s">
        <v>201</v>
      </c>
      <c r="F481" s="4262"/>
      <c r="G481" s="4262">
        <v>80140</v>
      </c>
      <c r="H481" s="4262"/>
      <c r="I481" s="4262"/>
      <c r="J481" s="4270"/>
      <c r="K481" s="2195">
        <f>K480-G481</f>
        <v>32097148</v>
      </c>
    </row>
    <row r="482" spans="1:11">
      <c r="A482" s="557"/>
      <c r="B482" s="4105"/>
      <c r="C482" s="477" t="s">
        <v>1243</v>
      </c>
      <c r="D482" s="4259" t="s">
        <v>200</v>
      </c>
      <c r="E482" s="4261"/>
      <c r="F482" s="4263"/>
      <c r="G482" s="4263"/>
      <c r="H482" s="4263"/>
      <c r="I482" s="4263"/>
      <c r="J482" s="4271"/>
      <c r="K482" s="2195"/>
    </row>
    <row r="483" spans="1:11">
      <c r="A483" s="2497"/>
      <c r="B483" s="4103"/>
      <c r="C483" s="532"/>
      <c r="D483" s="576"/>
      <c r="E483" s="582"/>
      <c r="F483" s="577"/>
      <c r="G483" s="577"/>
      <c r="H483" s="600"/>
      <c r="I483" s="577"/>
      <c r="J483" s="604">
        <v>1500</v>
      </c>
      <c r="K483" s="4135">
        <f>K481+J483</f>
        <v>32098648</v>
      </c>
    </row>
    <row r="484" spans="1:11">
      <c r="A484" s="9725"/>
      <c r="B484" s="4104"/>
      <c r="C484" s="457" t="s">
        <v>781</v>
      </c>
      <c r="D484" s="4274" t="s">
        <v>943</v>
      </c>
      <c r="E484" s="459" t="s">
        <v>1231</v>
      </c>
      <c r="F484" s="4262"/>
      <c r="G484" s="4262">
        <v>210640</v>
      </c>
      <c r="H484" s="4262"/>
      <c r="I484" s="4262"/>
      <c r="J484" s="4270"/>
      <c r="K484" s="4130">
        <f>K483-G484</f>
        <v>31888008</v>
      </c>
    </row>
    <row r="485" spans="1:11">
      <c r="A485" s="9724"/>
      <c r="B485" s="4105"/>
      <c r="C485" s="461" t="s">
        <v>1181</v>
      </c>
      <c r="D485" s="4275" t="s">
        <v>598</v>
      </c>
      <c r="E485" s="4272"/>
      <c r="F485" s="4263"/>
      <c r="G485" s="4263"/>
      <c r="H485" s="4263"/>
      <c r="I485" s="4263"/>
      <c r="J485" s="4271"/>
      <c r="K485" s="4131"/>
    </row>
    <row r="486" spans="1:11">
      <c r="A486" s="554"/>
      <c r="B486" s="4103"/>
      <c r="C486" s="532"/>
      <c r="D486" s="576"/>
      <c r="E486" s="582"/>
      <c r="F486" s="577"/>
      <c r="G486" s="577"/>
      <c r="H486" s="600"/>
      <c r="I486" s="577"/>
      <c r="J486" s="604">
        <v>1500</v>
      </c>
      <c r="K486" s="4131">
        <f>K484+J486</f>
        <v>31889508</v>
      </c>
    </row>
    <row r="487" spans="1:11">
      <c r="A487" s="9725"/>
      <c r="B487" s="4104"/>
      <c r="C487" s="457" t="s">
        <v>781</v>
      </c>
      <c r="D487" s="4274" t="s">
        <v>1246</v>
      </c>
      <c r="E487" s="459" t="s">
        <v>1248</v>
      </c>
      <c r="F487" s="4262"/>
      <c r="G487" s="4262">
        <v>81140</v>
      </c>
      <c r="H487" s="4262"/>
      <c r="I487" s="4262"/>
      <c r="J487" s="4270"/>
      <c r="K487" s="4130">
        <f>K486-G487</f>
        <v>31808368</v>
      </c>
    </row>
    <row r="488" spans="1:11">
      <c r="A488" s="9724"/>
      <c r="B488" s="4105"/>
      <c r="C488" s="461" t="s">
        <v>1245</v>
      </c>
      <c r="D488" s="4275" t="s">
        <v>1247</v>
      </c>
      <c r="E488" s="4272"/>
      <c r="F488" s="4263"/>
      <c r="G488" s="4263"/>
      <c r="H488" s="4263"/>
      <c r="I488" s="4263"/>
      <c r="J488" s="4271"/>
      <c r="K488" s="4131"/>
    </row>
    <row r="489" spans="1:11">
      <c r="A489" s="554"/>
      <c r="B489" s="4105"/>
      <c r="C489" s="529"/>
      <c r="D489" s="602"/>
      <c r="E489" s="605"/>
      <c r="F489" s="577"/>
      <c r="G489" s="577"/>
      <c r="H489" s="600"/>
      <c r="I489" s="577"/>
      <c r="J489" s="585">
        <v>1500</v>
      </c>
      <c r="K489" s="4133">
        <f>K487+J489</f>
        <v>31809868</v>
      </c>
    </row>
    <row r="490" spans="1:11">
      <c r="A490" s="9725"/>
      <c r="B490" s="4104"/>
      <c r="C490" s="556" t="s">
        <v>781</v>
      </c>
      <c r="D490" s="4258" t="s">
        <v>1321</v>
      </c>
      <c r="E490" s="1110" t="s">
        <v>1322</v>
      </c>
      <c r="F490" s="4262"/>
      <c r="G490" s="4262">
        <v>20940</v>
      </c>
      <c r="H490" s="4262"/>
      <c r="I490" s="4262"/>
      <c r="J490" s="4270"/>
      <c r="K490" s="4130">
        <f>K489-G490</f>
        <v>31788928</v>
      </c>
    </row>
    <row r="491" spans="1:11">
      <c r="A491" s="9724"/>
      <c r="B491" s="4105"/>
      <c r="C491" s="555" t="s">
        <v>1306</v>
      </c>
      <c r="D491" s="4259" t="s">
        <v>1176</v>
      </c>
      <c r="E491" s="4261"/>
      <c r="F491" s="4263"/>
      <c r="G491" s="4263"/>
      <c r="H491" s="4263"/>
      <c r="I491" s="4263"/>
      <c r="J491" s="4271"/>
      <c r="K491" s="4131"/>
    </row>
    <row r="492" spans="1:11">
      <c r="A492" s="554"/>
      <c r="B492" s="4103"/>
      <c r="C492" s="529"/>
      <c r="D492" s="602"/>
      <c r="E492" s="605"/>
      <c r="F492" s="577"/>
      <c r="G492" s="577"/>
      <c r="H492" s="600"/>
      <c r="I492" s="577"/>
      <c r="J492" s="585">
        <v>1500</v>
      </c>
      <c r="K492" s="4131">
        <f>K490+J492</f>
        <v>31790428</v>
      </c>
    </row>
    <row r="493" spans="1:11">
      <c r="A493" s="9725"/>
      <c r="B493" s="4104"/>
      <c r="C493" s="556" t="s">
        <v>781</v>
      </c>
      <c r="D493" s="4258" t="s">
        <v>743</v>
      </c>
      <c r="E493" s="4260" t="s">
        <v>1177</v>
      </c>
      <c r="F493" s="4262"/>
      <c r="G493" s="4262">
        <v>21390</v>
      </c>
      <c r="H493" s="4262"/>
      <c r="I493" s="4262"/>
      <c r="J493" s="4270"/>
      <c r="K493" s="4130">
        <f>K492-G493</f>
        <v>31769038</v>
      </c>
    </row>
    <row r="494" spans="1:11">
      <c r="A494" s="9724"/>
      <c r="B494" s="4105"/>
      <c r="C494" s="555" t="s">
        <v>1175</v>
      </c>
      <c r="D494" s="4259" t="s">
        <v>1176</v>
      </c>
      <c r="E494" s="4261"/>
      <c r="F494" s="4263"/>
      <c r="G494" s="4263"/>
      <c r="H494" s="4263"/>
      <c r="I494" s="4263"/>
      <c r="J494" s="4271"/>
      <c r="K494" s="4131"/>
    </row>
    <row r="495" spans="1:11">
      <c r="A495" s="554"/>
      <c r="B495" s="4103"/>
      <c r="C495" s="529"/>
      <c r="D495" s="602"/>
      <c r="E495" s="605"/>
      <c r="F495" s="577"/>
      <c r="G495" s="577"/>
      <c r="H495" s="600"/>
      <c r="I495" s="577"/>
      <c r="J495" s="585">
        <v>1500</v>
      </c>
      <c r="K495" s="4131">
        <f>K493+J495</f>
        <v>31770538</v>
      </c>
    </row>
    <row r="496" spans="1:11">
      <c r="A496" s="9725"/>
      <c r="B496" s="4104"/>
      <c r="C496" s="474" t="s">
        <v>1920</v>
      </c>
      <c r="D496" s="485" t="s">
        <v>1887</v>
      </c>
      <c r="E496" s="4260" t="s">
        <v>1888</v>
      </c>
      <c r="F496" s="4269"/>
      <c r="G496" s="4262">
        <v>58440</v>
      </c>
      <c r="H496" s="4262"/>
      <c r="I496" s="4262"/>
      <c r="J496" s="4270"/>
      <c r="K496" s="4130">
        <f>K495-G496</f>
        <v>31712098</v>
      </c>
    </row>
    <row r="497" spans="1:11">
      <c r="A497" s="9724"/>
      <c r="B497" s="4105"/>
      <c r="C497" s="477" t="s">
        <v>1922</v>
      </c>
      <c r="D497" s="486" t="s">
        <v>1819</v>
      </c>
      <c r="E497" s="4261"/>
      <c r="F497" s="4263"/>
      <c r="G497" s="4263"/>
      <c r="H497" s="4263"/>
      <c r="I497" s="4263"/>
      <c r="J497" s="4271"/>
      <c r="K497" s="4131"/>
    </row>
    <row r="498" spans="1:11">
      <c r="A498" s="554"/>
      <c r="B498" s="4104"/>
      <c r="C498" s="891"/>
      <c r="D498" s="891"/>
      <c r="E498" s="891"/>
      <c r="F498" s="586"/>
      <c r="G498" s="588"/>
      <c r="H498" s="600"/>
      <c r="I498" s="577"/>
      <c r="J498" s="604">
        <v>1500</v>
      </c>
      <c r="K498" s="4133">
        <f>K496+J498</f>
        <v>31713598</v>
      </c>
    </row>
    <row r="499" spans="1:11">
      <c r="A499" s="557"/>
      <c r="B499" s="4104"/>
      <c r="C499" s="474" t="s">
        <v>1921</v>
      </c>
      <c r="D499" s="485" t="s">
        <v>1887</v>
      </c>
      <c r="E499" s="4260" t="s">
        <v>1888</v>
      </c>
      <c r="F499" s="4262"/>
      <c r="G499" s="4262">
        <v>31140</v>
      </c>
      <c r="H499" s="4276"/>
      <c r="I499" s="4262"/>
      <c r="J499" s="4270"/>
      <c r="K499" s="4130">
        <f>K498-G499</f>
        <v>31682458</v>
      </c>
    </row>
    <row r="500" spans="1:11">
      <c r="A500" s="557"/>
      <c r="B500" s="4105"/>
      <c r="C500" s="477" t="s">
        <v>1923</v>
      </c>
      <c r="D500" s="486" t="s">
        <v>1819</v>
      </c>
      <c r="E500" s="4261"/>
      <c r="F500" s="4263"/>
      <c r="G500" s="4263"/>
      <c r="H500" s="4277"/>
      <c r="I500" s="4263"/>
      <c r="J500" s="4271"/>
      <c r="K500" s="4131"/>
    </row>
    <row r="501" spans="1:11">
      <c r="A501" s="514"/>
      <c r="B501" s="4121"/>
      <c r="C501" s="529"/>
      <c r="D501" s="602"/>
      <c r="E501" s="605"/>
      <c r="F501" s="577"/>
      <c r="G501" s="577"/>
      <c r="H501" s="600"/>
      <c r="I501" s="577"/>
      <c r="J501" s="604">
        <v>1500</v>
      </c>
      <c r="K501" s="4131">
        <f>K499+J501</f>
        <v>31683958</v>
      </c>
    </row>
    <row r="502" spans="1:11">
      <c r="A502" s="557"/>
      <c r="B502" s="4104"/>
      <c r="C502" s="545" t="s">
        <v>781</v>
      </c>
      <c r="D502" s="4258" t="s">
        <v>113</v>
      </c>
      <c r="E502" s="4260" t="s">
        <v>114</v>
      </c>
      <c r="F502" s="4262"/>
      <c r="G502" s="4262"/>
      <c r="H502" s="4262"/>
      <c r="I502" s="4262">
        <v>150140</v>
      </c>
      <c r="J502" s="4270"/>
      <c r="K502" s="1368">
        <f>K501-I502</f>
        <v>31533818</v>
      </c>
    </row>
    <row r="503" spans="1:11">
      <c r="A503" s="557"/>
      <c r="B503" s="4105"/>
      <c r="C503" s="538" t="s">
        <v>1420</v>
      </c>
      <c r="D503" s="4259" t="s">
        <v>46</v>
      </c>
      <c r="E503" s="4261"/>
      <c r="F503" s="4263"/>
      <c r="G503" s="4263"/>
      <c r="H503" s="4263"/>
      <c r="I503" s="4263"/>
      <c r="J503" s="4271"/>
      <c r="K503" s="1368"/>
    </row>
    <row r="504" spans="1:11">
      <c r="A504" s="514"/>
      <c r="B504" s="4121"/>
      <c r="C504" s="529"/>
      <c r="D504" s="602"/>
      <c r="E504" s="605"/>
      <c r="F504" s="577"/>
      <c r="G504" s="577"/>
      <c r="H504" s="600"/>
      <c r="I504" s="577"/>
      <c r="J504" s="585">
        <v>1500</v>
      </c>
      <c r="K504" s="1250">
        <f>K502+J504</f>
        <v>31535318</v>
      </c>
    </row>
    <row r="505" spans="1:11">
      <c r="A505" s="557"/>
      <c r="B505" s="4104"/>
      <c r="C505" s="556" t="s">
        <v>997</v>
      </c>
      <c r="D505" s="4258" t="s">
        <v>1312</v>
      </c>
      <c r="E505" s="4260" t="s">
        <v>1326</v>
      </c>
      <c r="F505" s="4262"/>
      <c r="G505" s="4262">
        <v>202500</v>
      </c>
      <c r="H505" s="4262"/>
      <c r="I505" s="4262"/>
      <c r="J505" s="4270"/>
      <c r="K505" s="1368">
        <f>K504-G505</f>
        <v>31332818</v>
      </c>
    </row>
    <row r="506" spans="1:11">
      <c r="A506" s="557"/>
      <c r="B506" s="4105"/>
      <c r="C506" s="555" t="s">
        <v>1311</v>
      </c>
      <c r="D506" s="4259" t="s">
        <v>1313</v>
      </c>
      <c r="E506" s="4261"/>
      <c r="F506" s="4263"/>
      <c r="G506" s="4263"/>
      <c r="H506" s="4263"/>
      <c r="I506" s="4263"/>
      <c r="J506" s="4271"/>
      <c r="K506" s="1368"/>
    </row>
    <row r="507" spans="1:11">
      <c r="A507" s="514"/>
      <c r="B507" s="4121"/>
      <c r="C507" s="529"/>
      <c r="D507" s="602"/>
      <c r="E507" s="605"/>
      <c r="F507" s="577"/>
      <c r="G507" s="577"/>
      <c r="H507" s="600"/>
      <c r="I507" s="577"/>
      <c r="J507" s="604">
        <v>1800</v>
      </c>
      <c r="K507" s="1250">
        <f>K505+J507</f>
        <v>31334618</v>
      </c>
    </row>
    <row r="508" spans="1:11">
      <c r="A508" s="557"/>
      <c r="B508" s="4104"/>
      <c r="C508" s="556" t="s">
        <v>591</v>
      </c>
      <c r="D508" s="4258"/>
      <c r="E508" s="4264"/>
      <c r="F508" s="4262">
        <v>20000000</v>
      </c>
      <c r="G508" s="4099"/>
      <c r="H508" s="4099"/>
      <c r="I508" s="4099"/>
      <c r="J508" s="4123"/>
      <c r="K508" s="1368">
        <f>K507+F508</f>
        <v>51334618</v>
      </c>
    </row>
    <row r="509" spans="1:11">
      <c r="A509" s="557"/>
      <c r="B509" s="4105"/>
      <c r="C509" s="555"/>
      <c r="D509" s="486"/>
      <c r="E509" s="4261"/>
      <c r="F509" s="4267"/>
      <c r="G509" s="4100"/>
      <c r="H509" s="4100"/>
      <c r="I509" s="4100"/>
      <c r="J509" s="4124"/>
      <c r="K509" s="1368"/>
    </row>
    <row r="510" spans="1:11">
      <c r="A510" s="514"/>
      <c r="B510" s="4121"/>
      <c r="C510" s="529"/>
      <c r="D510" s="602"/>
      <c r="E510" s="605"/>
      <c r="F510" s="577"/>
      <c r="G510" s="577"/>
      <c r="H510" s="600"/>
      <c r="I510" s="577"/>
      <c r="J510" s="604"/>
      <c r="K510" s="1250"/>
    </row>
    <row r="511" spans="1:11">
      <c r="A511" s="557"/>
      <c r="B511" s="4104"/>
      <c r="C511" s="474" t="s">
        <v>778</v>
      </c>
      <c r="D511" s="4258" t="s">
        <v>2054</v>
      </c>
      <c r="E511" s="4260"/>
      <c r="F511" s="4262"/>
      <c r="G511" s="4262"/>
      <c r="H511" s="537"/>
      <c r="I511" s="4262">
        <v>52540</v>
      </c>
      <c r="J511" s="537"/>
      <c r="K511" s="1368">
        <f>K508-I511</f>
        <v>51282078</v>
      </c>
    </row>
    <row r="512" spans="1:11">
      <c r="A512" s="557"/>
      <c r="B512" s="4105"/>
      <c r="C512" s="477" t="s">
        <v>2024</v>
      </c>
      <c r="D512" s="4259" t="s">
        <v>814</v>
      </c>
      <c r="E512" s="4261"/>
      <c r="F512" s="4263"/>
      <c r="G512" s="4263"/>
      <c r="H512" s="515"/>
      <c r="I512" s="4263"/>
      <c r="J512" s="515"/>
      <c r="K512" s="1368"/>
    </row>
    <row r="513" spans="1:11">
      <c r="A513" s="514"/>
      <c r="B513" s="4121"/>
      <c r="C513" s="529"/>
      <c r="D513" s="583"/>
      <c r="E513" s="599"/>
      <c r="F513" s="600"/>
      <c r="G513" s="600"/>
      <c r="H513" s="600"/>
      <c r="I513" s="600"/>
      <c r="J513" s="585">
        <v>1500</v>
      </c>
      <c r="K513" s="1250">
        <f>K511+J513</f>
        <v>51283578</v>
      </c>
    </row>
    <row r="514" spans="1:11">
      <c r="A514" s="557"/>
      <c r="B514" s="4104" t="s">
        <v>2129</v>
      </c>
      <c r="C514" s="474" t="s">
        <v>778</v>
      </c>
      <c r="D514" s="4282" t="s">
        <v>2131</v>
      </c>
      <c r="E514" s="4280" t="s">
        <v>2132</v>
      </c>
      <c r="F514" s="4278"/>
      <c r="G514" s="4278"/>
      <c r="H514" s="537"/>
      <c r="I514" s="4278">
        <v>132890</v>
      </c>
      <c r="J514" s="537"/>
      <c r="K514" s="1368">
        <f>K513-I514</f>
        <v>51150688</v>
      </c>
    </row>
    <row r="515" spans="1:11">
      <c r="A515" s="557"/>
      <c r="B515" s="4105"/>
      <c r="C515" s="477" t="s">
        <v>2130</v>
      </c>
      <c r="D515" s="4283" t="s">
        <v>1819</v>
      </c>
      <c r="E515" s="4281"/>
      <c r="F515" s="4279"/>
      <c r="G515" s="4279"/>
      <c r="H515" s="515"/>
      <c r="I515" s="4279"/>
      <c r="J515" s="515"/>
      <c r="K515" s="1368"/>
    </row>
    <row r="516" spans="1:11">
      <c r="A516" s="514"/>
      <c r="B516" s="4121"/>
      <c r="C516" s="529"/>
      <c r="D516" s="583"/>
      <c r="E516" s="599"/>
      <c r="F516" s="600"/>
      <c r="G516" s="600"/>
      <c r="H516" s="600"/>
      <c r="I516" s="600"/>
      <c r="J516" s="585">
        <v>1500</v>
      </c>
      <c r="K516" s="1250">
        <f>K514+J516</f>
        <v>51152188</v>
      </c>
    </row>
    <row r="517" spans="1:11">
      <c r="A517" s="557"/>
      <c r="B517" s="4104"/>
      <c r="C517" s="556" t="s">
        <v>815</v>
      </c>
      <c r="D517" s="4282" t="s">
        <v>955</v>
      </c>
      <c r="E517" s="4280" t="s">
        <v>1232</v>
      </c>
      <c r="F517" s="4278"/>
      <c r="G517" s="4278"/>
      <c r="H517" s="4278"/>
      <c r="I517" s="4278">
        <v>461367</v>
      </c>
      <c r="J517" s="595"/>
      <c r="K517" s="1368">
        <f>K516-I517</f>
        <v>50690821</v>
      </c>
    </row>
    <row r="518" spans="1:11">
      <c r="A518" s="557"/>
      <c r="B518" s="4105"/>
      <c r="C518" s="555" t="s">
        <v>1186</v>
      </c>
      <c r="D518" s="4283" t="s">
        <v>956</v>
      </c>
      <c r="E518" s="4281"/>
      <c r="F518" s="4279"/>
      <c r="G518" s="4279"/>
      <c r="H518" s="4279"/>
      <c r="I518" s="4279"/>
      <c r="J518" s="595"/>
      <c r="K518" s="1368"/>
    </row>
    <row r="519" spans="1:11">
      <c r="A519" s="514"/>
      <c r="B519" s="4121"/>
      <c r="C519" s="465"/>
      <c r="D519" s="602"/>
      <c r="E519" s="605"/>
      <c r="F519" s="577"/>
      <c r="G519" s="600"/>
      <c r="H519" s="600"/>
      <c r="I519" s="600"/>
      <c r="J519" s="585">
        <v>1800</v>
      </c>
      <c r="K519" s="1250">
        <f>K517+J519</f>
        <v>50692621</v>
      </c>
    </row>
    <row r="520" spans="1:11">
      <c r="A520" s="557"/>
      <c r="B520" s="4104"/>
      <c r="C520" s="556" t="s">
        <v>796</v>
      </c>
      <c r="D520" s="4282" t="s">
        <v>955</v>
      </c>
      <c r="E520" s="4280" t="s">
        <v>1232</v>
      </c>
      <c r="F520" s="4278"/>
      <c r="G520" s="4278"/>
      <c r="H520" s="4278"/>
      <c r="I520" s="4278">
        <v>68800</v>
      </c>
      <c r="J520" s="4284"/>
      <c r="K520" s="1368">
        <f>K519-I520</f>
        <v>50623821</v>
      </c>
    </row>
    <row r="521" spans="1:11">
      <c r="A521" s="557"/>
      <c r="B521" s="4105"/>
      <c r="C521" s="477" t="s">
        <v>1187</v>
      </c>
      <c r="D521" s="4283" t="s">
        <v>956</v>
      </c>
      <c r="E521" s="4281"/>
      <c r="F521" s="4279"/>
      <c r="G521" s="4279"/>
      <c r="H521" s="4279"/>
      <c r="I521" s="4279"/>
      <c r="J521" s="4285"/>
      <c r="K521" s="1368"/>
    </row>
    <row r="522" spans="1:11">
      <c r="A522" s="514"/>
      <c r="B522" s="4121"/>
      <c r="C522" s="532"/>
      <c r="D522" s="576"/>
      <c r="E522" s="582"/>
      <c r="F522" s="577"/>
      <c r="G522" s="577"/>
      <c r="H522" s="600"/>
      <c r="I522" s="577"/>
      <c r="J522" s="604">
        <v>750</v>
      </c>
      <c r="K522" s="1250">
        <f>K520+J522</f>
        <v>50624571</v>
      </c>
    </row>
    <row r="523" spans="1:11">
      <c r="A523" s="557"/>
      <c r="B523" s="4104"/>
      <c r="C523" s="556" t="s">
        <v>1710</v>
      </c>
      <c r="D523" s="4286" t="s">
        <v>2070</v>
      </c>
      <c r="E523" s="1136"/>
      <c r="F523" s="4290"/>
      <c r="G523" s="4292"/>
      <c r="H523" s="4290"/>
      <c r="I523" s="4290">
        <v>83190</v>
      </c>
      <c r="J523" s="4295"/>
      <c r="K523" s="4132">
        <f>K522-I523</f>
        <v>50541381</v>
      </c>
    </row>
    <row r="524" spans="1:11">
      <c r="A524" s="557"/>
      <c r="B524" s="4105"/>
      <c r="C524" s="555" t="s">
        <v>2069</v>
      </c>
      <c r="D524" s="4287" t="s">
        <v>814</v>
      </c>
      <c r="E524" s="4294"/>
      <c r="F524" s="4291"/>
      <c r="G524" s="4293"/>
      <c r="H524" s="4291"/>
      <c r="I524" s="4291"/>
      <c r="J524" s="4296"/>
      <c r="K524" s="1368"/>
    </row>
    <row r="525" spans="1:11">
      <c r="A525" s="514"/>
      <c r="B525" s="4121"/>
      <c r="C525" s="532"/>
      <c r="D525" s="576"/>
      <c r="E525" s="582"/>
      <c r="F525" s="577"/>
      <c r="G525" s="577"/>
      <c r="H525" s="600"/>
      <c r="I525" s="577"/>
      <c r="J525" s="604">
        <v>1500</v>
      </c>
      <c r="K525" s="1250">
        <f>K523+J525</f>
        <v>50542881</v>
      </c>
    </row>
    <row r="526" spans="1:11">
      <c r="A526" s="557"/>
      <c r="B526" s="4104"/>
      <c r="C526" s="556" t="s">
        <v>997</v>
      </c>
      <c r="D526" s="4286" t="s">
        <v>278</v>
      </c>
      <c r="E526" s="974" t="s">
        <v>279</v>
      </c>
      <c r="F526" s="4290"/>
      <c r="G526" s="4290">
        <v>202500</v>
      </c>
      <c r="H526" s="4290"/>
      <c r="I526" s="4290"/>
      <c r="J526" s="4295"/>
      <c r="K526" s="1368">
        <f>K525-G526</f>
        <v>50340381</v>
      </c>
    </row>
    <row r="527" spans="1:11">
      <c r="A527" s="557"/>
      <c r="B527" s="4105"/>
      <c r="C527" s="555" t="s">
        <v>1527</v>
      </c>
      <c r="D527" s="4287" t="s">
        <v>38</v>
      </c>
      <c r="E527" s="4294"/>
      <c r="F527" s="4291"/>
      <c r="G527" s="4291"/>
      <c r="H527" s="4291"/>
      <c r="I527" s="4291"/>
      <c r="J527" s="4296"/>
      <c r="K527" s="1368"/>
    </row>
    <row r="528" spans="1:11">
      <c r="A528" s="514"/>
      <c r="B528" s="4121"/>
      <c r="C528" s="529"/>
      <c r="D528" s="602"/>
      <c r="E528" s="605"/>
      <c r="F528" s="577"/>
      <c r="G528" s="577"/>
      <c r="H528" s="600"/>
      <c r="I528" s="577"/>
      <c r="J528" s="604">
        <v>1800</v>
      </c>
      <c r="K528" s="1250">
        <f>K526+J528</f>
        <v>50342181</v>
      </c>
    </row>
    <row r="529" spans="1:11">
      <c r="A529" s="557"/>
      <c r="B529" s="4104"/>
      <c r="C529" s="556" t="s">
        <v>781</v>
      </c>
      <c r="D529" s="485" t="s">
        <v>1859</v>
      </c>
      <c r="E529" s="4288"/>
      <c r="F529" s="9492"/>
      <c r="G529" s="9492"/>
      <c r="H529" s="9492"/>
      <c r="I529" s="9492">
        <v>125140</v>
      </c>
      <c r="J529" s="4295"/>
      <c r="K529" s="1368">
        <f>K528-I529</f>
        <v>50217041</v>
      </c>
    </row>
    <row r="530" spans="1:11">
      <c r="A530" s="557"/>
      <c r="B530" s="4105"/>
      <c r="C530" s="555" t="s">
        <v>1208</v>
      </c>
      <c r="D530" s="486" t="s">
        <v>814</v>
      </c>
      <c r="E530" s="4289"/>
      <c r="F530" s="9493"/>
      <c r="G530" s="9493"/>
      <c r="H530" s="9493"/>
      <c r="I530" s="9493"/>
      <c r="J530" s="4296"/>
      <c r="K530" s="1368"/>
    </row>
    <row r="531" spans="1:11">
      <c r="A531" s="514"/>
      <c r="B531" s="4121"/>
      <c r="C531" s="532"/>
      <c r="D531" s="576"/>
      <c r="E531" s="582"/>
      <c r="F531" s="577"/>
      <c r="G531" s="577"/>
      <c r="H531" s="600"/>
      <c r="I531" s="577"/>
      <c r="J531" s="604">
        <v>1500</v>
      </c>
      <c r="K531" s="1250">
        <f>K529+J531</f>
        <v>50218541</v>
      </c>
    </row>
    <row r="532" spans="1:11">
      <c r="A532" s="557"/>
      <c r="B532" s="4104"/>
      <c r="C532" s="556" t="s">
        <v>796</v>
      </c>
      <c r="D532" s="4286" t="s">
        <v>2135</v>
      </c>
      <c r="E532" s="4288" t="s">
        <v>2137</v>
      </c>
      <c r="F532" s="4290"/>
      <c r="G532" s="4290">
        <v>42300</v>
      </c>
      <c r="H532" s="4290"/>
      <c r="I532" s="4290"/>
      <c r="J532" s="4295"/>
      <c r="K532" s="1368">
        <f>K531-G532</f>
        <v>50176241</v>
      </c>
    </row>
    <row r="533" spans="1:11">
      <c r="A533" s="557"/>
      <c r="B533" s="4105"/>
      <c r="C533" s="477" t="s">
        <v>2133</v>
      </c>
      <c r="D533" s="4287" t="s">
        <v>2136</v>
      </c>
      <c r="E533" s="4289"/>
      <c r="F533" s="4291"/>
      <c r="G533" s="4291"/>
      <c r="H533" s="4291"/>
      <c r="I533" s="4291"/>
      <c r="J533" s="4296"/>
      <c r="K533" s="1368"/>
    </row>
    <row r="534" spans="1:11">
      <c r="A534" s="514"/>
      <c r="B534" s="4121"/>
      <c r="C534" s="532"/>
      <c r="D534" s="576"/>
      <c r="E534" s="582"/>
      <c r="F534" s="577"/>
      <c r="G534" s="577"/>
      <c r="H534" s="600"/>
      <c r="I534" s="577"/>
      <c r="J534" s="604">
        <v>750</v>
      </c>
      <c r="K534" s="1250">
        <f>K532+J534</f>
        <v>50176991</v>
      </c>
    </row>
    <row r="535" spans="1:11">
      <c r="A535" s="557"/>
      <c r="B535" s="4104"/>
      <c r="C535" s="556" t="s">
        <v>796</v>
      </c>
      <c r="D535" s="4302" t="s">
        <v>2135</v>
      </c>
      <c r="E535" s="4300" t="s">
        <v>2137</v>
      </c>
      <c r="F535" s="4290"/>
      <c r="G535" s="4290">
        <v>42300</v>
      </c>
      <c r="H535" s="4290"/>
      <c r="I535" s="4290"/>
      <c r="J535" s="4295"/>
      <c r="K535" s="1368">
        <f>K534-G535</f>
        <v>50134691</v>
      </c>
    </row>
    <row r="536" spans="1:11">
      <c r="A536" s="557"/>
      <c r="B536" s="4105"/>
      <c r="C536" s="477" t="s">
        <v>2134</v>
      </c>
      <c r="D536" s="4303" t="s">
        <v>2136</v>
      </c>
      <c r="E536" s="4301"/>
      <c r="F536" s="4291"/>
      <c r="G536" s="4291"/>
      <c r="H536" s="4291"/>
      <c r="I536" s="4291"/>
      <c r="J536" s="4296"/>
      <c r="K536" s="1368"/>
    </row>
    <row r="537" spans="1:11">
      <c r="A537" s="514"/>
      <c r="B537" s="4121"/>
      <c r="C537" s="532"/>
      <c r="D537" s="576"/>
      <c r="E537" s="582"/>
      <c r="F537" s="577"/>
      <c r="G537" s="577"/>
      <c r="H537" s="600"/>
      <c r="I537" s="577"/>
      <c r="J537" s="604">
        <v>750</v>
      </c>
      <c r="K537" s="1250">
        <f>K535+J537</f>
        <v>50135441</v>
      </c>
    </row>
    <row r="538" spans="1:11">
      <c r="A538" s="557"/>
      <c r="B538" s="4104" t="s">
        <v>2138</v>
      </c>
      <c r="C538" s="545" t="s">
        <v>1109</v>
      </c>
      <c r="D538" s="4305" t="s">
        <v>1745</v>
      </c>
      <c r="E538" s="974" t="s">
        <v>1746</v>
      </c>
      <c r="F538" s="4297"/>
      <c r="G538" s="4297">
        <v>502500</v>
      </c>
      <c r="H538" s="537"/>
      <c r="I538" s="9492"/>
      <c r="J538" s="595"/>
      <c r="K538" s="1368">
        <f>K537-G538</f>
        <v>49632941</v>
      </c>
    </row>
    <row r="539" spans="1:11">
      <c r="A539" s="557"/>
      <c r="B539" s="4105"/>
      <c r="C539" s="538" t="s">
        <v>1501</v>
      </c>
      <c r="D539" s="4303" t="s">
        <v>38</v>
      </c>
      <c r="E539" s="4301"/>
      <c r="F539" s="4298"/>
      <c r="G539" s="4298"/>
      <c r="H539" s="515"/>
      <c r="I539" s="9493"/>
      <c r="J539" s="559"/>
      <c r="K539" s="1368"/>
    </row>
    <row r="540" spans="1:11">
      <c r="A540" s="514"/>
      <c r="B540" s="4299"/>
      <c r="C540" s="532"/>
      <c r="D540" s="576"/>
      <c r="E540" s="582"/>
      <c r="F540" s="577"/>
      <c r="G540" s="577"/>
      <c r="H540" s="600"/>
      <c r="I540" s="577"/>
      <c r="J540" s="604">
        <v>1800</v>
      </c>
      <c r="K540" s="1250">
        <f>K538+J540</f>
        <v>49634741</v>
      </c>
    </row>
    <row r="541" spans="1:11">
      <c r="A541" s="557"/>
      <c r="B541" s="4306"/>
      <c r="C541" s="474" t="s">
        <v>815</v>
      </c>
      <c r="D541" s="485" t="s">
        <v>1852</v>
      </c>
      <c r="E541" s="4300"/>
      <c r="F541" s="4297"/>
      <c r="G541" s="4297"/>
      <c r="H541" s="4309"/>
      <c r="I541" s="4297">
        <v>2312006</v>
      </c>
      <c r="J541" s="4307"/>
      <c r="K541" s="1368">
        <f>K540-I541</f>
        <v>47322735</v>
      </c>
    </row>
    <row r="542" spans="1:11">
      <c r="A542" s="557"/>
      <c r="B542" s="4306"/>
      <c r="C542" s="461" t="s">
        <v>1851</v>
      </c>
      <c r="D542" s="486"/>
      <c r="E542" s="4301"/>
      <c r="F542" s="4298"/>
      <c r="G542" s="4298"/>
      <c r="H542" s="4310"/>
      <c r="I542" s="4298"/>
      <c r="J542" s="4308"/>
      <c r="K542" s="1368"/>
    </row>
    <row r="543" spans="1:11">
      <c r="A543" s="2497"/>
      <c r="B543" s="4299"/>
      <c r="C543" s="532"/>
      <c r="D543" s="602"/>
      <c r="E543" s="605"/>
      <c r="F543" s="577"/>
      <c r="G543" s="577"/>
      <c r="H543" s="600"/>
      <c r="I543" s="577"/>
      <c r="J543" s="604">
        <v>1800</v>
      </c>
      <c r="K543" s="1250">
        <f>K541+J543</f>
        <v>47324535</v>
      </c>
    </row>
    <row r="544" spans="1:11">
      <c r="A544" s="557"/>
      <c r="B544" s="4306"/>
      <c r="C544" s="474" t="s">
        <v>815</v>
      </c>
      <c r="D544" s="485" t="s">
        <v>1852</v>
      </c>
      <c r="E544" s="4300"/>
      <c r="F544" s="4297"/>
      <c r="G544" s="4297"/>
      <c r="H544" s="4309"/>
      <c r="I544" s="4297">
        <v>1930109</v>
      </c>
      <c r="J544" s="4307"/>
      <c r="K544" s="1368">
        <f>K543-I544</f>
        <v>45394426</v>
      </c>
    </row>
    <row r="545" spans="1:11">
      <c r="A545" s="557"/>
      <c r="B545" s="4306"/>
      <c r="C545" s="461" t="s">
        <v>1853</v>
      </c>
      <c r="D545" s="486"/>
      <c r="E545" s="4301"/>
      <c r="F545" s="4298"/>
      <c r="G545" s="4298"/>
      <c r="H545" s="4310"/>
      <c r="I545" s="4298"/>
      <c r="J545" s="4308"/>
      <c r="K545" s="1368"/>
    </row>
    <row r="546" spans="1:11">
      <c r="A546" s="2497"/>
      <c r="B546" s="4299"/>
      <c r="C546" s="532"/>
      <c r="D546" s="602"/>
      <c r="E546" s="605"/>
      <c r="F546" s="577"/>
      <c r="G546" s="577"/>
      <c r="H546" s="600"/>
      <c r="I546" s="577"/>
      <c r="J546" s="604">
        <v>1800</v>
      </c>
      <c r="K546" s="1250">
        <f>K544+J546</f>
        <v>45396226</v>
      </c>
    </row>
    <row r="547" spans="1:11">
      <c r="A547" s="557"/>
      <c r="B547" s="4306"/>
      <c r="C547" s="474" t="s">
        <v>815</v>
      </c>
      <c r="D547" s="485" t="s">
        <v>1852</v>
      </c>
      <c r="E547" s="4300"/>
      <c r="F547" s="4297"/>
      <c r="G547" s="4297"/>
      <c r="H547" s="4309"/>
      <c r="I547" s="4297">
        <v>1086927</v>
      </c>
      <c r="J547" s="4307"/>
      <c r="K547" s="1368">
        <f>K546-I547</f>
        <v>44309299</v>
      </c>
    </row>
    <row r="548" spans="1:11">
      <c r="A548" s="557"/>
      <c r="B548" s="4306"/>
      <c r="C548" s="461" t="s">
        <v>1854</v>
      </c>
      <c r="D548" s="486"/>
      <c r="E548" s="4301"/>
      <c r="F548" s="4298"/>
      <c r="G548" s="4298"/>
      <c r="H548" s="4310"/>
      <c r="I548" s="4298"/>
      <c r="J548" s="4308"/>
      <c r="K548" s="1368"/>
    </row>
    <row r="549" spans="1:11">
      <c r="A549" s="2497"/>
      <c r="B549" s="4299"/>
      <c r="C549" s="532"/>
      <c r="D549" s="602"/>
      <c r="E549" s="605"/>
      <c r="F549" s="577"/>
      <c r="G549" s="577"/>
      <c r="H549" s="600"/>
      <c r="I549" s="577"/>
      <c r="J549" s="604">
        <v>1800</v>
      </c>
      <c r="K549" s="1250">
        <f>K547+J549</f>
        <v>44311099</v>
      </c>
    </row>
    <row r="550" spans="1:11">
      <c r="A550" s="557"/>
      <c r="B550" s="4306"/>
      <c r="C550" s="474" t="s">
        <v>815</v>
      </c>
      <c r="D550" s="485" t="s">
        <v>1852</v>
      </c>
      <c r="E550" s="4300"/>
      <c r="F550" s="4297"/>
      <c r="G550" s="4297"/>
      <c r="H550" s="4309"/>
      <c r="I550" s="4297">
        <v>3654041</v>
      </c>
      <c r="J550" s="4307"/>
      <c r="K550" s="1368">
        <f>K549-I550</f>
        <v>40657058</v>
      </c>
    </row>
    <row r="551" spans="1:11">
      <c r="A551" s="557"/>
      <c r="B551" s="4306"/>
      <c r="C551" s="461" t="s">
        <v>1855</v>
      </c>
      <c r="D551" s="486"/>
      <c r="E551" s="4301"/>
      <c r="F551" s="4298"/>
      <c r="G551" s="4298"/>
      <c r="H551" s="4310"/>
      <c r="I551" s="4298"/>
      <c r="J551" s="4308"/>
      <c r="K551" s="1368"/>
    </row>
    <row r="552" spans="1:11">
      <c r="A552" s="2497"/>
      <c r="B552" s="4299"/>
      <c r="C552" s="532"/>
      <c r="D552" s="602"/>
      <c r="E552" s="605"/>
      <c r="F552" s="577"/>
      <c r="G552" s="577"/>
      <c r="H552" s="600"/>
      <c r="I552" s="577"/>
      <c r="J552" s="604">
        <v>1800</v>
      </c>
      <c r="K552" s="1250">
        <f>K550+J552</f>
        <v>40658858</v>
      </c>
    </row>
    <row r="553" spans="1:11">
      <c r="A553" s="557"/>
      <c r="B553" s="4306"/>
      <c r="C553" s="474" t="s">
        <v>815</v>
      </c>
      <c r="D553" s="485" t="s">
        <v>1852</v>
      </c>
      <c r="E553" s="4300"/>
      <c r="F553" s="4297"/>
      <c r="G553" s="4297"/>
      <c r="H553" s="4309"/>
      <c r="I553" s="4297">
        <v>432183</v>
      </c>
      <c r="J553" s="4307"/>
      <c r="K553" s="1368">
        <f>K552-I553</f>
        <v>40226675</v>
      </c>
    </row>
    <row r="554" spans="1:11">
      <c r="A554" s="557"/>
      <c r="B554" s="4306"/>
      <c r="C554" s="461" t="s">
        <v>1856</v>
      </c>
      <c r="D554" s="486"/>
      <c r="E554" s="4301"/>
      <c r="F554" s="4298"/>
      <c r="G554" s="4298"/>
      <c r="H554" s="4310"/>
      <c r="I554" s="4298"/>
      <c r="J554" s="4308"/>
      <c r="K554" s="1368"/>
    </row>
    <row r="555" spans="1:11">
      <c r="A555" s="2497"/>
      <c r="B555" s="4299"/>
      <c r="C555" s="532"/>
      <c r="D555" s="602"/>
      <c r="E555" s="605"/>
      <c r="F555" s="577"/>
      <c r="G555" s="577"/>
      <c r="H555" s="600"/>
      <c r="I555" s="577"/>
      <c r="J555" s="604">
        <v>1800</v>
      </c>
      <c r="K555" s="1250">
        <f>K553+J555</f>
        <v>40228475</v>
      </c>
    </row>
    <row r="556" spans="1:11">
      <c r="A556" s="557"/>
      <c r="B556" s="4306"/>
      <c r="C556" s="474" t="s">
        <v>815</v>
      </c>
      <c r="D556" s="485" t="s">
        <v>1852</v>
      </c>
      <c r="E556" s="4300"/>
      <c r="F556" s="4297"/>
      <c r="G556" s="4297"/>
      <c r="H556" s="4309"/>
      <c r="I556" s="4297">
        <v>932965</v>
      </c>
      <c r="J556" s="4307"/>
      <c r="K556" s="1368">
        <f>K555-I556</f>
        <v>39295510</v>
      </c>
    </row>
    <row r="557" spans="1:11">
      <c r="A557" s="557"/>
      <c r="B557" s="4306"/>
      <c r="C557" s="461" t="s">
        <v>1857</v>
      </c>
      <c r="D557" s="486"/>
      <c r="E557" s="4301"/>
      <c r="F557" s="4298"/>
      <c r="G557" s="4298"/>
      <c r="H557" s="4310"/>
      <c r="I557" s="4298"/>
      <c r="J557" s="4308"/>
      <c r="K557" s="1368"/>
    </row>
    <row r="558" spans="1:11">
      <c r="A558" s="2497"/>
      <c r="B558" s="4299"/>
      <c r="C558" s="532"/>
      <c r="D558" s="602"/>
      <c r="E558" s="605"/>
      <c r="F558" s="577"/>
      <c r="G558" s="577"/>
      <c r="H558" s="600"/>
      <c r="I558" s="577"/>
      <c r="J558" s="604">
        <v>1800</v>
      </c>
      <c r="K558" s="1250">
        <f>K556+J558</f>
        <v>39297310</v>
      </c>
    </row>
    <row r="559" spans="1:11">
      <c r="A559" s="557"/>
      <c r="B559" s="4300"/>
      <c r="C559" s="556" t="s">
        <v>869</v>
      </c>
      <c r="D559" s="4302" t="s">
        <v>1845</v>
      </c>
      <c r="E559" s="1136"/>
      <c r="F559" s="4297"/>
      <c r="G559" s="4297"/>
      <c r="H559" s="537"/>
      <c r="I559" s="4297">
        <v>60334</v>
      </c>
      <c r="J559" s="595"/>
      <c r="K559" s="1368">
        <f>K558-I559</f>
        <v>39236976</v>
      </c>
    </row>
    <row r="560" spans="1:11">
      <c r="A560" s="557"/>
      <c r="B560" s="4301"/>
      <c r="C560" s="555" t="s">
        <v>1839</v>
      </c>
      <c r="D560" s="4303"/>
      <c r="E560" s="4304"/>
      <c r="F560" s="4298"/>
      <c r="G560" s="4298"/>
      <c r="H560" s="515"/>
      <c r="I560" s="4298"/>
      <c r="J560" s="559"/>
      <c r="K560" s="1368"/>
    </row>
    <row r="561" spans="1:11">
      <c r="A561" s="514"/>
      <c r="B561" s="4306"/>
      <c r="C561" s="532"/>
      <c r="D561" s="576"/>
      <c r="E561" s="582"/>
      <c r="F561" s="577"/>
      <c r="G561" s="577"/>
      <c r="H561" s="600"/>
      <c r="I561" s="577"/>
      <c r="J561" s="585">
        <v>1650</v>
      </c>
      <c r="K561" s="1250">
        <f>K559+J561</f>
        <v>39238626</v>
      </c>
    </row>
    <row r="562" spans="1:11">
      <c r="A562" s="557"/>
      <c r="B562" s="4300"/>
      <c r="C562" s="556" t="s">
        <v>869</v>
      </c>
      <c r="D562" s="4302" t="s">
        <v>1845</v>
      </c>
      <c r="E562" s="1136"/>
      <c r="F562" s="4297"/>
      <c r="G562" s="4297"/>
      <c r="H562" s="537"/>
      <c r="I562" s="4297">
        <v>149972</v>
      </c>
      <c r="J562" s="595"/>
      <c r="K562" s="1368">
        <f>K561-I562</f>
        <v>39088654</v>
      </c>
    </row>
    <row r="563" spans="1:11">
      <c r="A563" s="557"/>
      <c r="B563" s="4301"/>
      <c r="C563" s="555" t="s">
        <v>1928</v>
      </c>
      <c r="D563" s="4303"/>
      <c r="E563" s="4304"/>
      <c r="F563" s="4298"/>
      <c r="G563" s="4298"/>
      <c r="H563" s="515"/>
      <c r="I563" s="4298"/>
      <c r="J563" s="559"/>
      <c r="K563" s="1368"/>
    </row>
    <row r="564" spans="1:11">
      <c r="A564" s="514"/>
      <c r="B564" s="4306"/>
      <c r="C564" s="532"/>
      <c r="D564" s="576"/>
      <c r="E564" s="582"/>
      <c r="F564" s="577"/>
      <c r="G564" s="577"/>
      <c r="H564" s="600"/>
      <c r="I564" s="577"/>
      <c r="J564" s="585">
        <v>1650</v>
      </c>
      <c r="K564" s="1250">
        <f>K562+J564</f>
        <v>39090304</v>
      </c>
    </row>
    <row r="565" spans="1:11">
      <c r="A565" s="557"/>
      <c r="B565" s="4300"/>
      <c r="C565" s="556" t="s">
        <v>869</v>
      </c>
      <c r="D565" s="4302" t="s">
        <v>1845</v>
      </c>
      <c r="E565" s="1136"/>
      <c r="F565" s="4297"/>
      <c r="G565" s="4297"/>
      <c r="H565" s="537"/>
      <c r="I565" s="4297">
        <v>72135</v>
      </c>
      <c r="J565" s="595"/>
      <c r="K565" s="1368">
        <f>K564-I565</f>
        <v>39018169</v>
      </c>
    </row>
    <row r="566" spans="1:11">
      <c r="A566" s="557"/>
      <c r="B566" s="4301"/>
      <c r="C566" s="555" t="s">
        <v>1840</v>
      </c>
      <c r="D566" s="4303"/>
      <c r="E566" s="4304"/>
      <c r="F566" s="4298"/>
      <c r="G566" s="4298"/>
      <c r="H566" s="515"/>
      <c r="I566" s="4298"/>
      <c r="J566" s="559"/>
      <c r="K566" s="1368"/>
    </row>
    <row r="567" spans="1:11">
      <c r="A567" s="514"/>
      <c r="B567" s="4306"/>
      <c r="C567" s="532"/>
      <c r="D567" s="576"/>
      <c r="E567" s="582"/>
      <c r="F567" s="577"/>
      <c r="G567" s="577"/>
      <c r="H567" s="600"/>
      <c r="I567" s="577"/>
      <c r="J567" s="585">
        <v>1650</v>
      </c>
      <c r="K567" s="1250">
        <f>K565+J567</f>
        <v>39019819</v>
      </c>
    </row>
    <row r="568" spans="1:11">
      <c r="A568" s="557"/>
      <c r="B568" s="4300"/>
      <c r="C568" s="556" t="s">
        <v>997</v>
      </c>
      <c r="D568" s="4302" t="s">
        <v>1049</v>
      </c>
      <c r="E568" s="4300" t="s">
        <v>126</v>
      </c>
      <c r="F568" s="4297"/>
      <c r="G568" s="4297">
        <v>202500</v>
      </c>
      <c r="H568" s="4297"/>
      <c r="I568" s="4297"/>
      <c r="J568" s="4307"/>
      <c r="K568" s="1368">
        <f>K567-G568</f>
        <v>38817319</v>
      </c>
    </row>
    <row r="569" spans="1:11">
      <c r="A569" s="557"/>
      <c r="B569" s="4301"/>
      <c r="C569" s="555" t="s">
        <v>1048</v>
      </c>
      <c r="D569" s="4303" t="s">
        <v>956</v>
      </c>
      <c r="E569" s="4301"/>
      <c r="F569" s="4298"/>
      <c r="G569" s="4298"/>
      <c r="H569" s="4298"/>
      <c r="I569" s="4298"/>
      <c r="J569" s="4308"/>
      <c r="K569" s="1368"/>
    </row>
    <row r="570" spans="1:11">
      <c r="A570" s="514"/>
      <c r="B570" s="4306"/>
      <c r="C570" s="532"/>
      <c r="D570" s="576"/>
      <c r="E570" s="582"/>
      <c r="F570" s="577"/>
      <c r="G570" s="577"/>
      <c r="H570" s="600"/>
      <c r="I570" s="577"/>
      <c r="J570" s="585">
        <v>1800</v>
      </c>
      <c r="K570" s="1250">
        <f>K568+J570</f>
        <v>38819119</v>
      </c>
    </row>
    <row r="571" spans="1:11">
      <c r="A571" s="557"/>
      <c r="B571" s="4300" t="s">
        <v>2139</v>
      </c>
      <c r="C571" s="517" t="s">
        <v>1109</v>
      </c>
      <c r="D571" s="4311" t="s">
        <v>1831</v>
      </c>
      <c r="E571" s="4328" t="s">
        <v>717</v>
      </c>
      <c r="F571" s="4315"/>
      <c r="G571" s="4315">
        <v>502500</v>
      </c>
      <c r="H571" s="4315"/>
      <c r="I571" s="4315"/>
      <c r="J571" s="4323"/>
      <c r="K571" s="1368">
        <f>K570-G571</f>
        <v>38316619</v>
      </c>
    </row>
    <row r="572" spans="1:11">
      <c r="A572" s="557"/>
      <c r="B572" s="4301"/>
      <c r="C572" s="477" t="s">
        <v>1179</v>
      </c>
      <c r="D572" s="4312" t="s">
        <v>250</v>
      </c>
      <c r="E572" s="4329"/>
      <c r="F572" s="4316"/>
      <c r="G572" s="4316"/>
      <c r="H572" s="4316"/>
      <c r="I572" s="4316"/>
      <c r="J572" s="4324"/>
      <c r="K572" s="1368"/>
    </row>
    <row r="573" spans="1:11">
      <c r="A573" s="514"/>
      <c r="B573" s="4306"/>
      <c r="C573" s="1795"/>
      <c r="D573" s="576"/>
      <c r="E573" s="582"/>
      <c r="F573" s="577"/>
      <c r="G573" s="577"/>
      <c r="H573" s="600"/>
      <c r="I573" s="577"/>
      <c r="J573" s="604">
        <v>1800</v>
      </c>
      <c r="K573" s="1250">
        <f>K571+J573</f>
        <v>38318419</v>
      </c>
    </row>
    <row r="574" spans="1:11">
      <c r="A574" s="557"/>
      <c r="B574" s="4300"/>
      <c r="C574" s="517" t="s">
        <v>952</v>
      </c>
      <c r="D574" s="4311" t="s">
        <v>1862</v>
      </c>
      <c r="E574" s="4317" t="s">
        <v>1863</v>
      </c>
      <c r="F574" s="4315"/>
      <c r="G574" s="4321">
        <v>52500</v>
      </c>
      <c r="H574" s="4315"/>
      <c r="I574" s="4315"/>
      <c r="J574" s="4323"/>
      <c r="K574" s="1368">
        <f>K573-G574</f>
        <v>38265919</v>
      </c>
    </row>
    <row r="575" spans="1:11">
      <c r="A575" s="557"/>
      <c r="B575" s="4301"/>
      <c r="C575" s="555" t="s">
        <v>1861</v>
      </c>
      <c r="D575" s="4312" t="s">
        <v>1819</v>
      </c>
      <c r="E575" s="4318"/>
      <c r="F575" s="4316"/>
      <c r="G575" s="4322"/>
      <c r="H575" s="4316"/>
      <c r="I575" s="4316"/>
      <c r="J575" s="4324"/>
      <c r="K575" s="1368"/>
    </row>
    <row r="576" spans="1:11">
      <c r="A576" s="514"/>
      <c r="B576" s="4306"/>
      <c r="C576" s="532"/>
      <c r="D576" s="576"/>
      <c r="E576" s="582"/>
      <c r="F576" s="577"/>
      <c r="G576" s="577"/>
      <c r="H576" s="600"/>
      <c r="I576" s="577"/>
      <c r="J576" s="604">
        <v>1800</v>
      </c>
      <c r="K576" s="1250">
        <f>K574+J576</f>
        <v>38267719</v>
      </c>
    </row>
    <row r="577" spans="1:11">
      <c r="A577" s="557"/>
      <c r="B577" s="4300"/>
      <c r="C577" s="556" t="s">
        <v>1710</v>
      </c>
      <c r="D577" s="4311" t="s">
        <v>1939</v>
      </c>
      <c r="E577" s="4328" t="s">
        <v>1894</v>
      </c>
      <c r="F577" s="4321"/>
      <c r="G577" s="4321"/>
      <c r="H577" s="3052">
        <v>10390</v>
      </c>
      <c r="I577" s="3052"/>
      <c r="J577" s="1996"/>
      <c r="K577" s="1368">
        <f>K576-H577</f>
        <v>38257329</v>
      </c>
    </row>
    <row r="578" spans="1:11">
      <c r="A578" s="557"/>
      <c r="B578" s="4301"/>
      <c r="C578" s="555" t="s">
        <v>1938</v>
      </c>
      <c r="D578" s="4312" t="s">
        <v>1819</v>
      </c>
      <c r="E578" s="4329"/>
      <c r="F578" s="4322"/>
      <c r="G578" s="4322"/>
      <c r="H578" s="980"/>
      <c r="I578" s="3053"/>
      <c r="J578" s="571"/>
      <c r="K578" s="1368"/>
    </row>
    <row r="579" spans="1:11">
      <c r="A579" s="514"/>
      <c r="B579" s="4306"/>
      <c r="C579" s="532"/>
      <c r="D579" s="576"/>
      <c r="E579" s="582"/>
      <c r="F579" s="575"/>
      <c r="G579" s="575"/>
      <c r="H579" s="586"/>
      <c r="I579" s="575"/>
      <c r="J579" s="585">
        <v>1500</v>
      </c>
      <c r="K579" s="1250">
        <f>K577+J579</f>
        <v>38258829</v>
      </c>
    </row>
    <row r="580" spans="1:11">
      <c r="A580" s="557"/>
      <c r="B580" s="4300"/>
      <c r="C580" s="474" t="s">
        <v>815</v>
      </c>
      <c r="D580" s="4311" t="s">
        <v>848</v>
      </c>
      <c r="E580" s="4313" t="s">
        <v>52</v>
      </c>
      <c r="F580" s="4330"/>
      <c r="G580" s="4330">
        <v>738194</v>
      </c>
      <c r="H580" s="537"/>
      <c r="I580" s="4315"/>
      <c r="J580" s="595"/>
      <c r="K580" s="1368">
        <f>K579-G580</f>
        <v>37520635</v>
      </c>
    </row>
    <row r="581" spans="1:11">
      <c r="A581" s="557"/>
      <c r="B581" s="4301"/>
      <c r="C581" s="477" t="s">
        <v>847</v>
      </c>
      <c r="D581" s="4312" t="s">
        <v>51</v>
      </c>
      <c r="E581" s="4314"/>
      <c r="F581" s="4331"/>
      <c r="G581" s="4331"/>
      <c r="H581" s="515"/>
      <c r="I581" s="4316"/>
      <c r="J581" s="559"/>
      <c r="K581" s="1368"/>
    </row>
    <row r="582" spans="1:11">
      <c r="A582" s="514"/>
      <c r="B582" s="4306"/>
      <c r="C582" s="532"/>
      <c r="D582" s="2499"/>
      <c r="E582" s="582"/>
      <c r="F582" s="586"/>
      <c r="G582" s="586"/>
      <c r="H582" s="586"/>
      <c r="I582" s="586"/>
      <c r="J582" s="585">
        <v>1800</v>
      </c>
      <c r="K582" s="1250">
        <f>K580+J582</f>
        <v>37522435</v>
      </c>
    </row>
    <row r="583" spans="1:11">
      <c r="A583" s="557"/>
      <c r="B583" s="4300"/>
      <c r="C583" s="457" t="s">
        <v>1109</v>
      </c>
      <c r="D583" s="4326" t="s">
        <v>1580</v>
      </c>
      <c r="E583" s="459" t="s">
        <v>1600</v>
      </c>
      <c r="F583" s="4315"/>
      <c r="G583" s="4323">
        <v>502500</v>
      </c>
      <c r="H583" s="4319"/>
      <c r="I583" s="4315"/>
      <c r="J583" s="534"/>
      <c r="K583" s="1368">
        <f>K582-G583</f>
        <v>37019935</v>
      </c>
    </row>
    <row r="584" spans="1:11">
      <c r="A584" s="557"/>
      <c r="B584" s="4301"/>
      <c r="C584" s="461" t="s">
        <v>1579</v>
      </c>
      <c r="D584" s="4327" t="s">
        <v>38</v>
      </c>
      <c r="E584" s="4325"/>
      <c r="F584" s="4316"/>
      <c r="G584" s="4324"/>
      <c r="H584" s="4320"/>
      <c r="I584" s="4316"/>
      <c r="J584" s="537"/>
      <c r="K584" s="1368"/>
    </row>
    <row r="585" spans="1:11">
      <c r="A585" s="514"/>
      <c r="B585" s="4306"/>
      <c r="C585" s="2722"/>
      <c r="D585" s="891"/>
      <c r="E585" s="891"/>
      <c r="F585" s="586"/>
      <c r="G585" s="588"/>
      <c r="H585" s="586"/>
      <c r="I585" s="586"/>
      <c r="J585" s="585">
        <v>1800</v>
      </c>
      <c r="K585" s="1250">
        <f>K583+J585</f>
        <v>37021735</v>
      </c>
    </row>
    <row r="586" spans="1:11">
      <c r="A586" s="557"/>
      <c r="B586" s="4300"/>
      <c r="C586" s="556" t="s">
        <v>997</v>
      </c>
      <c r="D586" s="4311" t="s">
        <v>983</v>
      </c>
      <c r="E586" s="4317" t="s">
        <v>262</v>
      </c>
      <c r="F586" s="4315"/>
      <c r="G586" s="4321">
        <v>202500</v>
      </c>
      <c r="H586" s="534"/>
      <c r="I586" s="4315"/>
      <c r="J586" s="595"/>
      <c r="K586" s="1368">
        <f>K585-G586</f>
        <v>36819235</v>
      </c>
    </row>
    <row r="587" spans="1:11">
      <c r="A587" s="557"/>
      <c r="B587" s="4301"/>
      <c r="C587" s="555" t="s">
        <v>1581</v>
      </c>
      <c r="D587" s="4312" t="s">
        <v>38</v>
      </c>
      <c r="E587" s="4318"/>
      <c r="F587" s="4316"/>
      <c r="G587" s="4322"/>
      <c r="H587" s="515"/>
      <c r="I587" s="4316"/>
      <c r="J587" s="559"/>
      <c r="K587" s="1368"/>
    </row>
    <row r="588" spans="1:11">
      <c r="A588" s="514"/>
      <c r="B588" s="4306"/>
      <c r="C588" s="1795"/>
      <c r="D588" s="576"/>
      <c r="E588" s="584"/>
      <c r="F588" s="600"/>
      <c r="G588" s="600"/>
      <c r="H588" s="600"/>
      <c r="I588" s="600"/>
      <c r="J588" s="604">
        <v>1800</v>
      </c>
      <c r="K588" s="1250">
        <f>K586+J588</f>
        <v>36821035</v>
      </c>
    </row>
    <row r="589" spans="1:11">
      <c r="A589" s="557"/>
      <c r="B589" s="4300" t="s">
        <v>2140</v>
      </c>
      <c r="C589" s="556" t="s">
        <v>880</v>
      </c>
      <c r="D589" s="4336" t="s">
        <v>1312</v>
      </c>
      <c r="E589" s="4334" t="s">
        <v>1326</v>
      </c>
      <c r="F589" s="4332"/>
      <c r="G589" s="4340">
        <v>1002500</v>
      </c>
      <c r="H589" s="534"/>
      <c r="I589" s="4332"/>
      <c r="J589" s="595"/>
      <c r="K589" s="1368">
        <f>K588-G589</f>
        <v>35818535</v>
      </c>
    </row>
    <row r="590" spans="1:11">
      <c r="A590" s="557"/>
      <c r="B590" s="4301"/>
      <c r="C590" s="555" t="s">
        <v>1311</v>
      </c>
      <c r="D590" s="4337" t="s">
        <v>1313</v>
      </c>
      <c r="E590" s="4335"/>
      <c r="F590" s="4333"/>
      <c r="G590" s="4341"/>
      <c r="H590" s="515"/>
      <c r="I590" s="4333"/>
      <c r="J590" s="559"/>
      <c r="K590" s="1368"/>
    </row>
    <row r="591" spans="1:11">
      <c r="A591" s="514"/>
      <c r="B591" s="4306"/>
      <c r="C591" s="532"/>
      <c r="D591" s="576"/>
      <c r="E591" s="584"/>
      <c r="F591" s="600"/>
      <c r="G591" s="600"/>
      <c r="H591" s="600"/>
      <c r="I591" s="600"/>
      <c r="J591" s="604">
        <v>1800</v>
      </c>
      <c r="K591" s="1250">
        <f>K589+J591</f>
        <v>35820335</v>
      </c>
    </row>
    <row r="592" spans="1:11">
      <c r="A592" s="557"/>
      <c r="B592" s="4300"/>
      <c r="C592" s="517" t="s">
        <v>952</v>
      </c>
      <c r="D592" s="4336" t="s">
        <v>627</v>
      </c>
      <c r="E592" s="4338"/>
      <c r="F592" s="4332"/>
      <c r="G592" s="4340"/>
      <c r="H592" s="4332"/>
      <c r="I592" s="4332">
        <v>52500</v>
      </c>
      <c r="J592" s="4342"/>
      <c r="K592" s="1368">
        <f>K591-I592</f>
        <v>35767835</v>
      </c>
    </row>
    <row r="593" spans="1:11">
      <c r="A593" s="557"/>
      <c r="B593" s="4301"/>
      <c r="C593" s="555" t="s">
        <v>2141</v>
      </c>
      <c r="D593" s="4337"/>
      <c r="E593" s="4339"/>
      <c r="F593" s="4333"/>
      <c r="G593" s="4341"/>
      <c r="H593" s="4333"/>
      <c r="I593" s="4333"/>
      <c r="J593" s="4343"/>
      <c r="K593" s="1368"/>
    </row>
    <row r="594" spans="1:11">
      <c r="A594" s="514"/>
      <c r="B594" s="4306"/>
      <c r="C594" s="532"/>
      <c r="D594" s="576"/>
      <c r="E594" s="582"/>
      <c r="F594" s="577"/>
      <c r="G594" s="577"/>
      <c r="H594" s="600"/>
      <c r="I594" s="577"/>
      <c r="J594" s="604">
        <v>1800</v>
      </c>
      <c r="K594" s="1250">
        <f>K592+J594</f>
        <v>35769635</v>
      </c>
    </row>
    <row r="595" spans="1:11">
      <c r="A595" s="557"/>
      <c r="B595" s="4300"/>
      <c r="C595" s="550" t="s">
        <v>1278</v>
      </c>
      <c r="D595" s="4336" t="s">
        <v>1334</v>
      </c>
      <c r="E595" s="4334" t="s">
        <v>1348</v>
      </c>
      <c r="F595" s="534"/>
      <c r="G595" s="4332">
        <v>305000</v>
      </c>
      <c r="H595" s="534"/>
      <c r="I595" s="4332"/>
      <c r="J595" s="537"/>
      <c r="K595" s="1368">
        <f>K594-G595</f>
        <v>35464635</v>
      </c>
    </row>
    <row r="596" spans="1:11">
      <c r="A596" s="557"/>
      <c r="B596" s="4301"/>
      <c r="C596" s="551" t="s">
        <v>1333</v>
      </c>
      <c r="D596" s="4337" t="s">
        <v>918</v>
      </c>
      <c r="E596" s="4335"/>
      <c r="F596" s="537"/>
      <c r="G596" s="4333"/>
      <c r="H596" s="537"/>
      <c r="I596" s="4333"/>
      <c r="J596" s="537"/>
      <c r="K596" s="1368"/>
    </row>
    <row r="597" spans="1:11">
      <c r="A597" s="514"/>
      <c r="B597" s="4306"/>
      <c r="C597" s="1795"/>
      <c r="D597" s="576"/>
      <c r="E597" s="582"/>
      <c r="F597" s="586"/>
      <c r="G597" s="586"/>
      <c r="H597" s="586"/>
      <c r="I597" s="586"/>
      <c r="J597" s="585">
        <v>3600</v>
      </c>
      <c r="K597" s="1250">
        <f>K595+J597</f>
        <v>35468235</v>
      </c>
    </row>
    <row r="598" spans="1:11">
      <c r="A598" s="557"/>
      <c r="B598" s="4300" t="s">
        <v>2142</v>
      </c>
      <c r="C598" s="545" t="s">
        <v>1109</v>
      </c>
      <c r="D598" s="4348" t="s">
        <v>1471</v>
      </c>
      <c r="E598" s="4346" t="s">
        <v>1469</v>
      </c>
      <c r="F598" s="4344"/>
      <c r="G598" s="4344">
        <v>502500</v>
      </c>
      <c r="H598" s="4344"/>
      <c r="I598" s="4344"/>
      <c r="J598" s="4351"/>
      <c r="K598" s="1368">
        <f>K597-G598</f>
        <v>34965735</v>
      </c>
    </row>
    <row r="599" spans="1:11">
      <c r="A599" s="557"/>
      <c r="B599" s="4301"/>
      <c r="C599" s="538" t="s">
        <v>1468</v>
      </c>
      <c r="D599" s="4349" t="s">
        <v>1325</v>
      </c>
      <c r="E599" s="4347"/>
      <c r="F599" s="4345"/>
      <c r="G599" s="4345"/>
      <c r="H599" s="4345"/>
      <c r="I599" s="4345"/>
      <c r="J599" s="4352"/>
      <c r="K599" s="1368"/>
    </row>
    <row r="600" spans="1:11">
      <c r="A600" s="514"/>
      <c r="B600" s="4306"/>
      <c r="C600" s="532"/>
      <c r="D600" s="576"/>
      <c r="E600" s="582"/>
      <c r="F600" s="577"/>
      <c r="G600" s="577"/>
      <c r="H600" s="600"/>
      <c r="I600" s="577"/>
      <c r="J600" s="604">
        <v>1800</v>
      </c>
      <c r="K600" s="1250">
        <f>K598+J600</f>
        <v>34967535</v>
      </c>
    </row>
    <row r="601" spans="1:11">
      <c r="A601" s="557"/>
      <c r="B601" s="4300"/>
      <c r="C601" s="556" t="s">
        <v>2143</v>
      </c>
      <c r="D601" s="4348" t="s">
        <v>278</v>
      </c>
      <c r="E601" s="974" t="s">
        <v>279</v>
      </c>
      <c r="F601" s="4344"/>
      <c r="G601" s="4344">
        <v>907500</v>
      </c>
      <c r="H601" s="4344"/>
      <c r="I601" s="4344"/>
      <c r="J601" s="4351"/>
      <c r="K601" s="1368">
        <f>K600-G601</f>
        <v>34060035</v>
      </c>
    </row>
    <row r="602" spans="1:11">
      <c r="A602" s="557"/>
      <c r="B602" s="4301"/>
      <c r="C602" s="555" t="s">
        <v>1527</v>
      </c>
      <c r="D602" s="4349" t="s">
        <v>38</v>
      </c>
      <c r="E602" s="4350"/>
      <c r="F602" s="4345"/>
      <c r="G602" s="4345"/>
      <c r="H602" s="4345"/>
      <c r="I602" s="4345"/>
      <c r="J602" s="4352"/>
      <c r="K602" s="1368"/>
    </row>
    <row r="603" spans="1:11">
      <c r="A603" s="514"/>
      <c r="B603" s="4306"/>
      <c r="C603" s="529"/>
      <c r="D603" s="602"/>
      <c r="E603" s="605"/>
      <c r="F603" s="577"/>
      <c r="G603" s="577"/>
      <c r="H603" s="600"/>
      <c r="I603" s="577"/>
      <c r="J603" s="604">
        <v>5400</v>
      </c>
      <c r="K603" s="1250">
        <f>K601+J603</f>
        <v>34065435</v>
      </c>
    </row>
    <row r="604" spans="1:11">
      <c r="A604" s="557"/>
      <c r="B604" s="4300"/>
      <c r="C604" s="556" t="s">
        <v>1109</v>
      </c>
      <c r="D604" s="4348" t="s">
        <v>1112</v>
      </c>
      <c r="E604" s="974" t="s">
        <v>1114</v>
      </c>
      <c r="F604" s="4344"/>
      <c r="G604" s="4344">
        <v>502500</v>
      </c>
      <c r="H604" s="537"/>
      <c r="I604" s="1975"/>
      <c r="J604" s="595"/>
      <c r="K604" s="1368">
        <f>K603-G604</f>
        <v>33562935</v>
      </c>
    </row>
    <row r="605" spans="1:11">
      <c r="A605" s="557"/>
      <c r="B605" s="4301"/>
      <c r="C605" s="555" t="s">
        <v>1111</v>
      </c>
      <c r="D605" s="4349" t="s">
        <v>1113</v>
      </c>
      <c r="E605" s="4350"/>
      <c r="F605" s="4345"/>
      <c r="G605" s="4345"/>
      <c r="H605" s="515"/>
      <c r="I605" s="1976"/>
      <c r="J605" s="595"/>
      <c r="K605" s="1368"/>
    </row>
    <row r="606" spans="1:11">
      <c r="A606" s="514"/>
      <c r="B606" s="4306"/>
      <c r="C606" s="532"/>
      <c r="D606" s="576"/>
      <c r="E606" s="582"/>
      <c r="F606" s="575"/>
      <c r="G606" s="575"/>
      <c r="H606" s="586"/>
      <c r="I606" s="2196"/>
      <c r="J606" s="585">
        <v>1800</v>
      </c>
      <c r="K606" s="1250">
        <f>K604+J606</f>
        <v>33564735</v>
      </c>
    </row>
    <row r="607" spans="1:11">
      <c r="A607" s="557"/>
      <c r="B607" s="4300" t="s">
        <v>2144</v>
      </c>
      <c r="C607" s="556" t="s">
        <v>1710</v>
      </c>
      <c r="D607" s="4356"/>
      <c r="E607" s="4365"/>
      <c r="F607" s="4358"/>
      <c r="G607" s="4358"/>
      <c r="H607" s="3052"/>
      <c r="I607" s="3052">
        <v>90390</v>
      </c>
      <c r="J607" s="1996"/>
      <c r="K607" s="1368">
        <f>K606-I607</f>
        <v>33474345</v>
      </c>
    </row>
    <row r="608" spans="1:11">
      <c r="A608" s="557"/>
      <c r="B608" s="4301"/>
      <c r="C608" s="555" t="s">
        <v>2145</v>
      </c>
      <c r="D608" s="4357"/>
      <c r="E608" s="4366"/>
      <c r="F608" s="4359"/>
      <c r="G608" s="4359"/>
      <c r="H608" s="980"/>
      <c r="I608" s="3053"/>
      <c r="J608" s="571"/>
      <c r="K608" s="1368"/>
    </row>
    <row r="609" spans="1:11">
      <c r="A609" s="514"/>
      <c r="B609" s="4306"/>
      <c r="C609" s="532"/>
      <c r="D609" s="576"/>
      <c r="E609" s="582"/>
      <c r="F609" s="575"/>
      <c r="G609" s="575"/>
      <c r="H609" s="586"/>
      <c r="I609" s="575"/>
      <c r="J609" s="585">
        <v>1500</v>
      </c>
      <c r="K609" s="1250">
        <f>K607+J609</f>
        <v>33475845</v>
      </c>
    </row>
    <row r="610" spans="1:11">
      <c r="A610" s="557"/>
      <c r="B610" s="4300"/>
      <c r="C610" s="545" t="s">
        <v>796</v>
      </c>
      <c r="D610" s="4362" t="s">
        <v>1456</v>
      </c>
      <c r="E610" s="974" t="s">
        <v>1485</v>
      </c>
      <c r="F610" s="4353"/>
      <c r="G610" s="4353"/>
      <c r="H610" s="4353"/>
      <c r="I610" s="4353">
        <v>48800</v>
      </c>
      <c r="J610" s="4367"/>
      <c r="K610" s="1368">
        <f>K609-I610</f>
        <v>33427045</v>
      </c>
    </row>
    <row r="611" spans="1:11">
      <c r="A611" s="557"/>
      <c r="B611" s="4301"/>
      <c r="C611" s="538" t="s">
        <v>1455</v>
      </c>
      <c r="D611" s="4357" t="s">
        <v>956</v>
      </c>
      <c r="E611" s="4355"/>
      <c r="F611" s="4354"/>
      <c r="G611" s="4354"/>
      <c r="H611" s="4354"/>
      <c r="I611" s="4354"/>
      <c r="J611" s="4368"/>
      <c r="K611" s="1368"/>
    </row>
    <row r="612" spans="1:11">
      <c r="A612" s="514"/>
      <c r="B612" s="4306"/>
      <c r="C612" s="532"/>
      <c r="D612" s="576"/>
      <c r="E612" s="582"/>
      <c r="F612" s="577"/>
      <c r="G612" s="577"/>
      <c r="H612" s="600"/>
      <c r="I612" s="577"/>
      <c r="J612" s="585">
        <v>750</v>
      </c>
      <c r="K612" s="1250">
        <f>K610+J612</f>
        <v>33427795</v>
      </c>
    </row>
    <row r="613" spans="1:11">
      <c r="A613" s="557"/>
      <c r="B613" s="4300"/>
      <c r="C613" s="545" t="s">
        <v>796</v>
      </c>
      <c r="D613" s="4362" t="s">
        <v>1456</v>
      </c>
      <c r="E613" s="974" t="s">
        <v>1485</v>
      </c>
      <c r="F613" s="4353"/>
      <c r="G613" s="4353"/>
      <c r="H613" s="4353"/>
      <c r="I613" s="4353">
        <v>76300</v>
      </c>
      <c r="J613" s="4367"/>
      <c r="K613" s="1368">
        <f>K612-I613</f>
        <v>33351495</v>
      </c>
    </row>
    <row r="614" spans="1:11">
      <c r="A614" s="557"/>
      <c r="B614" s="4301"/>
      <c r="C614" s="538" t="s">
        <v>1455</v>
      </c>
      <c r="D614" s="4357" t="s">
        <v>956</v>
      </c>
      <c r="E614" s="4355"/>
      <c r="F614" s="4354"/>
      <c r="G614" s="4354"/>
      <c r="H614" s="4354"/>
      <c r="I614" s="4354"/>
      <c r="J614" s="4368"/>
      <c r="K614" s="1368"/>
    </row>
    <row r="615" spans="1:11">
      <c r="A615" s="514"/>
      <c r="B615" s="4306"/>
      <c r="C615" s="532"/>
      <c r="D615" s="576"/>
      <c r="E615" s="582"/>
      <c r="F615" s="577"/>
      <c r="G615" s="577"/>
      <c r="H615" s="600"/>
      <c r="I615" s="577"/>
      <c r="J615" s="585">
        <v>750</v>
      </c>
      <c r="K615" s="1250">
        <f>K613+J615</f>
        <v>33352245</v>
      </c>
    </row>
    <row r="616" spans="1:11">
      <c r="A616" s="557"/>
      <c r="B616" s="4300"/>
      <c r="C616" s="545" t="s">
        <v>796</v>
      </c>
      <c r="D616" s="4362" t="s">
        <v>1456</v>
      </c>
      <c r="E616" s="974" t="s">
        <v>1485</v>
      </c>
      <c r="F616" s="4353"/>
      <c r="G616" s="4353"/>
      <c r="H616" s="4353"/>
      <c r="I616" s="4353">
        <v>65300</v>
      </c>
      <c r="J616" s="4367"/>
      <c r="K616" s="1368">
        <f>K615-I616</f>
        <v>33286945</v>
      </c>
    </row>
    <row r="617" spans="1:11">
      <c r="A617" s="557"/>
      <c r="B617" s="4301"/>
      <c r="C617" s="538" t="s">
        <v>1455</v>
      </c>
      <c r="D617" s="4357" t="s">
        <v>956</v>
      </c>
      <c r="E617" s="4355"/>
      <c r="F617" s="4354"/>
      <c r="G617" s="4354"/>
      <c r="H617" s="4354"/>
      <c r="I617" s="4354"/>
      <c r="J617" s="4368"/>
      <c r="K617" s="1368"/>
    </row>
    <row r="618" spans="1:11">
      <c r="A618" s="514"/>
      <c r="B618" s="4306"/>
      <c r="C618" s="532"/>
      <c r="D618" s="576"/>
      <c r="E618" s="582"/>
      <c r="F618" s="577"/>
      <c r="G618" s="577"/>
      <c r="H618" s="600"/>
      <c r="I618" s="577"/>
      <c r="J618" s="585">
        <v>750</v>
      </c>
      <c r="K618" s="1250">
        <f>K616+J618</f>
        <v>33287695</v>
      </c>
    </row>
    <row r="619" spans="1:11">
      <c r="A619" s="557"/>
      <c r="B619" s="4300"/>
      <c r="C619" s="545" t="s">
        <v>796</v>
      </c>
      <c r="D619" s="4362" t="s">
        <v>1456</v>
      </c>
      <c r="E619" s="974" t="s">
        <v>1485</v>
      </c>
      <c r="F619" s="4353"/>
      <c r="G619" s="4353"/>
      <c r="H619" s="4353"/>
      <c r="I619" s="4353">
        <v>59800</v>
      </c>
      <c r="J619" s="4367"/>
      <c r="K619" s="1368">
        <f>K618-I619</f>
        <v>33227895</v>
      </c>
    </row>
    <row r="620" spans="1:11">
      <c r="A620" s="557"/>
      <c r="B620" s="4301"/>
      <c r="C620" s="538" t="s">
        <v>1455</v>
      </c>
      <c r="D620" s="4357" t="s">
        <v>956</v>
      </c>
      <c r="E620" s="4355"/>
      <c r="F620" s="4354"/>
      <c r="G620" s="4354"/>
      <c r="H620" s="4354"/>
      <c r="I620" s="4354"/>
      <c r="J620" s="4368"/>
      <c r="K620" s="1368"/>
    </row>
    <row r="621" spans="1:11">
      <c r="A621" s="514"/>
      <c r="B621" s="4306"/>
      <c r="C621" s="532"/>
      <c r="D621" s="576"/>
      <c r="E621" s="582"/>
      <c r="F621" s="577"/>
      <c r="G621" s="577"/>
      <c r="H621" s="600"/>
      <c r="I621" s="577"/>
      <c r="J621" s="585">
        <v>750</v>
      </c>
      <c r="K621" s="1250">
        <f>K619+J621</f>
        <v>33228645</v>
      </c>
    </row>
    <row r="622" spans="1:11">
      <c r="A622" s="557"/>
      <c r="B622" s="4300"/>
      <c r="C622" s="545" t="s">
        <v>796</v>
      </c>
      <c r="D622" s="4362" t="s">
        <v>1456</v>
      </c>
      <c r="E622" s="974" t="s">
        <v>1485</v>
      </c>
      <c r="F622" s="4353"/>
      <c r="G622" s="4353"/>
      <c r="H622" s="4353"/>
      <c r="I622" s="4353">
        <v>65300</v>
      </c>
      <c r="J622" s="4367"/>
      <c r="K622" s="1368">
        <f>K621-I622</f>
        <v>33163345</v>
      </c>
    </row>
    <row r="623" spans="1:11">
      <c r="A623" s="557"/>
      <c r="B623" s="4301"/>
      <c r="C623" s="538" t="s">
        <v>1455</v>
      </c>
      <c r="D623" s="4357" t="s">
        <v>956</v>
      </c>
      <c r="E623" s="4355"/>
      <c r="F623" s="4354"/>
      <c r="G623" s="4354"/>
      <c r="H623" s="4354"/>
      <c r="I623" s="4354"/>
      <c r="J623" s="4368"/>
      <c r="K623" s="1368"/>
    </row>
    <row r="624" spans="1:11">
      <c r="A624" s="514"/>
      <c r="B624" s="4306"/>
      <c r="C624" s="532"/>
      <c r="D624" s="576"/>
      <c r="E624" s="582"/>
      <c r="F624" s="577"/>
      <c r="G624" s="577"/>
      <c r="H624" s="600"/>
      <c r="I624" s="577"/>
      <c r="J624" s="585">
        <v>750</v>
      </c>
      <c r="K624" s="1250">
        <f>K622+J624</f>
        <v>33164095</v>
      </c>
    </row>
    <row r="625" spans="1:11">
      <c r="A625" s="557"/>
      <c r="B625" s="4300"/>
      <c r="C625" s="545" t="s">
        <v>796</v>
      </c>
      <c r="D625" s="4362" t="s">
        <v>1456</v>
      </c>
      <c r="E625" s="974" t="s">
        <v>1485</v>
      </c>
      <c r="F625" s="4353"/>
      <c r="G625" s="4353"/>
      <c r="H625" s="4353"/>
      <c r="I625" s="4353">
        <v>59800</v>
      </c>
      <c r="J625" s="4367"/>
      <c r="K625" s="1368">
        <f>K624-I625</f>
        <v>33104295</v>
      </c>
    </row>
    <row r="626" spans="1:11">
      <c r="A626" s="557"/>
      <c r="B626" s="4301"/>
      <c r="C626" s="538" t="s">
        <v>1455</v>
      </c>
      <c r="D626" s="4357" t="s">
        <v>956</v>
      </c>
      <c r="E626" s="4355"/>
      <c r="F626" s="4354"/>
      <c r="G626" s="4354"/>
      <c r="H626" s="4354"/>
      <c r="I626" s="4354"/>
      <c r="J626" s="4368"/>
      <c r="K626" s="1368"/>
    </row>
    <row r="627" spans="1:11">
      <c r="A627" s="514"/>
      <c r="B627" s="4306"/>
      <c r="C627" s="532"/>
      <c r="D627" s="576"/>
      <c r="E627" s="582"/>
      <c r="F627" s="577"/>
      <c r="G627" s="577"/>
      <c r="H627" s="600"/>
      <c r="I627" s="577"/>
      <c r="J627" s="585">
        <v>750</v>
      </c>
      <c r="K627" s="1250">
        <f>K625+J627</f>
        <v>33105045</v>
      </c>
    </row>
    <row r="628" spans="1:11">
      <c r="A628" s="557"/>
      <c r="B628" s="4300"/>
      <c r="C628" s="545" t="s">
        <v>796</v>
      </c>
      <c r="D628" s="4362" t="s">
        <v>1456</v>
      </c>
      <c r="E628" s="974" t="s">
        <v>1485</v>
      </c>
      <c r="F628" s="4353"/>
      <c r="G628" s="4353"/>
      <c r="H628" s="4353"/>
      <c r="I628" s="4353">
        <v>76300</v>
      </c>
      <c r="J628" s="4367"/>
      <c r="K628" s="1368">
        <f>K627-I628</f>
        <v>33028745</v>
      </c>
    </row>
    <row r="629" spans="1:11">
      <c r="A629" s="557"/>
      <c r="B629" s="4301"/>
      <c r="C629" s="538" t="s">
        <v>1455</v>
      </c>
      <c r="D629" s="4357" t="s">
        <v>956</v>
      </c>
      <c r="E629" s="4355"/>
      <c r="F629" s="4354"/>
      <c r="G629" s="4354"/>
      <c r="H629" s="4354"/>
      <c r="I629" s="4354"/>
      <c r="J629" s="4368"/>
      <c r="K629" s="1368"/>
    </row>
    <row r="630" spans="1:11">
      <c r="A630" s="514"/>
      <c r="B630" s="4306"/>
      <c r="C630" s="532"/>
      <c r="D630" s="576"/>
      <c r="E630" s="582"/>
      <c r="F630" s="577"/>
      <c r="G630" s="577"/>
      <c r="H630" s="600"/>
      <c r="I630" s="577"/>
      <c r="J630" s="585">
        <v>750</v>
      </c>
      <c r="K630" s="1250">
        <f>K628+J630</f>
        <v>33029495</v>
      </c>
    </row>
    <row r="631" spans="1:11">
      <c r="A631" s="557"/>
      <c r="B631" s="4300"/>
      <c r="C631" s="545" t="s">
        <v>796</v>
      </c>
      <c r="D631" s="4362" t="s">
        <v>1456</v>
      </c>
      <c r="E631" s="974" t="s">
        <v>1485</v>
      </c>
      <c r="F631" s="4353"/>
      <c r="G631" s="4353"/>
      <c r="H631" s="4353"/>
      <c r="I631" s="4353">
        <v>98300</v>
      </c>
      <c r="J631" s="4367"/>
      <c r="K631" s="1368">
        <f>K630-I631</f>
        <v>32931195</v>
      </c>
    </row>
    <row r="632" spans="1:11">
      <c r="A632" s="557"/>
      <c r="B632" s="4301"/>
      <c r="C632" s="538" t="s">
        <v>1455</v>
      </c>
      <c r="D632" s="4357" t="s">
        <v>956</v>
      </c>
      <c r="E632" s="4355"/>
      <c r="F632" s="4354"/>
      <c r="G632" s="4354"/>
      <c r="H632" s="4354"/>
      <c r="I632" s="4354"/>
      <c r="J632" s="4368"/>
      <c r="K632" s="1368"/>
    </row>
    <row r="633" spans="1:11">
      <c r="A633" s="514"/>
      <c r="B633" s="4306"/>
      <c r="C633" s="532"/>
      <c r="D633" s="576"/>
      <c r="E633" s="582"/>
      <c r="F633" s="577"/>
      <c r="G633" s="577"/>
      <c r="H633" s="600"/>
      <c r="I633" s="577"/>
      <c r="J633" s="585">
        <v>750</v>
      </c>
      <c r="K633" s="1250">
        <f>K631+J633</f>
        <v>32931945</v>
      </c>
    </row>
    <row r="634" spans="1:11">
      <c r="A634" s="557"/>
      <c r="B634" s="4300"/>
      <c r="C634" s="474" t="s">
        <v>1369</v>
      </c>
      <c r="D634" s="4356" t="s">
        <v>1532</v>
      </c>
      <c r="E634" s="4360" t="s">
        <v>1233</v>
      </c>
      <c r="F634" s="4353"/>
      <c r="G634" s="4353">
        <v>705000</v>
      </c>
      <c r="H634" s="4353"/>
      <c r="I634" s="4353"/>
      <c r="J634" s="4363"/>
      <c r="K634" s="1368">
        <f>K633-G634</f>
        <v>32226945</v>
      </c>
    </row>
    <row r="635" spans="1:11">
      <c r="A635" s="557"/>
      <c r="B635" s="4301"/>
      <c r="C635" s="477" t="s">
        <v>1172</v>
      </c>
      <c r="D635" s="4357" t="s">
        <v>1570</v>
      </c>
      <c r="E635" s="4361"/>
      <c r="F635" s="4354"/>
      <c r="G635" s="4354"/>
      <c r="H635" s="4354"/>
      <c r="I635" s="4354"/>
      <c r="J635" s="4364"/>
      <c r="K635" s="1368"/>
    </row>
    <row r="636" spans="1:11">
      <c r="A636" s="514"/>
      <c r="B636" s="4306"/>
      <c r="C636" s="532"/>
      <c r="D636" s="576"/>
      <c r="E636" s="582"/>
      <c r="F636" s="2199"/>
      <c r="G636" s="575"/>
      <c r="H636" s="586"/>
      <c r="I636" s="575"/>
      <c r="J636" s="585">
        <v>3600</v>
      </c>
      <c r="K636" s="1250">
        <f>K634+J636</f>
        <v>32230545</v>
      </c>
    </row>
    <row r="637" spans="1:11">
      <c r="A637" s="557"/>
      <c r="B637" s="4300"/>
      <c r="C637" s="474" t="s">
        <v>1907</v>
      </c>
      <c r="D637" s="4356" t="s">
        <v>224</v>
      </c>
      <c r="E637" s="974" t="s">
        <v>176</v>
      </c>
      <c r="F637" s="4353"/>
      <c r="G637" s="4353">
        <v>405000</v>
      </c>
      <c r="H637" s="537"/>
      <c r="I637" s="4353"/>
      <c r="J637" s="595"/>
      <c r="K637" s="1368">
        <f>K636-G637</f>
        <v>31825545</v>
      </c>
    </row>
    <row r="638" spans="1:11">
      <c r="A638" s="557"/>
      <c r="B638" s="4301"/>
      <c r="C638" s="555" t="s">
        <v>757</v>
      </c>
      <c r="D638" s="4357" t="s">
        <v>758</v>
      </c>
      <c r="E638" s="4361"/>
      <c r="F638" s="4354"/>
      <c r="G638" s="4354"/>
      <c r="H638" s="515"/>
      <c r="I638" s="4354"/>
      <c r="J638" s="595"/>
      <c r="K638" s="1368"/>
    </row>
    <row r="639" spans="1:11">
      <c r="A639" s="514"/>
      <c r="B639" s="4306"/>
      <c r="C639" s="532"/>
      <c r="D639" s="576"/>
      <c r="E639" s="582"/>
      <c r="F639" s="575"/>
      <c r="G639" s="575"/>
      <c r="H639" s="2200"/>
      <c r="I639" s="575"/>
      <c r="J639" s="585">
        <v>3600</v>
      </c>
      <c r="K639" s="1250">
        <f>K637+J639</f>
        <v>31829145</v>
      </c>
    </row>
    <row r="640" spans="1:11">
      <c r="A640" s="557"/>
      <c r="B640" s="4300" t="s">
        <v>2146</v>
      </c>
      <c r="C640" s="556" t="s">
        <v>1109</v>
      </c>
      <c r="D640" s="4369" t="s">
        <v>2102</v>
      </c>
      <c r="E640" s="974" t="s">
        <v>2103</v>
      </c>
      <c r="F640" s="4297"/>
      <c r="G640" s="4297">
        <v>502500</v>
      </c>
      <c r="H640" s="537"/>
      <c r="I640" s="4297"/>
      <c r="J640" s="595"/>
      <c r="K640" s="1368">
        <f>K639-G640</f>
        <v>31326645</v>
      </c>
    </row>
    <row r="641" spans="1:11">
      <c r="A641" s="557"/>
      <c r="B641" s="4301"/>
      <c r="C641" s="555" t="s">
        <v>2101</v>
      </c>
      <c r="D641" s="4370" t="s">
        <v>1819</v>
      </c>
      <c r="E641" s="4371"/>
      <c r="F641" s="4298"/>
      <c r="G641" s="4298"/>
      <c r="H641" s="515"/>
      <c r="I641" s="4298"/>
      <c r="J641" s="595"/>
      <c r="K641" s="1368"/>
    </row>
    <row r="642" spans="1:11">
      <c r="A642" s="514"/>
      <c r="B642" s="4306"/>
      <c r="C642" s="532"/>
      <c r="D642" s="576"/>
      <c r="E642" s="582"/>
      <c r="F642" s="575"/>
      <c r="G642" s="575"/>
      <c r="H642" s="2200"/>
      <c r="I642" s="575"/>
      <c r="J642" s="585">
        <v>1800</v>
      </c>
      <c r="K642" s="1250">
        <f>K640+J642</f>
        <v>31328445</v>
      </c>
    </row>
    <row r="643" spans="1:11">
      <c r="A643" s="557"/>
      <c r="B643" s="4300" t="s">
        <v>2147</v>
      </c>
      <c r="C643" s="545" t="s">
        <v>1109</v>
      </c>
      <c r="D643" s="4374" t="s">
        <v>1584</v>
      </c>
      <c r="E643" s="974" t="s">
        <v>56</v>
      </c>
      <c r="F643" s="4372"/>
      <c r="G643" s="4372">
        <v>502500</v>
      </c>
      <c r="H643" s="4372"/>
      <c r="I643" s="4372"/>
      <c r="J643" s="4377"/>
      <c r="K643" s="1368">
        <f>K642-G643</f>
        <v>30825945</v>
      </c>
    </row>
    <row r="644" spans="1:11">
      <c r="A644" s="557"/>
      <c r="B644" s="4301"/>
      <c r="C644" s="555" t="s">
        <v>1583</v>
      </c>
      <c r="D644" s="4375" t="s">
        <v>1384</v>
      </c>
      <c r="E644" s="4376"/>
      <c r="F644" s="4373"/>
      <c r="G644" s="4373"/>
      <c r="H644" s="4373"/>
      <c r="I644" s="4373"/>
      <c r="J644" s="4378"/>
      <c r="K644" s="1368"/>
    </row>
    <row r="645" spans="1:11">
      <c r="A645" s="514"/>
      <c r="B645" s="4306"/>
      <c r="C645" s="532"/>
      <c r="D645" s="576"/>
      <c r="E645" s="582"/>
      <c r="F645" s="575"/>
      <c r="G645" s="575"/>
      <c r="H645" s="586"/>
      <c r="I645" s="575"/>
      <c r="J645" s="585">
        <v>1800</v>
      </c>
      <c r="K645" s="1250">
        <f>K643+J645</f>
        <v>30827745</v>
      </c>
    </row>
    <row r="646" spans="1:11" ht="15.75">
      <c r="A646" s="9537" t="s">
        <v>550</v>
      </c>
      <c r="B646" s="9538"/>
      <c r="C646" s="9538"/>
      <c r="D646" s="9538"/>
      <c r="E646" s="9539"/>
      <c r="F646" s="511">
        <f>SUM(F3:F645)</f>
        <v>60000000</v>
      </c>
      <c r="G646" s="511">
        <f>SUM(G3:G645)</f>
        <v>28682025</v>
      </c>
      <c r="H646" s="511">
        <f>SUM(H3:H645)</f>
        <v>15001424</v>
      </c>
      <c r="I646" s="511">
        <f>SUM(I3:I645)</f>
        <v>21642072</v>
      </c>
      <c r="J646" s="511">
        <f>SUM(J3:J645)</f>
        <v>329100</v>
      </c>
      <c r="K646" s="1647">
        <f>K3+F646-G646-H646-I646+J646</f>
        <v>30827745</v>
      </c>
    </row>
    <row r="647" spans="1:11" ht="15.75">
      <c r="A647" s="9531" t="s">
        <v>242</v>
      </c>
      <c r="B647" s="9532"/>
      <c r="C647" s="9532"/>
      <c r="D647" s="9532"/>
      <c r="E647" s="9533"/>
      <c r="F647" s="512">
        <f>'Juli''15'!F479</f>
        <v>578500000</v>
      </c>
      <c r="G647" s="512">
        <f>'Juli''15'!G479</f>
        <v>229960440</v>
      </c>
      <c r="H647" s="512">
        <f>'Juli''15'!H479</f>
        <v>131333783</v>
      </c>
      <c r="I647" s="512">
        <f>'Juli''15'!I479</f>
        <v>191423260</v>
      </c>
      <c r="J647" s="512">
        <f>'Juli''15'!J479</f>
        <v>2736050</v>
      </c>
      <c r="K647" s="1648">
        <f>'Juli''15'!K479</f>
        <v>318779781</v>
      </c>
    </row>
    <row r="648" spans="1:11" ht="15.75">
      <c r="A648" s="9534" t="s">
        <v>243</v>
      </c>
      <c r="B648" s="9535"/>
      <c r="C648" s="9535"/>
      <c r="D648" s="9535"/>
      <c r="E648" s="9536"/>
      <c r="F648" s="513">
        <f t="shared" ref="F648:K648" si="0">F646+F647</f>
        <v>638500000</v>
      </c>
      <c r="G648" s="513">
        <f t="shared" si="0"/>
        <v>258642465</v>
      </c>
      <c r="H648" s="513">
        <f t="shared" si="0"/>
        <v>146335207</v>
      </c>
      <c r="I648" s="513">
        <f t="shared" si="0"/>
        <v>213065332</v>
      </c>
      <c r="J648" s="513">
        <f t="shared" si="0"/>
        <v>3065150</v>
      </c>
      <c r="K648" s="1649">
        <f t="shared" si="0"/>
        <v>349607526</v>
      </c>
    </row>
    <row r="656" spans="1:11">
      <c r="B656" s="4803" t="s">
        <v>2197</v>
      </c>
      <c r="C656" s="4804"/>
      <c r="F656" s="4803" t="s">
        <v>2198</v>
      </c>
    </row>
    <row r="657" spans="2:6">
      <c r="B657" s="4805" t="s">
        <v>238</v>
      </c>
      <c r="C657" s="4804"/>
      <c r="F657" s="4805" t="s">
        <v>2199</v>
      </c>
    </row>
  </sheetData>
  <mergeCells count="113">
    <mergeCell ref="F529:F530"/>
    <mergeCell ref="G529:G530"/>
    <mergeCell ref="H529:H530"/>
    <mergeCell ref="I529:I530"/>
    <mergeCell ref="J1:J2"/>
    <mergeCell ref="K1:K2"/>
    <mergeCell ref="A3:C3"/>
    <mergeCell ref="A4:A5"/>
    <mergeCell ref="B4:B5"/>
    <mergeCell ref="K4:K5"/>
    <mergeCell ref="A1:A2"/>
    <mergeCell ref="B1:B2"/>
    <mergeCell ref="C1:C2"/>
    <mergeCell ref="D1:E1"/>
    <mergeCell ref="F1:F2"/>
    <mergeCell ref="G1:I1"/>
    <mergeCell ref="A13:A14"/>
    <mergeCell ref="B13:B14"/>
    <mergeCell ref="K13:K14"/>
    <mergeCell ref="A16:A17"/>
    <mergeCell ref="B16:B17"/>
    <mergeCell ref="K16:K17"/>
    <mergeCell ref="A7:A8"/>
    <mergeCell ref="B7:B8"/>
    <mergeCell ref="K7:K8"/>
    <mergeCell ref="A10:A11"/>
    <mergeCell ref="B10:B11"/>
    <mergeCell ref="K10:K11"/>
    <mergeCell ref="K22:K23"/>
    <mergeCell ref="A25:A26"/>
    <mergeCell ref="B25:B26"/>
    <mergeCell ref="K25:K26"/>
    <mergeCell ref="A28:A29"/>
    <mergeCell ref="A22:A23"/>
    <mergeCell ref="B22:B23"/>
    <mergeCell ref="A19:A20"/>
    <mergeCell ref="B19:B20"/>
    <mergeCell ref="H19:H20"/>
    <mergeCell ref="I19:I20"/>
    <mergeCell ref="J19:J20"/>
    <mergeCell ref="K19:K20"/>
    <mergeCell ref="A79:A80"/>
    <mergeCell ref="A331:A332"/>
    <mergeCell ref="A334:A335"/>
    <mergeCell ref="A337:A338"/>
    <mergeCell ref="A52:A53"/>
    <mergeCell ref="A55:A56"/>
    <mergeCell ref="A58:A59"/>
    <mergeCell ref="A76:A77"/>
    <mergeCell ref="A31:A32"/>
    <mergeCell ref="A34:A35"/>
    <mergeCell ref="A37:A38"/>
    <mergeCell ref="A40:A41"/>
    <mergeCell ref="A43:A44"/>
    <mergeCell ref="A49:A50"/>
    <mergeCell ref="A355:A356"/>
    <mergeCell ref="A358:A359"/>
    <mergeCell ref="A361:A362"/>
    <mergeCell ref="A364:A365"/>
    <mergeCell ref="A367:A368"/>
    <mergeCell ref="A370:A371"/>
    <mergeCell ref="A340:A341"/>
    <mergeCell ref="A343:A344"/>
    <mergeCell ref="A346:A347"/>
    <mergeCell ref="A349:A350"/>
    <mergeCell ref="A352:A353"/>
    <mergeCell ref="A391:A392"/>
    <mergeCell ref="A394:A395"/>
    <mergeCell ref="A397:A398"/>
    <mergeCell ref="A400:A401"/>
    <mergeCell ref="A403:A404"/>
    <mergeCell ref="A406:A407"/>
    <mergeCell ref="A373:A374"/>
    <mergeCell ref="A376:A377"/>
    <mergeCell ref="A379:A380"/>
    <mergeCell ref="A382:A383"/>
    <mergeCell ref="A385:A386"/>
    <mergeCell ref="A388:A389"/>
    <mergeCell ref="A415:A416"/>
    <mergeCell ref="A418:A419"/>
    <mergeCell ref="A421:A422"/>
    <mergeCell ref="A484:A485"/>
    <mergeCell ref="A445:A446"/>
    <mergeCell ref="A448:A449"/>
    <mergeCell ref="A451:A452"/>
    <mergeCell ref="A454:A455"/>
    <mergeCell ref="A457:A458"/>
    <mergeCell ref="A460:A461"/>
    <mergeCell ref="A424:A425"/>
    <mergeCell ref="I538:I539"/>
    <mergeCell ref="F262:F263"/>
    <mergeCell ref="G262:G263"/>
    <mergeCell ref="H262:H263"/>
    <mergeCell ref="I262:I263"/>
    <mergeCell ref="J262:J263"/>
    <mergeCell ref="A647:E647"/>
    <mergeCell ref="A648:E648"/>
    <mergeCell ref="F70:F71"/>
    <mergeCell ref="G70:G71"/>
    <mergeCell ref="A487:A488"/>
    <mergeCell ref="A490:A491"/>
    <mergeCell ref="A493:A494"/>
    <mergeCell ref="A496:A497"/>
    <mergeCell ref="A646:E646"/>
    <mergeCell ref="A463:A464"/>
    <mergeCell ref="A427:A428"/>
    <mergeCell ref="A430:A431"/>
    <mergeCell ref="A433:A434"/>
    <mergeCell ref="A436:A437"/>
    <mergeCell ref="A439:A440"/>
    <mergeCell ref="A442:A443"/>
    <mergeCell ref="A409:A410"/>
    <mergeCell ref="A412:A413"/>
  </mergeCells>
  <pageMargins left="0.70866141732283472" right="0.70866141732283472" top="0.74803149606299213" bottom="0.74803149606299213" header="0.31496062992125984" footer="0.31496062992125984"/>
  <pageSetup scale="52" orientation="landscape" horizontalDpi="4294967293" verticalDpi="72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K656"/>
  <sheetViews>
    <sheetView topLeftCell="A611" zoomScale="80" zoomScaleNormal="80" workbookViewId="0">
      <selection activeCell="C625" sqref="C625:J627"/>
    </sheetView>
  </sheetViews>
  <sheetFormatPr defaultRowHeight="15"/>
  <cols>
    <col min="1" max="1" width="3.5703125" customWidth="1"/>
    <col min="2" max="2" width="11.140625" customWidth="1"/>
    <col min="3" max="3" width="47.5703125" customWidth="1"/>
    <col min="4" max="4" width="21.42578125" customWidth="1"/>
    <col min="6" max="6" width="18.42578125" customWidth="1"/>
    <col min="7" max="7" width="15.85546875" customWidth="1"/>
    <col min="8" max="8" width="19.42578125" customWidth="1"/>
    <col min="9" max="9" width="19.140625" customWidth="1"/>
    <col min="10" max="10" width="15.28515625" customWidth="1"/>
    <col min="11" max="11" width="19.5703125" customWidth="1"/>
  </cols>
  <sheetData>
    <row r="1" spans="1:11">
      <c r="A1" s="9727" t="s">
        <v>1</v>
      </c>
      <c r="B1" s="9504" t="s">
        <v>2</v>
      </c>
      <c r="C1" s="9729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</row>
    <row r="2" spans="1:11">
      <c r="A2" s="9728"/>
      <c r="B2" s="9505"/>
      <c r="C2" s="9730"/>
      <c r="D2" s="4406" t="s">
        <v>9</v>
      </c>
      <c r="E2" s="470" t="s">
        <v>10</v>
      </c>
      <c r="F2" s="9511"/>
      <c r="G2" s="4387" t="s">
        <v>11</v>
      </c>
      <c r="H2" s="4392" t="s">
        <v>537</v>
      </c>
      <c r="I2" s="4387" t="s">
        <v>13</v>
      </c>
      <c r="J2" s="9511"/>
      <c r="K2" s="9721"/>
    </row>
    <row r="3" spans="1:11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4418">
        <f>'Ags''16'!K646</f>
        <v>30827745</v>
      </c>
    </row>
    <row r="4" spans="1:11">
      <c r="A4" s="9726"/>
      <c r="B4" s="9497" t="s">
        <v>2148</v>
      </c>
      <c r="C4" s="556" t="s">
        <v>591</v>
      </c>
      <c r="D4" s="4379"/>
      <c r="E4" s="4385"/>
      <c r="F4" s="4383">
        <v>20000000</v>
      </c>
      <c r="G4" s="4393"/>
      <c r="H4" s="923"/>
      <c r="I4" s="1997"/>
      <c r="J4" s="464"/>
      <c r="K4" s="9719">
        <f>K3+F4</f>
        <v>50827745</v>
      </c>
    </row>
    <row r="5" spans="1:11">
      <c r="A5" s="9726"/>
      <c r="B5" s="9497"/>
      <c r="C5" s="555"/>
      <c r="D5" s="486"/>
      <c r="E5" s="4382"/>
      <c r="F5" s="4394"/>
      <c r="G5" s="4394"/>
      <c r="H5" s="460"/>
      <c r="I5" s="1998"/>
      <c r="J5" s="559"/>
      <c r="K5" s="9719"/>
    </row>
    <row r="6" spans="1:11">
      <c r="A6" s="4422"/>
      <c r="B6" s="4382"/>
      <c r="C6" s="1795"/>
      <c r="D6" s="576"/>
      <c r="E6" s="582"/>
      <c r="F6" s="577"/>
      <c r="G6" s="577"/>
      <c r="H6" s="600"/>
      <c r="I6" s="577"/>
      <c r="J6" s="1979"/>
      <c r="K6" s="4416"/>
    </row>
    <row r="7" spans="1:11">
      <c r="A7" s="9725"/>
      <c r="B7" s="9497"/>
      <c r="C7" s="556" t="s">
        <v>815</v>
      </c>
      <c r="D7" s="4379" t="s">
        <v>1720</v>
      </c>
      <c r="E7" s="4381" t="s">
        <v>1739</v>
      </c>
      <c r="F7" s="4393"/>
      <c r="G7" s="4393"/>
      <c r="H7" s="923"/>
      <c r="I7" s="1997">
        <v>103237</v>
      </c>
      <c r="J7" s="464"/>
      <c r="K7" s="9719">
        <f>K4-I7</f>
        <v>50724508</v>
      </c>
    </row>
    <row r="8" spans="1:11">
      <c r="A8" s="9724"/>
      <c r="B8" s="9497"/>
      <c r="C8" s="555" t="s">
        <v>1719</v>
      </c>
      <c r="D8" s="4380" t="s">
        <v>1176</v>
      </c>
      <c r="E8" s="4382"/>
      <c r="F8" s="4394"/>
      <c r="G8" s="4394"/>
      <c r="H8" s="460"/>
      <c r="I8" s="1998"/>
      <c r="J8" s="559"/>
      <c r="K8" s="9719"/>
    </row>
    <row r="9" spans="1:11">
      <c r="A9" s="4422"/>
      <c r="B9" s="4382"/>
      <c r="C9" s="1795"/>
      <c r="D9" s="576"/>
      <c r="E9" s="582"/>
      <c r="F9" s="577"/>
      <c r="G9" s="577"/>
      <c r="H9" s="600"/>
      <c r="I9" s="577"/>
      <c r="J9" s="1979">
        <v>1800</v>
      </c>
      <c r="K9" s="4416">
        <f>K7+J9</f>
        <v>50726308</v>
      </c>
    </row>
    <row r="10" spans="1:11">
      <c r="A10" s="9521"/>
      <c r="B10" s="4389"/>
      <c r="C10" s="556" t="s">
        <v>815</v>
      </c>
      <c r="D10" s="4379" t="s">
        <v>1720</v>
      </c>
      <c r="E10" s="974" t="s">
        <v>1739</v>
      </c>
      <c r="F10" s="4383"/>
      <c r="G10" s="4404"/>
      <c r="H10" s="4383"/>
      <c r="I10" s="1975">
        <v>28728</v>
      </c>
      <c r="J10" s="1996"/>
      <c r="K10" s="9680">
        <f>K9-I10</f>
        <v>50697580</v>
      </c>
    </row>
    <row r="11" spans="1:11">
      <c r="A11" s="9731"/>
      <c r="B11" s="4389"/>
      <c r="C11" s="555" t="s">
        <v>1721</v>
      </c>
      <c r="D11" s="4380" t="s">
        <v>1176</v>
      </c>
      <c r="E11" s="4397"/>
      <c r="F11" s="4384"/>
      <c r="G11" s="4405"/>
      <c r="H11" s="4384"/>
      <c r="I11" s="1976"/>
      <c r="J11" s="571"/>
      <c r="K11" s="9681"/>
    </row>
    <row r="12" spans="1:11">
      <c r="A12" s="4388"/>
      <c r="B12" s="4382"/>
      <c r="C12" s="1795"/>
      <c r="D12" s="576"/>
      <c r="E12" s="605"/>
      <c r="F12" s="586"/>
      <c r="G12" s="585"/>
      <c r="H12" s="587"/>
      <c r="I12" s="586"/>
      <c r="J12" s="1979">
        <v>1800</v>
      </c>
      <c r="K12" s="4420">
        <f>K10+J12</f>
        <v>50699380</v>
      </c>
    </row>
    <row r="13" spans="1:11">
      <c r="A13" s="9521"/>
      <c r="B13" s="4389"/>
      <c r="C13" s="517" t="s">
        <v>1710</v>
      </c>
      <c r="D13" s="4379" t="s">
        <v>1720</v>
      </c>
      <c r="E13" s="4381" t="s">
        <v>1739</v>
      </c>
      <c r="F13" s="4383"/>
      <c r="G13" s="4383"/>
      <c r="H13" s="4383"/>
      <c r="I13" s="4383">
        <v>15140</v>
      </c>
      <c r="J13" s="534"/>
      <c r="K13" s="9680">
        <f>K12-I13</f>
        <v>50684240</v>
      </c>
    </row>
    <row r="14" spans="1:11">
      <c r="A14" s="9731"/>
      <c r="B14" s="4389"/>
      <c r="C14" s="555" t="s">
        <v>1821</v>
      </c>
      <c r="D14" s="4380" t="s">
        <v>1479</v>
      </c>
      <c r="E14" s="4382"/>
      <c r="F14" s="4384"/>
      <c r="G14" s="4384"/>
      <c r="H14" s="4384"/>
      <c r="I14" s="4384"/>
      <c r="J14" s="515"/>
      <c r="K14" s="9681"/>
    </row>
    <row r="15" spans="1:11">
      <c r="A15" s="4388"/>
      <c r="B15" s="477"/>
      <c r="C15" s="1795"/>
      <c r="D15" s="576"/>
      <c r="E15" s="584"/>
      <c r="F15" s="577"/>
      <c r="G15" s="577"/>
      <c r="H15" s="600"/>
      <c r="I15" s="577"/>
      <c r="J15" s="604">
        <v>1500</v>
      </c>
      <c r="K15" s="4420">
        <f>K13+J15</f>
        <v>50685740</v>
      </c>
    </row>
    <row r="16" spans="1:11">
      <c r="A16" s="9521"/>
      <c r="B16" s="4389"/>
      <c r="C16" s="517" t="s">
        <v>1710</v>
      </c>
      <c r="D16" s="4379" t="s">
        <v>1720</v>
      </c>
      <c r="E16" s="4381" t="s">
        <v>1739</v>
      </c>
      <c r="F16" s="4383"/>
      <c r="G16" s="4383"/>
      <c r="H16" s="4383"/>
      <c r="I16" s="4383">
        <v>24390</v>
      </c>
      <c r="J16" s="537"/>
      <c r="K16" s="9680">
        <f>K15-I16</f>
        <v>50661350</v>
      </c>
    </row>
    <row r="17" spans="1:11">
      <c r="A17" s="9731"/>
      <c r="B17" s="4389"/>
      <c r="C17" s="555" t="s">
        <v>1822</v>
      </c>
      <c r="D17" s="4380" t="s">
        <v>1479</v>
      </c>
      <c r="E17" s="4382"/>
      <c r="F17" s="4384"/>
      <c r="G17" s="4384"/>
      <c r="H17" s="4384"/>
      <c r="I17" s="4384"/>
      <c r="J17" s="515"/>
      <c r="K17" s="9681"/>
    </row>
    <row r="18" spans="1:11">
      <c r="A18" s="4388"/>
      <c r="B18" s="50"/>
      <c r="C18" s="1795"/>
      <c r="D18" s="528"/>
      <c r="E18" s="584"/>
      <c r="F18" s="600"/>
      <c r="G18" s="600"/>
      <c r="H18" s="600"/>
      <c r="I18" s="600"/>
      <c r="J18" s="604">
        <v>1500</v>
      </c>
      <c r="K18" s="4420">
        <f>K16+J18</f>
        <v>50662850</v>
      </c>
    </row>
    <row r="19" spans="1:11">
      <c r="A19" s="9521"/>
      <c r="B19" s="4389"/>
      <c r="C19" s="556" t="s">
        <v>815</v>
      </c>
      <c r="D19" s="4379" t="s">
        <v>113</v>
      </c>
      <c r="E19" s="4381" t="s">
        <v>114</v>
      </c>
      <c r="F19" s="4383"/>
      <c r="G19" s="4383"/>
      <c r="H19" s="4383"/>
      <c r="I19" s="4383">
        <v>141728</v>
      </c>
      <c r="J19" s="464"/>
      <c r="K19" s="9680">
        <f>K18-I19</f>
        <v>50521122</v>
      </c>
    </row>
    <row r="20" spans="1:11">
      <c r="A20" s="9731"/>
      <c r="B20" s="4389"/>
      <c r="C20" s="555" t="s">
        <v>1449</v>
      </c>
      <c r="D20" s="4380" t="s">
        <v>46</v>
      </c>
      <c r="E20" s="4382"/>
      <c r="F20" s="4384"/>
      <c r="G20" s="4384"/>
      <c r="H20" s="4384"/>
      <c r="I20" s="4384"/>
      <c r="J20" s="559"/>
      <c r="K20" s="9681"/>
    </row>
    <row r="21" spans="1:11">
      <c r="A21" s="4424"/>
      <c r="B21" s="477"/>
      <c r="C21" s="1795"/>
      <c r="D21" s="576"/>
      <c r="E21" s="582"/>
      <c r="F21" s="577"/>
      <c r="G21" s="577"/>
      <c r="H21" s="600"/>
      <c r="I21" s="577"/>
      <c r="J21" s="604">
        <v>1800</v>
      </c>
      <c r="K21" s="4419">
        <f>K19+J21</f>
        <v>50522922</v>
      </c>
    </row>
    <row r="22" spans="1:11">
      <c r="A22" s="9725"/>
      <c r="B22" s="4411"/>
      <c r="C22" s="497" t="s">
        <v>815</v>
      </c>
      <c r="D22" s="4379" t="s">
        <v>157</v>
      </c>
      <c r="E22" s="4381" t="s">
        <v>156</v>
      </c>
      <c r="F22" s="4383"/>
      <c r="G22" s="4383">
        <v>889417</v>
      </c>
      <c r="H22" s="537"/>
      <c r="I22" s="4383"/>
      <c r="J22" s="537"/>
      <c r="K22" s="9680">
        <f>K21-G22</f>
        <v>49633505</v>
      </c>
    </row>
    <row r="23" spans="1:11">
      <c r="A23" s="9724"/>
      <c r="B23" s="4411"/>
      <c r="C23" s="497" t="s">
        <v>1022</v>
      </c>
      <c r="D23" s="4380" t="s">
        <v>1383</v>
      </c>
      <c r="E23" s="4382"/>
      <c r="F23" s="4384"/>
      <c r="G23" s="4384"/>
      <c r="H23" s="537"/>
      <c r="I23" s="4384"/>
      <c r="J23" s="537"/>
      <c r="K23" s="9718"/>
    </row>
    <row r="24" spans="1:11">
      <c r="A24" s="2497"/>
      <c r="B24" s="4389"/>
      <c r="C24" s="529"/>
      <c r="D24" s="602"/>
      <c r="E24" s="599"/>
      <c r="F24" s="586"/>
      <c r="G24" s="586"/>
      <c r="H24" s="586"/>
      <c r="I24" s="586"/>
      <c r="J24" s="585">
        <v>1800</v>
      </c>
      <c r="K24" s="1293">
        <f>K22+J24</f>
        <v>49635305</v>
      </c>
    </row>
    <row r="25" spans="1:11">
      <c r="A25" s="9725"/>
      <c r="B25" s="4381"/>
      <c r="C25" s="491" t="s">
        <v>778</v>
      </c>
      <c r="D25" s="4379" t="s">
        <v>157</v>
      </c>
      <c r="E25" s="4381" t="s">
        <v>156</v>
      </c>
      <c r="F25" s="4398"/>
      <c r="G25" s="4383">
        <v>203640</v>
      </c>
      <c r="H25" s="537"/>
      <c r="I25" s="4383"/>
      <c r="J25" s="537"/>
      <c r="K25" s="9680">
        <f>K24-G25</f>
        <v>49431665</v>
      </c>
    </row>
    <row r="26" spans="1:11">
      <c r="A26" s="9724"/>
      <c r="B26" s="4382"/>
      <c r="C26" s="487" t="s">
        <v>1340</v>
      </c>
      <c r="D26" s="4380" t="s">
        <v>1383</v>
      </c>
      <c r="E26" s="4382"/>
      <c r="F26" s="4384"/>
      <c r="G26" s="4384"/>
      <c r="H26" s="537"/>
      <c r="I26" s="4384"/>
      <c r="J26" s="537"/>
      <c r="K26" s="9718"/>
    </row>
    <row r="27" spans="1:11">
      <c r="A27" s="2497"/>
      <c r="B27" s="527"/>
      <c r="C27" s="529"/>
      <c r="D27" s="601"/>
      <c r="E27" s="584"/>
      <c r="F27" s="586"/>
      <c r="G27" s="586"/>
      <c r="H27" s="586"/>
      <c r="I27" s="586"/>
      <c r="J27" s="585">
        <v>1500</v>
      </c>
      <c r="K27" s="1293">
        <f>K25+J27</f>
        <v>49433165</v>
      </c>
    </row>
    <row r="28" spans="1:11">
      <c r="A28" s="9725"/>
      <c r="B28" s="4381"/>
      <c r="C28" s="517" t="s">
        <v>796</v>
      </c>
      <c r="D28" s="4379" t="s">
        <v>167</v>
      </c>
      <c r="E28" s="4381" t="s">
        <v>56</v>
      </c>
      <c r="F28" s="4383"/>
      <c r="G28" s="4383">
        <v>294700</v>
      </c>
      <c r="H28" s="534"/>
      <c r="I28" s="4383"/>
      <c r="J28" s="595"/>
      <c r="K28" s="4415">
        <f>K27-G28</f>
        <v>49138465</v>
      </c>
    </row>
    <row r="29" spans="1:11">
      <c r="A29" s="9724"/>
      <c r="B29" s="4382"/>
      <c r="C29" s="555" t="s">
        <v>1033</v>
      </c>
      <c r="D29" s="4380" t="s">
        <v>1384</v>
      </c>
      <c r="E29" s="4382"/>
      <c r="F29" s="4384"/>
      <c r="G29" s="4384"/>
      <c r="H29" s="515"/>
      <c r="I29" s="4384"/>
      <c r="J29" s="559"/>
      <c r="K29" s="4416"/>
    </row>
    <row r="30" spans="1:11">
      <c r="A30" s="525"/>
      <c r="B30" s="527"/>
      <c r="C30" s="532"/>
      <c r="D30" s="576"/>
      <c r="E30" s="582"/>
      <c r="F30" s="577"/>
      <c r="G30" s="577"/>
      <c r="H30" s="600"/>
      <c r="I30" s="577"/>
      <c r="J30" s="604">
        <v>750</v>
      </c>
      <c r="K30" s="1986">
        <f>K28+J30</f>
        <v>49139215</v>
      </c>
    </row>
    <row r="31" spans="1:11">
      <c r="A31" s="9725"/>
      <c r="B31" s="4381"/>
      <c r="C31" s="525" t="s">
        <v>821</v>
      </c>
      <c r="D31" s="4379" t="s">
        <v>632</v>
      </c>
      <c r="E31" s="4381" t="s">
        <v>74</v>
      </c>
      <c r="F31" s="4383"/>
      <c r="G31" s="4383">
        <v>1303667</v>
      </c>
      <c r="H31" s="4383"/>
      <c r="I31" s="4386"/>
      <c r="J31" s="4386"/>
      <c r="K31" s="4420">
        <f>K30-G31</f>
        <v>47835548</v>
      </c>
    </row>
    <row r="32" spans="1:11">
      <c r="A32" s="9724"/>
      <c r="B32" s="4382"/>
      <c r="C32" s="539" t="s">
        <v>1751</v>
      </c>
      <c r="D32" s="4380" t="s">
        <v>956</v>
      </c>
      <c r="E32" s="4382"/>
      <c r="F32" s="4384"/>
      <c r="G32" s="4384"/>
      <c r="H32" s="4384"/>
      <c r="I32" s="4386"/>
      <c r="J32" s="4386"/>
      <c r="K32" s="4416"/>
    </row>
    <row r="33" spans="1:11">
      <c r="A33" s="4424"/>
      <c r="B33" s="1005"/>
      <c r="C33" s="532"/>
      <c r="D33" s="576"/>
      <c r="E33" s="574"/>
      <c r="F33" s="577"/>
      <c r="G33" s="577"/>
      <c r="H33" s="577"/>
      <c r="I33" s="577"/>
      <c r="J33" s="577">
        <v>1800</v>
      </c>
      <c r="K33" s="1293">
        <f>K31+J33</f>
        <v>47837348</v>
      </c>
    </row>
    <row r="34" spans="1:11">
      <c r="A34" s="9725"/>
      <c r="B34" s="4403"/>
      <c r="C34" s="525" t="s">
        <v>821</v>
      </c>
      <c r="D34" s="4379" t="s">
        <v>632</v>
      </c>
      <c r="E34" s="4381" t="s">
        <v>74</v>
      </c>
      <c r="F34" s="4383"/>
      <c r="G34" s="4383">
        <v>1006879</v>
      </c>
      <c r="H34" s="4383"/>
      <c r="I34" s="4383"/>
      <c r="J34" s="4383"/>
      <c r="K34" s="4415">
        <f>K33-G34</f>
        <v>46830469</v>
      </c>
    </row>
    <row r="35" spans="1:11">
      <c r="A35" s="9724"/>
      <c r="B35" s="4382"/>
      <c r="C35" s="539" t="s">
        <v>1752</v>
      </c>
      <c r="D35" s="4380" t="s">
        <v>956</v>
      </c>
      <c r="E35" s="4382"/>
      <c r="F35" s="4384"/>
      <c r="G35" s="4384"/>
      <c r="H35" s="4384"/>
      <c r="I35" s="4384"/>
      <c r="J35" s="4384"/>
      <c r="K35" s="4416"/>
    </row>
    <row r="36" spans="1:11">
      <c r="A36" s="4424"/>
      <c r="B36" s="527"/>
      <c r="C36" s="1795"/>
      <c r="D36" s="576"/>
      <c r="E36" s="584"/>
      <c r="F36" s="670"/>
      <c r="G36" s="670"/>
      <c r="H36" s="670"/>
      <c r="I36" s="670"/>
      <c r="J36" s="577">
        <v>1800</v>
      </c>
      <c r="K36" s="1293">
        <f>K34+J36</f>
        <v>46832269</v>
      </c>
    </row>
    <row r="37" spans="1:11">
      <c r="A37" s="9725"/>
      <c r="B37" s="4403"/>
      <c r="C37" s="491" t="s">
        <v>781</v>
      </c>
      <c r="D37" s="4379" t="s">
        <v>632</v>
      </c>
      <c r="E37" s="4381" t="s">
        <v>74</v>
      </c>
      <c r="F37" s="537"/>
      <c r="G37" s="4383">
        <v>90140</v>
      </c>
      <c r="H37" s="4383"/>
      <c r="I37" s="4383"/>
      <c r="J37" s="4383"/>
      <c r="K37" s="1977">
        <f>K36-G37</f>
        <v>46742129</v>
      </c>
    </row>
    <row r="38" spans="1:11">
      <c r="A38" s="9724"/>
      <c r="B38" s="4382"/>
      <c r="C38" s="487" t="s">
        <v>1005</v>
      </c>
      <c r="D38" s="4380" t="s">
        <v>956</v>
      </c>
      <c r="E38" s="4382"/>
      <c r="F38" s="537"/>
      <c r="G38" s="4384"/>
      <c r="H38" s="4384"/>
      <c r="I38" s="4384"/>
      <c r="J38" s="4384"/>
      <c r="K38" s="1978"/>
    </row>
    <row r="39" spans="1:11">
      <c r="A39" s="2497"/>
      <c r="B39" s="527"/>
      <c r="C39" s="532"/>
      <c r="D39" s="576"/>
      <c r="E39" s="582"/>
      <c r="F39" s="586"/>
      <c r="G39" s="586"/>
      <c r="H39" s="575"/>
      <c r="I39" s="575"/>
      <c r="J39" s="575">
        <v>1500</v>
      </c>
      <c r="K39" s="1293">
        <f>K37+J39</f>
        <v>46743629</v>
      </c>
    </row>
    <row r="40" spans="1:11">
      <c r="A40" s="9735"/>
      <c r="B40" s="4381"/>
      <c r="C40" s="525" t="s">
        <v>778</v>
      </c>
      <c r="D40" s="4379" t="s">
        <v>632</v>
      </c>
      <c r="E40" s="4381" t="s">
        <v>74</v>
      </c>
      <c r="F40" s="4383"/>
      <c r="G40" s="4383">
        <v>88140</v>
      </c>
      <c r="H40" s="4383"/>
      <c r="I40" s="4383"/>
      <c r="J40" s="4383"/>
      <c r="K40" s="1977">
        <f>K39-G40</f>
        <v>46655489</v>
      </c>
    </row>
    <row r="41" spans="1:11">
      <c r="A41" s="9736"/>
      <c r="B41" s="4382"/>
      <c r="C41" s="539" t="s">
        <v>1004</v>
      </c>
      <c r="D41" s="4380" t="s">
        <v>956</v>
      </c>
      <c r="E41" s="4382"/>
      <c r="F41" s="4384"/>
      <c r="G41" s="4384"/>
      <c r="H41" s="4384"/>
      <c r="I41" s="4384"/>
      <c r="J41" s="4384"/>
      <c r="K41" s="1978"/>
    </row>
    <row r="42" spans="1:11">
      <c r="A42" s="3366"/>
      <c r="B42" s="527"/>
      <c r="C42" s="530"/>
      <c r="D42" s="576"/>
      <c r="E42" s="582"/>
      <c r="F42" s="575"/>
      <c r="G42" s="575"/>
      <c r="H42" s="575"/>
      <c r="I42" s="575"/>
      <c r="J42" s="575">
        <v>1500</v>
      </c>
      <c r="K42" s="1217">
        <f>K40+J42</f>
        <v>46656989</v>
      </c>
    </row>
    <row r="43" spans="1:11">
      <c r="A43" s="9735"/>
      <c r="B43" s="4381"/>
      <c r="C43" s="556" t="s">
        <v>781</v>
      </c>
      <c r="D43" s="4402" t="s">
        <v>278</v>
      </c>
      <c r="E43" s="974" t="s">
        <v>279</v>
      </c>
      <c r="F43" s="4398"/>
      <c r="G43" s="4383">
        <v>29740</v>
      </c>
      <c r="H43" s="4383"/>
      <c r="I43" s="4383"/>
      <c r="J43" s="464"/>
      <c r="K43" s="1977">
        <f>K42-G43</f>
        <v>46627249</v>
      </c>
    </row>
    <row r="44" spans="1:11">
      <c r="A44" s="9736"/>
      <c r="B44" s="4382"/>
      <c r="C44" s="555" t="s">
        <v>1530</v>
      </c>
      <c r="D44" s="4380" t="s">
        <v>38</v>
      </c>
      <c r="E44" s="4382"/>
      <c r="F44" s="4384"/>
      <c r="G44" s="4384"/>
      <c r="H44" s="4384"/>
      <c r="I44" s="4384"/>
      <c r="J44" s="559"/>
      <c r="K44" s="1978"/>
    </row>
    <row r="45" spans="1:11">
      <c r="A45" s="2497"/>
      <c r="B45" s="527"/>
      <c r="C45" s="1436"/>
      <c r="D45" s="1436"/>
      <c r="E45" s="1436"/>
      <c r="F45" s="577"/>
      <c r="G45" s="577"/>
      <c r="H45" s="600"/>
      <c r="I45" s="577"/>
      <c r="J45" s="585">
        <v>1500</v>
      </c>
      <c r="K45" s="1217">
        <f>K43+J45</f>
        <v>46628749</v>
      </c>
    </row>
    <row r="46" spans="1:11">
      <c r="A46" s="4421"/>
      <c r="B46" s="4414"/>
      <c r="C46" s="497" t="s">
        <v>815</v>
      </c>
      <c r="D46" s="4379" t="s">
        <v>1883</v>
      </c>
      <c r="E46" s="4381" t="s">
        <v>1884</v>
      </c>
      <c r="F46" s="4383"/>
      <c r="G46" s="4383">
        <v>168993</v>
      </c>
      <c r="H46" s="537"/>
      <c r="I46" s="4383"/>
      <c r="J46" s="537"/>
      <c r="K46" s="1977">
        <f>K45-G46</f>
        <v>46459756</v>
      </c>
    </row>
    <row r="47" spans="1:11">
      <c r="A47" s="4422"/>
      <c r="B47" s="4395"/>
      <c r="C47" s="477" t="s">
        <v>1882</v>
      </c>
      <c r="D47" s="4380" t="s">
        <v>1819</v>
      </c>
      <c r="E47" s="4382"/>
      <c r="F47" s="4384"/>
      <c r="G47" s="4384"/>
      <c r="H47" s="537"/>
      <c r="I47" s="4384"/>
      <c r="J47" s="537"/>
      <c r="K47" s="1978"/>
    </row>
    <row r="48" spans="1:11">
      <c r="A48" s="4424"/>
      <c r="B48" s="392"/>
      <c r="C48" s="529"/>
      <c r="D48" s="602"/>
      <c r="E48" s="599"/>
      <c r="F48" s="586"/>
      <c r="G48" s="586"/>
      <c r="H48" s="586"/>
      <c r="I48" s="586"/>
      <c r="J48" s="585">
        <v>1800</v>
      </c>
      <c r="K48" s="1217">
        <f>K46+J48</f>
        <v>46461556</v>
      </c>
    </row>
    <row r="49" spans="1:11">
      <c r="A49" s="9725"/>
      <c r="B49" s="4381"/>
      <c r="C49" s="497" t="s">
        <v>1921</v>
      </c>
      <c r="D49" s="4379" t="s">
        <v>1883</v>
      </c>
      <c r="E49" s="4381" t="s">
        <v>1884</v>
      </c>
      <c r="F49" s="4383"/>
      <c r="G49" s="4383">
        <v>48740</v>
      </c>
      <c r="H49" s="534"/>
      <c r="I49" s="4393"/>
      <c r="J49" s="923"/>
      <c r="K49" s="1977">
        <f>K48-G49</f>
        <v>46412816</v>
      </c>
    </row>
    <row r="50" spans="1:11">
      <c r="A50" s="9724"/>
      <c r="B50" s="4382"/>
      <c r="C50" s="497" t="s">
        <v>1941</v>
      </c>
      <c r="D50" s="4380" t="s">
        <v>1819</v>
      </c>
      <c r="E50" s="4382"/>
      <c r="F50" s="4384"/>
      <c r="G50" s="4384"/>
      <c r="H50" s="515"/>
      <c r="I50" s="4394"/>
      <c r="J50" s="460"/>
      <c r="K50" s="1978"/>
    </row>
    <row r="51" spans="1:11">
      <c r="A51" s="4424"/>
      <c r="B51" s="533"/>
      <c r="C51" s="532"/>
      <c r="D51" s="573"/>
      <c r="E51" s="574"/>
      <c r="F51" s="1985"/>
      <c r="G51" s="1985"/>
      <c r="H51" s="1962"/>
      <c r="I51" s="1985"/>
      <c r="J51" s="1962">
        <v>1500</v>
      </c>
      <c r="K51" s="4419">
        <f>K49+J51</f>
        <v>46414316</v>
      </c>
    </row>
    <row r="52" spans="1:11">
      <c r="A52" s="9725"/>
      <c r="B52" s="4412"/>
      <c r="C52" s="474" t="s">
        <v>815</v>
      </c>
      <c r="D52" s="4379" t="s">
        <v>568</v>
      </c>
      <c r="E52" s="4381" t="s">
        <v>715</v>
      </c>
      <c r="F52" s="4383"/>
      <c r="G52" s="4383">
        <v>360672</v>
      </c>
      <c r="H52" s="4383"/>
      <c r="I52" s="4383"/>
      <c r="J52" s="464"/>
      <c r="K52" s="4415">
        <f>K51-G52</f>
        <v>46053644</v>
      </c>
    </row>
    <row r="53" spans="1:11">
      <c r="A53" s="9724"/>
      <c r="B53" s="4413"/>
      <c r="C53" s="477" t="s">
        <v>833</v>
      </c>
      <c r="D53" s="4380" t="s">
        <v>250</v>
      </c>
      <c r="E53" s="4382"/>
      <c r="F53" s="4384"/>
      <c r="G53" s="4384"/>
      <c r="H53" s="4384"/>
      <c r="I53" s="4384"/>
      <c r="J53" s="559"/>
      <c r="K53" s="4416"/>
    </row>
    <row r="54" spans="1:11">
      <c r="A54" s="4424"/>
      <c r="B54" s="1072"/>
      <c r="C54" s="528"/>
      <c r="D54" s="576"/>
      <c r="E54" s="528"/>
      <c r="F54" s="528"/>
      <c r="G54" s="585"/>
      <c r="H54" s="600"/>
      <c r="I54" s="577"/>
      <c r="J54" s="604">
        <v>1800</v>
      </c>
      <c r="K54" s="4419">
        <f>K52+J54</f>
        <v>46055444</v>
      </c>
    </row>
    <row r="55" spans="1:11">
      <c r="A55" s="9725"/>
      <c r="B55" s="4381"/>
      <c r="C55" s="474" t="s">
        <v>815</v>
      </c>
      <c r="D55" s="4379" t="s">
        <v>568</v>
      </c>
      <c r="E55" s="4381" t="s">
        <v>715</v>
      </c>
      <c r="F55" s="4383"/>
      <c r="G55" s="4393">
        <v>43525</v>
      </c>
      <c r="H55" s="4383"/>
      <c r="I55" s="4383"/>
      <c r="J55" s="4399"/>
      <c r="K55" s="4415">
        <f>K54-G55</f>
        <v>46011919</v>
      </c>
    </row>
    <row r="56" spans="1:11">
      <c r="A56" s="9724"/>
      <c r="B56" s="4382"/>
      <c r="C56" s="477" t="s">
        <v>832</v>
      </c>
      <c r="D56" s="4380" t="s">
        <v>250</v>
      </c>
      <c r="E56" s="4382"/>
      <c r="F56" s="4384"/>
      <c r="G56" s="4394"/>
      <c r="H56" s="4384"/>
      <c r="I56" s="4384"/>
      <c r="J56" s="4400"/>
      <c r="K56" s="4416"/>
    </row>
    <row r="57" spans="1:11">
      <c r="A57" s="4424"/>
      <c r="B57" s="533"/>
      <c r="C57" s="532"/>
      <c r="D57" s="576"/>
      <c r="E57" s="605"/>
      <c r="F57" s="577"/>
      <c r="G57" s="577"/>
      <c r="H57" s="600"/>
      <c r="I57" s="577"/>
      <c r="J57" s="604">
        <v>1800</v>
      </c>
      <c r="K57" s="4419">
        <f>K55+J57</f>
        <v>46013719</v>
      </c>
    </row>
    <row r="58" spans="1:11">
      <c r="A58" s="9725"/>
      <c r="B58" s="4381"/>
      <c r="C58" s="474" t="s">
        <v>781</v>
      </c>
      <c r="D58" s="518" t="s">
        <v>568</v>
      </c>
      <c r="E58" s="4381" t="s">
        <v>715</v>
      </c>
      <c r="F58" s="4383"/>
      <c r="G58" s="4383">
        <v>27840</v>
      </c>
      <c r="H58" s="4383"/>
      <c r="I58" s="4383"/>
      <c r="J58" s="4383"/>
      <c r="K58" s="4415">
        <f>K57-G58</f>
        <v>45985879</v>
      </c>
    </row>
    <row r="59" spans="1:11">
      <c r="A59" s="9724"/>
      <c r="B59" s="4382"/>
      <c r="C59" s="477" t="s">
        <v>793</v>
      </c>
      <c r="D59" s="519" t="s">
        <v>250</v>
      </c>
      <c r="E59" s="4382"/>
      <c r="F59" s="4384"/>
      <c r="G59" s="4384"/>
      <c r="H59" s="4384"/>
      <c r="I59" s="4384"/>
      <c r="J59" s="4384"/>
      <c r="K59" s="4416"/>
    </row>
    <row r="60" spans="1:11">
      <c r="A60" s="4424"/>
      <c r="B60" s="4389"/>
      <c r="C60" s="532"/>
      <c r="D60" s="576"/>
      <c r="E60" s="582"/>
      <c r="F60" s="577"/>
      <c r="G60" s="577"/>
      <c r="H60" s="600"/>
      <c r="I60" s="577"/>
      <c r="J60" s="604">
        <v>1500</v>
      </c>
      <c r="K60" s="4416">
        <f>K58+J60</f>
        <v>45987379</v>
      </c>
    </row>
    <row r="61" spans="1:11">
      <c r="A61" s="4421"/>
      <c r="B61" s="4381"/>
      <c r="C61" s="556" t="s">
        <v>796</v>
      </c>
      <c r="D61" s="4379" t="s">
        <v>1532</v>
      </c>
      <c r="E61" s="974" t="s">
        <v>1233</v>
      </c>
      <c r="F61" s="4398"/>
      <c r="G61" s="4383">
        <v>92700</v>
      </c>
      <c r="H61" s="4383"/>
      <c r="I61" s="4383"/>
      <c r="J61" s="595"/>
      <c r="K61" s="4415">
        <f>K60-G61</f>
        <v>45894679</v>
      </c>
    </row>
    <row r="62" spans="1:11">
      <c r="A62" s="4422"/>
      <c r="B62" s="4382"/>
      <c r="C62" s="555" t="s">
        <v>1905</v>
      </c>
      <c r="D62" s="4380" t="s">
        <v>1570</v>
      </c>
      <c r="E62" s="4382"/>
      <c r="F62" s="4384"/>
      <c r="G62" s="4384"/>
      <c r="H62" s="4384"/>
      <c r="I62" s="4384"/>
      <c r="J62" s="559"/>
      <c r="K62" s="4416"/>
    </row>
    <row r="63" spans="1:11">
      <c r="A63" s="4424"/>
      <c r="B63" s="4389"/>
      <c r="C63" s="532"/>
      <c r="D63" s="576"/>
      <c r="E63" s="582"/>
      <c r="F63" s="575"/>
      <c r="G63" s="600"/>
      <c r="H63" s="600"/>
      <c r="I63" s="577"/>
      <c r="J63" s="585">
        <v>750</v>
      </c>
      <c r="K63" s="4416">
        <f>K61+J63</f>
        <v>45895429</v>
      </c>
    </row>
    <row r="64" spans="1:11">
      <c r="A64" s="4423"/>
      <c r="B64" s="4381"/>
      <c r="C64" s="556" t="s">
        <v>796</v>
      </c>
      <c r="D64" s="4379" t="s">
        <v>1334</v>
      </c>
      <c r="E64" s="1136" t="s">
        <v>1348</v>
      </c>
      <c r="F64" s="4398"/>
      <c r="G64" s="4383">
        <v>68800</v>
      </c>
      <c r="H64" s="534"/>
      <c r="I64" s="4383"/>
      <c r="J64" s="464"/>
      <c r="K64" s="4415">
        <f>K63-G64</f>
        <v>45826629</v>
      </c>
    </row>
    <row r="65" spans="1:11">
      <c r="A65" s="4422"/>
      <c r="B65" s="4382"/>
      <c r="C65" s="555" t="s">
        <v>1342</v>
      </c>
      <c r="D65" s="4380" t="s">
        <v>918</v>
      </c>
      <c r="E65" s="4397"/>
      <c r="F65" s="4384"/>
      <c r="G65" s="4384"/>
      <c r="H65" s="515"/>
      <c r="I65" s="4384"/>
      <c r="J65" s="559"/>
      <c r="K65" s="4416"/>
    </row>
    <row r="66" spans="1:11">
      <c r="A66" s="2497"/>
      <c r="B66" s="4389"/>
      <c r="C66" s="1795"/>
      <c r="D66" s="576"/>
      <c r="E66" s="582"/>
      <c r="F66" s="577"/>
      <c r="G66" s="577"/>
      <c r="H66" s="600"/>
      <c r="I66" s="577"/>
      <c r="J66" s="585">
        <v>750</v>
      </c>
      <c r="K66" s="4416">
        <f>K64+J66</f>
        <v>45827379</v>
      </c>
    </row>
    <row r="67" spans="1:11">
      <c r="A67" s="557"/>
      <c r="B67" s="4381"/>
      <c r="C67" s="556" t="s">
        <v>815</v>
      </c>
      <c r="D67" s="4379" t="s">
        <v>1283</v>
      </c>
      <c r="E67" s="4381" t="s">
        <v>1346</v>
      </c>
      <c r="F67" s="4383"/>
      <c r="G67" s="4383">
        <v>548609</v>
      </c>
      <c r="H67" s="534"/>
      <c r="I67" s="4383"/>
      <c r="J67" s="595"/>
      <c r="K67" s="4415">
        <f>K66-G67</f>
        <v>45278770</v>
      </c>
    </row>
    <row r="68" spans="1:11">
      <c r="A68" s="554"/>
      <c r="B68" s="4382"/>
      <c r="C68" s="555" t="s">
        <v>1282</v>
      </c>
      <c r="D68" s="4380" t="s">
        <v>250</v>
      </c>
      <c r="E68" s="4382"/>
      <c r="F68" s="4384"/>
      <c r="G68" s="4384"/>
      <c r="H68" s="515"/>
      <c r="I68" s="4384"/>
      <c r="J68" s="595"/>
      <c r="K68" s="4416"/>
    </row>
    <row r="69" spans="1:11">
      <c r="A69" s="2497"/>
      <c r="B69" s="4389"/>
      <c r="C69" s="532"/>
      <c r="D69" s="576"/>
      <c r="E69" s="582"/>
      <c r="F69" s="577"/>
      <c r="G69" s="577"/>
      <c r="H69" s="1962"/>
      <c r="I69" s="577"/>
      <c r="J69" s="585">
        <v>1800</v>
      </c>
      <c r="K69" s="4416">
        <f>K67+J69</f>
        <v>45280570</v>
      </c>
    </row>
    <row r="70" spans="1:11">
      <c r="A70" s="557"/>
      <c r="B70" s="4381"/>
      <c r="C70" s="474" t="s">
        <v>796</v>
      </c>
      <c r="D70" s="518" t="s">
        <v>1283</v>
      </c>
      <c r="E70" s="4381" t="s">
        <v>1346</v>
      </c>
      <c r="F70" s="4398"/>
      <c r="G70" s="4383">
        <v>96300</v>
      </c>
      <c r="H70" s="4383"/>
      <c r="I70" s="4383"/>
      <c r="J70" s="595"/>
      <c r="K70" s="1977">
        <f>K69-G70</f>
        <v>45184270</v>
      </c>
    </row>
    <row r="71" spans="1:11">
      <c r="A71" s="554"/>
      <c r="B71" s="4382"/>
      <c r="C71" s="477" t="s">
        <v>1341</v>
      </c>
      <c r="D71" s="519" t="s">
        <v>250</v>
      </c>
      <c r="E71" s="4382"/>
      <c r="F71" s="4384"/>
      <c r="G71" s="4384"/>
      <c r="H71" s="4384"/>
      <c r="I71" s="4384"/>
      <c r="J71" s="559"/>
      <c r="K71" s="1978"/>
    </row>
    <row r="72" spans="1:11">
      <c r="A72" s="554"/>
      <c r="B72" s="4389"/>
      <c r="C72" s="532"/>
      <c r="D72" s="576"/>
      <c r="E72" s="582"/>
      <c r="F72" s="577"/>
      <c r="G72" s="577"/>
      <c r="H72" s="600"/>
      <c r="I72" s="577"/>
      <c r="J72" s="585">
        <v>750</v>
      </c>
      <c r="K72" s="1978">
        <f>K70+J72</f>
        <v>45185020</v>
      </c>
    </row>
    <row r="73" spans="1:11">
      <c r="A73" s="3362"/>
      <c r="B73" s="4381"/>
      <c r="C73" s="497" t="s">
        <v>821</v>
      </c>
      <c r="D73" s="4379" t="s">
        <v>558</v>
      </c>
      <c r="E73" s="4396" t="s">
        <v>251</v>
      </c>
      <c r="F73" s="4383"/>
      <c r="G73" s="4383">
        <v>589876</v>
      </c>
      <c r="H73" s="537"/>
      <c r="I73" s="4383"/>
      <c r="J73" s="537"/>
      <c r="K73" s="2195">
        <f>K72-G73</f>
        <v>44595144</v>
      </c>
    </row>
    <row r="74" spans="1:11">
      <c r="A74" s="3364"/>
      <c r="B74" s="4382"/>
      <c r="C74" s="497" t="s">
        <v>1018</v>
      </c>
      <c r="D74" s="4380" t="s">
        <v>250</v>
      </c>
      <c r="E74" s="4397"/>
      <c r="F74" s="4384"/>
      <c r="G74" s="4384"/>
      <c r="H74" s="537"/>
      <c r="I74" s="4384"/>
      <c r="J74" s="537"/>
      <c r="K74" s="2195"/>
    </row>
    <row r="75" spans="1:11">
      <c r="A75" s="557"/>
      <c r="B75" s="4389"/>
      <c r="C75" s="532"/>
      <c r="D75" s="576"/>
      <c r="E75" s="582"/>
      <c r="F75" s="586"/>
      <c r="G75" s="586"/>
      <c r="H75" s="586"/>
      <c r="I75" s="586"/>
      <c r="J75" s="585">
        <v>1800</v>
      </c>
      <c r="K75" s="4419">
        <f>K73+J75</f>
        <v>44596944</v>
      </c>
    </row>
    <row r="76" spans="1:11">
      <c r="A76" s="9725"/>
      <c r="B76" s="1005"/>
      <c r="C76" s="497" t="s">
        <v>799</v>
      </c>
      <c r="D76" s="4379" t="s">
        <v>558</v>
      </c>
      <c r="E76" s="4396" t="s">
        <v>251</v>
      </c>
      <c r="F76" s="4398"/>
      <c r="G76" s="4383">
        <v>79800</v>
      </c>
      <c r="H76" s="537"/>
      <c r="I76" s="4383"/>
      <c r="J76" s="537"/>
      <c r="K76" s="2195">
        <f>K75-G76</f>
        <v>44517144</v>
      </c>
    </row>
    <row r="77" spans="1:11">
      <c r="A77" s="9724"/>
      <c r="B77" s="533"/>
      <c r="C77" s="497" t="s">
        <v>800</v>
      </c>
      <c r="D77" s="4380" t="s">
        <v>250</v>
      </c>
      <c r="E77" s="4397"/>
      <c r="F77" s="4384"/>
      <c r="G77" s="4384"/>
      <c r="H77" s="537"/>
      <c r="I77" s="4384"/>
      <c r="J77" s="537"/>
      <c r="K77" s="2195"/>
    </row>
    <row r="78" spans="1:11">
      <c r="A78" s="3365"/>
      <c r="B78" s="1988"/>
      <c r="C78" s="532"/>
      <c r="D78" s="576"/>
      <c r="E78" s="582"/>
      <c r="F78" s="586"/>
      <c r="G78" s="586"/>
      <c r="H78" s="586"/>
      <c r="I78" s="586"/>
      <c r="J78" s="585">
        <v>750</v>
      </c>
      <c r="K78" s="4419">
        <f>K76+J78</f>
        <v>44517894</v>
      </c>
    </row>
    <row r="79" spans="1:11">
      <c r="A79" s="9725"/>
      <c r="B79" s="4381"/>
      <c r="C79" s="517" t="s">
        <v>796</v>
      </c>
      <c r="D79" s="4379" t="s">
        <v>1036</v>
      </c>
      <c r="E79" s="4381" t="s">
        <v>499</v>
      </c>
      <c r="F79" s="4398"/>
      <c r="G79" s="4383">
        <v>63300</v>
      </c>
      <c r="H79" s="534"/>
      <c r="I79" s="4383"/>
      <c r="J79" s="595"/>
      <c r="K79" s="4420">
        <f>K78-G79</f>
        <v>44454594</v>
      </c>
    </row>
    <row r="80" spans="1:11">
      <c r="A80" s="9724"/>
      <c r="B80" s="4382"/>
      <c r="C80" s="555" t="s">
        <v>802</v>
      </c>
      <c r="D80" s="4380" t="s">
        <v>200</v>
      </c>
      <c r="E80" s="4382"/>
      <c r="F80" s="4384"/>
      <c r="G80" s="4384"/>
      <c r="H80" s="515"/>
      <c r="I80" s="4384"/>
      <c r="J80" s="559"/>
      <c r="K80" s="4420"/>
    </row>
    <row r="81" spans="1:11">
      <c r="A81" s="554"/>
      <c r="B81" s="527"/>
      <c r="C81" s="532"/>
      <c r="D81" s="576"/>
      <c r="E81" s="582"/>
      <c r="F81" s="577"/>
      <c r="G81" s="577"/>
      <c r="H81" s="600"/>
      <c r="I81" s="577"/>
      <c r="J81" s="585">
        <v>750</v>
      </c>
      <c r="K81" s="4419">
        <f>K79+J81</f>
        <v>44455344</v>
      </c>
    </row>
    <row r="82" spans="1:11">
      <c r="A82" s="525"/>
      <c r="B82" s="4381"/>
      <c r="C82" s="474" t="s">
        <v>781</v>
      </c>
      <c r="D82" s="4379" t="s">
        <v>1285</v>
      </c>
      <c r="E82" s="4381" t="s">
        <v>1320</v>
      </c>
      <c r="F82" s="4383"/>
      <c r="G82" s="4383">
        <v>20140</v>
      </c>
      <c r="H82" s="534"/>
      <c r="I82" s="4383"/>
      <c r="J82" s="4399"/>
      <c r="K82" s="4415">
        <f>K81-G82</f>
        <v>44435204</v>
      </c>
    </row>
    <row r="83" spans="1:11">
      <c r="A83" s="554"/>
      <c r="B83" s="4382"/>
      <c r="C83" s="477" t="s">
        <v>1092</v>
      </c>
      <c r="D83" s="4380" t="s">
        <v>38</v>
      </c>
      <c r="E83" s="4382"/>
      <c r="F83" s="4384"/>
      <c r="G83" s="4384"/>
      <c r="H83" s="515"/>
      <c r="I83" s="4384"/>
      <c r="J83" s="4400"/>
      <c r="K83" s="4416"/>
    </row>
    <row r="84" spans="1:11">
      <c r="A84" s="2497"/>
      <c r="B84" s="4389"/>
      <c r="C84" s="1436"/>
      <c r="D84" s="1436"/>
      <c r="E84" s="1436"/>
      <c r="F84" s="577"/>
      <c r="G84" s="577"/>
      <c r="H84" s="600"/>
      <c r="I84" s="577"/>
      <c r="J84" s="604">
        <v>1500</v>
      </c>
      <c r="K84" s="4416">
        <f>K82+J84</f>
        <v>44436704</v>
      </c>
    </row>
    <row r="85" spans="1:11">
      <c r="A85" s="525"/>
      <c r="B85" s="4381"/>
      <c r="C85" s="556" t="s">
        <v>781</v>
      </c>
      <c r="D85" s="4379" t="s">
        <v>1344</v>
      </c>
      <c r="E85" s="1136" t="s">
        <v>1349</v>
      </c>
      <c r="F85" s="4383"/>
      <c r="G85" s="4393">
        <v>109140</v>
      </c>
      <c r="H85" s="4383"/>
      <c r="I85" s="4383"/>
      <c r="J85" s="4399"/>
      <c r="K85" s="4415">
        <f>K84-G85</f>
        <v>44327564</v>
      </c>
    </row>
    <row r="86" spans="1:11">
      <c r="A86" s="554"/>
      <c r="B86" s="4382"/>
      <c r="C86" s="555" t="s">
        <v>1343</v>
      </c>
      <c r="D86" s="4380" t="s">
        <v>1543</v>
      </c>
      <c r="E86" s="4397"/>
      <c r="F86" s="4384"/>
      <c r="G86" s="4394"/>
      <c r="H86" s="4384"/>
      <c r="I86" s="4384"/>
      <c r="J86" s="4400"/>
      <c r="K86" s="4416"/>
    </row>
    <row r="87" spans="1:11">
      <c r="A87" s="2497"/>
      <c r="B87" s="4389"/>
      <c r="C87" s="532"/>
      <c r="D87" s="576"/>
      <c r="E87" s="582"/>
      <c r="F87" s="577"/>
      <c r="G87" s="577"/>
      <c r="H87" s="600"/>
      <c r="I87" s="577"/>
      <c r="J87" s="604">
        <v>1500</v>
      </c>
      <c r="K87" s="4416">
        <f>K85+J87</f>
        <v>44329064</v>
      </c>
    </row>
    <row r="88" spans="1:11">
      <c r="A88" s="525"/>
      <c r="B88" s="4381"/>
      <c r="C88" s="556" t="s">
        <v>781</v>
      </c>
      <c r="D88" s="4379" t="s">
        <v>1344</v>
      </c>
      <c r="E88" s="1136" t="s">
        <v>1349</v>
      </c>
      <c r="F88" s="4383"/>
      <c r="G88" s="4393">
        <v>24140</v>
      </c>
      <c r="H88" s="4383"/>
      <c r="I88" s="4383"/>
      <c r="J88" s="4399"/>
      <c r="K88" s="4415">
        <f>K87-G88</f>
        <v>44304924</v>
      </c>
    </row>
    <row r="89" spans="1:11">
      <c r="A89" s="554"/>
      <c r="B89" s="4382"/>
      <c r="C89" s="555" t="s">
        <v>2121</v>
      </c>
      <c r="D89" s="4380" t="s">
        <v>1543</v>
      </c>
      <c r="E89" s="4397"/>
      <c r="F89" s="4384"/>
      <c r="G89" s="4394"/>
      <c r="H89" s="4384"/>
      <c r="I89" s="4384"/>
      <c r="J89" s="4400"/>
      <c r="K89" s="4416"/>
    </row>
    <row r="90" spans="1:11">
      <c r="A90" s="2497"/>
      <c r="B90" s="4389"/>
      <c r="C90" s="532"/>
      <c r="D90" s="576"/>
      <c r="E90" s="582"/>
      <c r="F90" s="577"/>
      <c r="G90" s="577"/>
      <c r="H90" s="600"/>
      <c r="I90" s="577"/>
      <c r="J90" s="604">
        <v>1500</v>
      </c>
      <c r="K90" s="4416">
        <f>K88+J90</f>
        <v>44306424</v>
      </c>
    </row>
    <row r="91" spans="1:11">
      <c r="A91" s="525"/>
      <c r="B91" s="4381"/>
      <c r="C91" s="517" t="s">
        <v>781</v>
      </c>
      <c r="D91" s="4379" t="s">
        <v>1560</v>
      </c>
      <c r="E91" s="4381" t="s">
        <v>1603</v>
      </c>
      <c r="F91" s="4383"/>
      <c r="G91" s="4383">
        <v>39140</v>
      </c>
      <c r="H91" s="4383"/>
      <c r="I91" s="4383"/>
      <c r="J91" s="4399"/>
      <c r="K91" s="4415">
        <f>K90-G91</f>
        <v>44267284</v>
      </c>
    </row>
    <row r="92" spans="1:11">
      <c r="A92" s="554"/>
      <c r="B92" s="4382"/>
      <c r="C92" s="477" t="s">
        <v>1559</v>
      </c>
      <c r="D92" s="4380" t="s">
        <v>38</v>
      </c>
      <c r="E92" s="4382"/>
      <c r="F92" s="4384"/>
      <c r="G92" s="4384"/>
      <c r="H92" s="4384"/>
      <c r="I92" s="4384"/>
      <c r="J92" s="4400"/>
      <c r="K92" s="4416"/>
    </row>
    <row r="93" spans="1:11">
      <c r="A93" s="2497"/>
      <c r="B93" s="4389"/>
      <c r="C93" s="532"/>
      <c r="D93" s="583"/>
      <c r="E93" s="582"/>
      <c r="F93" s="575"/>
      <c r="G93" s="575"/>
      <c r="H93" s="586"/>
      <c r="I93" s="575"/>
      <c r="J93" s="585">
        <v>1500</v>
      </c>
      <c r="K93" s="4416">
        <f>K91+J93</f>
        <v>44268784</v>
      </c>
    </row>
    <row r="94" spans="1:11">
      <c r="A94" s="525"/>
      <c r="B94" s="4381"/>
      <c r="C94" s="474" t="s">
        <v>815</v>
      </c>
      <c r="D94" s="485" t="s">
        <v>1887</v>
      </c>
      <c r="E94" s="4381" t="s">
        <v>1888</v>
      </c>
      <c r="F94" s="4398"/>
      <c r="G94" s="4383">
        <v>1398301</v>
      </c>
      <c r="H94" s="4390"/>
      <c r="I94" s="4383"/>
      <c r="J94" s="534"/>
      <c r="K94" s="4415">
        <f>K93-G94</f>
        <v>42870483</v>
      </c>
    </row>
    <row r="95" spans="1:11">
      <c r="A95" s="554"/>
      <c r="B95" s="4382"/>
      <c r="C95" s="477" t="s">
        <v>1886</v>
      </c>
      <c r="D95" s="486" t="s">
        <v>1951</v>
      </c>
      <c r="E95" s="4382"/>
      <c r="F95" s="4384"/>
      <c r="G95" s="4384"/>
      <c r="H95" s="4391"/>
      <c r="I95" s="4384"/>
      <c r="J95" s="537"/>
      <c r="K95" s="4416"/>
    </row>
    <row r="96" spans="1:11">
      <c r="A96" s="554"/>
      <c r="B96" s="4389"/>
      <c r="C96" s="891"/>
      <c r="D96" s="891"/>
      <c r="E96" s="891"/>
      <c r="F96" s="586"/>
      <c r="G96" s="588"/>
      <c r="H96" s="586"/>
      <c r="I96" s="586"/>
      <c r="J96" s="585">
        <v>1800</v>
      </c>
      <c r="K96" s="4416">
        <f>K94+J96</f>
        <v>42872283</v>
      </c>
    </row>
    <row r="97" spans="1:11">
      <c r="A97" s="525"/>
      <c r="B97" s="4381"/>
      <c r="C97" s="474" t="s">
        <v>815</v>
      </c>
      <c r="D97" s="485" t="s">
        <v>1887</v>
      </c>
      <c r="E97" s="4381" t="s">
        <v>1888</v>
      </c>
      <c r="F97" s="4383"/>
      <c r="G97" s="4383">
        <v>340758</v>
      </c>
      <c r="H97" s="534"/>
      <c r="I97" s="4383"/>
      <c r="J97" s="537"/>
      <c r="K97" s="4415">
        <f>K96-G97</f>
        <v>42531525</v>
      </c>
    </row>
    <row r="98" spans="1:11">
      <c r="A98" s="554"/>
      <c r="B98" s="4382"/>
      <c r="C98" s="477" t="s">
        <v>1889</v>
      </c>
      <c r="D98" s="486" t="s">
        <v>1951</v>
      </c>
      <c r="E98" s="4382"/>
      <c r="F98" s="4384"/>
      <c r="G98" s="4384"/>
      <c r="H98" s="537"/>
      <c r="I98" s="4384"/>
      <c r="J98" s="537"/>
      <c r="K98" s="4416"/>
    </row>
    <row r="99" spans="1:11">
      <c r="A99" s="554"/>
      <c r="B99" s="4389"/>
      <c r="C99" s="532"/>
      <c r="D99" s="576"/>
      <c r="E99" s="582"/>
      <c r="F99" s="586"/>
      <c r="G99" s="586"/>
      <c r="H99" s="586"/>
      <c r="I99" s="586"/>
      <c r="J99" s="585">
        <v>1800</v>
      </c>
      <c r="K99" s="4416">
        <f>K97+J99</f>
        <v>42533325</v>
      </c>
    </row>
    <row r="100" spans="1:11">
      <c r="A100" s="525"/>
      <c r="B100" s="4381"/>
      <c r="C100" s="457" t="s">
        <v>781</v>
      </c>
      <c r="D100" s="4379" t="s">
        <v>1959</v>
      </c>
      <c r="E100" s="1136" t="s">
        <v>1961</v>
      </c>
      <c r="F100" s="4383"/>
      <c r="G100" s="4383">
        <v>49640</v>
      </c>
      <c r="H100" s="537"/>
      <c r="I100" s="4383"/>
      <c r="J100" s="595"/>
      <c r="K100" s="4415">
        <f>K99-G100</f>
        <v>42483685</v>
      </c>
    </row>
    <row r="101" spans="1:11">
      <c r="A101" s="554"/>
      <c r="B101" s="4382"/>
      <c r="C101" s="461" t="s">
        <v>1958</v>
      </c>
      <c r="D101" s="4380" t="s">
        <v>1960</v>
      </c>
      <c r="E101" s="4397"/>
      <c r="F101" s="4384"/>
      <c r="G101" s="4384"/>
      <c r="H101" s="515"/>
      <c r="I101" s="4384"/>
      <c r="J101" s="595"/>
      <c r="K101" s="4416"/>
    </row>
    <row r="102" spans="1:11">
      <c r="A102" s="554"/>
      <c r="B102" s="4389"/>
      <c r="C102" s="532"/>
      <c r="D102" s="576"/>
      <c r="E102" s="582"/>
      <c r="F102" s="577"/>
      <c r="G102" s="577"/>
      <c r="H102" s="600"/>
      <c r="I102" s="577"/>
      <c r="J102" s="585">
        <v>1500</v>
      </c>
      <c r="K102" s="4416">
        <f>K100+J102</f>
        <v>42485185</v>
      </c>
    </row>
    <row r="103" spans="1:11">
      <c r="A103" s="525"/>
      <c r="B103" s="4381"/>
      <c r="C103" s="517" t="s">
        <v>796</v>
      </c>
      <c r="D103" s="4379" t="s">
        <v>1983</v>
      </c>
      <c r="E103" s="4381" t="s">
        <v>1985</v>
      </c>
      <c r="F103" s="4398"/>
      <c r="G103" s="4383">
        <v>166700</v>
      </c>
      <c r="H103" s="537"/>
      <c r="I103" s="1975"/>
      <c r="J103" s="595"/>
      <c r="K103" s="4415">
        <f>K102-G103</f>
        <v>42318485</v>
      </c>
    </row>
    <row r="104" spans="1:11">
      <c r="A104" s="554"/>
      <c r="B104" s="4382"/>
      <c r="C104" s="555" t="s">
        <v>1982</v>
      </c>
      <c r="D104" s="4380" t="s">
        <v>1984</v>
      </c>
      <c r="E104" s="4382"/>
      <c r="F104" s="4384"/>
      <c r="G104" s="4384"/>
      <c r="H104" s="515"/>
      <c r="I104" s="1976"/>
      <c r="J104" s="595"/>
      <c r="K104" s="4416"/>
    </row>
    <row r="105" spans="1:11">
      <c r="A105" s="554"/>
      <c r="B105" s="4389"/>
      <c r="C105" s="532"/>
      <c r="D105" s="528"/>
      <c r="E105" s="584"/>
      <c r="F105" s="577"/>
      <c r="G105" s="577"/>
      <c r="H105" s="600"/>
      <c r="I105" s="2034"/>
      <c r="J105" s="585">
        <v>750</v>
      </c>
      <c r="K105" s="4416">
        <f>K103+J105</f>
        <v>42319235</v>
      </c>
    </row>
    <row r="106" spans="1:11">
      <c r="A106" s="525"/>
      <c r="B106" s="4381"/>
      <c r="C106" s="556" t="s">
        <v>815</v>
      </c>
      <c r="D106" s="4379" t="s">
        <v>1657</v>
      </c>
      <c r="E106" s="4381" t="s">
        <v>135</v>
      </c>
      <c r="F106" s="4383"/>
      <c r="G106" s="4383">
        <v>136003</v>
      </c>
      <c r="H106" s="4383"/>
      <c r="I106" s="4383"/>
      <c r="J106" s="595"/>
      <c r="K106" s="4415">
        <f>K105-G106</f>
        <v>42183232</v>
      </c>
    </row>
    <row r="107" spans="1:11">
      <c r="A107" s="554"/>
      <c r="B107" s="4382"/>
      <c r="C107" s="555" t="s">
        <v>1656</v>
      </c>
      <c r="D107" s="4380" t="s">
        <v>956</v>
      </c>
      <c r="E107" s="4382"/>
      <c r="F107" s="4384"/>
      <c r="G107" s="4384"/>
      <c r="H107" s="4384"/>
      <c r="I107" s="4384"/>
      <c r="J107" s="559"/>
      <c r="K107" s="4416"/>
    </row>
    <row r="108" spans="1:11">
      <c r="A108" s="554"/>
      <c r="B108" s="4389"/>
      <c r="C108" s="532"/>
      <c r="D108" s="576"/>
      <c r="E108" s="605"/>
      <c r="F108" s="577"/>
      <c r="G108" s="577"/>
      <c r="H108" s="586"/>
      <c r="I108" s="577"/>
      <c r="J108" s="585">
        <v>1800</v>
      </c>
      <c r="K108" s="4419">
        <f>K106+J108</f>
        <v>42185032</v>
      </c>
    </row>
    <row r="109" spans="1:11">
      <c r="A109" s="525"/>
      <c r="B109" s="4381"/>
      <c r="C109" s="556" t="s">
        <v>796</v>
      </c>
      <c r="D109" s="4379" t="s">
        <v>1657</v>
      </c>
      <c r="E109" s="4381" t="s">
        <v>135</v>
      </c>
      <c r="F109" s="4383"/>
      <c r="G109" s="4383">
        <v>103800</v>
      </c>
      <c r="H109" s="537"/>
      <c r="I109" s="4383"/>
      <c r="J109" s="595"/>
      <c r="K109" s="4415">
        <f>K108-G109</f>
        <v>42081232</v>
      </c>
    </row>
    <row r="110" spans="1:11">
      <c r="A110" s="554"/>
      <c r="B110" s="4382"/>
      <c r="C110" s="555" t="s">
        <v>1658</v>
      </c>
      <c r="D110" s="4380" t="s">
        <v>956</v>
      </c>
      <c r="E110" s="4382"/>
      <c r="F110" s="4384"/>
      <c r="G110" s="4384"/>
      <c r="H110" s="515"/>
      <c r="I110" s="4384"/>
      <c r="J110" s="559"/>
      <c r="K110" s="4416"/>
    </row>
    <row r="111" spans="1:11">
      <c r="A111" s="554"/>
      <c r="B111" s="4389"/>
      <c r="C111" s="532"/>
      <c r="D111" s="576"/>
      <c r="E111" s="582"/>
      <c r="F111" s="577"/>
      <c r="G111" s="577"/>
      <c r="H111" s="600"/>
      <c r="I111" s="577"/>
      <c r="J111" s="585">
        <v>750</v>
      </c>
      <c r="K111" s="4416">
        <f>K109+J111</f>
        <v>42081982</v>
      </c>
    </row>
    <row r="112" spans="1:11">
      <c r="A112" s="525"/>
      <c r="B112" s="4381"/>
      <c r="C112" s="556" t="s">
        <v>1710</v>
      </c>
      <c r="D112" s="4402" t="s">
        <v>1766</v>
      </c>
      <c r="E112" s="974"/>
      <c r="F112" s="4398"/>
      <c r="G112" s="4383"/>
      <c r="H112" s="4383">
        <v>731640</v>
      </c>
      <c r="I112" s="4383"/>
      <c r="J112" s="464"/>
      <c r="K112" s="4415">
        <f>K111-H112</f>
        <v>41350342</v>
      </c>
    </row>
    <row r="113" spans="1:11">
      <c r="A113" s="554"/>
      <c r="B113" s="4382"/>
      <c r="C113" s="555" t="s">
        <v>1765</v>
      </c>
      <c r="D113" s="4380"/>
      <c r="E113" s="4382"/>
      <c r="F113" s="4384"/>
      <c r="G113" s="4384"/>
      <c r="H113" s="4384"/>
      <c r="I113" s="4384"/>
      <c r="J113" s="559"/>
      <c r="K113" s="4416"/>
    </row>
    <row r="114" spans="1:11">
      <c r="A114" s="554"/>
      <c r="B114" s="4389"/>
      <c r="C114" s="1436"/>
      <c r="D114" s="1436"/>
      <c r="E114" s="1436"/>
      <c r="F114" s="577"/>
      <c r="G114" s="577"/>
      <c r="H114" s="600"/>
      <c r="I114" s="577"/>
      <c r="J114" s="585">
        <v>1500</v>
      </c>
      <c r="K114" s="4416">
        <f>K112+J114</f>
        <v>41351842</v>
      </c>
    </row>
    <row r="115" spans="1:11">
      <c r="A115" s="525"/>
      <c r="B115" s="4381"/>
      <c r="C115" s="556" t="s">
        <v>1710</v>
      </c>
      <c r="D115" s="4379" t="s">
        <v>1768</v>
      </c>
      <c r="E115" s="4381"/>
      <c r="F115" s="4398"/>
      <c r="G115" s="4383"/>
      <c r="H115" s="4383">
        <v>332640</v>
      </c>
      <c r="I115" s="4383"/>
      <c r="J115" s="464"/>
      <c r="K115" s="4415">
        <f>K114-H115</f>
        <v>41019202</v>
      </c>
    </row>
    <row r="116" spans="1:11">
      <c r="A116" s="554"/>
      <c r="B116" s="4382"/>
      <c r="C116" s="555" t="s">
        <v>1767</v>
      </c>
      <c r="D116" s="4380"/>
      <c r="E116" s="4382"/>
      <c r="F116" s="4384"/>
      <c r="G116" s="4384"/>
      <c r="H116" s="4384"/>
      <c r="I116" s="4384"/>
      <c r="J116" s="559"/>
      <c r="K116" s="4416"/>
    </row>
    <row r="117" spans="1:11">
      <c r="A117" s="554"/>
      <c r="B117" s="4389"/>
      <c r="C117" s="1436"/>
      <c r="D117" s="1436"/>
      <c r="E117" s="1436"/>
      <c r="F117" s="577"/>
      <c r="G117" s="577"/>
      <c r="H117" s="600"/>
      <c r="I117" s="577"/>
      <c r="J117" s="585">
        <v>1500</v>
      </c>
      <c r="K117" s="4416">
        <f>K115+J117</f>
        <v>41020702</v>
      </c>
    </row>
    <row r="118" spans="1:11">
      <c r="A118" s="525"/>
      <c r="B118" s="4381"/>
      <c r="C118" s="556" t="s">
        <v>1710</v>
      </c>
      <c r="D118" s="4379" t="s">
        <v>1770</v>
      </c>
      <c r="E118" s="4381"/>
      <c r="F118" s="4398"/>
      <c r="G118" s="4383"/>
      <c r="H118" s="4383">
        <v>380140</v>
      </c>
      <c r="I118" s="4383"/>
      <c r="J118" s="464"/>
      <c r="K118" s="4415">
        <f>K117-H118</f>
        <v>40640562</v>
      </c>
    </row>
    <row r="119" spans="1:11">
      <c r="A119" s="554"/>
      <c r="B119" s="4382"/>
      <c r="C119" s="555" t="s">
        <v>1769</v>
      </c>
      <c r="D119" s="4380"/>
      <c r="E119" s="4382"/>
      <c r="F119" s="4384"/>
      <c r="G119" s="4384"/>
      <c r="H119" s="4384"/>
      <c r="I119" s="4384"/>
      <c r="J119" s="559"/>
      <c r="K119" s="4416"/>
    </row>
    <row r="120" spans="1:11">
      <c r="A120" s="554"/>
      <c r="B120" s="4389"/>
      <c r="C120" s="532"/>
      <c r="D120" s="576"/>
      <c r="E120" s="582"/>
      <c r="F120" s="577"/>
      <c r="G120" s="577"/>
      <c r="H120" s="600"/>
      <c r="I120" s="577"/>
      <c r="J120" s="585">
        <v>1500</v>
      </c>
      <c r="K120" s="4416">
        <f>K118+J120</f>
        <v>40642062</v>
      </c>
    </row>
    <row r="121" spans="1:11">
      <c r="A121" s="525"/>
      <c r="B121" s="4381"/>
      <c r="C121" s="556" t="s">
        <v>1710</v>
      </c>
      <c r="D121" s="4379" t="s">
        <v>956</v>
      </c>
      <c r="E121" s="4381"/>
      <c r="F121" s="4383"/>
      <c r="G121" s="4383"/>
      <c r="H121" s="4383">
        <v>10183900</v>
      </c>
      <c r="I121" s="4383"/>
      <c r="J121" s="595"/>
      <c r="K121" s="4415">
        <f>K120-H121</f>
        <v>30458162</v>
      </c>
    </row>
    <row r="122" spans="1:11">
      <c r="A122" s="554"/>
      <c r="B122" s="4382"/>
      <c r="C122" s="555" t="s">
        <v>1771</v>
      </c>
      <c r="D122" s="4380"/>
      <c r="E122" s="4382"/>
      <c r="F122" s="4384"/>
      <c r="G122" s="4384"/>
      <c r="H122" s="4384"/>
      <c r="I122" s="4384"/>
      <c r="J122" s="559"/>
      <c r="K122" s="4416"/>
    </row>
    <row r="123" spans="1:11">
      <c r="A123" s="554"/>
      <c r="B123" s="4389"/>
      <c r="C123" s="532"/>
      <c r="D123" s="576"/>
      <c r="E123" s="582"/>
      <c r="F123" s="577"/>
      <c r="G123" s="577"/>
      <c r="H123" s="600"/>
      <c r="I123" s="577"/>
      <c r="J123" s="585">
        <v>1500</v>
      </c>
      <c r="K123" s="4416">
        <f>K121+J123</f>
        <v>30459662</v>
      </c>
    </row>
    <row r="124" spans="1:11">
      <c r="A124" s="525"/>
      <c r="B124" s="4381"/>
      <c r="C124" s="556" t="s">
        <v>1710</v>
      </c>
      <c r="D124" s="4379" t="s">
        <v>1945</v>
      </c>
      <c r="E124" s="4381"/>
      <c r="F124" s="4383"/>
      <c r="G124" s="4383"/>
      <c r="H124" s="4383">
        <v>351640</v>
      </c>
      <c r="I124" s="4383"/>
      <c r="J124" s="595"/>
      <c r="K124" s="4415">
        <f>K123-H124</f>
        <v>30108022</v>
      </c>
    </row>
    <row r="125" spans="1:11">
      <c r="A125" s="554"/>
      <c r="B125" s="4382"/>
      <c r="C125" s="555" t="s">
        <v>1944</v>
      </c>
      <c r="D125" s="4380"/>
      <c r="E125" s="4382"/>
      <c r="F125" s="4384"/>
      <c r="G125" s="4384"/>
      <c r="H125" s="4384"/>
      <c r="I125" s="4384"/>
      <c r="J125" s="559"/>
      <c r="K125" s="4416"/>
    </row>
    <row r="126" spans="1:11">
      <c r="A126" s="554"/>
      <c r="B126" s="4389"/>
      <c r="C126" s="532"/>
      <c r="D126" s="576"/>
      <c r="E126" s="582"/>
      <c r="F126" s="577"/>
      <c r="G126" s="577"/>
      <c r="H126" s="600"/>
      <c r="I126" s="577"/>
      <c r="J126" s="585">
        <v>1500</v>
      </c>
      <c r="K126" s="4416">
        <f>K124+J126</f>
        <v>30109522</v>
      </c>
    </row>
    <row r="127" spans="1:11">
      <c r="A127" s="557"/>
      <c r="B127" s="4381"/>
      <c r="C127" s="556" t="s">
        <v>1710</v>
      </c>
      <c r="D127" s="4379" t="s">
        <v>2049</v>
      </c>
      <c r="E127" s="4381"/>
      <c r="F127" s="4398"/>
      <c r="G127" s="4383"/>
      <c r="H127" s="4383">
        <v>551140</v>
      </c>
      <c r="I127" s="4383"/>
      <c r="J127" s="464"/>
      <c r="K127" s="4415">
        <f>K126-H127</f>
        <v>29558382</v>
      </c>
    </row>
    <row r="128" spans="1:11">
      <c r="A128" s="554"/>
      <c r="B128" s="4382"/>
      <c r="C128" s="555" t="s">
        <v>2050</v>
      </c>
      <c r="D128" s="4380"/>
      <c r="E128" s="4382"/>
      <c r="F128" s="4384"/>
      <c r="G128" s="4384"/>
      <c r="H128" s="4384"/>
      <c r="I128" s="4384"/>
      <c r="J128" s="559"/>
      <c r="K128" s="4416"/>
    </row>
    <row r="129" spans="1:11">
      <c r="A129" s="554"/>
      <c r="B129" s="4389"/>
      <c r="C129" s="532"/>
      <c r="D129" s="576"/>
      <c r="E129" s="582"/>
      <c r="F129" s="577"/>
      <c r="G129" s="577"/>
      <c r="H129" s="600"/>
      <c r="I129" s="577"/>
      <c r="J129" s="585">
        <v>1500</v>
      </c>
      <c r="K129" s="4416">
        <f>K127+J129</f>
        <v>29559882</v>
      </c>
    </row>
    <row r="130" spans="1:11">
      <c r="A130" s="557"/>
      <c r="B130" s="4381"/>
      <c r="C130" s="517" t="s">
        <v>1716</v>
      </c>
      <c r="D130" s="4379" t="s">
        <v>1717</v>
      </c>
      <c r="E130" s="4381" t="s">
        <v>1423</v>
      </c>
      <c r="F130" s="4393"/>
      <c r="G130" s="4393">
        <v>226500</v>
      </c>
      <c r="H130" s="537"/>
      <c r="I130" s="1975"/>
      <c r="J130" s="595"/>
      <c r="K130" s="4415">
        <f>K129-G130</f>
        <v>29333382</v>
      </c>
    </row>
    <row r="131" spans="1:11">
      <c r="A131" s="554"/>
      <c r="B131" s="4382"/>
      <c r="C131" s="555" t="s">
        <v>1715</v>
      </c>
      <c r="D131" s="4380" t="s">
        <v>956</v>
      </c>
      <c r="E131" s="4382"/>
      <c r="F131" s="4394"/>
      <c r="G131" s="4394"/>
      <c r="H131" s="515"/>
      <c r="I131" s="1976"/>
      <c r="J131" s="595"/>
      <c r="K131" s="4416"/>
    </row>
    <row r="132" spans="1:11">
      <c r="A132" s="554"/>
      <c r="B132" s="4389"/>
      <c r="C132" s="532"/>
      <c r="D132" s="576"/>
      <c r="E132" s="582"/>
      <c r="F132" s="577"/>
      <c r="G132" s="577"/>
      <c r="H132" s="600"/>
      <c r="I132" s="2034"/>
      <c r="J132" s="585">
        <v>750</v>
      </c>
      <c r="K132" s="4416">
        <f>K130+J132</f>
        <v>29334132</v>
      </c>
    </row>
    <row r="133" spans="1:11">
      <c r="A133" s="525"/>
      <c r="B133" s="4381"/>
      <c r="C133" s="497" t="s">
        <v>815</v>
      </c>
      <c r="D133" s="485" t="s">
        <v>267</v>
      </c>
      <c r="E133" s="4381" t="s">
        <v>271</v>
      </c>
      <c r="F133" s="4383"/>
      <c r="G133" s="4383">
        <v>256991</v>
      </c>
      <c r="H133" s="534"/>
      <c r="I133" s="4383"/>
      <c r="J133" s="537"/>
      <c r="K133" s="4415">
        <f>K132-G133</f>
        <v>29077141</v>
      </c>
    </row>
    <row r="134" spans="1:11">
      <c r="A134" s="554"/>
      <c r="B134" s="4382"/>
      <c r="C134" s="497" t="s">
        <v>1023</v>
      </c>
      <c r="D134" s="486" t="s">
        <v>304</v>
      </c>
      <c r="E134" s="4382"/>
      <c r="F134" s="4384"/>
      <c r="G134" s="4384"/>
      <c r="H134" s="537"/>
      <c r="I134" s="4384"/>
      <c r="J134" s="537"/>
      <c r="K134" s="4416"/>
    </row>
    <row r="135" spans="1:11">
      <c r="A135" s="554"/>
      <c r="B135" s="4389"/>
      <c r="C135" s="532"/>
      <c r="D135" s="576"/>
      <c r="E135" s="582"/>
      <c r="F135" s="586"/>
      <c r="G135" s="586"/>
      <c r="H135" s="586"/>
      <c r="I135" s="586"/>
      <c r="J135" s="585">
        <v>1800</v>
      </c>
      <c r="K135" s="4416">
        <f>K133+J135</f>
        <v>29078941</v>
      </c>
    </row>
    <row r="136" spans="1:11">
      <c r="A136" s="557"/>
      <c r="B136" s="4381"/>
      <c r="C136" s="491" t="s">
        <v>781</v>
      </c>
      <c r="D136" s="485" t="s">
        <v>267</v>
      </c>
      <c r="E136" s="4381" t="s">
        <v>271</v>
      </c>
      <c r="F136" s="4398"/>
      <c r="G136" s="4383">
        <v>35440</v>
      </c>
      <c r="H136" s="4390"/>
      <c r="I136" s="4383"/>
      <c r="J136" s="534"/>
      <c r="K136" s="4415">
        <f>K135-G136</f>
        <v>29043501</v>
      </c>
    </row>
    <row r="137" spans="1:11">
      <c r="A137" s="554"/>
      <c r="B137" s="4382"/>
      <c r="C137" s="487" t="s">
        <v>791</v>
      </c>
      <c r="D137" s="486" t="s">
        <v>304</v>
      </c>
      <c r="E137" s="4382"/>
      <c r="F137" s="4384"/>
      <c r="G137" s="4384"/>
      <c r="H137" s="4391"/>
      <c r="I137" s="4384"/>
      <c r="J137" s="537"/>
      <c r="K137" s="4416"/>
    </row>
    <row r="138" spans="1:11">
      <c r="A138" s="554"/>
      <c r="B138" s="4389"/>
      <c r="C138" s="891"/>
      <c r="D138" s="891"/>
      <c r="E138" s="891"/>
      <c r="F138" s="586"/>
      <c r="G138" s="588"/>
      <c r="H138" s="586"/>
      <c r="I138" s="586"/>
      <c r="J138" s="585">
        <v>1500</v>
      </c>
      <c r="K138" s="4416">
        <f>K136+J138</f>
        <v>29045001</v>
      </c>
    </row>
    <row r="139" spans="1:11">
      <c r="A139" s="525"/>
      <c r="B139" s="4381"/>
      <c r="C139" s="517" t="s">
        <v>781</v>
      </c>
      <c r="D139" s="4379"/>
      <c r="E139" s="4381"/>
      <c r="F139" s="4398"/>
      <c r="G139" s="4383"/>
      <c r="H139" s="4383"/>
      <c r="I139" s="4383">
        <v>251580</v>
      </c>
      <c r="J139" s="464"/>
      <c r="K139" s="4415">
        <f>K138-I139</f>
        <v>28793421</v>
      </c>
    </row>
    <row r="140" spans="1:11">
      <c r="A140" s="554"/>
      <c r="B140" s="4382"/>
      <c r="C140" s="477" t="s">
        <v>2150</v>
      </c>
      <c r="D140" s="4380"/>
      <c r="E140" s="4382"/>
      <c r="F140" s="4384"/>
      <c r="G140" s="4384"/>
      <c r="H140" s="4384"/>
      <c r="I140" s="4384"/>
      <c r="J140" s="559"/>
      <c r="K140" s="4416"/>
    </row>
    <row r="141" spans="1:11">
      <c r="A141" s="554"/>
      <c r="B141" s="4389"/>
      <c r="C141" s="1436"/>
      <c r="D141" s="1436"/>
      <c r="E141" s="1436"/>
      <c r="F141" s="577"/>
      <c r="G141" s="577"/>
      <c r="H141" s="600"/>
      <c r="I141" s="577"/>
      <c r="J141" s="585">
        <v>1500</v>
      </c>
      <c r="K141" s="4416">
        <f>K139+J141</f>
        <v>28794921</v>
      </c>
    </row>
    <row r="142" spans="1:11">
      <c r="A142" s="557"/>
      <c r="B142" s="4381"/>
      <c r="C142" s="556" t="s">
        <v>796</v>
      </c>
      <c r="D142" s="4379" t="s">
        <v>1586</v>
      </c>
      <c r="E142" s="4381" t="s">
        <v>1637</v>
      </c>
      <c r="F142" s="4383"/>
      <c r="G142" s="4383">
        <v>42300</v>
      </c>
      <c r="H142" s="4383"/>
      <c r="I142" s="4383"/>
      <c r="J142" s="4399"/>
      <c r="K142" s="4415">
        <f>K141-G142</f>
        <v>28752621</v>
      </c>
    </row>
    <row r="143" spans="1:11">
      <c r="A143" s="554"/>
      <c r="B143" s="4382"/>
      <c r="C143" s="555" t="s">
        <v>1587</v>
      </c>
      <c r="D143" s="4380" t="s">
        <v>729</v>
      </c>
      <c r="E143" s="4382"/>
      <c r="F143" s="4384"/>
      <c r="G143" s="4384"/>
      <c r="H143" s="4384"/>
      <c r="I143" s="4384"/>
      <c r="J143" s="4400"/>
      <c r="K143" s="4416"/>
    </row>
    <row r="144" spans="1:11">
      <c r="A144" s="554"/>
      <c r="B144" s="4389"/>
      <c r="C144" s="529"/>
      <c r="D144" s="602"/>
      <c r="E144" s="605"/>
      <c r="F144" s="577"/>
      <c r="G144" s="577"/>
      <c r="H144" s="600"/>
      <c r="I144" s="577"/>
      <c r="J144" s="604">
        <v>750</v>
      </c>
      <c r="K144" s="4416">
        <f>K142+J144</f>
        <v>28753371</v>
      </c>
    </row>
    <row r="145" spans="1:11">
      <c r="A145" s="557"/>
      <c r="B145" s="4381"/>
      <c r="C145" s="517" t="s">
        <v>851</v>
      </c>
      <c r="D145" s="4379" t="s">
        <v>853</v>
      </c>
      <c r="E145" s="4381" t="s">
        <v>497</v>
      </c>
      <c r="F145" s="4383"/>
      <c r="G145" s="4383">
        <v>170534</v>
      </c>
      <c r="H145" s="537"/>
      <c r="I145" s="1975"/>
      <c r="J145" s="595"/>
      <c r="K145" s="4415">
        <f>K144-G145</f>
        <v>28582837</v>
      </c>
    </row>
    <row r="146" spans="1:11">
      <c r="A146" s="554"/>
      <c r="B146" s="4382"/>
      <c r="C146" s="555" t="s">
        <v>852</v>
      </c>
      <c r="D146" s="4380" t="s">
        <v>919</v>
      </c>
      <c r="E146" s="4382"/>
      <c r="F146" s="4384"/>
      <c r="G146" s="4384"/>
      <c r="H146" s="515"/>
      <c r="I146" s="1976"/>
      <c r="J146" s="595"/>
      <c r="K146" s="4416"/>
    </row>
    <row r="147" spans="1:11">
      <c r="A147" s="554"/>
      <c r="B147" s="4389"/>
      <c r="C147" s="532"/>
      <c r="D147" s="576"/>
      <c r="E147" s="582"/>
      <c r="F147" s="577"/>
      <c r="G147" s="577"/>
      <c r="H147" s="600"/>
      <c r="I147" s="2034"/>
      <c r="J147" s="585">
        <v>1800</v>
      </c>
      <c r="K147" s="4416">
        <f>K145+J147</f>
        <v>28584637</v>
      </c>
    </row>
    <row r="148" spans="1:11">
      <c r="A148" s="525"/>
      <c r="B148" s="4381"/>
      <c r="C148" s="435" t="s">
        <v>815</v>
      </c>
      <c r="D148" s="4379" t="s">
        <v>399</v>
      </c>
      <c r="E148" s="4381" t="s">
        <v>401</v>
      </c>
      <c r="F148" s="4409"/>
      <c r="G148" s="4409">
        <v>145229</v>
      </c>
      <c r="H148" s="537"/>
      <c r="I148" s="4383"/>
      <c r="J148" s="595"/>
      <c r="K148" s="4415">
        <f>K147-G148</f>
        <v>28439408</v>
      </c>
    </row>
    <row r="149" spans="1:11">
      <c r="A149" s="554"/>
      <c r="B149" s="4382"/>
      <c r="C149" s="509" t="s">
        <v>1051</v>
      </c>
      <c r="D149" s="4380" t="s">
        <v>400</v>
      </c>
      <c r="E149" s="4382"/>
      <c r="F149" s="4410"/>
      <c r="G149" s="4410"/>
      <c r="H149" s="515"/>
      <c r="I149" s="4384"/>
      <c r="J149" s="595"/>
      <c r="K149" s="4416"/>
    </row>
    <row r="150" spans="1:11">
      <c r="A150" s="554"/>
      <c r="B150" s="4389"/>
      <c r="C150" s="532"/>
      <c r="D150" s="576"/>
      <c r="E150" s="582"/>
      <c r="F150" s="577"/>
      <c r="G150" s="577"/>
      <c r="H150" s="600"/>
      <c r="I150" s="2034"/>
      <c r="J150" s="585">
        <v>1800</v>
      </c>
      <c r="K150" s="4416">
        <f>K148+J150</f>
        <v>28441208</v>
      </c>
    </row>
    <row r="151" spans="1:11">
      <c r="A151" s="557"/>
      <c r="B151" s="4381"/>
      <c r="C151" s="435" t="s">
        <v>815</v>
      </c>
      <c r="D151" s="4379" t="s">
        <v>399</v>
      </c>
      <c r="E151" s="4381" t="s">
        <v>401</v>
      </c>
      <c r="F151" s="4383"/>
      <c r="G151" s="4399">
        <v>625766</v>
      </c>
      <c r="H151" s="537"/>
      <c r="I151" s="1975"/>
      <c r="J151" s="595"/>
      <c r="K151" s="4415">
        <f>K150-G151</f>
        <v>27815442</v>
      </c>
    </row>
    <row r="152" spans="1:11">
      <c r="A152" s="554"/>
      <c r="B152" s="4382"/>
      <c r="C152" s="509" t="s">
        <v>1163</v>
      </c>
      <c r="D152" s="4380" t="s">
        <v>400</v>
      </c>
      <c r="E152" s="4382"/>
      <c r="F152" s="4384"/>
      <c r="G152" s="4400"/>
      <c r="H152" s="515"/>
      <c r="I152" s="1976"/>
      <c r="J152" s="595"/>
      <c r="K152" s="4416"/>
    </row>
    <row r="153" spans="1:11">
      <c r="A153" s="554"/>
      <c r="B153" s="4389"/>
      <c r="C153" s="532"/>
      <c r="D153" s="576"/>
      <c r="E153" s="582"/>
      <c r="F153" s="577"/>
      <c r="G153" s="577"/>
      <c r="H153" s="600"/>
      <c r="I153" s="2034"/>
      <c r="J153" s="585">
        <v>1800</v>
      </c>
      <c r="K153" s="4416">
        <f>K151+J153</f>
        <v>27817242</v>
      </c>
    </row>
    <row r="154" spans="1:11">
      <c r="A154" s="525"/>
      <c r="B154" s="4381"/>
      <c r="C154" s="474" t="s">
        <v>778</v>
      </c>
      <c r="D154" s="518" t="s">
        <v>399</v>
      </c>
      <c r="E154" s="4381" t="s">
        <v>401</v>
      </c>
      <c r="F154" s="4383"/>
      <c r="G154" s="4383">
        <v>35140</v>
      </c>
      <c r="H154" s="4393"/>
      <c r="I154" s="1997"/>
      <c r="J154" s="2036"/>
      <c r="K154" s="4415">
        <f>K153-G154</f>
        <v>27782102</v>
      </c>
    </row>
    <row r="155" spans="1:11">
      <c r="A155" s="554"/>
      <c r="B155" s="4382"/>
      <c r="C155" s="477" t="s">
        <v>862</v>
      </c>
      <c r="D155" s="519" t="s">
        <v>855</v>
      </c>
      <c r="E155" s="4382"/>
      <c r="F155" s="4384"/>
      <c r="G155" s="4384"/>
      <c r="H155" s="4394"/>
      <c r="I155" s="1998"/>
      <c r="J155" s="2036"/>
      <c r="K155" s="4416"/>
    </row>
    <row r="156" spans="1:11">
      <c r="A156" s="554"/>
      <c r="B156" s="4389"/>
      <c r="C156" s="532"/>
      <c r="D156" s="576"/>
      <c r="E156" s="582"/>
      <c r="F156" s="577"/>
      <c r="G156" s="577"/>
      <c r="H156" s="600"/>
      <c r="I156" s="2034"/>
      <c r="J156" s="585">
        <v>1500</v>
      </c>
      <c r="K156" s="4416">
        <f>K154+J156</f>
        <v>27783602</v>
      </c>
    </row>
    <row r="157" spans="1:11">
      <c r="A157" s="557"/>
      <c r="B157" s="4381"/>
      <c r="C157" s="517" t="s">
        <v>781</v>
      </c>
      <c r="D157" s="4379" t="s">
        <v>614</v>
      </c>
      <c r="E157" s="4381" t="s">
        <v>414</v>
      </c>
      <c r="F157" s="4383"/>
      <c r="G157" s="4383">
        <v>128640</v>
      </c>
      <c r="H157" s="4383"/>
      <c r="I157" s="4383"/>
      <c r="J157" s="534"/>
      <c r="K157" s="4415">
        <f>K156-G157</f>
        <v>27654962</v>
      </c>
    </row>
    <row r="158" spans="1:11">
      <c r="A158" s="554"/>
      <c r="B158" s="4382"/>
      <c r="C158" s="555" t="s">
        <v>1031</v>
      </c>
      <c r="D158" s="4380" t="s">
        <v>698</v>
      </c>
      <c r="E158" s="4382"/>
      <c r="F158" s="4384"/>
      <c r="G158" s="4384"/>
      <c r="H158" s="4384"/>
      <c r="I158" s="4384"/>
      <c r="J158" s="515"/>
      <c r="K158" s="4416"/>
    </row>
    <row r="159" spans="1:11">
      <c r="A159" s="554"/>
      <c r="B159" s="4389"/>
      <c r="C159" s="532"/>
      <c r="D159" s="576"/>
      <c r="E159" s="584"/>
      <c r="F159" s="577"/>
      <c r="G159" s="577"/>
      <c r="H159" s="600"/>
      <c r="I159" s="577"/>
      <c r="J159" s="604">
        <v>1500</v>
      </c>
      <c r="K159" s="4416">
        <f>K157+J159</f>
        <v>27656462</v>
      </c>
    </row>
    <row r="160" spans="1:11">
      <c r="A160" s="557"/>
      <c r="B160" s="4381"/>
      <c r="C160" s="457" t="s">
        <v>781</v>
      </c>
      <c r="D160" s="4407" t="s">
        <v>1246</v>
      </c>
      <c r="E160" s="459" t="s">
        <v>1248</v>
      </c>
      <c r="F160" s="4383"/>
      <c r="G160" s="4383">
        <v>88140</v>
      </c>
      <c r="H160" s="4383"/>
      <c r="I160" s="4383"/>
      <c r="J160" s="464"/>
      <c r="K160" s="4415">
        <f>K159-G160</f>
        <v>27568322</v>
      </c>
    </row>
    <row r="161" spans="1:11">
      <c r="A161" s="554"/>
      <c r="B161" s="4382"/>
      <c r="C161" s="461" t="s">
        <v>1487</v>
      </c>
      <c r="D161" s="4408" t="s">
        <v>1247</v>
      </c>
      <c r="E161" s="4401"/>
      <c r="F161" s="4384"/>
      <c r="G161" s="4384"/>
      <c r="H161" s="4384"/>
      <c r="I161" s="4384"/>
      <c r="J161" s="559"/>
      <c r="K161" s="4416"/>
    </row>
    <row r="162" spans="1:11">
      <c r="A162" s="554"/>
      <c r="B162" s="4389"/>
      <c r="C162" s="532"/>
      <c r="D162" s="583"/>
      <c r="E162" s="582"/>
      <c r="F162" s="577"/>
      <c r="G162" s="577"/>
      <c r="H162" s="600"/>
      <c r="I162" s="577"/>
      <c r="J162" s="585">
        <v>1500</v>
      </c>
      <c r="K162" s="4416">
        <f>K160+J162</f>
        <v>27569822</v>
      </c>
    </row>
    <row r="163" spans="1:11">
      <c r="A163" s="525"/>
      <c r="B163" s="4381"/>
      <c r="C163" s="556" t="s">
        <v>815</v>
      </c>
      <c r="D163" s="4379" t="s">
        <v>1145</v>
      </c>
      <c r="E163" s="4381" t="s">
        <v>1230</v>
      </c>
      <c r="F163" s="4383"/>
      <c r="G163" s="4383">
        <v>925723</v>
      </c>
      <c r="H163" s="534"/>
      <c r="I163" s="4383"/>
      <c r="J163" s="595"/>
      <c r="K163" s="4415">
        <f>K162-G163</f>
        <v>26644099</v>
      </c>
    </row>
    <row r="164" spans="1:11">
      <c r="A164" s="554"/>
      <c r="B164" s="4382"/>
      <c r="C164" s="555" t="s">
        <v>1146</v>
      </c>
      <c r="D164" s="4380" t="s">
        <v>729</v>
      </c>
      <c r="E164" s="4382"/>
      <c r="F164" s="4384"/>
      <c r="G164" s="4384"/>
      <c r="H164" s="515"/>
      <c r="I164" s="4384"/>
      <c r="J164" s="595"/>
      <c r="K164" s="4416"/>
    </row>
    <row r="165" spans="1:11">
      <c r="A165" s="554"/>
      <c r="B165" s="4389"/>
      <c r="C165" s="532"/>
      <c r="D165" s="576"/>
      <c r="E165" s="582"/>
      <c r="F165" s="577"/>
      <c r="G165" s="577"/>
      <c r="H165" s="1962"/>
      <c r="I165" s="577"/>
      <c r="J165" s="585">
        <v>1800</v>
      </c>
      <c r="K165" s="4416">
        <f>K163+J165</f>
        <v>26645899</v>
      </c>
    </row>
    <row r="166" spans="1:11">
      <c r="A166" s="525"/>
      <c r="B166" s="4381"/>
      <c r="C166" s="556" t="s">
        <v>815</v>
      </c>
      <c r="D166" s="4379" t="s">
        <v>138</v>
      </c>
      <c r="E166" s="974" t="s">
        <v>140</v>
      </c>
      <c r="F166" s="4393"/>
      <c r="G166" s="4393">
        <v>327137</v>
      </c>
      <c r="H166" s="923"/>
      <c r="I166" s="4393"/>
      <c r="J166" s="537"/>
      <c r="K166" s="4415">
        <f>K165-G166</f>
        <v>26318762</v>
      </c>
    </row>
    <row r="167" spans="1:11">
      <c r="A167" s="554"/>
      <c r="B167" s="4382"/>
      <c r="C167" s="555" t="s">
        <v>910</v>
      </c>
      <c r="D167" s="4380" t="s">
        <v>598</v>
      </c>
      <c r="E167" s="4397"/>
      <c r="F167" s="980"/>
      <c r="G167" s="4394"/>
      <c r="H167" s="460"/>
      <c r="I167" s="4394"/>
      <c r="J167" s="515"/>
      <c r="K167" s="4416"/>
    </row>
    <row r="168" spans="1:11">
      <c r="A168" s="554"/>
      <c r="B168" s="4389"/>
      <c r="C168" s="532"/>
      <c r="D168" s="576"/>
      <c r="E168" s="582"/>
      <c r="F168" s="586"/>
      <c r="G168" s="600"/>
      <c r="H168" s="600"/>
      <c r="I168" s="600"/>
      <c r="J168" s="604">
        <v>1800</v>
      </c>
      <c r="K168" s="4416">
        <f>K166+J168</f>
        <v>26320562</v>
      </c>
    </row>
    <row r="169" spans="1:11">
      <c r="A169" s="557"/>
      <c r="B169" s="4381"/>
      <c r="C169" s="556" t="s">
        <v>821</v>
      </c>
      <c r="D169" s="4379" t="s">
        <v>1288</v>
      </c>
      <c r="E169" s="4381" t="s">
        <v>1301</v>
      </c>
      <c r="F169" s="4398"/>
      <c r="G169" s="4383">
        <v>373191</v>
      </c>
      <c r="H169" s="537"/>
      <c r="I169" s="4383"/>
      <c r="J169" s="4399"/>
      <c r="K169" s="4415">
        <f>K168-G169</f>
        <v>25947371</v>
      </c>
    </row>
    <row r="170" spans="1:11">
      <c r="A170" s="554"/>
      <c r="B170" s="4382"/>
      <c r="C170" s="555" t="s">
        <v>1287</v>
      </c>
      <c r="D170" s="4380" t="s">
        <v>2051</v>
      </c>
      <c r="E170" s="4382"/>
      <c r="F170" s="4384"/>
      <c r="G170" s="4384"/>
      <c r="H170" s="537"/>
      <c r="I170" s="4384"/>
      <c r="J170" s="4400"/>
      <c r="K170" s="4416"/>
    </row>
    <row r="171" spans="1:11">
      <c r="A171" s="554"/>
      <c r="B171" s="4389"/>
      <c r="C171" s="532"/>
      <c r="D171" s="576"/>
      <c r="E171" s="582"/>
      <c r="F171" s="586"/>
      <c r="G171" s="586"/>
      <c r="H171" s="586"/>
      <c r="I171" s="586"/>
      <c r="J171" s="585">
        <v>1800</v>
      </c>
      <c r="K171" s="4416">
        <f>K169+J171</f>
        <v>25949171</v>
      </c>
    </row>
    <row r="172" spans="1:11">
      <c r="A172" s="557"/>
      <c r="B172" s="4381"/>
      <c r="C172" s="457" t="s">
        <v>781</v>
      </c>
      <c r="D172" s="4379" t="s">
        <v>2046</v>
      </c>
      <c r="E172" s="1136" t="s">
        <v>2048</v>
      </c>
      <c r="F172" s="4383"/>
      <c r="G172" s="4383">
        <v>114140</v>
      </c>
      <c r="H172" s="537"/>
      <c r="I172" s="4383"/>
      <c r="J172" s="595"/>
      <c r="K172" s="4415">
        <f>K171-G172</f>
        <v>25835031</v>
      </c>
    </row>
    <row r="173" spans="1:11">
      <c r="A173" s="554"/>
      <c r="B173" s="4382"/>
      <c r="C173" s="461" t="s">
        <v>2045</v>
      </c>
      <c r="D173" s="4380" t="s">
        <v>2047</v>
      </c>
      <c r="E173" s="4397"/>
      <c r="F173" s="4384"/>
      <c r="G173" s="4384"/>
      <c r="H173" s="515"/>
      <c r="I173" s="4384"/>
      <c r="J173" s="595"/>
      <c r="K173" s="4416"/>
    </row>
    <row r="174" spans="1:11">
      <c r="A174" s="554"/>
      <c r="B174" s="4389"/>
      <c r="C174" s="532"/>
      <c r="D174" s="576"/>
      <c r="E174" s="582"/>
      <c r="F174" s="577"/>
      <c r="G174" s="577"/>
      <c r="H174" s="600"/>
      <c r="I174" s="577"/>
      <c r="J174" s="585">
        <v>1500</v>
      </c>
      <c r="K174" s="4416">
        <f>K172+J174</f>
        <v>25836531</v>
      </c>
    </row>
    <row r="175" spans="1:11">
      <c r="A175" s="557"/>
      <c r="B175" s="4381" t="s">
        <v>2151</v>
      </c>
      <c r="C175" s="517" t="s">
        <v>781</v>
      </c>
      <c r="D175" s="4429" t="s">
        <v>848</v>
      </c>
      <c r="E175" s="4427" t="s">
        <v>52</v>
      </c>
      <c r="F175" s="4434"/>
      <c r="G175" s="4425">
        <v>55390</v>
      </c>
      <c r="H175" s="4425"/>
      <c r="I175" s="4425"/>
      <c r="J175" s="464"/>
      <c r="K175" s="4415">
        <f>K174-G175</f>
        <v>25781141</v>
      </c>
    </row>
    <row r="176" spans="1:11">
      <c r="A176" s="554"/>
      <c r="B176" s="4382"/>
      <c r="C176" s="477" t="s">
        <v>1289</v>
      </c>
      <c r="D176" s="4430" t="s">
        <v>1302</v>
      </c>
      <c r="E176" s="4428"/>
      <c r="F176" s="4426"/>
      <c r="G176" s="4426"/>
      <c r="H176" s="4426"/>
      <c r="I176" s="4426"/>
      <c r="J176" s="559"/>
      <c r="K176" s="4416"/>
    </row>
    <row r="177" spans="1:11">
      <c r="A177" s="554"/>
      <c r="B177" s="4389"/>
      <c r="C177" s="1436"/>
      <c r="D177" s="1436"/>
      <c r="E177" s="1436"/>
      <c r="F177" s="577"/>
      <c r="G177" s="577"/>
      <c r="H177" s="600"/>
      <c r="I177" s="577"/>
      <c r="J177" s="585">
        <v>1500</v>
      </c>
      <c r="K177" s="4416">
        <f>K175+J177</f>
        <v>25782641</v>
      </c>
    </row>
    <row r="178" spans="1:11">
      <c r="A178" s="557"/>
      <c r="B178" s="4381"/>
      <c r="C178" s="517" t="s">
        <v>821</v>
      </c>
      <c r="D178" s="4429" t="s">
        <v>1427</v>
      </c>
      <c r="E178" s="4427" t="s">
        <v>1544</v>
      </c>
      <c r="F178" s="4434"/>
      <c r="G178" s="4425">
        <v>227012</v>
      </c>
      <c r="H178" s="537"/>
      <c r="I178" s="4425"/>
      <c r="J178" s="923"/>
      <c r="K178" s="4415">
        <f>K177-G178</f>
        <v>25555629</v>
      </c>
    </row>
    <row r="179" spans="1:11">
      <c r="A179" s="554"/>
      <c r="B179" s="4382"/>
      <c r="C179" s="555" t="s">
        <v>1426</v>
      </c>
      <c r="D179" s="4430" t="s">
        <v>729</v>
      </c>
      <c r="E179" s="4428"/>
      <c r="F179" s="4426"/>
      <c r="G179" s="4426"/>
      <c r="H179" s="515"/>
      <c r="I179" s="4426"/>
      <c r="J179" s="460"/>
      <c r="K179" s="4416"/>
    </row>
    <row r="180" spans="1:11">
      <c r="A180" s="554"/>
      <c r="B180" s="4389"/>
      <c r="C180" s="532"/>
      <c r="D180" s="528"/>
      <c r="E180" s="584"/>
      <c r="F180" s="577"/>
      <c r="G180" s="577"/>
      <c r="H180" s="600"/>
      <c r="I180" s="577"/>
      <c r="J180" s="604">
        <v>1800</v>
      </c>
      <c r="K180" s="4416">
        <f>K178+J180</f>
        <v>25557429</v>
      </c>
    </row>
    <row r="181" spans="1:11">
      <c r="A181" s="557"/>
      <c r="B181" s="4381"/>
      <c r="C181" s="435" t="s">
        <v>796</v>
      </c>
      <c r="D181" s="4429" t="s">
        <v>1427</v>
      </c>
      <c r="E181" s="1136" t="s">
        <v>1544</v>
      </c>
      <c r="F181" s="4425"/>
      <c r="G181" s="4425">
        <v>75900</v>
      </c>
      <c r="H181" s="4425"/>
      <c r="I181" s="4425"/>
      <c r="J181" s="595"/>
      <c r="K181" s="2032">
        <f>K180-G181</f>
        <v>25481529</v>
      </c>
    </row>
    <row r="182" spans="1:11">
      <c r="A182" s="554"/>
      <c r="B182" s="4382"/>
      <c r="C182" s="509" t="s">
        <v>1522</v>
      </c>
      <c r="D182" s="4430" t="s">
        <v>729</v>
      </c>
      <c r="E182" s="4431"/>
      <c r="F182" s="4426"/>
      <c r="G182" s="4426"/>
      <c r="H182" s="4426"/>
      <c r="I182" s="4426"/>
      <c r="J182" s="559"/>
      <c r="K182" s="1978"/>
    </row>
    <row r="183" spans="1:11">
      <c r="A183" s="554"/>
      <c r="B183" s="4389"/>
      <c r="C183" s="532"/>
      <c r="D183" s="576"/>
      <c r="E183" s="582"/>
      <c r="F183" s="577"/>
      <c r="G183" s="577"/>
      <c r="H183" s="600"/>
      <c r="I183" s="577"/>
      <c r="J183" s="604">
        <v>750</v>
      </c>
      <c r="K183" s="1978">
        <f>K181+J183</f>
        <v>25482279</v>
      </c>
    </row>
    <row r="184" spans="1:11">
      <c r="A184" s="557"/>
      <c r="B184" s="4381"/>
      <c r="C184" s="474" t="s">
        <v>781</v>
      </c>
      <c r="D184" s="4429" t="s">
        <v>1901</v>
      </c>
      <c r="E184" s="4427"/>
      <c r="F184" s="4425"/>
      <c r="G184" s="4425"/>
      <c r="H184" s="534"/>
      <c r="I184" s="2567">
        <v>17340</v>
      </c>
      <c r="J184" s="595"/>
      <c r="K184" s="1977">
        <f>K183-I184</f>
        <v>25464939</v>
      </c>
    </row>
    <row r="185" spans="1:11">
      <c r="A185" s="554"/>
      <c r="B185" s="4382"/>
      <c r="C185" s="477" t="s">
        <v>1900</v>
      </c>
      <c r="D185" s="4430" t="s">
        <v>1902</v>
      </c>
      <c r="E185" s="4428"/>
      <c r="F185" s="4426"/>
      <c r="G185" s="4426"/>
      <c r="H185" s="515"/>
      <c r="I185" s="2568"/>
      <c r="J185" s="595"/>
      <c r="K185" s="1978"/>
    </row>
    <row r="186" spans="1:11">
      <c r="A186" s="554"/>
      <c r="B186" s="4389"/>
      <c r="C186" s="1980"/>
      <c r="D186" s="576"/>
      <c r="E186" s="582"/>
      <c r="F186" s="577"/>
      <c r="G186" s="577"/>
      <c r="H186" s="586"/>
      <c r="I186" s="575"/>
      <c r="J186" s="586">
        <v>1500</v>
      </c>
      <c r="K186" s="1978">
        <f>K184+J186</f>
        <v>25466439</v>
      </c>
    </row>
    <row r="187" spans="1:11">
      <c r="A187" s="557"/>
      <c r="B187" s="4381"/>
      <c r="C187" s="517" t="s">
        <v>821</v>
      </c>
      <c r="D187" s="4429" t="s">
        <v>2106</v>
      </c>
      <c r="E187" s="4427" t="s">
        <v>2108</v>
      </c>
      <c r="F187" s="4434"/>
      <c r="G187" s="4425">
        <v>288560</v>
      </c>
      <c r="H187" s="537"/>
      <c r="I187" s="4425"/>
      <c r="J187" s="923"/>
      <c r="K187" s="1977">
        <f>K186-G187</f>
        <v>25177879</v>
      </c>
    </row>
    <row r="188" spans="1:11">
      <c r="A188" s="554"/>
      <c r="B188" s="4382"/>
      <c r="C188" s="555" t="s">
        <v>2109</v>
      </c>
      <c r="D188" s="4430" t="s">
        <v>2107</v>
      </c>
      <c r="E188" s="4428"/>
      <c r="F188" s="4426"/>
      <c r="G188" s="4426"/>
      <c r="H188" s="515"/>
      <c r="I188" s="4426"/>
      <c r="J188" s="460"/>
      <c r="K188" s="1978"/>
    </row>
    <row r="189" spans="1:11">
      <c r="A189" s="554"/>
      <c r="B189" s="4389"/>
      <c r="C189" s="532"/>
      <c r="D189" s="528"/>
      <c r="E189" s="584"/>
      <c r="F189" s="577"/>
      <c r="G189" s="577"/>
      <c r="H189" s="600"/>
      <c r="I189" s="577"/>
      <c r="J189" s="604">
        <v>1800</v>
      </c>
      <c r="K189" s="2035">
        <f>K187+J189</f>
        <v>25179679</v>
      </c>
    </row>
    <row r="190" spans="1:11">
      <c r="A190" s="557"/>
      <c r="B190" s="4381"/>
      <c r="C190" s="517" t="s">
        <v>821</v>
      </c>
      <c r="D190" s="4429" t="s">
        <v>2110</v>
      </c>
      <c r="E190" s="4427" t="s">
        <v>2111</v>
      </c>
      <c r="F190" s="4434"/>
      <c r="G190" s="4425">
        <v>177549</v>
      </c>
      <c r="H190" s="537"/>
      <c r="I190" s="4425"/>
      <c r="J190" s="923"/>
      <c r="K190" s="1977">
        <f>K189-G190</f>
        <v>25002130</v>
      </c>
    </row>
    <row r="191" spans="1:11">
      <c r="A191" s="554"/>
      <c r="B191" s="4382"/>
      <c r="C191" s="555" t="s">
        <v>2112</v>
      </c>
      <c r="D191" s="4430" t="s">
        <v>2107</v>
      </c>
      <c r="E191" s="4428"/>
      <c r="F191" s="4426"/>
      <c r="G191" s="4426"/>
      <c r="H191" s="515"/>
      <c r="I191" s="4426"/>
      <c r="J191" s="460"/>
      <c r="K191" s="1978"/>
    </row>
    <row r="192" spans="1:11">
      <c r="A192" s="554"/>
      <c r="B192" s="4389"/>
      <c r="C192" s="532"/>
      <c r="D192" s="528"/>
      <c r="E192" s="584"/>
      <c r="F192" s="577"/>
      <c r="G192" s="577"/>
      <c r="H192" s="600"/>
      <c r="I192" s="577"/>
      <c r="J192" s="604">
        <v>1800</v>
      </c>
      <c r="K192" s="1978">
        <f>K190+J192</f>
        <v>25003930</v>
      </c>
    </row>
    <row r="193" spans="1:11">
      <c r="A193" s="557"/>
      <c r="B193" s="4381"/>
      <c r="C193" s="435" t="s">
        <v>796</v>
      </c>
      <c r="D193" s="4429" t="s">
        <v>2110</v>
      </c>
      <c r="E193" s="4427" t="s">
        <v>2111</v>
      </c>
      <c r="F193" s="4425"/>
      <c r="G193" s="4425">
        <v>41300</v>
      </c>
      <c r="H193" s="4425"/>
      <c r="I193" s="4425"/>
      <c r="J193" s="595"/>
      <c r="K193" s="1977">
        <f>K192-G193</f>
        <v>24962630</v>
      </c>
    </row>
    <row r="194" spans="1:11">
      <c r="A194" s="554"/>
      <c r="B194" s="4382"/>
      <c r="C194" s="509" t="s">
        <v>2113</v>
      </c>
      <c r="D194" s="4430" t="s">
        <v>2107</v>
      </c>
      <c r="E194" s="4428"/>
      <c r="F194" s="4426"/>
      <c r="G194" s="4426"/>
      <c r="H194" s="4426"/>
      <c r="I194" s="4426"/>
      <c r="J194" s="559"/>
      <c r="K194" s="1978"/>
    </row>
    <row r="195" spans="1:11">
      <c r="A195" s="554"/>
      <c r="B195" s="4389"/>
      <c r="C195" s="532"/>
      <c r="D195" s="528"/>
      <c r="E195" s="584"/>
      <c r="F195" s="577"/>
      <c r="G195" s="577"/>
      <c r="H195" s="600"/>
      <c r="I195" s="577"/>
      <c r="J195" s="604">
        <v>750</v>
      </c>
      <c r="K195" s="1978">
        <f>K193+J195</f>
        <v>24963380</v>
      </c>
    </row>
    <row r="196" spans="1:11">
      <c r="A196" s="557"/>
      <c r="B196" s="4381"/>
      <c r="C196" s="517" t="s">
        <v>821</v>
      </c>
      <c r="D196" s="4429" t="s">
        <v>2115</v>
      </c>
      <c r="E196" s="4427" t="s">
        <v>2116</v>
      </c>
      <c r="F196" s="4434"/>
      <c r="G196" s="4425">
        <v>86130</v>
      </c>
      <c r="H196" s="537"/>
      <c r="I196" s="4425"/>
      <c r="J196" s="923"/>
      <c r="K196" s="1977">
        <f>K195-G196</f>
        <v>24877250</v>
      </c>
    </row>
    <row r="197" spans="1:11">
      <c r="A197" s="554"/>
      <c r="B197" s="4382"/>
      <c r="C197" s="555" t="s">
        <v>2114</v>
      </c>
      <c r="D197" s="4430" t="s">
        <v>2107</v>
      </c>
      <c r="E197" s="4428"/>
      <c r="F197" s="4426"/>
      <c r="G197" s="4426"/>
      <c r="H197" s="515"/>
      <c r="I197" s="4426"/>
      <c r="J197" s="460"/>
      <c r="K197" s="1978"/>
    </row>
    <row r="198" spans="1:11">
      <c r="A198" s="554"/>
      <c r="B198" s="4389"/>
      <c r="C198" s="532"/>
      <c r="D198" s="528"/>
      <c r="E198" s="584"/>
      <c r="F198" s="577"/>
      <c r="G198" s="577"/>
      <c r="H198" s="600"/>
      <c r="I198" s="577"/>
      <c r="J198" s="604">
        <v>1800</v>
      </c>
      <c r="K198" s="1978">
        <f>K196+J198</f>
        <v>24879050</v>
      </c>
    </row>
    <row r="199" spans="1:11">
      <c r="A199" s="557"/>
      <c r="B199" s="4381"/>
      <c r="C199" s="474" t="s">
        <v>778</v>
      </c>
      <c r="D199" s="4429" t="s">
        <v>795</v>
      </c>
      <c r="E199" s="4427" t="s">
        <v>454</v>
      </c>
      <c r="F199" s="4425"/>
      <c r="G199" s="4425">
        <v>101140</v>
      </c>
      <c r="H199" s="537"/>
      <c r="I199" s="4425"/>
      <c r="J199" s="537"/>
      <c r="K199" s="1977">
        <f>K198-G199</f>
        <v>24777910</v>
      </c>
    </row>
    <row r="200" spans="1:11">
      <c r="A200" s="554"/>
      <c r="B200" s="4382"/>
      <c r="C200" s="477" t="s">
        <v>794</v>
      </c>
      <c r="D200" s="4430" t="s">
        <v>1345</v>
      </c>
      <c r="E200" s="4428"/>
      <c r="F200" s="4426"/>
      <c r="G200" s="4426"/>
      <c r="H200" s="515"/>
      <c r="I200" s="4426"/>
      <c r="J200" s="515"/>
      <c r="K200" s="1978"/>
    </row>
    <row r="201" spans="1:11">
      <c r="A201" s="554"/>
      <c r="B201" s="4389"/>
      <c r="C201" s="529"/>
      <c r="D201" s="583"/>
      <c r="E201" s="599"/>
      <c r="F201" s="600"/>
      <c r="G201" s="600"/>
      <c r="H201" s="600"/>
      <c r="I201" s="600"/>
      <c r="J201" s="585">
        <v>1500</v>
      </c>
      <c r="K201" s="1978">
        <f>K199+J201</f>
        <v>24779410</v>
      </c>
    </row>
    <row r="202" spans="1:11">
      <c r="A202" s="557"/>
      <c r="B202" s="4381"/>
      <c r="C202" s="474" t="s">
        <v>815</v>
      </c>
      <c r="D202" s="4437" t="s">
        <v>302</v>
      </c>
      <c r="E202" s="974" t="s">
        <v>878</v>
      </c>
      <c r="F202" s="4425"/>
      <c r="G202" s="4435">
        <v>99853</v>
      </c>
      <c r="H202" s="537"/>
      <c r="I202" s="1975"/>
      <c r="J202" s="595"/>
      <c r="K202" s="1977">
        <f>K201-G202</f>
        <v>24679557</v>
      </c>
    </row>
    <row r="203" spans="1:11">
      <c r="A203" s="554"/>
      <c r="B203" s="4382"/>
      <c r="C203" s="477" t="s">
        <v>831</v>
      </c>
      <c r="D203" s="4438" t="s">
        <v>918</v>
      </c>
      <c r="E203" s="4431"/>
      <c r="F203" s="4426"/>
      <c r="G203" s="4436"/>
      <c r="H203" s="515"/>
      <c r="I203" s="1976"/>
      <c r="J203" s="595"/>
      <c r="K203" s="1978"/>
    </row>
    <row r="204" spans="1:11">
      <c r="A204" s="554"/>
      <c r="B204" s="4389"/>
      <c r="C204" s="532"/>
      <c r="D204" s="576"/>
      <c r="E204" s="582"/>
      <c r="F204" s="577"/>
      <c r="G204" s="577"/>
      <c r="H204" s="600"/>
      <c r="I204" s="2034"/>
      <c r="J204" s="585">
        <v>1800</v>
      </c>
      <c r="K204" s="1978">
        <f>K202+J204</f>
        <v>24681357</v>
      </c>
    </row>
    <row r="205" spans="1:11">
      <c r="A205" s="557"/>
      <c r="B205" s="4412"/>
      <c r="C205" s="474" t="s">
        <v>821</v>
      </c>
      <c r="D205" s="4429" t="s">
        <v>302</v>
      </c>
      <c r="E205" s="974" t="s">
        <v>878</v>
      </c>
      <c r="F205" s="4425"/>
      <c r="G205" s="4425">
        <v>22120</v>
      </c>
      <c r="H205" s="4425"/>
      <c r="I205" s="1975"/>
      <c r="J205" s="595"/>
      <c r="K205" s="1977">
        <f>K204-G205</f>
        <v>24659237</v>
      </c>
    </row>
    <row r="206" spans="1:11">
      <c r="A206" s="554"/>
      <c r="B206" s="4413"/>
      <c r="C206" s="477" t="s">
        <v>1024</v>
      </c>
      <c r="D206" s="4430" t="s">
        <v>918</v>
      </c>
      <c r="E206" s="4431"/>
      <c r="F206" s="4426"/>
      <c r="G206" s="4426"/>
      <c r="H206" s="4426"/>
      <c r="I206" s="1976"/>
      <c r="J206" s="595"/>
      <c r="K206" s="1978"/>
    </row>
    <row r="207" spans="1:11">
      <c r="A207" s="554"/>
      <c r="B207" s="4389"/>
      <c r="C207" s="528"/>
      <c r="D207" s="576"/>
      <c r="E207" s="574"/>
      <c r="F207" s="577"/>
      <c r="G207" s="577"/>
      <c r="H207" s="600"/>
      <c r="I207" s="2034"/>
      <c r="J207" s="585">
        <v>1800</v>
      </c>
      <c r="K207" s="1978">
        <f>K205+J207</f>
        <v>24661037</v>
      </c>
    </row>
    <row r="208" spans="1:11">
      <c r="A208" s="557"/>
      <c r="B208" s="4381"/>
      <c r="C208" s="517" t="s">
        <v>796</v>
      </c>
      <c r="D208" s="4429" t="s">
        <v>302</v>
      </c>
      <c r="E208" s="974" t="s">
        <v>878</v>
      </c>
      <c r="F208" s="4434"/>
      <c r="G208" s="4425">
        <v>90800</v>
      </c>
      <c r="H208" s="537"/>
      <c r="I208" s="1975"/>
      <c r="J208" s="595"/>
      <c r="K208" s="1977">
        <f>K207-G208</f>
        <v>24570237</v>
      </c>
    </row>
    <row r="209" spans="1:11">
      <c r="A209" s="554"/>
      <c r="B209" s="4382"/>
      <c r="C209" s="555" t="s">
        <v>1521</v>
      </c>
      <c r="D209" s="4430" t="s">
        <v>918</v>
      </c>
      <c r="E209" s="4431"/>
      <c r="F209" s="4426"/>
      <c r="G209" s="4426"/>
      <c r="H209" s="515"/>
      <c r="I209" s="1976"/>
      <c r="J209" s="595"/>
      <c r="K209" s="1978"/>
    </row>
    <row r="210" spans="1:11">
      <c r="A210" s="554"/>
      <c r="B210" s="4389"/>
      <c r="C210" s="532"/>
      <c r="D210" s="576"/>
      <c r="E210" s="582"/>
      <c r="F210" s="577"/>
      <c r="G210" s="577"/>
      <c r="H210" s="600"/>
      <c r="I210" s="2034"/>
      <c r="J210" s="585">
        <v>750</v>
      </c>
      <c r="K210" s="1978">
        <f>K208+J210</f>
        <v>24570987</v>
      </c>
    </row>
    <row r="211" spans="1:11">
      <c r="A211" s="557"/>
      <c r="B211" s="4381"/>
      <c r="C211" s="517" t="s">
        <v>796</v>
      </c>
      <c r="D211" s="4429" t="s">
        <v>302</v>
      </c>
      <c r="E211" s="4427" t="s">
        <v>878</v>
      </c>
      <c r="F211" s="4434"/>
      <c r="G211" s="4425">
        <v>41300</v>
      </c>
      <c r="H211" s="537"/>
      <c r="I211" s="1975"/>
      <c r="J211" s="595"/>
      <c r="K211" s="1977">
        <f>K210-G211</f>
        <v>24529687</v>
      </c>
    </row>
    <row r="212" spans="1:11">
      <c r="A212" s="554"/>
      <c r="B212" s="4382"/>
      <c r="C212" s="555" t="s">
        <v>1038</v>
      </c>
      <c r="D212" s="4430" t="s">
        <v>918</v>
      </c>
      <c r="E212" s="4428"/>
      <c r="F212" s="4426"/>
      <c r="G212" s="4426"/>
      <c r="H212" s="515"/>
      <c r="I212" s="1976"/>
      <c r="J212" s="595"/>
      <c r="K212" s="1978"/>
    </row>
    <row r="213" spans="1:11">
      <c r="A213" s="554"/>
      <c r="B213" s="4389"/>
      <c r="C213" s="532"/>
      <c r="D213" s="528"/>
      <c r="E213" s="584"/>
      <c r="F213" s="577"/>
      <c r="G213" s="577"/>
      <c r="H213" s="600"/>
      <c r="I213" s="2034"/>
      <c r="J213" s="585">
        <v>750</v>
      </c>
      <c r="K213" s="1978">
        <f>K211+J213</f>
        <v>24530437</v>
      </c>
    </row>
    <row r="214" spans="1:11">
      <c r="A214" s="557"/>
      <c r="B214" s="4381"/>
      <c r="C214" s="517" t="s">
        <v>796</v>
      </c>
      <c r="D214" s="4429" t="s">
        <v>1750</v>
      </c>
      <c r="E214" s="4427" t="s">
        <v>406</v>
      </c>
      <c r="F214" s="4434"/>
      <c r="G214" s="4425">
        <v>161100</v>
      </c>
      <c r="H214" s="4425"/>
      <c r="I214" s="4425"/>
      <c r="J214" s="595"/>
      <c r="K214" s="1977">
        <f>K213-G214</f>
        <v>24369337</v>
      </c>
    </row>
    <row r="215" spans="1:11">
      <c r="A215" s="554"/>
      <c r="B215" s="4382"/>
      <c r="C215" s="555" t="s">
        <v>1034</v>
      </c>
      <c r="D215" s="4430" t="s">
        <v>698</v>
      </c>
      <c r="E215" s="4428"/>
      <c r="F215" s="4426"/>
      <c r="G215" s="4426"/>
      <c r="H215" s="4426"/>
      <c r="I215" s="4426"/>
      <c r="J215" s="559"/>
      <c r="K215" s="1978"/>
    </row>
    <row r="216" spans="1:11">
      <c r="A216" s="554"/>
      <c r="B216" s="4389"/>
      <c r="C216" s="532"/>
      <c r="D216" s="576"/>
      <c r="E216" s="582"/>
      <c r="F216" s="575"/>
      <c r="G216" s="575"/>
      <c r="H216" s="600"/>
      <c r="I216" s="577"/>
      <c r="J216" s="585">
        <v>750</v>
      </c>
      <c r="K216" s="2035">
        <f>K214+J216</f>
        <v>24370087</v>
      </c>
    </row>
    <row r="217" spans="1:11">
      <c r="A217" s="557"/>
      <c r="B217" s="4381"/>
      <c r="C217" s="556" t="s">
        <v>1109</v>
      </c>
      <c r="D217" s="4429" t="s">
        <v>1049</v>
      </c>
      <c r="E217" s="4427" t="s">
        <v>126</v>
      </c>
      <c r="F217" s="4425"/>
      <c r="G217" s="4425">
        <v>502500</v>
      </c>
      <c r="H217" s="4425"/>
      <c r="I217" s="4425"/>
      <c r="J217" s="4435"/>
      <c r="K217" s="1977">
        <f>K216-G217</f>
        <v>23867587</v>
      </c>
    </row>
    <row r="218" spans="1:11">
      <c r="A218" s="554"/>
      <c r="B218" s="4382"/>
      <c r="C218" s="555" t="s">
        <v>1048</v>
      </c>
      <c r="D218" s="4430" t="s">
        <v>956</v>
      </c>
      <c r="E218" s="4428"/>
      <c r="F218" s="4426"/>
      <c r="G218" s="4426"/>
      <c r="H218" s="4426"/>
      <c r="I218" s="4426"/>
      <c r="J218" s="4436"/>
      <c r="K218" s="1978"/>
    </row>
    <row r="219" spans="1:11">
      <c r="A219" s="554"/>
      <c r="B219" s="4389"/>
      <c r="C219" s="532"/>
      <c r="D219" s="576"/>
      <c r="E219" s="582"/>
      <c r="F219" s="577"/>
      <c r="G219" s="577"/>
      <c r="H219" s="600"/>
      <c r="I219" s="577"/>
      <c r="J219" s="585">
        <v>1800</v>
      </c>
      <c r="K219" s="1978">
        <f>K217+J219</f>
        <v>23869387</v>
      </c>
    </row>
    <row r="220" spans="1:11">
      <c r="A220" s="557"/>
      <c r="B220" s="4381"/>
      <c r="C220" s="497" t="s">
        <v>815</v>
      </c>
      <c r="D220" s="4429" t="s">
        <v>200</v>
      </c>
      <c r="E220" s="4427"/>
      <c r="F220" s="4425"/>
      <c r="G220" s="4425"/>
      <c r="H220" s="4425">
        <v>215897</v>
      </c>
      <c r="I220" s="1975"/>
      <c r="J220" s="595"/>
      <c r="K220" s="1977">
        <f>K219-H220</f>
        <v>23653490</v>
      </c>
    </row>
    <row r="221" spans="1:11">
      <c r="A221" s="554"/>
      <c r="B221" s="4382"/>
      <c r="C221" s="497" t="s">
        <v>1789</v>
      </c>
      <c r="D221" s="4430"/>
      <c r="E221" s="4428"/>
      <c r="F221" s="4426"/>
      <c r="G221" s="4426"/>
      <c r="H221" s="4426"/>
      <c r="I221" s="1976"/>
      <c r="J221" s="595"/>
      <c r="K221" s="1978"/>
    </row>
    <row r="222" spans="1:11">
      <c r="A222" s="554"/>
      <c r="B222" s="4389"/>
      <c r="C222" s="532"/>
      <c r="D222" s="576"/>
      <c r="E222" s="582"/>
      <c r="F222" s="577"/>
      <c r="G222" s="577"/>
      <c r="H222" s="600"/>
      <c r="I222" s="2034"/>
      <c r="J222" s="585">
        <v>1800</v>
      </c>
      <c r="K222" s="1978">
        <f>K220+J222</f>
        <v>23655290</v>
      </c>
    </row>
    <row r="223" spans="1:11">
      <c r="A223" s="557"/>
      <c r="B223" s="4412"/>
      <c r="C223" s="497" t="s">
        <v>815</v>
      </c>
      <c r="D223" s="4429" t="s">
        <v>200</v>
      </c>
      <c r="E223" s="974"/>
      <c r="F223" s="4425"/>
      <c r="G223" s="4425"/>
      <c r="H223" s="537">
        <v>396772</v>
      </c>
      <c r="I223" s="1975"/>
      <c r="J223" s="595"/>
      <c r="K223" s="1977">
        <f>K222-H223</f>
        <v>23258518</v>
      </c>
    </row>
    <row r="224" spans="1:11">
      <c r="A224" s="554"/>
      <c r="B224" s="4413"/>
      <c r="C224" s="497" t="s">
        <v>1912</v>
      </c>
      <c r="D224" s="4430"/>
      <c r="E224" s="4431"/>
      <c r="F224" s="4426"/>
      <c r="G224" s="4426"/>
      <c r="H224" s="515"/>
      <c r="I224" s="1976"/>
      <c r="J224" s="595"/>
      <c r="K224" s="1978"/>
    </row>
    <row r="225" spans="1:11">
      <c r="A225" s="554"/>
      <c r="B225" s="4389"/>
      <c r="C225" s="532"/>
      <c r="D225" s="576"/>
      <c r="E225" s="582"/>
      <c r="F225" s="577"/>
      <c r="G225" s="577"/>
      <c r="H225" s="600"/>
      <c r="I225" s="2034"/>
      <c r="J225" s="585">
        <v>1800</v>
      </c>
      <c r="K225" s="1978">
        <f>K223+J225</f>
        <v>23260318</v>
      </c>
    </row>
    <row r="226" spans="1:11">
      <c r="A226" s="557"/>
      <c r="B226" s="4412"/>
      <c r="C226" s="457" t="s">
        <v>781</v>
      </c>
      <c r="D226" s="4429" t="s">
        <v>200</v>
      </c>
      <c r="E226" s="1136"/>
      <c r="F226" s="4425"/>
      <c r="G226" s="4425"/>
      <c r="H226" s="537">
        <v>351640</v>
      </c>
      <c r="I226" s="4425"/>
      <c r="J226" s="595"/>
      <c r="K226" s="1977">
        <f>K225-H226</f>
        <v>22908678</v>
      </c>
    </row>
    <row r="227" spans="1:11">
      <c r="A227" s="554"/>
      <c r="B227" s="4413"/>
      <c r="C227" s="461" t="s">
        <v>1913</v>
      </c>
      <c r="D227" s="4430"/>
      <c r="E227" s="4431"/>
      <c r="F227" s="4426"/>
      <c r="G227" s="4426"/>
      <c r="H227" s="515"/>
      <c r="I227" s="4434"/>
      <c r="J227" s="595"/>
      <c r="K227" s="1978"/>
    </row>
    <row r="228" spans="1:11">
      <c r="A228" s="554"/>
      <c r="B228" s="4389"/>
      <c r="C228" s="532"/>
      <c r="D228" s="576"/>
      <c r="E228" s="582"/>
      <c r="F228" s="577"/>
      <c r="G228" s="577"/>
      <c r="H228" s="600"/>
      <c r="I228" s="575"/>
      <c r="J228" s="585">
        <v>1500</v>
      </c>
      <c r="K228" s="1978">
        <f>K226+J228</f>
        <v>22910178</v>
      </c>
    </row>
    <row r="229" spans="1:11">
      <c r="A229" s="557"/>
      <c r="B229" s="4381"/>
      <c r="C229" s="457" t="s">
        <v>781</v>
      </c>
      <c r="D229" s="4429" t="s">
        <v>200</v>
      </c>
      <c r="E229" s="1136"/>
      <c r="F229" s="4425"/>
      <c r="G229" s="4425"/>
      <c r="H229" s="537">
        <v>24140</v>
      </c>
      <c r="I229" s="4425"/>
      <c r="J229" s="595"/>
      <c r="K229" s="1977">
        <f>K228-H229</f>
        <v>22886038</v>
      </c>
    </row>
    <row r="230" spans="1:11">
      <c r="A230" s="554"/>
      <c r="B230" s="4382"/>
      <c r="C230" s="461" t="s">
        <v>1691</v>
      </c>
      <c r="D230" s="4430"/>
      <c r="E230" s="4431"/>
      <c r="F230" s="4426"/>
      <c r="G230" s="4426"/>
      <c r="H230" s="515"/>
      <c r="I230" s="4426"/>
      <c r="J230" s="595"/>
      <c r="K230" s="1978"/>
    </row>
    <row r="231" spans="1:11">
      <c r="A231" s="554"/>
      <c r="B231" s="4389"/>
      <c r="C231" s="532"/>
      <c r="D231" s="576"/>
      <c r="E231" s="582"/>
      <c r="F231" s="577"/>
      <c r="G231" s="577"/>
      <c r="H231" s="600"/>
      <c r="I231" s="577"/>
      <c r="J231" s="585">
        <v>1500</v>
      </c>
      <c r="K231" s="1978">
        <f>K229+J231</f>
        <v>22887538</v>
      </c>
    </row>
    <row r="232" spans="1:11">
      <c r="A232" s="557"/>
      <c r="B232" s="4381"/>
      <c r="C232" s="556" t="s">
        <v>815</v>
      </c>
      <c r="D232" s="4429"/>
      <c r="E232" s="4427"/>
      <c r="F232" s="4434"/>
      <c r="G232" s="4425"/>
      <c r="H232" s="4425"/>
      <c r="I232" s="4425">
        <v>126759</v>
      </c>
      <c r="J232" s="595"/>
      <c r="K232" s="1977">
        <f>K231-I232</f>
        <v>22760779</v>
      </c>
    </row>
    <row r="233" spans="1:11">
      <c r="A233" s="554"/>
      <c r="B233" s="4382"/>
      <c r="C233" s="555" t="s">
        <v>1566</v>
      </c>
      <c r="D233" s="4430"/>
      <c r="E233" s="4428"/>
      <c r="F233" s="4426"/>
      <c r="G233" s="4426"/>
      <c r="H233" s="4426"/>
      <c r="I233" s="4426"/>
      <c r="J233" s="559"/>
      <c r="K233" s="1978"/>
    </row>
    <row r="234" spans="1:11">
      <c r="A234" s="554"/>
      <c r="B234" s="4389"/>
      <c r="C234" s="532"/>
      <c r="D234" s="576"/>
      <c r="E234" s="582"/>
      <c r="F234" s="575"/>
      <c r="G234" s="575"/>
      <c r="H234" s="600"/>
      <c r="I234" s="577"/>
      <c r="J234" s="585">
        <v>1800</v>
      </c>
      <c r="K234" s="1978">
        <f>K232+J234</f>
        <v>22762579</v>
      </c>
    </row>
    <row r="235" spans="1:11">
      <c r="A235" s="557"/>
      <c r="B235" s="4381"/>
      <c r="C235" s="556" t="s">
        <v>1837</v>
      </c>
      <c r="D235" s="4429"/>
      <c r="E235" s="4427"/>
      <c r="F235" s="4425"/>
      <c r="G235" s="4425"/>
      <c r="H235" s="537"/>
      <c r="I235" s="4425">
        <v>15390</v>
      </c>
      <c r="J235" s="595"/>
      <c r="K235" s="1977">
        <f>K234-I235</f>
        <v>22747189</v>
      </c>
    </row>
    <row r="236" spans="1:11">
      <c r="A236" s="554"/>
      <c r="B236" s="4382"/>
      <c r="C236" s="555" t="s">
        <v>1838</v>
      </c>
      <c r="D236" s="4430"/>
      <c r="E236" s="4428"/>
      <c r="F236" s="4426"/>
      <c r="G236" s="4426"/>
      <c r="H236" s="515"/>
      <c r="I236" s="4426"/>
      <c r="J236" s="559"/>
      <c r="K236" s="1978"/>
    </row>
    <row r="237" spans="1:11">
      <c r="A237" s="554"/>
      <c r="B237" s="4389"/>
      <c r="C237" s="532"/>
      <c r="D237" s="576"/>
      <c r="E237" s="582"/>
      <c r="F237" s="577"/>
      <c r="G237" s="577"/>
      <c r="H237" s="600"/>
      <c r="I237" s="577"/>
      <c r="J237" s="585">
        <v>1500</v>
      </c>
      <c r="K237" s="1978">
        <f>K235+J237</f>
        <v>22748689</v>
      </c>
    </row>
    <row r="238" spans="1:11">
      <c r="A238" s="557"/>
      <c r="B238" s="4381"/>
      <c r="C238" s="665" t="s">
        <v>815</v>
      </c>
      <c r="D238" s="4432" t="s">
        <v>2152</v>
      </c>
      <c r="E238" s="4433"/>
      <c r="F238" s="4434"/>
      <c r="G238" s="4425"/>
      <c r="H238" s="1975">
        <v>712551</v>
      </c>
      <c r="I238" s="1975"/>
      <c r="J238" s="595"/>
      <c r="K238" s="1977">
        <f>K237-H238</f>
        <v>22036138</v>
      </c>
    </row>
    <row r="239" spans="1:11">
      <c r="A239" s="554"/>
      <c r="B239" s="4382"/>
      <c r="C239" s="538" t="s">
        <v>1954</v>
      </c>
      <c r="D239" s="4430"/>
      <c r="E239" s="4428"/>
      <c r="F239" s="4426"/>
      <c r="G239" s="4426"/>
      <c r="H239" s="1976"/>
      <c r="I239" s="1976"/>
      <c r="J239" s="595"/>
      <c r="K239" s="1978"/>
    </row>
    <row r="240" spans="1:11">
      <c r="A240" s="554"/>
      <c r="B240" s="4389"/>
      <c r="C240" s="528"/>
      <c r="D240" s="576"/>
      <c r="E240" s="582"/>
      <c r="F240" s="577"/>
      <c r="G240" s="577"/>
      <c r="H240" s="2034"/>
      <c r="I240" s="2034"/>
      <c r="J240" s="585">
        <v>1800</v>
      </c>
      <c r="K240" s="1978">
        <f>K238+J240</f>
        <v>22037938</v>
      </c>
    </row>
    <row r="241" spans="1:11">
      <c r="A241" s="557"/>
      <c r="B241" s="4381"/>
      <c r="C241" s="457" t="s">
        <v>781</v>
      </c>
      <c r="D241" s="4429" t="s">
        <v>2152</v>
      </c>
      <c r="E241" s="1796"/>
      <c r="F241" s="4425"/>
      <c r="G241" s="1960"/>
      <c r="H241" s="537">
        <v>164890</v>
      </c>
      <c r="I241" s="4425"/>
      <c r="J241" s="595"/>
      <c r="K241" s="1977">
        <f>K240-H241</f>
        <v>21873048</v>
      </c>
    </row>
    <row r="242" spans="1:11">
      <c r="A242" s="554"/>
      <c r="B242" s="4382"/>
      <c r="C242" s="3250" t="s">
        <v>1828</v>
      </c>
      <c r="D242" s="4432"/>
      <c r="E242" s="4433"/>
      <c r="F242" s="4434"/>
      <c r="G242" s="4434"/>
      <c r="H242" s="3253"/>
      <c r="I242" s="4434"/>
      <c r="J242" s="595"/>
      <c r="K242" s="1978"/>
    </row>
    <row r="243" spans="1:11">
      <c r="A243" s="554"/>
      <c r="B243" s="4389"/>
      <c r="C243" s="532"/>
      <c r="D243" s="576"/>
      <c r="E243" s="582"/>
      <c r="F243" s="575"/>
      <c r="G243" s="575"/>
      <c r="H243" s="2200"/>
      <c r="I243" s="575"/>
      <c r="J243" s="585">
        <v>1500</v>
      </c>
      <c r="K243" s="1978">
        <f>K241+J243</f>
        <v>21874548</v>
      </c>
    </row>
    <row r="244" spans="1:11">
      <c r="A244" s="557"/>
      <c r="B244" s="4381" t="s">
        <v>2156</v>
      </c>
      <c r="C244" s="556" t="s">
        <v>815</v>
      </c>
      <c r="D244" s="4439" t="s">
        <v>2131</v>
      </c>
      <c r="E244" s="4441" t="s">
        <v>2132</v>
      </c>
      <c r="F244" s="4450"/>
      <c r="G244" s="4443">
        <v>465853</v>
      </c>
      <c r="H244" s="4443"/>
      <c r="I244" s="4443"/>
      <c r="J244" s="595"/>
      <c r="K244" s="1977">
        <f>K243-G244</f>
        <v>21408695</v>
      </c>
    </row>
    <row r="245" spans="1:11">
      <c r="A245" s="554"/>
      <c r="B245" s="4382"/>
      <c r="C245" s="555" t="s">
        <v>2153</v>
      </c>
      <c r="D245" s="4440" t="s">
        <v>1819</v>
      </c>
      <c r="E245" s="4442"/>
      <c r="F245" s="4444"/>
      <c r="G245" s="4444"/>
      <c r="H245" s="4444"/>
      <c r="I245" s="4444"/>
      <c r="J245" s="559"/>
      <c r="K245" s="1978"/>
    </row>
    <row r="246" spans="1:11">
      <c r="A246" s="554"/>
      <c r="B246" s="4389"/>
      <c r="C246" s="532"/>
      <c r="D246" s="576"/>
      <c r="E246" s="582"/>
      <c r="F246" s="575"/>
      <c r="G246" s="575"/>
      <c r="H246" s="600"/>
      <c r="I246" s="577"/>
      <c r="J246" s="585">
        <v>1800</v>
      </c>
      <c r="K246" s="1978">
        <f>K244+J246</f>
        <v>21410495</v>
      </c>
    </row>
    <row r="247" spans="1:11">
      <c r="A247" s="557"/>
      <c r="B247" s="4381"/>
      <c r="C247" s="556" t="s">
        <v>1837</v>
      </c>
      <c r="D247" s="4439" t="s">
        <v>2131</v>
      </c>
      <c r="E247" s="4441" t="s">
        <v>2132</v>
      </c>
      <c r="F247" s="4443"/>
      <c r="G247" s="4443">
        <v>98390</v>
      </c>
      <c r="H247" s="537"/>
      <c r="I247" s="4443"/>
      <c r="J247" s="595"/>
      <c r="K247" s="1977">
        <f>K246-G247</f>
        <v>21312105</v>
      </c>
    </row>
    <row r="248" spans="1:11">
      <c r="A248" s="554"/>
      <c r="B248" s="4382"/>
      <c r="C248" s="555" t="s">
        <v>2130</v>
      </c>
      <c r="D248" s="4440" t="s">
        <v>1819</v>
      </c>
      <c r="E248" s="4442"/>
      <c r="F248" s="4444"/>
      <c r="G248" s="4444"/>
      <c r="H248" s="515"/>
      <c r="I248" s="4444"/>
      <c r="J248" s="559"/>
      <c r="K248" s="1978"/>
    </row>
    <row r="249" spans="1:11">
      <c r="A249" s="554"/>
      <c r="B249" s="4389"/>
      <c r="C249" s="532"/>
      <c r="D249" s="576"/>
      <c r="E249" s="582"/>
      <c r="F249" s="577"/>
      <c r="G249" s="577"/>
      <c r="H249" s="600"/>
      <c r="I249" s="577"/>
      <c r="J249" s="585">
        <v>1500</v>
      </c>
      <c r="K249" s="1978">
        <f>K247+J249</f>
        <v>21313605</v>
      </c>
    </row>
    <row r="250" spans="1:11">
      <c r="A250" s="557"/>
      <c r="B250" s="4381"/>
      <c r="C250" s="556" t="s">
        <v>864</v>
      </c>
      <c r="D250" s="4439" t="s">
        <v>983</v>
      </c>
      <c r="E250" s="4445" t="s">
        <v>262</v>
      </c>
      <c r="F250" s="4443"/>
      <c r="G250" s="4447">
        <v>102500</v>
      </c>
      <c r="H250" s="534"/>
      <c r="I250" s="4443"/>
      <c r="J250" s="595"/>
      <c r="K250" s="1977">
        <f>K249-G250</f>
        <v>21211105</v>
      </c>
    </row>
    <row r="251" spans="1:11">
      <c r="A251" s="554"/>
      <c r="B251" s="4382"/>
      <c r="C251" s="555" t="s">
        <v>1581</v>
      </c>
      <c r="D251" s="4440" t="s">
        <v>38</v>
      </c>
      <c r="E251" s="4446"/>
      <c r="F251" s="4444"/>
      <c r="G251" s="4448"/>
      <c r="H251" s="515"/>
      <c r="I251" s="4444"/>
      <c r="J251" s="559"/>
      <c r="K251" s="1978"/>
    </row>
    <row r="252" spans="1:11">
      <c r="A252" s="554"/>
      <c r="B252" s="4389"/>
      <c r="C252" s="532"/>
      <c r="D252" s="576"/>
      <c r="E252" s="584"/>
      <c r="F252" s="600"/>
      <c r="G252" s="600"/>
      <c r="H252" s="600"/>
      <c r="I252" s="600"/>
      <c r="J252" s="604">
        <v>1800</v>
      </c>
      <c r="K252" s="1978">
        <f>K250+J252</f>
        <v>21212905</v>
      </c>
    </row>
    <row r="253" spans="1:11">
      <c r="A253" s="557"/>
      <c r="B253" s="4381"/>
      <c r="C253" s="517" t="s">
        <v>821</v>
      </c>
      <c r="D253" s="4439" t="s">
        <v>2118</v>
      </c>
      <c r="E253" s="4441" t="s">
        <v>2119</v>
      </c>
      <c r="F253" s="4450"/>
      <c r="G253" s="4443">
        <v>153019</v>
      </c>
      <c r="H253" s="537"/>
      <c r="I253" s="4443"/>
      <c r="J253" s="923"/>
      <c r="K253" s="1977">
        <f>K252-G253</f>
        <v>21059886</v>
      </c>
    </row>
    <row r="254" spans="1:11">
      <c r="A254" s="554"/>
      <c r="B254" s="4382"/>
      <c r="C254" s="555" t="s">
        <v>2117</v>
      </c>
      <c r="D254" s="4440" t="s">
        <v>2107</v>
      </c>
      <c r="E254" s="4442"/>
      <c r="F254" s="4444"/>
      <c r="G254" s="4444"/>
      <c r="H254" s="515"/>
      <c r="I254" s="4444"/>
      <c r="J254" s="460"/>
      <c r="K254" s="1978"/>
    </row>
    <row r="255" spans="1:11">
      <c r="A255" s="554"/>
      <c r="B255" s="4389"/>
      <c r="C255" s="532"/>
      <c r="D255" s="528"/>
      <c r="E255" s="584"/>
      <c r="F255" s="577"/>
      <c r="G255" s="577"/>
      <c r="H255" s="600"/>
      <c r="I255" s="577"/>
      <c r="J255" s="604">
        <v>1800</v>
      </c>
      <c r="K255" s="2035">
        <f>K253+J255</f>
        <v>21061686</v>
      </c>
    </row>
    <row r="256" spans="1:11">
      <c r="A256" s="557"/>
      <c r="B256" s="4381"/>
      <c r="C256" s="474" t="s">
        <v>815</v>
      </c>
      <c r="D256" s="4439" t="s">
        <v>46</v>
      </c>
      <c r="E256" s="4441"/>
      <c r="F256" s="4443"/>
      <c r="G256" s="4443"/>
      <c r="H256" s="537"/>
      <c r="I256" s="4443">
        <v>3293747</v>
      </c>
      <c r="J256" s="595"/>
      <c r="K256" s="1977">
        <f>K255-I256</f>
        <v>17767939</v>
      </c>
    </row>
    <row r="257" spans="1:11">
      <c r="A257" s="554"/>
      <c r="B257" s="4382"/>
      <c r="C257" s="477" t="s">
        <v>889</v>
      </c>
      <c r="D257" s="4440"/>
      <c r="E257" s="4442"/>
      <c r="F257" s="4444"/>
      <c r="G257" s="4444"/>
      <c r="H257" s="515"/>
      <c r="I257" s="4444"/>
      <c r="J257" s="559"/>
      <c r="K257" s="1978"/>
    </row>
    <row r="258" spans="1:11">
      <c r="A258" s="554"/>
      <c r="B258" s="4389"/>
      <c r="C258" s="532"/>
      <c r="D258" s="576"/>
      <c r="E258" s="582"/>
      <c r="F258" s="600"/>
      <c r="G258" s="600"/>
      <c r="H258" s="600"/>
      <c r="I258" s="600"/>
      <c r="J258" s="604">
        <v>1800</v>
      </c>
      <c r="K258" s="1978">
        <f>K256+J258</f>
        <v>17769739</v>
      </c>
    </row>
    <row r="259" spans="1:11">
      <c r="A259" s="557"/>
      <c r="B259" s="4381"/>
      <c r="C259" s="556" t="s">
        <v>815</v>
      </c>
      <c r="D259" s="4439" t="s">
        <v>906</v>
      </c>
      <c r="E259" s="4441"/>
      <c r="F259" s="4450"/>
      <c r="G259" s="4443"/>
      <c r="H259" s="4443"/>
      <c r="I259" s="4443">
        <v>665005</v>
      </c>
      <c r="J259" s="4451"/>
      <c r="K259" s="1977">
        <f>K258-I259</f>
        <v>17104734</v>
      </c>
    </row>
    <row r="260" spans="1:11">
      <c r="A260" s="554"/>
      <c r="B260" s="4382"/>
      <c r="C260" s="555" t="s">
        <v>1056</v>
      </c>
      <c r="D260" s="4440"/>
      <c r="E260" s="4442"/>
      <c r="F260" s="4444"/>
      <c r="G260" s="4444"/>
      <c r="H260" s="4444"/>
      <c r="I260" s="4444"/>
      <c r="J260" s="4452"/>
      <c r="K260" s="1978"/>
    </row>
    <row r="261" spans="1:11">
      <c r="A261" s="554"/>
      <c r="B261" s="4389"/>
      <c r="C261" s="532"/>
      <c r="D261" s="576"/>
      <c r="E261" s="605"/>
      <c r="F261" s="577"/>
      <c r="G261" s="577"/>
      <c r="H261" s="586"/>
      <c r="I261" s="577"/>
      <c r="J261" s="585">
        <v>1800</v>
      </c>
      <c r="K261" s="1978">
        <f>K259+J261</f>
        <v>17106534</v>
      </c>
    </row>
    <row r="262" spans="1:11">
      <c r="A262" s="557"/>
      <c r="B262" s="4381"/>
      <c r="C262" s="556" t="s">
        <v>1710</v>
      </c>
      <c r="D262" s="485" t="s">
        <v>46</v>
      </c>
      <c r="E262" s="4441"/>
      <c r="F262" s="4450"/>
      <c r="G262" s="4443"/>
      <c r="H262" s="4443"/>
      <c r="I262" s="4443">
        <v>429140</v>
      </c>
      <c r="J262" s="595"/>
      <c r="K262" s="1977">
        <f>K261-I262</f>
        <v>16677394</v>
      </c>
    </row>
    <row r="263" spans="1:11">
      <c r="A263" s="554"/>
      <c r="B263" s="4382"/>
      <c r="C263" s="555" t="s">
        <v>1772</v>
      </c>
      <c r="D263" s="486"/>
      <c r="E263" s="4442"/>
      <c r="F263" s="4444"/>
      <c r="G263" s="4444"/>
      <c r="H263" s="4444"/>
      <c r="I263" s="4444"/>
      <c r="J263" s="559"/>
      <c r="K263" s="1978"/>
    </row>
    <row r="264" spans="1:11">
      <c r="A264" s="554"/>
      <c r="B264" s="4389"/>
      <c r="C264" s="532"/>
      <c r="D264" s="576"/>
      <c r="E264" s="582"/>
      <c r="F264" s="575"/>
      <c r="G264" s="577"/>
      <c r="H264" s="600"/>
      <c r="I264" s="577"/>
      <c r="J264" s="585">
        <v>1500</v>
      </c>
      <c r="K264" s="1978">
        <f>K262+J264</f>
        <v>16678894</v>
      </c>
    </row>
    <row r="265" spans="1:11">
      <c r="A265" s="557"/>
      <c r="B265" s="4381"/>
      <c r="C265" s="556" t="s">
        <v>1710</v>
      </c>
      <c r="D265" s="485" t="s">
        <v>46</v>
      </c>
      <c r="E265" s="4441"/>
      <c r="F265" s="4450"/>
      <c r="G265" s="4443"/>
      <c r="H265" s="4443"/>
      <c r="I265" s="4443">
        <v>128140</v>
      </c>
      <c r="J265" s="595"/>
      <c r="K265" s="1977">
        <f>K264-I265</f>
        <v>16550754</v>
      </c>
    </row>
    <row r="266" spans="1:11">
      <c r="A266" s="554"/>
      <c r="B266" s="4382"/>
      <c r="C266" s="555" t="s">
        <v>1773</v>
      </c>
      <c r="D266" s="519"/>
      <c r="E266" s="4442"/>
      <c r="F266" s="4444"/>
      <c r="G266" s="4444"/>
      <c r="H266" s="4444"/>
      <c r="I266" s="4444"/>
      <c r="J266" s="559"/>
      <c r="K266" s="1978"/>
    </row>
    <row r="267" spans="1:11">
      <c r="A267" s="554"/>
      <c r="B267" s="4389"/>
      <c r="C267" s="532"/>
      <c r="D267" s="576"/>
      <c r="E267" s="582"/>
      <c r="F267" s="577"/>
      <c r="G267" s="577"/>
      <c r="H267" s="600"/>
      <c r="I267" s="577"/>
      <c r="J267" s="585">
        <v>1500</v>
      </c>
      <c r="K267" s="1978">
        <f>K265+J267</f>
        <v>16552254</v>
      </c>
    </row>
    <row r="268" spans="1:11">
      <c r="A268" s="557"/>
      <c r="B268" s="4381"/>
      <c r="C268" s="556" t="s">
        <v>869</v>
      </c>
      <c r="D268" s="485" t="s">
        <v>46</v>
      </c>
      <c r="E268" s="974"/>
      <c r="F268" s="4450"/>
      <c r="G268" s="4443"/>
      <c r="H268" s="4443"/>
      <c r="I268" s="4443">
        <v>297214</v>
      </c>
      <c r="J268" s="595"/>
      <c r="K268" s="1977">
        <f>K267-I268</f>
        <v>16255040</v>
      </c>
    </row>
    <row r="269" spans="1:11">
      <c r="A269" s="554"/>
      <c r="B269" s="4382"/>
      <c r="C269" s="555" t="s">
        <v>1775</v>
      </c>
      <c r="D269" s="519"/>
      <c r="E269" s="4442"/>
      <c r="F269" s="4444"/>
      <c r="G269" s="4444"/>
      <c r="H269" s="4444"/>
      <c r="I269" s="4444"/>
      <c r="J269" s="559"/>
      <c r="K269" s="1978"/>
    </row>
    <row r="270" spans="1:11">
      <c r="A270" s="554"/>
      <c r="B270" s="4389"/>
      <c r="C270" s="532"/>
      <c r="D270" s="576"/>
      <c r="E270" s="582"/>
      <c r="F270" s="575"/>
      <c r="G270" s="600"/>
      <c r="H270" s="600"/>
      <c r="I270" s="577"/>
      <c r="J270" s="585">
        <v>1650</v>
      </c>
      <c r="K270" s="1978">
        <f>K268+J270</f>
        <v>16256690</v>
      </c>
    </row>
    <row r="271" spans="1:11">
      <c r="A271" s="557"/>
      <c r="B271" s="4381"/>
      <c r="C271" s="556" t="s">
        <v>869</v>
      </c>
      <c r="D271" s="485" t="s">
        <v>46</v>
      </c>
      <c r="E271" s="4441"/>
      <c r="F271" s="4450"/>
      <c r="G271" s="4443"/>
      <c r="H271" s="4443"/>
      <c r="I271" s="4443">
        <v>77477</v>
      </c>
      <c r="J271" s="595"/>
      <c r="K271" s="1977">
        <f>K270-I271</f>
        <v>16179213</v>
      </c>
    </row>
    <row r="272" spans="1:11">
      <c r="A272" s="554"/>
      <c r="B272" s="4382"/>
      <c r="C272" s="555" t="s">
        <v>1776</v>
      </c>
      <c r="D272" s="519"/>
      <c r="E272" s="4442"/>
      <c r="F272" s="4444"/>
      <c r="G272" s="4444"/>
      <c r="H272" s="4444"/>
      <c r="I272" s="4444"/>
      <c r="J272" s="559"/>
      <c r="K272" s="1978"/>
    </row>
    <row r="273" spans="1:11">
      <c r="A273" s="554"/>
      <c r="B273" s="4389"/>
      <c r="C273" s="532"/>
      <c r="D273" s="576"/>
      <c r="E273" s="582"/>
      <c r="F273" s="575"/>
      <c r="G273" s="575"/>
      <c r="H273" s="600"/>
      <c r="I273" s="577"/>
      <c r="J273" s="585">
        <v>1650</v>
      </c>
      <c r="K273" s="2035">
        <f>K271+J273</f>
        <v>16180863</v>
      </c>
    </row>
    <row r="274" spans="1:11">
      <c r="A274" s="557"/>
      <c r="B274" s="4381"/>
      <c r="C274" s="556" t="s">
        <v>869</v>
      </c>
      <c r="D274" s="485" t="s">
        <v>46</v>
      </c>
      <c r="E274" s="4441"/>
      <c r="F274" s="4450"/>
      <c r="G274" s="4443"/>
      <c r="H274" s="534"/>
      <c r="I274" s="4443">
        <v>1057586</v>
      </c>
      <c r="J274" s="595"/>
      <c r="K274" s="1977">
        <f>K273-I274</f>
        <v>15123277</v>
      </c>
    </row>
    <row r="275" spans="1:11">
      <c r="A275" s="554"/>
      <c r="B275" s="4382"/>
      <c r="C275" s="555" t="s">
        <v>1777</v>
      </c>
      <c r="D275" s="519"/>
      <c r="E275" s="4442"/>
      <c r="F275" s="4444"/>
      <c r="G275" s="4444"/>
      <c r="H275" s="515"/>
      <c r="I275" s="4444"/>
      <c r="J275" s="559"/>
      <c r="K275" s="1978"/>
    </row>
    <row r="276" spans="1:11">
      <c r="A276" s="554"/>
      <c r="B276" s="4389"/>
      <c r="C276" s="532"/>
      <c r="D276" s="576"/>
      <c r="E276" s="582"/>
      <c r="F276" s="577"/>
      <c r="G276" s="577"/>
      <c r="H276" s="600"/>
      <c r="I276" s="577"/>
      <c r="J276" s="585">
        <v>1650</v>
      </c>
      <c r="K276" s="1978">
        <f>K274+J276</f>
        <v>15124927</v>
      </c>
    </row>
    <row r="277" spans="1:11">
      <c r="A277" s="557"/>
      <c r="B277" s="4381"/>
      <c r="C277" s="556" t="s">
        <v>869</v>
      </c>
      <c r="D277" s="485" t="s">
        <v>46</v>
      </c>
      <c r="E277" s="974"/>
      <c r="F277" s="4450"/>
      <c r="G277" s="4443"/>
      <c r="H277" s="4443"/>
      <c r="I277" s="4443">
        <v>439077</v>
      </c>
      <c r="J277" s="595"/>
      <c r="K277" s="1977">
        <f>K276-I277</f>
        <v>14685850</v>
      </c>
    </row>
    <row r="278" spans="1:11">
      <c r="A278" s="554"/>
      <c r="B278" s="4382"/>
      <c r="C278" s="555" t="s">
        <v>1779</v>
      </c>
      <c r="D278" s="4440"/>
      <c r="E278" s="4449"/>
      <c r="F278" s="4444"/>
      <c r="G278" s="4444"/>
      <c r="H278" s="4444"/>
      <c r="I278" s="4444"/>
      <c r="J278" s="559"/>
      <c r="K278" s="1978"/>
    </row>
    <row r="279" spans="1:11">
      <c r="A279" s="554"/>
      <c r="B279" s="4389"/>
      <c r="C279" s="532"/>
      <c r="D279" s="576"/>
      <c r="E279" s="582"/>
      <c r="F279" s="575"/>
      <c r="G279" s="575"/>
      <c r="H279" s="600"/>
      <c r="I279" s="577"/>
      <c r="J279" s="585">
        <v>1650</v>
      </c>
      <c r="K279" s="1978">
        <f>K277+J279</f>
        <v>14687500</v>
      </c>
    </row>
    <row r="280" spans="1:11">
      <c r="A280" s="557"/>
      <c r="B280" s="4381"/>
      <c r="C280" s="556" t="s">
        <v>869</v>
      </c>
      <c r="D280" s="485" t="s">
        <v>46</v>
      </c>
      <c r="E280" s="1136"/>
      <c r="F280" s="4450"/>
      <c r="G280" s="4443"/>
      <c r="H280" s="534"/>
      <c r="I280" s="4443">
        <v>38860</v>
      </c>
      <c r="J280" s="464"/>
      <c r="K280" s="1977">
        <f>K279-I280</f>
        <v>14648640</v>
      </c>
    </row>
    <row r="281" spans="1:11">
      <c r="A281" s="554"/>
      <c r="B281" s="4382"/>
      <c r="C281" s="555" t="s">
        <v>1780</v>
      </c>
      <c r="D281" s="4440"/>
      <c r="E281" s="4449"/>
      <c r="F281" s="4444"/>
      <c r="G281" s="4444"/>
      <c r="H281" s="515"/>
      <c r="I281" s="4444"/>
      <c r="J281" s="559"/>
      <c r="K281" s="1978"/>
    </row>
    <row r="282" spans="1:11">
      <c r="A282" s="554"/>
      <c r="B282" s="4389"/>
      <c r="C282" s="532"/>
      <c r="D282" s="576"/>
      <c r="E282" s="582"/>
      <c r="F282" s="577"/>
      <c r="G282" s="577"/>
      <c r="H282" s="600"/>
      <c r="I282" s="577"/>
      <c r="J282" s="585">
        <v>1650</v>
      </c>
      <c r="K282" s="1978">
        <f>K280+J282</f>
        <v>14650290</v>
      </c>
    </row>
    <row r="283" spans="1:11">
      <c r="A283" s="557"/>
      <c r="B283" s="4381"/>
      <c r="C283" s="556" t="s">
        <v>869</v>
      </c>
      <c r="D283" s="485" t="s">
        <v>46</v>
      </c>
      <c r="E283" s="4441"/>
      <c r="F283" s="4443"/>
      <c r="G283" s="4443"/>
      <c r="H283" s="4443">
        <v>490037</v>
      </c>
      <c r="I283" s="4443"/>
      <c r="J283" s="595"/>
      <c r="K283" s="1977">
        <f>K282-H283</f>
        <v>14160253</v>
      </c>
    </row>
    <row r="284" spans="1:11">
      <c r="A284" s="554"/>
      <c r="B284" s="4382"/>
      <c r="C284" s="555" t="s">
        <v>1778</v>
      </c>
      <c r="D284" s="519" t="s">
        <v>2084</v>
      </c>
      <c r="E284" s="4442"/>
      <c r="F284" s="4444"/>
      <c r="G284" s="4444"/>
      <c r="H284" s="515"/>
      <c r="I284" s="4444"/>
      <c r="J284" s="559"/>
      <c r="K284" s="1978"/>
    </row>
    <row r="285" spans="1:11">
      <c r="A285" s="554"/>
      <c r="B285" s="4389"/>
      <c r="C285" s="532"/>
      <c r="D285" s="576"/>
      <c r="E285" s="582"/>
      <c r="F285" s="577"/>
      <c r="G285" s="577"/>
      <c r="H285" s="600"/>
      <c r="I285" s="577"/>
      <c r="J285" s="585">
        <v>1650</v>
      </c>
      <c r="K285" s="2035">
        <f>K283+J285</f>
        <v>14161903</v>
      </c>
    </row>
    <row r="286" spans="1:11">
      <c r="A286" s="525"/>
      <c r="B286" s="4381"/>
      <c r="C286" s="556" t="s">
        <v>869</v>
      </c>
      <c r="D286" s="4439" t="s">
        <v>1720</v>
      </c>
      <c r="E286" s="1796" t="s">
        <v>1739</v>
      </c>
      <c r="F286" s="457"/>
      <c r="G286" s="4458"/>
      <c r="H286" s="4451"/>
      <c r="I286" s="4443">
        <v>50036</v>
      </c>
      <c r="J286" s="595"/>
      <c r="K286" s="1977">
        <f>K285-I286</f>
        <v>14111867</v>
      </c>
    </row>
    <row r="287" spans="1:11">
      <c r="A287" s="554"/>
      <c r="B287" s="4382"/>
      <c r="C287" s="553" t="s">
        <v>1723</v>
      </c>
      <c r="D287" s="4440" t="s">
        <v>1479</v>
      </c>
      <c r="E287" s="4449"/>
      <c r="F287" s="461"/>
      <c r="G287" s="4459"/>
      <c r="H287" s="4452"/>
      <c r="I287" s="4444"/>
      <c r="J287" s="595"/>
      <c r="K287" s="1978"/>
    </row>
    <row r="288" spans="1:11">
      <c r="A288" s="554"/>
      <c r="B288" s="4389"/>
      <c r="C288" s="546"/>
      <c r="D288" s="576"/>
      <c r="E288" s="584"/>
      <c r="F288" s="577"/>
      <c r="G288" s="577"/>
      <c r="H288" s="600"/>
      <c r="I288" s="577"/>
      <c r="J288" s="585">
        <v>1650</v>
      </c>
      <c r="K288" s="1978">
        <f>K286+J288</f>
        <v>14113517</v>
      </c>
    </row>
    <row r="289" spans="1:11">
      <c r="A289" s="557"/>
      <c r="B289" s="4381"/>
      <c r="C289" s="517" t="s">
        <v>1716</v>
      </c>
      <c r="D289" s="4439" t="s">
        <v>2104</v>
      </c>
      <c r="E289" s="4441"/>
      <c r="F289" s="4447"/>
      <c r="G289" s="4447"/>
      <c r="H289" s="537"/>
      <c r="I289" s="4447">
        <v>121100</v>
      </c>
      <c r="J289" s="595"/>
      <c r="K289" s="1977">
        <f>K288-I289</f>
        <v>13992417</v>
      </c>
    </row>
    <row r="290" spans="1:11">
      <c r="A290" s="554"/>
      <c r="B290" s="4382"/>
      <c r="C290" s="555" t="s">
        <v>1077</v>
      </c>
      <c r="D290" s="4440" t="s">
        <v>1804</v>
      </c>
      <c r="E290" s="4442"/>
      <c r="F290" s="4448"/>
      <c r="G290" s="4448"/>
      <c r="H290" s="515"/>
      <c r="I290" s="1976"/>
      <c r="J290" s="595"/>
      <c r="K290" s="1978"/>
    </row>
    <row r="291" spans="1:11">
      <c r="A291" s="554"/>
      <c r="B291" s="4389"/>
      <c r="C291" s="532"/>
      <c r="D291" s="576"/>
      <c r="E291" s="582"/>
      <c r="F291" s="577"/>
      <c r="G291" s="577"/>
      <c r="H291" s="600"/>
      <c r="I291" s="2034"/>
      <c r="J291" s="585">
        <v>750</v>
      </c>
      <c r="K291" s="2035">
        <f>K289+J291</f>
        <v>13993167</v>
      </c>
    </row>
    <row r="292" spans="1:11">
      <c r="A292" s="557"/>
      <c r="B292" s="4381"/>
      <c r="C292" s="474" t="s">
        <v>821</v>
      </c>
      <c r="D292" s="4439" t="s">
        <v>790</v>
      </c>
      <c r="E292" s="4441" t="s">
        <v>877</v>
      </c>
      <c r="F292" s="4443"/>
      <c r="G292" s="4447">
        <v>397099</v>
      </c>
      <c r="H292" s="537"/>
      <c r="I292" s="1975"/>
      <c r="J292" s="595"/>
      <c r="K292" s="1977">
        <f>K291-G292</f>
        <v>13596068</v>
      </c>
    </row>
    <row r="293" spans="1:11">
      <c r="A293" s="554"/>
      <c r="B293" s="4382"/>
      <c r="C293" s="477" t="s">
        <v>827</v>
      </c>
      <c r="D293" s="4440" t="s">
        <v>304</v>
      </c>
      <c r="E293" s="4442"/>
      <c r="F293" s="4444"/>
      <c r="G293" s="4448"/>
      <c r="H293" s="515"/>
      <c r="I293" s="1976"/>
      <c r="J293" s="595"/>
      <c r="K293" s="1978"/>
    </row>
    <row r="294" spans="1:11">
      <c r="A294" s="554"/>
      <c r="B294" s="4389"/>
      <c r="C294" s="532"/>
      <c r="D294" s="576"/>
      <c r="E294" s="582"/>
      <c r="F294" s="577"/>
      <c r="G294" s="577"/>
      <c r="H294" s="600"/>
      <c r="I294" s="2034"/>
      <c r="J294" s="585">
        <v>1800</v>
      </c>
      <c r="K294" s="1978">
        <f>K292+J294</f>
        <v>13597868</v>
      </c>
    </row>
    <row r="295" spans="1:11">
      <c r="A295" s="557"/>
      <c r="B295" s="4381"/>
      <c r="C295" s="474" t="s">
        <v>815</v>
      </c>
      <c r="D295" s="4439" t="s">
        <v>790</v>
      </c>
      <c r="E295" s="974" t="s">
        <v>877</v>
      </c>
      <c r="F295" s="4443"/>
      <c r="G295" s="4447">
        <v>8029</v>
      </c>
      <c r="H295" s="534"/>
      <c r="I295" s="1975"/>
      <c r="J295" s="595"/>
      <c r="K295" s="1977">
        <f>K294-G295</f>
        <v>13589839</v>
      </c>
    </row>
    <row r="296" spans="1:11">
      <c r="A296" s="554"/>
      <c r="B296" s="4382"/>
      <c r="C296" s="477" t="s">
        <v>828</v>
      </c>
      <c r="D296" s="4440" t="s">
        <v>304</v>
      </c>
      <c r="E296" s="4449"/>
      <c r="F296" s="4444"/>
      <c r="G296" s="4448"/>
      <c r="H296" s="515"/>
      <c r="I296" s="1976"/>
      <c r="J296" s="595"/>
      <c r="K296" s="1978"/>
    </row>
    <row r="297" spans="1:11">
      <c r="A297" s="554"/>
      <c r="B297" s="4389"/>
      <c r="C297" s="532"/>
      <c r="D297" s="576"/>
      <c r="E297" s="582"/>
      <c r="F297" s="577"/>
      <c r="G297" s="577"/>
      <c r="H297" s="600"/>
      <c r="I297" s="2034"/>
      <c r="J297" s="585">
        <v>1800</v>
      </c>
      <c r="K297" s="1978">
        <f>K295+J297</f>
        <v>13591639</v>
      </c>
    </row>
    <row r="298" spans="1:11">
      <c r="A298" s="557"/>
      <c r="B298" s="4381"/>
      <c r="C298" s="525" t="s">
        <v>781</v>
      </c>
      <c r="D298" s="4453" t="s">
        <v>790</v>
      </c>
      <c r="E298" s="4441" t="s">
        <v>877</v>
      </c>
      <c r="F298" s="4443"/>
      <c r="G298" s="4443">
        <v>24790</v>
      </c>
      <c r="H298" s="537"/>
      <c r="I298" s="1975"/>
      <c r="J298" s="595"/>
      <c r="K298" s="1977">
        <f>K297-G298</f>
        <v>13566849</v>
      </c>
    </row>
    <row r="299" spans="1:11">
      <c r="A299" s="554"/>
      <c r="B299" s="4382"/>
      <c r="C299" s="539" t="s">
        <v>789</v>
      </c>
      <c r="D299" s="540" t="s">
        <v>304</v>
      </c>
      <c r="E299" s="4442"/>
      <c r="F299" s="4444"/>
      <c r="G299" s="4444"/>
      <c r="H299" s="515"/>
      <c r="I299" s="1976"/>
      <c r="J299" s="595"/>
      <c r="K299" s="1978"/>
    </row>
    <row r="300" spans="1:11">
      <c r="A300" s="554"/>
      <c r="B300" s="4389"/>
      <c r="C300" s="532"/>
      <c r="D300" s="576"/>
      <c r="E300" s="582"/>
      <c r="F300" s="577"/>
      <c r="G300" s="577"/>
      <c r="H300" s="600"/>
      <c r="I300" s="2034"/>
      <c r="J300" s="585">
        <v>1500</v>
      </c>
      <c r="K300" s="2080">
        <f>K298+J300</f>
        <v>13568349</v>
      </c>
    </row>
    <row r="301" spans="1:11">
      <c r="A301" s="557"/>
      <c r="B301" s="4381"/>
      <c r="C301" s="525" t="s">
        <v>2021</v>
      </c>
      <c r="D301" s="4453" t="s">
        <v>790</v>
      </c>
      <c r="E301" s="4441" t="s">
        <v>877</v>
      </c>
      <c r="F301" s="4443"/>
      <c r="G301" s="4443">
        <v>27500</v>
      </c>
      <c r="H301" s="537"/>
      <c r="I301" s="1975"/>
      <c r="J301" s="595"/>
      <c r="K301" s="1977">
        <f>K300-G301</f>
        <v>13540849</v>
      </c>
    </row>
    <row r="302" spans="1:11">
      <c r="A302" s="554"/>
      <c r="B302" s="4382"/>
      <c r="C302" s="539" t="s">
        <v>1981</v>
      </c>
      <c r="D302" s="540" t="s">
        <v>304</v>
      </c>
      <c r="E302" s="4442"/>
      <c r="F302" s="4444"/>
      <c r="G302" s="4444"/>
      <c r="H302" s="515"/>
      <c r="I302" s="1976"/>
      <c r="J302" s="595"/>
      <c r="K302" s="1978"/>
    </row>
    <row r="303" spans="1:11">
      <c r="A303" s="554"/>
      <c r="B303" s="4389"/>
      <c r="C303" s="532"/>
      <c r="D303" s="576"/>
      <c r="E303" s="582"/>
      <c r="F303" s="577"/>
      <c r="G303" s="577"/>
      <c r="H303" s="600"/>
      <c r="I303" s="2034"/>
      <c r="J303" s="585">
        <v>750</v>
      </c>
      <c r="K303" s="1978">
        <f>K301+J303</f>
        <v>13541599</v>
      </c>
    </row>
    <row r="304" spans="1:11">
      <c r="A304" s="557"/>
      <c r="B304" s="4381"/>
      <c r="C304" s="556" t="s">
        <v>869</v>
      </c>
      <c r="D304" s="4439" t="s">
        <v>838</v>
      </c>
      <c r="E304" s="4441" t="s">
        <v>877</v>
      </c>
      <c r="F304" s="4443"/>
      <c r="G304" s="4443">
        <v>25000</v>
      </c>
      <c r="H304" s="4443"/>
      <c r="I304" s="4443"/>
      <c r="J304" s="595"/>
      <c r="K304" s="1977">
        <f>K303-G304</f>
        <v>13516599</v>
      </c>
    </row>
    <row r="305" spans="1:11">
      <c r="A305" s="554"/>
      <c r="B305" s="4382"/>
      <c r="C305" s="555" t="s">
        <v>1782</v>
      </c>
      <c r="D305" s="4440" t="s">
        <v>304</v>
      </c>
      <c r="E305" s="4442"/>
      <c r="F305" s="4444"/>
      <c r="G305" s="4444"/>
      <c r="H305" s="4444"/>
      <c r="I305" s="4444"/>
      <c r="J305" s="559"/>
      <c r="K305" s="1978"/>
    </row>
    <row r="306" spans="1:11">
      <c r="A306" s="554"/>
      <c r="B306" s="533"/>
      <c r="C306" s="532"/>
      <c r="D306" s="576"/>
      <c r="E306" s="582"/>
      <c r="F306" s="577"/>
      <c r="G306" s="577"/>
      <c r="H306" s="600"/>
      <c r="I306" s="577"/>
      <c r="J306" s="604">
        <v>1650</v>
      </c>
      <c r="K306" s="1978">
        <f>K304+J306</f>
        <v>13518249</v>
      </c>
    </row>
    <row r="307" spans="1:11">
      <c r="A307" s="557"/>
      <c r="B307" s="4381"/>
      <c r="C307" s="474" t="s">
        <v>815</v>
      </c>
      <c r="D307" s="485" t="s">
        <v>1847</v>
      </c>
      <c r="E307" s="4441" t="s">
        <v>1848</v>
      </c>
      <c r="F307" s="4443"/>
      <c r="G307" s="4443">
        <v>606794</v>
      </c>
      <c r="H307" s="4454"/>
      <c r="I307" s="4443"/>
      <c r="J307" s="4451"/>
      <c r="K307" s="1977">
        <f>K306-G307</f>
        <v>12911455</v>
      </c>
    </row>
    <row r="308" spans="1:11">
      <c r="A308" s="554"/>
      <c r="B308" s="4382"/>
      <c r="C308" s="461" t="s">
        <v>1846</v>
      </c>
      <c r="D308" s="486" t="s">
        <v>1819</v>
      </c>
      <c r="E308" s="4442"/>
      <c r="F308" s="4444"/>
      <c r="G308" s="4444"/>
      <c r="H308" s="4455"/>
      <c r="I308" s="4444"/>
      <c r="J308" s="4452"/>
      <c r="K308" s="1978"/>
    </row>
    <row r="309" spans="1:11">
      <c r="A309" s="554"/>
      <c r="B309" s="533"/>
      <c r="C309" s="532"/>
      <c r="D309" s="602"/>
      <c r="E309" s="605"/>
      <c r="F309" s="577"/>
      <c r="G309" s="577"/>
      <c r="H309" s="600"/>
      <c r="I309" s="577"/>
      <c r="J309" s="604">
        <v>1800</v>
      </c>
      <c r="K309" s="2035">
        <f>K307+J309</f>
        <v>12913255</v>
      </c>
    </row>
    <row r="310" spans="1:11">
      <c r="A310" s="525" t="s">
        <v>356</v>
      </c>
      <c r="B310" s="4381"/>
      <c r="C310" s="517" t="s">
        <v>1716</v>
      </c>
      <c r="D310" s="485" t="s">
        <v>1847</v>
      </c>
      <c r="E310" s="4441" t="s">
        <v>1848</v>
      </c>
      <c r="F310" s="4447"/>
      <c r="G310" s="4447">
        <v>53500</v>
      </c>
      <c r="H310" s="537"/>
      <c r="I310" s="1975"/>
      <c r="J310" s="595"/>
      <c r="K310" s="1977">
        <f>K309-G310</f>
        <v>12859755</v>
      </c>
    </row>
    <row r="311" spans="1:11">
      <c r="A311" s="554"/>
      <c r="B311" s="4382"/>
      <c r="C311" s="555" t="s">
        <v>1890</v>
      </c>
      <c r="D311" s="486" t="s">
        <v>1819</v>
      </c>
      <c r="E311" s="4442"/>
      <c r="F311" s="4448"/>
      <c r="G311" s="4448"/>
      <c r="H311" s="515"/>
      <c r="I311" s="1976"/>
      <c r="J311" s="595"/>
      <c r="K311" s="1978"/>
    </row>
    <row r="312" spans="1:11">
      <c r="A312" s="554"/>
      <c r="B312" s="4389"/>
      <c r="C312" s="532"/>
      <c r="D312" s="576"/>
      <c r="E312" s="582"/>
      <c r="F312" s="577"/>
      <c r="G312" s="577"/>
      <c r="H312" s="600"/>
      <c r="I312" s="2034"/>
      <c r="J312" s="585">
        <v>750</v>
      </c>
      <c r="K312" s="1978">
        <f>K310+J312</f>
        <v>12860505</v>
      </c>
    </row>
    <row r="313" spans="1:11">
      <c r="A313" s="557"/>
      <c r="B313" s="4381"/>
      <c r="C313" s="556" t="s">
        <v>869</v>
      </c>
      <c r="D313" s="485" t="s">
        <v>1847</v>
      </c>
      <c r="E313" s="4441" t="s">
        <v>1848</v>
      </c>
      <c r="F313" s="4443"/>
      <c r="G313" s="4443">
        <v>39135</v>
      </c>
      <c r="H313" s="537"/>
      <c r="I313" s="4443"/>
      <c r="J313" s="595"/>
      <c r="K313" s="1977">
        <f>K312-G313</f>
        <v>12821370</v>
      </c>
    </row>
    <row r="314" spans="1:11">
      <c r="A314" s="554"/>
      <c r="B314" s="4382"/>
      <c r="C314" s="555" t="s">
        <v>1849</v>
      </c>
      <c r="D314" s="486" t="s">
        <v>1819</v>
      </c>
      <c r="E314" s="4442"/>
      <c r="F314" s="4444"/>
      <c r="G314" s="4444"/>
      <c r="H314" s="515"/>
      <c r="I314" s="4444"/>
      <c r="J314" s="559"/>
      <c r="K314" s="1978"/>
    </row>
    <row r="315" spans="1:11">
      <c r="A315" s="554"/>
      <c r="B315" s="4389"/>
      <c r="C315" s="532"/>
      <c r="D315" s="576"/>
      <c r="E315" s="582"/>
      <c r="F315" s="577"/>
      <c r="G315" s="577"/>
      <c r="H315" s="600"/>
      <c r="I315" s="577"/>
      <c r="J315" s="585">
        <v>1650</v>
      </c>
      <c r="K315" s="1978">
        <f>K313+J315</f>
        <v>12823020</v>
      </c>
    </row>
    <row r="316" spans="1:11">
      <c r="A316" s="557"/>
      <c r="B316" s="4381"/>
      <c r="C316" s="517" t="s">
        <v>815</v>
      </c>
      <c r="D316" s="4439" t="s">
        <v>160</v>
      </c>
      <c r="E316" s="4441" t="s">
        <v>162</v>
      </c>
      <c r="F316" s="4443"/>
      <c r="G316" s="4443">
        <v>473256</v>
      </c>
      <c r="H316" s="4443"/>
      <c r="I316" s="4443"/>
      <c r="J316" s="595"/>
      <c r="K316" s="1977">
        <f>K315-G316</f>
        <v>12349764</v>
      </c>
    </row>
    <row r="317" spans="1:11">
      <c r="A317" s="554"/>
      <c r="B317" s="4382"/>
      <c r="C317" s="563" t="s">
        <v>849</v>
      </c>
      <c r="D317" s="4440" t="s">
        <v>850</v>
      </c>
      <c r="E317" s="4442"/>
      <c r="F317" s="4444"/>
      <c r="G317" s="4444"/>
      <c r="H317" s="4444"/>
      <c r="I317" s="4444"/>
      <c r="J317" s="559"/>
      <c r="K317" s="1978"/>
    </row>
    <row r="318" spans="1:11">
      <c r="A318" s="554"/>
      <c r="B318" s="4389"/>
      <c r="C318" s="532"/>
      <c r="D318" s="576"/>
      <c r="E318" s="582"/>
      <c r="F318" s="575"/>
      <c r="G318" s="575"/>
      <c r="H318" s="600"/>
      <c r="I318" s="577"/>
      <c r="J318" s="585">
        <v>1800</v>
      </c>
      <c r="K318" s="1978">
        <f>K316+J318</f>
        <v>12351564</v>
      </c>
    </row>
    <row r="319" spans="1:11">
      <c r="A319" s="557"/>
      <c r="B319" s="4381"/>
      <c r="C319" s="556" t="s">
        <v>869</v>
      </c>
      <c r="D319" s="4439" t="s">
        <v>160</v>
      </c>
      <c r="E319" s="4441" t="s">
        <v>162</v>
      </c>
      <c r="F319" s="4443"/>
      <c r="G319" s="4443">
        <v>293485</v>
      </c>
      <c r="H319" s="534"/>
      <c r="I319" s="4443"/>
      <c r="J319" s="595"/>
      <c r="K319" s="1977">
        <f>K318-G319</f>
        <v>12058079</v>
      </c>
    </row>
    <row r="320" spans="1:11">
      <c r="A320" s="554"/>
      <c r="B320" s="4382"/>
      <c r="C320" s="555" t="s">
        <v>1781</v>
      </c>
      <c r="D320" s="4440" t="s">
        <v>850</v>
      </c>
      <c r="E320" s="4442"/>
      <c r="F320" s="4444"/>
      <c r="G320" s="4444"/>
      <c r="H320" s="515"/>
      <c r="I320" s="4444"/>
      <c r="J320" s="559"/>
      <c r="K320" s="1978"/>
    </row>
    <row r="321" spans="1:11">
      <c r="A321" s="554"/>
      <c r="B321" s="4389"/>
      <c r="C321" s="532"/>
      <c r="D321" s="576"/>
      <c r="E321" s="582"/>
      <c r="F321" s="577"/>
      <c r="G321" s="577"/>
      <c r="H321" s="600"/>
      <c r="I321" s="577"/>
      <c r="J321" s="585">
        <v>1650</v>
      </c>
      <c r="K321" s="2080">
        <f>K319+J321</f>
        <v>12059729</v>
      </c>
    </row>
    <row r="322" spans="1:11">
      <c r="A322" s="557"/>
      <c r="B322" s="4381"/>
      <c r="C322" s="556" t="s">
        <v>821</v>
      </c>
      <c r="D322" s="4439" t="s">
        <v>1339</v>
      </c>
      <c r="E322" s="1136" t="s">
        <v>1347</v>
      </c>
      <c r="F322" s="4443"/>
      <c r="G322" s="4443">
        <v>413027</v>
      </c>
      <c r="H322" s="534"/>
      <c r="I322" s="4443"/>
      <c r="J322" s="2070"/>
      <c r="K322" s="1977">
        <f>K321-G322</f>
        <v>11646702</v>
      </c>
    </row>
    <row r="323" spans="1:11">
      <c r="A323" s="554"/>
      <c r="B323" s="4382"/>
      <c r="C323" s="555" t="s">
        <v>1338</v>
      </c>
      <c r="D323" s="4440" t="s">
        <v>304</v>
      </c>
      <c r="E323" s="4449"/>
      <c r="F323" s="4444"/>
      <c r="G323" s="4444"/>
      <c r="H323" s="515"/>
      <c r="I323" s="4444"/>
      <c r="J323" s="2070"/>
      <c r="K323" s="1978"/>
    </row>
    <row r="324" spans="1:11">
      <c r="A324" s="554"/>
      <c r="B324" s="4389"/>
      <c r="C324" s="532"/>
      <c r="D324" s="576"/>
      <c r="E324" s="582"/>
      <c r="F324" s="577"/>
      <c r="G324" s="577"/>
      <c r="H324" s="600"/>
      <c r="I324" s="577"/>
      <c r="J324" s="585">
        <v>1800</v>
      </c>
      <c r="K324" s="1978">
        <f>K322+J324</f>
        <v>11648502</v>
      </c>
    </row>
    <row r="325" spans="1:11">
      <c r="A325" s="525"/>
      <c r="B325" s="4381"/>
      <c r="C325" s="556" t="s">
        <v>869</v>
      </c>
      <c r="D325" s="4439" t="s">
        <v>1339</v>
      </c>
      <c r="E325" s="1136" t="s">
        <v>1347</v>
      </c>
      <c r="F325" s="4443"/>
      <c r="G325" s="4443">
        <v>52500</v>
      </c>
      <c r="H325" s="537"/>
      <c r="I325" s="4443"/>
      <c r="J325" s="595"/>
      <c r="K325" s="1977">
        <f>K324-G325</f>
        <v>11596002</v>
      </c>
    </row>
    <row r="326" spans="1:11">
      <c r="A326" s="554"/>
      <c r="B326" s="4382"/>
      <c r="C326" s="555" t="s">
        <v>1433</v>
      </c>
      <c r="D326" s="4440" t="s">
        <v>304</v>
      </c>
      <c r="E326" s="4449"/>
      <c r="F326" s="4444"/>
      <c r="G326" s="4444"/>
      <c r="H326" s="515"/>
      <c r="I326" s="4444"/>
      <c r="J326" s="559"/>
      <c r="K326" s="1978"/>
    </row>
    <row r="327" spans="1:11">
      <c r="A327" s="554"/>
      <c r="B327" s="4389"/>
      <c r="C327" s="532"/>
      <c r="D327" s="576"/>
      <c r="E327" s="582"/>
      <c r="F327" s="577"/>
      <c r="G327" s="577"/>
      <c r="H327" s="600"/>
      <c r="I327" s="577"/>
      <c r="J327" s="585">
        <v>1650</v>
      </c>
      <c r="K327" s="2035">
        <f>K325+J327</f>
        <v>11597652</v>
      </c>
    </row>
    <row r="328" spans="1:11">
      <c r="A328" s="557"/>
      <c r="B328" s="4381"/>
      <c r="C328" s="474" t="s">
        <v>821</v>
      </c>
      <c r="D328" s="4439" t="s">
        <v>2061</v>
      </c>
      <c r="E328" s="4441" t="s">
        <v>2062</v>
      </c>
      <c r="F328" s="4443"/>
      <c r="G328" s="1975">
        <v>89062</v>
      </c>
      <c r="H328" s="537"/>
      <c r="I328" s="1975"/>
      <c r="J328" s="595"/>
      <c r="K328" s="1977">
        <f>K327-G328</f>
        <v>11508590</v>
      </c>
    </row>
    <row r="329" spans="1:11">
      <c r="A329" s="554"/>
      <c r="B329" s="4382"/>
      <c r="C329" s="477" t="s">
        <v>2056</v>
      </c>
      <c r="D329" s="4440" t="s">
        <v>1804</v>
      </c>
      <c r="E329" s="4442"/>
      <c r="F329" s="4444"/>
      <c r="G329" s="1976"/>
      <c r="H329" s="515"/>
      <c r="I329" s="1976"/>
      <c r="J329" s="595"/>
      <c r="K329" s="1978"/>
    </row>
    <row r="330" spans="1:11">
      <c r="A330" s="554"/>
      <c r="B330" s="533"/>
      <c r="C330" s="532"/>
      <c r="D330" s="576"/>
      <c r="E330" s="582"/>
      <c r="F330" s="577"/>
      <c r="G330" s="2034"/>
      <c r="H330" s="600"/>
      <c r="I330" s="2034"/>
      <c r="J330" s="585">
        <v>1800</v>
      </c>
      <c r="K330" s="1978">
        <f>K328+J330</f>
        <v>11510390</v>
      </c>
    </row>
    <row r="331" spans="1:11">
      <c r="A331" s="9725"/>
      <c r="B331" s="4381"/>
      <c r="C331" s="474" t="s">
        <v>815</v>
      </c>
      <c r="D331" s="4439" t="s">
        <v>2061</v>
      </c>
      <c r="E331" s="4441" t="s">
        <v>2062</v>
      </c>
      <c r="F331" s="4443"/>
      <c r="G331" s="1975">
        <v>99314</v>
      </c>
      <c r="H331" s="534"/>
      <c r="I331" s="1975"/>
      <c r="J331" s="595"/>
      <c r="K331" s="1977">
        <f>K330-G331</f>
        <v>11411076</v>
      </c>
    </row>
    <row r="332" spans="1:11">
      <c r="A332" s="9724"/>
      <c r="B332" s="4382"/>
      <c r="C332" s="477" t="s">
        <v>2057</v>
      </c>
      <c r="D332" s="4440" t="s">
        <v>1804</v>
      </c>
      <c r="E332" s="4442"/>
      <c r="F332" s="4444"/>
      <c r="G332" s="1976"/>
      <c r="H332" s="515"/>
      <c r="I332" s="1976"/>
      <c r="J332" s="595"/>
      <c r="K332" s="1978"/>
    </row>
    <row r="333" spans="1:11">
      <c r="A333" s="554"/>
      <c r="B333" s="4389"/>
      <c r="C333" s="532"/>
      <c r="D333" s="576"/>
      <c r="E333" s="582"/>
      <c r="F333" s="577"/>
      <c r="G333" s="2034"/>
      <c r="H333" s="600"/>
      <c r="I333" s="2034"/>
      <c r="J333" s="585">
        <v>1800</v>
      </c>
      <c r="K333" s="1978">
        <f>K331+J333</f>
        <v>11412876</v>
      </c>
    </row>
    <row r="334" spans="1:11">
      <c r="A334" s="9725"/>
      <c r="B334" s="4381"/>
      <c r="C334" s="525" t="s">
        <v>796</v>
      </c>
      <c r="D334" s="4439" t="s">
        <v>2061</v>
      </c>
      <c r="E334" s="4441" t="s">
        <v>2062</v>
      </c>
      <c r="F334" s="4443"/>
      <c r="G334" s="1975">
        <v>96300</v>
      </c>
      <c r="H334" s="537"/>
      <c r="I334" s="1975"/>
      <c r="J334" s="595"/>
      <c r="K334" s="1977">
        <f>K333-G334</f>
        <v>11316576</v>
      </c>
    </row>
    <row r="335" spans="1:11">
      <c r="A335" s="9724"/>
      <c r="B335" s="4382"/>
      <c r="C335" s="539" t="s">
        <v>2058</v>
      </c>
      <c r="D335" s="4440" t="s">
        <v>1804</v>
      </c>
      <c r="E335" s="4442"/>
      <c r="F335" s="4444"/>
      <c r="G335" s="1976"/>
      <c r="H335" s="515"/>
      <c r="I335" s="1976"/>
      <c r="J335" s="595"/>
      <c r="K335" s="1978"/>
    </row>
    <row r="336" spans="1:11">
      <c r="A336" s="554"/>
      <c r="B336" s="4389"/>
      <c r="C336" s="532"/>
      <c r="D336" s="576"/>
      <c r="E336" s="582"/>
      <c r="F336" s="577"/>
      <c r="G336" s="2034"/>
      <c r="H336" s="600"/>
      <c r="I336" s="2034"/>
      <c r="J336" s="585">
        <v>750</v>
      </c>
      <c r="K336" s="2080">
        <f>K334+J336</f>
        <v>11317326</v>
      </c>
    </row>
    <row r="337" spans="1:11">
      <c r="A337" s="9725"/>
      <c r="B337" s="4381"/>
      <c r="C337" s="525" t="s">
        <v>796</v>
      </c>
      <c r="D337" s="4439" t="s">
        <v>2061</v>
      </c>
      <c r="E337" s="4441" t="s">
        <v>2062</v>
      </c>
      <c r="F337" s="4443"/>
      <c r="G337" s="1975">
        <v>41300</v>
      </c>
      <c r="H337" s="537"/>
      <c r="I337" s="1975"/>
      <c r="J337" s="595"/>
      <c r="K337" s="1977">
        <f>K336-G337</f>
        <v>11276026</v>
      </c>
    </row>
    <row r="338" spans="1:11">
      <c r="A338" s="9724"/>
      <c r="B338" s="4382"/>
      <c r="C338" s="539" t="s">
        <v>2059</v>
      </c>
      <c r="D338" s="4440" t="s">
        <v>1804</v>
      </c>
      <c r="E338" s="4442"/>
      <c r="F338" s="4444"/>
      <c r="G338" s="1976"/>
      <c r="H338" s="515"/>
      <c r="I338" s="1976"/>
      <c r="J338" s="595"/>
      <c r="K338" s="1978"/>
    </row>
    <row r="339" spans="1:11">
      <c r="A339" s="554"/>
      <c r="B339" s="4389"/>
      <c r="C339" s="532"/>
      <c r="D339" s="576"/>
      <c r="E339" s="582"/>
      <c r="F339" s="577"/>
      <c r="G339" s="2034"/>
      <c r="H339" s="600"/>
      <c r="I339" s="2034"/>
      <c r="J339" s="585">
        <v>750</v>
      </c>
      <c r="K339" s="1978">
        <f>K337+J339</f>
        <v>11276776</v>
      </c>
    </row>
    <row r="340" spans="1:11">
      <c r="A340" s="9725"/>
      <c r="B340" s="4381"/>
      <c r="C340" s="556" t="s">
        <v>869</v>
      </c>
      <c r="D340" s="4439" t="s">
        <v>2061</v>
      </c>
      <c r="E340" s="4441" t="s">
        <v>2062</v>
      </c>
      <c r="F340" s="4443"/>
      <c r="G340" s="4443">
        <v>45103</v>
      </c>
      <c r="H340" s="4443"/>
      <c r="I340" s="4443"/>
      <c r="J340" s="595"/>
      <c r="K340" s="1977">
        <f>K339-G340</f>
        <v>11231673</v>
      </c>
    </row>
    <row r="341" spans="1:11">
      <c r="A341" s="9724"/>
      <c r="B341" s="4382"/>
      <c r="C341" s="555" t="s">
        <v>2060</v>
      </c>
      <c r="D341" s="4440" t="s">
        <v>1804</v>
      </c>
      <c r="E341" s="4442"/>
      <c r="F341" s="4444"/>
      <c r="G341" s="4444"/>
      <c r="H341" s="4444"/>
      <c r="I341" s="4444"/>
      <c r="J341" s="559"/>
      <c r="K341" s="1978"/>
    </row>
    <row r="342" spans="1:11">
      <c r="A342" s="554"/>
      <c r="B342" s="4389"/>
      <c r="C342" s="532"/>
      <c r="D342" s="576"/>
      <c r="E342" s="582"/>
      <c r="F342" s="577"/>
      <c r="G342" s="577"/>
      <c r="H342" s="600"/>
      <c r="I342" s="577"/>
      <c r="J342" s="604">
        <v>1650</v>
      </c>
      <c r="K342" s="1978">
        <f>K340+J342</f>
        <v>11233323</v>
      </c>
    </row>
    <row r="343" spans="1:11">
      <c r="A343" s="9725"/>
      <c r="B343" s="4381"/>
      <c r="C343" s="556" t="s">
        <v>1109</v>
      </c>
      <c r="D343" s="4439" t="s">
        <v>1591</v>
      </c>
      <c r="E343" s="4441" t="s">
        <v>1601</v>
      </c>
      <c r="F343" s="4443"/>
      <c r="G343" s="4443">
        <v>502500</v>
      </c>
      <c r="H343" s="4443"/>
      <c r="I343" s="4443"/>
      <c r="J343" s="4451"/>
      <c r="K343" s="1977">
        <f>K342-G343</f>
        <v>10730823</v>
      </c>
    </row>
    <row r="344" spans="1:11">
      <c r="A344" s="9724"/>
      <c r="B344" s="4382"/>
      <c r="C344" s="555" t="s">
        <v>1590</v>
      </c>
      <c r="D344" s="4440" t="s">
        <v>956</v>
      </c>
      <c r="E344" s="533"/>
      <c r="F344" s="4444"/>
      <c r="G344" s="4444"/>
      <c r="H344" s="4444"/>
      <c r="I344" s="4444"/>
      <c r="J344" s="4452"/>
      <c r="K344" s="1978"/>
    </row>
    <row r="345" spans="1:11">
      <c r="A345" s="554"/>
      <c r="B345" s="533"/>
      <c r="C345" s="532"/>
      <c r="D345" s="576"/>
      <c r="E345" s="582"/>
      <c r="F345" s="575"/>
      <c r="G345" s="575"/>
      <c r="H345" s="586"/>
      <c r="I345" s="575"/>
      <c r="J345" s="604">
        <v>1800</v>
      </c>
      <c r="K345" s="2035">
        <f>K343+J345</f>
        <v>10732623</v>
      </c>
    </row>
    <row r="346" spans="1:11">
      <c r="A346" s="9725"/>
      <c r="B346" s="4381"/>
      <c r="C346" s="517" t="s">
        <v>1109</v>
      </c>
      <c r="D346" s="4439" t="s">
        <v>1831</v>
      </c>
      <c r="E346" s="4456" t="s">
        <v>717</v>
      </c>
      <c r="F346" s="4443"/>
      <c r="G346" s="4443">
        <v>502500</v>
      </c>
      <c r="H346" s="4443"/>
      <c r="I346" s="4443"/>
      <c r="J346" s="4451"/>
      <c r="K346" s="1977">
        <f>K345-G346</f>
        <v>10230123</v>
      </c>
    </row>
    <row r="347" spans="1:11">
      <c r="A347" s="9724"/>
      <c r="B347" s="4382"/>
      <c r="C347" s="477" t="s">
        <v>1179</v>
      </c>
      <c r="D347" s="4440" t="s">
        <v>250</v>
      </c>
      <c r="E347" s="4457"/>
      <c r="F347" s="4444"/>
      <c r="G347" s="4444"/>
      <c r="H347" s="4444"/>
      <c r="I347" s="4444"/>
      <c r="J347" s="4452"/>
      <c r="K347" s="1978"/>
    </row>
    <row r="348" spans="1:11">
      <c r="A348" s="554"/>
      <c r="B348" s="4382"/>
      <c r="C348" s="1795"/>
      <c r="D348" s="576"/>
      <c r="E348" s="582"/>
      <c r="F348" s="577"/>
      <c r="G348" s="577"/>
      <c r="H348" s="600"/>
      <c r="I348" s="577"/>
      <c r="J348" s="604">
        <v>1800</v>
      </c>
      <c r="K348" s="1978">
        <f>K346+J348</f>
        <v>10231923</v>
      </c>
    </row>
    <row r="349" spans="1:11">
      <c r="A349" s="9725"/>
      <c r="B349" s="4381"/>
      <c r="C349" s="562" t="s">
        <v>815</v>
      </c>
      <c r="D349" s="4439" t="s">
        <v>1335</v>
      </c>
      <c r="E349" s="4441"/>
      <c r="F349" s="4443"/>
      <c r="G349" s="4443"/>
      <c r="H349" s="537"/>
      <c r="I349" s="1975">
        <v>141194</v>
      </c>
      <c r="J349" s="464"/>
      <c r="K349" s="1977">
        <f>K348-I349</f>
        <v>10090729</v>
      </c>
    </row>
    <row r="350" spans="1:11">
      <c r="A350" s="9724"/>
      <c r="B350" s="4382"/>
      <c r="C350" s="553" t="s">
        <v>1026</v>
      </c>
      <c r="D350" s="4440" t="s">
        <v>814</v>
      </c>
      <c r="E350" s="4442"/>
      <c r="F350" s="4444"/>
      <c r="G350" s="4444"/>
      <c r="H350" s="515"/>
      <c r="I350" s="1976"/>
      <c r="J350" s="559"/>
      <c r="K350" s="1978"/>
    </row>
    <row r="351" spans="1:11">
      <c r="A351" s="554"/>
      <c r="B351" s="4382"/>
      <c r="C351" s="532"/>
      <c r="D351" s="576"/>
      <c r="E351" s="582"/>
      <c r="F351" s="577"/>
      <c r="G351" s="577"/>
      <c r="H351" s="600"/>
      <c r="I351" s="577"/>
      <c r="J351" s="585">
        <v>1800</v>
      </c>
      <c r="K351" s="1978">
        <f>K349+J351</f>
        <v>10092529</v>
      </c>
    </row>
    <row r="352" spans="1:11">
      <c r="A352" s="9725"/>
      <c r="B352" s="4381" t="s">
        <v>2157</v>
      </c>
      <c r="C352" s="457" t="s">
        <v>781</v>
      </c>
      <c r="D352" s="4462"/>
      <c r="E352" s="1136"/>
      <c r="F352" s="4460"/>
      <c r="G352" s="4460"/>
      <c r="H352" s="537"/>
      <c r="I352" s="4460">
        <v>33590</v>
      </c>
      <c r="J352" s="595"/>
      <c r="K352" s="1977">
        <f>K351-I352</f>
        <v>10058939</v>
      </c>
    </row>
    <row r="353" spans="1:11">
      <c r="A353" s="9724"/>
      <c r="B353" s="4382"/>
      <c r="C353" s="461" t="s">
        <v>1830</v>
      </c>
      <c r="D353" s="4463"/>
      <c r="E353" s="4464"/>
      <c r="F353" s="4461"/>
      <c r="G353" s="4461"/>
      <c r="H353" s="515"/>
      <c r="I353" s="4461"/>
      <c r="J353" s="595"/>
      <c r="K353" s="1978"/>
    </row>
    <row r="354" spans="1:11">
      <c r="A354" s="554"/>
      <c r="B354" s="4389"/>
      <c r="C354" s="532"/>
      <c r="D354" s="576"/>
      <c r="E354" s="582"/>
      <c r="F354" s="577"/>
      <c r="G354" s="577"/>
      <c r="H354" s="600"/>
      <c r="I354" s="577"/>
      <c r="J354" s="585">
        <v>1500</v>
      </c>
      <c r="K354" s="1978">
        <f>K352+J354</f>
        <v>10060439</v>
      </c>
    </row>
    <row r="355" spans="1:11">
      <c r="A355" s="9725"/>
      <c r="B355" s="4381"/>
      <c r="C355" s="562" t="s">
        <v>815</v>
      </c>
      <c r="D355" s="4465" t="s">
        <v>2135</v>
      </c>
      <c r="E355" s="4467" t="s">
        <v>2137</v>
      </c>
      <c r="F355" s="4469"/>
      <c r="G355" s="4469">
        <v>171666</v>
      </c>
      <c r="H355" s="4469"/>
      <c r="I355" s="4469"/>
      <c r="J355" s="4471"/>
      <c r="K355" s="1977">
        <f>K354-G355</f>
        <v>9888773</v>
      </c>
    </row>
    <row r="356" spans="1:11">
      <c r="A356" s="9724"/>
      <c r="B356" s="4382"/>
      <c r="C356" s="553" t="s">
        <v>2154</v>
      </c>
      <c r="D356" s="4466" t="s">
        <v>2136</v>
      </c>
      <c r="E356" s="4468"/>
      <c r="F356" s="4470"/>
      <c r="G356" s="4470"/>
      <c r="H356" s="4470"/>
      <c r="I356" s="4470"/>
      <c r="J356" s="4472"/>
      <c r="K356" s="1978"/>
    </row>
    <row r="357" spans="1:11">
      <c r="A357" s="554"/>
      <c r="B357" s="4382"/>
      <c r="C357" s="532"/>
      <c r="D357" s="576"/>
      <c r="E357" s="582"/>
      <c r="F357" s="577"/>
      <c r="G357" s="577"/>
      <c r="H357" s="600"/>
      <c r="I357" s="577"/>
      <c r="J357" s="604">
        <v>1800</v>
      </c>
      <c r="K357" s="1978">
        <f>K355+J357</f>
        <v>9890573</v>
      </c>
    </row>
    <row r="358" spans="1:11">
      <c r="A358" s="9725"/>
      <c r="B358" s="4381"/>
      <c r="C358" s="556" t="s">
        <v>796</v>
      </c>
      <c r="D358" s="4465" t="s">
        <v>2135</v>
      </c>
      <c r="E358" s="4467" t="s">
        <v>2137</v>
      </c>
      <c r="F358" s="4469"/>
      <c r="G358" s="4469">
        <v>42300</v>
      </c>
      <c r="H358" s="4469"/>
      <c r="I358" s="4469"/>
      <c r="J358" s="4471"/>
      <c r="K358" s="1977">
        <f>K357-G358</f>
        <v>9848273</v>
      </c>
    </row>
    <row r="359" spans="1:11">
      <c r="A359" s="9724"/>
      <c r="B359" s="4382"/>
      <c r="C359" s="477" t="s">
        <v>2134</v>
      </c>
      <c r="D359" s="4466" t="s">
        <v>2136</v>
      </c>
      <c r="E359" s="4468"/>
      <c r="F359" s="4470"/>
      <c r="G359" s="4470"/>
      <c r="H359" s="4470"/>
      <c r="I359" s="4470"/>
      <c r="J359" s="4472"/>
      <c r="K359" s="1978"/>
    </row>
    <row r="360" spans="1:11">
      <c r="A360" s="554"/>
      <c r="B360" s="4389"/>
      <c r="C360" s="532"/>
      <c r="D360" s="576"/>
      <c r="E360" s="582"/>
      <c r="F360" s="577"/>
      <c r="G360" s="577"/>
      <c r="H360" s="600"/>
      <c r="I360" s="577"/>
      <c r="J360" s="604">
        <v>750</v>
      </c>
      <c r="K360" s="1978">
        <f>K358+J360</f>
        <v>9849023</v>
      </c>
    </row>
    <row r="361" spans="1:11">
      <c r="A361" s="9725"/>
      <c r="B361" s="4381"/>
      <c r="C361" s="556" t="s">
        <v>796</v>
      </c>
      <c r="D361" s="4465" t="s">
        <v>2135</v>
      </c>
      <c r="E361" s="4467" t="s">
        <v>2137</v>
      </c>
      <c r="F361" s="4469"/>
      <c r="G361" s="4469">
        <v>42300</v>
      </c>
      <c r="H361" s="4469"/>
      <c r="I361" s="4469"/>
      <c r="J361" s="4471"/>
      <c r="K361" s="1977">
        <f>K360-G361</f>
        <v>9806723</v>
      </c>
    </row>
    <row r="362" spans="1:11">
      <c r="A362" s="9724"/>
      <c r="B362" s="4382"/>
      <c r="C362" s="477" t="s">
        <v>2133</v>
      </c>
      <c r="D362" s="4466" t="s">
        <v>2136</v>
      </c>
      <c r="E362" s="4468"/>
      <c r="F362" s="4470"/>
      <c r="G362" s="4470"/>
      <c r="H362" s="4470"/>
      <c r="I362" s="4470"/>
      <c r="J362" s="4472"/>
      <c r="K362" s="1978"/>
    </row>
    <row r="363" spans="1:11">
      <c r="A363" s="554"/>
      <c r="B363" s="4382"/>
      <c r="C363" s="532"/>
      <c r="D363" s="576"/>
      <c r="E363" s="582"/>
      <c r="F363" s="577"/>
      <c r="G363" s="577"/>
      <c r="H363" s="600"/>
      <c r="I363" s="577"/>
      <c r="J363" s="604">
        <v>750</v>
      </c>
      <c r="K363" s="1978">
        <f>K361+J363</f>
        <v>9807473</v>
      </c>
    </row>
    <row r="364" spans="1:11">
      <c r="A364" s="9725"/>
      <c r="B364" s="4381"/>
      <c r="C364" s="556" t="s">
        <v>869</v>
      </c>
      <c r="D364" s="4465" t="s">
        <v>2135</v>
      </c>
      <c r="E364" s="4467" t="s">
        <v>2137</v>
      </c>
      <c r="F364" s="4469"/>
      <c r="G364" s="4469">
        <v>67269</v>
      </c>
      <c r="H364" s="4469"/>
      <c r="I364" s="4469"/>
      <c r="J364" s="4471"/>
      <c r="K364" s="1977">
        <f>K363-G364</f>
        <v>9740204</v>
      </c>
    </row>
    <row r="365" spans="1:11">
      <c r="A365" s="9724"/>
      <c r="B365" s="4382"/>
      <c r="C365" s="555" t="s">
        <v>2155</v>
      </c>
      <c r="D365" s="4466" t="s">
        <v>2136</v>
      </c>
      <c r="E365" s="4468"/>
      <c r="F365" s="4470"/>
      <c r="G365" s="4470"/>
      <c r="H365" s="4470"/>
      <c r="I365" s="4470"/>
      <c r="J365" s="4472"/>
      <c r="K365" s="1978"/>
    </row>
    <row r="366" spans="1:11">
      <c r="A366" s="554"/>
      <c r="B366" s="4389"/>
      <c r="C366" s="532"/>
      <c r="D366" s="576"/>
      <c r="E366" s="582"/>
      <c r="F366" s="577"/>
      <c r="G366" s="577"/>
      <c r="H366" s="600"/>
      <c r="I366" s="577"/>
      <c r="J366" s="604">
        <v>1650</v>
      </c>
      <c r="K366" s="1978">
        <f>K364+J366</f>
        <v>9741854</v>
      </c>
    </row>
    <row r="367" spans="1:11">
      <c r="A367" s="9725"/>
      <c r="B367" s="4381" t="s">
        <v>2158</v>
      </c>
      <c r="C367" s="480" t="s">
        <v>821</v>
      </c>
      <c r="D367" s="4477" t="s">
        <v>574</v>
      </c>
      <c r="E367" s="4475" t="s">
        <v>79</v>
      </c>
      <c r="F367" s="9492"/>
      <c r="G367" s="9492"/>
      <c r="H367" s="9492">
        <v>569475</v>
      </c>
      <c r="I367" s="9492"/>
      <c r="J367" s="9492"/>
      <c r="K367" s="1977">
        <f>K366-H367</f>
        <v>9172379</v>
      </c>
    </row>
    <row r="368" spans="1:11">
      <c r="A368" s="9724"/>
      <c r="B368" s="4382"/>
      <c r="C368" s="477" t="s">
        <v>824</v>
      </c>
      <c r="D368" s="4478" t="s">
        <v>46</v>
      </c>
      <c r="E368" s="4476"/>
      <c r="F368" s="9493"/>
      <c r="G368" s="9493"/>
      <c r="H368" s="9493"/>
      <c r="I368" s="9493"/>
      <c r="J368" s="9493"/>
      <c r="K368" s="1978"/>
    </row>
    <row r="369" spans="1:11">
      <c r="A369" s="554"/>
      <c r="B369" s="4382"/>
      <c r="C369" s="532"/>
      <c r="D369" s="576"/>
      <c r="E369" s="584"/>
      <c r="F369" s="575"/>
      <c r="G369" s="575"/>
      <c r="H369" s="575"/>
      <c r="I369" s="575"/>
      <c r="J369" s="575">
        <v>1800</v>
      </c>
      <c r="K369" s="1978">
        <f>K367+J369</f>
        <v>9174179</v>
      </c>
    </row>
    <row r="370" spans="1:11">
      <c r="A370" s="9725"/>
      <c r="B370" s="4381"/>
      <c r="C370" s="665" t="s">
        <v>815</v>
      </c>
      <c r="D370" s="666" t="s">
        <v>574</v>
      </c>
      <c r="E370" s="4475" t="s">
        <v>79</v>
      </c>
      <c r="F370" s="4473"/>
      <c r="G370" s="4473"/>
      <c r="H370" s="4473">
        <v>162578</v>
      </c>
      <c r="I370" s="4473"/>
      <c r="J370" s="4473"/>
      <c r="K370" s="1977">
        <f>K369-H370</f>
        <v>9011601</v>
      </c>
    </row>
    <row r="371" spans="1:11">
      <c r="A371" s="9724"/>
      <c r="B371" s="4382"/>
      <c r="C371" s="538" t="s">
        <v>826</v>
      </c>
      <c r="D371" s="667" t="s">
        <v>46</v>
      </c>
      <c r="E371" s="4476"/>
      <c r="F371" s="4474"/>
      <c r="G371" s="4474"/>
      <c r="H371" s="4474"/>
      <c r="I371" s="4474"/>
      <c r="J371" s="4474"/>
      <c r="K371" s="1978"/>
    </row>
    <row r="372" spans="1:11">
      <c r="A372" s="554"/>
      <c r="B372" s="4389"/>
      <c r="C372" s="528"/>
      <c r="D372" s="576"/>
      <c r="E372" s="528"/>
      <c r="F372" s="528"/>
      <c r="G372" s="585"/>
      <c r="H372" s="528"/>
      <c r="I372" s="528"/>
      <c r="J372" s="585">
        <v>1800</v>
      </c>
      <c r="K372" s="1978">
        <f>K370+J372</f>
        <v>9013401</v>
      </c>
    </row>
    <row r="373" spans="1:11">
      <c r="A373" s="9725"/>
      <c r="B373" s="4381"/>
      <c r="C373" s="499" t="s">
        <v>781</v>
      </c>
      <c r="D373" s="4477" t="s">
        <v>574</v>
      </c>
      <c r="E373" s="4475" t="s">
        <v>79</v>
      </c>
      <c r="F373" s="537"/>
      <c r="G373" s="4473"/>
      <c r="H373" s="4473">
        <v>10140</v>
      </c>
      <c r="I373" s="4473"/>
      <c r="J373" s="4477"/>
      <c r="K373" s="1977">
        <f>K372-H373</f>
        <v>9003261</v>
      </c>
    </row>
    <row r="374" spans="1:11">
      <c r="A374" s="9724"/>
      <c r="B374" s="4382"/>
      <c r="C374" s="477" t="s">
        <v>994</v>
      </c>
      <c r="D374" s="4478" t="s">
        <v>46</v>
      </c>
      <c r="E374" s="4476"/>
      <c r="F374" s="537"/>
      <c r="G374" s="4483"/>
      <c r="H374" s="4474"/>
      <c r="I374" s="4474"/>
      <c r="J374" s="4478"/>
      <c r="K374" s="1978"/>
    </row>
    <row r="375" spans="1:11">
      <c r="A375" s="554"/>
      <c r="B375" s="4382"/>
      <c r="C375" s="532"/>
      <c r="D375" s="576"/>
      <c r="E375" s="582"/>
      <c r="F375" s="575"/>
      <c r="G375" s="575"/>
      <c r="H375" s="586"/>
      <c r="I375" s="575"/>
      <c r="J375" s="586">
        <v>1500</v>
      </c>
      <c r="K375" s="1978">
        <f>K373+J375</f>
        <v>9004761</v>
      </c>
    </row>
    <row r="376" spans="1:11">
      <c r="A376" s="9725"/>
      <c r="B376" s="4381"/>
      <c r="C376" s="480" t="s">
        <v>821</v>
      </c>
      <c r="D376" s="4481" t="s">
        <v>1892</v>
      </c>
      <c r="E376" s="4482" t="s">
        <v>1894</v>
      </c>
      <c r="F376" s="4483"/>
      <c r="G376" s="4483"/>
      <c r="H376" s="2566">
        <v>52450</v>
      </c>
      <c r="I376" s="2566"/>
      <c r="J376" s="595"/>
      <c r="K376" s="1977">
        <f>K375-H376</f>
        <v>8952311</v>
      </c>
    </row>
    <row r="377" spans="1:11">
      <c r="A377" s="9724"/>
      <c r="B377" s="4382"/>
      <c r="C377" s="477" t="s">
        <v>1895</v>
      </c>
      <c r="D377" s="4478" t="s">
        <v>1893</v>
      </c>
      <c r="E377" s="4476"/>
      <c r="F377" s="4474"/>
      <c r="G377" s="4474"/>
      <c r="H377" s="1976"/>
      <c r="I377" s="1976"/>
      <c r="J377" s="595"/>
      <c r="K377" s="1978"/>
    </row>
    <row r="378" spans="1:11">
      <c r="A378" s="554"/>
      <c r="B378" s="4389"/>
      <c r="C378" s="532"/>
      <c r="D378" s="528"/>
      <c r="E378" s="584"/>
      <c r="F378" s="577"/>
      <c r="G378" s="577"/>
      <c r="H378" s="2034"/>
      <c r="I378" s="2034"/>
      <c r="J378" s="585">
        <v>1800</v>
      </c>
      <c r="K378" s="1978">
        <f>K376+J378</f>
        <v>8954111</v>
      </c>
    </row>
    <row r="379" spans="1:11">
      <c r="A379" s="9725"/>
      <c r="B379" s="4381"/>
      <c r="C379" s="665" t="s">
        <v>815</v>
      </c>
      <c r="D379" s="4481" t="s">
        <v>1892</v>
      </c>
      <c r="E379" s="4482" t="s">
        <v>1894</v>
      </c>
      <c r="F379" s="4483"/>
      <c r="G379" s="4473"/>
      <c r="H379" s="1975">
        <v>136650</v>
      </c>
      <c r="I379" s="1975"/>
      <c r="J379" s="595"/>
      <c r="K379" s="1977">
        <f>K378-H379</f>
        <v>8817461</v>
      </c>
    </row>
    <row r="380" spans="1:11">
      <c r="A380" s="9724"/>
      <c r="B380" s="4382"/>
      <c r="C380" s="538" t="s">
        <v>1896</v>
      </c>
      <c r="D380" s="4478" t="s">
        <v>1893</v>
      </c>
      <c r="E380" s="4476"/>
      <c r="F380" s="4474"/>
      <c r="G380" s="4474"/>
      <c r="H380" s="1976"/>
      <c r="I380" s="1976"/>
      <c r="J380" s="595"/>
      <c r="K380" s="1978"/>
    </row>
    <row r="381" spans="1:11">
      <c r="A381" s="554"/>
      <c r="B381" s="4382"/>
      <c r="C381" s="528"/>
      <c r="D381" s="576"/>
      <c r="E381" s="582"/>
      <c r="F381" s="577"/>
      <c r="G381" s="577"/>
      <c r="H381" s="2034"/>
      <c r="I381" s="2034"/>
      <c r="J381" s="585">
        <v>1800</v>
      </c>
      <c r="K381" s="1978">
        <f>K379+J381</f>
        <v>8819261</v>
      </c>
    </row>
    <row r="382" spans="1:11">
      <c r="A382" s="9725"/>
      <c r="B382" s="4381"/>
      <c r="C382" s="499" t="s">
        <v>781</v>
      </c>
      <c r="D382" s="4481" t="s">
        <v>1892</v>
      </c>
      <c r="E382" s="4482" t="s">
        <v>1894</v>
      </c>
      <c r="F382" s="4479"/>
      <c r="G382" s="4479"/>
      <c r="H382" s="1975">
        <v>20390</v>
      </c>
      <c r="I382" s="1975"/>
      <c r="J382" s="595"/>
      <c r="K382" s="1977">
        <f>K381-H382</f>
        <v>8798871</v>
      </c>
    </row>
    <row r="383" spans="1:11">
      <c r="A383" s="9724"/>
      <c r="B383" s="4382"/>
      <c r="C383" s="477" t="s">
        <v>1897</v>
      </c>
      <c r="D383" s="4478" t="s">
        <v>1893</v>
      </c>
      <c r="E383" s="4476"/>
      <c r="F383" s="4480"/>
      <c r="G383" s="4480"/>
      <c r="H383" s="1976"/>
      <c r="I383" s="1976"/>
      <c r="J383" s="595"/>
      <c r="K383" s="1978"/>
    </row>
    <row r="384" spans="1:11">
      <c r="A384" s="554"/>
      <c r="B384" s="4382"/>
      <c r="C384" s="532"/>
      <c r="D384" s="576"/>
      <c r="E384" s="582"/>
      <c r="F384" s="577"/>
      <c r="G384" s="577"/>
      <c r="H384" s="2034"/>
      <c r="I384" s="2034"/>
      <c r="J384" s="585">
        <v>1500</v>
      </c>
      <c r="K384" s="1978">
        <f>K382+J384</f>
        <v>8800371</v>
      </c>
    </row>
    <row r="385" spans="1:11">
      <c r="A385" s="9725"/>
      <c r="B385" s="4381"/>
      <c r="C385" s="499" t="s">
        <v>781</v>
      </c>
      <c r="D385" s="4481" t="s">
        <v>1892</v>
      </c>
      <c r="E385" s="4482" t="s">
        <v>1894</v>
      </c>
      <c r="F385" s="4473"/>
      <c r="G385" s="4473"/>
      <c r="H385" s="1975">
        <v>42140</v>
      </c>
      <c r="I385" s="1975"/>
      <c r="J385" s="595"/>
      <c r="K385" s="1977">
        <f>K384-H385</f>
        <v>8758231</v>
      </c>
    </row>
    <row r="386" spans="1:11">
      <c r="A386" s="9724"/>
      <c r="B386" s="4382"/>
      <c r="C386" s="477" t="s">
        <v>1898</v>
      </c>
      <c r="D386" s="4478" t="s">
        <v>1893</v>
      </c>
      <c r="E386" s="4476"/>
      <c r="F386" s="4474"/>
      <c r="G386" s="4474"/>
      <c r="H386" s="1976"/>
      <c r="I386" s="1976"/>
      <c r="J386" s="595"/>
      <c r="K386" s="1978"/>
    </row>
    <row r="387" spans="1:11">
      <c r="A387" s="554"/>
      <c r="B387" s="4389"/>
      <c r="C387" s="532"/>
      <c r="D387" s="576"/>
      <c r="E387" s="582"/>
      <c r="F387" s="577"/>
      <c r="G387" s="577"/>
      <c r="H387" s="2034"/>
      <c r="I387" s="2034"/>
      <c r="J387" s="585">
        <v>1500</v>
      </c>
      <c r="K387" s="1978">
        <f>K385+J387</f>
        <v>8759731</v>
      </c>
    </row>
    <row r="388" spans="1:11">
      <c r="A388" s="9725"/>
      <c r="B388" s="4381"/>
      <c r="C388" s="556" t="s">
        <v>869</v>
      </c>
      <c r="D388" s="4481" t="s">
        <v>1892</v>
      </c>
      <c r="E388" s="4482" t="s">
        <v>1894</v>
      </c>
      <c r="F388" s="4473"/>
      <c r="G388" s="4473"/>
      <c r="H388" s="1960">
        <v>51072</v>
      </c>
      <c r="I388" s="1960"/>
      <c r="J388" s="4484"/>
      <c r="K388" s="1977">
        <f>K387-H388</f>
        <v>8708659</v>
      </c>
    </row>
    <row r="389" spans="1:11">
      <c r="A389" s="9724"/>
      <c r="B389" s="4382"/>
      <c r="C389" s="555" t="s">
        <v>1903</v>
      </c>
      <c r="D389" s="4478" t="s">
        <v>1893</v>
      </c>
      <c r="E389" s="4476"/>
      <c r="F389" s="4474"/>
      <c r="G389" s="4474"/>
      <c r="H389" s="1961"/>
      <c r="I389" s="1961"/>
      <c r="J389" s="4485"/>
      <c r="K389" s="1978"/>
    </row>
    <row r="390" spans="1:11">
      <c r="A390" s="554"/>
      <c r="B390" s="4382"/>
      <c r="C390" s="532"/>
      <c r="D390" s="576"/>
      <c r="E390" s="582"/>
      <c r="F390" s="600"/>
      <c r="G390" s="600"/>
      <c r="H390" s="600"/>
      <c r="I390" s="600"/>
      <c r="J390" s="585">
        <v>1650</v>
      </c>
      <c r="K390" s="1978">
        <f>K388+J390</f>
        <v>8710309</v>
      </c>
    </row>
    <row r="391" spans="1:11">
      <c r="A391" s="9725"/>
      <c r="B391" s="4381"/>
      <c r="C391" s="556" t="s">
        <v>869</v>
      </c>
      <c r="D391" s="4481" t="s">
        <v>1892</v>
      </c>
      <c r="E391" s="4482" t="s">
        <v>1894</v>
      </c>
      <c r="F391" s="4483"/>
      <c r="G391" s="4473"/>
      <c r="H391" s="4473">
        <v>47714</v>
      </c>
      <c r="I391" s="4473"/>
      <c r="J391" s="923"/>
      <c r="K391" s="2082">
        <f>K390-H391</f>
        <v>8662595</v>
      </c>
    </row>
    <row r="392" spans="1:11">
      <c r="A392" s="9724"/>
      <c r="B392" s="4382"/>
      <c r="C392" s="555" t="s">
        <v>1904</v>
      </c>
      <c r="D392" s="4478" t="s">
        <v>1893</v>
      </c>
      <c r="E392" s="4476"/>
      <c r="F392" s="4474"/>
      <c r="G392" s="4474"/>
      <c r="H392" s="4474"/>
      <c r="I392" s="4474"/>
      <c r="J392" s="460"/>
      <c r="K392" s="2083"/>
    </row>
    <row r="393" spans="1:11">
      <c r="A393" s="554"/>
      <c r="B393" s="4389"/>
      <c r="C393" s="532"/>
      <c r="D393" s="528"/>
      <c r="E393" s="584"/>
      <c r="F393" s="577"/>
      <c r="G393" s="577"/>
      <c r="H393" s="600"/>
      <c r="I393" s="577"/>
      <c r="J393" s="585">
        <v>1650</v>
      </c>
      <c r="K393" s="1978">
        <f>K391+J393</f>
        <v>8664245</v>
      </c>
    </row>
    <row r="394" spans="1:11">
      <c r="A394" s="9725"/>
      <c r="B394" s="4381"/>
      <c r="C394" s="521" t="s">
        <v>815</v>
      </c>
      <c r="D394" s="4477" t="s">
        <v>579</v>
      </c>
      <c r="E394" s="4475" t="s">
        <v>83</v>
      </c>
      <c r="F394" s="537"/>
      <c r="G394" s="4473"/>
      <c r="H394" s="9492"/>
      <c r="I394" s="9492">
        <v>210204</v>
      </c>
      <c r="J394" s="9492"/>
      <c r="K394" s="1977">
        <f>K393-I394</f>
        <v>8454041</v>
      </c>
    </row>
    <row r="395" spans="1:11">
      <c r="A395" s="9724"/>
      <c r="B395" s="4382"/>
      <c r="C395" s="522" t="s">
        <v>995</v>
      </c>
      <c r="D395" s="4478" t="s">
        <v>46</v>
      </c>
      <c r="E395" s="4476"/>
      <c r="F395" s="537"/>
      <c r="G395" s="4474"/>
      <c r="H395" s="9493"/>
      <c r="I395" s="9493"/>
      <c r="J395" s="9493"/>
      <c r="K395" s="1978"/>
    </row>
    <row r="396" spans="1:11">
      <c r="A396" s="554"/>
      <c r="B396" s="4382"/>
      <c r="C396" s="1795"/>
      <c r="D396" s="576"/>
      <c r="E396" s="582"/>
      <c r="F396" s="586"/>
      <c r="G396" s="586"/>
      <c r="H396" s="575"/>
      <c r="I396" s="575"/>
      <c r="J396" s="575">
        <v>1800</v>
      </c>
      <c r="K396" s="2035">
        <f>K394+J396</f>
        <v>8455841</v>
      </c>
    </row>
    <row r="397" spans="1:11">
      <c r="A397" s="9725"/>
      <c r="B397" s="4381" t="s">
        <v>2159</v>
      </c>
      <c r="C397" s="545" t="s">
        <v>812</v>
      </c>
      <c r="D397" s="518" t="s">
        <v>1335</v>
      </c>
      <c r="E397" s="4488"/>
      <c r="F397" s="4486"/>
      <c r="G397" s="4486"/>
      <c r="H397" s="537"/>
      <c r="I397" s="1975">
        <v>522254</v>
      </c>
      <c r="J397" s="464"/>
      <c r="K397" s="1977">
        <f>K396-I397</f>
        <v>7933587</v>
      </c>
    </row>
    <row r="398" spans="1:11">
      <c r="A398" s="9724"/>
      <c r="B398" s="4382"/>
      <c r="C398" s="553" t="s">
        <v>813</v>
      </c>
      <c r="D398" s="519" t="s">
        <v>814</v>
      </c>
      <c r="E398" s="4489"/>
      <c r="F398" s="4487"/>
      <c r="G398" s="4487"/>
      <c r="H398" s="515"/>
      <c r="I398" s="1976"/>
      <c r="J398" s="559"/>
      <c r="K398" s="1978"/>
    </row>
    <row r="399" spans="1:11">
      <c r="A399" s="554"/>
      <c r="B399" s="4382"/>
      <c r="C399" s="532"/>
      <c r="D399" s="576"/>
      <c r="E399" s="582"/>
      <c r="F399" s="577"/>
      <c r="G399" s="577"/>
      <c r="H399" s="600"/>
      <c r="I399" s="577"/>
      <c r="J399" s="585">
        <v>1800</v>
      </c>
      <c r="K399" s="1978">
        <f>K397+J399</f>
        <v>7935387</v>
      </c>
    </row>
    <row r="400" spans="1:11">
      <c r="A400" s="9725"/>
      <c r="B400" s="4381" t="s">
        <v>2160</v>
      </c>
      <c r="C400" s="474" t="s">
        <v>1109</v>
      </c>
      <c r="D400" s="4490" t="s">
        <v>1312</v>
      </c>
      <c r="E400" s="4492" t="s">
        <v>1326</v>
      </c>
      <c r="F400" s="4494"/>
      <c r="G400" s="4494">
        <v>502500</v>
      </c>
      <c r="H400" s="534"/>
      <c r="I400" s="4494"/>
      <c r="J400" s="595"/>
      <c r="K400" s="1977">
        <f>K399-G400</f>
        <v>7432887</v>
      </c>
    </row>
    <row r="401" spans="1:11">
      <c r="A401" s="9724"/>
      <c r="B401" s="4382"/>
      <c r="C401" s="477" t="s">
        <v>1311</v>
      </c>
      <c r="D401" s="4491" t="s">
        <v>1313</v>
      </c>
      <c r="E401" s="4493"/>
      <c r="F401" s="4495"/>
      <c r="G401" s="4495"/>
      <c r="H401" s="515"/>
      <c r="I401" s="4495"/>
      <c r="J401" s="595"/>
      <c r="K401" s="1978"/>
    </row>
    <row r="402" spans="1:11">
      <c r="A402" s="554"/>
      <c r="B402" s="4389"/>
      <c r="C402" s="532"/>
      <c r="D402" s="576"/>
      <c r="E402" s="582"/>
      <c r="F402" s="577"/>
      <c r="G402" s="600"/>
      <c r="H402" s="600"/>
      <c r="I402" s="600"/>
      <c r="J402" s="585">
        <v>1800</v>
      </c>
      <c r="K402" s="1978">
        <f>K400+J402</f>
        <v>7434687</v>
      </c>
    </row>
    <row r="403" spans="1:11">
      <c r="A403" s="9725"/>
      <c r="B403" s="4381" t="s">
        <v>2161</v>
      </c>
      <c r="C403" s="556" t="s">
        <v>591</v>
      </c>
      <c r="D403" s="4500"/>
      <c r="E403" s="4502"/>
      <c r="F403" s="4496">
        <v>20000000</v>
      </c>
      <c r="G403" s="4383"/>
      <c r="H403" s="4383"/>
      <c r="I403" s="4383"/>
      <c r="J403" s="4399"/>
      <c r="K403" s="2032">
        <f>K402+F403</f>
        <v>27434687</v>
      </c>
    </row>
    <row r="404" spans="1:11">
      <c r="A404" s="9724"/>
      <c r="B404" s="4382"/>
      <c r="C404" s="555"/>
      <c r="D404" s="486"/>
      <c r="E404" s="4499"/>
      <c r="F404" s="4503"/>
      <c r="G404" s="4384"/>
      <c r="H404" s="4384"/>
      <c r="I404" s="4384"/>
      <c r="J404" s="4400"/>
      <c r="K404" s="1978"/>
    </row>
    <row r="405" spans="1:11">
      <c r="A405" s="554"/>
      <c r="B405" s="4382"/>
      <c r="C405" s="532"/>
      <c r="D405" s="576"/>
      <c r="E405" s="582"/>
      <c r="F405" s="575"/>
      <c r="G405" s="575"/>
      <c r="H405" s="586"/>
      <c r="I405" s="575"/>
      <c r="J405" s="585"/>
      <c r="K405" s="1978"/>
    </row>
    <row r="406" spans="1:11">
      <c r="A406" s="9725"/>
      <c r="B406" s="4381"/>
      <c r="C406" s="474" t="s">
        <v>815</v>
      </c>
      <c r="D406" s="4500" t="s">
        <v>1150</v>
      </c>
      <c r="E406" s="4498"/>
      <c r="F406" s="4496"/>
      <c r="G406" s="4496"/>
      <c r="H406" s="4496"/>
      <c r="I406" s="4496">
        <v>434532</v>
      </c>
      <c r="J406" s="464"/>
      <c r="K406" s="1977">
        <f>K403-I406</f>
        <v>27000155</v>
      </c>
    </row>
    <row r="407" spans="1:11">
      <c r="A407" s="9724"/>
      <c r="B407" s="4382"/>
      <c r="C407" s="477" t="s">
        <v>1151</v>
      </c>
      <c r="D407" s="4501"/>
      <c r="E407" s="4499"/>
      <c r="F407" s="4497"/>
      <c r="G407" s="4497"/>
      <c r="H407" s="4497"/>
      <c r="I407" s="4497"/>
      <c r="J407" s="559"/>
      <c r="K407" s="1978"/>
    </row>
    <row r="408" spans="1:11">
      <c r="A408" s="554"/>
      <c r="B408" s="4382"/>
      <c r="C408" s="532"/>
      <c r="D408" s="528"/>
      <c r="E408" s="584"/>
      <c r="F408" s="577"/>
      <c r="G408" s="577"/>
      <c r="H408" s="600"/>
      <c r="I408" s="577"/>
      <c r="J408" s="604">
        <v>1800</v>
      </c>
      <c r="K408" s="2035">
        <f>K406+J408</f>
        <v>27001955</v>
      </c>
    </row>
    <row r="409" spans="1:11">
      <c r="A409" s="9725"/>
      <c r="B409" s="4381"/>
      <c r="C409" s="474" t="s">
        <v>1716</v>
      </c>
      <c r="D409" s="485" t="s">
        <v>46</v>
      </c>
      <c r="E409" s="4504"/>
      <c r="F409" s="4506"/>
      <c r="G409" s="4496"/>
      <c r="H409" s="4496"/>
      <c r="I409" s="4496">
        <v>415100</v>
      </c>
      <c r="J409" s="464"/>
      <c r="K409" s="4415">
        <f>K408-I409</f>
        <v>26586855</v>
      </c>
    </row>
    <row r="410" spans="1:11">
      <c r="A410" s="9724"/>
      <c r="B410" s="4382"/>
      <c r="C410" s="477" t="s">
        <v>1774</v>
      </c>
      <c r="D410" s="519"/>
      <c r="E410" s="4505"/>
      <c r="F410" s="4497"/>
      <c r="G410" s="4497"/>
      <c r="H410" s="4497"/>
      <c r="I410" s="4497"/>
      <c r="J410" s="559"/>
      <c r="K410" s="4416"/>
    </row>
    <row r="411" spans="1:11">
      <c r="A411" s="554"/>
      <c r="B411" s="4389"/>
      <c r="C411" s="532"/>
      <c r="D411" s="576"/>
      <c r="E411" s="582"/>
      <c r="F411" s="575"/>
      <c r="G411" s="600"/>
      <c r="H411" s="600"/>
      <c r="I411" s="577"/>
      <c r="J411" s="585">
        <v>750</v>
      </c>
      <c r="K411" s="4416">
        <f>K409+J411</f>
        <v>26587605</v>
      </c>
    </row>
    <row r="412" spans="1:11">
      <c r="A412" s="9725"/>
      <c r="B412" s="4381"/>
      <c r="C412" s="556" t="s">
        <v>869</v>
      </c>
      <c r="D412" s="485" t="s">
        <v>267</v>
      </c>
      <c r="E412" s="4498" t="s">
        <v>271</v>
      </c>
      <c r="F412" s="4383"/>
      <c r="G412" s="4496">
        <v>204550</v>
      </c>
      <c r="H412" s="4383"/>
      <c r="I412" s="4383"/>
      <c r="J412" s="4399"/>
      <c r="K412" s="4415">
        <f>K411-G412</f>
        <v>26383055</v>
      </c>
    </row>
    <row r="413" spans="1:11">
      <c r="A413" s="9724"/>
      <c r="B413" s="4382"/>
      <c r="C413" s="555" t="s">
        <v>2162</v>
      </c>
      <c r="D413" s="486" t="s">
        <v>304</v>
      </c>
      <c r="E413" s="4499"/>
      <c r="F413" s="4384"/>
      <c r="G413" s="4394"/>
      <c r="H413" s="4384"/>
      <c r="I413" s="4384"/>
      <c r="J413" s="4400"/>
      <c r="K413" s="4416"/>
    </row>
    <row r="414" spans="1:11">
      <c r="A414" s="554"/>
      <c r="B414" s="4389"/>
      <c r="C414" s="532"/>
      <c r="D414" s="576"/>
      <c r="E414" s="582"/>
      <c r="F414" s="577"/>
      <c r="G414" s="577"/>
      <c r="H414" s="600"/>
      <c r="I414" s="577"/>
      <c r="J414" s="604">
        <v>1650</v>
      </c>
      <c r="K414" s="4418">
        <f>K412+J414</f>
        <v>26384705</v>
      </c>
    </row>
    <row r="415" spans="1:11">
      <c r="A415" s="9725"/>
      <c r="B415" s="4381"/>
      <c r="C415" s="474" t="s">
        <v>815</v>
      </c>
      <c r="D415" s="4500" t="s">
        <v>2163</v>
      </c>
      <c r="E415" s="4498" t="s">
        <v>2164</v>
      </c>
      <c r="F415" s="4383"/>
      <c r="G415" s="4383">
        <v>296583</v>
      </c>
      <c r="H415" s="4383"/>
      <c r="I415" s="4383"/>
      <c r="J415" s="4399"/>
      <c r="K415" s="4415">
        <f>K414-G415</f>
        <v>26088122</v>
      </c>
    </row>
    <row r="416" spans="1:11">
      <c r="A416" s="9724"/>
      <c r="B416" s="4382"/>
      <c r="C416" s="477" t="s">
        <v>2165</v>
      </c>
      <c r="D416" s="4501" t="s">
        <v>1819</v>
      </c>
      <c r="E416" s="4499"/>
      <c r="F416" s="4394"/>
      <c r="G416" s="4384"/>
      <c r="H416" s="4384"/>
      <c r="I416" s="4384"/>
      <c r="J416" s="4400"/>
      <c r="K416" s="4416"/>
    </row>
    <row r="417" spans="1:11">
      <c r="A417" s="554"/>
      <c r="B417" s="4389"/>
      <c r="C417" s="529"/>
      <c r="D417" s="602"/>
      <c r="E417" s="605"/>
      <c r="F417" s="577"/>
      <c r="G417" s="577"/>
      <c r="H417" s="600"/>
      <c r="I417" s="577"/>
      <c r="J417" s="585">
        <v>1800</v>
      </c>
      <c r="K417" s="4418">
        <f>K415+J417</f>
        <v>26089922</v>
      </c>
    </row>
    <row r="418" spans="1:11">
      <c r="A418" s="9725"/>
      <c r="B418" s="4381"/>
      <c r="C418" s="457" t="s">
        <v>781</v>
      </c>
      <c r="D418" s="4500" t="s">
        <v>1845</v>
      </c>
      <c r="E418" s="4498"/>
      <c r="F418" s="4496"/>
      <c r="G418" s="4496"/>
      <c r="H418" s="537"/>
      <c r="I418" s="4496">
        <v>88140</v>
      </c>
      <c r="J418" s="595"/>
      <c r="K418" s="4415">
        <f>K417-I418</f>
        <v>26001782</v>
      </c>
    </row>
    <row r="419" spans="1:11">
      <c r="A419" s="9724"/>
      <c r="B419" s="4382"/>
      <c r="C419" s="461" t="s">
        <v>1061</v>
      </c>
      <c r="D419" s="4501"/>
      <c r="E419" s="4499"/>
      <c r="F419" s="4497"/>
      <c r="G419" s="4497"/>
      <c r="H419" s="515"/>
      <c r="I419" s="4497"/>
      <c r="J419" s="559"/>
      <c r="K419" s="4416"/>
    </row>
    <row r="420" spans="1:11">
      <c r="A420" s="554"/>
      <c r="B420" s="4389"/>
      <c r="C420" s="532"/>
      <c r="D420" s="576"/>
      <c r="E420" s="582"/>
      <c r="F420" s="577"/>
      <c r="G420" s="577"/>
      <c r="H420" s="600"/>
      <c r="I420" s="577"/>
      <c r="J420" s="604">
        <v>1500</v>
      </c>
      <c r="K420" s="4416">
        <f>K418+J420</f>
        <v>26003282</v>
      </c>
    </row>
    <row r="421" spans="1:11">
      <c r="A421" s="9725"/>
      <c r="B421" s="4381" t="s">
        <v>2166</v>
      </c>
      <c r="C421" s="556" t="s">
        <v>815</v>
      </c>
      <c r="D421" s="4507" t="s">
        <v>955</v>
      </c>
      <c r="E421" s="4509" t="s">
        <v>1232</v>
      </c>
      <c r="F421" s="4511"/>
      <c r="G421" s="4511"/>
      <c r="H421" s="4511"/>
      <c r="I421" s="4511">
        <v>500680</v>
      </c>
      <c r="J421" s="595"/>
      <c r="K421" s="1977">
        <f>K420-I421</f>
        <v>25502602</v>
      </c>
    </row>
    <row r="422" spans="1:11">
      <c r="A422" s="9724"/>
      <c r="B422" s="4382"/>
      <c r="C422" s="555" t="s">
        <v>1186</v>
      </c>
      <c r="D422" s="4508" t="s">
        <v>956</v>
      </c>
      <c r="E422" s="4510"/>
      <c r="F422" s="4512"/>
      <c r="G422" s="4512"/>
      <c r="H422" s="4512"/>
      <c r="I422" s="4512"/>
      <c r="J422" s="595"/>
      <c r="K422" s="1978"/>
    </row>
    <row r="423" spans="1:11">
      <c r="A423" s="554"/>
      <c r="B423" s="4389"/>
      <c r="C423" s="465"/>
      <c r="D423" s="602"/>
      <c r="E423" s="605"/>
      <c r="F423" s="577"/>
      <c r="G423" s="600"/>
      <c r="H423" s="600"/>
      <c r="I423" s="600"/>
      <c r="J423" s="585">
        <v>1800</v>
      </c>
      <c r="K423" s="4416">
        <f>K421+J423</f>
        <v>25504402</v>
      </c>
    </row>
    <row r="424" spans="1:11">
      <c r="A424" s="9725"/>
      <c r="B424" s="4381"/>
      <c r="C424" s="556" t="s">
        <v>796</v>
      </c>
      <c r="D424" s="4507" t="s">
        <v>955</v>
      </c>
      <c r="E424" s="4509" t="s">
        <v>1232</v>
      </c>
      <c r="F424" s="4511"/>
      <c r="G424" s="4511"/>
      <c r="H424" s="4511"/>
      <c r="I424" s="4511">
        <v>63300</v>
      </c>
      <c r="J424" s="4513"/>
      <c r="K424" s="4415">
        <f>K423-I424</f>
        <v>25441102</v>
      </c>
    </row>
    <row r="425" spans="1:11">
      <c r="A425" s="9724"/>
      <c r="B425" s="4382"/>
      <c r="C425" s="477" t="s">
        <v>1187</v>
      </c>
      <c r="D425" s="4508" t="s">
        <v>956</v>
      </c>
      <c r="E425" s="4510"/>
      <c r="F425" s="4512"/>
      <c r="G425" s="4512"/>
      <c r="H425" s="4512"/>
      <c r="I425" s="4512"/>
      <c r="J425" s="4514"/>
      <c r="K425" s="4416"/>
    </row>
    <row r="426" spans="1:11">
      <c r="A426" s="554"/>
      <c r="B426" s="4382"/>
      <c r="C426" s="532"/>
      <c r="D426" s="576"/>
      <c r="E426" s="582"/>
      <c r="F426" s="577"/>
      <c r="G426" s="577"/>
      <c r="H426" s="600"/>
      <c r="I426" s="577"/>
      <c r="J426" s="604">
        <v>750</v>
      </c>
      <c r="K426" s="4416">
        <f>K424+J426</f>
        <v>25441852</v>
      </c>
    </row>
    <row r="427" spans="1:11">
      <c r="A427" s="9725"/>
      <c r="B427" s="4381"/>
      <c r="C427" s="556" t="s">
        <v>781</v>
      </c>
      <c r="D427" s="4507" t="s">
        <v>1255</v>
      </c>
      <c r="E427" s="4509" t="s">
        <v>1256</v>
      </c>
      <c r="F427" s="4511"/>
      <c r="G427" s="4511"/>
      <c r="H427" s="537"/>
      <c r="I427" s="4511">
        <v>51340</v>
      </c>
      <c r="J427" s="595"/>
      <c r="K427" s="4415">
        <f>K426-I427</f>
        <v>25390512</v>
      </c>
    </row>
    <row r="428" spans="1:11">
      <c r="A428" s="9724"/>
      <c r="B428" s="4382"/>
      <c r="C428" s="555" t="s">
        <v>1161</v>
      </c>
      <c r="D428" s="4508" t="s">
        <v>746</v>
      </c>
      <c r="E428" s="4510"/>
      <c r="F428" s="4512"/>
      <c r="G428" s="4512"/>
      <c r="H428" s="515"/>
      <c r="I428" s="4512"/>
      <c r="J428" s="595"/>
      <c r="K428" s="4416"/>
    </row>
    <row r="429" spans="1:11">
      <c r="A429" s="554"/>
      <c r="B429" s="4389"/>
      <c r="C429" s="532"/>
      <c r="D429" s="576"/>
      <c r="E429" s="582"/>
      <c r="F429" s="577"/>
      <c r="G429" s="577"/>
      <c r="H429" s="600"/>
      <c r="I429" s="577"/>
      <c r="J429" s="585">
        <v>1500</v>
      </c>
      <c r="K429" s="4416">
        <f>K427+J429</f>
        <v>25392012</v>
      </c>
    </row>
    <row r="430" spans="1:11">
      <c r="A430" s="9725"/>
      <c r="B430" s="4381" t="s">
        <v>2167</v>
      </c>
      <c r="C430" s="556" t="s">
        <v>952</v>
      </c>
      <c r="D430" s="4517" t="s">
        <v>983</v>
      </c>
      <c r="E430" s="4519" t="s">
        <v>262</v>
      </c>
      <c r="F430" s="4515"/>
      <c r="G430" s="4521">
        <v>52500</v>
      </c>
      <c r="H430" s="534"/>
      <c r="I430" s="4515"/>
      <c r="J430" s="595"/>
      <c r="K430" s="4415">
        <f>K429-G430</f>
        <v>25339512</v>
      </c>
    </row>
    <row r="431" spans="1:11">
      <c r="A431" s="9724"/>
      <c r="B431" s="4382"/>
      <c r="C431" s="555" t="s">
        <v>1581</v>
      </c>
      <c r="D431" s="4518" t="s">
        <v>38</v>
      </c>
      <c r="E431" s="4520"/>
      <c r="F431" s="4516"/>
      <c r="G431" s="4522"/>
      <c r="H431" s="515"/>
      <c r="I431" s="4516"/>
      <c r="J431" s="559"/>
      <c r="K431" s="4416"/>
    </row>
    <row r="432" spans="1:11">
      <c r="A432" s="554"/>
      <c r="B432" s="4382"/>
      <c r="C432" s="532"/>
      <c r="D432" s="576"/>
      <c r="E432" s="584"/>
      <c r="F432" s="600"/>
      <c r="G432" s="600"/>
      <c r="H432" s="600"/>
      <c r="I432" s="600"/>
      <c r="J432" s="604">
        <v>1800</v>
      </c>
      <c r="K432" s="4418">
        <f>K430+J432</f>
        <v>25341312</v>
      </c>
    </row>
    <row r="433" spans="1:11">
      <c r="A433" s="9725"/>
      <c r="B433" s="4381"/>
      <c r="C433" s="556" t="s">
        <v>1109</v>
      </c>
      <c r="D433" s="4523" t="s">
        <v>1112</v>
      </c>
      <c r="E433" s="974" t="s">
        <v>1114</v>
      </c>
      <c r="F433" s="4527"/>
      <c r="G433" s="4527">
        <v>502500</v>
      </c>
      <c r="H433" s="537"/>
      <c r="I433" s="1975"/>
      <c r="J433" s="595"/>
      <c r="K433" s="4415">
        <f>K432-G433</f>
        <v>24838812</v>
      </c>
    </row>
    <row r="434" spans="1:11">
      <c r="A434" s="9724"/>
      <c r="B434" s="4382"/>
      <c r="C434" s="555" t="s">
        <v>1111</v>
      </c>
      <c r="D434" s="4524" t="s">
        <v>1113</v>
      </c>
      <c r="E434" s="4533"/>
      <c r="F434" s="4528"/>
      <c r="G434" s="4528"/>
      <c r="H434" s="515"/>
      <c r="I434" s="1976"/>
      <c r="J434" s="595"/>
      <c r="K434" s="4416"/>
    </row>
    <row r="435" spans="1:11">
      <c r="A435" s="554"/>
      <c r="B435" s="4389"/>
      <c r="C435" s="532"/>
      <c r="D435" s="576"/>
      <c r="E435" s="582"/>
      <c r="F435" s="575"/>
      <c r="G435" s="575"/>
      <c r="H435" s="586"/>
      <c r="I435" s="2196"/>
      <c r="J435" s="585">
        <v>1800</v>
      </c>
      <c r="K435" s="4416">
        <f>K433+J435</f>
        <v>24840612</v>
      </c>
    </row>
    <row r="436" spans="1:11">
      <c r="A436" s="9725"/>
      <c r="B436" s="4381"/>
      <c r="C436" s="517" t="s">
        <v>864</v>
      </c>
      <c r="D436" s="4523" t="s">
        <v>743</v>
      </c>
      <c r="E436" s="4525" t="s">
        <v>1177</v>
      </c>
      <c r="F436" s="4527"/>
      <c r="G436" s="4531">
        <v>102500</v>
      </c>
      <c r="H436" s="4527"/>
      <c r="I436" s="4527"/>
      <c r="J436" s="4534"/>
      <c r="K436" s="4415">
        <f>K435-G436</f>
        <v>24738112</v>
      </c>
    </row>
    <row r="437" spans="1:11">
      <c r="A437" s="9724"/>
      <c r="B437" s="4382"/>
      <c r="C437" s="555" t="s">
        <v>1028</v>
      </c>
      <c r="D437" s="4524" t="s">
        <v>46</v>
      </c>
      <c r="E437" s="4526"/>
      <c r="F437" s="4528"/>
      <c r="G437" s="4532"/>
      <c r="H437" s="4528"/>
      <c r="I437" s="4528"/>
      <c r="J437" s="4535"/>
      <c r="K437" s="4416"/>
    </row>
    <row r="438" spans="1:11">
      <c r="A438" s="554"/>
      <c r="B438" s="4389"/>
      <c r="C438" s="532"/>
      <c r="D438" s="576"/>
      <c r="E438" s="582"/>
      <c r="F438" s="577"/>
      <c r="G438" s="577"/>
      <c r="H438" s="600"/>
      <c r="I438" s="577"/>
      <c r="J438" s="604">
        <v>1800</v>
      </c>
      <c r="K438" s="4416">
        <f>K436+J438</f>
        <v>24739912</v>
      </c>
    </row>
    <row r="439" spans="1:11">
      <c r="A439" s="9725"/>
      <c r="B439" s="4381"/>
      <c r="C439" s="474" t="s">
        <v>796</v>
      </c>
      <c r="D439" s="4536" t="s">
        <v>1167</v>
      </c>
      <c r="E439" s="4525" t="s">
        <v>195</v>
      </c>
      <c r="F439" s="4527"/>
      <c r="G439" s="4527"/>
      <c r="H439" s="4527"/>
      <c r="I439" s="4527">
        <v>172300</v>
      </c>
      <c r="J439" s="4534"/>
      <c r="K439" s="4415">
        <f>K438-I439</f>
        <v>24567612</v>
      </c>
    </row>
    <row r="440" spans="1:11">
      <c r="A440" s="9724"/>
      <c r="B440" s="4382"/>
      <c r="C440" s="477" t="s">
        <v>1802</v>
      </c>
      <c r="D440" s="4537" t="s">
        <v>38</v>
      </c>
      <c r="E440" s="4526"/>
      <c r="F440" s="4528"/>
      <c r="G440" s="4528"/>
      <c r="H440" s="4528"/>
      <c r="I440" s="4528"/>
      <c r="J440" s="4535"/>
      <c r="K440" s="4416"/>
    </row>
    <row r="441" spans="1:11">
      <c r="A441" s="554"/>
      <c r="B441" s="4389"/>
      <c r="C441" s="532"/>
      <c r="D441" s="576"/>
      <c r="E441" s="582"/>
      <c r="F441" s="577"/>
      <c r="G441" s="577"/>
      <c r="H441" s="600"/>
      <c r="I441" s="577"/>
      <c r="J441" s="585">
        <v>750</v>
      </c>
      <c r="K441" s="4418">
        <f>K439+J441</f>
        <v>24568362</v>
      </c>
    </row>
    <row r="442" spans="1:11">
      <c r="A442" s="9725"/>
      <c r="B442" s="4381"/>
      <c r="C442" s="474" t="s">
        <v>781</v>
      </c>
      <c r="D442" s="4536" t="s">
        <v>1167</v>
      </c>
      <c r="E442" s="4525" t="s">
        <v>195</v>
      </c>
      <c r="F442" s="4527"/>
      <c r="G442" s="4527"/>
      <c r="H442" s="537"/>
      <c r="I442" s="4527">
        <v>64640</v>
      </c>
      <c r="J442" s="595"/>
      <c r="K442" s="4415">
        <f>K441-I442</f>
        <v>24503722</v>
      </c>
    </row>
    <row r="443" spans="1:11">
      <c r="A443" s="9724"/>
      <c r="B443" s="4382"/>
      <c r="C443" s="477" t="s">
        <v>1239</v>
      </c>
      <c r="D443" s="4537" t="s">
        <v>38</v>
      </c>
      <c r="E443" s="4526"/>
      <c r="F443" s="4528"/>
      <c r="G443" s="4528"/>
      <c r="H443" s="515"/>
      <c r="I443" s="4528"/>
      <c r="J443" s="595"/>
      <c r="K443" s="4416"/>
    </row>
    <row r="444" spans="1:11">
      <c r="A444" s="554"/>
      <c r="B444" s="4389"/>
      <c r="C444" s="532"/>
      <c r="D444" s="576"/>
      <c r="E444" s="582"/>
      <c r="F444" s="577"/>
      <c r="G444" s="577"/>
      <c r="H444" s="600"/>
      <c r="I444" s="577"/>
      <c r="J444" s="585">
        <v>1500</v>
      </c>
      <c r="K444" s="4416">
        <f>K442+J444</f>
        <v>24505222</v>
      </c>
    </row>
    <row r="445" spans="1:11">
      <c r="A445" s="9725"/>
      <c r="B445" s="4381"/>
      <c r="C445" s="474" t="s">
        <v>781</v>
      </c>
      <c r="D445" s="4536" t="s">
        <v>1167</v>
      </c>
      <c r="E445" s="4525" t="s">
        <v>195</v>
      </c>
      <c r="F445" s="4527"/>
      <c r="G445" s="4527"/>
      <c r="H445" s="4527"/>
      <c r="I445" s="4527">
        <v>114140</v>
      </c>
      <c r="J445" s="464"/>
      <c r="K445" s="4415">
        <f>K444-I445</f>
        <v>24391082</v>
      </c>
    </row>
    <row r="446" spans="1:11">
      <c r="A446" s="9724"/>
      <c r="B446" s="4382"/>
      <c r="C446" s="477" t="s">
        <v>1238</v>
      </c>
      <c r="D446" s="4537" t="s">
        <v>38</v>
      </c>
      <c r="E446" s="4526"/>
      <c r="F446" s="4528"/>
      <c r="G446" s="4528"/>
      <c r="H446" s="4528"/>
      <c r="I446" s="4528"/>
      <c r="J446" s="559"/>
      <c r="K446" s="4416"/>
    </row>
    <row r="447" spans="1:11">
      <c r="A447" s="554"/>
      <c r="B447" s="4389"/>
      <c r="C447" s="532"/>
      <c r="D447" s="576"/>
      <c r="E447" s="582"/>
      <c r="F447" s="577"/>
      <c r="G447" s="577"/>
      <c r="H447" s="600"/>
      <c r="I447" s="577"/>
      <c r="J447" s="585">
        <v>1500</v>
      </c>
      <c r="K447" s="4419">
        <f>K445+J447</f>
        <v>24392582</v>
      </c>
    </row>
    <row r="448" spans="1:11">
      <c r="A448" s="9725"/>
      <c r="B448" s="4381"/>
      <c r="C448" s="457" t="s">
        <v>781</v>
      </c>
      <c r="D448" s="4536" t="s">
        <v>1167</v>
      </c>
      <c r="E448" s="4538" t="s">
        <v>195</v>
      </c>
      <c r="F448" s="4531"/>
      <c r="G448" s="4531"/>
      <c r="H448" s="943"/>
      <c r="I448" s="4531">
        <v>112640</v>
      </c>
      <c r="J448" s="595"/>
      <c r="K448" s="4415">
        <f>K447-I448</f>
        <v>24279942</v>
      </c>
    </row>
    <row r="449" spans="1:11">
      <c r="A449" s="9724"/>
      <c r="B449" s="4382"/>
      <c r="C449" s="461" t="s">
        <v>1237</v>
      </c>
      <c r="D449" s="4537" t="s">
        <v>38</v>
      </c>
      <c r="E449" s="4539"/>
      <c r="F449" s="4532"/>
      <c r="G449" s="4532"/>
      <c r="H449" s="460"/>
      <c r="I449" s="4532"/>
      <c r="J449" s="595"/>
      <c r="K449" s="4416"/>
    </row>
    <row r="450" spans="1:11">
      <c r="A450" s="557"/>
      <c r="B450" s="4403"/>
      <c r="C450" s="465"/>
      <c r="D450" s="602"/>
      <c r="E450" s="605"/>
      <c r="F450" s="577"/>
      <c r="G450" s="577"/>
      <c r="H450" s="600"/>
      <c r="I450" s="577"/>
      <c r="J450" s="585">
        <v>1500</v>
      </c>
      <c r="K450" s="4420">
        <f>K448+J450</f>
        <v>24281442</v>
      </c>
    </row>
    <row r="451" spans="1:11">
      <c r="A451" s="9725"/>
      <c r="B451" s="4381"/>
      <c r="C451" s="457" t="s">
        <v>781</v>
      </c>
      <c r="D451" s="4536" t="s">
        <v>1167</v>
      </c>
      <c r="E451" s="4538" t="s">
        <v>195</v>
      </c>
      <c r="F451" s="4531"/>
      <c r="G451" s="4531"/>
      <c r="H451" s="943"/>
      <c r="I451" s="4531">
        <v>20390</v>
      </c>
      <c r="J451" s="595"/>
      <c r="K451" s="4415">
        <f>K450-I451</f>
        <v>24261052</v>
      </c>
    </row>
    <row r="452" spans="1:11">
      <c r="A452" s="9724"/>
      <c r="B452" s="4382"/>
      <c r="C452" s="461" t="s">
        <v>2066</v>
      </c>
      <c r="D452" s="4537" t="s">
        <v>38</v>
      </c>
      <c r="E452" s="4539"/>
      <c r="F452" s="4532"/>
      <c r="G452" s="4532"/>
      <c r="H452" s="460"/>
      <c r="I452" s="4532"/>
      <c r="J452" s="595"/>
      <c r="K452" s="4416"/>
    </row>
    <row r="453" spans="1:11">
      <c r="A453" s="554"/>
      <c r="B453" s="4389"/>
      <c r="C453" s="465"/>
      <c r="D453" s="602"/>
      <c r="E453" s="605"/>
      <c r="F453" s="577"/>
      <c r="G453" s="577"/>
      <c r="H453" s="600"/>
      <c r="I453" s="577"/>
      <c r="J453" s="585">
        <v>1500</v>
      </c>
      <c r="K453" s="4416">
        <f>K451+J453</f>
        <v>24262552</v>
      </c>
    </row>
    <row r="454" spans="1:11">
      <c r="A454" s="9725"/>
      <c r="B454" s="4381"/>
      <c r="C454" s="556" t="s">
        <v>815</v>
      </c>
      <c r="D454" s="4523" t="s">
        <v>627</v>
      </c>
      <c r="E454" s="4529" t="s">
        <v>92</v>
      </c>
      <c r="F454" s="4527"/>
      <c r="G454" s="4527"/>
      <c r="H454" s="4527"/>
      <c r="I454" s="4527">
        <v>122483</v>
      </c>
      <c r="J454" s="464"/>
      <c r="K454" s="4415">
        <f>K453-I454</f>
        <v>24140069</v>
      </c>
    </row>
    <row r="455" spans="1:11">
      <c r="A455" s="9724"/>
      <c r="B455" s="4382"/>
      <c r="C455" s="555" t="s">
        <v>1440</v>
      </c>
      <c r="D455" s="4524" t="s">
        <v>1479</v>
      </c>
      <c r="E455" s="4530"/>
      <c r="F455" s="4528"/>
      <c r="G455" s="4528"/>
      <c r="H455" s="4528"/>
      <c r="I455" s="4528"/>
      <c r="J455" s="559"/>
      <c r="K455" s="4416"/>
    </row>
    <row r="456" spans="1:11">
      <c r="A456" s="554"/>
      <c r="B456" s="4382"/>
      <c r="C456" s="532"/>
      <c r="D456" s="576"/>
      <c r="E456" s="582"/>
      <c r="F456" s="577"/>
      <c r="G456" s="577"/>
      <c r="H456" s="600"/>
      <c r="I456" s="577"/>
      <c r="J456" s="604">
        <v>1800</v>
      </c>
      <c r="K456" s="4418">
        <f>K454+J456</f>
        <v>24141869</v>
      </c>
    </row>
    <row r="457" spans="1:11">
      <c r="A457" s="9725"/>
      <c r="B457" s="4381"/>
      <c r="C457" s="457" t="s">
        <v>781</v>
      </c>
      <c r="D457" s="4523" t="s">
        <v>627</v>
      </c>
      <c r="E457" s="4529" t="s">
        <v>92</v>
      </c>
      <c r="F457" s="4527"/>
      <c r="G457" s="4527"/>
      <c r="H457" s="4527"/>
      <c r="I457" s="4527">
        <v>90390</v>
      </c>
      <c r="J457" s="4534"/>
      <c r="K457" s="4415">
        <f>K456-I457</f>
        <v>24051479</v>
      </c>
    </row>
    <row r="458" spans="1:11">
      <c r="A458" s="9724"/>
      <c r="B458" s="4382"/>
      <c r="C458" s="461" t="s">
        <v>1445</v>
      </c>
      <c r="D458" s="4524" t="s">
        <v>1479</v>
      </c>
      <c r="E458" s="4530"/>
      <c r="F458" s="4528"/>
      <c r="G458" s="4528"/>
      <c r="H458" s="4528"/>
      <c r="I458" s="4528"/>
      <c r="J458" s="4535"/>
      <c r="K458" s="4416"/>
    </row>
    <row r="459" spans="1:11">
      <c r="A459" s="554"/>
      <c r="B459" s="4389"/>
      <c r="C459" s="532"/>
      <c r="D459" s="576"/>
      <c r="E459" s="582"/>
      <c r="F459" s="577"/>
      <c r="G459" s="577"/>
      <c r="H459" s="600"/>
      <c r="I459" s="577"/>
      <c r="J459" s="604">
        <v>1500</v>
      </c>
      <c r="K459" s="4416">
        <f>K457+J459</f>
        <v>24052979</v>
      </c>
    </row>
    <row r="460" spans="1:11">
      <c r="A460" s="9725"/>
      <c r="B460" s="4381"/>
      <c r="C460" s="474" t="s">
        <v>815</v>
      </c>
      <c r="D460" s="4523" t="s">
        <v>627</v>
      </c>
      <c r="E460" s="4529" t="s">
        <v>92</v>
      </c>
      <c r="F460" s="4527"/>
      <c r="G460" s="4527"/>
      <c r="H460" s="537"/>
      <c r="I460" s="4527">
        <v>75238</v>
      </c>
      <c r="J460" s="595"/>
      <c r="K460" s="4415">
        <f>K459-I460</f>
        <v>23977741</v>
      </c>
    </row>
    <row r="461" spans="1:11">
      <c r="A461" s="9724"/>
      <c r="B461" s="4382"/>
      <c r="C461" s="461" t="s">
        <v>1443</v>
      </c>
      <c r="D461" s="4524" t="s">
        <v>1479</v>
      </c>
      <c r="E461" s="4530"/>
      <c r="F461" s="4528"/>
      <c r="G461" s="4528"/>
      <c r="H461" s="515"/>
      <c r="I461" s="4528"/>
      <c r="J461" s="595"/>
      <c r="K461" s="4416"/>
    </row>
    <row r="462" spans="1:11">
      <c r="A462" s="554"/>
      <c r="B462" s="4389"/>
      <c r="C462" s="532"/>
      <c r="D462" s="576"/>
      <c r="E462" s="582"/>
      <c r="F462" s="577"/>
      <c r="G462" s="577"/>
      <c r="H462" s="600"/>
      <c r="I462" s="577"/>
      <c r="J462" s="585">
        <v>1800</v>
      </c>
      <c r="K462" s="4416">
        <f>K460+J462</f>
        <v>23979541</v>
      </c>
    </row>
    <row r="463" spans="1:11">
      <c r="A463" s="9725"/>
      <c r="B463" s="4381"/>
      <c r="C463" s="474" t="s">
        <v>781</v>
      </c>
      <c r="D463" s="4523" t="s">
        <v>627</v>
      </c>
      <c r="E463" s="4529" t="s">
        <v>92</v>
      </c>
      <c r="F463" s="457"/>
      <c r="G463" s="4540"/>
      <c r="H463" s="4534"/>
      <c r="I463" s="4527">
        <v>20940</v>
      </c>
      <c r="J463" s="595"/>
      <c r="K463" s="4415">
        <f>K462-I463</f>
        <v>23958601</v>
      </c>
    </row>
    <row r="464" spans="1:11">
      <c r="A464" s="9724"/>
      <c r="B464" s="4382"/>
      <c r="C464" s="477" t="s">
        <v>1444</v>
      </c>
      <c r="D464" s="4524" t="s">
        <v>1479</v>
      </c>
      <c r="E464" s="4530"/>
      <c r="F464" s="461"/>
      <c r="G464" s="4541"/>
      <c r="H464" s="4535"/>
      <c r="I464" s="4528"/>
      <c r="J464" s="595"/>
      <c r="K464" s="4416"/>
    </row>
    <row r="465" spans="1:11">
      <c r="A465" s="554"/>
      <c r="B465" s="4381"/>
      <c r="C465" s="532"/>
      <c r="D465" s="576"/>
      <c r="E465" s="582"/>
      <c r="F465" s="577"/>
      <c r="G465" s="577"/>
      <c r="H465" s="600"/>
      <c r="I465" s="577"/>
      <c r="J465" s="585">
        <v>1500</v>
      </c>
      <c r="K465" s="1368">
        <f>K463+J465</f>
        <v>23960101</v>
      </c>
    </row>
    <row r="466" spans="1:11">
      <c r="A466" s="557"/>
      <c r="B466" s="4381"/>
      <c r="C466" s="474" t="s">
        <v>781</v>
      </c>
      <c r="D466" s="4523" t="s">
        <v>627</v>
      </c>
      <c r="E466" s="4529" t="s">
        <v>92</v>
      </c>
      <c r="F466" s="457"/>
      <c r="G466" s="4540"/>
      <c r="H466" s="4534"/>
      <c r="I466" s="4527">
        <v>94590</v>
      </c>
      <c r="J466" s="595"/>
      <c r="K466" s="1977">
        <f>K465-I466</f>
        <v>23865511</v>
      </c>
    </row>
    <row r="467" spans="1:11">
      <c r="A467" s="557"/>
      <c r="B467" s="4382"/>
      <c r="C467" s="477" t="s">
        <v>2168</v>
      </c>
      <c r="D467" s="4524" t="s">
        <v>1479</v>
      </c>
      <c r="E467" s="4530"/>
      <c r="F467" s="461"/>
      <c r="G467" s="4541"/>
      <c r="H467" s="4535"/>
      <c r="I467" s="4528"/>
      <c r="J467" s="595"/>
      <c r="K467" s="1978"/>
    </row>
    <row r="468" spans="1:11">
      <c r="A468" s="2497"/>
      <c r="B468" s="4389"/>
      <c r="C468" s="532"/>
      <c r="D468" s="576"/>
      <c r="E468" s="582"/>
      <c r="F468" s="577"/>
      <c r="G468" s="577"/>
      <c r="H468" s="600"/>
      <c r="I468" s="577"/>
      <c r="J468" s="585">
        <v>1500</v>
      </c>
      <c r="K468" s="4419">
        <f>K466+J468</f>
        <v>23867011</v>
      </c>
    </row>
    <row r="469" spans="1:11">
      <c r="A469" s="557"/>
      <c r="B469" s="4381" t="s">
        <v>2169</v>
      </c>
      <c r="C469" s="457" t="s">
        <v>781</v>
      </c>
      <c r="D469" s="4546" t="s">
        <v>1363</v>
      </c>
      <c r="E469" s="4544"/>
      <c r="F469" s="4542"/>
      <c r="G469" s="4542"/>
      <c r="H469" s="4542">
        <v>1010140</v>
      </c>
      <c r="I469" s="4542"/>
      <c r="J469" s="4554"/>
      <c r="K469" s="1977">
        <f>K468-H469</f>
        <v>22856871</v>
      </c>
    </row>
    <row r="470" spans="1:11">
      <c r="A470" s="557"/>
      <c r="B470" s="4403"/>
      <c r="C470" s="461" t="s">
        <v>1362</v>
      </c>
      <c r="D470" s="4547"/>
      <c r="E470" s="533"/>
      <c r="F470" s="4543"/>
      <c r="G470" s="4543"/>
      <c r="H470" s="4543"/>
      <c r="I470" s="4543"/>
      <c r="J470" s="4555"/>
      <c r="K470" s="1978"/>
    </row>
    <row r="471" spans="1:11">
      <c r="A471" s="2497"/>
      <c r="B471" s="4389"/>
      <c r="C471" s="532"/>
      <c r="D471" s="576"/>
      <c r="E471" s="582"/>
      <c r="F471" s="577"/>
      <c r="G471" s="577"/>
      <c r="H471" s="600"/>
      <c r="I471" s="577"/>
      <c r="J471" s="585">
        <v>1500</v>
      </c>
      <c r="K471" s="4419">
        <f>K469+J471</f>
        <v>22858371</v>
      </c>
    </row>
    <row r="472" spans="1:11">
      <c r="A472" s="557"/>
      <c r="B472" s="4381"/>
      <c r="C472" s="556" t="s">
        <v>781</v>
      </c>
      <c r="D472" s="4546" t="s">
        <v>1184</v>
      </c>
      <c r="E472" s="4544"/>
      <c r="F472" s="4542"/>
      <c r="G472" s="4542"/>
      <c r="H472" s="4542">
        <v>408640</v>
      </c>
      <c r="I472" s="4542"/>
      <c r="J472" s="4554"/>
      <c r="K472" s="2195">
        <f>K471-H472</f>
        <v>22449731</v>
      </c>
    </row>
    <row r="473" spans="1:11">
      <c r="A473" s="557"/>
      <c r="B473" s="4382"/>
      <c r="C473" s="555" t="s">
        <v>1182</v>
      </c>
      <c r="D473" s="4547"/>
      <c r="E473" s="4545"/>
      <c r="F473" s="4543"/>
      <c r="G473" s="4543"/>
      <c r="H473" s="4543"/>
      <c r="I473" s="4543"/>
      <c r="J473" s="4555"/>
      <c r="K473" s="2195"/>
    </row>
    <row r="474" spans="1:11">
      <c r="A474" s="2497"/>
      <c r="B474" s="4389"/>
      <c r="C474" s="532"/>
      <c r="D474" s="576"/>
      <c r="E474" s="582"/>
      <c r="F474" s="577"/>
      <c r="G474" s="577"/>
      <c r="H474" s="600"/>
      <c r="I474" s="577"/>
      <c r="J474" s="585">
        <v>1500</v>
      </c>
      <c r="K474" s="4419">
        <f>K472+J474</f>
        <v>22451231</v>
      </c>
    </row>
    <row r="475" spans="1:11">
      <c r="A475" s="525"/>
      <c r="B475" s="4381"/>
      <c r="C475" s="556" t="s">
        <v>781</v>
      </c>
      <c r="D475" s="4552" t="s">
        <v>1496</v>
      </c>
      <c r="E475" s="974" t="s">
        <v>1497</v>
      </c>
      <c r="F475" s="4542"/>
      <c r="G475" s="4542">
        <v>16140</v>
      </c>
      <c r="H475" s="4542"/>
      <c r="I475" s="4542"/>
      <c r="J475" s="4554"/>
      <c r="K475" s="1977">
        <f>K474-G475</f>
        <v>22435091</v>
      </c>
    </row>
    <row r="476" spans="1:11">
      <c r="A476" s="554"/>
      <c r="B476" s="4382"/>
      <c r="C476" s="555" t="s">
        <v>1493</v>
      </c>
      <c r="D476" s="4547" t="s">
        <v>38</v>
      </c>
      <c r="E476" s="4545"/>
      <c r="F476" s="4543"/>
      <c r="G476" s="4543"/>
      <c r="H476" s="4543"/>
      <c r="I476" s="4543"/>
      <c r="J476" s="4555"/>
      <c r="K476" s="1978"/>
    </row>
    <row r="477" spans="1:11">
      <c r="A477" s="2497"/>
      <c r="B477" s="4389"/>
      <c r="C477" s="529"/>
      <c r="D477" s="602"/>
      <c r="E477" s="605"/>
      <c r="F477" s="577"/>
      <c r="G477" s="577"/>
      <c r="H477" s="600"/>
      <c r="I477" s="577"/>
      <c r="J477" s="585">
        <v>1500</v>
      </c>
      <c r="K477" s="4419">
        <f>K475+J477</f>
        <v>22436591</v>
      </c>
    </row>
    <row r="478" spans="1:11">
      <c r="A478" s="525"/>
      <c r="B478" s="4381"/>
      <c r="C478" s="556" t="s">
        <v>781</v>
      </c>
      <c r="D478" s="4552" t="s">
        <v>1496</v>
      </c>
      <c r="E478" s="974" t="s">
        <v>1497</v>
      </c>
      <c r="F478" s="4542"/>
      <c r="G478" s="4542">
        <v>14940</v>
      </c>
      <c r="H478" s="4542"/>
      <c r="I478" s="4542"/>
      <c r="J478" s="4554"/>
      <c r="K478" s="2195">
        <f>K477-G478</f>
        <v>22421651</v>
      </c>
    </row>
    <row r="479" spans="1:11">
      <c r="A479" s="557"/>
      <c r="B479" s="4403"/>
      <c r="C479" s="555" t="s">
        <v>1494</v>
      </c>
      <c r="D479" s="4547" t="s">
        <v>38</v>
      </c>
      <c r="E479" s="4545"/>
      <c r="F479" s="4543"/>
      <c r="G479" s="4543"/>
      <c r="H479" s="4543"/>
      <c r="I479" s="4543"/>
      <c r="J479" s="4555"/>
      <c r="K479" s="2195"/>
    </row>
    <row r="480" spans="1:11">
      <c r="A480" s="2497"/>
      <c r="B480" s="4389"/>
      <c r="C480" s="532"/>
      <c r="D480" s="576"/>
      <c r="E480" s="582"/>
      <c r="F480" s="577"/>
      <c r="G480" s="577"/>
      <c r="H480" s="600"/>
      <c r="I480" s="577"/>
      <c r="J480" s="585">
        <v>1500</v>
      </c>
      <c r="K480" s="4419">
        <f>K478+J480</f>
        <v>22423151</v>
      </c>
    </row>
    <row r="481" spans="1:11">
      <c r="A481" s="557"/>
      <c r="B481" s="4381"/>
      <c r="C481" s="556" t="s">
        <v>781</v>
      </c>
      <c r="D481" s="4552" t="s">
        <v>1496</v>
      </c>
      <c r="E481" s="974" t="s">
        <v>1497</v>
      </c>
      <c r="F481" s="4542"/>
      <c r="G481" s="4542">
        <v>31640</v>
      </c>
      <c r="H481" s="4542"/>
      <c r="I481" s="4542"/>
      <c r="J481" s="4554"/>
      <c r="K481" s="2195">
        <f>K480-G481</f>
        <v>22391511</v>
      </c>
    </row>
    <row r="482" spans="1:11">
      <c r="A482" s="557"/>
      <c r="B482" s="4382"/>
      <c r="C482" s="555" t="s">
        <v>1495</v>
      </c>
      <c r="D482" s="4547" t="s">
        <v>38</v>
      </c>
      <c r="E482" s="4545"/>
      <c r="F482" s="4543"/>
      <c r="G482" s="4543"/>
      <c r="H482" s="4543"/>
      <c r="I482" s="4543"/>
      <c r="J482" s="4555"/>
      <c r="K482" s="2195"/>
    </row>
    <row r="483" spans="1:11">
      <c r="A483" s="2497"/>
      <c r="B483" s="4389"/>
      <c r="C483" s="529"/>
      <c r="D483" s="602"/>
      <c r="E483" s="605"/>
      <c r="F483" s="577"/>
      <c r="G483" s="577"/>
      <c r="H483" s="600"/>
      <c r="I483" s="577"/>
      <c r="J483" s="585">
        <v>1500</v>
      </c>
      <c r="K483" s="4419">
        <f>K481+J483</f>
        <v>22393011</v>
      </c>
    </row>
    <row r="484" spans="1:11">
      <c r="A484" s="9725"/>
      <c r="B484" s="4381"/>
      <c r="C484" s="545" t="s">
        <v>781</v>
      </c>
      <c r="D484" s="4546" t="s">
        <v>941</v>
      </c>
      <c r="E484" s="974" t="s">
        <v>276</v>
      </c>
      <c r="F484" s="4542"/>
      <c r="G484" s="4542">
        <v>20640</v>
      </c>
      <c r="H484" s="537"/>
      <c r="I484" s="4542"/>
      <c r="J484" s="4554"/>
      <c r="K484" s="4415">
        <f>K483-G484</f>
        <v>22372371</v>
      </c>
    </row>
    <row r="485" spans="1:11">
      <c r="A485" s="9724"/>
      <c r="B485" s="4382"/>
      <c r="C485" s="555" t="s">
        <v>1265</v>
      </c>
      <c r="D485" s="4547" t="s">
        <v>956</v>
      </c>
      <c r="E485" s="4550"/>
      <c r="F485" s="4543"/>
      <c r="G485" s="4543"/>
      <c r="H485" s="515"/>
      <c r="I485" s="4543"/>
      <c r="J485" s="4555"/>
      <c r="K485" s="4416"/>
    </row>
    <row r="486" spans="1:11">
      <c r="A486" s="554"/>
      <c r="B486" s="4389"/>
      <c r="C486" s="532"/>
      <c r="D486" s="576"/>
      <c r="E486" s="582"/>
      <c r="F486" s="577"/>
      <c r="G486" s="577"/>
      <c r="H486" s="600"/>
      <c r="I486" s="577"/>
      <c r="J486" s="585">
        <v>1500</v>
      </c>
      <c r="K486" s="4416">
        <f>K484+J486</f>
        <v>22373871</v>
      </c>
    </row>
    <row r="487" spans="1:11">
      <c r="A487" s="9725"/>
      <c r="B487" s="4381"/>
      <c r="C487" s="457" t="s">
        <v>781</v>
      </c>
      <c r="D487" s="4556" t="s">
        <v>1734</v>
      </c>
      <c r="E487" s="459" t="s">
        <v>1805</v>
      </c>
      <c r="F487" s="4542"/>
      <c r="G487" s="4542">
        <v>53140</v>
      </c>
      <c r="H487" s="4542"/>
      <c r="I487" s="4542"/>
      <c r="J487" s="4554"/>
      <c r="K487" s="4415">
        <f>K486-G487</f>
        <v>22320731</v>
      </c>
    </row>
    <row r="488" spans="1:11">
      <c r="A488" s="9724"/>
      <c r="B488" s="4382"/>
      <c r="C488" s="461" t="s">
        <v>1733</v>
      </c>
      <c r="D488" s="4557" t="s">
        <v>1860</v>
      </c>
      <c r="E488" s="4551"/>
      <c r="F488" s="4543"/>
      <c r="G488" s="4543"/>
      <c r="H488" s="4543"/>
      <c r="I488" s="4543"/>
      <c r="J488" s="4555"/>
      <c r="K488" s="4416"/>
    </row>
    <row r="489" spans="1:11">
      <c r="A489" s="554"/>
      <c r="B489" s="4382"/>
      <c r="C489" s="529"/>
      <c r="D489" s="602"/>
      <c r="E489" s="605"/>
      <c r="F489" s="577"/>
      <c r="G489" s="577"/>
      <c r="H489" s="600"/>
      <c r="I489" s="577"/>
      <c r="J489" s="604">
        <v>1500</v>
      </c>
      <c r="K489" s="4418">
        <f>K487+J489</f>
        <v>22322231</v>
      </c>
    </row>
    <row r="490" spans="1:11">
      <c r="A490" s="9725"/>
      <c r="B490" s="4381"/>
      <c r="C490" s="474" t="s">
        <v>781</v>
      </c>
      <c r="D490" s="4546" t="s">
        <v>933</v>
      </c>
      <c r="E490" s="4544" t="s">
        <v>110</v>
      </c>
      <c r="F490" s="4542"/>
      <c r="G490" s="4542">
        <v>116140</v>
      </c>
      <c r="H490" s="4542"/>
      <c r="I490" s="4542"/>
      <c r="J490" s="4554"/>
      <c r="K490" s="4415">
        <f>K489-G490</f>
        <v>22206091</v>
      </c>
    </row>
    <row r="491" spans="1:11">
      <c r="A491" s="9724"/>
      <c r="B491" s="4382"/>
      <c r="C491" s="461" t="s">
        <v>1241</v>
      </c>
      <c r="D491" s="4547" t="s">
        <v>598</v>
      </c>
      <c r="E491" s="4545"/>
      <c r="F491" s="4543"/>
      <c r="G491" s="4543"/>
      <c r="H491" s="4543"/>
      <c r="I491" s="4543"/>
      <c r="J491" s="4555"/>
      <c r="K491" s="4416"/>
    </row>
    <row r="492" spans="1:11">
      <c r="A492" s="554"/>
      <c r="B492" s="4389"/>
      <c r="C492" s="532"/>
      <c r="D492" s="576"/>
      <c r="E492" s="582"/>
      <c r="F492" s="577"/>
      <c r="G492" s="577"/>
      <c r="H492" s="600"/>
      <c r="I492" s="577"/>
      <c r="J492" s="585">
        <v>1500</v>
      </c>
      <c r="K492" s="4416">
        <f>K490+J492</f>
        <v>22207591</v>
      </c>
    </row>
    <row r="493" spans="1:11">
      <c r="A493" s="9725"/>
      <c r="B493" s="4381"/>
      <c r="C493" s="556" t="s">
        <v>781</v>
      </c>
      <c r="D493" s="4556" t="s">
        <v>312</v>
      </c>
      <c r="E493" s="4544" t="s">
        <v>310</v>
      </c>
      <c r="F493" s="4542"/>
      <c r="G493" s="4542">
        <v>37890</v>
      </c>
      <c r="H493" s="4542"/>
      <c r="I493" s="4542"/>
      <c r="J493" s="4554"/>
      <c r="K493" s="4415">
        <f>K492-G493</f>
        <v>22169701</v>
      </c>
    </row>
    <row r="494" spans="1:11">
      <c r="A494" s="9724"/>
      <c r="B494" s="4382"/>
      <c r="C494" s="555" t="s">
        <v>1535</v>
      </c>
      <c r="D494" s="4557" t="s">
        <v>38</v>
      </c>
      <c r="E494" s="4551"/>
      <c r="F494" s="4543"/>
      <c r="G494" s="4543"/>
      <c r="H494" s="4543"/>
      <c r="I494" s="4543"/>
      <c r="J494" s="4555"/>
      <c r="K494" s="4416"/>
    </row>
    <row r="495" spans="1:11">
      <c r="A495" s="554"/>
      <c r="B495" s="4389"/>
      <c r="C495" s="529"/>
      <c r="D495" s="602"/>
      <c r="E495" s="605"/>
      <c r="F495" s="577"/>
      <c r="G495" s="577"/>
      <c r="H495" s="600"/>
      <c r="I495" s="577"/>
      <c r="J495" s="585">
        <v>1500</v>
      </c>
      <c r="K495" s="4416">
        <f>K493+J495</f>
        <v>22171201</v>
      </c>
    </row>
    <row r="496" spans="1:11">
      <c r="A496" s="9725"/>
      <c r="B496" s="4381"/>
      <c r="C496" s="517" t="s">
        <v>1716</v>
      </c>
      <c r="D496" s="4546" t="s">
        <v>1717</v>
      </c>
      <c r="E496" s="4544" t="s">
        <v>1423</v>
      </c>
      <c r="F496" s="4548"/>
      <c r="G496" s="4548">
        <v>42300</v>
      </c>
      <c r="H496" s="537"/>
      <c r="I496" s="1975"/>
      <c r="J496" s="595"/>
      <c r="K496" s="4415">
        <f>K495-G496</f>
        <v>22128901</v>
      </c>
    </row>
    <row r="497" spans="1:11">
      <c r="A497" s="9724"/>
      <c r="B497" s="4382"/>
      <c r="C497" s="555" t="s">
        <v>2002</v>
      </c>
      <c r="D497" s="4547" t="s">
        <v>956</v>
      </c>
      <c r="E497" s="4545"/>
      <c r="F497" s="4549"/>
      <c r="G497" s="4549"/>
      <c r="H497" s="515"/>
      <c r="I497" s="1976"/>
      <c r="J497" s="595"/>
      <c r="K497" s="4416"/>
    </row>
    <row r="498" spans="1:11">
      <c r="A498" s="554"/>
      <c r="B498" s="4381"/>
      <c r="C498" s="532"/>
      <c r="D498" s="576"/>
      <c r="E498" s="582"/>
      <c r="F498" s="577"/>
      <c r="G498" s="577"/>
      <c r="H498" s="600"/>
      <c r="I498" s="2034"/>
      <c r="J498" s="585">
        <v>750</v>
      </c>
      <c r="K498" s="4418">
        <f>K496+J498</f>
        <v>22129651</v>
      </c>
    </row>
    <row r="499" spans="1:11">
      <c r="A499" s="557"/>
      <c r="B499" s="4381"/>
      <c r="C499" s="474" t="s">
        <v>781</v>
      </c>
      <c r="D499" s="4546" t="s">
        <v>199</v>
      </c>
      <c r="E499" s="4544" t="s">
        <v>201</v>
      </c>
      <c r="F499" s="4542"/>
      <c r="G499" s="4542">
        <v>80140</v>
      </c>
      <c r="H499" s="4542"/>
      <c r="I499" s="4542"/>
      <c r="J499" s="4554"/>
      <c r="K499" s="4415">
        <f>K498-G499</f>
        <v>22049511</v>
      </c>
    </row>
    <row r="500" spans="1:11">
      <c r="A500" s="557"/>
      <c r="B500" s="4382"/>
      <c r="C500" s="477" t="s">
        <v>1243</v>
      </c>
      <c r="D500" s="4547" t="s">
        <v>200</v>
      </c>
      <c r="E500" s="4545"/>
      <c r="F500" s="4543"/>
      <c r="G500" s="4543"/>
      <c r="H500" s="4543"/>
      <c r="I500" s="4543"/>
      <c r="J500" s="4555"/>
      <c r="K500" s="4416"/>
    </row>
    <row r="501" spans="1:11">
      <c r="A501" s="514"/>
      <c r="B501" s="4403"/>
      <c r="C501" s="532"/>
      <c r="D501" s="576"/>
      <c r="E501" s="582"/>
      <c r="F501" s="577"/>
      <c r="G501" s="577"/>
      <c r="H501" s="600"/>
      <c r="I501" s="577"/>
      <c r="J501" s="604">
        <v>1500</v>
      </c>
      <c r="K501" s="4416">
        <f>K499+J501</f>
        <v>22051011</v>
      </c>
    </row>
    <row r="502" spans="1:11">
      <c r="A502" s="557"/>
      <c r="B502" s="4381"/>
      <c r="C502" s="457" t="s">
        <v>781</v>
      </c>
      <c r="D502" s="4556" t="s">
        <v>943</v>
      </c>
      <c r="E502" s="459" t="s">
        <v>1231</v>
      </c>
      <c r="F502" s="4542"/>
      <c r="G502" s="4542">
        <v>183140</v>
      </c>
      <c r="H502" s="4542"/>
      <c r="I502" s="4542"/>
      <c r="J502" s="4554"/>
      <c r="K502" s="1368">
        <f>K501-G502</f>
        <v>21867871</v>
      </c>
    </row>
    <row r="503" spans="1:11">
      <c r="A503" s="557"/>
      <c r="B503" s="4382"/>
      <c r="C503" s="461" t="s">
        <v>1181</v>
      </c>
      <c r="D503" s="4557" t="s">
        <v>598</v>
      </c>
      <c r="E503" s="4551"/>
      <c r="F503" s="4543"/>
      <c r="G503" s="4543"/>
      <c r="H503" s="4543"/>
      <c r="I503" s="4543"/>
      <c r="J503" s="4555"/>
      <c r="K503" s="1368"/>
    </row>
    <row r="504" spans="1:11">
      <c r="A504" s="514"/>
      <c r="B504" s="4403"/>
      <c r="C504" s="532"/>
      <c r="D504" s="576"/>
      <c r="E504" s="582"/>
      <c r="F504" s="577"/>
      <c r="G504" s="577"/>
      <c r="H504" s="600"/>
      <c r="I504" s="577"/>
      <c r="J504" s="604">
        <v>1500</v>
      </c>
      <c r="K504" s="1250">
        <f>K502+J504</f>
        <v>21869371</v>
      </c>
    </row>
    <row r="505" spans="1:11">
      <c r="A505" s="557"/>
      <c r="B505" s="4381"/>
      <c r="C505" s="457" t="s">
        <v>781</v>
      </c>
      <c r="D505" s="4556" t="s">
        <v>1246</v>
      </c>
      <c r="E505" s="459" t="s">
        <v>1248</v>
      </c>
      <c r="F505" s="4542"/>
      <c r="G505" s="4542">
        <v>53140</v>
      </c>
      <c r="H505" s="4542"/>
      <c r="I505" s="4542"/>
      <c r="J505" s="4554"/>
      <c r="K505" s="1368">
        <f>K504-G505</f>
        <v>21816231</v>
      </c>
    </row>
    <row r="506" spans="1:11">
      <c r="A506" s="557"/>
      <c r="B506" s="4382"/>
      <c r="C506" s="461" t="s">
        <v>1245</v>
      </c>
      <c r="D506" s="4557" t="s">
        <v>1247</v>
      </c>
      <c r="E506" s="4551"/>
      <c r="F506" s="4543"/>
      <c r="G506" s="4543"/>
      <c r="H506" s="4543"/>
      <c r="I506" s="4543"/>
      <c r="J506" s="4555"/>
      <c r="K506" s="1368"/>
    </row>
    <row r="507" spans="1:11">
      <c r="A507" s="514"/>
      <c r="B507" s="4403"/>
      <c r="C507" s="529"/>
      <c r="D507" s="602"/>
      <c r="E507" s="605"/>
      <c r="F507" s="577"/>
      <c r="G507" s="577"/>
      <c r="H507" s="600"/>
      <c r="I507" s="577"/>
      <c r="J507" s="585">
        <v>1500</v>
      </c>
      <c r="K507" s="1250">
        <f>K505+J507</f>
        <v>21817731</v>
      </c>
    </row>
    <row r="508" spans="1:11">
      <c r="A508" s="557"/>
      <c r="B508" s="4381"/>
      <c r="C508" s="556" t="s">
        <v>781</v>
      </c>
      <c r="D508" s="4546" t="s">
        <v>1321</v>
      </c>
      <c r="E508" s="1110" t="s">
        <v>1322</v>
      </c>
      <c r="F508" s="4542"/>
      <c r="G508" s="4542">
        <v>17340</v>
      </c>
      <c r="H508" s="4542"/>
      <c r="I508" s="4542"/>
      <c r="J508" s="4554"/>
      <c r="K508" s="1368">
        <f>K507-G508</f>
        <v>21800391</v>
      </c>
    </row>
    <row r="509" spans="1:11">
      <c r="A509" s="557"/>
      <c r="B509" s="4382"/>
      <c r="C509" s="555" t="s">
        <v>1306</v>
      </c>
      <c r="D509" s="4547" t="s">
        <v>1176</v>
      </c>
      <c r="E509" s="4545"/>
      <c r="F509" s="4543"/>
      <c r="G509" s="4543"/>
      <c r="H509" s="4543"/>
      <c r="I509" s="4543"/>
      <c r="J509" s="4555"/>
      <c r="K509" s="1368"/>
    </row>
    <row r="510" spans="1:11">
      <c r="A510" s="514"/>
      <c r="B510" s="4403"/>
      <c r="C510" s="529"/>
      <c r="D510" s="602"/>
      <c r="E510" s="605"/>
      <c r="F510" s="577"/>
      <c r="G510" s="577"/>
      <c r="H510" s="600"/>
      <c r="I510" s="577"/>
      <c r="J510" s="585">
        <v>1500</v>
      </c>
      <c r="K510" s="1250">
        <f>K508+J510</f>
        <v>21801891</v>
      </c>
    </row>
    <row r="511" spans="1:11">
      <c r="A511" s="557"/>
      <c r="B511" s="4381"/>
      <c r="C511" s="556" t="s">
        <v>781</v>
      </c>
      <c r="D511" s="4546" t="s">
        <v>743</v>
      </c>
      <c r="E511" s="4544" t="s">
        <v>1177</v>
      </c>
      <c r="F511" s="4542"/>
      <c r="G511" s="4542">
        <v>19890</v>
      </c>
      <c r="H511" s="4542"/>
      <c r="I511" s="4542"/>
      <c r="J511" s="4554"/>
      <c r="K511" s="1368">
        <f>K510-G511</f>
        <v>21782001</v>
      </c>
    </row>
    <row r="512" spans="1:11">
      <c r="A512" s="557"/>
      <c r="B512" s="4382"/>
      <c r="C512" s="555" t="s">
        <v>1175</v>
      </c>
      <c r="D512" s="4547" t="s">
        <v>1176</v>
      </c>
      <c r="E512" s="4545"/>
      <c r="F512" s="4543"/>
      <c r="G512" s="4543"/>
      <c r="H512" s="4543"/>
      <c r="I512" s="4543"/>
      <c r="J512" s="4555"/>
      <c r="K512" s="1368"/>
    </row>
    <row r="513" spans="1:11">
      <c r="A513" s="514"/>
      <c r="B513" s="4403"/>
      <c r="C513" s="529"/>
      <c r="D513" s="602"/>
      <c r="E513" s="605"/>
      <c r="F513" s="577"/>
      <c r="G513" s="577"/>
      <c r="H513" s="600"/>
      <c r="I513" s="577"/>
      <c r="J513" s="585">
        <v>1500</v>
      </c>
      <c r="K513" s="1250">
        <f>K511+J513</f>
        <v>21783501</v>
      </c>
    </row>
    <row r="514" spans="1:11">
      <c r="A514" s="557"/>
      <c r="B514" s="4381"/>
      <c r="C514" s="474" t="s">
        <v>1920</v>
      </c>
      <c r="D514" s="485" t="s">
        <v>1887</v>
      </c>
      <c r="E514" s="4544" t="s">
        <v>1888</v>
      </c>
      <c r="F514" s="4553"/>
      <c r="G514" s="4542">
        <v>60640</v>
      </c>
      <c r="H514" s="4542"/>
      <c r="I514" s="4542"/>
      <c r="J514" s="4554"/>
      <c r="K514" s="1368">
        <f>K513-G514</f>
        <v>21722861</v>
      </c>
    </row>
    <row r="515" spans="1:11">
      <c r="A515" s="557"/>
      <c r="B515" s="4382"/>
      <c r="C515" s="477" t="s">
        <v>1922</v>
      </c>
      <c r="D515" s="486" t="s">
        <v>1819</v>
      </c>
      <c r="E515" s="4545"/>
      <c r="F515" s="4543"/>
      <c r="G515" s="4543"/>
      <c r="H515" s="4543"/>
      <c r="I515" s="4543"/>
      <c r="J515" s="4555"/>
      <c r="K515" s="1368"/>
    </row>
    <row r="516" spans="1:11">
      <c r="A516" s="514"/>
      <c r="B516" s="4403"/>
      <c r="C516" s="891"/>
      <c r="D516" s="891"/>
      <c r="E516" s="891"/>
      <c r="F516" s="586"/>
      <c r="G516" s="588"/>
      <c r="H516" s="600"/>
      <c r="I516" s="577"/>
      <c r="J516" s="604">
        <v>1500</v>
      </c>
      <c r="K516" s="1250">
        <f>K514+J516</f>
        <v>21724361</v>
      </c>
    </row>
    <row r="517" spans="1:11">
      <c r="A517" s="557"/>
      <c r="B517" s="4381"/>
      <c r="C517" s="474" t="s">
        <v>1921</v>
      </c>
      <c r="D517" s="485" t="s">
        <v>1887</v>
      </c>
      <c r="E517" s="4544" t="s">
        <v>1888</v>
      </c>
      <c r="F517" s="4542"/>
      <c r="G517" s="4542">
        <v>56640</v>
      </c>
      <c r="H517" s="4558"/>
      <c r="I517" s="4542"/>
      <c r="J517" s="4554"/>
      <c r="K517" s="1368">
        <f>K516-G517</f>
        <v>21667721</v>
      </c>
    </row>
    <row r="518" spans="1:11">
      <c r="A518" s="557"/>
      <c r="B518" s="4382"/>
      <c r="C518" s="477" t="s">
        <v>1923</v>
      </c>
      <c r="D518" s="486" t="s">
        <v>1819</v>
      </c>
      <c r="E518" s="4545"/>
      <c r="F518" s="4543"/>
      <c r="G518" s="4543"/>
      <c r="H518" s="4559"/>
      <c r="I518" s="4543"/>
      <c r="J518" s="4555"/>
      <c r="K518" s="1368"/>
    </row>
    <row r="519" spans="1:11">
      <c r="A519" s="514"/>
      <c r="B519" s="4403"/>
      <c r="C519" s="529"/>
      <c r="D519" s="602"/>
      <c r="E519" s="605"/>
      <c r="F519" s="577"/>
      <c r="G519" s="577"/>
      <c r="H519" s="600"/>
      <c r="I519" s="577"/>
      <c r="J519" s="604">
        <v>1500</v>
      </c>
      <c r="K519" s="1250">
        <f>K517+J519</f>
        <v>21669221</v>
      </c>
    </row>
    <row r="520" spans="1:11">
      <c r="A520" s="557"/>
      <c r="B520" s="4381"/>
      <c r="C520" s="545" t="s">
        <v>781</v>
      </c>
      <c r="D520" s="4546" t="s">
        <v>113</v>
      </c>
      <c r="E520" s="4544" t="s">
        <v>114</v>
      </c>
      <c r="F520" s="4542"/>
      <c r="G520" s="4542"/>
      <c r="H520" s="4542"/>
      <c r="I520" s="4542">
        <v>102640</v>
      </c>
      <c r="J520" s="4554"/>
      <c r="K520" s="1368">
        <f>K519-I520</f>
        <v>21566581</v>
      </c>
    </row>
    <row r="521" spans="1:11">
      <c r="A521" s="557"/>
      <c r="B521" s="4382"/>
      <c r="C521" s="538" t="s">
        <v>1420</v>
      </c>
      <c r="D521" s="4547" t="s">
        <v>46</v>
      </c>
      <c r="E521" s="4545"/>
      <c r="F521" s="4543"/>
      <c r="G521" s="4543"/>
      <c r="H521" s="4543"/>
      <c r="I521" s="4543"/>
      <c r="J521" s="4555"/>
      <c r="K521" s="1368"/>
    </row>
    <row r="522" spans="1:11">
      <c r="A522" s="514"/>
      <c r="B522" s="4403"/>
      <c r="C522" s="529"/>
      <c r="D522" s="602"/>
      <c r="E522" s="605"/>
      <c r="F522" s="577"/>
      <c r="G522" s="577"/>
      <c r="H522" s="600"/>
      <c r="I522" s="577"/>
      <c r="J522" s="585">
        <v>1500</v>
      </c>
      <c r="K522" s="1250">
        <f>K520+J522</f>
        <v>21568081</v>
      </c>
    </row>
    <row r="523" spans="1:11">
      <c r="A523" s="557"/>
      <c r="B523" s="4381"/>
      <c r="C523" s="556" t="s">
        <v>1710</v>
      </c>
      <c r="D523" s="4546" t="s">
        <v>2070</v>
      </c>
      <c r="E523" s="1136"/>
      <c r="F523" s="4542"/>
      <c r="G523" s="4548"/>
      <c r="H523" s="4542"/>
      <c r="I523" s="4542">
        <v>79390</v>
      </c>
      <c r="J523" s="4554"/>
      <c r="K523" s="4417">
        <f>K522-I523</f>
        <v>21488691</v>
      </c>
    </row>
    <row r="524" spans="1:11">
      <c r="A524" s="557"/>
      <c r="B524" s="4382"/>
      <c r="C524" s="555" t="s">
        <v>2069</v>
      </c>
      <c r="D524" s="4547" t="s">
        <v>814</v>
      </c>
      <c r="E524" s="4550"/>
      <c r="F524" s="4543"/>
      <c r="G524" s="4549"/>
      <c r="H524" s="4543"/>
      <c r="I524" s="4543"/>
      <c r="J524" s="4555"/>
      <c r="K524" s="1368"/>
    </row>
    <row r="525" spans="1:11">
      <c r="A525" s="514"/>
      <c r="B525" s="4403"/>
      <c r="C525" s="532"/>
      <c r="D525" s="576"/>
      <c r="E525" s="582"/>
      <c r="F525" s="577"/>
      <c r="G525" s="577"/>
      <c r="H525" s="600"/>
      <c r="I525" s="577"/>
      <c r="J525" s="604">
        <v>1500</v>
      </c>
      <c r="K525" s="1250">
        <f>K523+J525</f>
        <v>21490191</v>
      </c>
    </row>
    <row r="526" spans="1:11">
      <c r="A526" s="557"/>
      <c r="B526" s="4381"/>
      <c r="C526" s="556" t="s">
        <v>1710</v>
      </c>
      <c r="D526" s="4546"/>
      <c r="E526" s="1136"/>
      <c r="F526" s="4542"/>
      <c r="G526" s="4548"/>
      <c r="H526" s="4542"/>
      <c r="I526" s="4542">
        <v>101390</v>
      </c>
      <c r="J526" s="4554"/>
      <c r="K526" s="1368">
        <f>K525-I526</f>
        <v>21388801</v>
      </c>
    </row>
    <row r="527" spans="1:11">
      <c r="A527" s="557"/>
      <c r="B527" s="4382"/>
      <c r="C527" s="555" t="s">
        <v>2170</v>
      </c>
      <c r="D527" s="4547"/>
      <c r="E527" s="4550"/>
      <c r="F527" s="4543"/>
      <c r="G527" s="4549"/>
      <c r="H527" s="4543"/>
      <c r="I527" s="4543"/>
      <c r="J527" s="4555"/>
      <c r="K527" s="1368"/>
    </row>
    <row r="528" spans="1:11">
      <c r="A528" s="514"/>
      <c r="B528" s="4403"/>
      <c r="C528" s="532"/>
      <c r="D528" s="576"/>
      <c r="E528" s="582"/>
      <c r="F528" s="577"/>
      <c r="G528" s="577"/>
      <c r="H528" s="600"/>
      <c r="I528" s="577"/>
      <c r="J528" s="604">
        <v>1500</v>
      </c>
      <c r="K528" s="1250">
        <f>K526+J528</f>
        <v>21390301</v>
      </c>
    </row>
    <row r="529" spans="1:11">
      <c r="A529" s="557"/>
      <c r="B529" s="4381"/>
      <c r="C529" s="556" t="s">
        <v>781</v>
      </c>
      <c r="D529" s="485" t="s">
        <v>1859</v>
      </c>
      <c r="E529" s="4544"/>
      <c r="F529" s="9492"/>
      <c r="G529" s="9492"/>
      <c r="H529" s="9492"/>
      <c r="I529" s="9492">
        <v>92140</v>
      </c>
      <c r="J529" s="4554"/>
      <c r="K529" s="1368">
        <f>K528-I529</f>
        <v>21298161</v>
      </c>
    </row>
    <row r="530" spans="1:11">
      <c r="A530" s="557"/>
      <c r="B530" s="4382"/>
      <c r="C530" s="555" t="s">
        <v>1208</v>
      </c>
      <c r="D530" s="486" t="s">
        <v>814</v>
      </c>
      <c r="E530" s="4545"/>
      <c r="F530" s="9493"/>
      <c r="G530" s="9493"/>
      <c r="H530" s="9493"/>
      <c r="I530" s="9493"/>
      <c r="J530" s="4555"/>
      <c r="K530" s="1368"/>
    </row>
    <row r="531" spans="1:11">
      <c r="A531" s="514"/>
      <c r="B531" s="4403"/>
      <c r="C531" s="532"/>
      <c r="D531" s="576"/>
      <c r="E531" s="582"/>
      <c r="F531" s="577"/>
      <c r="G531" s="577"/>
      <c r="H531" s="600"/>
      <c r="I531" s="577"/>
      <c r="J531" s="604">
        <v>1500</v>
      </c>
      <c r="K531" s="1250">
        <f>K529+J531</f>
        <v>21299661</v>
      </c>
    </row>
    <row r="532" spans="1:11">
      <c r="A532" s="557"/>
      <c r="B532" s="4381" t="s">
        <v>2171</v>
      </c>
      <c r="C532" s="545" t="s">
        <v>997</v>
      </c>
      <c r="D532" s="4560" t="s">
        <v>1121</v>
      </c>
      <c r="E532" s="4564" t="s">
        <v>43</v>
      </c>
      <c r="F532" s="4562"/>
      <c r="G532" s="4562">
        <v>202500</v>
      </c>
      <c r="H532" s="537"/>
      <c r="I532" s="4562"/>
      <c r="J532" s="595"/>
      <c r="K532" s="1368">
        <f>K531-G532</f>
        <v>21097161</v>
      </c>
    </row>
    <row r="533" spans="1:11">
      <c r="A533" s="557"/>
      <c r="B533" s="4382"/>
      <c r="C533" s="555" t="s">
        <v>1120</v>
      </c>
      <c r="D533" s="4561" t="s">
        <v>1878</v>
      </c>
      <c r="E533" s="4565"/>
      <c r="F533" s="4563"/>
      <c r="G533" s="4563"/>
      <c r="H533" s="515"/>
      <c r="I533" s="4563"/>
      <c r="J533" s="595"/>
      <c r="K533" s="1368"/>
    </row>
    <row r="534" spans="1:11">
      <c r="A534" s="514"/>
      <c r="B534" s="4403"/>
      <c r="C534" s="532"/>
      <c r="D534" s="576"/>
      <c r="E534" s="582"/>
      <c r="F534" s="577"/>
      <c r="G534" s="577"/>
      <c r="H534" s="600"/>
      <c r="I534" s="577"/>
      <c r="J534" s="585">
        <v>1800</v>
      </c>
      <c r="K534" s="1250">
        <f>K532+J534</f>
        <v>21098961</v>
      </c>
    </row>
    <row r="535" spans="1:11">
      <c r="A535" s="557"/>
      <c r="B535" s="4381" t="s">
        <v>2172</v>
      </c>
      <c r="C535" s="435" t="s">
        <v>815</v>
      </c>
      <c r="D535" s="4570"/>
      <c r="E535" s="4568"/>
      <c r="F535" s="4576"/>
      <c r="G535" s="4576"/>
      <c r="H535" s="537"/>
      <c r="I535" s="4566">
        <v>26098</v>
      </c>
      <c r="J535" s="595"/>
      <c r="K535" s="1368">
        <f>K534-I535</f>
        <v>21072863</v>
      </c>
    </row>
    <row r="536" spans="1:11">
      <c r="A536" s="557"/>
      <c r="B536" s="4382"/>
      <c r="C536" s="509" t="s">
        <v>2015</v>
      </c>
      <c r="D536" s="4571"/>
      <c r="E536" s="4569"/>
      <c r="F536" s="4577"/>
      <c r="G536" s="4577"/>
      <c r="H536" s="515"/>
      <c r="I536" s="4567"/>
      <c r="J536" s="595"/>
      <c r="K536" s="1368"/>
    </row>
    <row r="537" spans="1:11">
      <c r="A537" s="514"/>
      <c r="B537" s="4403"/>
      <c r="C537" s="532"/>
      <c r="D537" s="576"/>
      <c r="E537" s="582"/>
      <c r="F537" s="577"/>
      <c r="G537" s="577"/>
      <c r="H537" s="600"/>
      <c r="I537" s="2034"/>
      <c r="J537" s="585">
        <v>1800</v>
      </c>
      <c r="K537" s="1250">
        <f>K535+J537</f>
        <v>21074663</v>
      </c>
    </row>
    <row r="538" spans="1:11">
      <c r="A538" s="557"/>
      <c r="B538" s="4381"/>
      <c r="C538" s="457" t="s">
        <v>781</v>
      </c>
      <c r="D538" s="4570"/>
      <c r="E538" s="1136"/>
      <c r="F538" s="4566"/>
      <c r="G538" s="4566"/>
      <c r="H538" s="537"/>
      <c r="I538" s="4566">
        <v>10140</v>
      </c>
      <c r="J538" s="595"/>
      <c r="K538" s="1368">
        <f>K537-I538</f>
        <v>21064523</v>
      </c>
    </row>
    <row r="539" spans="1:11">
      <c r="A539" s="557"/>
      <c r="B539" s="4382"/>
      <c r="C539" s="461" t="s">
        <v>2027</v>
      </c>
      <c r="D539" s="4571"/>
      <c r="E539" s="4572"/>
      <c r="F539" s="4567"/>
      <c r="G539" s="4567"/>
      <c r="H539" s="515"/>
      <c r="I539" s="4573"/>
      <c r="J539" s="595"/>
      <c r="K539" s="1368"/>
    </row>
    <row r="540" spans="1:11">
      <c r="A540" s="514"/>
      <c r="B540" s="4389"/>
      <c r="C540" s="532"/>
      <c r="D540" s="576"/>
      <c r="E540" s="582"/>
      <c r="F540" s="577"/>
      <c r="G540" s="577"/>
      <c r="H540" s="600"/>
      <c r="I540" s="575"/>
      <c r="J540" s="585">
        <v>1500</v>
      </c>
      <c r="K540" s="1250">
        <f>K538+J540</f>
        <v>21066023</v>
      </c>
    </row>
    <row r="541" spans="1:11">
      <c r="A541" s="557"/>
      <c r="B541" s="4403"/>
      <c r="C541" s="556" t="s">
        <v>864</v>
      </c>
      <c r="D541" s="4570" t="s">
        <v>278</v>
      </c>
      <c r="E541" s="974" t="s">
        <v>279</v>
      </c>
      <c r="F541" s="4566"/>
      <c r="G541" s="4566">
        <v>102500</v>
      </c>
      <c r="H541" s="4566"/>
      <c r="I541" s="4566"/>
      <c r="J541" s="4574"/>
      <c r="K541" s="1368">
        <f>K540-G541</f>
        <v>20963523</v>
      </c>
    </row>
    <row r="542" spans="1:11">
      <c r="A542" s="557"/>
      <c r="B542" s="4403"/>
      <c r="C542" s="555" t="s">
        <v>1527</v>
      </c>
      <c r="D542" s="4571" t="s">
        <v>38</v>
      </c>
      <c r="E542" s="4572"/>
      <c r="F542" s="4567"/>
      <c r="G542" s="4567"/>
      <c r="H542" s="4567"/>
      <c r="I542" s="4567"/>
      <c r="J542" s="4575"/>
      <c r="K542" s="1368"/>
    </row>
    <row r="543" spans="1:11">
      <c r="A543" s="2497"/>
      <c r="B543" s="4389"/>
      <c r="C543" s="529"/>
      <c r="D543" s="602"/>
      <c r="E543" s="605"/>
      <c r="F543" s="577"/>
      <c r="G543" s="577"/>
      <c r="H543" s="600"/>
      <c r="I543" s="577"/>
      <c r="J543" s="604">
        <v>1800</v>
      </c>
      <c r="K543" s="1250">
        <f>K541+J543</f>
        <v>20965323</v>
      </c>
    </row>
    <row r="544" spans="1:11">
      <c r="A544" s="557"/>
      <c r="B544" s="4403"/>
      <c r="C544" s="556" t="s">
        <v>864</v>
      </c>
      <c r="D544" s="4570" t="s">
        <v>2174</v>
      </c>
      <c r="E544" s="974" t="s">
        <v>2175</v>
      </c>
      <c r="F544" s="4566"/>
      <c r="G544" s="4566">
        <v>102500</v>
      </c>
      <c r="H544" s="4566"/>
      <c r="I544" s="4566"/>
      <c r="J544" s="4574"/>
      <c r="K544" s="1368">
        <f>K543-G544</f>
        <v>20862823</v>
      </c>
    </row>
    <row r="545" spans="1:11">
      <c r="A545" s="557"/>
      <c r="B545" s="4403"/>
      <c r="C545" s="555" t="s">
        <v>2173</v>
      </c>
      <c r="D545" s="4571" t="s">
        <v>1819</v>
      </c>
      <c r="E545" s="4572"/>
      <c r="F545" s="4567"/>
      <c r="G545" s="4567"/>
      <c r="H545" s="4567"/>
      <c r="I545" s="4567"/>
      <c r="J545" s="4575"/>
      <c r="K545" s="1368"/>
    </row>
    <row r="546" spans="1:11">
      <c r="A546" s="2497"/>
      <c r="B546" s="4389"/>
      <c r="C546" s="529"/>
      <c r="D546" s="602"/>
      <c r="E546" s="605"/>
      <c r="F546" s="577"/>
      <c r="G546" s="577"/>
      <c r="H546" s="600"/>
      <c r="I546" s="577"/>
      <c r="J546" s="604">
        <v>1800</v>
      </c>
      <c r="K546" s="1250">
        <f>K544+J546</f>
        <v>20864623</v>
      </c>
    </row>
    <row r="547" spans="1:11">
      <c r="A547" s="557"/>
      <c r="B547" s="4403"/>
      <c r="C547" s="474" t="s">
        <v>815</v>
      </c>
      <c r="D547" s="4570" t="s">
        <v>848</v>
      </c>
      <c r="E547" s="4568" t="s">
        <v>52</v>
      </c>
      <c r="F547" s="4578"/>
      <c r="G547" s="4578">
        <v>721984</v>
      </c>
      <c r="H547" s="537"/>
      <c r="I547" s="4566"/>
      <c r="J547" s="595"/>
      <c r="K547" s="1368">
        <f>K546-G547</f>
        <v>20142639</v>
      </c>
    </row>
    <row r="548" spans="1:11">
      <c r="A548" s="557"/>
      <c r="B548" s="4403"/>
      <c r="C548" s="477" t="s">
        <v>847</v>
      </c>
      <c r="D548" s="4571" t="s">
        <v>51</v>
      </c>
      <c r="E548" s="4569"/>
      <c r="F548" s="4579"/>
      <c r="G548" s="4579"/>
      <c r="H548" s="515"/>
      <c r="I548" s="4567"/>
      <c r="J548" s="559"/>
      <c r="K548" s="1368"/>
    </row>
    <row r="549" spans="1:11">
      <c r="A549" s="2497"/>
      <c r="B549" s="4389"/>
      <c r="C549" s="532"/>
      <c r="D549" s="2499"/>
      <c r="E549" s="582"/>
      <c r="F549" s="586"/>
      <c r="G549" s="586"/>
      <c r="H549" s="586"/>
      <c r="I549" s="586"/>
      <c r="J549" s="585">
        <v>1800</v>
      </c>
      <c r="K549" s="1250">
        <f>K547+J549</f>
        <v>20144439</v>
      </c>
    </row>
    <row r="550" spans="1:11">
      <c r="A550" s="557"/>
      <c r="B550" s="4403"/>
      <c r="C550" s="474" t="s">
        <v>815</v>
      </c>
      <c r="D550" s="485" t="s">
        <v>1852</v>
      </c>
      <c r="E550" s="4568"/>
      <c r="F550" s="4566"/>
      <c r="G550" s="4566"/>
      <c r="H550" s="4576"/>
      <c r="I550" s="4566">
        <v>2934934</v>
      </c>
      <c r="J550" s="4574"/>
      <c r="K550" s="1368">
        <f>K549-I550</f>
        <v>17209505</v>
      </c>
    </row>
    <row r="551" spans="1:11">
      <c r="A551" s="557"/>
      <c r="B551" s="4403"/>
      <c r="C551" s="461" t="s">
        <v>1851</v>
      </c>
      <c r="D551" s="486"/>
      <c r="E551" s="4569"/>
      <c r="F551" s="4567"/>
      <c r="G551" s="4567"/>
      <c r="H551" s="4577"/>
      <c r="I551" s="4567"/>
      <c r="J551" s="4575"/>
      <c r="K551" s="1368"/>
    </row>
    <row r="552" spans="1:11">
      <c r="A552" s="2497"/>
      <c r="B552" s="4389"/>
      <c r="C552" s="532"/>
      <c r="D552" s="602"/>
      <c r="E552" s="605"/>
      <c r="F552" s="577"/>
      <c r="G552" s="577"/>
      <c r="H552" s="600"/>
      <c r="I552" s="577"/>
      <c r="J552" s="604">
        <v>1800</v>
      </c>
      <c r="K552" s="1250">
        <f>K550+J552</f>
        <v>17211305</v>
      </c>
    </row>
    <row r="553" spans="1:11">
      <c r="A553" s="557"/>
      <c r="B553" s="4403"/>
      <c r="C553" s="474" t="s">
        <v>815</v>
      </c>
      <c r="D553" s="485" t="s">
        <v>1852</v>
      </c>
      <c r="E553" s="4568"/>
      <c r="F553" s="4566"/>
      <c r="G553" s="4566"/>
      <c r="H553" s="4576"/>
      <c r="I553" s="4566">
        <v>1964858</v>
      </c>
      <c r="J553" s="4574"/>
      <c r="K553" s="1368">
        <f>K552-I553</f>
        <v>15246447</v>
      </c>
    </row>
    <row r="554" spans="1:11">
      <c r="A554" s="557"/>
      <c r="B554" s="4403"/>
      <c r="C554" s="461" t="s">
        <v>1853</v>
      </c>
      <c r="D554" s="486"/>
      <c r="E554" s="4569"/>
      <c r="F554" s="4567"/>
      <c r="G554" s="4567"/>
      <c r="H554" s="4577"/>
      <c r="I554" s="4567"/>
      <c r="J554" s="4575"/>
      <c r="K554" s="1368"/>
    </row>
    <row r="555" spans="1:11">
      <c r="A555" s="2497"/>
      <c r="B555" s="4389"/>
      <c r="C555" s="532"/>
      <c r="D555" s="602"/>
      <c r="E555" s="605"/>
      <c r="F555" s="577"/>
      <c r="G555" s="577"/>
      <c r="H555" s="600"/>
      <c r="I555" s="577"/>
      <c r="J555" s="604">
        <v>1800</v>
      </c>
      <c r="K555" s="1250">
        <f>K553+J555</f>
        <v>15248247</v>
      </c>
    </row>
    <row r="556" spans="1:11">
      <c r="A556" s="557"/>
      <c r="B556" s="4403"/>
      <c r="C556" s="474" t="s">
        <v>815</v>
      </c>
      <c r="D556" s="485" t="s">
        <v>1852</v>
      </c>
      <c r="E556" s="4568"/>
      <c r="F556" s="4566"/>
      <c r="G556" s="4566"/>
      <c r="H556" s="4576"/>
      <c r="I556" s="4566">
        <v>1355960</v>
      </c>
      <c r="J556" s="4574"/>
      <c r="K556" s="1368">
        <f>K555-I556</f>
        <v>13892287</v>
      </c>
    </row>
    <row r="557" spans="1:11">
      <c r="A557" s="557"/>
      <c r="B557" s="4403"/>
      <c r="C557" s="461" t="s">
        <v>1854</v>
      </c>
      <c r="D557" s="486"/>
      <c r="E557" s="4569"/>
      <c r="F557" s="4567"/>
      <c r="G557" s="4567"/>
      <c r="H557" s="4577"/>
      <c r="I557" s="4567"/>
      <c r="J557" s="4575"/>
      <c r="K557" s="1368"/>
    </row>
    <row r="558" spans="1:11">
      <c r="A558" s="2497"/>
      <c r="B558" s="4389"/>
      <c r="C558" s="532"/>
      <c r="D558" s="602"/>
      <c r="E558" s="605"/>
      <c r="F558" s="577"/>
      <c r="G558" s="577"/>
      <c r="H558" s="600"/>
      <c r="I558" s="577"/>
      <c r="J558" s="604">
        <v>1800</v>
      </c>
      <c r="K558" s="1250">
        <f>K556+J558</f>
        <v>13894087</v>
      </c>
    </row>
    <row r="559" spans="1:11">
      <c r="A559" s="557"/>
      <c r="B559" s="4381"/>
      <c r="C559" s="474" t="s">
        <v>815</v>
      </c>
      <c r="D559" s="485" t="s">
        <v>1852</v>
      </c>
      <c r="E559" s="4568"/>
      <c r="F559" s="4566"/>
      <c r="G559" s="4566"/>
      <c r="H559" s="4576"/>
      <c r="I559" s="4566">
        <v>5278547</v>
      </c>
      <c r="J559" s="4574"/>
      <c r="K559" s="1368">
        <f>K558-I559</f>
        <v>8615540</v>
      </c>
    </row>
    <row r="560" spans="1:11">
      <c r="A560" s="557"/>
      <c r="B560" s="4382"/>
      <c r="C560" s="461" t="s">
        <v>1855</v>
      </c>
      <c r="D560" s="486"/>
      <c r="E560" s="4569"/>
      <c r="F560" s="4567"/>
      <c r="G560" s="4567"/>
      <c r="H560" s="4577"/>
      <c r="I560" s="4567"/>
      <c r="J560" s="4575"/>
      <c r="K560" s="1368"/>
    </row>
    <row r="561" spans="1:11">
      <c r="A561" s="514"/>
      <c r="B561" s="4403"/>
      <c r="C561" s="532"/>
      <c r="D561" s="602"/>
      <c r="E561" s="605"/>
      <c r="F561" s="577"/>
      <c r="G561" s="577"/>
      <c r="H561" s="600"/>
      <c r="I561" s="577"/>
      <c r="J561" s="604">
        <v>1800</v>
      </c>
      <c r="K561" s="1250">
        <f>K559+J561</f>
        <v>8617340</v>
      </c>
    </row>
    <row r="562" spans="1:11">
      <c r="A562" s="557"/>
      <c r="B562" s="4381"/>
      <c r="C562" s="474" t="s">
        <v>815</v>
      </c>
      <c r="D562" s="485" t="s">
        <v>1852</v>
      </c>
      <c r="E562" s="4568"/>
      <c r="F562" s="4566"/>
      <c r="G562" s="4566"/>
      <c r="H562" s="4576"/>
      <c r="I562" s="4566">
        <v>435315</v>
      </c>
      <c r="J562" s="4574"/>
      <c r="K562" s="1368">
        <f>K561-I562</f>
        <v>8182025</v>
      </c>
    </row>
    <row r="563" spans="1:11">
      <c r="A563" s="557"/>
      <c r="B563" s="4382"/>
      <c r="C563" s="461" t="s">
        <v>1856</v>
      </c>
      <c r="D563" s="486"/>
      <c r="E563" s="4569"/>
      <c r="F563" s="4567"/>
      <c r="G563" s="4567"/>
      <c r="H563" s="4577"/>
      <c r="I563" s="4567"/>
      <c r="J563" s="4575"/>
      <c r="K563" s="1368"/>
    </row>
    <row r="564" spans="1:11">
      <c r="A564" s="514"/>
      <c r="B564" s="4403"/>
      <c r="C564" s="532"/>
      <c r="D564" s="602"/>
      <c r="E564" s="605"/>
      <c r="F564" s="577"/>
      <c r="G564" s="577"/>
      <c r="H564" s="600"/>
      <c r="I564" s="577"/>
      <c r="J564" s="604">
        <v>1800</v>
      </c>
      <c r="K564" s="1250">
        <f>K562+J564</f>
        <v>8183825</v>
      </c>
    </row>
    <row r="565" spans="1:11">
      <c r="A565" s="557"/>
      <c r="B565" s="4381"/>
      <c r="C565" s="474" t="s">
        <v>815</v>
      </c>
      <c r="D565" s="485" t="s">
        <v>1852</v>
      </c>
      <c r="E565" s="4568"/>
      <c r="F565" s="4566"/>
      <c r="G565" s="4566"/>
      <c r="H565" s="4576"/>
      <c r="I565" s="4566">
        <v>943360</v>
      </c>
      <c r="J565" s="4574"/>
      <c r="K565" s="1368">
        <f>K564-I565</f>
        <v>7240465</v>
      </c>
    </row>
    <row r="566" spans="1:11">
      <c r="A566" s="557"/>
      <c r="B566" s="4382"/>
      <c r="C566" s="461" t="s">
        <v>1857</v>
      </c>
      <c r="D566" s="486"/>
      <c r="E566" s="4569"/>
      <c r="F566" s="4567"/>
      <c r="G566" s="4567"/>
      <c r="H566" s="4577"/>
      <c r="I566" s="4567"/>
      <c r="J566" s="4575"/>
      <c r="K566" s="1368"/>
    </row>
    <row r="567" spans="1:11">
      <c r="A567" s="514"/>
      <c r="B567" s="4403"/>
      <c r="C567" s="532"/>
      <c r="D567" s="602"/>
      <c r="E567" s="605"/>
      <c r="F567" s="577"/>
      <c r="G567" s="577"/>
      <c r="H567" s="600"/>
      <c r="I567" s="577"/>
      <c r="J567" s="604">
        <v>1800</v>
      </c>
      <c r="K567" s="1250">
        <f>K565+J567</f>
        <v>7242265</v>
      </c>
    </row>
    <row r="568" spans="1:11">
      <c r="A568" s="557"/>
      <c r="B568" s="4381"/>
      <c r="C568" s="556" t="s">
        <v>869</v>
      </c>
      <c r="D568" s="4570" t="s">
        <v>1845</v>
      </c>
      <c r="E568" s="1136"/>
      <c r="F568" s="4566"/>
      <c r="G568" s="4566"/>
      <c r="H568" s="537"/>
      <c r="I568" s="4566">
        <v>73098</v>
      </c>
      <c r="J568" s="595"/>
      <c r="K568" s="1368">
        <f>K567-I568</f>
        <v>7169167</v>
      </c>
    </row>
    <row r="569" spans="1:11">
      <c r="A569" s="557"/>
      <c r="B569" s="4382"/>
      <c r="C569" s="555" t="s">
        <v>1839</v>
      </c>
      <c r="D569" s="4571"/>
      <c r="E569" s="4572"/>
      <c r="F569" s="4567"/>
      <c r="G569" s="4567"/>
      <c r="H569" s="515"/>
      <c r="I569" s="4567"/>
      <c r="J569" s="559"/>
      <c r="K569" s="1368"/>
    </row>
    <row r="570" spans="1:11">
      <c r="A570" s="514"/>
      <c r="B570" s="4403"/>
      <c r="C570" s="532"/>
      <c r="D570" s="576"/>
      <c r="E570" s="582"/>
      <c r="F570" s="577"/>
      <c r="G570" s="577"/>
      <c r="H570" s="600"/>
      <c r="I570" s="577"/>
      <c r="J570" s="585">
        <v>1650</v>
      </c>
      <c r="K570" s="1250">
        <f>K568+J570</f>
        <v>7170817</v>
      </c>
    </row>
    <row r="571" spans="1:11">
      <c r="A571" s="557"/>
      <c r="B571" s="4381"/>
      <c r="C571" s="556" t="s">
        <v>869</v>
      </c>
      <c r="D571" s="4570" t="s">
        <v>1845</v>
      </c>
      <c r="E571" s="1136"/>
      <c r="F571" s="4566"/>
      <c r="G571" s="4566"/>
      <c r="H571" s="537"/>
      <c r="I571" s="4566">
        <v>238768</v>
      </c>
      <c r="J571" s="595"/>
      <c r="K571" s="1368">
        <f>K570-I571</f>
        <v>6932049</v>
      </c>
    </row>
    <row r="572" spans="1:11">
      <c r="A572" s="557"/>
      <c r="B572" s="4382"/>
      <c r="C572" s="555" t="s">
        <v>1928</v>
      </c>
      <c r="D572" s="4571"/>
      <c r="E572" s="4572"/>
      <c r="F572" s="4567"/>
      <c r="G572" s="4567"/>
      <c r="H572" s="515"/>
      <c r="I572" s="4567"/>
      <c r="J572" s="559"/>
      <c r="K572" s="1368"/>
    </row>
    <row r="573" spans="1:11">
      <c r="A573" s="514"/>
      <c r="B573" s="4403"/>
      <c r="C573" s="532"/>
      <c r="D573" s="576"/>
      <c r="E573" s="582"/>
      <c r="F573" s="577"/>
      <c r="G573" s="577"/>
      <c r="H573" s="600"/>
      <c r="I573" s="577"/>
      <c r="J573" s="585">
        <v>1650</v>
      </c>
      <c r="K573" s="1250">
        <f>K571+J573</f>
        <v>6933699</v>
      </c>
    </row>
    <row r="574" spans="1:11">
      <c r="A574" s="557"/>
      <c r="B574" s="4381"/>
      <c r="C574" s="556" t="s">
        <v>869</v>
      </c>
      <c r="D574" s="4570" t="s">
        <v>1845</v>
      </c>
      <c r="E574" s="1136"/>
      <c r="F574" s="4566"/>
      <c r="G574" s="4566"/>
      <c r="H574" s="537"/>
      <c r="I574" s="4566">
        <v>74060</v>
      </c>
      <c r="J574" s="595"/>
      <c r="K574" s="1368">
        <f>K573-I574</f>
        <v>6859639</v>
      </c>
    </row>
    <row r="575" spans="1:11">
      <c r="A575" s="557"/>
      <c r="B575" s="4382"/>
      <c r="C575" s="555" t="s">
        <v>1840</v>
      </c>
      <c r="D575" s="4571"/>
      <c r="E575" s="4572"/>
      <c r="F575" s="4567"/>
      <c r="G575" s="4567"/>
      <c r="H575" s="515"/>
      <c r="I575" s="4567"/>
      <c r="J575" s="559"/>
      <c r="K575" s="1368"/>
    </row>
    <row r="576" spans="1:11">
      <c r="A576" s="514"/>
      <c r="B576" s="4403"/>
      <c r="C576" s="532"/>
      <c r="D576" s="576"/>
      <c r="E576" s="582"/>
      <c r="F576" s="577"/>
      <c r="G576" s="577"/>
      <c r="H576" s="600"/>
      <c r="I576" s="577"/>
      <c r="J576" s="585">
        <v>1650</v>
      </c>
      <c r="K576" s="1250">
        <f>K574+J576</f>
        <v>6861289</v>
      </c>
    </row>
    <row r="577" spans="1:11">
      <c r="A577" s="557"/>
      <c r="B577" s="4381"/>
      <c r="C577" s="556" t="s">
        <v>869</v>
      </c>
      <c r="D577" s="4570" t="s">
        <v>1845</v>
      </c>
      <c r="E577" s="1136"/>
      <c r="F577" s="4566"/>
      <c r="G577" s="4566"/>
      <c r="H577" s="537"/>
      <c r="I577" s="4566">
        <v>119470</v>
      </c>
      <c r="J577" s="595"/>
      <c r="K577" s="1368">
        <f>K576-I577</f>
        <v>6741819</v>
      </c>
    </row>
    <row r="578" spans="1:11">
      <c r="A578" s="557"/>
      <c r="B578" s="4382"/>
      <c r="C578" s="555" t="s">
        <v>1872</v>
      </c>
      <c r="D578" s="4571"/>
      <c r="E578" s="4572"/>
      <c r="F578" s="4567"/>
      <c r="G578" s="4567"/>
      <c r="H578" s="515"/>
      <c r="I578" s="4567"/>
      <c r="J578" s="559"/>
      <c r="K578" s="1368"/>
    </row>
    <row r="579" spans="1:11">
      <c r="A579" s="514"/>
      <c r="B579" s="4403"/>
      <c r="C579" s="532"/>
      <c r="D579" s="576"/>
      <c r="E579" s="582"/>
      <c r="F579" s="577"/>
      <c r="G579" s="577"/>
      <c r="H579" s="600"/>
      <c r="I579" s="577"/>
      <c r="J579" s="585">
        <v>1650</v>
      </c>
      <c r="K579" s="1250">
        <f>K577+J579</f>
        <v>6743469</v>
      </c>
    </row>
    <row r="580" spans="1:11">
      <c r="A580" s="557"/>
      <c r="B580" s="4381"/>
      <c r="C580" s="556" t="s">
        <v>997</v>
      </c>
      <c r="D580" s="4580" t="s">
        <v>983</v>
      </c>
      <c r="E580" s="4584" t="s">
        <v>262</v>
      </c>
      <c r="F580" s="4582"/>
      <c r="G580" s="4586">
        <v>202500</v>
      </c>
      <c r="H580" s="534"/>
      <c r="I580" s="4582"/>
      <c r="J580" s="595"/>
      <c r="K580" s="1368">
        <f>K579-G580</f>
        <v>6540969</v>
      </c>
    </row>
    <row r="581" spans="1:11">
      <c r="A581" s="557"/>
      <c r="B581" s="4382"/>
      <c r="C581" s="555" t="s">
        <v>1581</v>
      </c>
      <c r="D581" s="4581" t="s">
        <v>38</v>
      </c>
      <c r="E581" s="4585"/>
      <c r="F581" s="4583"/>
      <c r="G581" s="4587"/>
      <c r="H581" s="515"/>
      <c r="I581" s="4583"/>
      <c r="J581" s="559"/>
      <c r="K581" s="1368"/>
    </row>
    <row r="582" spans="1:11">
      <c r="A582" s="514"/>
      <c r="B582" s="4403"/>
      <c r="C582" s="532"/>
      <c r="D582" s="576"/>
      <c r="E582" s="584"/>
      <c r="F582" s="600"/>
      <c r="G582" s="600"/>
      <c r="H582" s="600"/>
      <c r="I582" s="600"/>
      <c r="J582" s="604">
        <v>1800</v>
      </c>
      <c r="K582" s="1250">
        <f>K580+J582</f>
        <v>6542769</v>
      </c>
    </row>
    <row r="583" spans="1:11">
      <c r="A583" s="557"/>
      <c r="B583" s="4381" t="s">
        <v>2176</v>
      </c>
      <c r="C583" s="545" t="s">
        <v>1109</v>
      </c>
      <c r="D583" s="4591" t="s">
        <v>1584</v>
      </c>
      <c r="E583" s="974" t="s">
        <v>56</v>
      </c>
      <c r="F583" s="4588"/>
      <c r="G583" s="4588">
        <v>502500</v>
      </c>
      <c r="H583" s="4588"/>
      <c r="I583" s="4588"/>
      <c r="J583" s="4598"/>
      <c r="K583" s="1368">
        <f>K582-G583</f>
        <v>6040269</v>
      </c>
    </row>
    <row r="584" spans="1:11">
      <c r="A584" s="557"/>
      <c r="B584" s="4382"/>
      <c r="C584" s="555" t="s">
        <v>1583</v>
      </c>
      <c r="D584" s="4592" t="s">
        <v>1384</v>
      </c>
      <c r="E584" s="4595"/>
      <c r="F584" s="4589"/>
      <c r="G584" s="4589"/>
      <c r="H584" s="4589"/>
      <c r="I584" s="4589"/>
      <c r="J584" s="4599"/>
      <c r="K584" s="1368"/>
    </row>
    <row r="585" spans="1:11">
      <c r="A585" s="514"/>
      <c r="B585" s="4403"/>
      <c r="C585" s="532"/>
      <c r="D585" s="576"/>
      <c r="E585" s="582"/>
      <c r="F585" s="575"/>
      <c r="G585" s="575"/>
      <c r="H585" s="586"/>
      <c r="I585" s="575"/>
      <c r="J585" s="585">
        <v>1800</v>
      </c>
      <c r="K585" s="1250">
        <f>K583+J585</f>
        <v>6042069</v>
      </c>
    </row>
    <row r="586" spans="1:11">
      <c r="A586" s="557"/>
      <c r="B586" s="4381"/>
      <c r="C586" s="457" t="s">
        <v>1109</v>
      </c>
      <c r="D586" s="4600" t="s">
        <v>1580</v>
      </c>
      <c r="E586" s="459" t="s">
        <v>1600</v>
      </c>
      <c r="F586" s="4588"/>
      <c r="G586" s="4598">
        <v>502500</v>
      </c>
      <c r="H586" s="4593"/>
      <c r="I586" s="4588"/>
      <c r="J586" s="534"/>
      <c r="K586" s="1368">
        <f>K585-G586</f>
        <v>5539569</v>
      </c>
    </row>
    <row r="587" spans="1:11">
      <c r="A587" s="557"/>
      <c r="B587" s="4382"/>
      <c r="C587" s="461" t="s">
        <v>1579</v>
      </c>
      <c r="D587" s="4601" t="s">
        <v>38</v>
      </c>
      <c r="E587" s="4596"/>
      <c r="F587" s="4589"/>
      <c r="G587" s="4599"/>
      <c r="H587" s="4594"/>
      <c r="I587" s="4589"/>
      <c r="J587" s="537"/>
      <c r="K587" s="1368"/>
    </row>
    <row r="588" spans="1:11">
      <c r="A588" s="514"/>
      <c r="B588" s="4403"/>
      <c r="C588" s="2722"/>
      <c r="D588" s="891"/>
      <c r="E588" s="891"/>
      <c r="F588" s="586"/>
      <c r="G588" s="588"/>
      <c r="H588" s="586"/>
      <c r="I588" s="586"/>
      <c r="J588" s="585">
        <v>1800</v>
      </c>
      <c r="K588" s="1250">
        <f>K586+J588</f>
        <v>5541369</v>
      </c>
    </row>
    <row r="589" spans="1:11">
      <c r="A589" s="557"/>
      <c r="B589" s="4381"/>
      <c r="C589" s="545" t="s">
        <v>1109</v>
      </c>
      <c r="D589" s="4597" t="s">
        <v>1745</v>
      </c>
      <c r="E589" s="974" t="s">
        <v>1746</v>
      </c>
      <c r="F589" s="4588"/>
      <c r="G589" s="4588">
        <v>502500</v>
      </c>
      <c r="H589" s="537"/>
      <c r="I589" s="9492"/>
      <c r="J589" s="595"/>
      <c r="K589" s="1368">
        <f>K588-G589</f>
        <v>5038869</v>
      </c>
    </row>
    <row r="590" spans="1:11">
      <c r="A590" s="557"/>
      <c r="B590" s="4382"/>
      <c r="C590" s="538" t="s">
        <v>1501</v>
      </c>
      <c r="D590" s="4592" t="s">
        <v>38</v>
      </c>
      <c r="E590" s="4590"/>
      <c r="F590" s="4589"/>
      <c r="G590" s="4589"/>
      <c r="H590" s="515"/>
      <c r="I590" s="9493"/>
      <c r="J590" s="559"/>
      <c r="K590" s="1368"/>
    </row>
    <row r="591" spans="1:11">
      <c r="A591" s="514"/>
      <c r="B591" s="4403"/>
      <c r="C591" s="532"/>
      <c r="D591" s="576"/>
      <c r="E591" s="582"/>
      <c r="F591" s="577"/>
      <c r="G591" s="577"/>
      <c r="H591" s="600"/>
      <c r="I591" s="577"/>
      <c r="J591" s="604">
        <v>1800</v>
      </c>
      <c r="K591" s="1250">
        <f>K589+J591</f>
        <v>5040669</v>
      </c>
    </row>
    <row r="592" spans="1:11">
      <c r="A592" s="557"/>
      <c r="B592" s="4381" t="s">
        <v>2177</v>
      </c>
      <c r="C592" s="556" t="s">
        <v>880</v>
      </c>
      <c r="D592" s="4602" t="s">
        <v>1312</v>
      </c>
      <c r="E592" s="4604" t="s">
        <v>1326</v>
      </c>
      <c r="F592" s="4606"/>
      <c r="G592" s="4608">
        <v>1002500</v>
      </c>
      <c r="H592" s="534"/>
      <c r="I592" s="4606"/>
      <c r="J592" s="595"/>
      <c r="K592" s="1368">
        <f>K591-G592</f>
        <v>4038169</v>
      </c>
    </row>
    <row r="593" spans="1:11">
      <c r="A593" s="557"/>
      <c r="B593" s="4382"/>
      <c r="C593" s="555" t="s">
        <v>1311</v>
      </c>
      <c r="D593" s="4603" t="s">
        <v>1313</v>
      </c>
      <c r="E593" s="4605"/>
      <c r="F593" s="4607"/>
      <c r="G593" s="4609"/>
      <c r="H593" s="515"/>
      <c r="I593" s="4607"/>
      <c r="J593" s="559"/>
      <c r="K593" s="1368"/>
    </row>
    <row r="594" spans="1:11">
      <c r="A594" s="514"/>
      <c r="B594" s="4403"/>
      <c r="C594" s="532"/>
      <c r="D594" s="576"/>
      <c r="E594" s="584"/>
      <c r="F594" s="600"/>
      <c r="G594" s="600"/>
      <c r="H594" s="600"/>
      <c r="I594" s="600"/>
      <c r="J594" s="604">
        <v>1800</v>
      </c>
      <c r="K594" s="1250">
        <f>K592+J594</f>
        <v>4039969</v>
      </c>
    </row>
    <row r="595" spans="1:11">
      <c r="A595" s="557"/>
      <c r="B595" s="4381" t="s">
        <v>2178</v>
      </c>
      <c r="C595" s="556" t="s">
        <v>1109</v>
      </c>
      <c r="D595" s="4614" t="s">
        <v>278</v>
      </c>
      <c r="E595" s="974" t="s">
        <v>279</v>
      </c>
      <c r="F595" s="4610"/>
      <c r="G595" s="4610">
        <v>502500</v>
      </c>
      <c r="H595" s="4610"/>
      <c r="I595" s="4610"/>
      <c r="J595" s="4617"/>
      <c r="K595" s="1368">
        <f>K594-G595</f>
        <v>3537469</v>
      </c>
    </row>
    <row r="596" spans="1:11">
      <c r="A596" s="557"/>
      <c r="B596" s="4382"/>
      <c r="C596" s="555" t="s">
        <v>1527</v>
      </c>
      <c r="D596" s="4615" t="s">
        <v>38</v>
      </c>
      <c r="E596" s="4616"/>
      <c r="F596" s="4611"/>
      <c r="G596" s="4611"/>
      <c r="H596" s="4611"/>
      <c r="I596" s="4611"/>
      <c r="J596" s="4618"/>
      <c r="K596" s="1368"/>
    </row>
    <row r="597" spans="1:11">
      <c r="A597" s="514"/>
      <c r="B597" s="4403"/>
      <c r="C597" s="529"/>
      <c r="D597" s="602"/>
      <c r="E597" s="605"/>
      <c r="F597" s="577"/>
      <c r="G597" s="577"/>
      <c r="H597" s="600"/>
      <c r="I597" s="577"/>
      <c r="J597" s="604">
        <v>1800</v>
      </c>
      <c r="K597" s="1250">
        <f>K595+J597</f>
        <v>3539269</v>
      </c>
    </row>
    <row r="598" spans="1:11">
      <c r="A598" s="557"/>
      <c r="B598" s="4381"/>
      <c r="C598" s="545" t="s">
        <v>1109</v>
      </c>
      <c r="D598" s="4614" t="s">
        <v>1471</v>
      </c>
      <c r="E598" s="4612" t="s">
        <v>1469</v>
      </c>
      <c r="F598" s="4610"/>
      <c r="G598" s="4610">
        <v>502500</v>
      </c>
      <c r="H598" s="4610"/>
      <c r="I598" s="4610"/>
      <c r="J598" s="4617"/>
      <c r="K598" s="1368">
        <f>K597-G598</f>
        <v>3036769</v>
      </c>
    </row>
    <row r="599" spans="1:11">
      <c r="A599" s="557"/>
      <c r="B599" s="4382"/>
      <c r="C599" s="538" t="s">
        <v>1468</v>
      </c>
      <c r="D599" s="4615" t="s">
        <v>1325</v>
      </c>
      <c r="E599" s="4613"/>
      <c r="F599" s="4611"/>
      <c r="G599" s="4611"/>
      <c r="H599" s="4611"/>
      <c r="I599" s="4611"/>
      <c r="J599" s="4618"/>
      <c r="K599" s="1368"/>
    </row>
    <row r="600" spans="1:11">
      <c r="A600" s="514"/>
      <c r="B600" s="4403"/>
      <c r="C600" s="532"/>
      <c r="D600" s="576"/>
      <c r="E600" s="582"/>
      <c r="F600" s="577"/>
      <c r="G600" s="577"/>
      <c r="H600" s="600"/>
      <c r="I600" s="577"/>
      <c r="J600" s="604">
        <v>1800</v>
      </c>
      <c r="K600" s="1250">
        <f>K598+J600</f>
        <v>3038569</v>
      </c>
    </row>
    <row r="601" spans="1:11">
      <c r="A601" s="557"/>
      <c r="B601" s="4381"/>
      <c r="C601" s="517" t="s">
        <v>1109</v>
      </c>
      <c r="D601" s="4614" t="s">
        <v>1831</v>
      </c>
      <c r="E601" s="4619" t="s">
        <v>717</v>
      </c>
      <c r="F601" s="4610"/>
      <c r="G601" s="4610">
        <v>502500</v>
      </c>
      <c r="H601" s="4610"/>
      <c r="I601" s="4610"/>
      <c r="J601" s="4617"/>
      <c r="K601" s="1368">
        <f>K600-G601</f>
        <v>2536069</v>
      </c>
    </row>
    <row r="602" spans="1:11">
      <c r="A602" s="557"/>
      <c r="B602" s="4382"/>
      <c r="C602" s="477" t="s">
        <v>1179</v>
      </c>
      <c r="D602" s="4615" t="s">
        <v>250</v>
      </c>
      <c r="E602" s="4620"/>
      <c r="F602" s="4611"/>
      <c r="G602" s="4611"/>
      <c r="H602" s="4611"/>
      <c r="I602" s="4611"/>
      <c r="J602" s="4618"/>
      <c r="K602" s="1368"/>
    </row>
    <row r="603" spans="1:11">
      <c r="A603" s="514"/>
      <c r="B603" s="4403"/>
      <c r="C603" s="1795"/>
      <c r="D603" s="576"/>
      <c r="E603" s="582"/>
      <c r="F603" s="577"/>
      <c r="G603" s="577"/>
      <c r="H603" s="600"/>
      <c r="I603" s="577"/>
      <c r="J603" s="604">
        <v>1800</v>
      </c>
      <c r="K603" s="1250">
        <f>K601+J603</f>
        <v>2537869</v>
      </c>
    </row>
    <row r="604" spans="1:11">
      <c r="A604" s="557"/>
      <c r="B604" s="4381"/>
      <c r="C604" s="556" t="s">
        <v>1109</v>
      </c>
      <c r="D604" s="4614" t="s">
        <v>2102</v>
      </c>
      <c r="E604" s="974" t="s">
        <v>2103</v>
      </c>
      <c r="F604" s="4610"/>
      <c r="G604" s="4610">
        <v>502500</v>
      </c>
      <c r="H604" s="537"/>
      <c r="I604" s="4610"/>
      <c r="J604" s="595"/>
      <c r="K604" s="1368">
        <f>K603-G604</f>
        <v>2035369</v>
      </c>
    </row>
    <row r="605" spans="1:11">
      <c r="A605" s="557"/>
      <c r="B605" s="4382"/>
      <c r="C605" s="555" t="s">
        <v>2101</v>
      </c>
      <c r="D605" s="4615" t="s">
        <v>1819</v>
      </c>
      <c r="E605" s="4616"/>
      <c r="F605" s="4611"/>
      <c r="G605" s="4611"/>
      <c r="H605" s="515"/>
      <c r="I605" s="4611"/>
      <c r="J605" s="595"/>
      <c r="K605" s="1368"/>
    </row>
    <row r="606" spans="1:11">
      <c r="A606" s="514"/>
      <c r="B606" s="4403"/>
      <c r="C606" s="532"/>
      <c r="D606" s="576"/>
      <c r="E606" s="582"/>
      <c r="F606" s="575"/>
      <c r="G606" s="575"/>
      <c r="H606" s="2200"/>
      <c r="I606" s="575"/>
      <c r="J606" s="585">
        <v>1800</v>
      </c>
      <c r="K606" s="1250">
        <f>K604+J606</f>
        <v>2037169</v>
      </c>
    </row>
    <row r="607" spans="1:11">
      <c r="A607" s="557"/>
      <c r="B607" s="4381" t="s">
        <v>2179</v>
      </c>
      <c r="C607" s="556" t="s">
        <v>591</v>
      </c>
      <c r="D607" s="4621"/>
      <c r="E607" s="4627"/>
      <c r="F607" s="4625">
        <v>20000000</v>
      </c>
      <c r="G607" s="4393"/>
      <c r="H607" s="3052"/>
      <c r="I607" s="3052"/>
      <c r="J607" s="1996"/>
      <c r="K607" s="1368">
        <f>K606+F607</f>
        <v>22037169</v>
      </c>
    </row>
    <row r="608" spans="1:11">
      <c r="A608" s="557"/>
      <c r="B608" s="4382"/>
      <c r="C608" s="555"/>
      <c r="D608" s="486"/>
      <c r="E608" s="4624"/>
      <c r="F608" s="4629"/>
      <c r="G608" s="4394"/>
      <c r="H608" s="980"/>
      <c r="I608" s="3053"/>
      <c r="J608" s="571"/>
      <c r="K608" s="1368"/>
    </row>
    <row r="609" spans="1:11">
      <c r="A609" s="514"/>
      <c r="B609" s="4403"/>
      <c r="C609" s="532"/>
      <c r="D609" s="576"/>
      <c r="E609" s="582"/>
      <c r="F609" s="575"/>
      <c r="G609" s="575"/>
      <c r="H609" s="586"/>
      <c r="I609" s="575"/>
      <c r="J609" s="585"/>
      <c r="K609" s="1250"/>
    </row>
    <row r="610" spans="1:11">
      <c r="A610" s="557"/>
      <c r="B610" s="4381"/>
      <c r="C610" s="556" t="s">
        <v>781</v>
      </c>
      <c r="D610" s="518" t="s">
        <v>1335</v>
      </c>
      <c r="E610" s="974"/>
      <c r="F610" s="4383"/>
      <c r="G610" s="4383"/>
      <c r="H610" s="4383"/>
      <c r="I610" s="4383">
        <v>37340</v>
      </c>
      <c r="J610" s="4415"/>
      <c r="K610" s="1368">
        <f>K607-I610</f>
        <v>21999829</v>
      </c>
    </row>
    <row r="611" spans="1:11">
      <c r="A611" s="557"/>
      <c r="B611" s="4382"/>
      <c r="C611" s="555" t="s">
        <v>2180</v>
      </c>
      <c r="D611" s="519" t="s">
        <v>814</v>
      </c>
      <c r="E611" s="4382"/>
      <c r="F611" s="4384"/>
      <c r="G611" s="4384"/>
      <c r="H611" s="4384"/>
      <c r="I611" s="4384"/>
      <c r="J611" s="4416"/>
      <c r="K611" s="1368"/>
    </row>
    <row r="612" spans="1:11">
      <c r="A612" s="514"/>
      <c r="B612" s="4403"/>
      <c r="C612" s="532"/>
      <c r="D612" s="576"/>
      <c r="E612" s="582"/>
      <c r="F612" s="577"/>
      <c r="G612" s="577"/>
      <c r="H612" s="600"/>
      <c r="I612" s="577"/>
      <c r="J612" s="585">
        <v>1500</v>
      </c>
      <c r="K612" s="1250">
        <f>K610+J612</f>
        <v>22001329</v>
      </c>
    </row>
    <row r="613" spans="1:11">
      <c r="A613" s="557"/>
      <c r="B613" s="4381"/>
      <c r="C613" s="556" t="s">
        <v>781</v>
      </c>
      <c r="D613" s="518" t="s">
        <v>1335</v>
      </c>
      <c r="E613" s="974"/>
      <c r="F613" s="4383"/>
      <c r="G613" s="4383"/>
      <c r="H613" s="4383"/>
      <c r="I613" s="4383">
        <v>14940</v>
      </c>
      <c r="J613" s="4415"/>
      <c r="K613" s="1368">
        <f>K612-I613</f>
        <v>21986389</v>
      </c>
    </row>
    <row r="614" spans="1:11">
      <c r="A614" s="557"/>
      <c r="B614" s="4382"/>
      <c r="C614" s="555" t="s">
        <v>2181</v>
      </c>
      <c r="D614" s="519" t="s">
        <v>814</v>
      </c>
      <c r="E614" s="4382"/>
      <c r="F614" s="4384"/>
      <c r="G614" s="4384"/>
      <c r="H614" s="4384"/>
      <c r="I614" s="4384"/>
      <c r="J614" s="4416"/>
      <c r="K614" s="1368"/>
    </row>
    <row r="615" spans="1:11">
      <c r="A615" s="514"/>
      <c r="B615" s="4403"/>
      <c r="C615" s="532"/>
      <c r="D615" s="576"/>
      <c r="E615" s="582"/>
      <c r="F615" s="577"/>
      <c r="G615" s="577"/>
      <c r="H615" s="600"/>
      <c r="I615" s="577"/>
      <c r="J615" s="585">
        <v>1500</v>
      </c>
      <c r="K615" s="1250">
        <f>K613+J615</f>
        <v>21987889</v>
      </c>
    </row>
    <row r="616" spans="1:11">
      <c r="A616" s="557"/>
      <c r="B616" s="4381"/>
      <c r="C616" s="556" t="s">
        <v>781</v>
      </c>
      <c r="D616" s="518" t="s">
        <v>1335</v>
      </c>
      <c r="E616" s="974"/>
      <c r="F616" s="4383"/>
      <c r="G616" s="4383"/>
      <c r="H616" s="4383"/>
      <c r="I616" s="4383">
        <v>17340</v>
      </c>
      <c r="J616" s="4415"/>
      <c r="K616" s="1368">
        <f>K615-I616</f>
        <v>21970549</v>
      </c>
    </row>
    <row r="617" spans="1:11">
      <c r="A617" s="557"/>
      <c r="B617" s="4382"/>
      <c r="C617" s="555" t="s">
        <v>2182</v>
      </c>
      <c r="D617" s="519" t="s">
        <v>814</v>
      </c>
      <c r="E617" s="4382"/>
      <c r="F617" s="4384"/>
      <c r="G617" s="4384"/>
      <c r="H617" s="4384"/>
      <c r="I617" s="4384"/>
      <c r="J617" s="4416"/>
      <c r="K617" s="1368"/>
    </row>
    <row r="618" spans="1:11">
      <c r="A618" s="514"/>
      <c r="B618" s="4403"/>
      <c r="C618" s="532"/>
      <c r="D618" s="576"/>
      <c r="E618" s="582"/>
      <c r="F618" s="577"/>
      <c r="G618" s="577"/>
      <c r="H618" s="600"/>
      <c r="I618" s="577"/>
      <c r="J618" s="585">
        <v>1500</v>
      </c>
      <c r="K618" s="1250">
        <f>K616+J618</f>
        <v>21972049</v>
      </c>
    </row>
    <row r="619" spans="1:11">
      <c r="A619" s="557"/>
      <c r="B619" s="4381" t="s">
        <v>2183</v>
      </c>
      <c r="C619" s="497" t="s">
        <v>815</v>
      </c>
      <c r="D619" s="4621"/>
      <c r="E619" s="974"/>
      <c r="F619" s="4625"/>
      <c r="G619" s="4625"/>
      <c r="H619" s="537"/>
      <c r="I619" s="1975">
        <v>367198</v>
      </c>
      <c r="J619" s="595"/>
      <c r="K619" s="1368">
        <f>K618-I619</f>
        <v>21604851</v>
      </c>
    </row>
    <row r="620" spans="1:11">
      <c r="A620" s="557"/>
      <c r="B620" s="4382"/>
      <c r="C620" s="497" t="s">
        <v>1917</v>
      </c>
      <c r="D620" s="4622"/>
      <c r="E620" s="4630"/>
      <c r="F620" s="4626"/>
      <c r="G620" s="4626"/>
      <c r="H620" s="515"/>
      <c r="I620" s="1976"/>
      <c r="J620" s="595"/>
      <c r="K620" s="1368"/>
    </row>
    <row r="621" spans="1:11">
      <c r="A621" s="514"/>
      <c r="B621" s="4403"/>
      <c r="C621" s="532"/>
      <c r="D621" s="576"/>
      <c r="E621" s="582"/>
      <c r="F621" s="577"/>
      <c r="G621" s="577"/>
      <c r="H621" s="600"/>
      <c r="I621" s="2034"/>
      <c r="J621" s="585">
        <v>1800</v>
      </c>
      <c r="K621" s="1250">
        <f>K619+J621</f>
        <v>21606651</v>
      </c>
    </row>
    <row r="622" spans="1:11">
      <c r="A622" s="557"/>
      <c r="B622" s="4381"/>
      <c r="C622" s="497" t="s">
        <v>815</v>
      </c>
      <c r="D622" s="4621"/>
      <c r="E622" s="974"/>
      <c r="F622" s="4625"/>
      <c r="G622" s="4625"/>
      <c r="H622" s="537"/>
      <c r="I622" s="1975">
        <v>357268</v>
      </c>
      <c r="J622" s="595"/>
      <c r="K622" s="1368">
        <f>K621-I622</f>
        <v>21249383</v>
      </c>
    </row>
    <row r="623" spans="1:11">
      <c r="A623" s="557"/>
      <c r="B623" s="4382"/>
      <c r="C623" s="497" t="s">
        <v>1917</v>
      </c>
      <c r="D623" s="4622"/>
      <c r="E623" s="4630"/>
      <c r="F623" s="4626"/>
      <c r="G623" s="4626"/>
      <c r="H623" s="515"/>
      <c r="I623" s="1976"/>
      <c r="J623" s="595"/>
      <c r="K623" s="1368"/>
    </row>
    <row r="624" spans="1:11">
      <c r="A624" s="514"/>
      <c r="B624" s="4403"/>
      <c r="C624" s="532"/>
      <c r="D624" s="576"/>
      <c r="E624" s="582"/>
      <c r="F624" s="577"/>
      <c r="G624" s="577"/>
      <c r="H624" s="600"/>
      <c r="I624" s="2034"/>
      <c r="J624" s="585">
        <v>1800</v>
      </c>
      <c r="K624" s="1250">
        <f>K622+J624</f>
        <v>21251183</v>
      </c>
    </row>
    <row r="625" spans="1:11">
      <c r="A625" s="557"/>
      <c r="B625" s="4381"/>
      <c r="C625" s="556" t="s">
        <v>1710</v>
      </c>
      <c r="D625" s="4621"/>
      <c r="E625" s="4633"/>
      <c r="F625" s="4628"/>
      <c r="G625" s="4628"/>
      <c r="H625" s="923"/>
      <c r="I625" s="4628">
        <v>52840</v>
      </c>
      <c r="J625" s="1996"/>
      <c r="K625" s="1368">
        <f>K624-I625</f>
        <v>21198343</v>
      </c>
    </row>
    <row r="626" spans="1:11">
      <c r="A626" s="557"/>
      <c r="B626" s="4382"/>
      <c r="C626" s="555" t="s">
        <v>1931</v>
      </c>
      <c r="D626" s="4622"/>
      <c r="E626" s="4634"/>
      <c r="F626" s="4629"/>
      <c r="G626" s="4629"/>
      <c r="H626" s="460"/>
      <c r="I626" s="4629"/>
      <c r="J626" s="571"/>
      <c r="K626" s="1368"/>
    </row>
    <row r="627" spans="1:11">
      <c r="A627" s="514"/>
      <c r="B627" s="4403"/>
      <c r="C627" s="2197"/>
      <c r="D627" s="576"/>
      <c r="E627" s="582"/>
      <c r="F627" s="575"/>
      <c r="G627" s="575"/>
      <c r="H627" s="586"/>
      <c r="I627" s="2196"/>
      <c r="J627" s="604">
        <v>1500</v>
      </c>
      <c r="K627" s="1250">
        <f>K625+J627</f>
        <v>21199843</v>
      </c>
    </row>
    <row r="628" spans="1:11">
      <c r="A628" s="557"/>
      <c r="B628" s="4381"/>
      <c r="C628" s="556" t="s">
        <v>997</v>
      </c>
      <c r="D628" s="4621" t="s">
        <v>1049</v>
      </c>
      <c r="E628" s="4623" t="s">
        <v>126</v>
      </c>
      <c r="F628" s="4625"/>
      <c r="G628" s="4625">
        <v>202500</v>
      </c>
      <c r="H628" s="4625"/>
      <c r="I628" s="4625"/>
      <c r="J628" s="4631"/>
      <c r="K628" s="1368">
        <f>K627-G628</f>
        <v>20997343</v>
      </c>
    </row>
    <row r="629" spans="1:11">
      <c r="A629" s="557"/>
      <c r="B629" s="4382"/>
      <c r="C629" s="555" t="s">
        <v>1048</v>
      </c>
      <c r="D629" s="4622" t="s">
        <v>956</v>
      </c>
      <c r="E629" s="4624"/>
      <c r="F629" s="4626"/>
      <c r="G629" s="4626"/>
      <c r="H629" s="4626"/>
      <c r="I629" s="4626"/>
      <c r="J629" s="4632"/>
      <c r="K629" s="1368"/>
    </row>
    <row r="630" spans="1:11">
      <c r="A630" s="514"/>
      <c r="B630" s="4403"/>
      <c r="C630" s="532"/>
      <c r="D630" s="576"/>
      <c r="E630" s="582"/>
      <c r="F630" s="577"/>
      <c r="G630" s="577"/>
      <c r="H630" s="600"/>
      <c r="I630" s="577"/>
      <c r="J630" s="585">
        <v>1800</v>
      </c>
      <c r="K630" s="1250">
        <f>K628+J630</f>
        <v>20999143</v>
      </c>
    </row>
    <row r="631" spans="1:11">
      <c r="A631" s="557"/>
      <c r="B631" s="4381"/>
      <c r="C631" s="550" t="s">
        <v>1278</v>
      </c>
      <c r="D631" s="4621" t="s">
        <v>1334</v>
      </c>
      <c r="E631" s="4623" t="s">
        <v>1348</v>
      </c>
      <c r="F631" s="534"/>
      <c r="G631" s="4625">
        <v>305000</v>
      </c>
      <c r="H631" s="534"/>
      <c r="I631" s="4625"/>
      <c r="J631" s="537"/>
      <c r="K631" s="1368">
        <f>K630-G631</f>
        <v>20694143</v>
      </c>
    </row>
    <row r="632" spans="1:11">
      <c r="A632" s="557"/>
      <c r="B632" s="4382"/>
      <c r="C632" s="551" t="s">
        <v>1333</v>
      </c>
      <c r="D632" s="4622" t="s">
        <v>918</v>
      </c>
      <c r="E632" s="4624"/>
      <c r="F632" s="537"/>
      <c r="G632" s="4626"/>
      <c r="H632" s="537"/>
      <c r="I632" s="4626"/>
      <c r="J632" s="537"/>
      <c r="K632" s="1368"/>
    </row>
    <row r="633" spans="1:11">
      <c r="A633" s="514"/>
      <c r="B633" s="4403"/>
      <c r="C633" s="1795"/>
      <c r="D633" s="576"/>
      <c r="E633" s="582"/>
      <c r="F633" s="586"/>
      <c r="G633" s="586"/>
      <c r="H633" s="586"/>
      <c r="I633" s="586"/>
      <c r="J633" s="585">
        <v>3600</v>
      </c>
      <c r="K633" s="1250">
        <f>K631+J633</f>
        <v>20697743</v>
      </c>
    </row>
    <row r="634" spans="1:11">
      <c r="A634" s="557"/>
      <c r="B634" s="4381"/>
      <c r="C634" s="556" t="s">
        <v>1710</v>
      </c>
      <c r="D634" s="4621" t="s">
        <v>1312</v>
      </c>
      <c r="E634" s="4623" t="s">
        <v>1326</v>
      </c>
      <c r="F634" s="4383"/>
      <c r="G634" s="4383">
        <v>255580</v>
      </c>
      <c r="H634" s="4383"/>
      <c r="I634" s="4383"/>
      <c r="J634" s="4399"/>
      <c r="K634" s="1368">
        <f>K633-G634</f>
        <v>20442163</v>
      </c>
    </row>
    <row r="635" spans="1:11">
      <c r="A635" s="557"/>
      <c r="B635" s="4382"/>
      <c r="C635" s="555" t="s">
        <v>2184</v>
      </c>
      <c r="D635" s="4622" t="s">
        <v>1313</v>
      </c>
      <c r="E635" s="4624"/>
      <c r="F635" s="4384"/>
      <c r="G635" s="4384"/>
      <c r="H635" s="4384"/>
      <c r="I635" s="4384"/>
      <c r="J635" s="4400"/>
      <c r="K635" s="1368"/>
    </row>
    <row r="636" spans="1:11">
      <c r="A636" s="514"/>
      <c r="B636" s="4403"/>
      <c r="C636" s="2197"/>
      <c r="D636" s="576"/>
      <c r="E636" s="582"/>
      <c r="F636" s="2199"/>
      <c r="G636" s="575"/>
      <c r="H636" s="586"/>
      <c r="I636" s="575"/>
      <c r="J636" s="585">
        <v>1500</v>
      </c>
      <c r="K636" s="1250">
        <f>K634+J636</f>
        <v>20443663</v>
      </c>
    </row>
    <row r="637" spans="1:11">
      <c r="A637" s="557"/>
      <c r="B637" s="4381"/>
      <c r="C637" s="474" t="s">
        <v>1369</v>
      </c>
      <c r="D637" s="4637" t="s">
        <v>1532</v>
      </c>
      <c r="E637" s="4639" t="s">
        <v>1233</v>
      </c>
      <c r="F637" s="4635"/>
      <c r="G637" s="4635">
        <v>705000</v>
      </c>
      <c r="H637" s="4635"/>
      <c r="I637" s="4635"/>
      <c r="J637" s="4641"/>
      <c r="K637" s="1368">
        <f>K636-G637</f>
        <v>19738663</v>
      </c>
    </row>
    <row r="638" spans="1:11">
      <c r="A638" s="557"/>
      <c r="B638" s="4382"/>
      <c r="C638" s="477" t="s">
        <v>1172</v>
      </c>
      <c r="D638" s="4638" t="s">
        <v>1570</v>
      </c>
      <c r="E638" s="4640"/>
      <c r="F638" s="4636"/>
      <c r="G638" s="4636"/>
      <c r="H638" s="4636"/>
      <c r="I638" s="4636"/>
      <c r="J638" s="4642"/>
      <c r="K638" s="1368"/>
    </row>
    <row r="639" spans="1:11">
      <c r="A639" s="514"/>
      <c r="B639" s="4403"/>
      <c r="C639" s="532"/>
      <c r="D639" s="576"/>
      <c r="E639" s="582"/>
      <c r="F639" s="2199"/>
      <c r="G639" s="575"/>
      <c r="H639" s="586"/>
      <c r="I639" s="575"/>
      <c r="J639" s="585">
        <v>3600</v>
      </c>
      <c r="K639" s="1250">
        <f>K637+J639</f>
        <v>19742263</v>
      </c>
    </row>
    <row r="640" spans="1:11">
      <c r="A640" s="557"/>
      <c r="B640" s="4645" t="s">
        <v>2185</v>
      </c>
      <c r="C640" s="474" t="s">
        <v>1907</v>
      </c>
      <c r="D640" s="4643" t="s">
        <v>224</v>
      </c>
      <c r="E640" s="974" t="s">
        <v>176</v>
      </c>
      <c r="F640" s="4647"/>
      <c r="G640" s="4647">
        <v>405000</v>
      </c>
      <c r="H640" s="537"/>
      <c r="I640" s="4647"/>
      <c r="J640" s="595"/>
      <c r="K640" s="1368">
        <f>K639-G640</f>
        <v>19337263</v>
      </c>
    </row>
    <row r="641" spans="1:11">
      <c r="A641" s="557"/>
      <c r="B641" s="4646"/>
      <c r="C641" s="555" t="s">
        <v>757</v>
      </c>
      <c r="D641" s="4644" t="s">
        <v>758</v>
      </c>
      <c r="E641" s="4649"/>
      <c r="F641" s="4648"/>
      <c r="G641" s="4648"/>
      <c r="H641" s="515"/>
      <c r="I641" s="4648"/>
      <c r="J641" s="595"/>
      <c r="K641" s="1368"/>
    </row>
    <row r="642" spans="1:11">
      <c r="A642" s="514"/>
      <c r="B642" s="4652"/>
      <c r="C642" s="532"/>
      <c r="D642" s="576"/>
      <c r="E642" s="582"/>
      <c r="F642" s="575"/>
      <c r="G642" s="575"/>
      <c r="H642" s="2200"/>
      <c r="I642" s="575"/>
      <c r="J642" s="585">
        <v>3600</v>
      </c>
      <c r="K642" s="1250">
        <f>K640+J642</f>
        <v>19340863</v>
      </c>
    </row>
    <row r="643" spans="1:11">
      <c r="A643" s="557"/>
      <c r="B643" s="4645" t="s">
        <v>2186</v>
      </c>
      <c r="C643" s="556" t="s">
        <v>591</v>
      </c>
      <c r="D643" s="4661"/>
      <c r="E643" s="4663"/>
      <c r="F643" s="4653">
        <v>20000000</v>
      </c>
      <c r="G643" s="4647"/>
      <c r="H643" s="4647"/>
      <c r="I643" s="4647"/>
      <c r="J643" s="4650"/>
      <c r="K643" s="1368">
        <f>K642+F643</f>
        <v>39340863</v>
      </c>
    </row>
    <row r="644" spans="1:11">
      <c r="A644" s="557"/>
      <c r="B644" s="4646"/>
      <c r="C644" s="555"/>
      <c r="D644" s="486"/>
      <c r="E644" s="4659"/>
      <c r="F644" s="4668"/>
      <c r="G644" s="4648"/>
      <c r="H644" s="4648"/>
      <c r="I644" s="4648"/>
      <c r="J644" s="4651"/>
      <c r="K644" s="1368"/>
    </row>
    <row r="645" spans="1:11">
      <c r="A645" s="514"/>
      <c r="B645" s="4403"/>
      <c r="C645" s="532"/>
      <c r="D645" s="576"/>
      <c r="E645" s="582"/>
      <c r="F645" s="575"/>
      <c r="G645" s="575"/>
      <c r="H645" s="586"/>
      <c r="I645" s="575"/>
      <c r="J645" s="585"/>
      <c r="K645" s="1250"/>
    </row>
    <row r="646" spans="1:11" ht="15.75">
      <c r="A646" s="9537" t="s">
        <v>2149</v>
      </c>
      <c r="B646" s="9538"/>
      <c r="C646" s="9538"/>
      <c r="D646" s="9538"/>
      <c r="E646" s="9539"/>
      <c r="F646" s="511">
        <f>SUM(F3:F645)</f>
        <v>80000000</v>
      </c>
      <c r="G646" s="511">
        <f>SUM(G3:G645)</f>
        <v>29072213</v>
      </c>
      <c r="H646" s="511">
        <f>SUM(H3:H645)</f>
        <v>17398416</v>
      </c>
      <c r="I646" s="511">
        <f>SUM(I3:I645)</f>
        <v>25346853</v>
      </c>
      <c r="J646" s="511">
        <f>SUM(J3:J645)</f>
        <v>330600</v>
      </c>
      <c r="K646" s="1647">
        <f>K3+F646-G646-H646-I646+J646</f>
        <v>39340863</v>
      </c>
    </row>
    <row r="647" spans="1:11" ht="15.75">
      <c r="A647" s="9531" t="s">
        <v>242</v>
      </c>
      <c r="B647" s="9532"/>
      <c r="C647" s="9532"/>
      <c r="D647" s="9532"/>
      <c r="E647" s="9533"/>
      <c r="F647" s="512">
        <f>'Juli''15'!F479</f>
        <v>578500000</v>
      </c>
      <c r="G647" s="512">
        <f>'Juli''15'!G479</f>
        <v>229960440</v>
      </c>
      <c r="H647" s="512">
        <f>'Juli''15'!H479</f>
        <v>131333783</v>
      </c>
      <c r="I647" s="512">
        <f>'Juli''15'!I479</f>
        <v>191423260</v>
      </c>
      <c r="J647" s="512">
        <f>'Juli''15'!J479</f>
        <v>2736050</v>
      </c>
      <c r="K647" s="1648">
        <f>'Juli''15'!K479</f>
        <v>318779781</v>
      </c>
    </row>
    <row r="648" spans="1:11" ht="15.75">
      <c r="A648" s="9534" t="s">
        <v>243</v>
      </c>
      <c r="B648" s="9535"/>
      <c r="C648" s="9535"/>
      <c r="D648" s="9535"/>
      <c r="E648" s="9536"/>
      <c r="F648" s="513">
        <f t="shared" ref="F648:K648" si="0">F646+F647</f>
        <v>658500000</v>
      </c>
      <c r="G648" s="513">
        <f t="shared" si="0"/>
        <v>259032653</v>
      </c>
      <c r="H648" s="513">
        <f t="shared" si="0"/>
        <v>148732199</v>
      </c>
      <c r="I648" s="513">
        <f t="shared" si="0"/>
        <v>216770113</v>
      </c>
      <c r="J648" s="513">
        <f t="shared" si="0"/>
        <v>3066650</v>
      </c>
      <c r="K648" s="1649">
        <f t="shared" si="0"/>
        <v>358120644</v>
      </c>
    </row>
    <row r="655" spans="1:11">
      <c r="B655" s="4803" t="s">
        <v>2197</v>
      </c>
      <c r="C655" s="4804"/>
      <c r="F655" s="4803" t="s">
        <v>2198</v>
      </c>
    </row>
    <row r="656" spans="1:11">
      <c r="B656" s="4805" t="s">
        <v>238</v>
      </c>
      <c r="C656" s="4804"/>
      <c r="F656" s="4805" t="s">
        <v>2199</v>
      </c>
    </row>
  </sheetData>
  <mergeCells count="105">
    <mergeCell ref="A648:E648"/>
    <mergeCell ref="H529:H530"/>
    <mergeCell ref="A490:A491"/>
    <mergeCell ref="A493:A494"/>
    <mergeCell ref="A496:A497"/>
    <mergeCell ref="F529:F530"/>
    <mergeCell ref="G529:G530"/>
    <mergeCell ref="I529:I530"/>
    <mergeCell ref="A646:E646"/>
    <mergeCell ref="A647:E647"/>
    <mergeCell ref="I589:I590"/>
    <mergeCell ref="A487:A488"/>
    <mergeCell ref="A436:A437"/>
    <mergeCell ref="A439:A440"/>
    <mergeCell ref="A442:A443"/>
    <mergeCell ref="A445:A446"/>
    <mergeCell ref="A448:A449"/>
    <mergeCell ref="A451:A452"/>
    <mergeCell ref="A454:A455"/>
    <mergeCell ref="A457:A458"/>
    <mergeCell ref="A460:A461"/>
    <mergeCell ref="A463:A464"/>
    <mergeCell ref="A484:A485"/>
    <mergeCell ref="A433:A434"/>
    <mergeCell ref="A400:A401"/>
    <mergeCell ref="A403:A404"/>
    <mergeCell ref="A406:A407"/>
    <mergeCell ref="A409:A410"/>
    <mergeCell ref="A412:A413"/>
    <mergeCell ref="A415:A416"/>
    <mergeCell ref="A418:A419"/>
    <mergeCell ref="A421:A422"/>
    <mergeCell ref="A424:A425"/>
    <mergeCell ref="A427:A428"/>
    <mergeCell ref="A430:A431"/>
    <mergeCell ref="A397:A398"/>
    <mergeCell ref="A364:A365"/>
    <mergeCell ref="A367:A368"/>
    <mergeCell ref="A370:A371"/>
    <mergeCell ref="A373:A374"/>
    <mergeCell ref="A376:A377"/>
    <mergeCell ref="A379:A380"/>
    <mergeCell ref="A382:A383"/>
    <mergeCell ref="A385:A386"/>
    <mergeCell ref="A388:A389"/>
    <mergeCell ref="A391:A392"/>
    <mergeCell ref="A394:A395"/>
    <mergeCell ref="A76:A77"/>
    <mergeCell ref="A79:A80"/>
    <mergeCell ref="A49:A50"/>
    <mergeCell ref="A52:A53"/>
    <mergeCell ref="A55:A56"/>
    <mergeCell ref="A58:A59"/>
    <mergeCell ref="A361:A362"/>
    <mergeCell ref="A331:A332"/>
    <mergeCell ref="A334:A335"/>
    <mergeCell ref="A337:A338"/>
    <mergeCell ref="A340:A341"/>
    <mergeCell ref="A343:A344"/>
    <mergeCell ref="A346:A347"/>
    <mergeCell ref="A349:A350"/>
    <mergeCell ref="A352:A353"/>
    <mergeCell ref="A355:A356"/>
    <mergeCell ref="A358:A359"/>
    <mergeCell ref="A43:A44"/>
    <mergeCell ref="A22:A23"/>
    <mergeCell ref="K22:K23"/>
    <mergeCell ref="A25:A26"/>
    <mergeCell ref="K25:K26"/>
    <mergeCell ref="A28:A29"/>
    <mergeCell ref="A31:A32"/>
    <mergeCell ref="A34:A35"/>
    <mergeCell ref="A37:A38"/>
    <mergeCell ref="A40:A41"/>
    <mergeCell ref="A7:A8"/>
    <mergeCell ref="B7:B8"/>
    <mergeCell ref="K7:K8"/>
    <mergeCell ref="A10:A11"/>
    <mergeCell ref="K10:K11"/>
    <mergeCell ref="A19:A20"/>
    <mergeCell ref="K19:K20"/>
    <mergeCell ref="A13:A14"/>
    <mergeCell ref="K13:K14"/>
    <mergeCell ref="A16:A17"/>
    <mergeCell ref="K16:K17"/>
    <mergeCell ref="K1:K2"/>
    <mergeCell ref="A3:C3"/>
    <mergeCell ref="A4:A5"/>
    <mergeCell ref="B4:B5"/>
    <mergeCell ref="K4:K5"/>
    <mergeCell ref="A1:A2"/>
    <mergeCell ref="B1:B2"/>
    <mergeCell ref="C1:C2"/>
    <mergeCell ref="D1:E1"/>
    <mergeCell ref="F1:F2"/>
    <mergeCell ref="G1:I1"/>
    <mergeCell ref="H394:H395"/>
    <mergeCell ref="I394:I395"/>
    <mergeCell ref="J394:J395"/>
    <mergeCell ref="F367:F368"/>
    <mergeCell ref="G367:G368"/>
    <mergeCell ref="H367:H368"/>
    <mergeCell ref="I367:I368"/>
    <mergeCell ref="J367:J368"/>
    <mergeCell ref="J1:J2"/>
  </mergeCells>
  <pageMargins left="0.70866141732283472" right="0.70866141732283472" top="0.74803149606299213" bottom="0.74803149606299213" header="0.31496062992125984" footer="0.31496062992125984"/>
  <pageSetup scale="52" orientation="landscape" horizontalDpi="4294967293" verticalDpi="72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K614"/>
  <sheetViews>
    <sheetView topLeftCell="B565" workbookViewId="0">
      <selection activeCell="D586" sqref="D586"/>
    </sheetView>
  </sheetViews>
  <sheetFormatPr defaultRowHeight="15"/>
  <cols>
    <col min="1" max="1" width="3.5703125" customWidth="1"/>
    <col min="2" max="2" width="11.28515625" customWidth="1"/>
    <col min="3" max="3" width="45" customWidth="1"/>
    <col min="4" max="4" width="19.7109375" customWidth="1"/>
    <col min="6" max="6" width="18.5703125" customWidth="1"/>
    <col min="7" max="8" width="16.85546875" customWidth="1"/>
    <col min="9" max="9" width="16.28515625" customWidth="1"/>
    <col min="10" max="10" width="14.5703125" customWidth="1"/>
    <col min="11" max="11" width="17.28515625" customWidth="1"/>
  </cols>
  <sheetData>
    <row r="1" spans="1:11">
      <c r="A1" s="9727" t="s">
        <v>1</v>
      </c>
      <c r="B1" s="9504" t="s">
        <v>2</v>
      </c>
      <c r="C1" s="9729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</row>
    <row r="2" spans="1:11">
      <c r="A2" s="9728"/>
      <c r="B2" s="9505"/>
      <c r="C2" s="9730"/>
      <c r="D2" s="4672" t="s">
        <v>9</v>
      </c>
      <c r="E2" s="470" t="s">
        <v>10</v>
      </c>
      <c r="F2" s="9511"/>
      <c r="G2" s="4660" t="s">
        <v>11</v>
      </c>
      <c r="H2" s="4664" t="s">
        <v>537</v>
      </c>
      <c r="I2" s="4660" t="s">
        <v>13</v>
      </c>
      <c r="J2" s="9511"/>
      <c r="K2" s="9721"/>
    </row>
    <row r="3" spans="1:11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4687">
        <f>'Sep''16'!K646</f>
        <v>39340863</v>
      </c>
    </row>
    <row r="4" spans="1:11">
      <c r="A4" s="9725"/>
      <c r="B4" s="9497" t="s">
        <v>2187</v>
      </c>
      <c r="C4" s="556" t="s">
        <v>815</v>
      </c>
      <c r="D4" s="4661" t="s">
        <v>1720</v>
      </c>
      <c r="E4" s="4658" t="s">
        <v>1739</v>
      </c>
      <c r="F4" s="4667"/>
      <c r="G4" s="4667"/>
      <c r="H4" s="923"/>
      <c r="I4" s="1997">
        <v>63677</v>
      </c>
      <c r="J4" s="464"/>
      <c r="K4" s="9719">
        <f>K3-I4</f>
        <v>39277186</v>
      </c>
    </row>
    <row r="5" spans="1:11">
      <c r="A5" s="9724"/>
      <c r="B5" s="9497"/>
      <c r="C5" s="555" t="s">
        <v>1719</v>
      </c>
      <c r="D5" s="4662" t="s">
        <v>1176</v>
      </c>
      <c r="E5" s="4659"/>
      <c r="F5" s="4668"/>
      <c r="G5" s="4668"/>
      <c r="H5" s="460"/>
      <c r="I5" s="1998"/>
      <c r="J5" s="559"/>
      <c r="K5" s="9719"/>
    </row>
    <row r="6" spans="1:11">
      <c r="A6" s="4690"/>
      <c r="B6" s="4659"/>
      <c r="C6" s="1795"/>
      <c r="D6" s="576"/>
      <c r="E6" s="582"/>
      <c r="F6" s="577"/>
      <c r="G6" s="577"/>
      <c r="H6" s="600"/>
      <c r="I6" s="577"/>
      <c r="J6" s="1979">
        <v>1800</v>
      </c>
      <c r="K6" s="4685">
        <f>K4+J6</f>
        <v>39278986</v>
      </c>
    </row>
    <row r="7" spans="1:11">
      <c r="A7" s="9521"/>
      <c r="B7" s="4657"/>
      <c r="C7" s="556" t="s">
        <v>815</v>
      </c>
      <c r="D7" s="4661" t="s">
        <v>1720</v>
      </c>
      <c r="E7" s="974" t="s">
        <v>1739</v>
      </c>
      <c r="F7" s="4653"/>
      <c r="G7" s="4673"/>
      <c r="H7" s="4653"/>
      <c r="I7" s="1975">
        <v>28728</v>
      </c>
      <c r="J7" s="1996"/>
      <c r="K7" s="9680">
        <f>K6-I7</f>
        <v>39250258</v>
      </c>
    </row>
    <row r="8" spans="1:11">
      <c r="A8" s="9731"/>
      <c r="B8" s="4657"/>
      <c r="C8" s="555" t="s">
        <v>1721</v>
      </c>
      <c r="D8" s="4662" t="s">
        <v>1176</v>
      </c>
      <c r="E8" s="4671"/>
      <c r="F8" s="4654"/>
      <c r="G8" s="4674"/>
      <c r="H8" s="4654"/>
      <c r="I8" s="1976"/>
      <c r="J8" s="571"/>
      <c r="K8" s="9681"/>
    </row>
    <row r="9" spans="1:11">
      <c r="A9" s="4656"/>
      <c r="B9" s="4659"/>
      <c r="C9" s="1795"/>
      <c r="D9" s="576"/>
      <c r="E9" s="605"/>
      <c r="F9" s="586"/>
      <c r="G9" s="585"/>
      <c r="H9" s="587"/>
      <c r="I9" s="586"/>
      <c r="J9" s="1979">
        <v>1800</v>
      </c>
      <c r="K9" s="4688">
        <f>K7+J9</f>
        <v>39252058</v>
      </c>
    </row>
    <row r="10" spans="1:11">
      <c r="A10" s="9521"/>
      <c r="B10" s="4657"/>
      <c r="C10" s="517" t="s">
        <v>1710</v>
      </c>
      <c r="D10" s="4661" t="s">
        <v>1720</v>
      </c>
      <c r="E10" s="4658" t="s">
        <v>1739</v>
      </c>
      <c r="F10" s="4653"/>
      <c r="G10" s="4653"/>
      <c r="H10" s="4653"/>
      <c r="I10" s="4653">
        <v>15140</v>
      </c>
      <c r="J10" s="534"/>
      <c r="K10" s="9680">
        <f>K9-I10</f>
        <v>39236918</v>
      </c>
    </row>
    <row r="11" spans="1:11">
      <c r="A11" s="9731"/>
      <c r="B11" s="4657"/>
      <c r="C11" s="555" t="s">
        <v>1821</v>
      </c>
      <c r="D11" s="4662" t="s">
        <v>1479</v>
      </c>
      <c r="E11" s="4659"/>
      <c r="F11" s="4654"/>
      <c r="G11" s="4654"/>
      <c r="H11" s="4654"/>
      <c r="I11" s="4654"/>
      <c r="J11" s="515"/>
      <c r="K11" s="9681"/>
    </row>
    <row r="12" spans="1:11">
      <c r="A12" s="4656"/>
      <c r="B12" s="477"/>
      <c r="C12" s="1795"/>
      <c r="D12" s="576"/>
      <c r="E12" s="584"/>
      <c r="F12" s="577"/>
      <c r="G12" s="577"/>
      <c r="H12" s="600"/>
      <c r="I12" s="577"/>
      <c r="J12" s="604">
        <v>1500</v>
      </c>
      <c r="K12" s="4688">
        <f>K10+J12</f>
        <v>39238418</v>
      </c>
    </row>
    <row r="13" spans="1:11">
      <c r="A13" s="9521"/>
      <c r="B13" s="4657"/>
      <c r="C13" s="517" t="s">
        <v>1710</v>
      </c>
      <c r="D13" s="4661" t="s">
        <v>1720</v>
      </c>
      <c r="E13" s="4658" t="s">
        <v>1739</v>
      </c>
      <c r="F13" s="4653"/>
      <c r="G13" s="4653"/>
      <c r="H13" s="4653"/>
      <c r="I13" s="4653">
        <v>22890</v>
      </c>
      <c r="J13" s="537"/>
      <c r="K13" s="9680">
        <f>K12-I13</f>
        <v>39215528</v>
      </c>
    </row>
    <row r="14" spans="1:11">
      <c r="A14" s="9731"/>
      <c r="B14" s="4657"/>
      <c r="C14" s="555" t="s">
        <v>1822</v>
      </c>
      <c r="D14" s="4662" t="s">
        <v>1479</v>
      </c>
      <c r="E14" s="4659"/>
      <c r="F14" s="4654"/>
      <c r="G14" s="4654"/>
      <c r="H14" s="4654"/>
      <c r="I14" s="4654"/>
      <c r="J14" s="515"/>
      <c r="K14" s="9681"/>
    </row>
    <row r="15" spans="1:11">
      <c r="A15" s="4656"/>
      <c r="B15" s="50"/>
      <c r="C15" s="1795"/>
      <c r="D15" s="528"/>
      <c r="E15" s="584"/>
      <c r="F15" s="600"/>
      <c r="G15" s="600"/>
      <c r="H15" s="600"/>
      <c r="I15" s="600"/>
      <c r="J15" s="604">
        <v>1500</v>
      </c>
      <c r="K15" s="4688">
        <f>K13+J15</f>
        <v>39217028</v>
      </c>
    </row>
    <row r="16" spans="1:11">
      <c r="A16" s="9521"/>
      <c r="B16" s="4657"/>
      <c r="C16" s="556" t="s">
        <v>815</v>
      </c>
      <c r="D16" s="4661" t="s">
        <v>113</v>
      </c>
      <c r="E16" s="4658" t="s">
        <v>114</v>
      </c>
      <c r="F16" s="4653"/>
      <c r="G16" s="4653"/>
      <c r="H16" s="4653"/>
      <c r="I16" s="4653">
        <v>139590</v>
      </c>
      <c r="J16" s="464"/>
      <c r="K16" s="9680">
        <f>K15-I16</f>
        <v>39077438</v>
      </c>
    </row>
    <row r="17" spans="1:11">
      <c r="A17" s="9731"/>
      <c r="B17" s="4657"/>
      <c r="C17" s="555" t="s">
        <v>1449</v>
      </c>
      <c r="D17" s="4662" t="s">
        <v>46</v>
      </c>
      <c r="E17" s="4659"/>
      <c r="F17" s="4654"/>
      <c r="G17" s="4654"/>
      <c r="H17" s="4654"/>
      <c r="I17" s="4654"/>
      <c r="J17" s="559"/>
      <c r="K17" s="9681"/>
    </row>
    <row r="18" spans="1:11">
      <c r="A18" s="4692"/>
      <c r="B18" s="477"/>
      <c r="C18" s="1795"/>
      <c r="D18" s="576"/>
      <c r="E18" s="582"/>
      <c r="F18" s="577"/>
      <c r="G18" s="577"/>
      <c r="H18" s="600"/>
      <c r="I18" s="577"/>
      <c r="J18" s="604">
        <v>1800</v>
      </c>
      <c r="K18" s="4689">
        <f>K16+J18</f>
        <v>39079238</v>
      </c>
    </row>
    <row r="19" spans="1:11">
      <c r="A19" s="9725"/>
      <c r="B19" s="4680"/>
      <c r="C19" s="497" t="s">
        <v>815</v>
      </c>
      <c r="D19" s="4661" t="s">
        <v>157</v>
      </c>
      <c r="E19" s="4658" t="s">
        <v>156</v>
      </c>
      <c r="F19" s="4653"/>
      <c r="G19" s="4653">
        <v>1038760</v>
      </c>
      <c r="H19" s="537"/>
      <c r="I19" s="4653"/>
      <c r="J19" s="537"/>
      <c r="K19" s="9680">
        <f>K18-G19</f>
        <v>38040478</v>
      </c>
    </row>
    <row r="20" spans="1:11">
      <c r="A20" s="9724"/>
      <c r="B20" s="4680"/>
      <c r="C20" s="497" t="s">
        <v>1022</v>
      </c>
      <c r="D20" s="4662" t="s">
        <v>1383</v>
      </c>
      <c r="E20" s="4659"/>
      <c r="F20" s="4654"/>
      <c r="G20" s="4654"/>
      <c r="H20" s="537"/>
      <c r="I20" s="4654"/>
      <c r="J20" s="537"/>
      <c r="K20" s="9718"/>
    </row>
    <row r="21" spans="1:11">
      <c r="A21" s="2497"/>
      <c r="B21" s="4657"/>
      <c r="C21" s="529"/>
      <c r="D21" s="602"/>
      <c r="E21" s="599"/>
      <c r="F21" s="586"/>
      <c r="G21" s="586"/>
      <c r="H21" s="586"/>
      <c r="I21" s="586"/>
      <c r="J21" s="585">
        <v>1800</v>
      </c>
      <c r="K21" s="1293">
        <f>K19+J21</f>
        <v>38042278</v>
      </c>
    </row>
    <row r="22" spans="1:11">
      <c r="A22" s="9725"/>
      <c r="B22" s="4658"/>
      <c r="C22" s="491" t="s">
        <v>778</v>
      </c>
      <c r="D22" s="4661" t="s">
        <v>157</v>
      </c>
      <c r="E22" s="4658" t="s">
        <v>156</v>
      </c>
      <c r="F22" s="4677"/>
      <c r="G22" s="4653">
        <v>273140</v>
      </c>
      <c r="H22" s="537"/>
      <c r="I22" s="4653"/>
      <c r="J22" s="537"/>
      <c r="K22" s="9680">
        <f>K21-G22</f>
        <v>37769138</v>
      </c>
    </row>
    <row r="23" spans="1:11">
      <c r="A23" s="9724"/>
      <c r="B23" s="4659"/>
      <c r="C23" s="487" t="s">
        <v>1340</v>
      </c>
      <c r="D23" s="4662" t="s">
        <v>1383</v>
      </c>
      <c r="E23" s="4659"/>
      <c r="F23" s="4654"/>
      <c r="G23" s="4654"/>
      <c r="H23" s="537"/>
      <c r="I23" s="4654"/>
      <c r="J23" s="537"/>
      <c r="K23" s="9718"/>
    </row>
    <row r="24" spans="1:11">
      <c r="A24" s="2497"/>
      <c r="B24" s="527"/>
      <c r="C24" s="529"/>
      <c r="D24" s="601"/>
      <c r="E24" s="584"/>
      <c r="F24" s="586"/>
      <c r="G24" s="586"/>
      <c r="H24" s="586"/>
      <c r="I24" s="586"/>
      <c r="J24" s="585">
        <v>1500</v>
      </c>
      <c r="K24" s="1293">
        <f>K22+J24</f>
        <v>37770638</v>
      </c>
    </row>
    <row r="25" spans="1:11">
      <c r="A25" s="9725"/>
      <c r="B25" s="4658"/>
      <c r="C25" s="517" t="s">
        <v>796</v>
      </c>
      <c r="D25" s="4661" t="s">
        <v>167</v>
      </c>
      <c r="E25" s="4658" t="s">
        <v>56</v>
      </c>
      <c r="F25" s="4653"/>
      <c r="G25" s="4653">
        <v>171300</v>
      </c>
      <c r="H25" s="534"/>
      <c r="I25" s="4653"/>
      <c r="J25" s="595"/>
      <c r="K25" s="4684">
        <f>K24-G25</f>
        <v>37599338</v>
      </c>
    </row>
    <row r="26" spans="1:11">
      <c r="A26" s="9724"/>
      <c r="B26" s="4659"/>
      <c r="C26" s="555" t="s">
        <v>1033</v>
      </c>
      <c r="D26" s="4662" t="s">
        <v>1384</v>
      </c>
      <c r="E26" s="4659"/>
      <c r="F26" s="4654"/>
      <c r="G26" s="4654"/>
      <c r="H26" s="515"/>
      <c r="I26" s="4654"/>
      <c r="J26" s="559"/>
      <c r="K26" s="4685"/>
    </row>
    <row r="27" spans="1:11">
      <c r="A27" s="525"/>
      <c r="B27" s="527"/>
      <c r="C27" s="532"/>
      <c r="D27" s="576"/>
      <c r="E27" s="582"/>
      <c r="F27" s="577"/>
      <c r="G27" s="577"/>
      <c r="H27" s="600"/>
      <c r="I27" s="577"/>
      <c r="J27" s="604">
        <v>750</v>
      </c>
      <c r="K27" s="1986">
        <f>K25+J27</f>
        <v>37600088</v>
      </c>
    </row>
    <row r="28" spans="1:11">
      <c r="A28" s="9725"/>
      <c r="B28" s="4658"/>
      <c r="C28" s="525" t="s">
        <v>821</v>
      </c>
      <c r="D28" s="4661" t="s">
        <v>632</v>
      </c>
      <c r="E28" s="4658" t="s">
        <v>74</v>
      </c>
      <c r="F28" s="4653"/>
      <c r="G28" s="4653">
        <v>1160523</v>
      </c>
      <c r="H28" s="4653"/>
      <c r="I28" s="4655"/>
      <c r="J28" s="4655"/>
      <c r="K28" s="4688">
        <f>K27-G28</f>
        <v>36439565</v>
      </c>
    </row>
    <row r="29" spans="1:11">
      <c r="A29" s="9724"/>
      <c r="B29" s="4659"/>
      <c r="C29" s="539" t="s">
        <v>1751</v>
      </c>
      <c r="D29" s="4662" t="s">
        <v>956</v>
      </c>
      <c r="E29" s="4659"/>
      <c r="F29" s="4654"/>
      <c r="G29" s="4654"/>
      <c r="H29" s="4654"/>
      <c r="I29" s="4655"/>
      <c r="J29" s="4655"/>
      <c r="K29" s="4685"/>
    </row>
    <row r="30" spans="1:11">
      <c r="A30" s="4692"/>
      <c r="B30" s="1005"/>
      <c r="C30" s="532"/>
      <c r="D30" s="576"/>
      <c r="E30" s="574"/>
      <c r="F30" s="577"/>
      <c r="G30" s="577"/>
      <c r="H30" s="577"/>
      <c r="I30" s="577"/>
      <c r="J30" s="577">
        <v>1800</v>
      </c>
      <c r="K30" s="1293">
        <f>K28+J30</f>
        <v>36441365</v>
      </c>
    </row>
    <row r="31" spans="1:11">
      <c r="A31" s="9725"/>
      <c r="B31" s="4676"/>
      <c r="C31" s="525" t="s">
        <v>821</v>
      </c>
      <c r="D31" s="4661" t="s">
        <v>632</v>
      </c>
      <c r="E31" s="4658" t="s">
        <v>74</v>
      </c>
      <c r="F31" s="4653"/>
      <c r="G31" s="4653">
        <v>1048887</v>
      </c>
      <c r="H31" s="4653"/>
      <c r="I31" s="4653"/>
      <c r="J31" s="4653"/>
      <c r="K31" s="4684">
        <f>K30-G31</f>
        <v>35392478</v>
      </c>
    </row>
    <row r="32" spans="1:11">
      <c r="A32" s="9724"/>
      <c r="B32" s="4659"/>
      <c r="C32" s="539" t="s">
        <v>1752</v>
      </c>
      <c r="D32" s="4662" t="s">
        <v>956</v>
      </c>
      <c r="E32" s="4659"/>
      <c r="F32" s="4654"/>
      <c r="G32" s="4654"/>
      <c r="H32" s="4654"/>
      <c r="I32" s="4654"/>
      <c r="J32" s="4654"/>
      <c r="K32" s="4685"/>
    </row>
    <row r="33" spans="1:11">
      <c r="A33" s="4692"/>
      <c r="B33" s="527"/>
      <c r="C33" s="1795"/>
      <c r="D33" s="576"/>
      <c r="E33" s="584"/>
      <c r="F33" s="670"/>
      <c r="G33" s="670"/>
      <c r="H33" s="670"/>
      <c r="I33" s="670"/>
      <c r="J33" s="577">
        <v>1800</v>
      </c>
      <c r="K33" s="1293">
        <f>K31+J33</f>
        <v>35394278</v>
      </c>
    </row>
    <row r="34" spans="1:11">
      <c r="A34" s="9725"/>
      <c r="B34" s="4676"/>
      <c r="C34" s="491" t="s">
        <v>781</v>
      </c>
      <c r="D34" s="4661" t="s">
        <v>632</v>
      </c>
      <c r="E34" s="4658" t="s">
        <v>74</v>
      </c>
      <c r="F34" s="537"/>
      <c r="G34" s="4653">
        <v>95640</v>
      </c>
      <c r="H34" s="4653"/>
      <c r="I34" s="4653"/>
      <c r="J34" s="4653"/>
      <c r="K34" s="1977">
        <f>K33-G34</f>
        <v>35298638</v>
      </c>
    </row>
    <row r="35" spans="1:11">
      <c r="A35" s="9724"/>
      <c r="B35" s="4659"/>
      <c r="C35" s="487" t="s">
        <v>1005</v>
      </c>
      <c r="D35" s="4662" t="s">
        <v>956</v>
      </c>
      <c r="E35" s="4659"/>
      <c r="F35" s="537"/>
      <c r="G35" s="4654"/>
      <c r="H35" s="4654"/>
      <c r="I35" s="4654"/>
      <c r="J35" s="4654"/>
      <c r="K35" s="1978"/>
    </row>
    <row r="36" spans="1:11">
      <c r="A36" s="2497"/>
      <c r="B36" s="527"/>
      <c r="C36" s="532"/>
      <c r="D36" s="576"/>
      <c r="E36" s="582"/>
      <c r="F36" s="586"/>
      <c r="G36" s="586"/>
      <c r="H36" s="575"/>
      <c r="I36" s="575"/>
      <c r="J36" s="575">
        <v>1500</v>
      </c>
      <c r="K36" s="1293">
        <f>K34+J36</f>
        <v>35300138</v>
      </c>
    </row>
    <row r="37" spans="1:11">
      <c r="A37" s="9735"/>
      <c r="B37" s="4658"/>
      <c r="C37" s="525" t="s">
        <v>778</v>
      </c>
      <c r="D37" s="4661" t="s">
        <v>632</v>
      </c>
      <c r="E37" s="4658" t="s">
        <v>74</v>
      </c>
      <c r="F37" s="4653"/>
      <c r="G37" s="4653">
        <v>102140</v>
      </c>
      <c r="H37" s="4653"/>
      <c r="I37" s="4653"/>
      <c r="J37" s="4653"/>
      <c r="K37" s="1977">
        <f>K36-G37</f>
        <v>35197998</v>
      </c>
    </row>
    <row r="38" spans="1:11">
      <c r="A38" s="9736"/>
      <c r="B38" s="4659"/>
      <c r="C38" s="539" t="s">
        <v>1004</v>
      </c>
      <c r="D38" s="4662" t="s">
        <v>956</v>
      </c>
      <c r="E38" s="4659"/>
      <c r="F38" s="4654"/>
      <c r="G38" s="4654"/>
      <c r="H38" s="4654"/>
      <c r="I38" s="4654"/>
      <c r="J38" s="4654"/>
      <c r="K38" s="1978"/>
    </row>
    <row r="39" spans="1:11">
      <c r="A39" s="3366"/>
      <c r="B39" s="527"/>
      <c r="C39" s="530"/>
      <c r="D39" s="576"/>
      <c r="E39" s="582"/>
      <c r="F39" s="575"/>
      <c r="G39" s="575"/>
      <c r="H39" s="575"/>
      <c r="I39" s="575"/>
      <c r="J39" s="575">
        <v>1500</v>
      </c>
      <c r="K39" s="1217">
        <f>K37+J39</f>
        <v>35199498</v>
      </c>
    </row>
    <row r="40" spans="1:11">
      <c r="A40" s="9735"/>
      <c r="B40" s="4658"/>
      <c r="C40" s="556" t="s">
        <v>781</v>
      </c>
      <c r="D40" s="4675" t="s">
        <v>278</v>
      </c>
      <c r="E40" s="974" t="s">
        <v>279</v>
      </c>
      <c r="F40" s="4677"/>
      <c r="G40" s="4653">
        <v>29740</v>
      </c>
      <c r="H40" s="4653"/>
      <c r="I40" s="4653"/>
      <c r="J40" s="464"/>
      <c r="K40" s="1977">
        <f>K39-G40</f>
        <v>35169758</v>
      </c>
    </row>
    <row r="41" spans="1:11">
      <c r="A41" s="9736"/>
      <c r="B41" s="4659"/>
      <c r="C41" s="555" t="s">
        <v>1530</v>
      </c>
      <c r="D41" s="4662" t="s">
        <v>38</v>
      </c>
      <c r="E41" s="4659"/>
      <c r="F41" s="4654"/>
      <c r="G41" s="4654"/>
      <c r="H41" s="4654"/>
      <c r="I41" s="4654"/>
      <c r="J41" s="559"/>
      <c r="K41" s="1978"/>
    </row>
    <row r="42" spans="1:11">
      <c r="A42" s="2497"/>
      <c r="B42" s="527"/>
      <c r="C42" s="1436"/>
      <c r="D42" s="1436"/>
      <c r="E42" s="1436"/>
      <c r="F42" s="577"/>
      <c r="G42" s="577"/>
      <c r="H42" s="600"/>
      <c r="I42" s="577"/>
      <c r="J42" s="585">
        <v>1500</v>
      </c>
      <c r="K42" s="1217">
        <f>K40+J42</f>
        <v>35171258</v>
      </c>
    </row>
    <row r="43" spans="1:11">
      <c r="A43" s="4691"/>
      <c r="B43" s="4683"/>
      <c r="C43" s="497" t="s">
        <v>815</v>
      </c>
      <c r="D43" s="4661" t="s">
        <v>1883</v>
      </c>
      <c r="E43" s="4658" t="s">
        <v>1884</v>
      </c>
      <c r="F43" s="4653"/>
      <c r="G43" s="4653">
        <v>158835</v>
      </c>
      <c r="H43" s="537"/>
      <c r="I43" s="4653"/>
      <c r="J43" s="537"/>
      <c r="K43" s="1977">
        <f>K42-G43</f>
        <v>35012423</v>
      </c>
    </row>
    <row r="44" spans="1:11">
      <c r="A44" s="4690"/>
      <c r="B44" s="4669"/>
      <c r="C44" s="477" t="s">
        <v>1882</v>
      </c>
      <c r="D44" s="4662" t="s">
        <v>1819</v>
      </c>
      <c r="E44" s="4659"/>
      <c r="F44" s="4654"/>
      <c r="G44" s="4654"/>
      <c r="H44" s="537"/>
      <c r="I44" s="4654"/>
      <c r="J44" s="537"/>
      <c r="K44" s="1978"/>
    </row>
    <row r="45" spans="1:11">
      <c r="A45" s="4692"/>
      <c r="B45" s="392"/>
      <c r="C45" s="529"/>
      <c r="D45" s="602"/>
      <c r="E45" s="599"/>
      <c r="F45" s="586"/>
      <c r="G45" s="586"/>
      <c r="H45" s="586"/>
      <c r="I45" s="586"/>
      <c r="J45" s="585">
        <v>1800</v>
      </c>
      <c r="K45" s="1217">
        <f>K43+J45</f>
        <v>35014223</v>
      </c>
    </row>
    <row r="46" spans="1:11">
      <c r="A46" s="9725"/>
      <c r="B46" s="4658"/>
      <c r="C46" s="497" t="s">
        <v>1921</v>
      </c>
      <c r="D46" s="4661" t="s">
        <v>1883</v>
      </c>
      <c r="E46" s="4658" t="s">
        <v>1884</v>
      </c>
      <c r="F46" s="4653"/>
      <c r="G46" s="4653">
        <v>54440</v>
      </c>
      <c r="H46" s="534"/>
      <c r="I46" s="4667"/>
      <c r="J46" s="923"/>
      <c r="K46" s="1977">
        <f>K45-G46</f>
        <v>34959783</v>
      </c>
    </row>
    <row r="47" spans="1:11">
      <c r="A47" s="9724"/>
      <c r="B47" s="4659"/>
      <c r="C47" s="497" t="s">
        <v>1941</v>
      </c>
      <c r="D47" s="4662" t="s">
        <v>1819</v>
      </c>
      <c r="E47" s="4659"/>
      <c r="F47" s="4654"/>
      <c r="G47" s="4654"/>
      <c r="H47" s="515"/>
      <c r="I47" s="4668"/>
      <c r="J47" s="460"/>
      <c r="K47" s="1978"/>
    </row>
    <row r="48" spans="1:11">
      <c r="A48" s="4692"/>
      <c r="B48" s="533"/>
      <c r="C48" s="532"/>
      <c r="D48" s="573"/>
      <c r="E48" s="574"/>
      <c r="F48" s="1985"/>
      <c r="G48" s="1985"/>
      <c r="H48" s="1962"/>
      <c r="I48" s="1985"/>
      <c r="J48" s="1962">
        <v>1500</v>
      </c>
      <c r="K48" s="4689">
        <f>K46+J48</f>
        <v>34961283</v>
      </c>
    </row>
    <row r="49" spans="1:11">
      <c r="A49" s="9725"/>
      <c r="B49" s="4681"/>
      <c r="C49" s="474" t="s">
        <v>815</v>
      </c>
      <c r="D49" s="4661" t="s">
        <v>568</v>
      </c>
      <c r="E49" s="4658" t="s">
        <v>715</v>
      </c>
      <c r="F49" s="4653"/>
      <c r="G49" s="4653">
        <v>494303</v>
      </c>
      <c r="H49" s="4653"/>
      <c r="I49" s="4653"/>
      <c r="J49" s="464"/>
      <c r="K49" s="4684">
        <f>K48-G49</f>
        <v>34466980</v>
      </c>
    </row>
    <row r="50" spans="1:11">
      <c r="A50" s="9724"/>
      <c r="B50" s="4682"/>
      <c r="C50" s="477" t="s">
        <v>833</v>
      </c>
      <c r="D50" s="4662" t="s">
        <v>250</v>
      </c>
      <c r="E50" s="4659"/>
      <c r="F50" s="4654"/>
      <c r="G50" s="4654"/>
      <c r="H50" s="4654"/>
      <c r="I50" s="4654"/>
      <c r="J50" s="559"/>
      <c r="K50" s="4685"/>
    </row>
    <row r="51" spans="1:11">
      <c r="A51" s="4692"/>
      <c r="B51" s="1072"/>
      <c r="C51" s="528"/>
      <c r="D51" s="576"/>
      <c r="E51" s="528"/>
      <c r="F51" s="528"/>
      <c r="G51" s="585"/>
      <c r="H51" s="600"/>
      <c r="I51" s="577"/>
      <c r="J51" s="604">
        <v>1800</v>
      </c>
      <c r="K51" s="4689">
        <f>K49+J51</f>
        <v>34468780</v>
      </c>
    </row>
    <row r="52" spans="1:11">
      <c r="A52" s="9725"/>
      <c r="B52" s="4658"/>
      <c r="C52" s="474" t="s">
        <v>815</v>
      </c>
      <c r="D52" s="4661" t="s">
        <v>568</v>
      </c>
      <c r="E52" s="4658" t="s">
        <v>715</v>
      </c>
      <c r="F52" s="4653"/>
      <c r="G52" s="4667">
        <v>43035</v>
      </c>
      <c r="H52" s="4653"/>
      <c r="I52" s="4653"/>
      <c r="J52" s="4678"/>
      <c r="K52" s="4684">
        <f>K51-G52</f>
        <v>34425745</v>
      </c>
    </row>
    <row r="53" spans="1:11">
      <c r="A53" s="9724"/>
      <c r="B53" s="4659"/>
      <c r="C53" s="477" t="s">
        <v>832</v>
      </c>
      <c r="D53" s="4662" t="s">
        <v>250</v>
      </c>
      <c r="E53" s="4659"/>
      <c r="F53" s="4654"/>
      <c r="G53" s="4668"/>
      <c r="H53" s="4654"/>
      <c r="I53" s="4654"/>
      <c r="J53" s="4679"/>
      <c r="K53" s="4685"/>
    </row>
    <row r="54" spans="1:11">
      <c r="A54" s="4692"/>
      <c r="B54" s="533"/>
      <c r="C54" s="532"/>
      <c r="D54" s="576"/>
      <c r="E54" s="605"/>
      <c r="F54" s="577"/>
      <c r="G54" s="577"/>
      <c r="H54" s="600"/>
      <c r="I54" s="577"/>
      <c r="J54" s="604">
        <v>1800</v>
      </c>
      <c r="K54" s="4689">
        <f>K52+J54</f>
        <v>34427545</v>
      </c>
    </row>
    <row r="55" spans="1:11">
      <c r="A55" s="9725"/>
      <c r="B55" s="4658"/>
      <c r="C55" s="474" t="s">
        <v>781</v>
      </c>
      <c r="D55" s="518" t="s">
        <v>568</v>
      </c>
      <c r="E55" s="4658" t="s">
        <v>715</v>
      </c>
      <c r="F55" s="4653"/>
      <c r="G55" s="4653">
        <v>33540</v>
      </c>
      <c r="H55" s="4653"/>
      <c r="I55" s="4653"/>
      <c r="J55" s="4653"/>
      <c r="K55" s="4684">
        <f>K54-G55</f>
        <v>34394005</v>
      </c>
    </row>
    <row r="56" spans="1:11">
      <c r="A56" s="9724"/>
      <c r="B56" s="4659"/>
      <c r="C56" s="477" t="s">
        <v>793</v>
      </c>
      <c r="D56" s="519" t="s">
        <v>250</v>
      </c>
      <c r="E56" s="4659"/>
      <c r="F56" s="4654"/>
      <c r="G56" s="4654"/>
      <c r="H56" s="4654"/>
      <c r="I56" s="4654"/>
      <c r="J56" s="4654"/>
      <c r="K56" s="4685"/>
    </row>
    <row r="57" spans="1:11">
      <c r="A57" s="4692"/>
      <c r="B57" s="4657"/>
      <c r="C57" s="532"/>
      <c r="D57" s="576"/>
      <c r="E57" s="582"/>
      <c r="F57" s="577"/>
      <c r="G57" s="577"/>
      <c r="H57" s="600"/>
      <c r="I57" s="577"/>
      <c r="J57" s="604">
        <v>1500</v>
      </c>
      <c r="K57" s="4685">
        <f>K55+J57</f>
        <v>34395505</v>
      </c>
    </row>
    <row r="58" spans="1:11">
      <c r="A58" s="4691"/>
      <c r="B58" s="4658"/>
      <c r="C58" s="556" t="s">
        <v>796</v>
      </c>
      <c r="D58" s="4661" t="s">
        <v>1532</v>
      </c>
      <c r="E58" s="974" t="s">
        <v>1233</v>
      </c>
      <c r="F58" s="4677"/>
      <c r="G58" s="4653">
        <v>92700</v>
      </c>
      <c r="H58" s="4653"/>
      <c r="I58" s="4653"/>
      <c r="J58" s="595"/>
      <c r="K58" s="4684">
        <f>K57-G58</f>
        <v>34302805</v>
      </c>
    </row>
    <row r="59" spans="1:11">
      <c r="A59" s="4690"/>
      <c r="B59" s="4659"/>
      <c r="C59" s="555" t="s">
        <v>1905</v>
      </c>
      <c r="D59" s="4662" t="s">
        <v>1570</v>
      </c>
      <c r="E59" s="4659"/>
      <c r="F59" s="4654"/>
      <c r="G59" s="4654"/>
      <c r="H59" s="4654"/>
      <c r="I59" s="4654"/>
      <c r="J59" s="559"/>
      <c r="K59" s="4685"/>
    </row>
    <row r="60" spans="1:11">
      <c r="A60" s="4692"/>
      <c r="B60" s="4657"/>
      <c r="C60" s="532"/>
      <c r="D60" s="576"/>
      <c r="E60" s="582"/>
      <c r="F60" s="575"/>
      <c r="G60" s="600"/>
      <c r="H60" s="600"/>
      <c r="I60" s="577"/>
      <c r="J60" s="585">
        <v>750</v>
      </c>
      <c r="K60" s="4685">
        <f>K58+J60</f>
        <v>34303555</v>
      </c>
    </row>
    <row r="61" spans="1:11">
      <c r="A61" s="4693"/>
      <c r="B61" s="4658"/>
      <c r="C61" s="556" t="s">
        <v>796</v>
      </c>
      <c r="D61" s="4661" t="s">
        <v>1334</v>
      </c>
      <c r="E61" s="1136" t="s">
        <v>1348</v>
      </c>
      <c r="F61" s="4677"/>
      <c r="G61" s="4653">
        <v>52300</v>
      </c>
      <c r="H61" s="534"/>
      <c r="I61" s="4653"/>
      <c r="J61" s="464"/>
      <c r="K61" s="4684">
        <f>K60-G61</f>
        <v>34251255</v>
      </c>
    </row>
    <row r="62" spans="1:11">
      <c r="A62" s="4690"/>
      <c r="B62" s="4659"/>
      <c r="C62" s="555" t="s">
        <v>1342</v>
      </c>
      <c r="D62" s="4662" t="s">
        <v>918</v>
      </c>
      <c r="E62" s="4671"/>
      <c r="F62" s="4654"/>
      <c r="G62" s="4654"/>
      <c r="H62" s="515"/>
      <c r="I62" s="4654"/>
      <c r="J62" s="559"/>
      <c r="K62" s="4685"/>
    </row>
    <row r="63" spans="1:11">
      <c r="A63" s="2497"/>
      <c r="B63" s="4657"/>
      <c r="C63" s="1795"/>
      <c r="D63" s="576"/>
      <c r="E63" s="582"/>
      <c r="F63" s="577"/>
      <c r="G63" s="577"/>
      <c r="H63" s="600"/>
      <c r="I63" s="577"/>
      <c r="J63" s="585">
        <v>750</v>
      </c>
      <c r="K63" s="4685">
        <f>K61+J63</f>
        <v>34252005</v>
      </c>
    </row>
    <row r="64" spans="1:11">
      <c r="A64" s="557"/>
      <c r="B64" s="4658"/>
      <c r="C64" s="556" t="s">
        <v>815</v>
      </c>
      <c r="D64" s="4661" t="s">
        <v>1283</v>
      </c>
      <c r="E64" s="4658" t="s">
        <v>1346</v>
      </c>
      <c r="F64" s="4653"/>
      <c r="G64" s="4653">
        <v>577839</v>
      </c>
      <c r="H64" s="534"/>
      <c r="I64" s="4653"/>
      <c r="J64" s="595"/>
      <c r="K64" s="4684">
        <f>K63-G64</f>
        <v>33674166</v>
      </c>
    </row>
    <row r="65" spans="1:11">
      <c r="A65" s="554"/>
      <c r="B65" s="4659"/>
      <c r="C65" s="555" t="s">
        <v>1282</v>
      </c>
      <c r="D65" s="4662" t="s">
        <v>250</v>
      </c>
      <c r="E65" s="4659"/>
      <c r="F65" s="4654"/>
      <c r="G65" s="4654"/>
      <c r="H65" s="515"/>
      <c r="I65" s="4654"/>
      <c r="J65" s="595"/>
      <c r="K65" s="4685"/>
    </row>
    <row r="66" spans="1:11">
      <c r="A66" s="2497"/>
      <c r="B66" s="4657"/>
      <c r="C66" s="532"/>
      <c r="D66" s="576"/>
      <c r="E66" s="582"/>
      <c r="F66" s="577"/>
      <c r="G66" s="577"/>
      <c r="H66" s="1962"/>
      <c r="I66" s="577"/>
      <c r="J66" s="585">
        <v>1800</v>
      </c>
      <c r="K66" s="4685">
        <f>K64+J66</f>
        <v>33675966</v>
      </c>
    </row>
    <row r="67" spans="1:11">
      <c r="A67" s="557"/>
      <c r="B67" s="4658"/>
      <c r="C67" s="474" t="s">
        <v>796</v>
      </c>
      <c r="D67" s="518" t="s">
        <v>1283</v>
      </c>
      <c r="E67" s="4658" t="s">
        <v>1346</v>
      </c>
      <c r="F67" s="4677"/>
      <c r="G67" s="4653">
        <v>96300</v>
      </c>
      <c r="H67" s="4653"/>
      <c r="I67" s="4653"/>
      <c r="J67" s="595"/>
      <c r="K67" s="1977">
        <f>K66-G67</f>
        <v>33579666</v>
      </c>
    </row>
    <row r="68" spans="1:11">
      <c r="A68" s="554"/>
      <c r="B68" s="4659"/>
      <c r="C68" s="477" t="s">
        <v>1341</v>
      </c>
      <c r="D68" s="519" t="s">
        <v>250</v>
      </c>
      <c r="E68" s="4659"/>
      <c r="F68" s="4654"/>
      <c r="G68" s="4654"/>
      <c r="H68" s="4654"/>
      <c r="I68" s="4654"/>
      <c r="J68" s="559"/>
      <c r="K68" s="1978"/>
    </row>
    <row r="69" spans="1:11">
      <c r="A69" s="554"/>
      <c r="B69" s="4657"/>
      <c r="C69" s="532"/>
      <c r="D69" s="576"/>
      <c r="E69" s="582"/>
      <c r="F69" s="577"/>
      <c r="G69" s="577"/>
      <c r="H69" s="600"/>
      <c r="I69" s="577"/>
      <c r="J69" s="585">
        <v>750</v>
      </c>
      <c r="K69" s="1978">
        <f>K67+J69</f>
        <v>33580416</v>
      </c>
    </row>
    <row r="70" spans="1:11">
      <c r="A70" s="3362"/>
      <c r="B70" s="4658"/>
      <c r="C70" s="497" t="s">
        <v>821</v>
      </c>
      <c r="D70" s="4661" t="s">
        <v>558</v>
      </c>
      <c r="E70" s="4670" t="s">
        <v>251</v>
      </c>
      <c r="F70" s="4653"/>
      <c r="G70" s="4653">
        <v>845679</v>
      </c>
      <c r="H70" s="537"/>
      <c r="I70" s="4653"/>
      <c r="J70" s="537"/>
      <c r="K70" s="2195">
        <f>K69-G70</f>
        <v>32734737</v>
      </c>
    </row>
    <row r="71" spans="1:11">
      <c r="A71" s="3364"/>
      <c r="B71" s="4659"/>
      <c r="C71" s="497" t="s">
        <v>1018</v>
      </c>
      <c r="D71" s="4662" t="s">
        <v>250</v>
      </c>
      <c r="E71" s="4671"/>
      <c r="F71" s="4654"/>
      <c r="G71" s="4654"/>
      <c r="H71" s="537"/>
      <c r="I71" s="4654"/>
      <c r="J71" s="537"/>
      <c r="K71" s="2195"/>
    </row>
    <row r="72" spans="1:11">
      <c r="A72" s="557"/>
      <c r="B72" s="4657"/>
      <c r="C72" s="532"/>
      <c r="D72" s="576"/>
      <c r="E72" s="582"/>
      <c r="F72" s="586"/>
      <c r="G72" s="586"/>
      <c r="H72" s="586"/>
      <c r="I72" s="586"/>
      <c r="J72" s="585">
        <v>1800</v>
      </c>
      <c r="K72" s="4689">
        <f>K70+J72</f>
        <v>32736537</v>
      </c>
    </row>
    <row r="73" spans="1:11">
      <c r="A73" s="9725"/>
      <c r="B73" s="1005"/>
      <c r="C73" s="497" t="s">
        <v>799</v>
      </c>
      <c r="D73" s="4661" t="s">
        <v>558</v>
      </c>
      <c r="E73" s="4670" t="s">
        <v>251</v>
      </c>
      <c r="F73" s="4677"/>
      <c r="G73" s="4653">
        <v>74300</v>
      </c>
      <c r="H73" s="537"/>
      <c r="I73" s="4653"/>
      <c r="J73" s="537"/>
      <c r="K73" s="2195">
        <f>K72-G73</f>
        <v>32662237</v>
      </c>
    </row>
    <row r="74" spans="1:11">
      <c r="A74" s="9724"/>
      <c r="B74" s="533"/>
      <c r="C74" s="497" t="s">
        <v>800</v>
      </c>
      <c r="D74" s="4662" t="s">
        <v>250</v>
      </c>
      <c r="E74" s="4671"/>
      <c r="F74" s="4654"/>
      <c r="G74" s="4654"/>
      <c r="H74" s="537"/>
      <c r="I74" s="4654"/>
      <c r="J74" s="537"/>
      <c r="K74" s="2195"/>
    </row>
    <row r="75" spans="1:11">
      <c r="A75" s="3365"/>
      <c r="B75" s="1988"/>
      <c r="C75" s="532"/>
      <c r="D75" s="576"/>
      <c r="E75" s="582"/>
      <c r="F75" s="586"/>
      <c r="G75" s="586"/>
      <c r="H75" s="586"/>
      <c r="I75" s="586"/>
      <c r="J75" s="585">
        <v>750</v>
      </c>
      <c r="K75" s="4689">
        <f>K73+J75</f>
        <v>32662987</v>
      </c>
    </row>
    <row r="76" spans="1:11">
      <c r="A76" s="9725"/>
      <c r="B76" s="4658"/>
      <c r="C76" s="517" t="s">
        <v>796</v>
      </c>
      <c r="D76" s="4661" t="s">
        <v>1036</v>
      </c>
      <c r="E76" s="4658" t="s">
        <v>499</v>
      </c>
      <c r="F76" s="4677"/>
      <c r="G76" s="4653">
        <v>41300</v>
      </c>
      <c r="H76" s="534"/>
      <c r="I76" s="4653"/>
      <c r="J76" s="595"/>
      <c r="K76" s="4688">
        <f>K75-G76</f>
        <v>32621687</v>
      </c>
    </row>
    <row r="77" spans="1:11">
      <c r="A77" s="9724"/>
      <c r="B77" s="4659"/>
      <c r="C77" s="555" t="s">
        <v>802</v>
      </c>
      <c r="D77" s="4662" t="s">
        <v>200</v>
      </c>
      <c r="E77" s="4659"/>
      <c r="F77" s="4654"/>
      <c r="G77" s="4654"/>
      <c r="H77" s="515"/>
      <c r="I77" s="4654"/>
      <c r="J77" s="559"/>
      <c r="K77" s="4688"/>
    </row>
    <row r="78" spans="1:11">
      <c r="A78" s="554"/>
      <c r="B78" s="527"/>
      <c r="C78" s="532"/>
      <c r="D78" s="576"/>
      <c r="E78" s="582"/>
      <c r="F78" s="577"/>
      <c r="G78" s="577"/>
      <c r="H78" s="600"/>
      <c r="I78" s="577"/>
      <c r="J78" s="585">
        <v>750</v>
      </c>
      <c r="K78" s="4689">
        <f>K76+J78</f>
        <v>32622437</v>
      </c>
    </row>
    <row r="79" spans="1:11">
      <c r="A79" s="525"/>
      <c r="B79" s="4658"/>
      <c r="C79" s="474" t="s">
        <v>781</v>
      </c>
      <c r="D79" s="4661" t="s">
        <v>1285</v>
      </c>
      <c r="E79" s="4658" t="s">
        <v>1320</v>
      </c>
      <c r="F79" s="4653"/>
      <c r="G79" s="4653">
        <v>20140</v>
      </c>
      <c r="H79" s="534"/>
      <c r="I79" s="4653"/>
      <c r="J79" s="4678"/>
      <c r="K79" s="4684">
        <f>K78-G79</f>
        <v>32602297</v>
      </c>
    </row>
    <row r="80" spans="1:11">
      <c r="A80" s="554"/>
      <c r="B80" s="4659"/>
      <c r="C80" s="477" t="s">
        <v>1092</v>
      </c>
      <c r="D80" s="4662" t="s">
        <v>38</v>
      </c>
      <c r="E80" s="4659"/>
      <c r="F80" s="4654"/>
      <c r="G80" s="4654"/>
      <c r="H80" s="515"/>
      <c r="I80" s="4654"/>
      <c r="J80" s="4679"/>
      <c r="K80" s="4685"/>
    </row>
    <row r="81" spans="1:11">
      <c r="A81" s="2497"/>
      <c r="B81" s="4657"/>
      <c r="C81" s="1436"/>
      <c r="D81" s="1436"/>
      <c r="E81" s="1436"/>
      <c r="F81" s="577"/>
      <c r="G81" s="577"/>
      <c r="H81" s="600"/>
      <c r="I81" s="577"/>
      <c r="J81" s="604">
        <v>1500</v>
      </c>
      <c r="K81" s="4685">
        <f>K79+J81</f>
        <v>32603797</v>
      </c>
    </row>
    <row r="82" spans="1:11">
      <c r="A82" s="525"/>
      <c r="B82" s="4658"/>
      <c r="C82" s="556" t="s">
        <v>781</v>
      </c>
      <c r="D82" s="4661" t="s">
        <v>1344</v>
      </c>
      <c r="E82" s="1136" t="s">
        <v>1349</v>
      </c>
      <c r="F82" s="4653"/>
      <c r="G82" s="4667">
        <v>119640</v>
      </c>
      <c r="H82" s="4653"/>
      <c r="I82" s="4653"/>
      <c r="J82" s="4678"/>
      <c r="K82" s="4684">
        <f>K81-G82</f>
        <v>32484157</v>
      </c>
    </row>
    <row r="83" spans="1:11">
      <c r="A83" s="554"/>
      <c r="B83" s="4659"/>
      <c r="C83" s="555" t="s">
        <v>1343</v>
      </c>
      <c r="D83" s="4662" t="s">
        <v>1543</v>
      </c>
      <c r="E83" s="4671"/>
      <c r="F83" s="4654"/>
      <c r="G83" s="4668"/>
      <c r="H83" s="4654"/>
      <c r="I83" s="4654"/>
      <c r="J83" s="4679"/>
      <c r="K83" s="4685"/>
    </row>
    <row r="84" spans="1:11">
      <c r="A84" s="2497"/>
      <c r="B84" s="4657"/>
      <c r="C84" s="532"/>
      <c r="D84" s="576"/>
      <c r="E84" s="582"/>
      <c r="F84" s="577"/>
      <c r="G84" s="577"/>
      <c r="H84" s="600"/>
      <c r="I84" s="577"/>
      <c r="J84" s="604">
        <v>1500</v>
      </c>
      <c r="K84" s="4685">
        <f>K82+J84</f>
        <v>32485657</v>
      </c>
    </row>
    <row r="85" spans="1:11">
      <c r="A85" s="525"/>
      <c r="B85" s="4658"/>
      <c r="C85" s="556" t="s">
        <v>781</v>
      </c>
      <c r="D85" s="4661" t="s">
        <v>1344</v>
      </c>
      <c r="E85" s="1136" t="s">
        <v>1349</v>
      </c>
      <c r="F85" s="4653"/>
      <c r="G85" s="4667">
        <v>24140</v>
      </c>
      <c r="H85" s="4653"/>
      <c r="I85" s="4653"/>
      <c r="J85" s="4678"/>
      <c r="K85" s="4684">
        <f>K84-G85</f>
        <v>32461517</v>
      </c>
    </row>
    <row r="86" spans="1:11">
      <c r="A86" s="554"/>
      <c r="B86" s="4659"/>
      <c r="C86" s="555" t="s">
        <v>2121</v>
      </c>
      <c r="D86" s="4662" t="s">
        <v>1543</v>
      </c>
      <c r="E86" s="4671"/>
      <c r="F86" s="4654"/>
      <c r="G86" s="4668"/>
      <c r="H86" s="4654"/>
      <c r="I86" s="4654"/>
      <c r="J86" s="4679"/>
      <c r="K86" s="4685"/>
    </row>
    <row r="87" spans="1:11">
      <c r="A87" s="2497"/>
      <c r="B87" s="4657"/>
      <c r="C87" s="532"/>
      <c r="D87" s="576"/>
      <c r="E87" s="582"/>
      <c r="F87" s="577"/>
      <c r="G87" s="577"/>
      <c r="H87" s="600"/>
      <c r="I87" s="577"/>
      <c r="J87" s="604">
        <v>1500</v>
      </c>
      <c r="K87" s="4685">
        <f>K85+J87</f>
        <v>32463017</v>
      </c>
    </row>
    <row r="88" spans="1:11">
      <c r="A88" s="525"/>
      <c r="B88" s="4658"/>
      <c r="C88" s="517" t="s">
        <v>781</v>
      </c>
      <c r="D88" s="4661" t="s">
        <v>1560</v>
      </c>
      <c r="E88" s="4658" t="s">
        <v>1603</v>
      </c>
      <c r="F88" s="4653"/>
      <c r="G88" s="4653">
        <v>39140</v>
      </c>
      <c r="H88" s="4653"/>
      <c r="I88" s="4653"/>
      <c r="J88" s="4678"/>
      <c r="K88" s="4684">
        <f>K87-G88</f>
        <v>32423877</v>
      </c>
    </row>
    <row r="89" spans="1:11">
      <c r="A89" s="554"/>
      <c r="B89" s="4659"/>
      <c r="C89" s="477" t="s">
        <v>1559</v>
      </c>
      <c r="D89" s="4662" t="s">
        <v>38</v>
      </c>
      <c r="E89" s="4659"/>
      <c r="F89" s="4654"/>
      <c r="G89" s="4654"/>
      <c r="H89" s="4654"/>
      <c r="I89" s="4654"/>
      <c r="J89" s="4679"/>
      <c r="K89" s="4685"/>
    </row>
    <row r="90" spans="1:11">
      <c r="A90" s="2497"/>
      <c r="B90" s="4657"/>
      <c r="C90" s="532"/>
      <c r="D90" s="583"/>
      <c r="E90" s="582"/>
      <c r="F90" s="575"/>
      <c r="G90" s="575"/>
      <c r="H90" s="586"/>
      <c r="I90" s="575"/>
      <c r="J90" s="585">
        <v>1500</v>
      </c>
      <c r="K90" s="4685">
        <f>K88+J90</f>
        <v>32425377</v>
      </c>
    </row>
    <row r="91" spans="1:11">
      <c r="A91" s="525"/>
      <c r="B91" s="4658"/>
      <c r="C91" s="474" t="s">
        <v>815</v>
      </c>
      <c r="D91" s="485" t="s">
        <v>1887</v>
      </c>
      <c r="E91" s="4658" t="s">
        <v>1888</v>
      </c>
      <c r="F91" s="4677"/>
      <c r="G91" s="4653">
        <v>1335320</v>
      </c>
      <c r="H91" s="4665"/>
      <c r="I91" s="4653"/>
      <c r="J91" s="534"/>
      <c r="K91" s="4684">
        <f>K90-G91</f>
        <v>31090057</v>
      </c>
    </row>
    <row r="92" spans="1:11">
      <c r="A92" s="554"/>
      <c r="B92" s="4659"/>
      <c r="C92" s="477" t="s">
        <v>1886</v>
      </c>
      <c r="D92" s="486" t="s">
        <v>1951</v>
      </c>
      <c r="E92" s="4659"/>
      <c r="F92" s="4654"/>
      <c r="G92" s="4654"/>
      <c r="H92" s="4666"/>
      <c r="I92" s="4654"/>
      <c r="J92" s="537"/>
      <c r="K92" s="4685"/>
    </row>
    <row r="93" spans="1:11">
      <c r="A93" s="554"/>
      <c r="B93" s="4657"/>
      <c r="C93" s="891"/>
      <c r="D93" s="891"/>
      <c r="E93" s="891"/>
      <c r="F93" s="586"/>
      <c r="G93" s="588"/>
      <c r="H93" s="586"/>
      <c r="I93" s="586"/>
      <c r="J93" s="585">
        <v>1800</v>
      </c>
      <c r="K93" s="4685">
        <f>K91+J93</f>
        <v>31091857</v>
      </c>
    </row>
    <row r="94" spans="1:11">
      <c r="A94" s="525"/>
      <c r="B94" s="4658"/>
      <c r="C94" s="474" t="s">
        <v>815</v>
      </c>
      <c r="D94" s="485" t="s">
        <v>1887</v>
      </c>
      <c r="E94" s="4658" t="s">
        <v>1888</v>
      </c>
      <c r="F94" s="4653"/>
      <c r="G94" s="4653">
        <v>325907</v>
      </c>
      <c r="H94" s="534"/>
      <c r="I94" s="4653"/>
      <c r="J94" s="537"/>
      <c r="K94" s="4684">
        <f>K93-G94</f>
        <v>30765950</v>
      </c>
    </row>
    <row r="95" spans="1:11">
      <c r="A95" s="554"/>
      <c r="B95" s="4659"/>
      <c r="C95" s="477" t="s">
        <v>1889</v>
      </c>
      <c r="D95" s="486" t="s">
        <v>1951</v>
      </c>
      <c r="E95" s="4659"/>
      <c r="F95" s="4654"/>
      <c r="G95" s="4654"/>
      <c r="H95" s="537"/>
      <c r="I95" s="4654"/>
      <c r="J95" s="537"/>
      <c r="K95" s="4685"/>
    </row>
    <row r="96" spans="1:11">
      <c r="A96" s="554"/>
      <c r="B96" s="4657"/>
      <c r="C96" s="532"/>
      <c r="D96" s="576"/>
      <c r="E96" s="582"/>
      <c r="F96" s="586"/>
      <c r="G96" s="586"/>
      <c r="H96" s="586"/>
      <c r="I96" s="586"/>
      <c r="J96" s="585">
        <v>1800</v>
      </c>
      <c r="K96" s="4685">
        <f>K94+J96</f>
        <v>30767750</v>
      </c>
    </row>
    <row r="97" spans="1:11">
      <c r="A97" s="525"/>
      <c r="B97" s="4658"/>
      <c r="C97" s="457" t="s">
        <v>781</v>
      </c>
      <c r="D97" s="4661" t="s">
        <v>1959</v>
      </c>
      <c r="E97" s="1136" t="s">
        <v>1961</v>
      </c>
      <c r="F97" s="4653"/>
      <c r="G97" s="4653">
        <v>63640</v>
      </c>
      <c r="H97" s="537"/>
      <c r="I97" s="4653"/>
      <c r="J97" s="595"/>
      <c r="K97" s="4684">
        <f>K96-G97</f>
        <v>30704110</v>
      </c>
    </row>
    <row r="98" spans="1:11">
      <c r="A98" s="554"/>
      <c r="B98" s="4659"/>
      <c r="C98" s="461" t="s">
        <v>1958</v>
      </c>
      <c r="D98" s="4662" t="s">
        <v>1960</v>
      </c>
      <c r="E98" s="4671"/>
      <c r="F98" s="4654"/>
      <c r="G98" s="4654"/>
      <c r="H98" s="515"/>
      <c r="I98" s="4654"/>
      <c r="J98" s="595"/>
      <c r="K98" s="4685"/>
    </row>
    <row r="99" spans="1:11">
      <c r="A99" s="554"/>
      <c r="B99" s="4657"/>
      <c r="C99" s="532"/>
      <c r="D99" s="576"/>
      <c r="E99" s="582"/>
      <c r="F99" s="577"/>
      <c r="G99" s="577"/>
      <c r="H99" s="600"/>
      <c r="I99" s="577"/>
      <c r="J99" s="585">
        <v>1500</v>
      </c>
      <c r="K99" s="4685">
        <f>K97+J99</f>
        <v>30705610</v>
      </c>
    </row>
    <row r="100" spans="1:11">
      <c r="A100" s="525"/>
      <c r="B100" s="4658"/>
      <c r="C100" s="517" t="s">
        <v>796</v>
      </c>
      <c r="D100" s="4661" t="s">
        <v>1983</v>
      </c>
      <c r="E100" s="4658" t="s">
        <v>1985</v>
      </c>
      <c r="F100" s="4677"/>
      <c r="G100" s="4653">
        <v>325200</v>
      </c>
      <c r="H100" s="537"/>
      <c r="I100" s="1975"/>
      <c r="J100" s="595"/>
      <c r="K100" s="4684">
        <f>K99-G100</f>
        <v>30380410</v>
      </c>
    </row>
    <row r="101" spans="1:11">
      <c r="A101" s="554"/>
      <c r="B101" s="4659"/>
      <c r="C101" s="555" t="s">
        <v>1982</v>
      </c>
      <c r="D101" s="4662" t="s">
        <v>1984</v>
      </c>
      <c r="E101" s="4659"/>
      <c r="F101" s="4654"/>
      <c r="G101" s="4654"/>
      <c r="H101" s="515"/>
      <c r="I101" s="1976"/>
      <c r="J101" s="595"/>
      <c r="K101" s="4685"/>
    </row>
    <row r="102" spans="1:11">
      <c r="A102" s="554"/>
      <c r="B102" s="4657"/>
      <c r="C102" s="532"/>
      <c r="D102" s="528"/>
      <c r="E102" s="584"/>
      <c r="F102" s="577"/>
      <c r="G102" s="577"/>
      <c r="H102" s="600"/>
      <c r="I102" s="2034"/>
      <c r="J102" s="585">
        <v>750</v>
      </c>
      <c r="K102" s="4685">
        <f>K100+J102</f>
        <v>30381160</v>
      </c>
    </row>
    <row r="103" spans="1:11">
      <c r="A103" s="525"/>
      <c r="B103" s="4658"/>
      <c r="C103" s="556" t="s">
        <v>815</v>
      </c>
      <c r="D103" s="4661" t="s">
        <v>1657</v>
      </c>
      <c r="E103" s="4658" t="s">
        <v>135</v>
      </c>
      <c r="F103" s="4653"/>
      <c r="G103" s="4653">
        <v>147873</v>
      </c>
      <c r="H103" s="4653"/>
      <c r="I103" s="4653"/>
      <c r="J103" s="595"/>
      <c r="K103" s="4684">
        <f>K102-G103</f>
        <v>30233287</v>
      </c>
    </row>
    <row r="104" spans="1:11">
      <c r="A104" s="554"/>
      <c r="B104" s="4659"/>
      <c r="C104" s="555" t="s">
        <v>1656</v>
      </c>
      <c r="D104" s="4662" t="s">
        <v>956</v>
      </c>
      <c r="E104" s="4659"/>
      <c r="F104" s="4654"/>
      <c r="G104" s="4654"/>
      <c r="H104" s="4654"/>
      <c r="I104" s="4654"/>
      <c r="J104" s="559"/>
      <c r="K104" s="4685"/>
    </row>
    <row r="105" spans="1:11">
      <c r="A105" s="554"/>
      <c r="B105" s="4657"/>
      <c r="C105" s="532"/>
      <c r="D105" s="576"/>
      <c r="E105" s="605"/>
      <c r="F105" s="577"/>
      <c r="G105" s="577"/>
      <c r="H105" s="586"/>
      <c r="I105" s="577"/>
      <c r="J105" s="585">
        <v>1800</v>
      </c>
      <c r="K105" s="4689">
        <f>K103+J105</f>
        <v>30235087</v>
      </c>
    </row>
    <row r="106" spans="1:11">
      <c r="A106" s="525"/>
      <c r="B106" s="4658"/>
      <c r="C106" s="556" t="s">
        <v>796</v>
      </c>
      <c r="D106" s="4661" t="s">
        <v>1657</v>
      </c>
      <c r="E106" s="4658" t="s">
        <v>135</v>
      </c>
      <c r="F106" s="4653"/>
      <c r="G106" s="4653">
        <v>96300</v>
      </c>
      <c r="H106" s="537"/>
      <c r="I106" s="4653"/>
      <c r="J106" s="595"/>
      <c r="K106" s="4684">
        <f>K105-G106</f>
        <v>30138787</v>
      </c>
    </row>
    <row r="107" spans="1:11">
      <c r="A107" s="554"/>
      <c r="B107" s="4659"/>
      <c r="C107" s="555" t="s">
        <v>1658</v>
      </c>
      <c r="D107" s="4662" t="s">
        <v>956</v>
      </c>
      <c r="E107" s="4659"/>
      <c r="F107" s="4654"/>
      <c r="G107" s="4654"/>
      <c r="H107" s="515"/>
      <c r="I107" s="4654"/>
      <c r="J107" s="559"/>
      <c r="K107" s="4685"/>
    </row>
    <row r="108" spans="1:11">
      <c r="A108" s="554"/>
      <c r="B108" s="4657"/>
      <c r="C108" s="532"/>
      <c r="D108" s="576"/>
      <c r="E108" s="582"/>
      <c r="F108" s="577"/>
      <c r="G108" s="577"/>
      <c r="H108" s="600"/>
      <c r="I108" s="577"/>
      <c r="J108" s="585">
        <v>750</v>
      </c>
      <c r="K108" s="4685">
        <f>K106+J108</f>
        <v>30139537</v>
      </c>
    </row>
    <row r="109" spans="1:11">
      <c r="A109" s="525"/>
      <c r="B109" s="4658"/>
      <c r="C109" s="556" t="s">
        <v>1710</v>
      </c>
      <c r="D109" s="4675" t="s">
        <v>1766</v>
      </c>
      <c r="E109" s="974"/>
      <c r="F109" s="4677"/>
      <c r="G109" s="4653"/>
      <c r="H109" s="4653">
        <v>807640</v>
      </c>
      <c r="I109" s="4653"/>
      <c r="J109" s="464"/>
      <c r="K109" s="4684">
        <f>K108-H109</f>
        <v>29331897</v>
      </c>
    </row>
    <row r="110" spans="1:11">
      <c r="A110" s="554"/>
      <c r="B110" s="4659"/>
      <c r="C110" s="555" t="s">
        <v>1765</v>
      </c>
      <c r="D110" s="4662"/>
      <c r="E110" s="4659"/>
      <c r="F110" s="4654"/>
      <c r="G110" s="4654"/>
      <c r="H110" s="4654"/>
      <c r="I110" s="4654"/>
      <c r="J110" s="559"/>
      <c r="K110" s="4685"/>
    </row>
    <row r="111" spans="1:11">
      <c r="A111" s="554"/>
      <c r="B111" s="4657"/>
      <c r="C111" s="1436"/>
      <c r="D111" s="1436"/>
      <c r="E111" s="1436"/>
      <c r="F111" s="577"/>
      <c r="G111" s="577"/>
      <c r="H111" s="600"/>
      <c r="I111" s="577"/>
      <c r="J111" s="585">
        <v>1500</v>
      </c>
      <c r="K111" s="4685">
        <f>K109+J111</f>
        <v>29333397</v>
      </c>
    </row>
    <row r="112" spans="1:11">
      <c r="A112" s="525"/>
      <c r="B112" s="4658"/>
      <c r="C112" s="556" t="s">
        <v>1710</v>
      </c>
      <c r="D112" s="4661" t="s">
        <v>1768</v>
      </c>
      <c r="E112" s="4658"/>
      <c r="F112" s="4677"/>
      <c r="G112" s="4653"/>
      <c r="H112" s="4653">
        <v>313640</v>
      </c>
      <c r="I112" s="4653"/>
      <c r="J112" s="464"/>
      <c r="K112" s="4684">
        <f>K111-H112</f>
        <v>29019757</v>
      </c>
    </row>
    <row r="113" spans="1:11">
      <c r="A113" s="554"/>
      <c r="B113" s="4659"/>
      <c r="C113" s="555" t="s">
        <v>1767</v>
      </c>
      <c r="D113" s="4662"/>
      <c r="E113" s="4659"/>
      <c r="F113" s="4654"/>
      <c r="G113" s="4654"/>
      <c r="H113" s="4654"/>
      <c r="I113" s="4654"/>
      <c r="J113" s="559"/>
      <c r="K113" s="4685"/>
    </row>
    <row r="114" spans="1:11">
      <c r="A114" s="554"/>
      <c r="B114" s="4657"/>
      <c r="C114" s="1436"/>
      <c r="D114" s="1436"/>
      <c r="E114" s="1436"/>
      <c r="F114" s="577"/>
      <c r="G114" s="577"/>
      <c r="H114" s="600"/>
      <c r="I114" s="577"/>
      <c r="J114" s="585">
        <v>1500</v>
      </c>
      <c r="K114" s="4685">
        <f>K112+J114</f>
        <v>29021257</v>
      </c>
    </row>
    <row r="115" spans="1:11">
      <c r="A115" s="525"/>
      <c r="B115" s="4658"/>
      <c r="C115" s="556" t="s">
        <v>1710</v>
      </c>
      <c r="D115" s="4661" t="s">
        <v>1770</v>
      </c>
      <c r="E115" s="4658"/>
      <c r="F115" s="4677"/>
      <c r="G115" s="4653"/>
      <c r="H115" s="4653">
        <v>446640</v>
      </c>
      <c r="I115" s="4653"/>
      <c r="J115" s="464"/>
      <c r="K115" s="4684">
        <f>K114-H115</f>
        <v>28574617</v>
      </c>
    </row>
    <row r="116" spans="1:11">
      <c r="A116" s="554"/>
      <c r="B116" s="4659"/>
      <c r="C116" s="555" t="s">
        <v>1769</v>
      </c>
      <c r="D116" s="4662"/>
      <c r="E116" s="4659"/>
      <c r="F116" s="4654"/>
      <c r="G116" s="4654"/>
      <c r="H116" s="4654"/>
      <c r="I116" s="4654"/>
      <c r="J116" s="559"/>
      <c r="K116" s="4685"/>
    </row>
    <row r="117" spans="1:11">
      <c r="A117" s="554"/>
      <c r="B117" s="4657"/>
      <c r="C117" s="532"/>
      <c r="D117" s="576"/>
      <c r="E117" s="582"/>
      <c r="F117" s="577"/>
      <c r="G117" s="577"/>
      <c r="H117" s="600"/>
      <c r="I117" s="577"/>
      <c r="J117" s="585">
        <v>1500</v>
      </c>
      <c r="K117" s="4685">
        <f>K115+J117</f>
        <v>28576117</v>
      </c>
    </row>
    <row r="118" spans="1:11">
      <c r="A118" s="525"/>
      <c r="B118" s="4658"/>
      <c r="C118" s="556" t="s">
        <v>1710</v>
      </c>
      <c r="D118" s="4661" t="s">
        <v>956</v>
      </c>
      <c r="E118" s="4658"/>
      <c r="F118" s="4653"/>
      <c r="G118" s="4653"/>
      <c r="H118" s="4653">
        <v>11029400</v>
      </c>
      <c r="I118" s="4653"/>
      <c r="J118" s="595"/>
      <c r="K118" s="4684">
        <f>K117-H118</f>
        <v>17546717</v>
      </c>
    </row>
    <row r="119" spans="1:11">
      <c r="A119" s="554"/>
      <c r="B119" s="4659"/>
      <c r="C119" s="555" t="s">
        <v>1771</v>
      </c>
      <c r="D119" s="4662"/>
      <c r="E119" s="4659"/>
      <c r="F119" s="4654"/>
      <c r="G119" s="4654"/>
      <c r="H119" s="4654"/>
      <c r="I119" s="4654"/>
      <c r="J119" s="559"/>
      <c r="K119" s="4685"/>
    </row>
    <row r="120" spans="1:11">
      <c r="A120" s="554"/>
      <c r="B120" s="4657"/>
      <c r="C120" s="532"/>
      <c r="D120" s="576"/>
      <c r="E120" s="582"/>
      <c r="F120" s="577"/>
      <c r="G120" s="577"/>
      <c r="H120" s="600"/>
      <c r="I120" s="577"/>
      <c r="J120" s="585">
        <v>1500</v>
      </c>
      <c r="K120" s="4685">
        <f>K118+J120</f>
        <v>17548217</v>
      </c>
    </row>
    <row r="121" spans="1:11">
      <c r="A121" s="525"/>
      <c r="B121" s="4658"/>
      <c r="C121" s="556" t="s">
        <v>1710</v>
      </c>
      <c r="D121" s="4661" t="s">
        <v>1945</v>
      </c>
      <c r="E121" s="4658"/>
      <c r="F121" s="4653"/>
      <c r="G121" s="4653"/>
      <c r="H121" s="4653">
        <v>380140</v>
      </c>
      <c r="I121" s="4653"/>
      <c r="J121" s="595"/>
      <c r="K121" s="4684">
        <f>K120-H121</f>
        <v>17168077</v>
      </c>
    </row>
    <row r="122" spans="1:11">
      <c r="A122" s="554"/>
      <c r="B122" s="4659"/>
      <c r="C122" s="555" t="s">
        <v>1944</v>
      </c>
      <c r="D122" s="4662"/>
      <c r="E122" s="4659"/>
      <c r="F122" s="4654"/>
      <c r="G122" s="4654"/>
      <c r="H122" s="4654"/>
      <c r="I122" s="4654"/>
      <c r="J122" s="559"/>
      <c r="K122" s="4685"/>
    </row>
    <row r="123" spans="1:11">
      <c r="A123" s="554"/>
      <c r="B123" s="4657"/>
      <c r="C123" s="532"/>
      <c r="D123" s="576"/>
      <c r="E123" s="582"/>
      <c r="F123" s="577"/>
      <c r="G123" s="577"/>
      <c r="H123" s="600"/>
      <c r="I123" s="577"/>
      <c r="J123" s="585">
        <v>1500</v>
      </c>
      <c r="K123" s="4685">
        <f>K121+J123</f>
        <v>17169577</v>
      </c>
    </row>
    <row r="124" spans="1:11">
      <c r="A124" s="557"/>
      <c r="B124" s="4658"/>
      <c r="C124" s="556" t="s">
        <v>1710</v>
      </c>
      <c r="D124" s="4661" t="s">
        <v>2049</v>
      </c>
      <c r="E124" s="4658"/>
      <c r="F124" s="4677"/>
      <c r="G124" s="4653"/>
      <c r="H124" s="4653">
        <v>760140</v>
      </c>
      <c r="I124" s="4653"/>
      <c r="J124" s="464"/>
      <c r="K124" s="4684">
        <f>K123-H124</f>
        <v>16409437</v>
      </c>
    </row>
    <row r="125" spans="1:11">
      <c r="A125" s="554"/>
      <c r="B125" s="4659"/>
      <c r="C125" s="555" t="s">
        <v>2050</v>
      </c>
      <c r="D125" s="4662"/>
      <c r="E125" s="4659"/>
      <c r="F125" s="4654"/>
      <c r="G125" s="4654"/>
      <c r="H125" s="4654"/>
      <c r="I125" s="4654"/>
      <c r="J125" s="559"/>
      <c r="K125" s="4685"/>
    </row>
    <row r="126" spans="1:11">
      <c r="A126" s="554"/>
      <c r="B126" s="4657"/>
      <c r="C126" s="532"/>
      <c r="D126" s="576"/>
      <c r="E126" s="582"/>
      <c r="F126" s="577"/>
      <c r="G126" s="577"/>
      <c r="H126" s="600"/>
      <c r="I126" s="577"/>
      <c r="J126" s="585">
        <v>1500</v>
      </c>
      <c r="K126" s="4685">
        <f>K124+J126</f>
        <v>16410937</v>
      </c>
    </row>
    <row r="127" spans="1:11">
      <c r="A127" s="557"/>
      <c r="B127" s="4658"/>
      <c r="C127" s="517" t="s">
        <v>1716</v>
      </c>
      <c r="D127" s="4661" t="s">
        <v>1717</v>
      </c>
      <c r="E127" s="4658" t="s">
        <v>1423</v>
      </c>
      <c r="F127" s="4667"/>
      <c r="G127" s="4667">
        <v>226500</v>
      </c>
      <c r="H127" s="537"/>
      <c r="I127" s="1975"/>
      <c r="J127" s="595"/>
      <c r="K127" s="4684">
        <f>K126-G127</f>
        <v>16184437</v>
      </c>
    </row>
    <row r="128" spans="1:11">
      <c r="A128" s="554"/>
      <c r="B128" s="4659"/>
      <c r="C128" s="555" t="s">
        <v>1715</v>
      </c>
      <c r="D128" s="4662" t="s">
        <v>956</v>
      </c>
      <c r="E128" s="4659"/>
      <c r="F128" s="4668"/>
      <c r="G128" s="4668"/>
      <c r="H128" s="515"/>
      <c r="I128" s="1976"/>
      <c r="J128" s="595"/>
      <c r="K128" s="4685"/>
    </row>
    <row r="129" spans="1:11">
      <c r="A129" s="554"/>
      <c r="B129" s="4657"/>
      <c r="C129" s="532"/>
      <c r="D129" s="576"/>
      <c r="E129" s="582"/>
      <c r="F129" s="577"/>
      <c r="G129" s="577"/>
      <c r="H129" s="600"/>
      <c r="I129" s="2034"/>
      <c r="J129" s="585">
        <v>750</v>
      </c>
      <c r="K129" s="4685">
        <f>K127+J129</f>
        <v>16185187</v>
      </c>
    </row>
    <row r="130" spans="1:11">
      <c r="A130" s="525"/>
      <c r="B130" s="4658"/>
      <c r="C130" s="497" t="s">
        <v>815</v>
      </c>
      <c r="D130" s="485" t="s">
        <v>267</v>
      </c>
      <c r="E130" s="4658" t="s">
        <v>271</v>
      </c>
      <c r="F130" s="4653"/>
      <c r="G130" s="4653">
        <v>302599</v>
      </c>
      <c r="H130" s="534"/>
      <c r="I130" s="4653"/>
      <c r="J130" s="537"/>
      <c r="K130" s="4684">
        <f>K129-G130</f>
        <v>15882588</v>
      </c>
    </row>
    <row r="131" spans="1:11">
      <c r="A131" s="554"/>
      <c r="B131" s="4659"/>
      <c r="C131" s="497" t="s">
        <v>1023</v>
      </c>
      <c r="D131" s="486" t="s">
        <v>304</v>
      </c>
      <c r="E131" s="4659"/>
      <c r="F131" s="4654"/>
      <c r="G131" s="4654"/>
      <c r="H131" s="537"/>
      <c r="I131" s="4654"/>
      <c r="J131" s="537"/>
      <c r="K131" s="4685"/>
    </row>
    <row r="132" spans="1:11">
      <c r="A132" s="554"/>
      <c r="B132" s="4657"/>
      <c r="C132" s="532"/>
      <c r="D132" s="576"/>
      <c r="E132" s="582"/>
      <c r="F132" s="586"/>
      <c r="G132" s="586"/>
      <c r="H132" s="586"/>
      <c r="I132" s="586"/>
      <c r="J132" s="585">
        <v>1800</v>
      </c>
      <c r="K132" s="4685">
        <f>K130+J132</f>
        <v>15884388</v>
      </c>
    </row>
    <row r="133" spans="1:11">
      <c r="A133" s="557"/>
      <c r="B133" s="4658"/>
      <c r="C133" s="491" t="s">
        <v>781</v>
      </c>
      <c r="D133" s="485" t="s">
        <v>267</v>
      </c>
      <c r="E133" s="4658" t="s">
        <v>271</v>
      </c>
      <c r="F133" s="4677"/>
      <c r="G133" s="4653">
        <v>43040</v>
      </c>
      <c r="H133" s="4665"/>
      <c r="I133" s="4653"/>
      <c r="J133" s="534"/>
      <c r="K133" s="4684">
        <f>K132-G133</f>
        <v>15841348</v>
      </c>
    </row>
    <row r="134" spans="1:11">
      <c r="A134" s="554"/>
      <c r="B134" s="4659"/>
      <c r="C134" s="487" t="s">
        <v>791</v>
      </c>
      <c r="D134" s="486" t="s">
        <v>304</v>
      </c>
      <c r="E134" s="4659"/>
      <c r="F134" s="4654"/>
      <c r="G134" s="4654"/>
      <c r="H134" s="4666"/>
      <c r="I134" s="4654"/>
      <c r="J134" s="537"/>
      <c r="K134" s="4685"/>
    </row>
    <row r="135" spans="1:11">
      <c r="A135" s="554"/>
      <c r="B135" s="4657"/>
      <c r="C135" s="891"/>
      <c r="D135" s="891"/>
      <c r="E135" s="891"/>
      <c r="F135" s="586"/>
      <c r="G135" s="588"/>
      <c r="H135" s="586"/>
      <c r="I135" s="586"/>
      <c r="J135" s="585">
        <v>1500</v>
      </c>
      <c r="K135" s="4685">
        <f>K133+J135</f>
        <v>15842848</v>
      </c>
    </row>
    <row r="136" spans="1:11">
      <c r="A136" s="525"/>
      <c r="B136" s="4658"/>
      <c r="C136" s="556" t="s">
        <v>796</v>
      </c>
      <c r="D136" s="4694" t="s">
        <v>1586</v>
      </c>
      <c r="E136" s="4696" t="s">
        <v>1637</v>
      </c>
      <c r="F136" s="4698"/>
      <c r="G136" s="4698">
        <v>42300</v>
      </c>
      <c r="H136" s="4698"/>
      <c r="I136" s="4698"/>
      <c r="J136" s="4704"/>
      <c r="K136" s="4684">
        <f>K135-G136</f>
        <v>15800548</v>
      </c>
    </row>
    <row r="137" spans="1:11">
      <c r="A137" s="554"/>
      <c r="B137" s="4659"/>
      <c r="C137" s="555" t="s">
        <v>1587</v>
      </c>
      <c r="D137" s="4695" t="s">
        <v>729</v>
      </c>
      <c r="E137" s="4697"/>
      <c r="F137" s="4699"/>
      <c r="G137" s="4699"/>
      <c r="H137" s="4699"/>
      <c r="I137" s="4699"/>
      <c r="J137" s="4705"/>
      <c r="K137" s="4685"/>
    </row>
    <row r="138" spans="1:11">
      <c r="A138" s="554"/>
      <c r="B138" s="4657"/>
      <c r="C138" s="529"/>
      <c r="D138" s="602"/>
      <c r="E138" s="605"/>
      <c r="F138" s="577"/>
      <c r="G138" s="577"/>
      <c r="H138" s="600"/>
      <c r="I138" s="577"/>
      <c r="J138" s="604">
        <v>750</v>
      </c>
      <c r="K138" s="4685">
        <f>K136+J138</f>
        <v>15801298</v>
      </c>
    </row>
    <row r="139" spans="1:11">
      <c r="A139" s="557"/>
      <c r="B139" s="4658"/>
      <c r="C139" s="517" t="s">
        <v>851</v>
      </c>
      <c r="D139" s="4694" t="s">
        <v>853</v>
      </c>
      <c r="E139" s="4696" t="s">
        <v>497</v>
      </c>
      <c r="F139" s="4698"/>
      <c r="G139" s="4698">
        <v>155427</v>
      </c>
      <c r="H139" s="537"/>
      <c r="I139" s="1975"/>
      <c r="J139" s="595"/>
      <c r="K139" s="4684">
        <f>K138-G139</f>
        <v>15645871</v>
      </c>
    </row>
    <row r="140" spans="1:11">
      <c r="A140" s="554"/>
      <c r="B140" s="4659"/>
      <c r="C140" s="555" t="s">
        <v>852</v>
      </c>
      <c r="D140" s="4695" t="s">
        <v>919</v>
      </c>
      <c r="E140" s="4697"/>
      <c r="F140" s="4699"/>
      <c r="G140" s="4699"/>
      <c r="H140" s="515"/>
      <c r="I140" s="1976"/>
      <c r="J140" s="595"/>
      <c r="K140" s="4685"/>
    </row>
    <row r="141" spans="1:11">
      <c r="A141" s="554"/>
      <c r="B141" s="4657"/>
      <c r="C141" s="532"/>
      <c r="D141" s="576"/>
      <c r="E141" s="582"/>
      <c r="F141" s="577"/>
      <c r="G141" s="577"/>
      <c r="H141" s="600"/>
      <c r="I141" s="2034"/>
      <c r="J141" s="585">
        <v>1800</v>
      </c>
      <c r="K141" s="4685">
        <f>K139+J141</f>
        <v>15647671</v>
      </c>
    </row>
    <row r="142" spans="1:11">
      <c r="A142" s="557"/>
      <c r="B142" s="4658"/>
      <c r="C142" s="435" t="s">
        <v>815</v>
      </c>
      <c r="D142" s="4694" t="s">
        <v>399</v>
      </c>
      <c r="E142" s="4696" t="s">
        <v>401</v>
      </c>
      <c r="F142" s="4710"/>
      <c r="G142" s="4710">
        <v>226257</v>
      </c>
      <c r="H142" s="537"/>
      <c r="I142" s="4698"/>
      <c r="J142" s="595"/>
      <c r="K142" s="4684">
        <f>K141-G142</f>
        <v>15421414</v>
      </c>
    </row>
    <row r="143" spans="1:11">
      <c r="A143" s="554"/>
      <c r="B143" s="4659"/>
      <c r="C143" s="509" t="s">
        <v>1051</v>
      </c>
      <c r="D143" s="4695" t="s">
        <v>400</v>
      </c>
      <c r="E143" s="4697"/>
      <c r="F143" s="4711"/>
      <c r="G143" s="4711"/>
      <c r="H143" s="515"/>
      <c r="I143" s="4699"/>
      <c r="J143" s="595"/>
      <c r="K143" s="4685"/>
    </row>
    <row r="144" spans="1:11">
      <c r="A144" s="554"/>
      <c r="B144" s="4657"/>
      <c r="C144" s="532"/>
      <c r="D144" s="576"/>
      <c r="E144" s="582"/>
      <c r="F144" s="577"/>
      <c r="G144" s="577"/>
      <c r="H144" s="600"/>
      <c r="I144" s="2034"/>
      <c r="J144" s="585">
        <v>1800</v>
      </c>
      <c r="K144" s="4685">
        <f>K142+J144</f>
        <v>15423214</v>
      </c>
    </row>
    <row r="145" spans="1:11">
      <c r="A145" s="525"/>
      <c r="B145" s="4658"/>
      <c r="C145" s="435" t="s">
        <v>815</v>
      </c>
      <c r="D145" s="4694" t="s">
        <v>399</v>
      </c>
      <c r="E145" s="4696" t="s">
        <v>401</v>
      </c>
      <c r="F145" s="4698"/>
      <c r="G145" s="4704">
        <v>634778</v>
      </c>
      <c r="H145" s="537"/>
      <c r="I145" s="1975"/>
      <c r="J145" s="595"/>
      <c r="K145" s="4684">
        <f>K144-G145</f>
        <v>14788436</v>
      </c>
    </row>
    <row r="146" spans="1:11">
      <c r="A146" s="554"/>
      <c r="B146" s="4659"/>
      <c r="C146" s="509" t="s">
        <v>1163</v>
      </c>
      <c r="D146" s="4695" t="s">
        <v>400</v>
      </c>
      <c r="E146" s="4697"/>
      <c r="F146" s="4699"/>
      <c r="G146" s="4705"/>
      <c r="H146" s="515"/>
      <c r="I146" s="1976"/>
      <c r="J146" s="595"/>
      <c r="K146" s="4685"/>
    </row>
    <row r="147" spans="1:11">
      <c r="A147" s="554"/>
      <c r="B147" s="4657"/>
      <c r="C147" s="532"/>
      <c r="D147" s="576"/>
      <c r="E147" s="582"/>
      <c r="F147" s="577"/>
      <c r="G147" s="577"/>
      <c r="H147" s="600"/>
      <c r="I147" s="2034"/>
      <c r="J147" s="585">
        <v>1800</v>
      </c>
      <c r="K147" s="4685">
        <f>K145+J147</f>
        <v>14790236</v>
      </c>
    </row>
    <row r="148" spans="1:11">
      <c r="A148" s="557"/>
      <c r="B148" s="4658"/>
      <c r="C148" s="474" t="s">
        <v>778</v>
      </c>
      <c r="D148" s="518" t="s">
        <v>399</v>
      </c>
      <c r="E148" s="4696" t="s">
        <v>401</v>
      </c>
      <c r="F148" s="4698"/>
      <c r="G148" s="4698">
        <v>35140</v>
      </c>
      <c r="H148" s="4700"/>
      <c r="I148" s="1997"/>
      <c r="J148" s="2036"/>
      <c r="K148" s="4684">
        <f>K147-G148</f>
        <v>14755096</v>
      </c>
    </row>
    <row r="149" spans="1:11">
      <c r="A149" s="554"/>
      <c r="B149" s="4659"/>
      <c r="C149" s="477" t="s">
        <v>862</v>
      </c>
      <c r="D149" s="519" t="s">
        <v>855</v>
      </c>
      <c r="E149" s="4697"/>
      <c r="F149" s="4699"/>
      <c r="G149" s="4699"/>
      <c r="H149" s="4701"/>
      <c r="I149" s="1998"/>
      <c r="J149" s="2036"/>
      <c r="K149" s="4685"/>
    </row>
    <row r="150" spans="1:11">
      <c r="A150" s="554"/>
      <c r="B150" s="4657"/>
      <c r="C150" s="532"/>
      <c r="D150" s="576"/>
      <c r="E150" s="582"/>
      <c r="F150" s="577"/>
      <c r="G150" s="577"/>
      <c r="H150" s="600"/>
      <c r="I150" s="2034"/>
      <c r="J150" s="585">
        <v>1500</v>
      </c>
      <c r="K150" s="4685">
        <f>K148+J150</f>
        <v>14756596</v>
      </c>
    </row>
    <row r="151" spans="1:11">
      <c r="A151" s="525"/>
      <c r="B151" s="4658"/>
      <c r="C151" s="517" t="s">
        <v>781</v>
      </c>
      <c r="D151" s="4694" t="s">
        <v>614</v>
      </c>
      <c r="E151" s="4696" t="s">
        <v>414</v>
      </c>
      <c r="F151" s="4698"/>
      <c r="G151" s="4698">
        <v>143640</v>
      </c>
      <c r="H151" s="4698"/>
      <c r="I151" s="4698"/>
      <c r="J151" s="534"/>
      <c r="K151" s="4684">
        <f>K150-G151</f>
        <v>14612956</v>
      </c>
    </row>
    <row r="152" spans="1:11">
      <c r="A152" s="554"/>
      <c r="B152" s="4659"/>
      <c r="C152" s="555" t="s">
        <v>1031</v>
      </c>
      <c r="D152" s="4695" t="s">
        <v>698</v>
      </c>
      <c r="E152" s="4697"/>
      <c r="F152" s="4699"/>
      <c r="G152" s="4699"/>
      <c r="H152" s="4699"/>
      <c r="I152" s="4699"/>
      <c r="J152" s="515"/>
      <c r="K152" s="4685"/>
    </row>
    <row r="153" spans="1:11">
      <c r="A153" s="554"/>
      <c r="B153" s="4657"/>
      <c r="C153" s="532"/>
      <c r="D153" s="576"/>
      <c r="E153" s="584"/>
      <c r="F153" s="577"/>
      <c r="G153" s="577"/>
      <c r="H153" s="600"/>
      <c r="I153" s="577"/>
      <c r="J153" s="604">
        <v>1500</v>
      </c>
      <c r="K153" s="4685">
        <f>K151+J153</f>
        <v>14614456</v>
      </c>
    </row>
    <row r="154" spans="1:11">
      <c r="A154" s="557"/>
      <c r="B154" s="4658"/>
      <c r="C154" s="457" t="s">
        <v>781</v>
      </c>
      <c r="D154" s="4708" t="s">
        <v>1246</v>
      </c>
      <c r="E154" s="459" t="s">
        <v>1248</v>
      </c>
      <c r="F154" s="4698"/>
      <c r="G154" s="4698">
        <v>128140</v>
      </c>
      <c r="H154" s="4698"/>
      <c r="I154" s="4698"/>
      <c r="J154" s="464"/>
      <c r="K154" s="4684">
        <f>K153-G154</f>
        <v>14486316</v>
      </c>
    </row>
    <row r="155" spans="1:11">
      <c r="A155" s="554"/>
      <c r="B155" s="4659"/>
      <c r="C155" s="461" t="s">
        <v>1487</v>
      </c>
      <c r="D155" s="4709" t="s">
        <v>1247</v>
      </c>
      <c r="E155" s="4707"/>
      <c r="F155" s="4699"/>
      <c r="G155" s="4699"/>
      <c r="H155" s="4699"/>
      <c r="I155" s="4699"/>
      <c r="J155" s="559"/>
      <c r="K155" s="4685"/>
    </row>
    <row r="156" spans="1:11">
      <c r="A156" s="554"/>
      <c r="B156" s="4657"/>
      <c r="C156" s="532"/>
      <c r="D156" s="583"/>
      <c r="E156" s="582"/>
      <c r="F156" s="577"/>
      <c r="G156" s="577"/>
      <c r="H156" s="600"/>
      <c r="I156" s="577"/>
      <c r="J156" s="585">
        <v>1500</v>
      </c>
      <c r="K156" s="4685">
        <f>K154+J156</f>
        <v>14487816</v>
      </c>
    </row>
    <row r="157" spans="1:11">
      <c r="A157" s="557"/>
      <c r="B157" s="4658"/>
      <c r="C157" s="556" t="s">
        <v>815</v>
      </c>
      <c r="D157" s="4694" t="s">
        <v>1145</v>
      </c>
      <c r="E157" s="4696" t="s">
        <v>1230</v>
      </c>
      <c r="F157" s="4698"/>
      <c r="G157" s="4698">
        <v>969464</v>
      </c>
      <c r="H157" s="534"/>
      <c r="I157" s="4698"/>
      <c r="J157" s="595"/>
      <c r="K157" s="4684">
        <f>K156-G157</f>
        <v>13518352</v>
      </c>
    </row>
    <row r="158" spans="1:11">
      <c r="A158" s="554"/>
      <c r="B158" s="4659"/>
      <c r="C158" s="555" t="s">
        <v>1146</v>
      </c>
      <c r="D158" s="4695" t="s">
        <v>729</v>
      </c>
      <c r="E158" s="4697"/>
      <c r="F158" s="4699"/>
      <c r="G158" s="4699"/>
      <c r="H158" s="515"/>
      <c r="I158" s="4699"/>
      <c r="J158" s="595"/>
      <c r="K158" s="4685"/>
    </row>
    <row r="159" spans="1:11">
      <c r="A159" s="554"/>
      <c r="B159" s="4657"/>
      <c r="C159" s="532"/>
      <c r="D159" s="576"/>
      <c r="E159" s="582"/>
      <c r="F159" s="577"/>
      <c r="G159" s="577"/>
      <c r="H159" s="1962"/>
      <c r="I159" s="577"/>
      <c r="J159" s="585">
        <v>1800</v>
      </c>
      <c r="K159" s="4685">
        <f>K157+J159</f>
        <v>13520152</v>
      </c>
    </row>
    <row r="160" spans="1:11">
      <c r="A160" s="525"/>
      <c r="B160" s="4658"/>
      <c r="C160" s="556" t="s">
        <v>815</v>
      </c>
      <c r="D160" s="4694" t="s">
        <v>138</v>
      </c>
      <c r="E160" s="974" t="s">
        <v>140</v>
      </c>
      <c r="F160" s="4700"/>
      <c r="G160" s="4700">
        <v>314867</v>
      </c>
      <c r="H160" s="923"/>
      <c r="I160" s="4700"/>
      <c r="J160" s="537"/>
      <c r="K160" s="4684">
        <f>K159-G160</f>
        <v>13205285</v>
      </c>
    </row>
    <row r="161" spans="1:11">
      <c r="A161" s="554"/>
      <c r="B161" s="4659"/>
      <c r="C161" s="555" t="s">
        <v>910</v>
      </c>
      <c r="D161" s="4695" t="s">
        <v>598</v>
      </c>
      <c r="E161" s="4702"/>
      <c r="F161" s="980"/>
      <c r="G161" s="4701"/>
      <c r="H161" s="460"/>
      <c r="I161" s="4701"/>
      <c r="J161" s="515"/>
      <c r="K161" s="4685"/>
    </row>
    <row r="162" spans="1:11">
      <c r="A162" s="554"/>
      <c r="B162" s="4657"/>
      <c r="C162" s="532"/>
      <c r="D162" s="576"/>
      <c r="E162" s="582"/>
      <c r="F162" s="586"/>
      <c r="G162" s="600"/>
      <c r="H162" s="600"/>
      <c r="I162" s="600"/>
      <c r="J162" s="604">
        <v>1800</v>
      </c>
      <c r="K162" s="4685">
        <f>K160+J162</f>
        <v>13207085</v>
      </c>
    </row>
    <row r="163" spans="1:11">
      <c r="A163" s="525"/>
      <c r="B163" s="4658"/>
      <c r="C163" s="556" t="s">
        <v>821</v>
      </c>
      <c r="D163" s="4694" t="s">
        <v>1288</v>
      </c>
      <c r="E163" s="4696" t="s">
        <v>1301</v>
      </c>
      <c r="F163" s="4703"/>
      <c r="G163" s="4698">
        <v>347401</v>
      </c>
      <c r="H163" s="537"/>
      <c r="I163" s="4698"/>
      <c r="J163" s="4704"/>
      <c r="K163" s="4684">
        <f>K162-G163</f>
        <v>12859684</v>
      </c>
    </row>
    <row r="164" spans="1:11">
      <c r="A164" s="554"/>
      <c r="B164" s="4659"/>
      <c r="C164" s="555" t="s">
        <v>1287</v>
      </c>
      <c r="D164" s="4695" t="s">
        <v>2051</v>
      </c>
      <c r="E164" s="4697"/>
      <c r="F164" s="4699"/>
      <c r="G164" s="4699"/>
      <c r="H164" s="537"/>
      <c r="I164" s="4699"/>
      <c r="J164" s="4705"/>
      <c r="K164" s="4685"/>
    </row>
    <row r="165" spans="1:11">
      <c r="A165" s="554"/>
      <c r="B165" s="4657"/>
      <c r="C165" s="532"/>
      <c r="D165" s="576"/>
      <c r="E165" s="582"/>
      <c r="F165" s="586"/>
      <c r="G165" s="586"/>
      <c r="H165" s="586"/>
      <c r="I165" s="586"/>
      <c r="J165" s="585">
        <v>1800</v>
      </c>
      <c r="K165" s="4685">
        <f>K163+J165</f>
        <v>12861484</v>
      </c>
    </row>
    <row r="166" spans="1:11">
      <c r="A166" s="557"/>
      <c r="B166" s="4658"/>
      <c r="C166" s="457" t="s">
        <v>781</v>
      </c>
      <c r="D166" s="4694" t="s">
        <v>2046</v>
      </c>
      <c r="E166" s="1136" t="s">
        <v>2048</v>
      </c>
      <c r="F166" s="4698"/>
      <c r="G166" s="4698">
        <v>108640</v>
      </c>
      <c r="H166" s="537"/>
      <c r="I166" s="4698"/>
      <c r="J166" s="595"/>
      <c r="K166" s="4684">
        <f>K165-G166</f>
        <v>12752844</v>
      </c>
    </row>
    <row r="167" spans="1:11">
      <c r="A167" s="554"/>
      <c r="B167" s="4659"/>
      <c r="C167" s="461" t="s">
        <v>2045</v>
      </c>
      <c r="D167" s="4695" t="s">
        <v>2047</v>
      </c>
      <c r="E167" s="4702"/>
      <c r="F167" s="4699"/>
      <c r="G167" s="4699"/>
      <c r="H167" s="515"/>
      <c r="I167" s="4699"/>
      <c r="J167" s="595"/>
      <c r="K167" s="4685"/>
    </row>
    <row r="168" spans="1:11">
      <c r="A168" s="554"/>
      <c r="B168" s="4657"/>
      <c r="C168" s="532"/>
      <c r="D168" s="576"/>
      <c r="E168" s="582"/>
      <c r="F168" s="577"/>
      <c r="G168" s="577"/>
      <c r="H168" s="600"/>
      <c r="I168" s="577"/>
      <c r="J168" s="585">
        <v>1500</v>
      </c>
      <c r="K168" s="4685">
        <f>K166+J168</f>
        <v>12754344</v>
      </c>
    </row>
    <row r="169" spans="1:11">
      <c r="A169" s="557"/>
      <c r="B169" s="4658"/>
      <c r="C169" s="562" t="s">
        <v>815</v>
      </c>
      <c r="D169" s="4694" t="s">
        <v>1335</v>
      </c>
      <c r="E169" s="4696"/>
      <c r="F169" s="4698"/>
      <c r="G169" s="4698"/>
      <c r="H169" s="537"/>
      <c r="I169" s="1975">
        <v>131036</v>
      </c>
      <c r="J169" s="595"/>
      <c r="K169" s="4684">
        <f>K168-I169</f>
        <v>12623308</v>
      </c>
    </row>
    <row r="170" spans="1:11">
      <c r="A170" s="554"/>
      <c r="B170" s="4659"/>
      <c r="C170" s="553" t="s">
        <v>1026</v>
      </c>
      <c r="D170" s="4695" t="s">
        <v>814</v>
      </c>
      <c r="E170" s="4697"/>
      <c r="F170" s="4699"/>
      <c r="G170" s="4699"/>
      <c r="H170" s="515"/>
      <c r="I170" s="1976"/>
      <c r="J170" s="595"/>
      <c r="K170" s="4685"/>
    </row>
    <row r="171" spans="1:11">
      <c r="A171" s="554"/>
      <c r="B171" s="4657"/>
      <c r="C171" s="532"/>
      <c r="D171" s="576"/>
      <c r="E171" s="582"/>
      <c r="F171" s="577"/>
      <c r="G171" s="577"/>
      <c r="H171" s="600"/>
      <c r="I171" s="577"/>
      <c r="J171" s="585">
        <v>1800</v>
      </c>
      <c r="K171" s="4685">
        <f>K169+J171</f>
        <v>12625108</v>
      </c>
    </row>
    <row r="172" spans="1:11">
      <c r="A172" s="557"/>
      <c r="B172" s="4658"/>
      <c r="C172" s="545" t="s">
        <v>812</v>
      </c>
      <c r="D172" s="518" t="s">
        <v>1335</v>
      </c>
      <c r="E172" s="4696"/>
      <c r="F172" s="4698"/>
      <c r="G172" s="4698"/>
      <c r="H172" s="537"/>
      <c r="I172" s="1975">
        <v>508266</v>
      </c>
      <c r="J172" s="464"/>
      <c r="K172" s="4684">
        <f>K171-I172</f>
        <v>12116842</v>
      </c>
    </row>
    <row r="173" spans="1:11">
      <c r="A173" s="554"/>
      <c r="B173" s="4659"/>
      <c r="C173" s="553" t="s">
        <v>813</v>
      </c>
      <c r="D173" s="519" t="s">
        <v>814</v>
      </c>
      <c r="E173" s="4697"/>
      <c r="F173" s="4699"/>
      <c r="G173" s="4699"/>
      <c r="H173" s="515"/>
      <c r="I173" s="1976"/>
      <c r="J173" s="559"/>
      <c r="K173" s="4685"/>
    </row>
    <row r="174" spans="1:11">
      <c r="A174" s="554"/>
      <c r="B174" s="4657"/>
      <c r="C174" s="532"/>
      <c r="D174" s="576"/>
      <c r="E174" s="582"/>
      <c r="F174" s="577"/>
      <c r="G174" s="577"/>
      <c r="H174" s="600"/>
      <c r="I174" s="577"/>
      <c r="J174" s="585">
        <v>1800</v>
      </c>
      <c r="K174" s="4685">
        <f>K172+J174</f>
        <v>12118642</v>
      </c>
    </row>
    <row r="175" spans="1:11">
      <c r="A175" s="557"/>
      <c r="B175" s="4658"/>
      <c r="C175" s="521" t="s">
        <v>815</v>
      </c>
      <c r="D175" s="4694" t="s">
        <v>579</v>
      </c>
      <c r="E175" s="4696" t="s">
        <v>83</v>
      </c>
      <c r="F175" s="537"/>
      <c r="G175" s="4698"/>
      <c r="H175" s="9492"/>
      <c r="I175" s="9492">
        <v>214597</v>
      </c>
      <c r="J175" s="9492"/>
      <c r="K175" s="4684">
        <f>K174-I175</f>
        <v>11904045</v>
      </c>
    </row>
    <row r="176" spans="1:11">
      <c r="A176" s="554"/>
      <c r="B176" s="4659"/>
      <c r="C176" s="522" t="s">
        <v>995</v>
      </c>
      <c r="D176" s="4695" t="s">
        <v>46</v>
      </c>
      <c r="E176" s="4697"/>
      <c r="F176" s="537"/>
      <c r="G176" s="4699"/>
      <c r="H176" s="9493"/>
      <c r="I176" s="9493"/>
      <c r="J176" s="9493"/>
      <c r="K176" s="4685"/>
    </row>
    <row r="177" spans="1:11">
      <c r="A177" s="554"/>
      <c r="B177" s="4657"/>
      <c r="C177" s="1795"/>
      <c r="D177" s="576"/>
      <c r="E177" s="582"/>
      <c r="F177" s="586"/>
      <c r="G177" s="586"/>
      <c r="H177" s="575"/>
      <c r="I177" s="575"/>
      <c r="J177" s="575">
        <v>1800</v>
      </c>
      <c r="K177" s="4685">
        <f>K175+J177</f>
        <v>11905845</v>
      </c>
    </row>
    <row r="178" spans="1:11">
      <c r="A178" s="557"/>
      <c r="B178" s="4658"/>
      <c r="C178" s="517" t="s">
        <v>821</v>
      </c>
      <c r="D178" s="4694" t="s">
        <v>1427</v>
      </c>
      <c r="E178" s="4696" t="s">
        <v>1544</v>
      </c>
      <c r="F178" s="4703"/>
      <c r="G178" s="4698">
        <v>249781</v>
      </c>
      <c r="H178" s="537"/>
      <c r="I178" s="4698"/>
      <c r="J178" s="923"/>
      <c r="K178" s="2032">
        <f>K177-G178</f>
        <v>11656064</v>
      </c>
    </row>
    <row r="179" spans="1:11">
      <c r="A179" s="554"/>
      <c r="B179" s="4659"/>
      <c r="C179" s="555" t="s">
        <v>1426</v>
      </c>
      <c r="D179" s="4695" t="s">
        <v>729</v>
      </c>
      <c r="E179" s="4697"/>
      <c r="F179" s="4699"/>
      <c r="G179" s="4699"/>
      <c r="H179" s="515"/>
      <c r="I179" s="4699"/>
      <c r="J179" s="460"/>
      <c r="K179" s="1978"/>
    </row>
    <row r="180" spans="1:11">
      <c r="A180" s="554"/>
      <c r="B180" s="4657"/>
      <c r="C180" s="532"/>
      <c r="D180" s="528"/>
      <c r="E180" s="584"/>
      <c r="F180" s="577"/>
      <c r="G180" s="577"/>
      <c r="H180" s="600"/>
      <c r="I180" s="577"/>
      <c r="J180" s="604">
        <v>1800</v>
      </c>
      <c r="K180" s="1978">
        <f>K178+J180</f>
        <v>11657864</v>
      </c>
    </row>
    <row r="181" spans="1:11">
      <c r="A181" s="557"/>
      <c r="B181" s="4658"/>
      <c r="C181" s="435" t="s">
        <v>796</v>
      </c>
      <c r="D181" s="4694" t="s">
        <v>1427</v>
      </c>
      <c r="E181" s="1136" t="s">
        <v>1544</v>
      </c>
      <c r="F181" s="4698"/>
      <c r="G181" s="4698">
        <v>70300</v>
      </c>
      <c r="H181" s="4698"/>
      <c r="I181" s="4698"/>
      <c r="J181" s="595"/>
      <c r="K181" s="1977">
        <f>K180-G181</f>
        <v>11587564</v>
      </c>
    </row>
    <row r="182" spans="1:11">
      <c r="A182" s="554"/>
      <c r="B182" s="4659"/>
      <c r="C182" s="509" t="s">
        <v>1522</v>
      </c>
      <c r="D182" s="4695" t="s">
        <v>729</v>
      </c>
      <c r="E182" s="4702"/>
      <c r="F182" s="4699"/>
      <c r="G182" s="4699"/>
      <c r="H182" s="4699"/>
      <c r="I182" s="4699"/>
      <c r="J182" s="559"/>
      <c r="K182" s="1978"/>
    </row>
    <row r="183" spans="1:11">
      <c r="A183" s="554"/>
      <c r="B183" s="4657"/>
      <c r="C183" s="532"/>
      <c r="D183" s="576"/>
      <c r="E183" s="582"/>
      <c r="F183" s="577"/>
      <c r="G183" s="577"/>
      <c r="H183" s="600"/>
      <c r="I183" s="577"/>
      <c r="J183" s="604">
        <v>750</v>
      </c>
      <c r="K183" s="1978">
        <f>K181+J183</f>
        <v>11588314</v>
      </c>
    </row>
    <row r="184" spans="1:11">
      <c r="A184" s="557"/>
      <c r="B184" s="4658"/>
      <c r="C184" s="474" t="s">
        <v>815</v>
      </c>
      <c r="D184" s="4694" t="s">
        <v>2163</v>
      </c>
      <c r="E184" s="4696" t="s">
        <v>2164</v>
      </c>
      <c r="F184" s="4698"/>
      <c r="G184" s="4698">
        <v>440556</v>
      </c>
      <c r="H184" s="4698"/>
      <c r="I184" s="4698"/>
      <c r="J184" s="4704"/>
      <c r="K184" s="1977">
        <f>K183-G184</f>
        <v>11147758</v>
      </c>
    </row>
    <row r="185" spans="1:11">
      <c r="A185" s="554"/>
      <c r="B185" s="4659"/>
      <c r="C185" s="477" t="s">
        <v>2165</v>
      </c>
      <c r="D185" s="4695" t="s">
        <v>1819</v>
      </c>
      <c r="E185" s="4697"/>
      <c r="F185" s="4701"/>
      <c r="G185" s="4699"/>
      <c r="H185" s="4699"/>
      <c r="I185" s="4699"/>
      <c r="J185" s="4705"/>
      <c r="K185" s="1978"/>
    </row>
    <row r="186" spans="1:11">
      <c r="A186" s="554"/>
      <c r="B186" s="4657"/>
      <c r="C186" s="529"/>
      <c r="D186" s="602"/>
      <c r="E186" s="605"/>
      <c r="F186" s="577"/>
      <c r="G186" s="577"/>
      <c r="H186" s="600"/>
      <c r="I186" s="577"/>
      <c r="J186" s="585">
        <v>1800</v>
      </c>
      <c r="K186" s="2035">
        <f>K184+J186</f>
        <v>11149558</v>
      </c>
    </row>
    <row r="187" spans="1:11">
      <c r="A187" s="557"/>
      <c r="B187" s="4658"/>
      <c r="C187" s="517" t="s">
        <v>821</v>
      </c>
      <c r="D187" s="4694" t="s">
        <v>2106</v>
      </c>
      <c r="E187" s="4696" t="s">
        <v>2108</v>
      </c>
      <c r="F187" s="4703"/>
      <c r="G187" s="4698">
        <v>271331</v>
      </c>
      <c r="H187" s="537"/>
      <c r="I187" s="4698"/>
      <c r="J187" s="923"/>
      <c r="K187" s="1977">
        <f>K186-G187</f>
        <v>10878227</v>
      </c>
    </row>
    <row r="188" spans="1:11">
      <c r="A188" s="554"/>
      <c r="B188" s="4659"/>
      <c r="C188" s="555" t="s">
        <v>2109</v>
      </c>
      <c r="D188" s="4695" t="s">
        <v>2107</v>
      </c>
      <c r="E188" s="4697"/>
      <c r="F188" s="4699"/>
      <c r="G188" s="4699"/>
      <c r="H188" s="515"/>
      <c r="I188" s="4699"/>
      <c r="J188" s="460"/>
      <c r="K188" s="1978"/>
    </row>
    <row r="189" spans="1:11">
      <c r="A189" s="554"/>
      <c r="B189" s="4657"/>
      <c r="C189" s="532"/>
      <c r="D189" s="528"/>
      <c r="E189" s="584"/>
      <c r="F189" s="577"/>
      <c r="G189" s="577"/>
      <c r="H189" s="600"/>
      <c r="I189" s="577"/>
      <c r="J189" s="604">
        <v>1800</v>
      </c>
      <c r="K189" s="1978">
        <f>K187+J189</f>
        <v>10880027</v>
      </c>
    </row>
    <row r="190" spans="1:11">
      <c r="A190" s="557"/>
      <c r="B190" s="4658"/>
      <c r="C190" s="517" t="s">
        <v>821</v>
      </c>
      <c r="D190" s="4694" t="s">
        <v>2110</v>
      </c>
      <c r="E190" s="4696" t="s">
        <v>2111</v>
      </c>
      <c r="F190" s="4703"/>
      <c r="G190" s="4698">
        <v>157585</v>
      </c>
      <c r="H190" s="537"/>
      <c r="I190" s="4698"/>
      <c r="J190" s="923"/>
      <c r="K190" s="1977">
        <f>K189-G190</f>
        <v>10722442</v>
      </c>
    </row>
    <row r="191" spans="1:11">
      <c r="A191" s="554"/>
      <c r="B191" s="4659"/>
      <c r="C191" s="555" t="s">
        <v>2112</v>
      </c>
      <c r="D191" s="4695" t="s">
        <v>2107</v>
      </c>
      <c r="E191" s="4697"/>
      <c r="F191" s="4699"/>
      <c r="G191" s="4699"/>
      <c r="H191" s="515"/>
      <c r="I191" s="4699"/>
      <c r="J191" s="460"/>
      <c r="K191" s="1978"/>
    </row>
    <row r="192" spans="1:11">
      <c r="A192" s="554"/>
      <c r="B192" s="4657"/>
      <c r="C192" s="532"/>
      <c r="D192" s="528"/>
      <c r="E192" s="584"/>
      <c r="F192" s="577"/>
      <c r="G192" s="577"/>
      <c r="H192" s="600"/>
      <c r="I192" s="577"/>
      <c r="J192" s="604">
        <v>1800</v>
      </c>
      <c r="K192" s="1978">
        <f>K190+J192</f>
        <v>10724242</v>
      </c>
    </row>
    <row r="193" spans="1:11">
      <c r="A193" s="557"/>
      <c r="B193" s="4658"/>
      <c r="C193" s="435" t="s">
        <v>796</v>
      </c>
      <c r="D193" s="4694" t="s">
        <v>2110</v>
      </c>
      <c r="E193" s="4696" t="s">
        <v>2111</v>
      </c>
      <c r="F193" s="4698"/>
      <c r="G193" s="4698">
        <v>41300</v>
      </c>
      <c r="H193" s="4698"/>
      <c r="I193" s="4698"/>
      <c r="J193" s="595"/>
      <c r="K193" s="1977">
        <f>K192-G193</f>
        <v>10682942</v>
      </c>
    </row>
    <row r="194" spans="1:11">
      <c r="A194" s="554"/>
      <c r="B194" s="4659"/>
      <c r="C194" s="509" t="s">
        <v>2113</v>
      </c>
      <c r="D194" s="4695" t="s">
        <v>2107</v>
      </c>
      <c r="E194" s="4697"/>
      <c r="F194" s="4699"/>
      <c r="G194" s="4699"/>
      <c r="H194" s="4699"/>
      <c r="I194" s="4699"/>
      <c r="J194" s="559"/>
      <c r="K194" s="1978"/>
    </row>
    <row r="195" spans="1:11">
      <c r="A195" s="554"/>
      <c r="B195" s="4657"/>
      <c r="C195" s="532"/>
      <c r="D195" s="528"/>
      <c r="E195" s="584"/>
      <c r="F195" s="577"/>
      <c r="G195" s="577"/>
      <c r="H195" s="600"/>
      <c r="I195" s="577"/>
      <c r="J195" s="604">
        <v>750</v>
      </c>
      <c r="K195" s="1978">
        <f>K193+J195</f>
        <v>10683692</v>
      </c>
    </row>
    <row r="196" spans="1:11">
      <c r="A196" s="557"/>
      <c r="B196" s="4658"/>
      <c r="C196" s="517" t="s">
        <v>821</v>
      </c>
      <c r="D196" s="4694" t="s">
        <v>2115</v>
      </c>
      <c r="E196" s="4696" t="s">
        <v>2116</v>
      </c>
      <c r="F196" s="4703"/>
      <c r="G196" s="4698">
        <v>91476</v>
      </c>
      <c r="H196" s="537"/>
      <c r="I196" s="4698"/>
      <c r="J196" s="923"/>
      <c r="K196" s="1977">
        <f>K195-G196</f>
        <v>10592216</v>
      </c>
    </row>
    <row r="197" spans="1:11">
      <c r="A197" s="554"/>
      <c r="B197" s="4659"/>
      <c r="C197" s="555" t="s">
        <v>2114</v>
      </c>
      <c r="D197" s="4695" t="s">
        <v>2107</v>
      </c>
      <c r="E197" s="4697"/>
      <c r="F197" s="4699"/>
      <c r="G197" s="4699"/>
      <c r="H197" s="515"/>
      <c r="I197" s="4699"/>
      <c r="J197" s="460"/>
      <c r="K197" s="1978"/>
    </row>
    <row r="198" spans="1:11">
      <c r="A198" s="554"/>
      <c r="B198" s="4657"/>
      <c r="C198" s="532"/>
      <c r="D198" s="528"/>
      <c r="E198" s="584"/>
      <c r="F198" s="577"/>
      <c r="G198" s="577"/>
      <c r="H198" s="600"/>
      <c r="I198" s="577"/>
      <c r="J198" s="604">
        <v>1800</v>
      </c>
      <c r="K198" s="1978">
        <f>K196+J198</f>
        <v>10594016</v>
      </c>
    </row>
    <row r="199" spans="1:11">
      <c r="A199" s="557"/>
      <c r="B199" s="4658"/>
      <c r="C199" s="474" t="s">
        <v>778</v>
      </c>
      <c r="D199" s="4694" t="s">
        <v>795</v>
      </c>
      <c r="E199" s="4696" t="s">
        <v>454</v>
      </c>
      <c r="F199" s="4698"/>
      <c r="G199" s="4698">
        <v>123140</v>
      </c>
      <c r="H199" s="537"/>
      <c r="I199" s="4698"/>
      <c r="J199" s="537"/>
      <c r="K199" s="1977">
        <f>K198-G199</f>
        <v>10470876</v>
      </c>
    </row>
    <row r="200" spans="1:11">
      <c r="A200" s="554"/>
      <c r="B200" s="4659"/>
      <c r="C200" s="477" t="s">
        <v>794</v>
      </c>
      <c r="D200" s="4695" t="s">
        <v>1345</v>
      </c>
      <c r="E200" s="4697"/>
      <c r="F200" s="4699"/>
      <c r="G200" s="4699"/>
      <c r="H200" s="515"/>
      <c r="I200" s="4699"/>
      <c r="J200" s="515"/>
      <c r="K200" s="1978"/>
    </row>
    <row r="201" spans="1:11">
      <c r="A201" s="554"/>
      <c r="B201" s="4657"/>
      <c r="C201" s="529"/>
      <c r="D201" s="583"/>
      <c r="E201" s="599"/>
      <c r="F201" s="600"/>
      <c r="G201" s="600"/>
      <c r="H201" s="600"/>
      <c r="I201" s="600"/>
      <c r="J201" s="585">
        <v>1500</v>
      </c>
      <c r="K201" s="1978">
        <f>K199+J201</f>
        <v>10472376</v>
      </c>
    </row>
    <row r="202" spans="1:11">
      <c r="A202" s="557"/>
      <c r="B202" s="4681"/>
      <c r="C202" s="474" t="s">
        <v>815</v>
      </c>
      <c r="D202" s="4706" t="s">
        <v>302</v>
      </c>
      <c r="E202" s="974" t="s">
        <v>878</v>
      </c>
      <c r="F202" s="4698"/>
      <c r="G202" s="4704">
        <v>63164</v>
      </c>
      <c r="H202" s="537"/>
      <c r="I202" s="1975"/>
      <c r="J202" s="595"/>
      <c r="K202" s="1977">
        <f>K201-G202</f>
        <v>10409212</v>
      </c>
    </row>
    <row r="203" spans="1:11">
      <c r="A203" s="554"/>
      <c r="B203" s="4682"/>
      <c r="C203" s="477" t="s">
        <v>831</v>
      </c>
      <c r="D203" s="4712" t="s">
        <v>918</v>
      </c>
      <c r="E203" s="4702"/>
      <c r="F203" s="4699"/>
      <c r="G203" s="4705"/>
      <c r="H203" s="515"/>
      <c r="I203" s="1976"/>
      <c r="J203" s="595"/>
      <c r="K203" s="1978"/>
    </row>
    <row r="204" spans="1:11">
      <c r="A204" s="554"/>
      <c r="B204" s="4657"/>
      <c r="C204" s="532"/>
      <c r="D204" s="576"/>
      <c r="E204" s="582"/>
      <c r="F204" s="577"/>
      <c r="G204" s="577"/>
      <c r="H204" s="600"/>
      <c r="I204" s="2034"/>
      <c r="J204" s="585">
        <v>1800</v>
      </c>
      <c r="K204" s="1978">
        <f>K202+J204</f>
        <v>10411012</v>
      </c>
    </row>
    <row r="205" spans="1:11">
      <c r="A205" s="557"/>
      <c r="B205" s="4658"/>
      <c r="C205" s="474" t="s">
        <v>821</v>
      </c>
      <c r="D205" s="4694" t="s">
        <v>302</v>
      </c>
      <c r="E205" s="974" t="s">
        <v>878</v>
      </c>
      <c r="F205" s="4698"/>
      <c r="G205" s="4698">
        <v>22120</v>
      </c>
      <c r="H205" s="4698"/>
      <c r="I205" s="1975"/>
      <c r="J205" s="595"/>
      <c r="K205" s="1977">
        <f>K204-G205</f>
        <v>10388892</v>
      </c>
    </row>
    <row r="206" spans="1:11">
      <c r="A206" s="554"/>
      <c r="B206" s="4659"/>
      <c r="C206" s="477" t="s">
        <v>1024</v>
      </c>
      <c r="D206" s="4695" t="s">
        <v>918</v>
      </c>
      <c r="E206" s="4702"/>
      <c r="F206" s="4699"/>
      <c r="G206" s="4699"/>
      <c r="H206" s="4699"/>
      <c r="I206" s="1976"/>
      <c r="J206" s="595"/>
      <c r="K206" s="1978"/>
    </row>
    <row r="207" spans="1:11">
      <c r="A207" s="554"/>
      <c r="B207" s="4657"/>
      <c r="C207" s="528"/>
      <c r="D207" s="576"/>
      <c r="E207" s="574"/>
      <c r="F207" s="577"/>
      <c r="G207" s="577"/>
      <c r="H207" s="600"/>
      <c r="I207" s="2034"/>
      <c r="J207" s="585">
        <v>1800</v>
      </c>
      <c r="K207" s="1978">
        <f>K205+J207</f>
        <v>10390692</v>
      </c>
    </row>
    <row r="208" spans="1:11">
      <c r="A208" s="557"/>
      <c r="B208" s="4658"/>
      <c r="C208" s="517" t="s">
        <v>796</v>
      </c>
      <c r="D208" s="4694" t="s">
        <v>302</v>
      </c>
      <c r="E208" s="974" t="s">
        <v>878</v>
      </c>
      <c r="F208" s="4703"/>
      <c r="G208" s="4698">
        <v>74300</v>
      </c>
      <c r="H208" s="537"/>
      <c r="I208" s="1975"/>
      <c r="J208" s="595"/>
      <c r="K208" s="1977">
        <f>K207-G208</f>
        <v>10316392</v>
      </c>
    </row>
    <row r="209" spans="1:11">
      <c r="A209" s="554"/>
      <c r="B209" s="4659"/>
      <c r="C209" s="555" t="s">
        <v>1521</v>
      </c>
      <c r="D209" s="4695" t="s">
        <v>918</v>
      </c>
      <c r="E209" s="4702"/>
      <c r="F209" s="4699"/>
      <c r="G209" s="4699"/>
      <c r="H209" s="515"/>
      <c r="I209" s="1976"/>
      <c r="J209" s="595"/>
      <c r="K209" s="1978"/>
    </row>
    <row r="210" spans="1:11">
      <c r="A210" s="554"/>
      <c r="B210" s="4657"/>
      <c r="C210" s="532"/>
      <c r="D210" s="576"/>
      <c r="E210" s="582"/>
      <c r="F210" s="577"/>
      <c r="G210" s="577"/>
      <c r="H210" s="600"/>
      <c r="I210" s="2034"/>
      <c r="J210" s="585">
        <v>750</v>
      </c>
      <c r="K210" s="1978">
        <f>K208+J210</f>
        <v>10317142</v>
      </c>
    </row>
    <row r="211" spans="1:11">
      <c r="A211" s="557"/>
      <c r="B211" s="4658"/>
      <c r="C211" s="517" t="s">
        <v>796</v>
      </c>
      <c r="D211" s="4694" t="s">
        <v>302</v>
      </c>
      <c r="E211" s="4696" t="s">
        <v>878</v>
      </c>
      <c r="F211" s="4703"/>
      <c r="G211" s="4698">
        <v>41300</v>
      </c>
      <c r="H211" s="537"/>
      <c r="I211" s="1975"/>
      <c r="J211" s="595"/>
      <c r="K211" s="1977">
        <f>K210-G211</f>
        <v>10275842</v>
      </c>
    </row>
    <row r="212" spans="1:11">
      <c r="A212" s="554"/>
      <c r="B212" s="4659"/>
      <c r="C212" s="555" t="s">
        <v>1038</v>
      </c>
      <c r="D212" s="4695" t="s">
        <v>918</v>
      </c>
      <c r="E212" s="4697"/>
      <c r="F212" s="4699"/>
      <c r="G212" s="4699"/>
      <c r="H212" s="515"/>
      <c r="I212" s="1976"/>
      <c r="J212" s="595"/>
      <c r="K212" s="1978"/>
    </row>
    <row r="213" spans="1:11">
      <c r="A213" s="554"/>
      <c r="B213" s="4657"/>
      <c r="C213" s="532"/>
      <c r="D213" s="528"/>
      <c r="E213" s="584"/>
      <c r="F213" s="577"/>
      <c r="G213" s="577"/>
      <c r="H213" s="600"/>
      <c r="I213" s="2034"/>
      <c r="J213" s="585">
        <v>750</v>
      </c>
      <c r="K213" s="2035">
        <f>K211+J213</f>
        <v>10276592</v>
      </c>
    </row>
    <row r="214" spans="1:11">
      <c r="A214" s="557"/>
      <c r="B214" s="4658"/>
      <c r="C214" s="517" t="s">
        <v>796</v>
      </c>
      <c r="D214" s="4694" t="s">
        <v>1750</v>
      </c>
      <c r="E214" s="4696" t="s">
        <v>406</v>
      </c>
      <c r="F214" s="4703"/>
      <c r="G214" s="4698">
        <v>153500</v>
      </c>
      <c r="H214" s="4698"/>
      <c r="I214" s="4698"/>
      <c r="J214" s="595"/>
      <c r="K214" s="1977">
        <f>K213-G214</f>
        <v>10123092</v>
      </c>
    </row>
    <row r="215" spans="1:11">
      <c r="A215" s="554"/>
      <c r="B215" s="4659"/>
      <c r="C215" s="555" t="s">
        <v>1034</v>
      </c>
      <c r="D215" s="4695" t="s">
        <v>698</v>
      </c>
      <c r="E215" s="4697"/>
      <c r="F215" s="4699"/>
      <c r="G215" s="4699"/>
      <c r="H215" s="4699"/>
      <c r="I215" s="4699"/>
      <c r="J215" s="559"/>
      <c r="K215" s="1978"/>
    </row>
    <row r="216" spans="1:11">
      <c r="A216" s="554"/>
      <c r="B216" s="4657"/>
      <c r="C216" s="532"/>
      <c r="D216" s="576"/>
      <c r="E216" s="582"/>
      <c r="F216" s="575"/>
      <c r="G216" s="575"/>
      <c r="H216" s="600"/>
      <c r="I216" s="577"/>
      <c r="J216" s="585">
        <v>750</v>
      </c>
      <c r="K216" s="1978">
        <f>K214+J216</f>
        <v>10123842</v>
      </c>
    </row>
    <row r="217" spans="1:11">
      <c r="A217" s="557"/>
      <c r="B217" s="4658"/>
      <c r="C217" s="556" t="s">
        <v>815</v>
      </c>
      <c r="D217" s="4694" t="s">
        <v>2131</v>
      </c>
      <c r="E217" s="4696" t="s">
        <v>2132</v>
      </c>
      <c r="F217" s="4703"/>
      <c r="G217" s="4698">
        <v>489682</v>
      </c>
      <c r="H217" s="4698"/>
      <c r="I217" s="4698"/>
      <c r="J217" s="595"/>
      <c r="K217" s="1977">
        <f>K216-G217</f>
        <v>9634160</v>
      </c>
    </row>
    <row r="218" spans="1:11">
      <c r="A218" s="554"/>
      <c r="B218" s="4659"/>
      <c r="C218" s="555" t="s">
        <v>2153</v>
      </c>
      <c r="D218" s="4695" t="s">
        <v>1819</v>
      </c>
      <c r="E218" s="4697"/>
      <c r="F218" s="4699"/>
      <c r="G218" s="4699"/>
      <c r="H218" s="4699"/>
      <c r="I218" s="4699"/>
      <c r="J218" s="559"/>
      <c r="K218" s="1978"/>
    </row>
    <row r="219" spans="1:11">
      <c r="A219" s="554"/>
      <c r="B219" s="4657"/>
      <c r="C219" s="532"/>
      <c r="D219" s="576"/>
      <c r="E219" s="582"/>
      <c r="F219" s="575"/>
      <c r="G219" s="575"/>
      <c r="H219" s="600"/>
      <c r="I219" s="577"/>
      <c r="J219" s="585">
        <v>1800</v>
      </c>
      <c r="K219" s="1978">
        <f>K217+J219</f>
        <v>9635960</v>
      </c>
    </row>
    <row r="220" spans="1:11">
      <c r="A220" s="557"/>
      <c r="B220" s="4681"/>
      <c r="C220" s="556" t="s">
        <v>1837</v>
      </c>
      <c r="D220" s="4694" t="s">
        <v>2131</v>
      </c>
      <c r="E220" s="4696" t="s">
        <v>2132</v>
      </c>
      <c r="F220" s="4698"/>
      <c r="G220" s="4698">
        <v>91390</v>
      </c>
      <c r="H220" s="537"/>
      <c r="I220" s="4698"/>
      <c r="J220" s="595"/>
      <c r="K220" s="1977">
        <f>K219-G220</f>
        <v>9544570</v>
      </c>
    </row>
    <row r="221" spans="1:11">
      <c r="A221" s="554"/>
      <c r="B221" s="4682"/>
      <c r="C221" s="555" t="s">
        <v>2130</v>
      </c>
      <c r="D221" s="4695" t="s">
        <v>1819</v>
      </c>
      <c r="E221" s="4697"/>
      <c r="F221" s="4699"/>
      <c r="G221" s="4699"/>
      <c r="H221" s="515"/>
      <c r="I221" s="4699"/>
      <c r="J221" s="559"/>
      <c r="K221" s="1978"/>
    </row>
    <row r="222" spans="1:11">
      <c r="A222" s="554"/>
      <c r="B222" s="4657"/>
      <c r="C222" s="532"/>
      <c r="D222" s="576"/>
      <c r="E222" s="582"/>
      <c r="F222" s="577"/>
      <c r="G222" s="577"/>
      <c r="H222" s="600"/>
      <c r="I222" s="577"/>
      <c r="J222" s="585">
        <v>1500</v>
      </c>
      <c r="K222" s="1978">
        <f>K220+J222</f>
        <v>9546070</v>
      </c>
    </row>
    <row r="223" spans="1:11">
      <c r="A223" s="557"/>
      <c r="B223" s="4681"/>
      <c r="C223" s="517" t="s">
        <v>821</v>
      </c>
      <c r="D223" s="4694" t="s">
        <v>2118</v>
      </c>
      <c r="E223" s="4696" t="s">
        <v>2119</v>
      </c>
      <c r="F223" s="4703"/>
      <c r="G223" s="4698">
        <v>162275</v>
      </c>
      <c r="H223" s="537"/>
      <c r="I223" s="4698"/>
      <c r="J223" s="923"/>
      <c r="K223" s="1977">
        <f>K222-G223</f>
        <v>9383795</v>
      </c>
    </row>
    <row r="224" spans="1:11">
      <c r="A224" s="554"/>
      <c r="B224" s="4682"/>
      <c r="C224" s="555" t="s">
        <v>2117</v>
      </c>
      <c r="D224" s="4695" t="s">
        <v>2107</v>
      </c>
      <c r="E224" s="4697"/>
      <c r="F224" s="4699"/>
      <c r="G224" s="4699"/>
      <c r="H224" s="515"/>
      <c r="I224" s="4699"/>
      <c r="J224" s="460"/>
      <c r="K224" s="1978"/>
    </row>
    <row r="225" spans="1:11">
      <c r="A225" s="554"/>
      <c r="B225" s="4657"/>
      <c r="C225" s="532"/>
      <c r="D225" s="528"/>
      <c r="E225" s="584"/>
      <c r="F225" s="577"/>
      <c r="G225" s="577"/>
      <c r="H225" s="600"/>
      <c r="I225" s="577"/>
      <c r="J225" s="604">
        <v>1800</v>
      </c>
      <c r="K225" s="1978">
        <f>K223+J225</f>
        <v>9385595</v>
      </c>
    </row>
    <row r="226" spans="1:11">
      <c r="A226" s="557"/>
      <c r="B226" s="4658"/>
      <c r="C226" s="474" t="s">
        <v>1109</v>
      </c>
      <c r="D226" s="4694" t="s">
        <v>1312</v>
      </c>
      <c r="E226" s="4696" t="s">
        <v>1326</v>
      </c>
      <c r="F226" s="4698"/>
      <c r="G226" s="4698">
        <v>502500</v>
      </c>
      <c r="H226" s="534"/>
      <c r="I226" s="4698"/>
      <c r="J226" s="595"/>
      <c r="K226" s="1977">
        <f>K225-G226</f>
        <v>8883095</v>
      </c>
    </row>
    <row r="227" spans="1:11">
      <c r="A227" s="554"/>
      <c r="B227" s="4659"/>
      <c r="C227" s="477" t="s">
        <v>1311</v>
      </c>
      <c r="D227" s="4695" t="s">
        <v>1313</v>
      </c>
      <c r="E227" s="4697"/>
      <c r="F227" s="4699"/>
      <c r="G227" s="4699"/>
      <c r="H227" s="515"/>
      <c r="I227" s="4699"/>
      <c r="J227" s="595"/>
      <c r="K227" s="1978"/>
    </row>
    <row r="228" spans="1:11">
      <c r="A228" s="554"/>
      <c r="B228" s="4657"/>
      <c r="C228" s="532"/>
      <c r="D228" s="576"/>
      <c r="E228" s="582"/>
      <c r="F228" s="577"/>
      <c r="G228" s="600"/>
      <c r="H228" s="600"/>
      <c r="I228" s="600"/>
      <c r="J228" s="585">
        <v>1800</v>
      </c>
      <c r="K228" s="1978">
        <f>K226+J228</f>
        <v>8884895</v>
      </c>
    </row>
    <row r="229" spans="1:11">
      <c r="A229" s="557"/>
      <c r="B229" s="4658" t="s">
        <v>2188</v>
      </c>
      <c r="C229" s="474" t="s">
        <v>821</v>
      </c>
      <c r="D229" s="4717" t="s">
        <v>790</v>
      </c>
      <c r="E229" s="4715" t="s">
        <v>877</v>
      </c>
      <c r="F229" s="4713"/>
      <c r="G229" s="4719">
        <v>255023</v>
      </c>
      <c r="H229" s="537"/>
      <c r="I229" s="1975"/>
      <c r="J229" s="595"/>
      <c r="K229" s="1977">
        <f>K228-G229</f>
        <v>8629872</v>
      </c>
    </row>
    <row r="230" spans="1:11">
      <c r="A230" s="554"/>
      <c r="B230" s="4659"/>
      <c r="C230" s="477" t="s">
        <v>827</v>
      </c>
      <c r="D230" s="4718" t="s">
        <v>304</v>
      </c>
      <c r="E230" s="4716"/>
      <c r="F230" s="4714"/>
      <c r="G230" s="4720"/>
      <c r="H230" s="515"/>
      <c r="I230" s="1976"/>
      <c r="J230" s="595"/>
      <c r="K230" s="1978"/>
    </row>
    <row r="231" spans="1:11">
      <c r="A231" s="554"/>
      <c r="B231" s="4657"/>
      <c r="C231" s="532"/>
      <c r="D231" s="576"/>
      <c r="E231" s="582"/>
      <c r="F231" s="577"/>
      <c r="G231" s="577"/>
      <c r="H231" s="600"/>
      <c r="I231" s="2034"/>
      <c r="J231" s="585">
        <v>1800</v>
      </c>
      <c r="K231" s="1978">
        <f>K229+J231</f>
        <v>8631672</v>
      </c>
    </row>
    <row r="232" spans="1:11">
      <c r="A232" s="557"/>
      <c r="B232" s="4658"/>
      <c r="C232" s="474" t="s">
        <v>815</v>
      </c>
      <c r="D232" s="4717" t="s">
        <v>790</v>
      </c>
      <c r="E232" s="974" t="s">
        <v>877</v>
      </c>
      <c r="F232" s="4713"/>
      <c r="G232" s="4719">
        <v>8029</v>
      </c>
      <c r="H232" s="534"/>
      <c r="I232" s="1975"/>
      <c r="J232" s="595"/>
      <c r="K232" s="1977">
        <f>K231-G232</f>
        <v>8623643</v>
      </c>
    </row>
    <row r="233" spans="1:11">
      <c r="A233" s="554"/>
      <c r="B233" s="4659"/>
      <c r="C233" s="477" t="s">
        <v>828</v>
      </c>
      <c r="D233" s="4718" t="s">
        <v>304</v>
      </c>
      <c r="E233" s="4721"/>
      <c r="F233" s="4714"/>
      <c r="G233" s="4720"/>
      <c r="H233" s="515"/>
      <c r="I233" s="1976"/>
      <c r="J233" s="595"/>
      <c r="K233" s="1978"/>
    </row>
    <row r="234" spans="1:11">
      <c r="A234" s="554"/>
      <c r="B234" s="4657"/>
      <c r="C234" s="532"/>
      <c r="D234" s="576"/>
      <c r="E234" s="582"/>
      <c r="F234" s="577"/>
      <c r="G234" s="577"/>
      <c r="H234" s="600"/>
      <c r="I234" s="2034"/>
      <c r="J234" s="585">
        <v>1800</v>
      </c>
      <c r="K234" s="1978">
        <f>K232+J234</f>
        <v>8625443</v>
      </c>
    </row>
    <row r="235" spans="1:11">
      <c r="A235" s="557"/>
      <c r="B235" s="4658"/>
      <c r="C235" s="525" t="s">
        <v>781</v>
      </c>
      <c r="D235" s="4722" t="s">
        <v>790</v>
      </c>
      <c r="E235" s="4715" t="s">
        <v>877</v>
      </c>
      <c r="F235" s="4713"/>
      <c r="G235" s="4713">
        <v>29190</v>
      </c>
      <c r="H235" s="537"/>
      <c r="I235" s="1975"/>
      <c r="J235" s="595"/>
      <c r="K235" s="1977">
        <f>K234-G235</f>
        <v>8596253</v>
      </c>
    </row>
    <row r="236" spans="1:11">
      <c r="A236" s="554"/>
      <c r="B236" s="4659"/>
      <c r="C236" s="539" t="s">
        <v>789</v>
      </c>
      <c r="D236" s="540" t="s">
        <v>304</v>
      </c>
      <c r="E236" s="4716"/>
      <c r="F236" s="4714"/>
      <c r="G236" s="4714"/>
      <c r="H236" s="515"/>
      <c r="I236" s="1976"/>
      <c r="J236" s="595"/>
      <c r="K236" s="1978"/>
    </row>
    <row r="237" spans="1:11">
      <c r="A237" s="554"/>
      <c r="B237" s="4657"/>
      <c r="C237" s="532"/>
      <c r="D237" s="576"/>
      <c r="E237" s="582"/>
      <c r="F237" s="577"/>
      <c r="G237" s="577"/>
      <c r="H237" s="600"/>
      <c r="I237" s="2034"/>
      <c r="J237" s="585">
        <v>1500</v>
      </c>
      <c r="K237" s="1978">
        <f>K235+J237</f>
        <v>8597753</v>
      </c>
    </row>
    <row r="238" spans="1:11">
      <c r="A238" s="557"/>
      <c r="B238" s="4658"/>
      <c r="C238" s="525" t="s">
        <v>2021</v>
      </c>
      <c r="D238" s="4722" t="s">
        <v>790</v>
      </c>
      <c r="E238" s="4715" t="s">
        <v>877</v>
      </c>
      <c r="F238" s="4713"/>
      <c r="G238" s="4713">
        <v>33500</v>
      </c>
      <c r="H238" s="537"/>
      <c r="I238" s="1975"/>
      <c r="J238" s="595"/>
      <c r="K238" s="1977">
        <f>K237-G238</f>
        <v>8564253</v>
      </c>
    </row>
    <row r="239" spans="1:11">
      <c r="A239" s="554"/>
      <c r="B239" s="4659"/>
      <c r="C239" s="539" t="s">
        <v>1981</v>
      </c>
      <c r="D239" s="540" t="s">
        <v>304</v>
      </c>
      <c r="E239" s="4716"/>
      <c r="F239" s="4714"/>
      <c r="G239" s="4714"/>
      <c r="H239" s="515"/>
      <c r="I239" s="1976"/>
      <c r="J239" s="595"/>
      <c r="K239" s="1978"/>
    </row>
    <row r="240" spans="1:11">
      <c r="A240" s="554"/>
      <c r="B240" s="4657"/>
      <c r="C240" s="532"/>
      <c r="D240" s="576"/>
      <c r="E240" s="582"/>
      <c r="F240" s="577"/>
      <c r="G240" s="577"/>
      <c r="H240" s="600"/>
      <c r="I240" s="2034"/>
      <c r="J240" s="585">
        <v>750</v>
      </c>
      <c r="K240" s="1978">
        <f>K238+J240</f>
        <v>8565003</v>
      </c>
    </row>
    <row r="241" spans="1:11">
      <c r="A241" s="557"/>
      <c r="B241" s="4658"/>
      <c r="C241" s="556" t="s">
        <v>869</v>
      </c>
      <c r="D241" s="4717" t="s">
        <v>838</v>
      </c>
      <c r="E241" s="4715" t="s">
        <v>877</v>
      </c>
      <c r="F241" s="4713"/>
      <c r="G241" s="4713">
        <v>25000</v>
      </c>
      <c r="H241" s="4713"/>
      <c r="I241" s="4713"/>
      <c r="J241" s="595"/>
      <c r="K241" s="1977">
        <f>K240-G241</f>
        <v>8540003</v>
      </c>
    </row>
    <row r="242" spans="1:11">
      <c r="A242" s="554"/>
      <c r="B242" s="4659"/>
      <c r="C242" s="555" t="s">
        <v>1782</v>
      </c>
      <c r="D242" s="4718" t="s">
        <v>304</v>
      </c>
      <c r="E242" s="4716"/>
      <c r="F242" s="4714"/>
      <c r="G242" s="4714"/>
      <c r="H242" s="4714"/>
      <c r="I242" s="4714"/>
      <c r="J242" s="559"/>
      <c r="K242" s="1978"/>
    </row>
    <row r="243" spans="1:11">
      <c r="A243" s="554"/>
      <c r="B243" s="4657"/>
      <c r="C243" s="532"/>
      <c r="D243" s="576"/>
      <c r="E243" s="582"/>
      <c r="F243" s="577"/>
      <c r="G243" s="577"/>
      <c r="H243" s="600"/>
      <c r="I243" s="577"/>
      <c r="J243" s="604">
        <v>1650</v>
      </c>
      <c r="K243" s="1978">
        <f>K241+J243</f>
        <v>8541653</v>
      </c>
    </row>
    <row r="244" spans="1:11">
      <c r="A244" s="557"/>
      <c r="B244" s="4658"/>
      <c r="C244" s="474" t="s">
        <v>815</v>
      </c>
      <c r="D244" s="485" t="s">
        <v>1847</v>
      </c>
      <c r="E244" s="4715" t="s">
        <v>1848</v>
      </c>
      <c r="F244" s="4713"/>
      <c r="G244" s="4713">
        <v>538850</v>
      </c>
      <c r="H244" s="4729"/>
      <c r="I244" s="4713"/>
      <c r="J244" s="4725"/>
      <c r="K244" s="1977">
        <f>K243-G244</f>
        <v>8002803</v>
      </c>
    </row>
    <row r="245" spans="1:11">
      <c r="A245" s="554"/>
      <c r="B245" s="4659"/>
      <c r="C245" s="461" t="s">
        <v>1846</v>
      </c>
      <c r="D245" s="486" t="s">
        <v>1819</v>
      </c>
      <c r="E245" s="4716"/>
      <c r="F245" s="4714"/>
      <c r="G245" s="4714"/>
      <c r="H245" s="4730"/>
      <c r="I245" s="4714"/>
      <c r="J245" s="4726"/>
      <c r="K245" s="1978"/>
    </row>
    <row r="246" spans="1:11">
      <c r="A246" s="554"/>
      <c r="B246" s="4657"/>
      <c r="C246" s="532"/>
      <c r="D246" s="602"/>
      <c r="E246" s="605"/>
      <c r="F246" s="577"/>
      <c r="G246" s="577"/>
      <c r="H246" s="600"/>
      <c r="I246" s="577"/>
      <c r="J246" s="604">
        <v>1800</v>
      </c>
      <c r="K246" s="1978">
        <f>K244+J246</f>
        <v>8004603</v>
      </c>
    </row>
    <row r="247" spans="1:11">
      <c r="A247" s="557"/>
      <c r="B247" s="4658"/>
      <c r="C247" s="517" t="s">
        <v>1716</v>
      </c>
      <c r="D247" s="485" t="s">
        <v>1847</v>
      </c>
      <c r="E247" s="4715" t="s">
        <v>1848</v>
      </c>
      <c r="F247" s="4719"/>
      <c r="G247" s="4719">
        <v>42300</v>
      </c>
      <c r="H247" s="537"/>
      <c r="I247" s="1975"/>
      <c r="J247" s="595"/>
      <c r="K247" s="1977">
        <f>K246-G247</f>
        <v>7962303</v>
      </c>
    </row>
    <row r="248" spans="1:11">
      <c r="A248" s="554"/>
      <c r="B248" s="4659"/>
      <c r="C248" s="555" t="s">
        <v>1890</v>
      </c>
      <c r="D248" s="486" t="s">
        <v>1819</v>
      </c>
      <c r="E248" s="4716"/>
      <c r="F248" s="4720"/>
      <c r="G248" s="4720"/>
      <c r="H248" s="515"/>
      <c r="I248" s="1976"/>
      <c r="J248" s="595"/>
      <c r="K248" s="1978"/>
    </row>
    <row r="249" spans="1:11">
      <c r="A249" s="554"/>
      <c r="B249" s="4657"/>
      <c r="C249" s="532"/>
      <c r="D249" s="576"/>
      <c r="E249" s="582"/>
      <c r="F249" s="577"/>
      <c r="G249" s="577"/>
      <c r="H249" s="600"/>
      <c r="I249" s="2034"/>
      <c r="J249" s="585">
        <v>750</v>
      </c>
      <c r="K249" s="1978">
        <f>K247+J249</f>
        <v>7963053</v>
      </c>
    </row>
    <row r="250" spans="1:11">
      <c r="A250" s="557"/>
      <c r="B250" s="4658"/>
      <c r="C250" s="556" t="s">
        <v>869</v>
      </c>
      <c r="D250" s="485" t="s">
        <v>1847</v>
      </c>
      <c r="E250" s="4715" t="s">
        <v>1848</v>
      </c>
      <c r="F250" s="4713"/>
      <c r="G250" s="4713">
        <v>43574</v>
      </c>
      <c r="H250" s="537"/>
      <c r="I250" s="4713"/>
      <c r="J250" s="595"/>
      <c r="K250" s="1977">
        <f>K249-G250</f>
        <v>7919479</v>
      </c>
    </row>
    <row r="251" spans="1:11">
      <c r="A251" s="554"/>
      <c r="B251" s="4659"/>
      <c r="C251" s="555" t="s">
        <v>1849</v>
      </c>
      <c r="D251" s="486" t="s">
        <v>1819</v>
      </c>
      <c r="E251" s="4716"/>
      <c r="F251" s="4714"/>
      <c r="G251" s="4714"/>
      <c r="H251" s="515"/>
      <c r="I251" s="4714"/>
      <c r="J251" s="559"/>
      <c r="K251" s="1978"/>
    </row>
    <row r="252" spans="1:11">
      <c r="A252" s="554"/>
      <c r="B252" s="4657"/>
      <c r="C252" s="532"/>
      <c r="D252" s="576"/>
      <c r="E252" s="582"/>
      <c r="F252" s="577"/>
      <c r="G252" s="577"/>
      <c r="H252" s="600"/>
      <c r="I252" s="577"/>
      <c r="J252" s="585">
        <v>1650</v>
      </c>
      <c r="K252" s="2035">
        <f>K250+J252</f>
        <v>7921129</v>
      </c>
    </row>
    <row r="253" spans="1:11">
      <c r="A253" s="557"/>
      <c r="B253" s="4658"/>
      <c r="C253" s="517" t="s">
        <v>815</v>
      </c>
      <c r="D253" s="4717" t="s">
        <v>160</v>
      </c>
      <c r="E253" s="4715" t="s">
        <v>162</v>
      </c>
      <c r="F253" s="4713"/>
      <c r="G253" s="4713">
        <v>515836</v>
      </c>
      <c r="H253" s="4713"/>
      <c r="I253" s="4713"/>
      <c r="J253" s="595"/>
      <c r="K253" s="1977">
        <f>K252-G253</f>
        <v>7405293</v>
      </c>
    </row>
    <row r="254" spans="1:11">
      <c r="A254" s="554"/>
      <c r="B254" s="4659"/>
      <c r="C254" s="563" t="s">
        <v>849</v>
      </c>
      <c r="D254" s="4718" t="s">
        <v>850</v>
      </c>
      <c r="E254" s="4716"/>
      <c r="F254" s="4714"/>
      <c r="G254" s="4714"/>
      <c r="H254" s="4714"/>
      <c r="I254" s="4714"/>
      <c r="J254" s="559"/>
      <c r="K254" s="1978"/>
    </row>
    <row r="255" spans="1:11">
      <c r="A255" s="554"/>
      <c r="B255" s="4657"/>
      <c r="C255" s="532"/>
      <c r="D255" s="576"/>
      <c r="E255" s="582"/>
      <c r="F255" s="575"/>
      <c r="G255" s="575"/>
      <c r="H255" s="600"/>
      <c r="I255" s="577"/>
      <c r="J255" s="585">
        <v>1800</v>
      </c>
      <c r="K255" s="1978">
        <f>K253+J255</f>
        <v>7407093</v>
      </c>
    </row>
    <row r="256" spans="1:11">
      <c r="A256" s="557"/>
      <c r="B256" s="4658"/>
      <c r="C256" s="556" t="s">
        <v>869</v>
      </c>
      <c r="D256" s="4717" t="s">
        <v>160</v>
      </c>
      <c r="E256" s="4715" t="s">
        <v>162</v>
      </c>
      <c r="F256" s="4713"/>
      <c r="G256" s="4713">
        <v>292660</v>
      </c>
      <c r="H256" s="534"/>
      <c r="I256" s="4713"/>
      <c r="J256" s="595"/>
      <c r="K256" s="1977">
        <f>K255-G256</f>
        <v>7114433</v>
      </c>
    </row>
    <row r="257" spans="1:11">
      <c r="A257" s="554"/>
      <c r="B257" s="4659"/>
      <c r="C257" s="555" t="s">
        <v>1781</v>
      </c>
      <c r="D257" s="4718" t="s">
        <v>850</v>
      </c>
      <c r="E257" s="4716"/>
      <c r="F257" s="4714"/>
      <c r="G257" s="4714"/>
      <c r="H257" s="515"/>
      <c r="I257" s="4714"/>
      <c r="J257" s="559"/>
      <c r="K257" s="1978"/>
    </row>
    <row r="258" spans="1:11">
      <c r="A258" s="554"/>
      <c r="B258" s="4657"/>
      <c r="C258" s="532"/>
      <c r="D258" s="576"/>
      <c r="E258" s="582"/>
      <c r="F258" s="577"/>
      <c r="G258" s="577"/>
      <c r="H258" s="600"/>
      <c r="I258" s="577"/>
      <c r="J258" s="585">
        <v>1650</v>
      </c>
      <c r="K258" s="1978">
        <f>K256+J258</f>
        <v>7116083</v>
      </c>
    </row>
    <row r="259" spans="1:11">
      <c r="A259" s="557"/>
      <c r="B259" s="4658"/>
      <c r="C259" s="556" t="s">
        <v>821</v>
      </c>
      <c r="D259" s="4717" t="s">
        <v>1339</v>
      </c>
      <c r="E259" s="1136" t="s">
        <v>1347</v>
      </c>
      <c r="F259" s="4713"/>
      <c r="G259" s="4713">
        <v>403552</v>
      </c>
      <c r="H259" s="534"/>
      <c r="I259" s="4713"/>
      <c r="J259" s="2070"/>
      <c r="K259" s="1977">
        <f>K258-G259</f>
        <v>6712531</v>
      </c>
    </row>
    <row r="260" spans="1:11">
      <c r="A260" s="554"/>
      <c r="B260" s="4659"/>
      <c r="C260" s="555" t="s">
        <v>1338</v>
      </c>
      <c r="D260" s="4718" t="s">
        <v>304</v>
      </c>
      <c r="E260" s="4721"/>
      <c r="F260" s="4714"/>
      <c r="G260" s="4714"/>
      <c r="H260" s="515"/>
      <c r="I260" s="4714"/>
      <c r="J260" s="2070"/>
      <c r="K260" s="1978"/>
    </row>
    <row r="261" spans="1:11">
      <c r="A261" s="554"/>
      <c r="B261" s="4657"/>
      <c r="C261" s="532"/>
      <c r="D261" s="576"/>
      <c r="E261" s="582"/>
      <c r="F261" s="577"/>
      <c r="G261" s="577"/>
      <c r="H261" s="600"/>
      <c r="I261" s="577"/>
      <c r="J261" s="585">
        <v>1800</v>
      </c>
      <c r="K261" s="1978">
        <f>K259+J261</f>
        <v>6714331</v>
      </c>
    </row>
    <row r="262" spans="1:11">
      <c r="A262" s="557"/>
      <c r="B262" s="4658"/>
      <c r="C262" s="556" t="s">
        <v>869</v>
      </c>
      <c r="D262" s="4717" t="s">
        <v>1339</v>
      </c>
      <c r="E262" s="1136" t="s">
        <v>1347</v>
      </c>
      <c r="F262" s="4713"/>
      <c r="G262" s="4713">
        <v>54150</v>
      </c>
      <c r="H262" s="537"/>
      <c r="I262" s="4713"/>
      <c r="J262" s="595"/>
      <c r="K262" s="1977">
        <f>K261-G262</f>
        <v>6660181</v>
      </c>
    </row>
    <row r="263" spans="1:11">
      <c r="A263" s="554"/>
      <c r="B263" s="4659"/>
      <c r="C263" s="555" t="s">
        <v>1433</v>
      </c>
      <c r="D263" s="4718" t="s">
        <v>304</v>
      </c>
      <c r="E263" s="4721"/>
      <c r="F263" s="4714"/>
      <c r="G263" s="4714"/>
      <c r="H263" s="515"/>
      <c r="I263" s="4714"/>
      <c r="J263" s="559"/>
      <c r="K263" s="1978"/>
    </row>
    <row r="264" spans="1:11">
      <c r="A264" s="554"/>
      <c r="B264" s="4657"/>
      <c r="C264" s="532"/>
      <c r="D264" s="576"/>
      <c r="E264" s="582"/>
      <c r="F264" s="577"/>
      <c r="G264" s="577"/>
      <c r="H264" s="600"/>
      <c r="I264" s="577"/>
      <c r="J264" s="585">
        <v>1650</v>
      </c>
      <c r="K264" s="1978">
        <f>K262+J264</f>
        <v>6661831</v>
      </c>
    </row>
    <row r="265" spans="1:11">
      <c r="A265" s="557"/>
      <c r="B265" s="4658"/>
      <c r="C265" s="474" t="s">
        <v>821</v>
      </c>
      <c r="D265" s="4717" t="s">
        <v>2061</v>
      </c>
      <c r="E265" s="4715" t="s">
        <v>2062</v>
      </c>
      <c r="F265" s="4713"/>
      <c r="G265" s="1975">
        <v>104170</v>
      </c>
      <c r="H265" s="537"/>
      <c r="I265" s="1975"/>
      <c r="J265" s="595"/>
      <c r="K265" s="1977">
        <f>K264-G265</f>
        <v>6557661</v>
      </c>
    </row>
    <row r="266" spans="1:11">
      <c r="A266" s="554"/>
      <c r="B266" s="4659"/>
      <c r="C266" s="477" t="s">
        <v>2056</v>
      </c>
      <c r="D266" s="4718" t="s">
        <v>1804</v>
      </c>
      <c r="E266" s="4716"/>
      <c r="F266" s="4714"/>
      <c r="G266" s="1976"/>
      <c r="H266" s="515"/>
      <c r="I266" s="1976"/>
      <c r="J266" s="595"/>
      <c r="K266" s="1978"/>
    </row>
    <row r="267" spans="1:11">
      <c r="A267" s="554"/>
      <c r="B267" s="4657"/>
      <c r="C267" s="532"/>
      <c r="D267" s="576"/>
      <c r="E267" s="582"/>
      <c r="F267" s="577"/>
      <c r="G267" s="2034"/>
      <c r="H267" s="600"/>
      <c r="I267" s="2034"/>
      <c r="J267" s="585">
        <v>1800</v>
      </c>
      <c r="K267" s="1978">
        <f>K265+J267</f>
        <v>6559461</v>
      </c>
    </row>
    <row r="268" spans="1:11">
      <c r="A268" s="557"/>
      <c r="B268" s="4658"/>
      <c r="C268" s="474" t="s">
        <v>815</v>
      </c>
      <c r="D268" s="4717" t="s">
        <v>2061</v>
      </c>
      <c r="E268" s="4715" t="s">
        <v>2062</v>
      </c>
      <c r="F268" s="4713"/>
      <c r="G268" s="1975">
        <v>116040</v>
      </c>
      <c r="H268" s="534"/>
      <c r="I268" s="1975"/>
      <c r="J268" s="595"/>
      <c r="K268" s="1977">
        <f>K267-G268</f>
        <v>6443421</v>
      </c>
    </row>
    <row r="269" spans="1:11">
      <c r="A269" s="554"/>
      <c r="B269" s="4659"/>
      <c r="C269" s="477" t="s">
        <v>2057</v>
      </c>
      <c r="D269" s="4718" t="s">
        <v>1804</v>
      </c>
      <c r="E269" s="4716"/>
      <c r="F269" s="4714"/>
      <c r="G269" s="1976"/>
      <c r="H269" s="515"/>
      <c r="I269" s="1976"/>
      <c r="J269" s="595"/>
      <c r="K269" s="1978"/>
    </row>
    <row r="270" spans="1:11">
      <c r="A270" s="554"/>
      <c r="B270" s="4657"/>
      <c r="C270" s="532"/>
      <c r="D270" s="576"/>
      <c r="E270" s="582"/>
      <c r="F270" s="577"/>
      <c r="G270" s="2034"/>
      <c r="H270" s="600"/>
      <c r="I270" s="2034"/>
      <c r="J270" s="585">
        <v>1800</v>
      </c>
      <c r="K270" s="2035">
        <f>K268+J270</f>
        <v>6445221</v>
      </c>
    </row>
    <row r="271" spans="1:11">
      <c r="A271" s="557"/>
      <c r="B271" s="4658"/>
      <c r="C271" s="525" t="s">
        <v>796</v>
      </c>
      <c r="D271" s="4717" t="s">
        <v>2061</v>
      </c>
      <c r="E271" s="4715" t="s">
        <v>2062</v>
      </c>
      <c r="F271" s="4713"/>
      <c r="G271" s="1975">
        <v>133800</v>
      </c>
      <c r="H271" s="537"/>
      <c r="I271" s="1975"/>
      <c r="J271" s="595"/>
      <c r="K271" s="1977">
        <f>K270-G271</f>
        <v>6311421</v>
      </c>
    </row>
    <row r="272" spans="1:11">
      <c r="A272" s="554"/>
      <c r="B272" s="4659"/>
      <c r="C272" s="539" t="s">
        <v>2058</v>
      </c>
      <c r="D272" s="4718" t="s">
        <v>1804</v>
      </c>
      <c r="E272" s="4716"/>
      <c r="F272" s="4714"/>
      <c r="G272" s="1976"/>
      <c r="H272" s="515"/>
      <c r="I272" s="1976"/>
      <c r="J272" s="595"/>
      <c r="K272" s="1978"/>
    </row>
    <row r="273" spans="1:11">
      <c r="A273" s="554"/>
      <c r="B273" s="4657"/>
      <c r="C273" s="532"/>
      <c r="D273" s="576"/>
      <c r="E273" s="582"/>
      <c r="F273" s="577"/>
      <c r="G273" s="2034"/>
      <c r="H273" s="600"/>
      <c r="I273" s="2034"/>
      <c r="J273" s="585">
        <v>750</v>
      </c>
      <c r="K273" s="1978">
        <f>K271+J273</f>
        <v>6312171</v>
      </c>
    </row>
    <row r="274" spans="1:11">
      <c r="A274" s="557"/>
      <c r="B274" s="4658"/>
      <c r="C274" s="525" t="s">
        <v>796</v>
      </c>
      <c r="D274" s="4717" t="s">
        <v>2061</v>
      </c>
      <c r="E274" s="4715" t="s">
        <v>2062</v>
      </c>
      <c r="F274" s="4713"/>
      <c r="G274" s="1975">
        <v>41300</v>
      </c>
      <c r="H274" s="537"/>
      <c r="I274" s="1975"/>
      <c r="J274" s="595"/>
      <c r="K274" s="1977">
        <f>K273-G274</f>
        <v>6270871</v>
      </c>
    </row>
    <row r="275" spans="1:11">
      <c r="A275" s="554"/>
      <c r="B275" s="4659"/>
      <c r="C275" s="539" t="s">
        <v>2059</v>
      </c>
      <c r="D275" s="4718" t="s">
        <v>1804</v>
      </c>
      <c r="E275" s="4716"/>
      <c r="F275" s="4714"/>
      <c r="G275" s="1976"/>
      <c r="H275" s="515"/>
      <c r="I275" s="1976"/>
      <c r="J275" s="595"/>
      <c r="K275" s="1978"/>
    </row>
    <row r="276" spans="1:11">
      <c r="A276" s="554"/>
      <c r="B276" s="4657"/>
      <c r="C276" s="532"/>
      <c r="D276" s="576"/>
      <c r="E276" s="582"/>
      <c r="F276" s="577"/>
      <c r="G276" s="2034"/>
      <c r="H276" s="600"/>
      <c r="I276" s="2034"/>
      <c r="J276" s="585">
        <v>750</v>
      </c>
      <c r="K276" s="1978">
        <f>K274+J276</f>
        <v>6271621</v>
      </c>
    </row>
    <row r="277" spans="1:11">
      <c r="A277" s="557"/>
      <c r="B277" s="4658"/>
      <c r="C277" s="556" t="s">
        <v>869</v>
      </c>
      <c r="D277" s="4717" t="s">
        <v>2061</v>
      </c>
      <c r="E277" s="4715" t="s">
        <v>2062</v>
      </c>
      <c r="F277" s="4713"/>
      <c r="G277" s="4713">
        <v>47716</v>
      </c>
      <c r="H277" s="4713"/>
      <c r="I277" s="4713"/>
      <c r="J277" s="595"/>
      <c r="K277" s="1977">
        <f>K276-G277</f>
        <v>6223905</v>
      </c>
    </row>
    <row r="278" spans="1:11">
      <c r="A278" s="554"/>
      <c r="B278" s="4659"/>
      <c r="C278" s="555" t="s">
        <v>2060</v>
      </c>
      <c r="D278" s="4718" t="s">
        <v>1804</v>
      </c>
      <c r="E278" s="4716"/>
      <c r="F278" s="4714"/>
      <c r="G278" s="4714"/>
      <c r="H278" s="4714"/>
      <c r="I278" s="4714"/>
      <c r="J278" s="559"/>
      <c r="K278" s="1978"/>
    </row>
    <row r="279" spans="1:11">
      <c r="A279" s="554"/>
      <c r="B279" s="4657"/>
      <c r="C279" s="532"/>
      <c r="D279" s="576"/>
      <c r="E279" s="582"/>
      <c r="F279" s="577"/>
      <c r="G279" s="577"/>
      <c r="H279" s="600"/>
      <c r="I279" s="577"/>
      <c r="J279" s="604">
        <v>1650</v>
      </c>
      <c r="K279" s="1978">
        <f>K277+J279</f>
        <v>6225555</v>
      </c>
    </row>
    <row r="280" spans="1:11">
      <c r="A280" s="557"/>
      <c r="B280" s="4658"/>
      <c r="C280" s="556" t="s">
        <v>869</v>
      </c>
      <c r="D280" s="485" t="s">
        <v>46</v>
      </c>
      <c r="E280" s="4658"/>
      <c r="F280" s="4653"/>
      <c r="G280" s="4653"/>
      <c r="H280" s="4653">
        <v>457962</v>
      </c>
      <c r="I280" s="4653"/>
      <c r="J280" s="595"/>
      <c r="K280" s="1977">
        <f>K279-H280</f>
        <v>5767593</v>
      </c>
    </row>
    <row r="281" spans="1:11">
      <c r="A281" s="554"/>
      <c r="B281" s="4659"/>
      <c r="C281" s="555" t="s">
        <v>1778</v>
      </c>
      <c r="D281" s="519" t="s">
        <v>2084</v>
      </c>
      <c r="E281" s="4659"/>
      <c r="F281" s="4654"/>
      <c r="G281" s="4654"/>
      <c r="H281" s="515"/>
      <c r="I281" s="4654"/>
      <c r="J281" s="559"/>
      <c r="K281" s="1978"/>
    </row>
    <row r="282" spans="1:11">
      <c r="A282" s="554"/>
      <c r="B282" s="4657"/>
      <c r="C282" s="532"/>
      <c r="D282" s="576"/>
      <c r="E282" s="582"/>
      <c r="F282" s="577"/>
      <c r="G282" s="577"/>
      <c r="H282" s="600"/>
      <c r="I282" s="577"/>
      <c r="J282" s="585">
        <v>1650</v>
      </c>
      <c r="K282" s="2035">
        <f>K280+J282</f>
        <v>5769243</v>
      </c>
    </row>
    <row r="283" spans="1:11">
      <c r="A283" s="525"/>
      <c r="B283" s="4658"/>
      <c r="C283" s="562" t="s">
        <v>815</v>
      </c>
      <c r="D283" s="4717" t="s">
        <v>2135</v>
      </c>
      <c r="E283" s="4715" t="s">
        <v>2137</v>
      </c>
      <c r="F283" s="4713"/>
      <c r="G283" s="4713">
        <v>170062</v>
      </c>
      <c r="H283" s="4713"/>
      <c r="I283" s="4713"/>
      <c r="J283" s="4725"/>
      <c r="K283" s="1977">
        <f>K282-G283</f>
        <v>5599181</v>
      </c>
    </row>
    <row r="284" spans="1:11">
      <c r="A284" s="554"/>
      <c r="B284" s="4659"/>
      <c r="C284" s="553" t="s">
        <v>2154</v>
      </c>
      <c r="D284" s="4718" t="s">
        <v>2136</v>
      </c>
      <c r="E284" s="4716"/>
      <c r="F284" s="4714"/>
      <c r="G284" s="4714"/>
      <c r="H284" s="4714"/>
      <c r="I284" s="4714"/>
      <c r="J284" s="4726"/>
      <c r="K284" s="1978"/>
    </row>
    <row r="285" spans="1:11">
      <c r="A285" s="554"/>
      <c r="B285" s="4657"/>
      <c r="C285" s="532"/>
      <c r="D285" s="576"/>
      <c r="E285" s="582"/>
      <c r="F285" s="577"/>
      <c r="G285" s="577"/>
      <c r="H285" s="600"/>
      <c r="I285" s="577"/>
      <c r="J285" s="604">
        <v>1800</v>
      </c>
      <c r="K285" s="1978">
        <f>K283+J285</f>
        <v>5600981</v>
      </c>
    </row>
    <row r="286" spans="1:11">
      <c r="A286" s="557"/>
      <c r="B286" s="4658"/>
      <c r="C286" s="556" t="s">
        <v>796</v>
      </c>
      <c r="D286" s="4717" t="s">
        <v>2135</v>
      </c>
      <c r="E286" s="4715" t="s">
        <v>2137</v>
      </c>
      <c r="F286" s="4713"/>
      <c r="G286" s="4713">
        <v>42300</v>
      </c>
      <c r="H286" s="4713"/>
      <c r="I286" s="4713"/>
      <c r="J286" s="4725"/>
      <c r="K286" s="1977">
        <f>K285-G286</f>
        <v>5558681</v>
      </c>
    </row>
    <row r="287" spans="1:11">
      <c r="A287" s="554"/>
      <c r="B287" s="4659"/>
      <c r="C287" s="477" t="s">
        <v>2134</v>
      </c>
      <c r="D287" s="4718" t="s">
        <v>2136</v>
      </c>
      <c r="E287" s="4716"/>
      <c r="F287" s="4714"/>
      <c r="G287" s="4714"/>
      <c r="H287" s="4714"/>
      <c r="I287" s="4714"/>
      <c r="J287" s="4726"/>
      <c r="K287" s="1978"/>
    </row>
    <row r="288" spans="1:11">
      <c r="A288" s="554"/>
      <c r="B288" s="4657"/>
      <c r="C288" s="532"/>
      <c r="D288" s="576"/>
      <c r="E288" s="582"/>
      <c r="F288" s="577"/>
      <c r="G288" s="577"/>
      <c r="H288" s="600"/>
      <c r="I288" s="577"/>
      <c r="J288" s="604">
        <v>750</v>
      </c>
      <c r="K288" s="2035">
        <f>K286+J288</f>
        <v>5559431</v>
      </c>
    </row>
    <row r="289" spans="1:11">
      <c r="A289" s="557"/>
      <c r="B289" s="4658"/>
      <c r="C289" s="556" t="s">
        <v>796</v>
      </c>
      <c r="D289" s="4717" t="s">
        <v>2135</v>
      </c>
      <c r="E289" s="4715" t="s">
        <v>2137</v>
      </c>
      <c r="F289" s="4713"/>
      <c r="G289" s="4713">
        <v>42300</v>
      </c>
      <c r="H289" s="4713"/>
      <c r="I289" s="4713"/>
      <c r="J289" s="4725"/>
      <c r="K289" s="1977">
        <f>K288-G289</f>
        <v>5517131</v>
      </c>
    </row>
    <row r="290" spans="1:11">
      <c r="A290" s="554"/>
      <c r="B290" s="4659"/>
      <c r="C290" s="477" t="s">
        <v>2133</v>
      </c>
      <c r="D290" s="4718" t="s">
        <v>2136</v>
      </c>
      <c r="E290" s="4716"/>
      <c r="F290" s="4714"/>
      <c r="G290" s="4714"/>
      <c r="H290" s="4714"/>
      <c r="I290" s="4714"/>
      <c r="J290" s="4726"/>
      <c r="K290" s="1978"/>
    </row>
    <row r="291" spans="1:11">
      <c r="A291" s="554"/>
      <c r="B291" s="4657"/>
      <c r="C291" s="532"/>
      <c r="D291" s="576"/>
      <c r="E291" s="582"/>
      <c r="F291" s="577"/>
      <c r="G291" s="577"/>
      <c r="H291" s="600"/>
      <c r="I291" s="577"/>
      <c r="J291" s="604">
        <v>750</v>
      </c>
      <c r="K291" s="1978">
        <f>K289+J291</f>
        <v>5517881</v>
      </c>
    </row>
    <row r="292" spans="1:11">
      <c r="A292" s="557"/>
      <c r="B292" s="4658"/>
      <c r="C292" s="556" t="s">
        <v>869</v>
      </c>
      <c r="D292" s="4717" t="s">
        <v>2135</v>
      </c>
      <c r="E292" s="4715" t="s">
        <v>2137</v>
      </c>
      <c r="F292" s="4713"/>
      <c r="G292" s="4713">
        <v>83346</v>
      </c>
      <c r="H292" s="4713"/>
      <c r="I292" s="4713"/>
      <c r="J292" s="4725"/>
      <c r="K292" s="1977">
        <f>K291-G292</f>
        <v>5434535</v>
      </c>
    </row>
    <row r="293" spans="1:11">
      <c r="A293" s="554"/>
      <c r="B293" s="4659"/>
      <c r="C293" s="555" t="s">
        <v>2155</v>
      </c>
      <c r="D293" s="4718" t="s">
        <v>2136</v>
      </c>
      <c r="E293" s="4716"/>
      <c r="F293" s="4714"/>
      <c r="G293" s="4714"/>
      <c r="H293" s="4714"/>
      <c r="I293" s="4714"/>
      <c r="J293" s="4726"/>
      <c r="K293" s="1978"/>
    </row>
    <row r="294" spans="1:11">
      <c r="A294" s="554"/>
      <c r="B294" s="4657"/>
      <c r="C294" s="532"/>
      <c r="D294" s="576"/>
      <c r="E294" s="582"/>
      <c r="F294" s="577"/>
      <c r="G294" s="577"/>
      <c r="H294" s="600"/>
      <c r="I294" s="577"/>
      <c r="J294" s="604">
        <v>1650</v>
      </c>
      <c r="K294" s="1978">
        <f>K292+J294</f>
        <v>5436185</v>
      </c>
    </row>
    <row r="295" spans="1:11">
      <c r="A295" s="557"/>
      <c r="B295" s="4658"/>
      <c r="C295" s="517" t="s">
        <v>1109</v>
      </c>
      <c r="D295" s="4717" t="s">
        <v>1831</v>
      </c>
      <c r="E295" s="4727" t="s">
        <v>717</v>
      </c>
      <c r="F295" s="4713"/>
      <c r="G295" s="4713">
        <v>502500</v>
      </c>
      <c r="H295" s="4713"/>
      <c r="I295" s="4713"/>
      <c r="J295" s="4725"/>
      <c r="K295" s="1977">
        <f>K294-G295</f>
        <v>4933685</v>
      </c>
    </row>
    <row r="296" spans="1:11">
      <c r="A296" s="554"/>
      <c r="B296" s="4659"/>
      <c r="C296" s="477" t="s">
        <v>1179</v>
      </c>
      <c r="D296" s="4718" t="s">
        <v>250</v>
      </c>
      <c r="E296" s="4728"/>
      <c r="F296" s="4714"/>
      <c r="G296" s="4714"/>
      <c r="H296" s="4714"/>
      <c r="I296" s="4714"/>
      <c r="J296" s="4726"/>
      <c r="K296" s="1978"/>
    </row>
    <row r="297" spans="1:11">
      <c r="A297" s="554"/>
      <c r="B297" s="4657"/>
      <c r="C297" s="1795"/>
      <c r="D297" s="576"/>
      <c r="E297" s="582"/>
      <c r="F297" s="577"/>
      <c r="G297" s="577"/>
      <c r="H297" s="600"/>
      <c r="I297" s="577"/>
      <c r="J297" s="604">
        <v>1800</v>
      </c>
      <c r="K297" s="2080">
        <f>K295+J297</f>
        <v>4935485</v>
      </c>
    </row>
    <row r="298" spans="1:11">
      <c r="A298" s="557"/>
      <c r="B298" s="4658"/>
      <c r="C298" s="480" t="s">
        <v>821</v>
      </c>
      <c r="D298" s="4722" t="s">
        <v>1892</v>
      </c>
      <c r="E298" s="4723" t="s">
        <v>1894</v>
      </c>
      <c r="F298" s="4724"/>
      <c r="G298" s="4724"/>
      <c r="H298" s="2566"/>
      <c r="I298" s="2566">
        <v>48173</v>
      </c>
      <c r="J298" s="595"/>
      <c r="K298" s="1977">
        <f>K297-I298</f>
        <v>4887312</v>
      </c>
    </row>
    <row r="299" spans="1:11">
      <c r="A299" s="554"/>
      <c r="B299" s="4659"/>
      <c r="C299" s="477" t="s">
        <v>1895</v>
      </c>
      <c r="D299" s="4718" t="s">
        <v>1893</v>
      </c>
      <c r="E299" s="4716"/>
      <c r="F299" s="4714"/>
      <c r="G299" s="4714"/>
      <c r="H299" s="1976"/>
      <c r="I299" s="1976"/>
      <c r="J299" s="595"/>
      <c r="K299" s="1978"/>
    </row>
    <row r="300" spans="1:11">
      <c r="A300" s="554"/>
      <c r="B300" s="4657"/>
      <c r="C300" s="532"/>
      <c r="D300" s="528"/>
      <c r="E300" s="584"/>
      <c r="F300" s="577"/>
      <c r="G300" s="577"/>
      <c r="H300" s="2034"/>
      <c r="I300" s="2034"/>
      <c r="J300" s="585">
        <v>1800</v>
      </c>
      <c r="K300" s="1978">
        <f>K298+J300</f>
        <v>4889112</v>
      </c>
    </row>
    <row r="301" spans="1:11">
      <c r="A301" s="557"/>
      <c r="B301" s="4658"/>
      <c r="C301" s="665" t="s">
        <v>815</v>
      </c>
      <c r="D301" s="4722" t="s">
        <v>1892</v>
      </c>
      <c r="E301" s="4723" t="s">
        <v>1894</v>
      </c>
      <c r="F301" s="4724"/>
      <c r="G301" s="4713"/>
      <c r="H301" s="1975"/>
      <c r="I301" s="1975">
        <v>164720</v>
      </c>
      <c r="J301" s="595"/>
      <c r="K301" s="1977">
        <f>K300-I301</f>
        <v>4724392</v>
      </c>
    </row>
    <row r="302" spans="1:11">
      <c r="A302" s="554"/>
      <c r="B302" s="4659"/>
      <c r="C302" s="538" t="s">
        <v>1896</v>
      </c>
      <c r="D302" s="4718" t="s">
        <v>1893</v>
      </c>
      <c r="E302" s="4716"/>
      <c r="F302" s="4714"/>
      <c r="G302" s="4714"/>
      <c r="H302" s="1976"/>
      <c r="I302" s="1976"/>
      <c r="J302" s="595"/>
      <c r="K302" s="1978"/>
    </row>
    <row r="303" spans="1:11">
      <c r="A303" s="554"/>
      <c r="B303" s="533"/>
      <c r="C303" s="528"/>
      <c r="D303" s="576"/>
      <c r="E303" s="582"/>
      <c r="F303" s="577"/>
      <c r="G303" s="577"/>
      <c r="H303" s="2034"/>
      <c r="I303" s="2034"/>
      <c r="J303" s="585">
        <v>1800</v>
      </c>
      <c r="K303" s="1978">
        <f>K301+J303</f>
        <v>4726192</v>
      </c>
    </row>
    <row r="304" spans="1:11">
      <c r="A304" s="557"/>
      <c r="B304" s="4658"/>
      <c r="C304" s="499" t="s">
        <v>781</v>
      </c>
      <c r="D304" s="4722" t="s">
        <v>1892</v>
      </c>
      <c r="E304" s="4723" t="s">
        <v>1894</v>
      </c>
      <c r="F304" s="4719"/>
      <c r="G304" s="4719"/>
      <c r="H304" s="1975"/>
      <c r="I304" s="1975">
        <v>20390</v>
      </c>
      <c r="J304" s="595"/>
      <c r="K304" s="1977">
        <f>K303-I304</f>
        <v>4705802</v>
      </c>
    </row>
    <row r="305" spans="1:11">
      <c r="A305" s="554"/>
      <c r="B305" s="4659"/>
      <c r="C305" s="477" t="s">
        <v>1897</v>
      </c>
      <c r="D305" s="4718" t="s">
        <v>1893</v>
      </c>
      <c r="E305" s="4716"/>
      <c r="F305" s="4720"/>
      <c r="G305" s="4720"/>
      <c r="H305" s="1976"/>
      <c r="I305" s="1976"/>
      <c r="J305" s="595"/>
      <c r="K305" s="1978"/>
    </row>
    <row r="306" spans="1:11">
      <c r="A306" s="554"/>
      <c r="B306" s="533"/>
      <c r="C306" s="532"/>
      <c r="D306" s="576"/>
      <c r="E306" s="582"/>
      <c r="F306" s="577"/>
      <c r="G306" s="577"/>
      <c r="H306" s="2034"/>
      <c r="I306" s="2034"/>
      <c r="J306" s="585">
        <v>1500</v>
      </c>
      <c r="K306" s="2035">
        <f>K304+J306</f>
        <v>4707302</v>
      </c>
    </row>
    <row r="307" spans="1:11">
      <c r="A307" s="525" t="s">
        <v>356</v>
      </c>
      <c r="B307" s="4658"/>
      <c r="C307" s="499" t="s">
        <v>781</v>
      </c>
      <c r="D307" s="4722" t="s">
        <v>1892</v>
      </c>
      <c r="E307" s="4723" t="s">
        <v>1894</v>
      </c>
      <c r="F307" s="4713"/>
      <c r="G307" s="4713"/>
      <c r="H307" s="1975"/>
      <c r="I307" s="1975">
        <v>42140</v>
      </c>
      <c r="J307" s="595"/>
      <c r="K307" s="1977">
        <f>K306-I307</f>
        <v>4665162</v>
      </c>
    </row>
    <row r="308" spans="1:11">
      <c r="A308" s="554"/>
      <c r="B308" s="4659"/>
      <c r="C308" s="477" t="s">
        <v>1898</v>
      </c>
      <c r="D308" s="4718" t="s">
        <v>1893</v>
      </c>
      <c r="E308" s="4716"/>
      <c r="F308" s="4714"/>
      <c r="G308" s="4714"/>
      <c r="H308" s="1976"/>
      <c r="I308" s="1976"/>
      <c r="J308" s="595"/>
      <c r="K308" s="1978"/>
    </row>
    <row r="309" spans="1:11">
      <c r="A309" s="554"/>
      <c r="B309" s="4657"/>
      <c r="C309" s="532"/>
      <c r="D309" s="576"/>
      <c r="E309" s="582"/>
      <c r="F309" s="577"/>
      <c r="G309" s="577"/>
      <c r="H309" s="2034"/>
      <c r="I309" s="2034"/>
      <c r="J309" s="585">
        <v>1500</v>
      </c>
      <c r="K309" s="1978">
        <f>K307+J309</f>
        <v>4666662</v>
      </c>
    </row>
    <row r="310" spans="1:11">
      <c r="A310" s="557"/>
      <c r="B310" s="4658"/>
      <c r="C310" s="556" t="s">
        <v>869</v>
      </c>
      <c r="D310" s="4722" t="s">
        <v>1892</v>
      </c>
      <c r="E310" s="4723" t="s">
        <v>1894</v>
      </c>
      <c r="F310" s="4713"/>
      <c r="G310" s="4713"/>
      <c r="H310" s="1960"/>
      <c r="I310" s="1960">
        <v>77069</v>
      </c>
      <c r="J310" s="4725"/>
      <c r="K310" s="1977">
        <f>K309-I310</f>
        <v>4589593</v>
      </c>
    </row>
    <row r="311" spans="1:11">
      <c r="A311" s="554"/>
      <c r="B311" s="4659"/>
      <c r="C311" s="555" t="s">
        <v>1903</v>
      </c>
      <c r="D311" s="4718" t="s">
        <v>1893</v>
      </c>
      <c r="E311" s="4716"/>
      <c r="F311" s="4714"/>
      <c r="G311" s="4714"/>
      <c r="H311" s="1961"/>
      <c r="I311" s="1961"/>
      <c r="J311" s="4726"/>
      <c r="K311" s="1978"/>
    </row>
    <row r="312" spans="1:11">
      <c r="A312" s="554"/>
      <c r="B312" s="4657"/>
      <c r="C312" s="532"/>
      <c r="D312" s="576"/>
      <c r="E312" s="582"/>
      <c r="F312" s="600"/>
      <c r="G312" s="600"/>
      <c r="H312" s="600"/>
      <c r="I312" s="600"/>
      <c r="J312" s="585">
        <v>1650</v>
      </c>
      <c r="K312" s="1978">
        <f>K310+J312</f>
        <v>4591243</v>
      </c>
    </row>
    <row r="313" spans="1:11">
      <c r="A313" s="557"/>
      <c r="B313" s="4658"/>
      <c r="C313" s="556" t="s">
        <v>869</v>
      </c>
      <c r="D313" s="4722" t="s">
        <v>1892</v>
      </c>
      <c r="E313" s="4723" t="s">
        <v>1894</v>
      </c>
      <c r="F313" s="4724"/>
      <c r="G313" s="4713"/>
      <c r="H313" s="4713"/>
      <c r="I313" s="4756">
        <v>42160</v>
      </c>
      <c r="J313" s="923"/>
      <c r="K313" s="1977">
        <f>K312-I313</f>
        <v>4549083</v>
      </c>
    </row>
    <row r="314" spans="1:11">
      <c r="A314" s="554"/>
      <c r="B314" s="4659"/>
      <c r="C314" s="555" t="s">
        <v>1904</v>
      </c>
      <c r="D314" s="4718" t="s">
        <v>1893</v>
      </c>
      <c r="E314" s="4716"/>
      <c r="F314" s="4714"/>
      <c r="G314" s="4714"/>
      <c r="H314" s="4714"/>
      <c r="I314" s="4757"/>
      <c r="J314" s="460"/>
      <c r="K314" s="1978"/>
    </row>
    <row r="315" spans="1:11">
      <c r="A315" s="554"/>
      <c r="B315" s="4657"/>
      <c r="C315" s="532"/>
      <c r="D315" s="528"/>
      <c r="E315" s="584"/>
      <c r="F315" s="577"/>
      <c r="G315" s="577"/>
      <c r="H315" s="600"/>
      <c r="I315" s="600"/>
      <c r="J315" s="585">
        <v>1650</v>
      </c>
      <c r="K315" s="1978">
        <f>K313+J315</f>
        <v>4550733</v>
      </c>
    </row>
    <row r="316" spans="1:11">
      <c r="A316" s="557"/>
      <c r="B316" s="4658"/>
      <c r="C316" s="556" t="s">
        <v>869</v>
      </c>
      <c r="D316" s="485" t="s">
        <v>267</v>
      </c>
      <c r="E316" s="4715" t="s">
        <v>271</v>
      </c>
      <c r="F316" s="4713"/>
      <c r="G316" s="4713">
        <v>341500</v>
      </c>
      <c r="H316" s="4713"/>
      <c r="I316" s="4713"/>
      <c r="J316" s="4725"/>
      <c r="K316" s="1977">
        <f>K315-G316</f>
        <v>4209233</v>
      </c>
    </row>
    <row r="317" spans="1:11">
      <c r="A317" s="554"/>
      <c r="B317" s="4659"/>
      <c r="C317" s="555" t="s">
        <v>2162</v>
      </c>
      <c r="D317" s="486" t="s">
        <v>304</v>
      </c>
      <c r="E317" s="4716"/>
      <c r="F317" s="4714"/>
      <c r="G317" s="4720"/>
      <c r="H317" s="4714"/>
      <c r="I317" s="4714"/>
      <c r="J317" s="4726"/>
      <c r="K317" s="1978"/>
    </row>
    <row r="318" spans="1:11">
      <c r="A318" s="554"/>
      <c r="B318" s="4657"/>
      <c r="C318" s="532"/>
      <c r="D318" s="576"/>
      <c r="E318" s="582"/>
      <c r="F318" s="577"/>
      <c r="G318" s="577"/>
      <c r="H318" s="600"/>
      <c r="I318" s="577"/>
      <c r="J318" s="604">
        <v>1650</v>
      </c>
      <c r="K318" s="2080">
        <f>K316+J318</f>
        <v>4210883</v>
      </c>
    </row>
    <row r="319" spans="1:11">
      <c r="A319" s="557"/>
      <c r="B319" s="4658"/>
      <c r="C319" s="665" t="s">
        <v>815</v>
      </c>
      <c r="D319" s="4722" t="s">
        <v>2152</v>
      </c>
      <c r="E319" s="4723"/>
      <c r="F319" s="4724"/>
      <c r="G319" s="4713"/>
      <c r="H319" s="1975">
        <v>662622</v>
      </c>
      <c r="I319" s="1975"/>
      <c r="J319" s="595"/>
      <c r="K319" s="1977">
        <f>K318-H319</f>
        <v>3548261</v>
      </c>
    </row>
    <row r="320" spans="1:11">
      <c r="A320" s="554"/>
      <c r="B320" s="4659"/>
      <c r="C320" s="538" t="s">
        <v>1954</v>
      </c>
      <c r="D320" s="4718"/>
      <c r="E320" s="4716"/>
      <c r="F320" s="4714"/>
      <c r="G320" s="4714"/>
      <c r="H320" s="1976"/>
      <c r="I320" s="1976"/>
      <c r="J320" s="595"/>
      <c r="K320" s="1978"/>
    </row>
    <row r="321" spans="1:11">
      <c r="A321" s="554"/>
      <c r="B321" s="4657"/>
      <c r="C321" s="528"/>
      <c r="D321" s="576"/>
      <c r="E321" s="582"/>
      <c r="F321" s="577"/>
      <c r="G321" s="577"/>
      <c r="H321" s="2034"/>
      <c r="I321" s="2034"/>
      <c r="J321" s="585">
        <v>1800</v>
      </c>
      <c r="K321" s="1978">
        <f>K319+J321</f>
        <v>3550061</v>
      </c>
    </row>
    <row r="322" spans="1:11">
      <c r="A322" s="525"/>
      <c r="B322" s="4658"/>
      <c r="C322" s="457" t="s">
        <v>781</v>
      </c>
      <c r="D322" s="4717" t="s">
        <v>2152</v>
      </c>
      <c r="E322" s="1796"/>
      <c r="F322" s="4713"/>
      <c r="G322" s="1960"/>
      <c r="H322" s="537">
        <v>168390</v>
      </c>
      <c r="I322" s="4713"/>
      <c r="J322" s="595"/>
      <c r="K322" s="1977">
        <f>K321-H322</f>
        <v>3381671</v>
      </c>
    </row>
    <row r="323" spans="1:11">
      <c r="A323" s="554"/>
      <c r="B323" s="4659"/>
      <c r="C323" s="3250" t="s">
        <v>1828</v>
      </c>
      <c r="D323" s="4722"/>
      <c r="E323" s="4723"/>
      <c r="F323" s="4724"/>
      <c r="G323" s="4724"/>
      <c r="H323" s="3253"/>
      <c r="I323" s="4724"/>
      <c r="J323" s="595"/>
      <c r="K323" s="1978"/>
    </row>
    <row r="324" spans="1:11">
      <c r="A324" s="554"/>
      <c r="B324" s="4657"/>
      <c r="C324" s="532"/>
      <c r="D324" s="576"/>
      <c r="E324" s="582"/>
      <c r="F324" s="575"/>
      <c r="G324" s="575"/>
      <c r="H324" s="2200"/>
      <c r="I324" s="575"/>
      <c r="J324" s="585">
        <v>1500</v>
      </c>
      <c r="K324" s="2035">
        <f>K322+J324</f>
        <v>3383171</v>
      </c>
    </row>
    <row r="325" spans="1:11">
      <c r="A325" s="557"/>
      <c r="B325" s="4658"/>
      <c r="C325" s="556" t="s">
        <v>1109</v>
      </c>
      <c r="D325" s="4717" t="s">
        <v>1591</v>
      </c>
      <c r="E325" s="4715" t="s">
        <v>1601</v>
      </c>
      <c r="F325" s="4713"/>
      <c r="G325" s="4713">
        <v>502500</v>
      </c>
      <c r="H325" s="4713"/>
      <c r="I325" s="4713"/>
      <c r="J325" s="4725"/>
      <c r="K325" s="1977">
        <f>K324-G325</f>
        <v>2880671</v>
      </c>
    </row>
    <row r="326" spans="1:11">
      <c r="A326" s="554"/>
      <c r="B326" s="4659"/>
      <c r="C326" s="555" t="s">
        <v>1590</v>
      </c>
      <c r="D326" s="4718" t="s">
        <v>956</v>
      </c>
      <c r="E326" s="533"/>
      <c r="F326" s="4714"/>
      <c r="G326" s="4714"/>
      <c r="H326" s="4714"/>
      <c r="I326" s="4714"/>
      <c r="J326" s="4726"/>
      <c r="K326" s="1978"/>
    </row>
    <row r="327" spans="1:11">
      <c r="A327" s="554"/>
      <c r="B327" s="533"/>
      <c r="C327" s="532"/>
      <c r="D327" s="576"/>
      <c r="E327" s="582"/>
      <c r="F327" s="575"/>
      <c r="G327" s="575"/>
      <c r="H327" s="586"/>
      <c r="I327" s="575"/>
      <c r="J327" s="604">
        <v>1800</v>
      </c>
      <c r="K327" s="1978">
        <f>K325+J327</f>
        <v>2882471</v>
      </c>
    </row>
    <row r="328" spans="1:11">
      <c r="A328" s="9725"/>
      <c r="B328" s="4658" t="s">
        <v>2190</v>
      </c>
      <c r="C328" s="556" t="s">
        <v>591</v>
      </c>
      <c r="D328" s="4731"/>
      <c r="E328" s="4737"/>
      <c r="F328" s="4735">
        <v>20000000</v>
      </c>
      <c r="G328" s="1975"/>
      <c r="H328" s="534"/>
      <c r="I328" s="1975"/>
      <c r="J328" s="595"/>
      <c r="K328" s="1977">
        <f>K327+F328</f>
        <v>22882471</v>
      </c>
    </row>
    <row r="329" spans="1:11">
      <c r="A329" s="9724"/>
      <c r="B329" s="4659"/>
      <c r="C329" s="555"/>
      <c r="D329" s="486"/>
      <c r="E329" s="4734"/>
      <c r="F329" s="4738"/>
      <c r="G329" s="1976"/>
      <c r="H329" s="515"/>
      <c r="I329" s="1976"/>
      <c r="J329" s="595"/>
      <c r="K329" s="1978"/>
    </row>
    <row r="330" spans="1:11">
      <c r="A330" s="554"/>
      <c r="B330" s="4657"/>
      <c r="C330" s="532"/>
      <c r="D330" s="576"/>
      <c r="E330" s="582"/>
      <c r="F330" s="577"/>
      <c r="G330" s="2034"/>
      <c r="H330" s="600"/>
      <c r="I330" s="2034"/>
      <c r="J330" s="585"/>
      <c r="K330" s="1978"/>
    </row>
    <row r="331" spans="1:11">
      <c r="A331" s="9725"/>
      <c r="B331" s="4658"/>
      <c r="C331" s="474" t="s">
        <v>815</v>
      </c>
      <c r="D331" s="4731" t="s">
        <v>46</v>
      </c>
      <c r="E331" s="4733"/>
      <c r="F331" s="4735"/>
      <c r="G331" s="4735"/>
      <c r="H331" s="537"/>
      <c r="I331" s="4735">
        <v>3585421</v>
      </c>
      <c r="J331" s="595"/>
      <c r="K331" s="1977">
        <f>K328-I331</f>
        <v>19297050</v>
      </c>
    </row>
    <row r="332" spans="1:11">
      <c r="A332" s="9724"/>
      <c r="B332" s="4659"/>
      <c r="C332" s="477" t="s">
        <v>889</v>
      </c>
      <c r="D332" s="4732"/>
      <c r="E332" s="4734"/>
      <c r="F332" s="4736"/>
      <c r="G332" s="4736"/>
      <c r="H332" s="515"/>
      <c r="I332" s="4736"/>
      <c r="J332" s="559"/>
      <c r="K332" s="1978"/>
    </row>
    <row r="333" spans="1:11">
      <c r="A333" s="554"/>
      <c r="B333" s="4657"/>
      <c r="C333" s="532"/>
      <c r="D333" s="576"/>
      <c r="E333" s="582"/>
      <c r="F333" s="600"/>
      <c r="G333" s="600"/>
      <c r="H333" s="600"/>
      <c r="I333" s="600"/>
      <c r="J333" s="604">
        <v>1800</v>
      </c>
      <c r="K333" s="2080">
        <f>K331+J333</f>
        <v>19298850</v>
      </c>
    </row>
    <row r="334" spans="1:11">
      <c r="A334" s="9725"/>
      <c r="B334" s="4658"/>
      <c r="C334" s="556" t="s">
        <v>815</v>
      </c>
      <c r="D334" s="4731" t="s">
        <v>906</v>
      </c>
      <c r="E334" s="4733"/>
      <c r="F334" s="4741"/>
      <c r="G334" s="4735"/>
      <c r="H334" s="4735"/>
      <c r="I334" s="4735">
        <v>239275</v>
      </c>
      <c r="J334" s="4742"/>
      <c r="K334" s="1977">
        <f>K333-I334</f>
        <v>19059575</v>
      </c>
    </row>
    <row r="335" spans="1:11">
      <c r="A335" s="9724"/>
      <c r="B335" s="4659"/>
      <c r="C335" s="555" t="s">
        <v>1056</v>
      </c>
      <c r="D335" s="4732"/>
      <c r="E335" s="4734"/>
      <c r="F335" s="4736"/>
      <c r="G335" s="4736"/>
      <c r="H335" s="4736"/>
      <c r="I335" s="4736"/>
      <c r="J335" s="4743"/>
      <c r="K335" s="1978"/>
    </row>
    <row r="336" spans="1:11">
      <c r="A336" s="554"/>
      <c r="B336" s="4657"/>
      <c r="C336" s="532"/>
      <c r="D336" s="576"/>
      <c r="E336" s="605"/>
      <c r="F336" s="577"/>
      <c r="G336" s="577"/>
      <c r="H336" s="586"/>
      <c r="I336" s="577"/>
      <c r="J336" s="585">
        <v>1800</v>
      </c>
      <c r="K336" s="1978">
        <f>K334+J336</f>
        <v>19061375</v>
      </c>
    </row>
    <row r="337" spans="1:11">
      <c r="A337" s="9725"/>
      <c r="B337" s="4658"/>
      <c r="C337" s="556" t="s">
        <v>1710</v>
      </c>
      <c r="D337" s="485" t="s">
        <v>46</v>
      </c>
      <c r="E337" s="4733"/>
      <c r="F337" s="4741"/>
      <c r="G337" s="4735"/>
      <c r="H337" s="4735"/>
      <c r="I337" s="4735">
        <v>411140</v>
      </c>
      <c r="J337" s="595"/>
      <c r="K337" s="1977">
        <f>K336-I337</f>
        <v>18650235</v>
      </c>
    </row>
    <row r="338" spans="1:11">
      <c r="A338" s="9724"/>
      <c r="B338" s="4659"/>
      <c r="C338" s="555" t="s">
        <v>1772</v>
      </c>
      <c r="D338" s="486"/>
      <c r="E338" s="4734"/>
      <c r="F338" s="4736"/>
      <c r="G338" s="4736"/>
      <c r="H338" s="4736"/>
      <c r="I338" s="4736"/>
      <c r="J338" s="559"/>
      <c r="K338" s="1978"/>
    </row>
    <row r="339" spans="1:11">
      <c r="A339" s="554"/>
      <c r="B339" s="4657"/>
      <c r="C339" s="532"/>
      <c r="D339" s="576"/>
      <c r="E339" s="582"/>
      <c r="F339" s="575"/>
      <c r="G339" s="577"/>
      <c r="H339" s="600"/>
      <c r="I339" s="577"/>
      <c r="J339" s="585">
        <v>1500</v>
      </c>
      <c r="K339" s="1978">
        <f>K337+J339</f>
        <v>18651735</v>
      </c>
    </row>
    <row r="340" spans="1:11">
      <c r="A340" s="9725"/>
      <c r="B340" s="4658"/>
      <c r="C340" s="556" t="s">
        <v>1710</v>
      </c>
      <c r="D340" s="485" t="s">
        <v>46</v>
      </c>
      <c r="E340" s="4733"/>
      <c r="F340" s="4741"/>
      <c r="G340" s="4735"/>
      <c r="H340" s="4735"/>
      <c r="I340" s="4735">
        <v>128140</v>
      </c>
      <c r="J340" s="595"/>
      <c r="K340" s="1977">
        <f>K339-I340</f>
        <v>18523595</v>
      </c>
    </row>
    <row r="341" spans="1:11">
      <c r="A341" s="9724"/>
      <c r="B341" s="4659"/>
      <c r="C341" s="555" t="s">
        <v>1773</v>
      </c>
      <c r="D341" s="519"/>
      <c r="E341" s="4734"/>
      <c r="F341" s="4736"/>
      <c r="G341" s="4736"/>
      <c r="H341" s="4736"/>
      <c r="I341" s="4736"/>
      <c r="J341" s="559"/>
      <c r="K341" s="1978"/>
    </row>
    <row r="342" spans="1:11">
      <c r="A342" s="554"/>
      <c r="B342" s="533"/>
      <c r="C342" s="532"/>
      <c r="D342" s="576"/>
      <c r="E342" s="582"/>
      <c r="F342" s="577"/>
      <c r="G342" s="577"/>
      <c r="H342" s="600"/>
      <c r="I342" s="577"/>
      <c r="J342" s="585">
        <v>1500</v>
      </c>
      <c r="K342" s="2035">
        <f>K340+J342</f>
        <v>18525095</v>
      </c>
    </row>
    <row r="343" spans="1:11">
      <c r="A343" s="9725"/>
      <c r="B343" s="4658"/>
      <c r="C343" s="556" t="s">
        <v>869</v>
      </c>
      <c r="D343" s="485" t="s">
        <v>46</v>
      </c>
      <c r="E343" s="974"/>
      <c r="F343" s="4741"/>
      <c r="G343" s="4735"/>
      <c r="H343" s="4735"/>
      <c r="I343" s="4735">
        <v>356742</v>
      </c>
      <c r="J343" s="595"/>
      <c r="K343" s="1977">
        <f>K342-I343</f>
        <v>18168353</v>
      </c>
    </row>
    <row r="344" spans="1:11">
      <c r="A344" s="9724"/>
      <c r="B344" s="4659"/>
      <c r="C344" s="555" t="s">
        <v>1775</v>
      </c>
      <c r="D344" s="519"/>
      <c r="E344" s="4734"/>
      <c r="F344" s="4736"/>
      <c r="G344" s="4736"/>
      <c r="H344" s="4736"/>
      <c r="I344" s="4736"/>
      <c r="J344" s="559"/>
      <c r="K344" s="1978"/>
    </row>
    <row r="345" spans="1:11">
      <c r="A345" s="554"/>
      <c r="B345" s="4659"/>
      <c r="C345" s="532"/>
      <c r="D345" s="576"/>
      <c r="E345" s="582"/>
      <c r="F345" s="575"/>
      <c r="G345" s="600"/>
      <c r="H345" s="600"/>
      <c r="I345" s="577"/>
      <c r="J345" s="585">
        <v>1650</v>
      </c>
      <c r="K345" s="1978">
        <f>K343+J345</f>
        <v>18170003</v>
      </c>
    </row>
    <row r="346" spans="1:11">
      <c r="A346" s="9725"/>
      <c r="B346" s="4658"/>
      <c r="C346" s="556" t="s">
        <v>869</v>
      </c>
      <c r="D346" s="485" t="s">
        <v>46</v>
      </c>
      <c r="E346" s="4733"/>
      <c r="F346" s="4741"/>
      <c r="G346" s="4735"/>
      <c r="H346" s="4735"/>
      <c r="I346" s="4735">
        <v>197815</v>
      </c>
      <c r="J346" s="595"/>
      <c r="K346" s="1977">
        <f>K345-I346</f>
        <v>17972188</v>
      </c>
    </row>
    <row r="347" spans="1:11">
      <c r="A347" s="9724"/>
      <c r="B347" s="4659"/>
      <c r="C347" s="555" t="s">
        <v>1776</v>
      </c>
      <c r="D347" s="519"/>
      <c r="E347" s="4734"/>
      <c r="F347" s="4736"/>
      <c r="G347" s="4736"/>
      <c r="H347" s="4736"/>
      <c r="I347" s="4736"/>
      <c r="J347" s="559"/>
      <c r="K347" s="1978"/>
    </row>
    <row r="348" spans="1:11">
      <c r="A348" s="554"/>
      <c r="B348" s="4659"/>
      <c r="C348" s="532"/>
      <c r="D348" s="576"/>
      <c r="E348" s="582"/>
      <c r="F348" s="575"/>
      <c r="G348" s="575"/>
      <c r="H348" s="600"/>
      <c r="I348" s="577"/>
      <c r="J348" s="585">
        <v>1650</v>
      </c>
      <c r="K348" s="1978">
        <f>K346+J348</f>
        <v>17973838</v>
      </c>
    </row>
    <row r="349" spans="1:11">
      <c r="A349" s="9725"/>
      <c r="B349" s="4658"/>
      <c r="C349" s="556" t="s">
        <v>869</v>
      </c>
      <c r="D349" s="485" t="s">
        <v>46</v>
      </c>
      <c r="E349" s="4733"/>
      <c r="F349" s="4741"/>
      <c r="G349" s="4735"/>
      <c r="H349" s="534"/>
      <c r="I349" s="4735">
        <v>541641</v>
      </c>
      <c r="J349" s="595"/>
      <c r="K349" s="1977">
        <f>K348-I349</f>
        <v>17432197</v>
      </c>
    </row>
    <row r="350" spans="1:11">
      <c r="A350" s="9724"/>
      <c r="B350" s="4659"/>
      <c r="C350" s="555" t="s">
        <v>1777</v>
      </c>
      <c r="D350" s="519"/>
      <c r="E350" s="4734"/>
      <c r="F350" s="4736"/>
      <c r="G350" s="4736"/>
      <c r="H350" s="515"/>
      <c r="I350" s="4736"/>
      <c r="J350" s="559"/>
      <c r="K350" s="1978"/>
    </row>
    <row r="351" spans="1:11">
      <c r="A351" s="554"/>
      <c r="B351" s="4657"/>
      <c r="C351" s="532"/>
      <c r="D351" s="576"/>
      <c r="E351" s="582"/>
      <c r="F351" s="577"/>
      <c r="G351" s="577"/>
      <c r="H351" s="600"/>
      <c r="I351" s="577"/>
      <c r="J351" s="585">
        <v>1650</v>
      </c>
      <c r="K351" s="1978">
        <f>K349+J351</f>
        <v>17433847</v>
      </c>
    </row>
    <row r="352" spans="1:11">
      <c r="A352" s="9725"/>
      <c r="B352" s="4658"/>
      <c r="C352" s="556" t="s">
        <v>869</v>
      </c>
      <c r="D352" s="485" t="s">
        <v>46</v>
      </c>
      <c r="E352" s="974"/>
      <c r="F352" s="4741"/>
      <c r="G352" s="4735"/>
      <c r="H352" s="4735"/>
      <c r="I352" s="4735">
        <v>184335</v>
      </c>
      <c r="J352" s="595"/>
      <c r="K352" s="1977">
        <f>K351-I352</f>
        <v>17249512</v>
      </c>
    </row>
    <row r="353" spans="1:11">
      <c r="A353" s="9724"/>
      <c r="B353" s="4659"/>
      <c r="C353" s="555" t="s">
        <v>1779</v>
      </c>
      <c r="D353" s="4732"/>
      <c r="E353" s="4740"/>
      <c r="F353" s="4736"/>
      <c r="G353" s="4736"/>
      <c r="H353" s="4736"/>
      <c r="I353" s="4736"/>
      <c r="J353" s="559"/>
      <c r="K353" s="1978"/>
    </row>
    <row r="354" spans="1:11">
      <c r="A354" s="554"/>
      <c r="B354" s="4659"/>
      <c r="C354" s="532"/>
      <c r="D354" s="576"/>
      <c r="E354" s="582"/>
      <c r="F354" s="575"/>
      <c r="G354" s="575"/>
      <c r="H354" s="600"/>
      <c r="I354" s="577"/>
      <c r="J354" s="585">
        <v>1650</v>
      </c>
      <c r="K354" s="1978">
        <f>K352+J354</f>
        <v>17251162</v>
      </c>
    </row>
    <row r="355" spans="1:11">
      <c r="A355" s="9725"/>
      <c r="B355" s="4658"/>
      <c r="C355" s="556" t="s">
        <v>869</v>
      </c>
      <c r="D355" s="485" t="s">
        <v>46</v>
      </c>
      <c r="E355" s="1136"/>
      <c r="F355" s="4741"/>
      <c r="G355" s="4735"/>
      <c r="H355" s="534"/>
      <c r="I355" s="4735">
        <v>38860</v>
      </c>
      <c r="J355" s="464"/>
      <c r="K355" s="1977">
        <f>K354-I355</f>
        <v>17212302</v>
      </c>
    </row>
    <row r="356" spans="1:11">
      <c r="A356" s="9724"/>
      <c r="B356" s="4659"/>
      <c r="C356" s="555" t="s">
        <v>1780</v>
      </c>
      <c r="D356" s="4732"/>
      <c r="E356" s="4740"/>
      <c r="F356" s="4736"/>
      <c r="G356" s="4736"/>
      <c r="H356" s="515"/>
      <c r="I356" s="4736"/>
      <c r="J356" s="559"/>
      <c r="K356" s="1978"/>
    </row>
    <row r="357" spans="1:11">
      <c r="A357" s="554"/>
      <c r="B357" s="4657"/>
      <c r="C357" s="532"/>
      <c r="D357" s="576"/>
      <c r="E357" s="582"/>
      <c r="F357" s="577"/>
      <c r="G357" s="577"/>
      <c r="H357" s="600"/>
      <c r="I357" s="577"/>
      <c r="J357" s="585">
        <v>1650</v>
      </c>
      <c r="K357" s="1978">
        <f>K355+J357</f>
        <v>17213952</v>
      </c>
    </row>
    <row r="358" spans="1:11">
      <c r="A358" s="9725"/>
      <c r="B358" s="4658"/>
      <c r="C358" s="474" t="s">
        <v>815</v>
      </c>
      <c r="D358" s="4731" t="s">
        <v>1150</v>
      </c>
      <c r="E358" s="4733"/>
      <c r="F358" s="4735"/>
      <c r="G358" s="4735"/>
      <c r="H358" s="4735"/>
      <c r="I358" s="4735">
        <v>448093</v>
      </c>
      <c r="J358" s="464"/>
      <c r="K358" s="1977">
        <f>K357-I358</f>
        <v>16765859</v>
      </c>
    </row>
    <row r="359" spans="1:11">
      <c r="A359" s="9724"/>
      <c r="B359" s="4659"/>
      <c r="C359" s="477" t="s">
        <v>1151</v>
      </c>
      <c r="D359" s="4732"/>
      <c r="E359" s="4734"/>
      <c r="F359" s="4736"/>
      <c r="G359" s="4736"/>
      <c r="H359" s="4736"/>
      <c r="I359" s="4736"/>
      <c r="J359" s="559"/>
      <c r="K359" s="1978"/>
    </row>
    <row r="360" spans="1:11">
      <c r="A360" s="554"/>
      <c r="B360" s="4659"/>
      <c r="C360" s="532"/>
      <c r="D360" s="528"/>
      <c r="E360" s="584"/>
      <c r="F360" s="577"/>
      <c r="G360" s="577"/>
      <c r="H360" s="600"/>
      <c r="I360" s="577"/>
      <c r="J360" s="604">
        <v>1800</v>
      </c>
      <c r="K360" s="1978">
        <f>K358+J360</f>
        <v>16767659</v>
      </c>
    </row>
    <row r="361" spans="1:11">
      <c r="A361" s="9725"/>
      <c r="B361" s="4658"/>
      <c r="C361" s="474" t="s">
        <v>1716</v>
      </c>
      <c r="D361" s="485" t="s">
        <v>46</v>
      </c>
      <c r="E361" s="4739"/>
      <c r="F361" s="4741"/>
      <c r="G361" s="4735"/>
      <c r="H361" s="4735"/>
      <c r="I361" s="4735">
        <v>41300</v>
      </c>
      <c r="J361" s="464"/>
      <c r="K361" s="1977">
        <f>K360-I361</f>
        <v>16726359</v>
      </c>
    </row>
    <row r="362" spans="1:11">
      <c r="A362" s="9724"/>
      <c r="B362" s="4659"/>
      <c r="C362" s="477" t="s">
        <v>1774</v>
      </c>
      <c r="D362" s="519"/>
      <c r="E362" s="4740"/>
      <c r="F362" s="4736"/>
      <c r="G362" s="4736"/>
      <c r="H362" s="4736"/>
      <c r="I362" s="4736"/>
      <c r="J362" s="559"/>
      <c r="K362" s="1978"/>
    </row>
    <row r="363" spans="1:11">
      <c r="A363" s="554"/>
      <c r="B363" s="4657"/>
      <c r="C363" s="532"/>
      <c r="D363" s="576"/>
      <c r="E363" s="582"/>
      <c r="F363" s="575"/>
      <c r="G363" s="600"/>
      <c r="H363" s="600"/>
      <c r="I363" s="577"/>
      <c r="J363" s="585">
        <v>750</v>
      </c>
      <c r="K363" s="1978">
        <f>K361+J363</f>
        <v>16727109</v>
      </c>
    </row>
    <row r="364" spans="1:11">
      <c r="A364" s="9725"/>
      <c r="B364" s="4658" t="s">
        <v>2189</v>
      </c>
      <c r="C364" s="556" t="s">
        <v>1710</v>
      </c>
      <c r="D364" s="4744" t="s">
        <v>1939</v>
      </c>
      <c r="E364" s="4754" t="s">
        <v>1894</v>
      </c>
      <c r="F364" s="4750"/>
      <c r="G364" s="4750"/>
      <c r="H364" s="3052">
        <v>17890</v>
      </c>
      <c r="I364" s="3052"/>
      <c r="J364" s="1996"/>
      <c r="K364" s="1977">
        <f>K363-H364</f>
        <v>16709219</v>
      </c>
    </row>
    <row r="365" spans="1:11">
      <c r="A365" s="9724"/>
      <c r="B365" s="4659"/>
      <c r="C365" s="555" t="s">
        <v>1938</v>
      </c>
      <c r="D365" s="4745" t="s">
        <v>1819</v>
      </c>
      <c r="E365" s="4755"/>
      <c r="F365" s="4751"/>
      <c r="G365" s="4751"/>
      <c r="H365" s="980"/>
      <c r="I365" s="3053"/>
      <c r="J365" s="571"/>
      <c r="K365" s="1978"/>
    </row>
    <row r="366" spans="1:11">
      <c r="A366" s="554"/>
      <c r="B366" s="4659"/>
      <c r="C366" s="532"/>
      <c r="D366" s="576"/>
      <c r="E366" s="582"/>
      <c r="F366" s="575"/>
      <c r="G366" s="575"/>
      <c r="H366" s="586"/>
      <c r="I366" s="575"/>
      <c r="J366" s="585">
        <v>1500</v>
      </c>
      <c r="K366" s="1978">
        <f>K364+J366</f>
        <v>16710719</v>
      </c>
    </row>
    <row r="367" spans="1:11">
      <c r="A367" s="9725"/>
      <c r="B367" s="4658"/>
      <c r="C367" s="497" t="s">
        <v>815</v>
      </c>
      <c r="D367" s="4744" t="s">
        <v>200</v>
      </c>
      <c r="E367" s="4746"/>
      <c r="F367" s="4748"/>
      <c r="G367" s="4748"/>
      <c r="H367" s="4748">
        <v>219308</v>
      </c>
      <c r="I367" s="1975"/>
      <c r="J367" s="595"/>
      <c r="K367" s="1977">
        <f>K366-H367</f>
        <v>16491411</v>
      </c>
    </row>
    <row r="368" spans="1:11">
      <c r="A368" s="9724"/>
      <c r="B368" s="4659"/>
      <c r="C368" s="497" t="s">
        <v>1789</v>
      </c>
      <c r="D368" s="4745"/>
      <c r="E368" s="4747"/>
      <c r="F368" s="4749"/>
      <c r="G368" s="4749"/>
      <c r="H368" s="4749"/>
      <c r="I368" s="1976"/>
      <c r="J368" s="595"/>
      <c r="K368" s="1978"/>
    </row>
    <row r="369" spans="1:11">
      <c r="A369" s="554"/>
      <c r="B369" s="4657"/>
      <c r="C369" s="532"/>
      <c r="D369" s="576"/>
      <c r="E369" s="582"/>
      <c r="F369" s="577"/>
      <c r="G369" s="577"/>
      <c r="H369" s="600"/>
      <c r="I369" s="2034"/>
      <c r="J369" s="585">
        <v>1800</v>
      </c>
      <c r="K369" s="1978">
        <f>K367+J369</f>
        <v>16493211</v>
      </c>
    </row>
    <row r="370" spans="1:11">
      <c r="A370" s="9725"/>
      <c r="B370" s="4658"/>
      <c r="C370" s="497" t="s">
        <v>815</v>
      </c>
      <c r="D370" s="4744" t="s">
        <v>200</v>
      </c>
      <c r="E370" s="974"/>
      <c r="F370" s="4748"/>
      <c r="G370" s="4748"/>
      <c r="H370" s="537">
        <v>402083</v>
      </c>
      <c r="I370" s="1975"/>
      <c r="J370" s="595"/>
      <c r="K370" s="1977">
        <f>K369-H370</f>
        <v>16091128</v>
      </c>
    </row>
    <row r="371" spans="1:11">
      <c r="A371" s="9724"/>
      <c r="B371" s="4659"/>
      <c r="C371" s="497" t="s">
        <v>1912</v>
      </c>
      <c r="D371" s="4745"/>
      <c r="E371" s="4752"/>
      <c r="F371" s="4749"/>
      <c r="G371" s="4749"/>
      <c r="H371" s="515"/>
      <c r="I371" s="1976"/>
      <c r="J371" s="595"/>
      <c r="K371" s="1978"/>
    </row>
    <row r="372" spans="1:11">
      <c r="A372" s="554"/>
      <c r="B372" s="4659"/>
      <c r="C372" s="532"/>
      <c r="D372" s="576"/>
      <c r="E372" s="582"/>
      <c r="F372" s="577"/>
      <c r="G372" s="577"/>
      <c r="H372" s="600"/>
      <c r="I372" s="2034"/>
      <c r="J372" s="585">
        <v>1800</v>
      </c>
      <c r="K372" s="1978">
        <f>K370+J372</f>
        <v>16092928</v>
      </c>
    </row>
    <row r="373" spans="1:11">
      <c r="A373" s="9725"/>
      <c r="B373" s="4658"/>
      <c r="C373" s="457" t="s">
        <v>781</v>
      </c>
      <c r="D373" s="4744" t="s">
        <v>200</v>
      </c>
      <c r="E373" s="1136"/>
      <c r="F373" s="4748"/>
      <c r="G373" s="4748"/>
      <c r="H373" s="537">
        <v>275640</v>
      </c>
      <c r="I373" s="4748"/>
      <c r="J373" s="595"/>
      <c r="K373" s="1977">
        <f>K372-H373</f>
        <v>15817288</v>
      </c>
    </row>
    <row r="374" spans="1:11">
      <c r="A374" s="9724"/>
      <c r="B374" s="4659"/>
      <c r="C374" s="461" t="s">
        <v>1913</v>
      </c>
      <c r="D374" s="4745"/>
      <c r="E374" s="4752"/>
      <c r="F374" s="4749"/>
      <c r="G374" s="4749"/>
      <c r="H374" s="515"/>
      <c r="I374" s="4753"/>
      <c r="J374" s="595"/>
      <c r="K374" s="1978"/>
    </row>
    <row r="375" spans="1:11">
      <c r="A375" s="554"/>
      <c r="B375" s="4657"/>
      <c r="C375" s="532"/>
      <c r="D375" s="576"/>
      <c r="E375" s="582"/>
      <c r="F375" s="577"/>
      <c r="G375" s="577"/>
      <c r="H375" s="600"/>
      <c r="I375" s="575"/>
      <c r="J375" s="585">
        <v>1500</v>
      </c>
      <c r="K375" s="1978">
        <f>K373+J375</f>
        <v>15818788</v>
      </c>
    </row>
    <row r="376" spans="1:11">
      <c r="A376" s="9725"/>
      <c r="B376" s="4658"/>
      <c r="C376" s="457" t="s">
        <v>781</v>
      </c>
      <c r="D376" s="4744" t="s">
        <v>200</v>
      </c>
      <c r="E376" s="1136"/>
      <c r="F376" s="4748"/>
      <c r="G376" s="4748"/>
      <c r="H376" s="537">
        <v>24140</v>
      </c>
      <c r="I376" s="4748"/>
      <c r="J376" s="595"/>
      <c r="K376" s="1977">
        <f>K375-H376</f>
        <v>15794648</v>
      </c>
    </row>
    <row r="377" spans="1:11">
      <c r="A377" s="9724"/>
      <c r="B377" s="4659"/>
      <c r="C377" s="461" t="s">
        <v>1691</v>
      </c>
      <c r="D377" s="4745"/>
      <c r="E377" s="4752"/>
      <c r="F377" s="4749"/>
      <c r="G377" s="4749"/>
      <c r="H377" s="515"/>
      <c r="I377" s="4749"/>
      <c r="J377" s="595"/>
      <c r="K377" s="1978"/>
    </row>
    <row r="378" spans="1:11">
      <c r="A378" s="554"/>
      <c r="B378" s="4659"/>
      <c r="C378" s="532"/>
      <c r="D378" s="576"/>
      <c r="E378" s="582"/>
      <c r="F378" s="577"/>
      <c r="G378" s="577"/>
      <c r="H378" s="600"/>
      <c r="I378" s="577"/>
      <c r="J378" s="585">
        <v>1500</v>
      </c>
      <c r="K378" s="1978">
        <f>K376+J378</f>
        <v>15796148</v>
      </c>
    </row>
    <row r="379" spans="1:11">
      <c r="A379" s="9725"/>
      <c r="B379" s="4658"/>
      <c r="C379" s="517" t="s">
        <v>781</v>
      </c>
      <c r="D379" s="4744" t="s">
        <v>848</v>
      </c>
      <c r="E379" s="4746" t="s">
        <v>52</v>
      </c>
      <c r="F379" s="4753"/>
      <c r="G379" s="4748">
        <v>37890</v>
      </c>
      <c r="H379" s="4748"/>
      <c r="I379" s="4748"/>
      <c r="J379" s="464"/>
      <c r="K379" s="1977">
        <f>K378-G379</f>
        <v>15758258</v>
      </c>
    </row>
    <row r="380" spans="1:11">
      <c r="A380" s="9724"/>
      <c r="B380" s="4659"/>
      <c r="C380" s="477" t="s">
        <v>1289</v>
      </c>
      <c r="D380" s="4745" t="s">
        <v>1302</v>
      </c>
      <c r="E380" s="4747"/>
      <c r="F380" s="4749"/>
      <c r="G380" s="4749"/>
      <c r="H380" s="4749"/>
      <c r="I380" s="4749"/>
      <c r="J380" s="559"/>
      <c r="K380" s="1978"/>
    </row>
    <row r="381" spans="1:11">
      <c r="A381" s="554"/>
      <c r="B381" s="4659"/>
      <c r="C381" s="1436"/>
      <c r="D381" s="1436"/>
      <c r="E381" s="1436"/>
      <c r="F381" s="577"/>
      <c r="G381" s="577"/>
      <c r="H381" s="600"/>
      <c r="I381" s="577"/>
      <c r="J381" s="585">
        <v>1500</v>
      </c>
      <c r="K381" s="1978">
        <f>K379+J381</f>
        <v>15759758</v>
      </c>
    </row>
    <row r="382" spans="1:11">
      <c r="A382" s="9725"/>
      <c r="B382" s="4658"/>
      <c r="C382" s="556" t="s">
        <v>1109</v>
      </c>
      <c r="D382" s="4744" t="s">
        <v>1112</v>
      </c>
      <c r="E382" s="974" t="s">
        <v>1114</v>
      </c>
      <c r="F382" s="4748"/>
      <c r="G382" s="4748">
        <v>502500</v>
      </c>
      <c r="H382" s="537"/>
      <c r="I382" s="1975"/>
      <c r="J382" s="595"/>
      <c r="K382" s="1977">
        <f>K381-G382</f>
        <v>15257258</v>
      </c>
    </row>
    <row r="383" spans="1:11">
      <c r="A383" s="9724"/>
      <c r="B383" s="4659"/>
      <c r="C383" s="555" t="s">
        <v>1111</v>
      </c>
      <c r="D383" s="4745" t="s">
        <v>1113</v>
      </c>
      <c r="E383" s="4752"/>
      <c r="F383" s="4749"/>
      <c r="G383" s="4749"/>
      <c r="H383" s="515"/>
      <c r="I383" s="1976"/>
      <c r="J383" s="595"/>
      <c r="K383" s="1978"/>
    </row>
    <row r="384" spans="1:11">
      <c r="A384" s="554"/>
      <c r="B384" s="4657"/>
      <c r="C384" s="532"/>
      <c r="D384" s="576"/>
      <c r="E384" s="582"/>
      <c r="F384" s="575"/>
      <c r="G384" s="575"/>
      <c r="H384" s="586"/>
      <c r="I384" s="2196"/>
      <c r="J384" s="585">
        <v>1800</v>
      </c>
      <c r="K384" s="1978">
        <f>K382+J384</f>
        <v>15259058</v>
      </c>
    </row>
    <row r="385" spans="1:11">
      <c r="A385" s="9725"/>
      <c r="B385" s="4658" t="s">
        <v>2191</v>
      </c>
      <c r="C385" s="556" t="s">
        <v>1109</v>
      </c>
      <c r="D385" s="4760" t="s">
        <v>278</v>
      </c>
      <c r="E385" s="974" t="s">
        <v>279</v>
      </c>
      <c r="F385" s="4756"/>
      <c r="G385" s="4756">
        <v>502500</v>
      </c>
      <c r="H385" s="4756"/>
      <c r="I385" s="4756"/>
      <c r="J385" s="4764"/>
      <c r="K385" s="1977">
        <f>K384-G385</f>
        <v>14756558</v>
      </c>
    </row>
    <row r="386" spans="1:11">
      <c r="A386" s="9724"/>
      <c r="B386" s="4659"/>
      <c r="C386" s="555" t="s">
        <v>1527</v>
      </c>
      <c r="D386" s="4761" t="s">
        <v>38</v>
      </c>
      <c r="E386" s="4762"/>
      <c r="F386" s="4757"/>
      <c r="G386" s="4757"/>
      <c r="H386" s="4757"/>
      <c r="I386" s="4757"/>
      <c r="J386" s="4765"/>
      <c r="K386" s="1978"/>
    </row>
    <row r="387" spans="1:11">
      <c r="A387" s="554"/>
      <c r="B387" s="4659"/>
      <c r="C387" s="529"/>
      <c r="D387" s="602"/>
      <c r="E387" s="605"/>
      <c r="F387" s="577"/>
      <c r="G387" s="577"/>
      <c r="H387" s="600"/>
      <c r="I387" s="577"/>
      <c r="J387" s="604">
        <v>1800</v>
      </c>
      <c r="K387" s="1978">
        <f>K385+J387</f>
        <v>14758358</v>
      </c>
    </row>
    <row r="388" spans="1:11">
      <c r="A388" s="9725"/>
      <c r="B388" s="4658"/>
      <c r="C388" s="556" t="s">
        <v>815</v>
      </c>
      <c r="D388" s="4760"/>
      <c r="E388" s="4758"/>
      <c r="F388" s="4763"/>
      <c r="G388" s="4756"/>
      <c r="H388" s="4756"/>
      <c r="I388" s="4756">
        <v>116067</v>
      </c>
      <c r="J388" s="595"/>
      <c r="K388" s="2082">
        <f>K387-I388</f>
        <v>14642291</v>
      </c>
    </row>
    <row r="389" spans="1:11">
      <c r="A389" s="9724"/>
      <c r="B389" s="4659"/>
      <c r="C389" s="555" t="s">
        <v>1566</v>
      </c>
      <c r="D389" s="4761"/>
      <c r="E389" s="4759"/>
      <c r="F389" s="4757"/>
      <c r="G389" s="4757"/>
      <c r="H389" s="4757"/>
      <c r="I389" s="4757"/>
      <c r="J389" s="559"/>
      <c r="K389" s="2083"/>
    </row>
    <row r="390" spans="1:11">
      <c r="A390" s="554"/>
      <c r="B390" s="4657"/>
      <c r="C390" s="532"/>
      <c r="D390" s="576"/>
      <c r="E390" s="582"/>
      <c r="F390" s="575"/>
      <c r="G390" s="575"/>
      <c r="H390" s="600"/>
      <c r="I390" s="577"/>
      <c r="J390" s="585">
        <v>1800</v>
      </c>
      <c r="K390" s="1978">
        <f>K388+J390</f>
        <v>14644091</v>
      </c>
    </row>
    <row r="391" spans="1:11">
      <c r="A391" s="9725"/>
      <c r="B391" s="4658"/>
      <c r="C391" s="556" t="s">
        <v>1837</v>
      </c>
      <c r="D391" s="4760"/>
      <c r="E391" s="4758"/>
      <c r="F391" s="4756"/>
      <c r="G391" s="4756"/>
      <c r="H391" s="537"/>
      <c r="I391" s="4756">
        <v>15390</v>
      </c>
      <c r="J391" s="595"/>
      <c r="K391" s="1977">
        <f>K390-I391</f>
        <v>14628701</v>
      </c>
    </row>
    <row r="392" spans="1:11">
      <c r="A392" s="9724"/>
      <c r="B392" s="4659"/>
      <c r="C392" s="555" t="s">
        <v>1838</v>
      </c>
      <c r="D392" s="4761"/>
      <c r="E392" s="4759"/>
      <c r="F392" s="4757"/>
      <c r="G392" s="4757"/>
      <c r="H392" s="515"/>
      <c r="I392" s="4757"/>
      <c r="J392" s="559"/>
      <c r="K392" s="1978"/>
    </row>
    <row r="393" spans="1:11">
      <c r="A393" s="554"/>
      <c r="B393" s="4659"/>
      <c r="C393" s="532"/>
      <c r="D393" s="576"/>
      <c r="E393" s="582"/>
      <c r="F393" s="577"/>
      <c r="G393" s="577"/>
      <c r="H393" s="600"/>
      <c r="I393" s="577"/>
      <c r="J393" s="585">
        <v>1500</v>
      </c>
      <c r="K393" s="2035">
        <f>K391+J393</f>
        <v>14630201</v>
      </c>
    </row>
    <row r="394" spans="1:11">
      <c r="A394" s="9725"/>
      <c r="B394" s="4658" t="s">
        <v>2192</v>
      </c>
      <c r="C394" s="556" t="s">
        <v>1109</v>
      </c>
      <c r="D394" s="4766" t="s">
        <v>1049</v>
      </c>
      <c r="E394" s="4768" t="s">
        <v>126</v>
      </c>
      <c r="F394" s="4770"/>
      <c r="G394" s="4770">
        <v>502500</v>
      </c>
      <c r="H394" s="4770"/>
      <c r="I394" s="4770"/>
      <c r="J394" s="4776"/>
      <c r="K394" s="1977">
        <f>K393-G394</f>
        <v>14127701</v>
      </c>
    </row>
    <row r="395" spans="1:11">
      <c r="A395" s="9724"/>
      <c r="B395" s="4659"/>
      <c r="C395" s="555" t="s">
        <v>1048</v>
      </c>
      <c r="D395" s="4767" t="s">
        <v>956</v>
      </c>
      <c r="E395" s="4769"/>
      <c r="F395" s="4771"/>
      <c r="G395" s="4771"/>
      <c r="H395" s="4771"/>
      <c r="I395" s="4771"/>
      <c r="J395" s="4777"/>
      <c r="K395" s="1978"/>
    </row>
    <row r="396" spans="1:11">
      <c r="A396" s="554"/>
      <c r="B396" s="4659"/>
      <c r="C396" s="532"/>
      <c r="D396" s="576"/>
      <c r="E396" s="582"/>
      <c r="F396" s="577"/>
      <c r="G396" s="577"/>
      <c r="H396" s="600"/>
      <c r="I396" s="577"/>
      <c r="J396" s="585">
        <v>1800</v>
      </c>
      <c r="K396" s="1978">
        <f>K394+J396</f>
        <v>14129501</v>
      </c>
    </row>
    <row r="397" spans="1:11">
      <c r="A397" s="9725"/>
      <c r="B397" s="4658"/>
      <c r="C397" s="480" t="s">
        <v>821</v>
      </c>
      <c r="D397" s="4766" t="s">
        <v>574</v>
      </c>
      <c r="E397" s="4768" t="s">
        <v>79</v>
      </c>
      <c r="F397" s="9492"/>
      <c r="G397" s="9492"/>
      <c r="H397" s="9492"/>
      <c r="I397" s="9492">
        <v>590884</v>
      </c>
      <c r="J397" s="9492"/>
      <c r="K397" s="1977">
        <f>K396-I397</f>
        <v>13538617</v>
      </c>
    </row>
    <row r="398" spans="1:11">
      <c r="A398" s="9724"/>
      <c r="B398" s="4659"/>
      <c r="C398" s="477" t="s">
        <v>824</v>
      </c>
      <c r="D398" s="4767" t="s">
        <v>46</v>
      </c>
      <c r="E398" s="4769"/>
      <c r="F398" s="9493"/>
      <c r="G398" s="9493"/>
      <c r="H398" s="9493"/>
      <c r="I398" s="9493"/>
      <c r="J398" s="9493"/>
      <c r="K398" s="1978"/>
    </row>
    <row r="399" spans="1:11">
      <c r="A399" s="554"/>
      <c r="B399" s="4657"/>
      <c r="C399" s="532"/>
      <c r="D399" s="576"/>
      <c r="E399" s="584"/>
      <c r="F399" s="575"/>
      <c r="G399" s="575"/>
      <c r="H399" s="575"/>
      <c r="I399" s="575"/>
      <c r="J399" s="575">
        <v>1800</v>
      </c>
      <c r="K399" s="1978">
        <f>K397+J399</f>
        <v>13540417</v>
      </c>
    </row>
    <row r="400" spans="1:11">
      <c r="A400" s="9725"/>
      <c r="B400" s="4658"/>
      <c r="C400" s="665" t="s">
        <v>815</v>
      </c>
      <c r="D400" s="666" t="s">
        <v>574</v>
      </c>
      <c r="E400" s="4768" t="s">
        <v>79</v>
      </c>
      <c r="F400" s="4770"/>
      <c r="G400" s="4770"/>
      <c r="H400" s="4770"/>
      <c r="I400" s="4843">
        <v>163647</v>
      </c>
      <c r="J400" s="4770"/>
      <c r="K400" s="2032">
        <f>K399-I400</f>
        <v>13376770</v>
      </c>
    </row>
    <row r="401" spans="1:11">
      <c r="A401" s="9724"/>
      <c r="B401" s="4659"/>
      <c r="C401" s="538" t="s">
        <v>826</v>
      </c>
      <c r="D401" s="667" t="s">
        <v>46</v>
      </c>
      <c r="E401" s="4769"/>
      <c r="F401" s="4771"/>
      <c r="G401" s="4771"/>
      <c r="H401" s="4771"/>
      <c r="I401" s="4844"/>
      <c r="J401" s="4771"/>
      <c r="K401" s="1978"/>
    </row>
    <row r="402" spans="1:11">
      <c r="A402" s="554"/>
      <c r="B402" s="4659"/>
      <c r="C402" s="528"/>
      <c r="D402" s="576"/>
      <c r="E402" s="528"/>
      <c r="F402" s="528"/>
      <c r="G402" s="585"/>
      <c r="H402" s="528"/>
      <c r="I402" s="528"/>
      <c r="J402" s="585">
        <v>1800</v>
      </c>
      <c r="K402" s="1978">
        <f>K400+J402</f>
        <v>13378570</v>
      </c>
    </row>
    <row r="403" spans="1:11">
      <c r="A403" s="9725"/>
      <c r="B403" s="4658"/>
      <c r="C403" s="499" t="s">
        <v>781</v>
      </c>
      <c r="D403" s="4766" t="s">
        <v>574</v>
      </c>
      <c r="E403" s="4768" t="s">
        <v>79</v>
      </c>
      <c r="F403" s="537"/>
      <c r="G403" s="4770"/>
      <c r="H403" s="4770"/>
      <c r="I403" s="4843">
        <v>10140</v>
      </c>
      <c r="J403" s="4766"/>
      <c r="K403" s="1977">
        <f>K402-I403</f>
        <v>13368430</v>
      </c>
    </row>
    <row r="404" spans="1:11">
      <c r="A404" s="9724"/>
      <c r="B404" s="4659"/>
      <c r="C404" s="477" t="s">
        <v>994</v>
      </c>
      <c r="D404" s="4767" t="s">
        <v>46</v>
      </c>
      <c r="E404" s="4769"/>
      <c r="F404" s="537"/>
      <c r="G404" s="4775"/>
      <c r="H404" s="4771"/>
      <c r="I404" s="4844"/>
      <c r="J404" s="4767"/>
      <c r="K404" s="1978"/>
    </row>
    <row r="405" spans="1:11">
      <c r="A405" s="554"/>
      <c r="B405" s="4659"/>
      <c r="C405" s="532"/>
      <c r="D405" s="576"/>
      <c r="E405" s="582"/>
      <c r="F405" s="575"/>
      <c r="G405" s="575"/>
      <c r="H405" s="586"/>
      <c r="I405" s="575"/>
      <c r="J405" s="586">
        <v>1500</v>
      </c>
      <c r="K405" s="2035">
        <f>K403+J405</f>
        <v>13369930</v>
      </c>
    </row>
    <row r="406" spans="1:11">
      <c r="A406" s="9725"/>
      <c r="B406" s="4658"/>
      <c r="C406" s="556" t="s">
        <v>781</v>
      </c>
      <c r="D406" s="4766" t="s">
        <v>1255</v>
      </c>
      <c r="E406" s="4768" t="s">
        <v>1256</v>
      </c>
      <c r="F406" s="4770"/>
      <c r="G406" s="4770"/>
      <c r="H406" s="537"/>
      <c r="I406" s="4770">
        <v>59340</v>
      </c>
      <c r="J406" s="595"/>
      <c r="K406" s="4684">
        <f>K405-I406</f>
        <v>13310590</v>
      </c>
    </row>
    <row r="407" spans="1:11">
      <c r="A407" s="9724"/>
      <c r="B407" s="4659"/>
      <c r="C407" s="555" t="s">
        <v>1161</v>
      </c>
      <c r="D407" s="4767" t="s">
        <v>746</v>
      </c>
      <c r="E407" s="4769"/>
      <c r="F407" s="4771"/>
      <c r="G407" s="4771"/>
      <c r="H407" s="515"/>
      <c r="I407" s="4771"/>
      <c r="J407" s="595"/>
      <c r="K407" s="4685"/>
    </row>
    <row r="408" spans="1:11">
      <c r="A408" s="554"/>
      <c r="B408" s="4657"/>
      <c r="C408" s="532"/>
      <c r="D408" s="576"/>
      <c r="E408" s="582"/>
      <c r="F408" s="577"/>
      <c r="G408" s="577"/>
      <c r="H408" s="600"/>
      <c r="I408" s="577"/>
      <c r="J408" s="585">
        <v>1500</v>
      </c>
      <c r="K408" s="4685">
        <f>K406+J408</f>
        <v>13312090</v>
      </c>
    </row>
    <row r="409" spans="1:11">
      <c r="A409" s="9725"/>
      <c r="B409" s="4658"/>
      <c r="C409" s="517" t="s">
        <v>864</v>
      </c>
      <c r="D409" s="4766" t="s">
        <v>743</v>
      </c>
      <c r="E409" s="4768" t="s">
        <v>1177</v>
      </c>
      <c r="F409" s="4770"/>
      <c r="G409" s="4772">
        <v>102500</v>
      </c>
      <c r="H409" s="4770"/>
      <c r="I409" s="4770"/>
      <c r="J409" s="4776"/>
      <c r="K409" s="4684">
        <f>K408-G409</f>
        <v>13209590</v>
      </c>
    </row>
    <row r="410" spans="1:11">
      <c r="A410" s="9724"/>
      <c r="B410" s="4659"/>
      <c r="C410" s="555" t="s">
        <v>1028</v>
      </c>
      <c r="D410" s="4767" t="s">
        <v>46</v>
      </c>
      <c r="E410" s="4769"/>
      <c r="F410" s="4771"/>
      <c r="G410" s="4773"/>
      <c r="H410" s="4771"/>
      <c r="I410" s="4771"/>
      <c r="J410" s="4777"/>
      <c r="K410" s="4685"/>
    </row>
    <row r="411" spans="1:11">
      <c r="A411" s="554"/>
      <c r="B411" s="4657"/>
      <c r="C411" s="532"/>
      <c r="D411" s="576"/>
      <c r="E411" s="582"/>
      <c r="F411" s="577"/>
      <c r="G411" s="577"/>
      <c r="H411" s="600"/>
      <c r="I411" s="577"/>
      <c r="J411" s="604">
        <v>1800</v>
      </c>
      <c r="K411" s="4687">
        <f>K409+J411</f>
        <v>13211390</v>
      </c>
    </row>
    <row r="412" spans="1:11">
      <c r="A412" s="9725"/>
      <c r="B412" s="4658"/>
      <c r="C412" s="457" t="s">
        <v>781</v>
      </c>
      <c r="D412" s="4766" t="s">
        <v>2193</v>
      </c>
      <c r="E412" s="1136"/>
      <c r="F412" s="4770"/>
      <c r="G412" s="4770"/>
      <c r="H412" s="537"/>
      <c r="I412" s="4770">
        <v>35790</v>
      </c>
      <c r="J412" s="595"/>
      <c r="K412" s="4684">
        <f>K411-I412</f>
        <v>13175600</v>
      </c>
    </row>
    <row r="413" spans="1:11">
      <c r="A413" s="9724"/>
      <c r="B413" s="4659"/>
      <c r="C413" s="461" t="s">
        <v>1830</v>
      </c>
      <c r="D413" s="4767" t="s">
        <v>2194</v>
      </c>
      <c r="E413" s="4774"/>
      <c r="F413" s="4771"/>
      <c r="G413" s="4771"/>
      <c r="H413" s="515"/>
      <c r="I413" s="4771"/>
      <c r="J413" s="595"/>
      <c r="K413" s="4685"/>
    </row>
    <row r="414" spans="1:11">
      <c r="A414" s="554"/>
      <c r="B414" s="4657"/>
      <c r="C414" s="532"/>
      <c r="D414" s="576"/>
      <c r="E414" s="582"/>
      <c r="F414" s="577"/>
      <c r="G414" s="577"/>
      <c r="H414" s="600"/>
      <c r="I414" s="577"/>
      <c r="J414" s="585">
        <v>1500</v>
      </c>
      <c r="K414" s="4687">
        <f>K412+J414</f>
        <v>13177100</v>
      </c>
    </row>
    <row r="415" spans="1:11">
      <c r="A415" s="9725"/>
      <c r="B415" s="4658" t="s">
        <v>2195</v>
      </c>
      <c r="C415" s="545" t="s">
        <v>997</v>
      </c>
      <c r="D415" s="4778" t="s">
        <v>1584</v>
      </c>
      <c r="E415" s="974" t="s">
        <v>56</v>
      </c>
      <c r="F415" s="4780"/>
      <c r="G415" s="4780">
        <v>202500</v>
      </c>
      <c r="H415" s="4780"/>
      <c r="I415" s="4780"/>
      <c r="J415" s="4785"/>
      <c r="K415" s="4684">
        <f>K414-G415</f>
        <v>12974600</v>
      </c>
    </row>
    <row r="416" spans="1:11">
      <c r="A416" s="9724"/>
      <c r="B416" s="4659"/>
      <c r="C416" s="555" t="s">
        <v>1583</v>
      </c>
      <c r="D416" s="4779" t="s">
        <v>1384</v>
      </c>
      <c r="E416" s="4784"/>
      <c r="F416" s="4781"/>
      <c r="G416" s="4781"/>
      <c r="H416" s="4781"/>
      <c r="I416" s="4781"/>
      <c r="J416" s="4786"/>
      <c r="K416" s="4685"/>
    </row>
    <row r="417" spans="1:11">
      <c r="A417" s="554"/>
      <c r="B417" s="4657"/>
      <c r="C417" s="532"/>
      <c r="D417" s="576"/>
      <c r="E417" s="582"/>
      <c r="F417" s="575"/>
      <c r="G417" s="575"/>
      <c r="H417" s="586"/>
      <c r="I417" s="575"/>
      <c r="J417" s="585">
        <v>1800</v>
      </c>
      <c r="K417" s="4685">
        <f>K415+J417</f>
        <v>12976400</v>
      </c>
    </row>
    <row r="418" spans="1:11">
      <c r="A418" s="9725"/>
      <c r="B418" s="4658"/>
      <c r="C418" s="556" t="s">
        <v>1710</v>
      </c>
      <c r="D418" s="4778" t="s">
        <v>457</v>
      </c>
      <c r="E418" s="1136" t="s">
        <v>459</v>
      </c>
      <c r="F418" s="4780"/>
      <c r="G418" s="4782"/>
      <c r="H418" s="4780"/>
      <c r="I418" s="4780">
        <v>46780</v>
      </c>
      <c r="J418" s="4785"/>
      <c r="K418" s="1977">
        <f>K417-I418</f>
        <v>12929620</v>
      </c>
    </row>
    <row r="419" spans="1:11">
      <c r="A419" s="9724"/>
      <c r="B419" s="4659"/>
      <c r="C419" s="555" t="s">
        <v>1762</v>
      </c>
      <c r="D419" s="4779" t="s">
        <v>1893</v>
      </c>
      <c r="E419" s="4784"/>
      <c r="F419" s="4781"/>
      <c r="G419" s="4783"/>
      <c r="H419" s="4781"/>
      <c r="I419" s="4781"/>
      <c r="J419" s="4786"/>
      <c r="K419" s="1978"/>
    </row>
    <row r="420" spans="1:11">
      <c r="A420" s="554"/>
      <c r="B420" s="4657"/>
      <c r="C420" s="532"/>
      <c r="D420" s="576"/>
      <c r="E420" s="582"/>
      <c r="F420" s="577"/>
      <c r="G420" s="577"/>
      <c r="H420" s="600"/>
      <c r="I420" s="577"/>
      <c r="J420" s="604">
        <v>1500</v>
      </c>
      <c r="K420" s="4685">
        <f>K418+J420</f>
        <v>12931120</v>
      </c>
    </row>
    <row r="421" spans="1:11">
      <c r="A421" s="9725"/>
      <c r="B421" s="4658" t="s">
        <v>2196</v>
      </c>
      <c r="C421" s="474" t="s">
        <v>781</v>
      </c>
      <c r="D421" s="4793" t="s">
        <v>1167</v>
      </c>
      <c r="E421" s="4787" t="s">
        <v>195</v>
      </c>
      <c r="F421" s="4789"/>
      <c r="G421" s="4789"/>
      <c r="H421" s="537"/>
      <c r="I421" s="4789">
        <v>64640</v>
      </c>
      <c r="J421" s="595"/>
      <c r="K421" s="4684">
        <f>K420-I421</f>
        <v>12866480</v>
      </c>
    </row>
    <row r="422" spans="1:11">
      <c r="A422" s="9724"/>
      <c r="B422" s="4659"/>
      <c r="C422" s="477" t="s">
        <v>1239</v>
      </c>
      <c r="D422" s="4794" t="s">
        <v>38</v>
      </c>
      <c r="E422" s="4788"/>
      <c r="F422" s="4790"/>
      <c r="G422" s="4790"/>
      <c r="H422" s="515"/>
      <c r="I422" s="4790"/>
      <c r="J422" s="595"/>
      <c r="K422" s="4685"/>
    </row>
    <row r="423" spans="1:11">
      <c r="A423" s="554"/>
      <c r="B423" s="4659"/>
      <c r="C423" s="532"/>
      <c r="D423" s="576"/>
      <c r="E423" s="582"/>
      <c r="F423" s="577"/>
      <c r="G423" s="577"/>
      <c r="H423" s="600"/>
      <c r="I423" s="577"/>
      <c r="J423" s="585">
        <v>1500</v>
      </c>
      <c r="K423" s="4685">
        <f>K421+J423</f>
        <v>12867980</v>
      </c>
    </row>
    <row r="424" spans="1:11">
      <c r="A424" s="9725"/>
      <c r="B424" s="4658"/>
      <c r="C424" s="474" t="s">
        <v>781</v>
      </c>
      <c r="D424" s="4793" t="s">
        <v>1167</v>
      </c>
      <c r="E424" s="4787" t="s">
        <v>195</v>
      </c>
      <c r="F424" s="4789"/>
      <c r="G424" s="4789"/>
      <c r="H424" s="4789"/>
      <c r="I424" s="4789">
        <v>108640</v>
      </c>
      <c r="J424" s="464"/>
      <c r="K424" s="4684">
        <f>K423-I424</f>
        <v>12759340</v>
      </c>
    </row>
    <row r="425" spans="1:11">
      <c r="A425" s="9724"/>
      <c r="B425" s="4659"/>
      <c r="C425" s="477" t="s">
        <v>1238</v>
      </c>
      <c r="D425" s="4794" t="s">
        <v>38</v>
      </c>
      <c r="E425" s="4788"/>
      <c r="F425" s="4790"/>
      <c r="G425" s="4790"/>
      <c r="H425" s="4790"/>
      <c r="I425" s="4790"/>
      <c r="J425" s="559"/>
      <c r="K425" s="4685"/>
    </row>
    <row r="426" spans="1:11">
      <c r="A426" s="554"/>
      <c r="B426" s="4657"/>
      <c r="C426" s="532"/>
      <c r="D426" s="576"/>
      <c r="E426" s="582"/>
      <c r="F426" s="577"/>
      <c r="G426" s="577"/>
      <c r="H426" s="600"/>
      <c r="I426" s="577"/>
      <c r="J426" s="585">
        <v>1500</v>
      </c>
      <c r="K426" s="4685">
        <f>K424+J426</f>
        <v>12760840</v>
      </c>
    </row>
    <row r="427" spans="1:11">
      <c r="A427" s="9725"/>
      <c r="B427" s="4658"/>
      <c r="C427" s="457" t="s">
        <v>781</v>
      </c>
      <c r="D427" s="4793" t="s">
        <v>1167</v>
      </c>
      <c r="E427" s="4795" t="s">
        <v>195</v>
      </c>
      <c r="F427" s="4791"/>
      <c r="G427" s="4791"/>
      <c r="H427" s="943"/>
      <c r="I427" s="4791">
        <v>130140</v>
      </c>
      <c r="J427" s="595"/>
      <c r="K427" s="4684">
        <f>K426-I427</f>
        <v>12630700</v>
      </c>
    </row>
    <row r="428" spans="1:11">
      <c r="A428" s="9724"/>
      <c r="B428" s="4659"/>
      <c r="C428" s="461" t="s">
        <v>1237</v>
      </c>
      <c r="D428" s="4794" t="s">
        <v>38</v>
      </c>
      <c r="E428" s="4796"/>
      <c r="F428" s="4792"/>
      <c r="G428" s="4792"/>
      <c r="H428" s="460"/>
      <c r="I428" s="4792"/>
      <c r="J428" s="595"/>
      <c r="K428" s="4685"/>
    </row>
    <row r="429" spans="1:11">
      <c r="A429" s="554"/>
      <c r="B429" s="4659"/>
      <c r="C429" s="465"/>
      <c r="D429" s="602"/>
      <c r="E429" s="605"/>
      <c r="F429" s="577"/>
      <c r="G429" s="577"/>
      <c r="H429" s="600"/>
      <c r="I429" s="577"/>
      <c r="J429" s="585">
        <v>1500</v>
      </c>
      <c r="K429" s="4687">
        <f>K427+J429</f>
        <v>12632200</v>
      </c>
    </row>
    <row r="430" spans="1:11">
      <c r="A430" s="9725"/>
      <c r="B430" s="4658"/>
      <c r="C430" s="457" t="s">
        <v>781</v>
      </c>
      <c r="D430" s="4793" t="s">
        <v>1167</v>
      </c>
      <c r="E430" s="4795" t="s">
        <v>195</v>
      </c>
      <c r="F430" s="4791"/>
      <c r="G430" s="4791"/>
      <c r="H430" s="943"/>
      <c r="I430" s="4791">
        <v>20390</v>
      </c>
      <c r="J430" s="595"/>
      <c r="K430" s="4684">
        <f>K429-I430</f>
        <v>12611810</v>
      </c>
    </row>
    <row r="431" spans="1:11">
      <c r="A431" s="9724"/>
      <c r="B431" s="4659"/>
      <c r="C431" s="461" t="s">
        <v>2066</v>
      </c>
      <c r="D431" s="4794" t="s">
        <v>38</v>
      </c>
      <c r="E431" s="4796"/>
      <c r="F431" s="4792"/>
      <c r="G431" s="4792"/>
      <c r="H431" s="460"/>
      <c r="I431" s="4792"/>
      <c r="J431" s="595"/>
      <c r="K431" s="4685"/>
    </row>
    <row r="432" spans="1:11">
      <c r="A432" s="554"/>
      <c r="B432" s="4657"/>
      <c r="C432" s="465"/>
      <c r="D432" s="602"/>
      <c r="E432" s="605"/>
      <c r="F432" s="577"/>
      <c r="G432" s="577"/>
      <c r="H432" s="600"/>
      <c r="I432" s="577"/>
      <c r="J432" s="585">
        <v>1500</v>
      </c>
      <c r="K432" s="4685">
        <f>K430+J432</f>
        <v>12613310</v>
      </c>
    </row>
    <row r="433" spans="1:11">
      <c r="A433" s="9725"/>
      <c r="B433" s="4658" t="s">
        <v>2204</v>
      </c>
      <c r="C433" s="556" t="s">
        <v>781</v>
      </c>
      <c r="D433" s="4806" t="s">
        <v>1255</v>
      </c>
      <c r="E433" s="4808" t="s">
        <v>1256</v>
      </c>
      <c r="F433" s="4810"/>
      <c r="G433" s="4810"/>
      <c r="H433" s="537"/>
      <c r="I433" s="4810">
        <v>19640</v>
      </c>
      <c r="J433" s="595"/>
      <c r="K433" s="4684">
        <f>K432-I433</f>
        <v>12593670</v>
      </c>
    </row>
    <row r="434" spans="1:11">
      <c r="A434" s="9724"/>
      <c r="B434" s="4659"/>
      <c r="C434" s="555" t="s">
        <v>2200</v>
      </c>
      <c r="D434" s="4807" t="s">
        <v>746</v>
      </c>
      <c r="E434" s="4809"/>
      <c r="F434" s="4811"/>
      <c r="G434" s="4811"/>
      <c r="H434" s="515"/>
      <c r="I434" s="4811"/>
      <c r="J434" s="595"/>
      <c r="K434" s="4685"/>
    </row>
    <row r="435" spans="1:11">
      <c r="A435" s="554"/>
      <c r="B435" s="4657"/>
      <c r="C435" s="532"/>
      <c r="D435" s="576"/>
      <c r="E435" s="582"/>
      <c r="F435" s="577"/>
      <c r="G435" s="577"/>
      <c r="H435" s="600"/>
      <c r="I435" s="577"/>
      <c r="J435" s="585">
        <v>1500</v>
      </c>
      <c r="K435" s="4685">
        <f>K433+J435</f>
        <v>12595170</v>
      </c>
    </row>
    <row r="436" spans="1:11">
      <c r="A436" s="9725"/>
      <c r="B436" s="4658" t="s">
        <v>2201</v>
      </c>
      <c r="C436" s="556" t="s">
        <v>591</v>
      </c>
      <c r="D436" s="4812"/>
      <c r="E436" s="4818"/>
      <c r="F436" s="4816">
        <v>20000000</v>
      </c>
      <c r="G436" s="4653"/>
      <c r="H436" s="4653"/>
      <c r="I436" s="4653"/>
      <c r="J436" s="4678"/>
      <c r="K436" s="4684">
        <f>K435+F436</f>
        <v>32595170</v>
      </c>
    </row>
    <row r="437" spans="1:11">
      <c r="A437" s="9724"/>
      <c r="B437" s="4659"/>
      <c r="C437" s="555"/>
      <c r="D437" s="486"/>
      <c r="E437" s="4815"/>
      <c r="F437" s="4820"/>
      <c r="G437" s="4654"/>
      <c r="H437" s="4654"/>
      <c r="I437" s="4654"/>
      <c r="J437" s="4679"/>
      <c r="K437" s="4685"/>
    </row>
    <row r="438" spans="1:11">
      <c r="A438" s="554"/>
      <c r="B438" s="4657"/>
      <c r="C438" s="532"/>
      <c r="D438" s="576"/>
      <c r="E438" s="582"/>
      <c r="F438" s="577"/>
      <c r="G438" s="577"/>
      <c r="H438" s="600"/>
      <c r="I438" s="577"/>
      <c r="J438" s="585"/>
      <c r="K438" s="4687"/>
    </row>
    <row r="439" spans="1:11">
      <c r="A439" s="9725"/>
      <c r="B439" s="4658"/>
      <c r="C439" s="457" t="s">
        <v>781</v>
      </c>
      <c r="D439" s="4812" t="s">
        <v>1363</v>
      </c>
      <c r="E439" s="4814"/>
      <c r="F439" s="4816"/>
      <c r="G439" s="4816"/>
      <c r="H439" s="4816">
        <v>1504140</v>
      </c>
      <c r="I439" s="4816"/>
      <c r="J439" s="4822"/>
      <c r="K439" s="4684">
        <f>K436-H439</f>
        <v>31091030</v>
      </c>
    </row>
    <row r="440" spans="1:11">
      <c r="A440" s="9724"/>
      <c r="B440" s="4659"/>
      <c r="C440" s="461" t="s">
        <v>1362</v>
      </c>
      <c r="D440" s="4813"/>
      <c r="E440" s="533"/>
      <c r="F440" s="4817"/>
      <c r="G440" s="4817"/>
      <c r="H440" s="4817"/>
      <c r="I440" s="4817"/>
      <c r="J440" s="4823"/>
      <c r="K440" s="4685"/>
    </row>
    <row r="441" spans="1:11">
      <c r="A441" s="554"/>
      <c r="B441" s="4657"/>
      <c r="C441" s="532"/>
      <c r="D441" s="576"/>
      <c r="E441" s="582"/>
      <c r="F441" s="577"/>
      <c r="G441" s="577"/>
      <c r="H441" s="600"/>
      <c r="I441" s="577"/>
      <c r="J441" s="585">
        <v>1500</v>
      </c>
      <c r="K441" s="4685">
        <f>K439+J441</f>
        <v>31092530</v>
      </c>
    </row>
    <row r="442" spans="1:11">
      <c r="A442" s="9725"/>
      <c r="B442" s="4658"/>
      <c r="C442" s="556" t="s">
        <v>781</v>
      </c>
      <c r="D442" s="4812" t="s">
        <v>1184</v>
      </c>
      <c r="E442" s="4814"/>
      <c r="F442" s="4816"/>
      <c r="G442" s="4816"/>
      <c r="H442" s="4816">
        <v>418140</v>
      </c>
      <c r="I442" s="4816"/>
      <c r="J442" s="4822"/>
      <c r="K442" s="4684">
        <f>K441-H442</f>
        <v>30674390</v>
      </c>
    </row>
    <row r="443" spans="1:11">
      <c r="A443" s="9724"/>
      <c r="B443" s="4659"/>
      <c r="C443" s="555" t="s">
        <v>1182</v>
      </c>
      <c r="D443" s="4813"/>
      <c r="E443" s="4815"/>
      <c r="F443" s="4817"/>
      <c r="G443" s="4817"/>
      <c r="H443" s="4817"/>
      <c r="I443" s="4817"/>
      <c r="J443" s="4823"/>
      <c r="K443" s="4685"/>
    </row>
    <row r="444" spans="1:11">
      <c r="A444" s="554"/>
      <c r="B444" s="4657"/>
      <c r="C444" s="532"/>
      <c r="D444" s="576"/>
      <c r="E444" s="582"/>
      <c r="F444" s="577"/>
      <c r="G444" s="577"/>
      <c r="H444" s="600"/>
      <c r="I444" s="577"/>
      <c r="J444" s="585">
        <v>1500</v>
      </c>
      <c r="K444" s="4689">
        <f>K442+J444</f>
        <v>30675890</v>
      </c>
    </row>
    <row r="445" spans="1:11">
      <c r="A445" s="9725"/>
      <c r="B445" s="4658"/>
      <c r="C445" s="556" t="s">
        <v>781</v>
      </c>
      <c r="D445" s="4825" t="s">
        <v>1496</v>
      </c>
      <c r="E445" s="974" t="s">
        <v>1497</v>
      </c>
      <c r="F445" s="4816"/>
      <c r="G445" s="4816">
        <v>12540</v>
      </c>
      <c r="H445" s="4816"/>
      <c r="I445" s="4816"/>
      <c r="J445" s="4822"/>
      <c r="K445" s="4684">
        <f>K444-G445</f>
        <v>30663350</v>
      </c>
    </row>
    <row r="446" spans="1:11">
      <c r="A446" s="9724"/>
      <c r="B446" s="4659"/>
      <c r="C446" s="555" t="s">
        <v>1493</v>
      </c>
      <c r="D446" s="4813" t="s">
        <v>38</v>
      </c>
      <c r="E446" s="4815"/>
      <c r="F446" s="4817"/>
      <c r="G446" s="4817"/>
      <c r="H446" s="4817"/>
      <c r="I446" s="4817"/>
      <c r="J446" s="4823"/>
      <c r="K446" s="4685"/>
    </row>
    <row r="447" spans="1:11">
      <c r="A447" s="557"/>
      <c r="B447" s="4676"/>
      <c r="C447" s="529"/>
      <c r="D447" s="602"/>
      <c r="E447" s="605"/>
      <c r="F447" s="577"/>
      <c r="G447" s="577"/>
      <c r="H447" s="600"/>
      <c r="I447" s="577"/>
      <c r="J447" s="585">
        <v>1500</v>
      </c>
      <c r="K447" s="4688">
        <f>K445+J447</f>
        <v>30664850</v>
      </c>
    </row>
    <row r="448" spans="1:11">
      <c r="A448" s="9725"/>
      <c r="B448" s="4658"/>
      <c r="C448" s="556" t="s">
        <v>781</v>
      </c>
      <c r="D448" s="4825" t="s">
        <v>1496</v>
      </c>
      <c r="E448" s="974" t="s">
        <v>1497</v>
      </c>
      <c r="F448" s="4816"/>
      <c r="G448" s="4816">
        <v>16140</v>
      </c>
      <c r="H448" s="4816"/>
      <c r="I448" s="4816"/>
      <c r="J448" s="4822"/>
      <c r="K448" s="4684">
        <f>K447-G448</f>
        <v>30648710</v>
      </c>
    </row>
    <row r="449" spans="1:11">
      <c r="A449" s="9724"/>
      <c r="B449" s="4659"/>
      <c r="C449" s="555" t="s">
        <v>1494</v>
      </c>
      <c r="D449" s="4813" t="s">
        <v>38</v>
      </c>
      <c r="E449" s="4815"/>
      <c r="F449" s="4817"/>
      <c r="G449" s="4817"/>
      <c r="H449" s="4817"/>
      <c r="I449" s="4817"/>
      <c r="J449" s="4823"/>
      <c r="K449" s="4685"/>
    </row>
    <row r="450" spans="1:11">
      <c r="A450" s="554"/>
      <c r="B450" s="4657"/>
      <c r="C450" s="532"/>
      <c r="D450" s="576"/>
      <c r="E450" s="582"/>
      <c r="F450" s="577"/>
      <c r="G450" s="577"/>
      <c r="H450" s="600"/>
      <c r="I450" s="577"/>
      <c r="J450" s="585">
        <v>1500</v>
      </c>
      <c r="K450" s="4685">
        <f>K448+J450</f>
        <v>30650210</v>
      </c>
    </row>
    <row r="451" spans="1:11">
      <c r="A451" s="9725"/>
      <c r="B451" s="4658"/>
      <c r="C451" s="556" t="s">
        <v>781</v>
      </c>
      <c r="D451" s="4825" t="s">
        <v>1496</v>
      </c>
      <c r="E451" s="974" t="s">
        <v>1497</v>
      </c>
      <c r="F451" s="4816"/>
      <c r="G451" s="4816">
        <v>43040</v>
      </c>
      <c r="H451" s="4816"/>
      <c r="I451" s="4816"/>
      <c r="J451" s="4822"/>
      <c r="K451" s="4684">
        <f>K450-G451</f>
        <v>30607170</v>
      </c>
    </row>
    <row r="452" spans="1:11">
      <c r="A452" s="9724"/>
      <c r="B452" s="4659"/>
      <c r="C452" s="555" t="s">
        <v>1495</v>
      </c>
      <c r="D452" s="4813" t="s">
        <v>38</v>
      </c>
      <c r="E452" s="4815"/>
      <c r="F452" s="4817"/>
      <c r="G452" s="4817"/>
      <c r="H452" s="4817"/>
      <c r="I452" s="4817"/>
      <c r="J452" s="4823"/>
      <c r="K452" s="4685"/>
    </row>
    <row r="453" spans="1:11">
      <c r="A453" s="554"/>
      <c r="B453" s="4659"/>
      <c r="C453" s="529"/>
      <c r="D453" s="602"/>
      <c r="E453" s="605"/>
      <c r="F453" s="577"/>
      <c r="G453" s="577"/>
      <c r="H453" s="600"/>
      <c r="I453" s="577"/>
      <c r="J453" s="585">
        <v>1500</v>
      </c>
      <c r="K453" s="4687">
        <f>K451+J453</f>
        <v>30608670</v>
      </c>
    </row>
    <row r="454" spans="1:11">
      <c r="A454" s="9725"/>
      <c r="B454" s="4658"/>
      <c r="C454" s="457" t="s">
        <v>781</v>
      </c>
      <c r="D454" s="4826" t="s">
        <v>1734</v>
      </c>
      <c r="E454" s="459" t="s">
        <v>1805</v>
      </c>
      <c r="F454" s="4816"/>
      <c r="G454" s="4816">
        <v>31140</v>
      </c>
      <c r="H454" s="4816"/>
      <c r="I454" s="4816"/>
      <c r="J454" s="4822"/>
      <c r="K454" s="4684">
        <f>K453-G454</f>
        <v>30577530</v>
      </c>
    </row>
    <row r="455" spans="1:11">
      <c r="A455" s="9724"/>
      <c r="B455" s="4659"/>
      <c r="C455" s="461" t="s">
        <v>1733</v>
      </c>
      <c r="D455" s="4827" t="s">
        <v>1860</v>
      </c>
      <c r="E455" s="4824"/>
      <c r="F455" s="4817"/>
      <c r="G455" s="4817"/>
      <c r="H455" s="4817"/>
      <c r="I455" s="4817"/>
      <c r="J455" s="4823"/>
      <c r="K455" s="4685"/>
    </row>
    <row r="456" spans="1:11">
      <c r="A456" s="554"/>
      <c r="B456" s="4657"/>
      <c r="C456" s="529"/>
      <c r="D456" s="602"/>
      <c r="E456" s="605"/>
      <c r="F456" s="577"/>
      <c r="G456" s="577"/>
      <c r="H456" s="600"/>
      <c r="I456" s="577"/>
      <c r="J456" s="604">
        <v>1500</v>
      </c>
      <c r="K456" s="4685">
        <f>K454+J456</f>
        <v>30579030</v>
      </c>
    </row>
    <row r="457" spans="1:11">
      <c r="A457" s="9725"/>
      <c r="B457" s="4658"/>
      <c r="C457" s="474" t="s">
        <v>781</v>
      </c>
      <c r="D457" s="4812" t="s">
        <v>933</v>
      </c>
      <c r="E457" s="4814" t="s">
        <v>110</v>
      </c>
      <c r="F457" s="4816"/>
      <c r="G457" s="4816">
        <v>70640</v>
      </c>
      <c r="H457" s="4816"/>
      <c r="I457" s="4816"/>
      <c r="J457" s="4822"/>
      <c r="K457" s="4684">
        <f>K456-G457</f>
        <v>30508390</v>
      </c>
    </row>
    <row r="458" spans="1:11">
      <c r="A458" s="9724"/>
      <c r="B458" s="4659"/>
      <c r="C458" s="461" t="s">
        <v>1241</v>
      </c>
      <c r="D458" s="4813" t="s">
        <v>598</v>
      </c>
      <c r="E458" s="4815"/>
      <c r="F458" s="4817"/>
      <c r="G458" s="4817"/>
      <c r="H458" s="4817"/>
      <c r="I458" s="4817"/>
      <c r="J458" s="4823"/>
      <c r="K458" s="4685"/>
    </row>
    <row r="459" spans="1:11">
      <c r="A459" s="554"/>
      <c r="B459" s="4657"/>
      <c r="C459" s="532"/>
      <c r="D459" s="576"/>
      <c r="E459" s="582"/>
      <c r="F459" s="577"/>
      <c r="G459" s="577"/>
      <c r="H459" s="600"/>
      <c r="I459" s="577"/>
      <c r="J459" s="585">
        <v>1500</v>
      </c>
      <c r="K459" s="4685">
        <f>K457+J459</f>
        <v>30509890</v>
      </c>
    </row>
    <row r="460" spans="1:11">
      <c r="A460" s="9725"/>
      <c r="B460" s="4658"/>
      <c r="C460" s="556" t="s">
        <v>781</v>
      </c>
      <c r="D460" s="4826" t="s">
        <v>312</v>
      </c>
      <c r="E460" s="4814" t="s">
        <v>310</v>
      </c>
      <c r="F460" s="4816"/>
      <c r="G460" s="4816">
        <v>45390</v>
      </c>
      <c r="H460" s="4816"/>
      <c r="I460" s="4816"/>
      <c r="J460" s="4822"/>
      <c r="K460" s="4684">
        <f>K459-G460</f>
        <v>30464500</v>
      </c>
    </row>
    <row r="461" spans="1:11">
      <c r="A461" s="9724"/>
      <c r="B461" s="4659"/>
      <c r="C461" s="555" t="s">
        <v>1535</v>
      </c>
      <c r="D461" s="4827" t="s">
        <v>38</v>
      </c>
      <c r="E461" s="4824"/>
      <c r="F461" s="4817"/>
      <c r="G461" s="4817"/>
      <c r="H461" s="4817"/>
      <c r="I461" s="4817"/>
      <c r="J461" s="4823"/>
      <c r="K461" s="4685"/>
    </row>
    <row r="462" spans="1:11">
      <c r="A462" s="554"/>
      <c r="B462" s="4658"/>
      <c r="C462" s="529"/>
      <c r="D462" s="602"/>
      <c r="E462" s="605"/>
      <c r="F462" s="577"/>
      <c r="G462" s="577"/>
      <c r="H462" s="600"/>
      <c r="I462" s="577"/>
      <c r="J462" s="585">
        <v>1500</v>
      </c>
      <c r="K462" s="1368">
        <f>K460+J462</f>
        <v>30466000</v>
      </c>
    </row>
    <row r="463" spans="1:11">
      <c r="A463" s="557"/>
      <c r="B463" s="4658"/>
      <c r="C463" s="517" t="s">
        <v>1716</v>
      </c>
      <c r="D463" s="4812" t="s">
        <v>1717</v>
      </c>
      <c r="E463" s="4814" t="s">
        <v>1423</v>
      </c>
      <c r="F463" s="4819"/>
      <c r="G463" s="4819">
        <v>42300</v>
      </c>
      <c r="H463" s="537"/>
      <c r="I463" s="1975"/>
      <c r="J463" s="595"/>
      <c r="K463" s="1977">
        <f>K462-G463</f>
        <v>30423700</v>
      </c>
    </row>
    <row r="464" spans="1:11">
      <c r="A464" s="557"/>
      <c r="B464" s="4659"/>
      <c r="C464" s="555" t="s">
        <v>2002</v>
      </c>
      <c r="D464" s="4813" t="s">
        <v>956</v>
      </c>
      <c r="E464" s="4815"/>
      <c r="F464" s="4820"/>
      <c r="G464" s="4820"/>
      <c r="H464" s="515"/>
      <c r="I464" s="1976"/>
      <c r="J464" s="595"/>
      <c r="K464" s="1978"/>
    </row>
    <row r="465" spans="1:11">
      <c r="A465" s="2497"/>
      <c r="B465" s="4657"/>
      <c r="C465" s="532"/>
      <c r="D465" s="576"/>
      <c r="E465" s="582"/>
      <c r="F465" s="577"/>
      <c r="G465" s="577"/>
      <c r="H465" s="600"/>
      <c r="I465" s="2034"/>
      <c r="J465" s="585">
        <v>750</v>
      </c>
      <c r="K465" s="4689">
        <f>K463+J465</f>
        <v>30424450</v>
      </c>
    </row>
    <row r="466" spans="1:11">
      <c r="A466" s="557"/>
      <c r="B466" s="4658"/>
      <c r="C466" s="474" t="s">
        <v>781</v>
      </c>
      <c r="D466" s="4812" t="s">
        <v>199</v>
      </c>
      <c r="E466" s="4814" t="s">
        <v>201</v>
      </c>
      <c r="F466" s="4816"/>
      <c r="G466" s="4816">
        <v>80140</v>
      </c>
      <c r="H466" s="4816"/>
      <c r="I466" s="4816"/>
      <c r="J466" s="4822"/>
      <c r="K466" s="1977">
        <f>K465-G466</f>
        <v>30344310</v>
      </c>
    </row>
    <row r="467" spans="1:11">
      <c r="A467" s="557"/>
      <c r="B467" s="4676"/>
      <c r="C467" s="477" t="s">
        <v>1243</v>
      </c>
      <c r="D467" s="4813" t="s">
        <v>200</v>
      </c>
      <c r="E467" s="4815"/>
      <c r="F467" s="4817"/>
      <c r="G467" s="4817"/>
      <c r="H467" s="4817"/>
      <c r="I467" s="4817"/>
      <c r="J467" s="4823"/>
      <c r="K467" s="1978"/>
    </row>
    <row r="468" spans="1:11">
      <c r="A468" s="2497"/>
      <c r="B468" s="4657"/>
      <c r="C468" s="532"/>
      <c r="D468" s="576"/>
      <c r="E468" s="582"/>
      <c r="F468" s="577"/>
      <c r="G468" s="577"/>
      <c r="H468" s="600"/>
      <c r="I468" s="577"/>
      <c r="J468" s="604">
        <v>1500</v>
      </c>
      <c r="K468" s="4689">
        <f>K466+J468</f>
        <v>30345810</v>
      </c>
    </row>
    <row r="469" spans="1:11">
      <c r="A469" s="557"/>
      <c r="B469" s="4658"/>
      <c r="C469" s="457" t="s">
        <v>781</v>
      </c>
      <c r="D469" s="4826" t="s">
        <v>943</v>
      </c>
      <c r="E469" s="459" t="s">
        <v>1231</v>
      </c>
      <c r="F469" s="4816"/>
      <c r="G469" s="4816">
        <v>194140</v>
      </c>
      <c r="H469" s="4816"/>
      <c r="I469" s="4816"/>
      <c r="J469" s="4822"/>
      <c r="K469" s="2195">
        <f>K468-G469</f>
        <v>30151670</v>
      </c>
    </row>
    <row r="470" spans="1:11">
      <c r="A470" s="557"/>
      <c r="B470" s="4659"/>
      <c r="C470" s="461" t="s">
        <v>1181</v>
      </c>
      <c r="D470" s="4827" t="s">
        <v>598</v>
      </c>
      <c r="E470" s="4824"/>
      <c r="F470" s="4817"/>
      <c r="G470" s="4817"/>
      <c r="H470" s="4817"/>
      <c r="I470" s="4817"/>
      <c r="J470" s="4823"/>
      <c r="K470" s="2195"/>
    </row>
    <row r="471" spans="1:11">
      <c r="A471" s="2497"/>
      <c r="B471" s="4657"/>
      <c r="C471" s="532"/>
      <c r="D471" s="576"/>
      <c r="E471" s="582"/>
      <c r="F471" s="577"/>
      <c r="G471" s="577"/>
      <c r="H471" s="600"/>
      <c r="I471" s="577"/>
      <c r="J471" s="604">
        <v>1500</v>
      </c>
      <c r="K471" s="4689">
        <f>K469+J471</f>
        <v>30153170</v>
      </c>
    </row>
    <row r="472" spans="1:11">
      <c r="A472" s="525"/>
      <c r="B472" s="4658"/>
      <c r="C472" s="457" t="s">
        <v>781</v>
      </c>
      <c r="D472" s="4826" t="s">
        <v>1246</v>
      </c>
      <c r="E472" s="459" t="s">
        <v>1248</v>
      </c>
      <c r="F472" s="4816"/>
      <c r="G472" s="4816">
        <v>70640</v>
      </c>
      <c r="H472" s="4816"/>
      <c r="I472" s="4816"/>
      <c r="J472" s="4822"/>
      <c r="K472" s="1977">
        <f>K471-G472</f>
        <v>30082530</v>
      </c>
    </row>
    <row r="473" spans="1:11">
      <c r="A473" s="554"/>
      <c r="B473" s="4659"/>
      <c r="C473" s="461" t="s">
        <v>1245</v>
      </c>
      <c r="D473" s="4827" t="s">
        <v>1247</v>
      </c>
      <c r="E473" s="4824"/>
      <c r="F473" s="4817"/>
      <c r="G473" s="4817"/>
      <c r="H473" s="4817"/>
      <c r="I473" s="4817"/>
      <c r="J473" s="4823"/>
      <c r="K473" s="1978"/>
    </row>
    <row r="474" spans="1:11">
      <c r="A474" s="2497"/>
      <c r="B474" s="4657"/>
      <c r="C474" s="529"/>
      <c r="D474" s="602"/>
      <c r="E474" s="605"/>
      <c r="F474" s="577"/>
      <c r="G474" s="577"/>
      <c r="H474" s="600"/>
      <c r="I474" s="577"/>
      <c r="J474" s="585">
        <v>1500</v>
      </c>
      <c r="K474" s="4689">
        <f>K472+J474</f>
        <v>30084030</v>
      </c>
    </row>
    <row r="475" spans="1:11">
      <c r="A475" s="525"/>
      <c r="B475" s="4658"/>
      <c r="C475" s="556" t="s">
        <v>781</v>
      </c>
      <c r="D475" s="4812" t="s">
        <v>1321</v>
      </c>
      <c r="E475" s="1110" t="s">
        <v>1322</v>
      </c>
      <c r="F475" s="4816"/>
      <c r="G475" s="4816">
        <v>19740</v>
      </c>
      <c r="H475" s="4816"/>
      <c r="I475" s="4816"/>
      <c r="J475" s="4822"/>
      <c r="K475" s="2195">
        <f>K474-G475</f>
        <v>30064290</v>
      </c>
    </row>
    <row r="476" spans="1:11">
      <c r="A476" s="557"/>
      <c r="B476" s="4676"/>
      <c r="C476" s="555" t="s">
        <v>1306</v>
      </c>
      <c r="D476" s="4813" t="s">
        <v>1176</v>
      </c>
      <c r="E476" s="4815"/>
      <c r="F476" s="4817"/>
      <c r="G476" s="4817"/>
      <c r="H476" s="4817"/>
      <c r="I476" s="4817"/>
      <c r="J476" s="4823"/>
      <c r="K476" s="2195"/>
    </row>
    <row r="477" spans="1:11">
      <c r="A477" s="2497"/>
      <c r="B477" s="4657"/>
      <c r="C477" s="529"/>
      <c r="D477" s="602"/>
      <c r="E477" s="605"/>
      <c r="F477" s="577"/>
      <c r="G477" s="577"/>
      <c r="H477" s="600"/>
      <c r="I477" s="577"/>
      <c r="J477" s="585">
        <v>1500</v>
      </c>
      <c r="K477" s="4689">
        <f>K475+J477</f>
        <v>30065790</v>
      </c>
    </row>
    <row r="478" spans="1:11">
      <c r="A478" s="557"/>
      <c r="B478" s="4658"/>
      <c r="C478" s="556" t="s">
        <v>781</v>
      </c>
      <c r="D478" s="4812" t="s">
        <v>743</v>
      </c>
      <c r="E478" s="4814" t="s">
        <v>1177</v>
      </c>
      <c r="F478" s="4816"/>
      <c r="G478" s="4816">
        <v>16890</v>
      </c>
      <c r="H478" s="4816"/>
      <c r="I478" s="4816"/>
      <c r="J478" s="4822"/>
      <c r="K478" s="2195">
        <f>K477-G478</f>
        <v>30048900</v>
      </c>
    </row>
    <row r="479" spans="1:11">
      <c r="A479" s="557"/>
      <c r="B479" s="4659"/>
      <c r="C479" s="555" t="s">
        <v>1175</v>
      </c>
      <c r="D479" s="4813" t="s">
        <v>1176</v>
      </c>
      <c r="E479" s="4815"/>
      <c r="F479" s="4817"/>
      <c r="G479" s="4817"/>
      <c r="H479" s="4817"/>
      <c r="I479" s="4817"/>
      <c r="J479" s="4823"/>
      <c r="K479" s="2195"/>
    </row>
    <row r="480" spans="1:11">
      <c r="A480" s="2497"/>
      <c r="B480" s="4657"/>
      <c r="C480" s="529"/>
      <c r="D480" s="602"/>
      <c r="E480" s="605"/>
      <c r="F480" s="577"/>
      <c r="G480" s="577"/>
      <c r="H480" s="600"/>
      <c r="I480" s="577"/>
      <c r="J480" s="585">
        <v>1500</v>
      </c>
      <c r="K480" s="4689">
        <f>K478+J480</f>
        <v>30050400</v>
      </c>
    </row>
    <row r="481" spans="1:11">
      <c r="A481" s="9725"/>
      <c r="B481" s="4658"/>
      <c r="C481" s="474" t="s">
        <v>1920</v>
      </c>
      <c r="D481" s="485" t="s">
        <v>1887</v>
      </c>
      <c r="E481" s="4814" t="s">
        <v>1888</v>
      </c>
      <c r="F481" s="4821"/>
      <c r="G481" s="4816">
        <v>85140</v>
      </c>
      <c r="H481" s="4816"/>
      <c r="I481" s="4816"/>
      <c r="J481" s="4822"/>
      <c r="K481" s="4684">
        <f>K480-G481</f>
        <v>29965260</v>
      </c>
    </row>
    <row r="482" spans="1:11">
      <c r="A482" s="9724"/>
      <c r="B482" s="4659"/>
      <c r="C482" s="477" t="s">
        <v>1922</v>
      </c>
      <c r="D482" s="486" t="s">
        <v>1819</v>
      </c>
      <c r="E482" s="4815"/>
      <c r="F482" s="4817"/>
      <c r="G482" s="4817"/>
      <c r="H482" s="4817"/>
      <c r="I482" s="4817"/>
      <c r="J482" s="4823"/>
      <c r="K482" s="4685"/>
    </row>
    <row r="483" spans="1:11">
      <c r="A483" s="554"/>
      <c r="B483" s="4657"/>
      <c r="C483" s="891"/>
      <c r="D483" s="891"/>
      <c r="E483" s="891"/>
      <c r="F483" s="586"/>
      <c r="G483" s="588"/>
      <c r="H483" s="600"/>
      <c r="I483" s="577"/>
      <c r="J483" s="604">
        <v>1500</v>
      </c>
      <c r="K483" s="4685">
        <f>K481+J483</f>
        <v>29966760</v>
      </c>
    </row>
    <row r="484" spans="1:11">
      <c r="A484" s="9725"/>
      <c r="B484" s="4658"/>
      <c r="C484" s="474" t="s">
        <v>1921</v>
      </c>
      <c r="D484" s="485" t="s">
        <v>1887</v>
      </c>
      <c r="E484" s="4814" t="s">
        <v>1888</v>
      </c>
      <c r="F484" s="4816"/>
      <c r="G484" s="4816">
        <v>31140</v>
      </c>
      <c r="H484" s="4828"/>
      <c r="I484" s="4816"/>
      <c r="J484" s="4822"/>
      <c r="K484" s="4684">
        <f>K483-G484</f>
        <v>29935620</v>
      </c>
    </row>
    <row r="485" spans="1:11">
      <c r="A485" s="9724"/>
      <c r="B485" s="4659"/>
      <c r="C485" s="477" t="s">
        <v>1923</v>
      </c>
      <c r="D485" s="486" t="s">
        <v>1819</v>
      </c>
      <c r="E485" s="4815"/>
      <c r="F485" s="4817"/>
      <c r="G485" s="4817"/>
      <c r="H485" s="4829"/>
      <c r="I485" s="4817"/>
      <c r="J485" s="4823"/>
      <c r="K485" s="4685"/>
    </row>
    <row r="486" spans="1:11">
      <c r="A486" s="554"/>
      <c r="B486" s="4659"/>
      <c r="C486" s="529"/>
      <c r="D486" s="602"/>
      <c r="E486" s="605"/>
      <c r="F486" s="577"/>
      <c r="G486" s="577"/>
      <c r="H486" s="600"/>
      <c r="I486" s="577"/>
      <c r="J486" s="604">
        <v>1500</v>
      </c>
      <c r="K486" s="4687">
        <f>K484+J486</f>
        <v>29937120</v>
      </c>
    </row>
    <row r="487" spans="1:11">
      <c r="A487" s="9725"/>
      <c r="B487" s="4658"/>
      <c r="C487" s="545" t="s">
        <v>781</v>
      </c>
      <c r="D487" s="4812" t="s">
        <v>113</v>
      </c>
      <c r="E487" s="4814" t="s">
        <v>114</v>
      </c>
      <c r="F487" s="4816"/>
      <c r="G487" s="4816"/>
      <c r="H487" s="4816"/>
      <c r="I487" s="4816">
        <v>87640</v>
      </c>
      <c r="J487" s="4822"/>
      <c r="K487" s="4684">
        <f>K486-I487</f>
        <v>29849480</v>
      </c>
    </row>
    <row r="488" spans="1:11">
      <c r="A488" s="9724"/>
      <c r="B488" s="4659"/>
      <c r="C488" s="538" t="s">
        <v>1420</v>
      </c>
      <c r="D488" s="4813" t="s">
        <v>46</v>
      </c>
      <c r="E488" s="4815"/>
      <c r="F488" s="4817"/>
      <c r="G488" s="4817"/>
      <c r="H488" s="4817"/>
      <c r="I488" s="4817"/>
      <c r="J488" s="4823"/>
      <c r="K488" s="4685"/>
    </row>
    <row r="489" spans="1:11">
      <c r="A489" s="554"/>
      <c r="B489" s="4657"/>
      <c r="C489" s="529"/>
      <c r="D489" s="602"/>
      <c r="E489" s="605"/>
      <c r="F489" s="577"/>
      <c r="G489" s="577"/>
      <c r="H489" s="600"/>
      <c r="I489" s="577"/>
      <c r="J489" s="585">
        <v>1500</v>
      </c>
      <c r="K489" s="4685">
        <f>K487+J489</f>
        <v>29850980</v>
      </c>
    </row>
    <row r="490" spans="1:11">
      <c r="A490" s="9725"/>
      <c r="B490" s="4658"/>
      <c r="C490" s="545" t="s">
        <v>1109</v>
      </c>
      <c r="D490" s="4825" t="s">
        <v>1745</v>
      </c>
      <c r="E490" s="974" t="s">
        <v>1746</v>
      </c>
      <c r="F490" s="4816"/>
      <c r="G490" s="4816">
        <v>502500</v>
      </c>
      <c r="H490" s="537"/>
      <c r="I490" s="9492"/>
      <c r="J490" s="595"/>
      <c r="K490" s="4684">
        <f>K489-G490</f>
        <v>29348480</v>
      </c>
    </row>
    <row r="491" spans="1:11">
      <c r="A491" s="9724"/>
      <c r="B491" s="4659"/>
      <c r="C491" s="538" t="s">
        <v>1501</v>
      </c>
      <c r="D491" s="4813" t="s">
        <v>38</v>
      </c>
      <c r="E491" s="4815"/>
      <c r="F491" s="4817"/>
      <c r="G491" s="4817"/>
      <c r="H491" s="515"/>
      <c r="I491" s="9493"/>
      <c r="J491" s="559"/>
      <c r="K491" s="4685"/>
    </row>
    <row r="492" spans="1:11">
      <c r="A492" s="554"/>
      <c r="B492" s="4657"/>
      <c r="C492" s="532"/>
      <c r="D492" s="576"/>
      <c r="E492" s="582"/>
      <c r="F492" s="577"/>
      <c r="G492" s="577"/>
      <c r="H492" s="600"/>
      <c r="I492" s="577"/>
      <c r="J492" s="604">
        <v>1800</v>
      </c>
      <c r="K492" s="4685">
        <f>K490+J492</f>
        <v>29350280</v>
      </c>
    </row>
    <row r="493" spans="1:11">
      <c r="A493" s="9725"/>
      <c r="B493" s="4658" t="s">
        <v>2202</v>
      </c>
      <c r="C493" s="556" t="s">
        <v>1710</v>
      </c>
      <c r="D493" s="4830"/>
      <c r="E493" s="1136"/>
      <c r="F493" s="4832"/>
      <c r="G493" s="4834"/>
      <c r="H493" s="4832"/>
      <c r="I493" s="4832">
        <v>40390</v>
      </c>
      <c r="J493" s="4837"/>
      <c r="K493" s="4684">
        <f>K492-I493</f>
        <v>29309890</v>
      </c>
    </row>
    <row r="494" spans="1:11">
      <c r="A494" s="9724"/>
      <c r="B494" s="4659"/>
      <c r="C494" s="555" t="s">
        <v>2170</v>
      </c>
      <c r="D494" s="4831"/>
      <c r="E494" s="4836"/>
      <c r="F494" s="4833"/>
      <c r="G494" s="4835"/>
      <c r="H494" s="4833"/>
      <c r="I494" s="4833"/>
      <c r="J494" s="4838"/>
      <c r="K494" s="4685"/>
    </row>
    <row r="495" spans="1:11">
      <c r="A495" s="554"/>
      <c r="B495" s="4658"/>
      <c r="C495" s="532"/>
      <c r="D495" s="576"/>
      <c r="E495" s="582"/>
      <c r="F495" s="577"/>
      <c r="G495" s="577"/>
      <c r="H495" s="600"/>
      <c r="I495" s="577"/>
      <c r="J495" s="604">
        <v>1500</v>
      </c>
      <c r="K495" s="4687">
        <f>K493+J495</f>
        <v>29311390</v>
      </c>
    </row>
    <row r="496" spans="1:11">
      <c r="A496" s="557"/>
      <c r="B496" s="4658"/>
      <c r="C496" s="556" t="s">
        <v>1710</v>
      </c>
      <c r="D496" s="4830" t="s">
        <v>2070</v>
      </c>
      <c r="E496" s="1136"/>
      <c r="F496" s="4832"/>
      <c r="G496" s="4834"/>
      <c r="H496" s="4832"/>
      <c r="I496" s="4832">
        <v>98390</v>
      </c>
      <c r="J496" s="4837"/>
      <c r="K496" s="4684">
        <f>K495-I496</f>
        <v>29213000</v>
      </c>
    </row>
    <row r="497" spans="1:11">
      <c r="A497" s="557"/>
      <c r="B497" s="4659"/>
      <c r="C497" s="555" t="s">
        <v>2069</v>
      </c>
      <c r="D497" s="4831" t="s">
        <v>814</v>
      </c>
      <c r="E497" s="4836"/>
      <c r="F497" s="4833"/>
      <c r="G497" s="4835"/>
      <c r="H497" s="4833"/>
      <c r="I497" s="4833"/>
      <c r="J497" s="4838"/>
      <c r="K497" s="4685"/>
    </row>
    <row r="498" spans="1:11">
      <c r="A498" s="514"/>
      <c r="B498" s="4676"/>
      <c r="C498" s="532"/>
      <c r="D498" s="576"/>
      <c r="E498" s="582"/>
      <c r="F498" s="577"/>
      <c r="G498" s="577"/>
      <c r="H498" s="600"/>
      <c r="I498" s="577"/>
      <c r="J498" s="604">
        <v>1500</v>
      </c>
      <c r="K498" s="4685">
        <f>K496+J498</f>
        <v>29214500</v>
      </c>
    </row>
    <row r="499" spans="1:11">
      <c r="A499" s="557"/>
      <c r="B499" s="4658"/>
      <c r="C499" s="545" t="s">
        <v>1109</v>
      </c>
      <c r="D499" s="4830" t="s">
        <v>1584</v>
      </c>
      <c r="E499" s="974" t="s">
        <v>56</v>
      </c>
      <c r="F499" s="4832"/>
      <c r="G499" s="4832">
        <v>502500</v>
      </c>
      <c r="H499" s="4832"/>
      <c r="I499" s="4832"/>
      <c r="J499" s="4837"/>
      <c r="K499" s="1368">
        <f>K498-G499</f>
        <v>28712000</v>
      </c>
    </row>
    <row r="500" spans="1:11">
      <c r="A500" s="557"/>
      <c r="B500" s="4659"/>
      <c r="C500" s="555" t="s">
        <v>1583</v>
      </c>
      <c r="D500" s="4831" t="s">
        <v>1384</v>
      </c>
      <c r="E500" s="4836"/>
      <c r="F500" s="4833"/>
      <c r="G500" s="4833"/>
      <c r="H500" s="4833"/>
      <c r="I500" s="4833"/>
      <c r="J500" s="4838"/>
      <c r="K500" s="1368"/>
    </row>
    <row r="501" spans="1:11">
      <c r="A501" s="514"/>
      <c r="B501" s="4676"/>
      <c r="C501" s="532"/>
      <c r="D501" s="576"/>
      <c r="E501" s="582"/>
      <c r="F501" s="575"/>
      <c r="G501" s="575"/>
      <c r="H501" s="586"/>
      <c r="I501" s="575"/>
      <c r="J501" s="585">
        <v>1800</v>
      </c>
      <c r="K501" s="1250">
        <f>K499+J501</f>
        <v>28713800</v>
      </c>
    </row>
    <row r="502" spans="1:11">
      <c r="A502" s="557"/>
      <c r="B502" s="4658"/>
      <c r="C502" s="474" t="s">
        <v>815</v>
      </c>
      <c r="D502" s="4839" t="s">
        <v>848</v>
      </c>
      <c r="E502" s="4841" t="s">
        <v>52</v>
      </c>
      <c r="F502" s="4847"/>
      <c r="G502" s="4847">
        <v>764208</v>
      </c>
      <c r="H502" s="537"/>
      <c r="I502" s="4843"/>
      <c r="J502" s="595"/>
      <c r="K502" s="1368">
        <f>K501-G502</f>
        <v>27949592</v>
      </c>
    </row>
    <row r="503" spans="1:11">
      <c r="A503" s="557"/>
      <c r="B503" s="4659"/>
      <c r="C503" s="477" t="s">
        <v>847</v>
      </c>
      <c r="D503" s="4840" t="s">
        <v>51</v>
      </c>
      <c r="E503" s="4842"/>
      <c r="F503" s="4848"/>
      <c r="G503" s="4848"/>
      <c r="H503" s="515"/>
      <c r="I503" s="4844"/>
      <c r="J503" s="559"/>
      <c r="K503" s="1368"/>
    </row>
    <row r="504" spans="1:11">
      <c r="A504" s="514"/>
      <c r="B504" s="4676"/>
      <c r="C504" s="532"/>
      <c r="D504" s="2499"/>
      <c r="E504" s="582"/>
      <c r="F504" s="586"/>
      <c r="G504" s="586"/>
      <c r="H504" s="586"/>
      <c r="I504" s="586"/>
      <c r="J504" s="585">
        <v>1800</v>
      </c>
      <c r="K504" s="1250">
        <f>K502+J504</f>
        <v>27951392</v>
      </c>
    </row>
    <row r="505" spans="1:11">
      <c r="A505" s="557"/>
      <c r="B505" s="4658"/>
      <c r="C505" s="556" t="s">
        <v>880</v>
      </c>
      <c r="D505" s="4839" t="s">
        <v>1312</v>
      </c>
      <c r="E505" s="4841" t="s">
        <v>1326</v>
      </c>
      <c r="F505" s="4843"/>
      <c r="G505" s="4845">
        <v>1002500</v>
      </c>
      <c r="H505" s="534"/>
      <c r="I505" s="4843"/>
      <c r="J505" s="595"/>
      <c r="K505" s="1368">
        <f>K504-G505</f>
        <v>26948892</v>
      </c>
    </row>
    <row r="506" spans="1:11">
      <c r="A506" s="557"/>
      <c r="B506" s="4659"/>
      <c r="C506" s="555" t="s">
        <v>1311</v>
      </c>
      <c r="D506" s="4840" t="s">
        <v>1313</v>
      </c>
      <c r="E506" s="4842"/>
      <c r="F506" s="4844"/>
      <c r="G506" s="4846"/>
      <c r="H506" s="515"/>
      <c r="I506" s="4844"/>
      <c r="J506" s="559"/>
      <c r="K506" s="1368"/>
    </row>
    <row r="507" spans="1:11">
      <c r="A507" s="514"/>
      <c r="B507" s="4676"/>
      <c r="C507" s="532"/>
      <c r="D507" s="576"/>
      <c r="E507" s="584"/>
      <c r="F507" s="600"/>
      <c r="G507" s="600"/>
      <c r="H507" s="600"/>
      <c r="I507" s="600"/>
      <c r="J507" s="604">
        <v>1800</v>
      </c>
      <c r="K507" s="1250">
        <f>K505+J507</f>
        <v>26950692</v>
      </c>
    </row>
    <row r="508" spans="1:11">
      <c r="A508" s="557"/>
      <c r="B508" s="4658"/>
      <c r="C508" s="474" t="s">
        <v>815</v>
      </c>
      <c r="D508" s="485" t="s">
        <v>1852</v>
      </c>
      <c r="E508" s="4851"/>
      <c r="F508" s="4849"/>
      <c r="G508" s="4849"/>
      <c r="H508" s="4858"/>
      <c r="I508" s="4849">
        <v>2865060</v>
      </c>
      <c r="J508" s="4856"/>
      <c r="K508" s="1368">
        <f>K507-I508</f>
        <v>24085632</v>
      </c>
    </row>
    <row r="509" spans="1:11">
      <c r="A509" s="557"/>
      <c r="B509" s="4659"/>
      <c r="C509" s="461" t="s">
        <v>1851</v>
      </c>
      <c r="D509" s="486"/>
      <c r="E509" s="4852"/>
      <c r="F509" s="4850"/>
      <c r="G509" s="4850"/>
      <c r="H509" s="4859"/>
      <c r="I509" s="4850"/>
      <c r="J509" s="4857"/>
      <c r="K509" s="1368"/>
    </row>
    <row r="510" spans="1:11">
      <c r="A510" s="514"/>
      <c r="B510" s="4676"/>
      <c r="C510" s="532"/>
      <c r="D510" s="602"/>
      <c r="E510" s="605"/>
      <c r="F510" s="577"/>
      <c r="G510" s="577"/>
      <c r="H510" s="600"/>
      <c r="I510" s="577"/>
      <c r="J510" s="604">
        <v>1800</v>
      </c>
      <c r="K510" s="1250">
        <f>K508+J510</f>
        <v>24087432</v>
      </c>
    </row>
    <row r="511" spans="1:11">
      <c r="A511" s="557"/>
      <c r="B511" s="4658"/>
      <c r="C511" s="474" t="s">
        <v>815</v>
      </c>
      <c r="D511" s="485" t="s">
        <v>1852</v>
      </c>
      <c r="E511" s="4851"/>
      <c r="F511" s="4849"/>
      <c r="G511" s="4849"/>
      <c r="H511" s="4858"/>
      <c r="I511" s="4849">
        <v>1991515</v>
      </c>
      <c r="J511" s="4856"/>
      <c r="K511" s="1368">
        <f>K510-I511</f>
        <v>22095917</v>
      </c>
    </row>
    <row r="512" spans="1:11">
      <c r="A512" s="557"/>
      <c r="B512" s="4659"/>
      <c r="C512" s="461" t="s">
        <v>1853</v>
      </c>
      <c r="D512" s="486"/>
      <c r="E512" s="4852"/>
      <c r="F512" s="4850"/>
      <c r="G512" s="4850"/>
      <c r="H512" s="4859"/>
      <c r="I512" s="4850"/>
      <c r="J512" s="4857"/>
      <c r="K512" s="1368"/>
    </row>
    <row r="513" spans="1:11">
      <c r="A513" s="514"/>
      <c r="B513" s="4676"/>
      <c r="C513" s="532"/>
      <c r="D513" s="602"/>
      <c r="E513" s="605"/>
      <c r="F513" s="577"/>
      <c r="G513" s="577"/>
      <c r="H513" s="600"/>
      <c r="I513" s="577"/>
      <c r="J513" s="604">
        <v>1800</v>
      </c>
      <c r="K513" s="1250">
        <f>K511+J513</f>
        <v>22097717</v>
      </c>
    </row>
    <row r="514" spans="1:11">
      <c r="A514" s="557"/>
      <c r="B514" s="4658"/>
      <c r="C514" s="474" t="s">
        <v>815</v>
      </c>
      <c r="D514" s="485" t="s">
        <v>1852</v>
      </c>
      <c r="E514" s="4851"/>
      <c r="F514" s="4849"/>
      <c r="G514" s="4849"/>
      <c r="H514" s="4858"/>
      <c r="I514" s="4849">
        <v>1342223</v>
      </c>
      <c r="J514" s="4856"/>
      <c r="K514" s="1368">
        <f>K513-I514</f>
        <v>20755494</v>
      </c>
    </row>
    <row r="515" spans="1:11">
      <c r="A515" s="557"/>
      <c r="B515" s="4659"/>
      <c r="C515" s="461" t="s">
        <v>1854</v>
      </c>
      <c r="D515" s="486"/>
      <c r="E515" s="4852"/>
      <c r="F515" s="4850"/>
      <c r="G515" s="4850"/>
      <c r="H515" s="4859"/>
      <c r="I515" s="4850"/>
      <c r="J515" s="4857"/>
      <c r="K515" s="1368"/>
    </row>
    <row r="516" spans="1:11">
      <c r="A516" s="514"/>
      <c r="B516" s="4676"/>
      <c r="C516" s="532"/>
      <c r="D516" s="602"/>
      <c r="E516" s="605"/>
      <c r="F516" s="577"/>
      <c r="G516" s="577"/>
      <c r="H516" s="600"/>
      <c r="I516" s="577"/>
      <c r="J516" s="604">
        <v>1800</v>
      </c>
      <c r="K516" s="1250">
        <f>K514+J516</f>
        <v>20757294</v>
      </c>
    </row>
    <row r="517" spans="1:11">
      <c r="A517" s="557"/>
      <c r="B517" s="4658"/>
      <c r="C517" s="474" t="s">
        <v>815</v>
      </c>
      <c r="D517" s="485" t="s">
        <v>1852</v>
      </c>
      <c r="E517" s="4851"/>
      <c r="F517" s="4849"/>
      <c r="G517" s="4849"/>
      <c r="H517" s="4858"/>
      <c r="I517" s="4849">
        <v>4960512</v>
      </c>
      <c r="J517" s="4856"/>
      <c r="K517" s="1368">
        <f>K516-I517</f>
        <v>15796782</v>
      </c>
    </row>
    <row r="518" spans="1:11">
      <c r="A518" s="557"/>
      <c r="B518" s="4659"/>
      <c r="C518" s="461" t="s">
        <v>1855</v>
      </c>
      <c r="D518" s="486"/>
      <c r="E518" s="4852"/>
      <c r="F518" s="4850"/>
      <c r="G518" s="4850"/>
      <c r="H518" s="4859"/>
      <c r="I518" s="4850"/>
      <c r="J518" s="4857"/>
      <c r="K518" s="1368"/>
    </row>
    <row r="519" spans="1:11">
      <c r="A519" s="514"/>
      <c r="B519" s="4676"/>
      <c r="C519" s="532"/>
      <c r="D519" s="602"/>
      <c r="E519" s="605"/>
      <c r="F519" s="577"/>
      <c r="G519" s="577"/>
      <c r="H519" s="600"/>
      <c r="I519" s="577"/>
      <c r="J519" s="604">
        <v>1800</v>
      </c>
      <c r="K519" s="1250">
        <f>K517+J519</f>
        <v>15798582</v>
      </c>
    </row>
    <row r="520" spans="1:11">
      <c r="A520" s="557"/>
      <c r="B520" s="4658"/>
      <c r="C520" s="474" t="s">
        <v>815</v>
      </c>
      <c r="D520" s="485" t="s">
        <v>1852</v>
      </c>
      <c r="E520" s="4851"/>
      <c r="F520" s="4849"/>
      <c r="G520" s="4849"/>
      <c r="H520" s="4858"/>
      <c r="I520" s="4849">
        <v>658221</v>
      </c>
      <c r="J520" s="4856"/>
      <c r="K520" s="4686">
        <f>K519-I520</f>
        <v>15140361</v>
      </c>
    </row>
    <row r="521" spans="1:11">
      <c r="A521" s="557"/>
      <c r="B521" s="4659"/>
      <c r="C521" s="461" t="s">
        <v>1856</v>
      </c>
      <c r="D521" s="486"/>
      <c r="E521" s="4852"/>
      <c r="F521" s="4850"/>
      <c r="G521" s="4850"/>
      <c r="H521" s="4859"/>
      <c r="I521" s="4850"/>
      <c r="J521" s="4857"/>
      <c r="K521" s="1368"/>
    </row>
    <row r="522" spans="1:11">
      <c r="A522" s="514"/>
      <c r="B522" s="4676"/>
      <c r="C522" s="532"/>
      <c r="D522" s="602"/>
      <c r="E522" s="605"/>
      <c r="F522" s="577"/>
      <c r="G522" s="577"/>
      <c r="H522" s="600"/>
      <c r="I522" s="577"/>
      <c r="J522" s="604">
        <v>1800</v>
      </c>
      <c r="K522" s="1250">
        <f>K520+J522</f>
        <v>15142161</v>
      </c>
    </row>
    <row r="523" spans="1:11">
      <c r="A523" s="557"/>
      <c r="B523" s="4658"/>
      <c r="C523" s="474" t="s">
        <v>815</v>
      </c>
      <c r="D523" s="485" t="s">
        <v>1852</v>
      </c>
      <c r="E523" s="4851"/>
      <c r="F523" s="4849"/>
      <c r="G523" s="4849"/>
      <c r="H523" s="4858"/>
      <c r="I523" s="4849">
        <v>855580</v>
      </c>
      <c r="J523" s="4856"/>
      <c r="K523" s="1368">
        <f>K522-I523</f>
        <v>14286581</v>
      </c>
    </row>
    <row r="524" spans="1:11">
      <c r="A524" s="557"/>
      <c r="B524" s="4659"/>
      <c r="C524" s="461" t="s">
        <v>1857</v>
      </c>
      <c r="D524" s="486"/>
      <c r="E524" s="4852"/>
      <c r="F524" s="4850"/>
      <c r="G524" s="4850"/>
      <c r="H524" s="4859"/>
      <c r="I524" s="4850"/>
      <c r="J524" s="4857"/>
      <c r="K524" s="1368"/>
    </row>
    <row r="525" spans="1:11">
      <c r="A525" s="514"/>
      <c r="B525" s="4676"/>
      <c r="C525" s="532"/>
      <c r="D525" s="602"/>
      <c r="E525" s="605"/>
      <c r="F525" s="577"/>
      <c r="G525" s="577"/>
      <c r="H525" s="600"/>
      <c r="I525" s="577"/>
      <c r="J525" s="604">
        <v>1800</v>
      </c>
      <c r="K525" s="1250">
        <f>K523+J525</f>
        <v>14288381</v>
      </c>
    </row>
    <row r="526" spans="1:11">
      <c r="A526" s="557"/>
      <c r="B526" s="4658"/>
      <c r="C526" s="556" t="s">
        <v>869</v>
      </c>
      <c r="D526" s="4853" t="s">
        <v>1845</v>
      </c>
      <c r="E526" s="1136"/>
      <c r="F526" s="4849"/>
      <c r="G526" s="4849"/>
      <c r="H526" s="537"/>
      <c r="I526" s="4849">
        <v>57027</v>
      </c>
      <c r="J526" s="595"/>
      <c r="K526" s="1368">
        <f>K525-I526</f>
        <v>14231354</v>
      </c>
    </row>
    <row r="527" spans="1:11">
      <c r="A527" s="557"/>
      <c r="B527" s="4659"/>
      <c r="C527" s="555" t="s">
        <v>1839</v>
      </c>
      <c r="D527" s="4854"/>
      <c r="E527" s="4855"/>
      <c r="F527" s="4850"/>
      <c r="G527" s="4850"/>
      <c r="H527" s="515"/>
      <c r="I527" s="4850"/>
      <c r="J527" s="559"/>
      <c r="K527" s="1368"/>
    </row>
    <row r="528" spans="1:11">
      <c r="A528" s="514"/>
      <c r="B528" s="4676"/>
      <c r="C528" s="532"/>
      <c r="D528" s="576"/>
      <c r="E528" s="582"/>
      <c r="F528" s="577"/>
      <c r="G528" s="577"/>
      <c r="H528" s="600"/>
      <c r="I528" s="577"/>
      <c r="J528" s="585">
        <v>1650</v>
      </c>
      <c r="K528" s="1250">
        <f>K526+J528</f>
        <v>14233004</v>
      </c>
    </row>
    <row r="529" spans="1:11">
      <c r="A529" s="557"/>
      <c r="B529" s="4658"/>
      <c r="C529" s="556" t="s">
        <v>869</v>
      </c>
      <c r="D529" s="4853" t="s">
        <v>1845</v>
      </c>
      <c r="E529" s="1136"/>
      <c r="F529" s="4849"/>
      <c r="G529" s="4849"/>
      <c r="H529" s="537"/>
      <c r="I529" s="4849">
        <v>315133</v>
      </c>
      <c r="J529" s="595"/>
      <c r="K529" s="1368">
        <f>K528-I529</f>
        <v>13917871</v>
      </c>
    </row>
    <row r="530" spans="1:11">
      <c r="A530" s="557"/>
      <c r="B530" s="4659"/>
      <c r="C530" s="555" t="s">
        <v>1928</v>
      </c>
      <c r="D530" s="4854"/>
      <c r="E530" s="4855"/>
      <c r="F530" s="4850"/>
      <c r="G530" s="4850"/>
      <c r="H530" s="515"/>
      <c r="I530" s="4850"/>
      <c r="J530" s="559"/>
      <c r="K530" s="1368"/>
    </row>
    <row r="531" spans="1:11">
      <c r="A531" s="514"/>
      <c r="B531" s="4676"/>
      <c r="C531" s="532"/>
      <c r="D531" s="576"/>
      <c r="E531" s="582"/>
      <c r="F531" s="577"/>
      <c r="G531" s="577"/>
      <c r="H531" s="600"/>
      <c r="I531" s="577"/>
      <c r="J531" s="585">
        <v>1650</v>
      </c>
      <c r="K531" s="1250">
        <f>K529+J531</f>
        <v>13919521</v>
      </c>
    </row>
    <row r="532" spans="1:11">
      <c r="A532" s="557"/>
      <c r="B532" s="4658"/>
      <c r="C532" s="556" t="s">
        <v>869</v>
      </c>
      <c r="D532" s="4853" t="s">
        <v>1845</v>
      </c>
      <c r="E532" s="1136"/>
      <c r="F532" s="4849"/>
      <c r="G532" s="4849"/>
      <c r="H532" s="537"/>
      <c r="I532" s="4849">
        <v>84983</v>
      </c>
      <c r="J532" s="595"/>
      <c r="K532" s="1368">
        <f>K531-I532</f>
        <v>13834538</v>
      </c>
    </row>
    <row r="533" spans="1:11">
      <c r="A533" s="557"/>
      <c r="B533" s="4659"/>
      <c r="C533" s="555" t="s">
        <v>1840</v>
      </c>
      <c r="D533" s="4854"/>
      <c r="E533" s="4855"/>
      <c r="F533" s="4850"/>
      <c r="G533" s="4850"/>
      <c r="H533" s="515"/>
      <c r="I533" s="4850"/>
      <c r="J533" s="559"/>
      <c r="K533" s="1368"/>
    </row>
    <row r="534" spans="1:11">
      <c r="A534" s="514"/>
      <c r="B534" s="4676"/>
      <c r="C534" s="532"/>
      <c r="D534" s="576"/>
      <c r="E534" s="582"/>
      <c r="F534" s="577"/>
      <c r="G534" s="577"/>
      <c r="H534" s="600"/>
      <c r="I534" s="577"/>
      <c r="J534" s="585">
        <v>1650</v>
      </c>
      <c r="K534" s="1250">
        <f>K532+J534</f>
        <v>13836188</v>
      </c>
    </row>
    <row r="535" spans="1:11">
      <c r="A535" s="557"/>
      <c r="B535" s="4658"/>
      <c r="C535" s="556" t="s">
        <v>869</v>
      </c>
      <c r="D535" s="4853" t="s">
        <v>1845</v>
      </c>
      <c r="E535" s="1136"/>
      <c r="F535" s="4849"/>
      <c r="G535" s="4849"/>
      <c r="H535" s="537"/>
      <c r="I535" s="4849">
        <v>71882</v>
      </c>
      <c r="J535" s="595"/>
      <c r="K535" s="1368">
        <f>K534-I535</f>
        <v>13764306</v>
      </c>
    </row>
    <row r="536" spans="1:11">
      <c r="A536" s="557"/>
      <c r="B536" s="4659"/>
      <c r="C536" s="555" t="s">
        <v>1872</v>
      </c>
      <c r="D536" s="4854"/>
      <c r="E536" s="4855"/>
      <c r="F536" s="4850"/>
      <c r="G536" s="4850"/>
      <c r="H536" s="515"/>
      <c r="I536" s="4850"/>
      <c r="J536" s="559"/>
      <c r="K536" s="1368"/>
    </row>
    <row r="537" spans="1:11">
      <c r="A537" s="514"/>
      <c r="B537" s="4657"/>
      <c r="C537" s="532"/>
      <c r="D537" s="576"/>
      <c r="E537" s="582"/>
      <c r="F537" s="577"/>
      <c r="G537" s="577"/>
      <c r="H537" s="600"/>
      <c r="I537" s="577"/>
      <c r="J537" s="585">
        <v>1650</v>
      </c>
      <c r="K537" s="1250">
        <f>K535+J537</f>
        <v>13765956</v>
      </c>
    </row>
    <row r="538" spans="1:11">
      <c r="A538" s="557"/>
      <c r="B538" s="4676"/>
      <c r="C538" s="556" t="s">
        <v>997</v>
      </c>
      <c r="D538" s="4860" t="s">
        <v>983</v>
      </c>
      <c r="E538" s="4864" t="s">
        <v>262</v>
      </c>
      <c r="F538" s="4862"/>
      <c r="G538" s="4866">
        <v>202500</v>
      </c>
      <c r="H538" s="534"/>
      <c r="I538" s="4862"/>
      <c r="J538" s="595"/>
      <c r="K538" s="1368">
        <f>K537-G538</f>
        <v>13563456</v>
      </c>
    </row>
    <row r="539" spans="1:11">
      <c r="A539" s="557"/>
      <c r="B539" s="4676"/>
      <c r="C539" s="555" t="s">
        <v>1581</v>
      </c>
      <c r="D539" s="4861" t="s">
        <v>38</v>
      </c>
      <c r="E539" s="4865"/>
      <c r="F539" s="4863"/>
      <c r="G539" s="4867"/>
      <c r="H539" s="515"/>
      <c r="I539" s="4863"/>
      <c r="J539" s="559"/>
      <c r="K539" s="1368"/>
    </row>
    <row r="540" spans="1:11">
      <c r="A540" s="2497"/>
      <c r="B540" s="4657"/>
      <c r="C540" s="532"/>
      <c r="D540" s="576"/>
      <c r="E540" s="584"/>
      <c r="F540" s="600"/>
      <c r="G540" s="600"/>
      <c r="H540" s="600"/>
      <c r="I540" s="600"/>
      <c r="J540" s="604">
        <v>1800</v>
      </c>
      <c r="K540" s="1250">
        <f>K538+J540</f>
        <v>13565256</v>
      </c>
    </row>
    <row r="541" spans="1:11">
      <c r="A541" s="557"/>
      <c r="B541" s="4676" t="s">
        <v>2203</v>
      </c>
      <c r="C541" s="457" t="s">
        <v>1109</v>
      </c>
      <c r="D541" s="4875" t="s">
        <v>1580</v>
      </c>
      <c r="E541" s="459" t="s">
        <v>1600</v>
      </c>
      <c r="F541" s="4868"/>
      <c r="G541" s="4873">
        <v>502500</v>
      </c>
      <c r="H541" s="4870"/>
      <c r="I541" s="4868"/>
      <c r="J541" s="534"/>
      <c r="K541" s="1368">
        <f>K540-G541</f>
        <v>13062756</v>
      </c>
    </row>
    <row r="542" spans="1:11">
      <c r="A542" s="557"/>
      <c r="B542" s="4676"/>
      <c r="C542" s="461" t="s">
        <v>1579</v>
      </c>
      <c r="D542" s="4876" t="s">
        <v>38</v>
      </c>
      <c r="E542" s="4872"/>
      <c r="F542" s="4869"/>
      <c r="G542" s="4874"/>
      <c r="H542" s="4871"/>
      <c r="I542" s="4869"/>
      <c r="J542" s="537"/>
      <c r="K542" s="1368"/>
    </row>
    <row r="543" spans="1:11">
      <c r="A543" s="2497"/>
      <c r="B543" s="4657"/>
      <c r="C543" s="2722"/>
      <c r="D543" s="891"/>
      <c r="E543" s="891"/>
      <c r="F543" s="586"/>
      <c r="G543" s="588"/>
      <c r="H543" s="586"/>
      <c r="I543" s="586"/>
      <c r="J543" s="585">
        <v>1800</v>
      </c>
      <c r="K543" s="1250">
        <f>K541+J543</f>
        <v>13064556</v>
      </c>
    </row>
    <row r="544" spans="1:11">
      <c r="A544" s="557"/>
      <c r="B544" s="4676"/>
      <c r="C544" s="517" t="s">
        <v>1109</v>
      </c>
      <c r="D544" s="4877" t="s">
        <v>1831</v>
      </c>
      <c r="E544" s="4883" t="s">
        <v>717</v>
      </c>
      <c r="F544" s="4879"/>
      <c r="G544" s="4879">
        <v>502500</v>
      </c>
      <c r="H544" s="4879"/>
      <c r="I544" s="4879"/>
      <c r="J544" s="4881"/>
      <c r="K544" s="1368">
        <f>K543-G544</f>
        <v>12562056</v>
      </c>
    </row>
    <row r="545" spans="1:11">
      <c r="A545" s="557"/>
      <c r="B545" s="4676"/>
      <c r="C545" s="477" t="s">
        <v>1179</v>
      </c>
      <c r="D545" s="4878" t="s">
        <v>250</v>
      </c>
      <c r="E545" s="4884"/>
      <c r="F545" s="4880"/>
      <c r="G545" s="4880"/>
      <c r="H545" s="4880"/>
      <c r="I545" s="4880"/>
      <c r="J545" s="4882"/>
      <c r="K545" s="1368"/>
    </row>
    <row r="546" spans="1:11">
      <c r="A546" s="2497"/>
      <c r="B546" s="4657"/>
      <c r="C546" s="1795"/>
      <c r="D546" s="576"/>
      <c r="E546" s="582"/>
      <c r="F546" s="577"/>
      <c r="G546" s="577"/>
      <c r="H546" s="600"/>
      <c r="I546" s="577"/>
      <c r="J546" s="604">
        <v>1800</v>
      </c>
      <c r="K546" s="1250">
        <f>K544+J546</f>
        <v>12563856</v>
      </c>
    </row>
    <row r="547" spans="1:11">
      <c r="A547" s="557"/>
      <c r="B547" s="4676" t="s">
        <v>2205</v>
      </c>
      <c r="C547" s="545" t="s">
        <v>1109</v>
      </c>
      <c r="D547" s="4889" t="s">
        <v>1471</v>
      </c>
      <c r="E547" s="4887" t="s">
        <v>1469</v>
      </c>
      <c r="F547" s="4885"/>
      <c r="G547" s="4885">
        <v>502500</v>
      </c>
      <c r="H547" s="4885"/>
      <c r="I547" s="4885"/>
      <c r="J547" s="4891"/>
      <c r="K547" s="1368">
        <f>K546-G547</f>
        <v>12061356</v>
      </c>
    </row>
    <row r="548" spans="1:11">
      <c r="A548" s="557"/>
      <c r="B548" s="4676"/>
      <c r="C548" s="538" t="s">
        <v>1468</v>
      </c>
      <c r="D548" s="4890" t="s">
        <v>1325</v>
      </c>
      <c r="E548" s="4888"/>
      <c r="F548" s="4886"/>
      <c r="G548" s="4886"/>
      <c r="H548" s="4886"/>
      <c r="I548" s="4886"/>
      <c r="J548" s="4892"/>
      <c r="K548" s="1368"/>
    </row>
    <row r="549" spans="1:11">
      <c r="A549" s="2497"/>
      <c r="B549" s="4657"/>
      <c r="C549" s="532"/>
      <c r="D549" s="576"/>
      <c r="E549" s="582"/>
      <c r="F549" s="577"/>
      <c r="G549" s="577"/>
      <c r="H549" s="600"/>
      <c r="I549" s="577"/>
      <c r="J549" s="604">
        <v>1800</v>
      </c>
      <c r="K549" s="1250">
        <f>K547+J549</f>
        <v>12063156</v>
      </c>
    </row>
    <row r="550" spans="1:11">
      <c r="A550" s="557"/>
      <c r="B550" s="4676"/>
      <c r="C550" s="550" t="s">
        <v>1278</v>
      </c>
      <c r="D550" s="4893" t="s">
        <v>1334</v>
      </c>
      <c r="E550" s="4895" t="s">
        <v>1348</v>
      </c>
      <c r="F550" s="534"/>
      <c r="G550" s="4897">
        <v>305000</v>
      </c>
      <c r="H550" s="534"/>
      <c r="I550" s="4897"/>
      <c r="J550" s="537"/>
      <c r="K550" s="1368">
        <f>K549-G550</f>
        <v>11758156</v>
      </c>
    </row>
    <row r="551" spans="1:11">
      <c r="A551" s="557"/>
      <c r="B551" s="4676"/>
      <c r="C551" s="551" t="s">
        <v>1333</v>
      </c>
      <c r="D551" s="4894" t="s">
        <v>918</v>
      </c>
      <c r="E551" s="4896"/>
      <c r="F551" s="537"/>
      <c r="G551" s="4898"/>
      <c r="H551" s="537"/>
      <c r="I551" s="4898"/>
      <c r="J551" s="537"/>
      <c r="K551" s="1368"/>
    </row>
    <row r="552" spans="1:11">
      <c r="A552" s="2497"/>
      <c r="B552" s="4657"/>
      <c r="C552" s="1795"/>
      <c r="D552" s="576"/>
      <c r="E552" s="582"/>
      <c r="F552" s="586"/>
      <c r="G552" s="586"/>
      <c r="H552" s="586"/>
      <c r="I552" s="586"/>
      <c r="J552" s="585">
        <v>3600</v>
      </c>
      <c r="K552" s="1250">
        <f>K550+J552</f>
        <v>11761756</v>
      </c>
    </row>
    <row r="553" spans="1:11">
      <c r="A553" s="557"/>
      <c r="B553" s="4676" t="s">
        <v>2206</v>
      </c>
      <c r="C553" s="556" t="s">
        <v>815</v>
      </c>
      <c r="D553" s="4903" t="s">
        <v>955</v>
      </c>
      <c r="E553" s="4901" t="s">
        <v>1232</v>
      </c>
      <c r="F553" s="4899"/>
      <c r="G553" s="4899"/>
      <c r="H553" s="4899"/>
      <c r="I553" s="4899">
        <v>491934</v>
      </c>
      <c r="J553" s="595"/>
      <c r="K553" s="1368">
        <f>K552-I553</f>
        <v>11269822</v>
      </c>
    </row>
    <row r="554" spans="1:11">
      <c r="A554" s="557"/>
      <c r="B554" s="4676"/>
      <c r="C554" s="555" t="s">
        <v>1186</v>
      </c>
      <c r="D554" s="4904" t="s">
        <v>956</v>
      </c>
      <c r="E554" s="4902"/>
      <c r="F554" s="4900"/>
      <c r="G554" s="4900"/>
      <c r="H554" s="4900"/>
      <c r="I554" s="4900"/>
      <c r="J554" s="595"/>
      <c r="K554" s="1368"/>
    </row>
    <row r="555" spans="1:11">
      <c r="A555" s="2497"/>
      <c r="B555" s="4657"/>
      <c r="C555" s="465"/>
      <c r="D555" s="602"/>
      <c r="E555" s="605"/>
      <c r="F555" s="577"/>
      <c r="G555" s="600"/>
      <c r="H555" s="600"/>
      <c r="I555" s="600"/>
      <c r="J555" s="585">
        <v>1800</v>
      </c>
      <c r="K555" s="1250">
        <f>K553+J555</f>
        <v>11271622</v>
      </c>
    </row>
    <row r="556" spans="1:11">
      <c r="A556" s="557"/>
      <c r="B556" s="4658"/>
      <c r="C556" s="556" t="s">
        <v>796</v>
      </c>
      <c r="D556" s="4903" t="s">
        <v>955</v>
      </c>
      <c r="E556" s="4901" t="s">
        <v>1232</v>
      </c>
      <c r="F556" s="4899"/>
      <c r="G556" s="4899"/>
      <c r="H556" s="4899"/>
      <c r="I556" s="4899">
        <v>98300</v>
      </c>
      <c r="J556" s="4905"/>
      <c r="K556" s="1368">
        <f>K555-I556</f>
        <v>11173322</v>
      </c>
    </row>
    <row r="557" spans="1:11">
      <c r="A557" s="557"/>
      <c r="B557" s="4659"/>
      <c r="C557" s="477" t="s">
        <v>1187</v>
      </c>
      <c r="D557" s="4904" t="s">
        <v>956</v>
      </c>
      <c r="E557" s="4902"/>
      <c r="F557" s="4900"/>
      <c r="G557" s="4900"/>
      <c r="H557" s="4900"/>
      <c r="I557" s="4900"/>
      <c r="J557" s="4906"/>
      <c r="K557" s="1368"/>
    </row>
    <row r="558" spans="1:11">
      <c r="A558" s="514"/>
      <c r="B558" s="4676"/>
      <c r="C558" s="532"/>
      <c r="D558" s="576"/>
      <c r="E558" s="582"/>
      <c r="F558" s="577"/>
      <c r="G558" s="577"/>
      <c r="H558" s="600"/>
      <c r="I558" s="577"/>
      <c r="J558" s="604">
        <v>750</v>
      </c>
      <c r="K558" s="1250">
        <f>K556+J558</f>
        <v>11174072</v>
      </c>
    </row>
    <row r="559" spans="1:11">
      <c r="A559" s="557"/>
      <c r="B559" s="4658"/>
      <c r="C559" s="556" t="s">
        <v>796</v>
      </c>
      <c r="D559" s="4903" t="s">
        <v>955</v>
      </c>
      <c r="E559" s="4901" t="s">
        <v>1232</v>
      </c>
      <c r="F559" s="4899"/>
      <c r="G559" s="4899"/>
      <c r="H559" s="4899"/>
      <c r="I559" s="4899">
        <v>48800</v>
      </c>
      <c r="J559" s="4905"/>
      <c r="K559" s="1368">
        <f>K558-I559</f>
        <v>11125272</v>
      </c>
    </row>
    <row r="560" spans="1:11">
      <c r="A560" s="557"/>
      <c r="B560" s="4659"/>
      <c r="C560" s="477" t="s">
        <v>2260</v>
      </c>
      <c r="D560" s="4904" t="s">
        <v>956</v>
      </c>
      <c r="E560" s="4902"/>
      <c r="F560" s="4900"/>
      <c r="G560" s="4900"/>
      <c r="H560" s="4900"/>
      <c r="I560" s="4900"/>
      <c r="J560" s="4906"/>
      <c r="K560" s="1368"/>
    </row>
    <row r="561" spans="1:11">
      <c r="A561" s="514"/>
      <c r="B561" s="4676"/>
      <c r="C561" s="532"/>
      <c r="D561" s="576"/>
      <c r="E561" s="582"/>
      <c r="F561" s="577"/>
      <c r="G561" s="577"/>
      <c r="H561" s="600"/>
      <c r="I561" s="577"/>
      <c r="J561" s="604">
        <v>750</v>
      </c>
      <c r="K561" s="1250">
        <f>K559+J561</f>
        <v>11126022</v>
      </c>
    </row>
    <row r="562" spans="1:11">
      <c r="A562" s="557"/>
      <c r="B562" s="4658"/>
      <c r="C562" s="556" t="s">
        <v>796</v>
      </c>
      <c r="D562" s="4903" t="s">
        <v>955</v>
      </c>
      <c r="E562" s="4901" t="s">
        <v>1232</v>
      </c>
      <c r="F562" s="4899"/>
      <c r="G562" s="4899"/>
      <c r="H562" s="4899"/>
      <c r="I562" s="4899">
        <v>48800</v>
      </c>
      <c r="J562" s="4905"/>
      <c r="K562" s="1368">
        <f>K561-I562</f>
        <v>11077222</v>
      </c>
    </row>
    <row r="563" spans="1:11">
      <c r="A563" s="557"/>
      <c r="B563" s="4659"/>
      <c r="C563" s="477" t="s">
        <v>2259</v>
      </c>
      <c r="D563" s="4904" t="s">
        <v>956</v>
      </c>
      <c r="E563" s="4902"/>
      <c r="F563" s="4900"/>
      <c r="G563" s="4900"/>
      <c r="H563" s="4900"/>
      <c r="I563" s="4900"/>
      <c r="J563" s="4906"/>
      <c r="K563" s="1368"/>
    </row>
    <row r="564" spans="1:11">
      <c r="A564" s="514"/>
      <c r="B564" s="4676"/>
      <c r="C564" s="532"/>
      <c r="D564" s="576"/>
      <c r="E564" s="582"/>
      <c r="F564" s="577"/>
      <c r="G564" s="577"/>
      <c r="H564" s="600"/>
      <c r="I564" s="577"/>
      <c r="J564" s="604">
        <v>750</v>
      </c>
      <c r="K564" s="1250">
        <f>K562+J564</f>
        <v>11077972</v>
      </c>
    </row>
    <row r="565" spans="1:11">
      <c r="A565" s="557"/>
      <c r="B565" s="4658"/>
      <c r="C565" s="474" t="s">
        <v>781</v>
      </c>
      <c r="D565" s="4903" t="s">
        <v>1901</v>
      </c>
      <c r="E565" s="4901"/>
      <c r="F565" s="4899"/>
      <c r="G565" s="4899"/>
      <c r="H565" s="534"/>
      <c r="I565" s="2567">
        <v>29640</v>
      </c>
      <c r="J565" s="595"/>
      <c r="K565" s="1368">
        <f>K564-I565</f>
        <v>11048332</v>
      </c>
    </row>
    <row r="566" spans="1:11">
      <c r="A566" s="557"/>
      <c r="B566" s="4659"/>
      <c r="C566" s="477" t="s">
        <v>1900</v>
      </c>
      <c r="D566" s="4904" t="s">
        <v>1902</v>
      </c>
      <c r="E566" s="4902"/>
      <c r="F566" s="4900"/>
      <c r="G566" s="4900"/>
      <c r="H566" s="515"/>
      <c r="I566" s="2568"/>
      <c r="J566" s="595"/>
      <c r="K566" s="1368"/>
    </row>
    <row r="567" spans="1:11">
      <c r="A567" s="514"/>
      <c r="B567" s="4676"/>
      <c r="C567" s="1980"/>
      <c r="D567" s="576"/>
      <c r="E567" s="582"/>
      <c r="F567" s="577"/>
      <c r="G567" s="577"/>
      <c r="H567" s="586"/>
      <c r="I567" s="575"/>
      <c r="J567" s="586">
        <v>1500</v>
      </c>
      <c r="K567" s="1250">
        <f>K565+J567</f>
        <v>11049832</v>
      </c>
    </row>
    <row r="568" spans="1:11">
      <c r="A568" s="557"/>
      <c r="B568" s="4658" t="s">
        <v>2207</v>
      </c>
      <c r="C568" s="474" t="s">
        <v>1907</v>
      </c>
      <c r="D568" s="4907" t="s">
        <v>224</v>
      </c>
      <c r="E568" s="974" t="s">
        <v>176</v>
      </c>
      <c r="F568" s="4911"/>
      <c r="G568" s="4911">
        <v>405000</v>
      </c>
      <c r="H568" s="537"/>
      <c r="I568" s="4911"/>
      <c r="J568" s="595"/>
      <c r="K568" s="1368">
        <f>K567-G568</f>
        <v>10644832</v>
      </c>
    </row>
    <row r="569" spans="1:11">
      <c r="A569" s="557"/>
      <c r="B569" s="4659"/>
      <c r="C569" s="555" t="s">
        <v>757</v>
      </c>
      <c r="D569" s="4908" t="s">
        <v>758</v>
      </c>
      <c r="E569" s="4916"/>
      <c r="F569" s="4912"/>
      <c r="G569" s="4912"/>
      <c r="H569" s="515"/>
      <c r="I569" s="4912"/>
      <c r="J569" s="595"/>
      <c r="K569" s="1368"/>
    </row>
    <row r="570" spans="1:11">
      <c r="A570" s="514"/>
      <c r="B570" s="4676"/>
      <c r="C570" s="532"/>
      <c r="D570" s="576"/>
      <c r="E570" s="582"/>
      <c r="F570" s="575"/>
      <c r="G570" s="575"/>
      <c r="H570" s="2200"/>
      <c r="I570" s="575"/>
      <c r="J570" s="585">
        <v>3600</v>
      </c>
      <c r="K570" s="1250">
        <f>K568+J570</f>
        <v>10648432</v>
      </c>
    </row>
    <row r="571" spans="1:11">
      <c r="A571" s="557"/>
      <c r="B571" s="4658"/>
      <c r="C571" s="556" t="s">
        <v>997</v>
      </c>
      <c r="D571" s="4907" t="s">
        <v>1049</v>
      </c>
      <c r="E571" s="4909" t="s">
        <v>126</v>
      </c>
      <c r="F571" s="4911"/>
      <c r="G571" s="4911">
        <v>202500</v>
      </c>
      <c r="H571" s="4911"/>
      <c r="I571" s="4911"/>
      <c r="J571" s="4917"/>
      <c r="K571" s="1368">
        <f>K570-G571</f>
        <v>10445932</v>
      </c>
    </row>
    <row r="572" spans="1:11">
      <c r="A572" s="557"/>
      <c r="B572" s="4659"/>
      <c r="C572" s="555" t="s">
        <v>1048</v>
      </c>
      <c r="D572" s="4908" t="s">
        <v>956</v>
      </c>
      <c r="E572" s="4910"/>
      <c r="F572" s="4912"/>
      <c r="G572" s="4912"/>
      <c r="H572" s="4912"/>
      <c r="I572" s="4912"/>
      <c r="J572" s="4918"/>
      <c r="K572" s="1368"/>
    </row>
    <row r="573" spans="1:11">
      <c r="A573" s="514"/>
      <c r="B573" s="4676"/>
      <c r="C573" s="532"/>
      <c r="D573" s="576"/>
      <c r="E573" s="582"/>
      <c r="F573" s="577"/>
      <c r="G573" s="577"/>
      <c r="H573" s="600"/>
      <c r="I573" s="577"/>
      <c r="J573" s="585">
        <v>1800</v>
      </c>
      <c r="K573" s="1250">
        <f>K571+J573</f>
        <v>10447732</v>
      </c>
    </row>
    <row r="574" spans="1:11">
      <c r="A574" s="557"/>
      <c r="B574" s="4658"/>
      <c r="C574" s="517" t="s">
        <v>1716</v>
      </c>
      <c r="D574" s="4907" t="s">
        <v>2104</v>
      </c>
      <c r="E574" s="4909"/>
      <c r="F574" s="4913"/>
      <c r="G574" s="4913"/>
      <c r="H574" s="537"/>
      <c r="I574" s="4913">
        <v>100200</v>
      </c>
      <c r="J574" s="595"/>
      <c r="K574" s="1368">
        <f>K573-I574</f>
        <v>10347532</v>
      </c>
    </row>
    <row r="575" spans="1:11">
      <c r="A575" s="557"/>
      <c r="B575" s="4659"/>
      <c r="C575" s="555" t="s">
        <v>1077</v>
      </c>
      <c r="D575" s="4908" t="s">
        <v>1804</v>
      </c>
      <c r="E575" s="4910"/>
      <c r="F575" s="4914"/>
      <c r="G575" s="4914"/>
      <c r="H575" s="515"/>
      <c r="I575" s="1976"/>
      <c r="J575" s="595"/>
      <c r="K575" s="1368"/>
    </row>
    <row r="576" spans="1:11">
      <c r="A576" s="514"/>
      <c r="B576" s="4676"/>
      <c r="C576" s="532"/>
      <c r="D576" s="576"/>
      <c r="E576" s="582"/>
      <c r="F576" s="577"/>
      <c r="G576" s="577"/>
      <c r="H576" s="600"/>
      <c r="I576" s="2034"/>
      <c r="J576" s="585">
        <v>750</v>
      </c>
      <c r="K576" s="1250">
        <f>K574+J576</f>
        <v>10348282</v>
      </c>
    </row>
    <row r="577" spans="1:11">
      <c r="A577" s="557"/>
      <c r="B577" s="4658"/>
      <c r="C577" s="545" t="s">
        <v>997</v>
      </c>
      <c r="D577" s="4907" t="s">
        <v>1121</v>
      </c>
      <c r="E577" s="4919" t="s">
        <v>43</v>
      </c>
      <c r="F577" s="4911"/>
      <c r="G577" s="4911">
        <v>202500</v>
      </c>
      <c r="H577" s="537"/>
      <c r="I577" s="4911"/>
      <c r="J577" s="595"/>
      <c r="K577" s="1368">
        <f>K576-G577</f>
        <v>10145782</v>
      </c>
    </row>
    <row r="578" spans="1:11">
      <c r="A578" s="557"/>
      <c r="B578" s="4659"/>
      <c r="C578" s="555" t="s">
        <v>1120</v>
      </c>
      <c r="D578" s="4908" t="s">
        <v>1878</v>
      </c>
      <c r="E578" s="4920"/>
      <c r="F578" s="4912"/>
      <c r="G578" s="4912"/>
      <c r="H578" s="515"/>
      <c r="I578" s="4912"/>
      <c r="J578" s="595"/>
      <c r="K578" s="1368"/>
    </row>
    <row r="579" spans="1:11">
      <c r="A579" s="514"/>
      <c r="B579" s="4676"/>
      <c r="C579" s="532"/>
      <c r="D579" s="576"/>
      <c r="E579" s="582"/>
      <c r="F579" s="577"/>
      <c r="G579" s="577"/>
      <c r="H579" s="600"/>
      <c r="I579" s="577"/>
      <c r="J579" s="585">
        <v>1800</v>
      </c>
      <c r="K579" s="1250">
        <f>K577+J579</f>
        <v>10147582</v>
      </c>
    </row>
    <row r="580" spans="1:11">
      <c r="A580" s="557"/>
      <c r="B580" s="4658"/>
      <c r="C580" s="474" t="s">
        <v>1369</v>
      </c>
      <c r="D580" s="4907" t="s">
        <v>1532</v>
      </c>
      <c r="E580" s="4915" t="s">
        <v>1233</v>
      </c>
      <c r="F580" s="4911"/>
      <c r="G580" s="4911">
        <v>705000</v>
      </c>
      <c r="H580" s="4911"/>
      <c r="I580" s="4911"/>
      <c r="J580" s="4917"/>
      <c r="K580" s="1368">
        <f>K579-G580</f>
        <v>9442582</v>
      </c>
    </row>
    <row r="581" spans="1:11">
      <c r="A581" s="557"/>
      <c r="B581" s="4659"/>
      <c r="C581" s="477" t="s">
        <v>1172</v>
      </c>
      <c r="D581" s="4908" t="s">
        <v>1570</v>
      </c>
      <c r="E581" s="4916"/>
      <c r="F581" s="4912"/>
      <c r="G581" s="4912"/>
      <c r="H581" s="4912"/>
      <c r="I581" s="4912"/>
      <c r="J581" s="4918"/>
      <c r="K581" s="1368"/>
    </row>
    <row r="582" spans="1:11">
      <c r="A582" s="514"/>
      <c r="B582" s="4676"/>
      <c r="C582" s="532"/>
      <c r="D582" s="576"/>
      <c r="E582" s="582"/>
      <c r="F582" s="2199"/>
      <c r="G582" s="575"/>
      <c r="H582" s="586"/>
      <c r="I582" s="575"/>
      <c r="J582" s="585">
        <v>3600</v>
      </c>
      <c r="K582" s="1250">
        <f>K580+J582</f>
        <v>9446182</v>
      </c>
    </row>
    <row r="583" spans="1:11">
      <c r="A583" s="557"/>
      <c r="B583" s="4658" t="s">
        <v>2208</v>
      </c>
      <c r="C583" s="556" t="s">
        <v>1109</v>
      </c>
      <c r="D583" s="4923" t="s">
        <v>278</v>
      </c>
      <c r="E583" s="974" t="s">
        <v>279</v>
      </c>
      <c r="F583" s="4921"/>
      <c r="G583" s="4921">
        <v>502500</v>
      </c>
      <c r="H583" s="4921"/>
      <c r="I583" s="4921"/>
      <c r="J583" s="4926"/>
      <c r="K583" s="1368">
        <f>K582-G583</f>
        <v>8943682</v>
      </c>
    </row>
    <row r="584" spans="1:11">
      <c r="A584" s="557"/>
      <c r="B584" s="4659"/>
      <c r="C584" s="555" t="s">
        <v>1527</v>
      </c>
      <c r="D584" s="4924" t="s">
        <v>38</v>
      </c>
      <c r="E584" s="4925"/>
      <c r="F584" s="4922"/>
      <c r="G584" s="4922"/>
      <c r="H584" s="4922"/>
      <c r="I584" s="4922"/>
      <c r="J584" s="4927"/>
      <c r="K584" s="1368"/>
    </row>
    <row r="585" spans="1:11">
      <c r="A585" s="514"/>
      <c r="B585" s="4676"/>
      <c r="C585" s="529"/>
      <c r="D585" s="602"/>
      <c r="E585" s="605"/>
      <c r="F585" s="577"/>
      <c r="G585" s="577"/>
      <c r="H585" s="600"/>
      <c r="I585" s="577"/>
      <c r="J585" s="604">
        <v>1800</v>
      </c>
      <c r="K585" s="1250">
        <f>K583+J585</f>
        <v>8945482</v>
      </c>
    </row>
    <row r="586" spans="1:11">
      <c r="A586" s="557"/>
      <c r="B586" s="4658" t="s">
        <v>2209</v>
      </c>
      <c r="C586" s="545" t="s">
        <v>864</v>
      </c>
      <c r="D586" s="4930" t="s">
        <v>1121</v>
      </c>
      <c r="E586" s="4934" t="s">
        <v>43</v>
      </c>
      <c r="F586" s="4928"/>
      <c r="G586" s="4928">
        <v>102500</v>
      </c>
      <c r="H586" s="537"/>
      <c r="I586" s="4928"/>
      <c r="J586" s="595"/>
      <c r="K586" s="1368">
        <f>K585-G586</f>
        <v>8842982</v>
      </c>
    </row>
    <row r="587" spans="1:11">
      <c r="A587" s="557"/>
      <c r="B587" s="4659"/>
      <c r="C587" s="555" t="s">
        <v>2265</v>
      </c>
      <c r="D587" s="4931" t="s">
        <v>1878</v>
      </c>
      <c r="E587" s="4935"/>
      <c r="F587" s="4929"/>
      <c r="G587" s="4929"/>
      <c r="H587" s="515"/>
      <c r="I587" s="4929"/>
      <c r="J587" s="595"/>
      <c r="K587" s="1368"/>
    </row>
    <row r="588" spans="1:11">
      <c r="A588" s="514"/>
      <c r="B588" s="4676"/>
      <c r="C588" s="532"/>
      <c r="D588" s="576"/>
      <c r="E588" s="582"/>
      <c r="F588" s="577"/>
      <c r="G588" s="577"/>
      <c r="H588" s="600"/>
      <c r="I588" s="577"/>
      <c r="J588" s="585">
        <v>1800</v>
      </c>
      <c r="K588" s="1250">
        <f>K586+J588</f>
        <v>8844782</v>
      </c>
    </row>
    <row r="589" spans="1:11">
      <c r="A589" s="557"/>
      <c r="B589" s="4658"/>
      <c r="C589" s="556" t="s">
        <v>1710</v>
      </c>
      <c r="D589" s="4930" t="s">
        <v>1939</v>
      </c>
      <c r="E589" s="4934" t="s">
        <v>1894</v>
      </c>
      <c r="F589" s="4932"/>
      <c r="G589" s="4932"/>
      <c r="H589" s="3052"/>
      <c r="I589" s="3052">
        <v>10390</v>
      </c>
      <c r="J589" s="1996"/>
      <c r="K589" s="1368">
        <f>K588-I589</f>
        <v>8834392</v>
      </c>
    </row>
    <row r="590" spans="1:11">
      <c r="A590" s="557"/>
      <c r="B590" s="4659"/>
      <c r="C590" s="555" t="s">
        <v>1938</v>
      </c>
      <c r="D590" s="4931" t="s">
        <v>1819</v>
      </c>
      <c r="E590" s="4935"/>
      <c r="F590" s="4933"/>
      <c r="G590" s="4933"/>
      <c r="H590" s="980"/>
      <c r="I590" s="3053"/>
      <c r="J590" s="571"/>
      <c r="K590" s="1368"/>
    </row>
    <row r="591" spans="1:11">
      <c r="A591" s="514"/>
      <c r="B591" s="4676"/>
      <c r="C591" s="532"/>
      <c r="D591" s="576"/>
      <c r="E591" s="582"/>
      <c r="F591" s="575"/>
      <c r="G591" s="575"/>
      <c r="H591" s="586"/>
      <c r="I591" s="575"/>
      <c r="J591" s="585">
        <v>1500</v>
      </c>
      <c r="K591" s="1250">
        <f>K589+J591</f>
        <v>8835892</v>
      </c>
    </row>
    <row r="592" spans="1:11">
      <c r="A592" s="557"/>
      <c r="B592" s="4658" t="s">
        <v>2210</v>
      </c>
      <c r="C592" s="556" t="s">
        <v>781</v>
      </c>
      <c r="D592" s="485" t="s">
        <v>1859</v>
      </c>
      <c r="E592" s="4938"/>
      <c r="F592" s="9492"/>
      <c r="G592" s="9492"/>
      <c r="H592" s="9492"/>
      <c r="I592" s="9492">
        <v>114140</v>
      </c>
      <c r="J592" s="4943"/>
      <c r="K592" s="1368">
        <f>K591-I592</f>
        <v>8721752</v>
      </c>
    </row>
    <row r="593" spans="1:11">
      <c r="A593" s="557"/>
      <c r="B593" s="4659"/>
      <c r="C593" s="555" t="s">
        <v>1208</v>
      </c>
      <c r="D593" s="486" t="s">
        <v>814</v>
      </c>
      <c r="E593" s="4939"/>
      <c r="F593" s="9493"/>
      <c r="G593" s="9493"/>
      <c r="H593" s="9493"/>
      <c r="I593" s="9493"/>
      <c r="J593" s="4944"/>
      <c r="K593" s="1368"/>
    </row>
    <row r="594" spans="1:11">
      <c r="A594" s="514"/>
      <c r="B594" s="4676"/>
      <c r="C594" s="532"/>
      <c r="D594" s="576"/>
      <c r="E594" s="582"/>
      <c r="F594" s="577"/>
      <c r="G594" s="577"/>
      <c r="H594" s="600"/>
      <c r="I594" s="577"/>
      <c r="J594" s="604">
        <v>1500</v>
      </c>
      <c r="K594" s="1250">
        <f>K592+J594</f>
        <v>8723252</v>
      </c>
    </row>
    <row r="595" spans="1:11">
      <c r="A595" s="557"/>
      <c r="B595" s="4658"/>
      <c r="C595" s="497" t="s">
        <v>815</v>
      </c>
      <c r="D595" s="4936"/>
      <c r="E595" s="974"/>
      <c r="F595" s="4940"/>
      <c r="G595" s="4940"/>
      <c r="H595" s="537"/>
      <c r="I595" s="1975">
        <v>328676</v>
      </c>
      <c r="J595" s="595"/>
      <c r="K595" s="1368">
        <f>K594-I595</f>
        <v>8394576</v>
      </c>
    </row>
    <row r="596" spans="1:11">
      <c r="A596" s="557"/>
      <c r="B596" s="4659"/>
      <c r="C596" s="497" t="s">
        <v>1917</v>
      </c>
      <c r="D596" s="4937"/>
      <c r="E596" s="4942"/>
      <c r="F596" s="4941"/>
      <c r="G596" s="4941"/>
      <c r="H596" s="515"/>
      <c r="I596" s="1976"/>
      <c r="J596" s="595"/>
      <c r="K596" s="1368"/>
    </row>
    <row r="597" spans="1:11">
      <c r="A597" s="514"/>
      <c r="B597" s="4676"/>
      <c r="C597" s="532"/>
      <c r="D597" s="576"/>
      <c r="E597" s="582"/>
      <c r="F597" s="577"/>
      <c r="G597" s="577"/>
      <c r="H597" s="600"/>
      <c r="I597" s="2034"/>
      <c r="J597" s="585">
        <v>1800</v>
      </c>
      <c r="K597" s="1250">
        <f>K595+J597</f>
        <v>8396376</v>
      </c>
    </row>
    <row r="598" spans="1:11">
      <c r="A598" s="557"/>
      <c r="B598" s="4658" t="s">
        <v>2211</v>
      </c>
      <c r="C598" s="556" t="s">
        <v>1109</v>
      </c>
      <c r="D598" s="4947" t="s">
        <v>1112</v>
      </c>
      <c r="E598" s="974" t="s">
        <v>1114</v>
      </c>
      <c r="F598" s="4945"/>
      <c r="G598" s="4945">
        <v>502500</v>
      </c>
      <c r="H598" s="537"/>
      <c r="I598" s="1975"/>
      <c r="J598" s="595"/>
      <c r="K598" s="1368">
        <f>K597-G598</f>
        <v>7893876</v>
      </c>
    </row>
    <row r="599" spans="1:11">
      <c r="A599" s="557"/>
      <c r="B599" s="4659"/>
      <c r="C599" s="555" t="s">
        <v>1111</v>
      </c>
      <c r="D599" s="4948" t="s">
        <v>1113</v>
      </c>
      <c r="E599" s="4953"/>
      <c r="F599" s="4946"/>
      <c r="G599" s="4946"/>
      <c r="H599" s="515"/>
      <c r="I599" s="1976"/>
      <c r="J599" s="595"/>
      <c r="K599" s="1368"/>
    </row>
    <row r="600" spans="1:11">
      <c r="A600" s="514"/>
      <c r="B600" s="4676"/>
      <c r="C600" s="532"/>
      <c r="D600" s="576"/>
      <c r="E600" s="582"/>
      <c r="F600" s="575"/>
      <c r="G600" s="575"/>
      <c r="H600" s="586"/>
      <c r="I600" s="2196"/>
      <c r="J600" s="585">
        <v>1800</v>
      </c>
      <c r="K600" s="1250">
        <f>K598+J600</f>
        <v>7895676</v>
      </c>
    </row>
    <row r="601" spans="1:11">
      <c r="A601" s="557"/>
      <c r="B601" s="4658"/>
      <c r="C601" s="517" t="s">
        <v>952</v>
      </c>
      <c r="D601" s="4947" t="s">
        <v>1862</v>
      </c>
      <c r="E601" s="4949" t="s">
        <v>1863</v>
      </c>
      <c r="F601" s="4945"/>
      <c r="G601" s="4951">
        <v>52500</v>
      </c>
      <c r="H601" s="4945"/>
      <c r="I601" s="4945"/>
      <c r="J601" s="4954"/>
      <c r="K601" s="1368">
        <f>K600-G601</f>
        <v>7843176</v>
      </c>
    </row>
    <row r="602" spans="1:11">
      <c r="A602" s="557"/>
      <c r="B602" s="4659"/>
      <c r="C602" s="555" t="s">
        <v>1861</v>
      </c>
      <c r="D602" s="4948" t="s">
        <v>1819</v>
      </c>
      <c r="E602" s="4950"/>
      <c r="F602" s="4946"/>
      <c r="G602" s="4952"/>
      <c r="H602" s="4946"/>
      <c r="I602" s="4946"/>
      <c r="J602" s="4955"/>
      <c r="K602" s="1368"/>
    </row>
    <row r="603" spans="1:11">
      <c r="A603" s="514"/>
      <c r="B603" s="4676"/>
      <c r="C603" s="532"/>
      <c r="D603" s="576"/>
      <c r="E603" s="582"/>
      <c r="F603" s="577"/>
      <c r="G603" s="577"/>
      <c r="H603" s="600"/>
      <c r="I603" s="577"/>
      <c r="J603" s="604">
        <v>1800</v>
      </c>
      <c r="K603" s="1250">
        <f>K601+J603</f>
        <v>7844976</v>
      </c>
    </row>
    <row r="604" spans="1:11">
      <c r="A604" s="557"/>
      <c r="B604" s="4658"/>
      <c r="C604" s="517" t="s">
        <v>2212</v>
      </c>
      <c r="D604" s="4947" t="s">
        <v>1862</v>
      </c>
      <c r="E604" s="4949" t="s">
        <v>1863</v>
      </c>
      <c r="F604" s="4945"/>
      <c r="G604" s="4951">
        <v>207876</v>
      </c>
      <c r="H604" s="4945"/>
      <c r="I604" s="4945"/>
      <c r="J604" s="4954"/>
      <c r="K604" s="1368">
        <f>K603-G604</f>
        <v>7637100</v>
      </c>
    </row>
    <row r="605" spans="1:11">
      <c r="A605" s="557"/>
      <c r="B605" s="4659"/>
      <c r="C605" s="555" t="s">
        <v>2213</v>
      </c>
      <c r="D605" s="4948" t="s">
        <v>1819</v>
      </c>
      <c r="E605" s="4950"/>
      <c r="F605" s="4946"/>
      <c r="G605" s="4952"/>
      <c r="H605" s="4946"/>
      <c r="I605" s="4946"/>
      <c r="J605" s="4955"/>
      <c r="K605" s="1368"/>
    </row>
    <row r="606" spans="1:11">
      <c r="A606" s="514"/>
      <c r="B606" s="4676"/>
      <c r="C606" s="532"/>
      <c r="D606" s="576"/>
      <c r="E606" s="582"/>
      <c r="F606" s="577"/>
      <c r="G606" s="577"/>
      <c r="H606" s="600"/>
      <c r="I606" s="577"/>
      <c r="J606" s="604">
        <v>700</v>
      </c>
      <c r="K606" s="1250">
        <f>K604+J606</f>
        <v>7637800</v>
      </c>
    </row>
    <row r="607" spans="1:11" ht="15.75">
      <c r="A607" s="9537" t="s">
        <v>1132</v>
      </c>
      <c r="B607" s="9538"/>
      <c r="C607" s="9538"/>
      <c r="D607" s="9538"/>
      <c r="E607" s="9539"/>
      <c r="F607" s="511">
        <f>SUM(F3:F606)</f>
        <v>40000000</v>
      </c>
      <c r="G607" s="511">
        <f>SUM(G3:G606)</f>
        <v>30354086</v>
      </c>
      <c r="H607" s="511">
        <f>SUM(H3:H606)</f>
        <v>17887915</v>
      </c>
      <c r="I607" s="511">
        <f>SUM(I3:I606)</f>
        <v>23772262</v>
      </c>
      <c r="J607" s="511">
        <f>SUM(J3:J606)</f>
        <v>311200</v>
      </c>
      <c r="K607" s="1647">
        <f>K3+F607-G607-H607-I607+J607</f>
        <v>7637800</v>
      </c>
    </row>
    <row r="608" spans="1:11" ht="15.75">
      <c r="A608" s="9531" t="s">
        <v>242</v>
      </c>
      <c r="B608" s="9532"/>
      <c r="C608" s="9532"/>
      <c r="D608" s="9532"/>
      <c r="E608" s="9533"/>
      <c r="F608" s="512">
        <f>'Juli''15'!F479</f>
        <v>578500000</v>
      </c>
      <c r="G608" s="512">
        <f>'Juli''15'!G479</f>
        <v>229960440</v>
      </c>
      <c r="H608" s="512">
        <f>'Juli''15'!H479</f>
        <v>131333783</v>
      </c>
      <c r="I608" s="512">
        <f>'Juli''15'!I479</f>
        <v>191423260</v>
      </c>
      <c r="J608" s="512">
        <f>'Juli''15'!J479</f>
        <v>2736050</v>
      </c>
      <c r="K608" s="1648">
        <f>'Juli''15'!K479</f>
        <v>318779781</v>
      </c>
    </row>
    <row r="609" spans="1:11" ht="15.75">
      <c r="A609" s="9534" t="s">
        <v>243</v>
      </c>
      <c r="B609" s="9535"/>
      <c r="C609" s="9535"/>
      <c r="D609" s="9535"/>
      <c r="E609" s="9536"/>
      <c r="F609" s="513">
        <f t="shared" ref="F609:K609" si="0">F607+F608</f>
        <v>618500000</v>
      </c>
      <c r="G609" s="513">
        <f t="shared" si="0"/>
        <v>260314526</v>
      </c>
      <c r="H609" s="513">
        <f t="shared" si="0"/>
        <v>149221698</v>
      </c>
      <c r="I609" s="513">
        <f t="shared" si="0"/>
        <v>215195522</v>
      </c>
      <c r="J609" s="513">
        <f t="shared" si="0"/>
        <v>3047250</v>
      </c>
      <c r="K609" s="1649">
        <f t="shared" si="0"/>
        <v>326417581</v>
      </c>
    </row>
    <row r="613" spans="1:11">
      <c r="B613" s="4803" t="s">
        <v>2197</v>
      </c>
      <c r="C613" s="4804"/>
      <c r="F613" s="4803" t="s">
        <v>2198</v>
      </c>
    </row>
    <row r="614" spans="1:11">
      <c r="B614" s="4805" t="s">
        <v>238</v>
      </c>
      <c r="C614" s="4804"/>
      <c r="F614" s="4805" t="s">
        <v>2199</v>
      </c>
    </row>
  </sheetData>
  <mergeCells count="102">
    <mergeCell ref="F592:F593"/>
    <mergeCell ref="G592:G593"/>
    <mergeCell ref="H592:H593"/>
    <mergeCell ref="I592:I593"/>
    <mergeCell ref="A55:A56"/>
    <mergeCell ref="H397:H398"/>
    <mergeCell ref="I397:I398"/>
    <mergeCell ref="J397:J398"/>
    <mergeCell ref="H175:H176"/>
    <mergeCell ref="I175:I176"/>
    <mergeCell ref="J175:J176"/>
    <mergeCell ref="F397:F398"/>
    <mergeCell ref="G397:G398"/>
    <mergeCell ref="A76:A77"/>
    <mergeCell ref="A355:A356"/>
    <mergeCell ref="A328:A329"/>
    <mergeCell ref="A331:A332"/>
    <mergeCell ref="A334:A335"/>
    <mergeCell ref="A352:A353"/>
    <mergeCell ref="A382:A383"/>
    <mergeCell ref="A385:A386"/>
    <mergeCell ref="A388:A389"/>
    <mergeCell ref="A349:A350"/>
    <mergeCell ref="A391:A392"/>
    <mergeCell ref="A358:A359"/>
    <mergeCell ref="A361:A362"/>
    <mergeCell ref="A364:A365"/>
    <mergeCell ref="A367:A368"/>
    <mergeCell ref="A370:A371"/>
    <mergeCell ref="A373:A374"/>
    <mergeCell ref="A376:A377"/>
    <mergeCell ref="A379:A380"/>
    <mergeCell ref="J1:J2"/>
    <mergeCell ref="A7:A8"/>
    <mergeCell ref="K1:K2"/>
    <mergeCell ref="A3:C3"/>
    <mergeCell ref="A1:A2"/>
    <mergeCell ref="B1:B2"/>
    <mergeCell ref="C1:C2"/>
    <mergeCell ref="D1:E1"/>
    <mergeCell ref="F1:F2"/>
    <mergeCell ref="G1:I1"/>
    <mergeCell ref="K4:K5"/>
    <mergeCell ref="K7:K8"/>
    <mergeCell ref="A10:A11"/>
    <mergeCell ref="K10:K11"/>
    <mergeCell ref="A4:A5"/>
    <mergeCell ref="B4:B5"/>
    <mergeCell ref="K13:K14"/>
    <mergeCell ref="A16:A17"/>
    <mergeCell ref="K16:K17"/>
    <mergeCell ref="A19:A20"/>
    <mergeCell ref="K19:K20"/>
    <mergeCell ref="A13:A14"/>
    <mergeCell ref="K22:K23"/>
    <mergeCell ref="A337:A338"/>
    <mergeCell ref="A340:A341"/>
    <mergeCell ref="A343:A344"/>
    <mergeCell ref="A346:A347"/>
    <mergeCell ref="A22:A23"/>
    <mergeCell ref="A73:A74"/>
    <mergeCell ref="A25:A26"/>
    <mergeCell ref="A28:A29"/>
    <mergeCell ref="A31:A32"/>
    <mergeCell ref="A34:A35"/>
    <mergeCell ref="A49:A50"/>
    <mergeCell ref="A52:A53"/>
    <mergeCell ref="A37:A38"/>
    <mergeCell ref="A40:A41"/>
    <mergeCell ref="A46:A47"/>
    <mergeCell ref="A421:A422"/>
    <mergeCell ref="A394:A395"/>
    <mergeCell ref="A397:A398"/>
    <mergeCell ref="A400:A401"/>
    <mergeCell ref="A403:A404"/>
    <mergeCell ref="A406:A407"/>
    <mergeCell ref="A409:A410"/>
    <mergeCell ref="A412:A413"/>
    <mergeCell ref="A415:A416"/>
    <mergeCell ref="A418:A419"/>
    <mergeCell ref="I490:I491"/>
    <mergeCell ref="A457:A458"/>
    <mergeCell ref="A424:A425"/>
    <mergeCell ref="A427:A428"/>
    <mergeCell ref="A430:A431"/>
    <mergeCell ref="A433:A434"/>
    <mergeCell ref="A436:A437"/>
    <mergeCell ref="A439:A440"/>
    <mergeCell ref="A442:A443"/>
    <mergeCell ref="A445:A446"/>
    <mergeCell ref="A448:A449"/>
    <mergeCell ref="A451:A452"/>
    <mergeCell ref="A454:A455"/>
    <mergeCell ref="A608:E608"/>
    <mergeCell ref="A609:E609"/>
    <mergeCell ref="A607:E607"/>
    <mergeCell ref="A460:A461"/>
    <mergeCell ref="A481:A482"/>
    <mergeCell ref="A484:A485"/>
    <mergeCell ref="A487:A488"/>
    <mergeCell ref="A490:A491"/>
    <mergeCell ref="A493:A494"/>
  </mergeCells>
  <pageMargins left="0.70866141732283472" right="0.70866141732283472" top="0.74803149606299213" bottom="0.74803149606299213" header="0.31496062992125984" footer="0.31496062992125984"/>
  <pageSetup scale="60" orientation="landscape" horizontalDpi="4294967293" verticalDpi="72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K621"/>
  <sheetViews>
    <sheetView topLeftCell="A161" workbookViewId="0">
      <selection activeCell="C171" sqref="C171:J172"/>
    </sheetView>
  </sheetViews>
  <sheetFormatPr defaultRowHeight="15"/>
  <cols>
    <col min="1" max="1" width="4.42578125" customWidth="1"/>
    <col min="2" max="2" width="10.85546875" customWidth="1"/>
    <col min="3" max="3" width="45.28515625" customWidth="1"/>
    <col min="4" max="4" width="20.85546875" customWidth="1"/>
    <col min="6" max="6" width="16.42578125" customWidth="1"/>
    <col min="7" max="7" width="17" customWidth="1"/>
    <col min="8" max="8" width="16.5703125" customWidth="1"/>
    <col min="9" max="9" width="16.140625" customWidth="1"/>
    <col min="10" max="10" width="14.140625" customWidth="1"/>
    <col min="11" max="11" width="16.5703125" customWidth="1"/>
  </cols>
  <sheetData>
    <row r="1" spans="1:11">
      <c r="A1" s="9727" t="s">
        <v>1</v>
      </c>
      <c r="B1" s="9504" t="s">
        <v>2</v>
      </c>
      <c r="C1" s="9729" t="s">
        <v>3</v>
      </c>
      <c r="D1" s="9508" t="s">
        <v>4</v>
      </c>
      <c r="E1" s="9509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</row>
    <row r="2" spans="1:11">
      <c r="A2" s="9728"/>
      <c r="B2" s="9505"/>
      <c r="C2" s="9730"/>
      <c r="D2" s="4975" t="s">
        <v>9</v>
      </c>
      <c r="E2" s="470" t="s">
        <v>10</v>
      </c>
      <c r="F2" s="9511"/>
      <c r="G2" s="4962" t="s">
        <v>11</v>
      </c>
      <c r="H2" s="4966" t="s">
        <v>537</v>
      </c>
      <c r="I2" s="4962" t="s">
        <v>13</v>
      </c>
      <c r="J2" s="9511"/>
      <c r="K2" s="9721"/>
    </row>
    <row r="3" spans="1:11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4994">
        <f>'Okt''16'!K607</f>
        <v>7637800</v>
      </c>
    </row>
    <row r="4" spans="1:11">
      <c r="A4" s="9725"/>
      <c r="B4" s="9497" t="s">
        <v>2214</v>
      </c>
      <c r="C4" s="556" t="s">
        <v>591</v>
      </c>
      <c r="D4" s="4963"/>
      <c r="E4" s="4965"/>
      <c r="F4" s="4956">
        <v>20000000</v>
      </c>
      <c r="G4" s="4969"/>
      <c r="H4" s="923"/>
      <c r="I4" s="1997"/>
      <c r="J4" s="464"/>
      <c r="K4" s="9719">
        <f>K3+F4</f>
        <v>27637800</v>
      </c>
    </row>
    <row r="5" spans="1:11">
      <c r="A5" s="9724"/>
      <c r="B5" s="9497"/>
      <c r="C5" s="555"/>
      <c r="D5" s="486"/>
      <c r="E5" s="4961"/>
      <c r="F5" s="4970"/>
      <c r="G5" s="4970"/>
      <c r="H5" s="460"/>
      <c r="I5" s="1998"/>
      <c r="J5" s="559"/>
      <c r="K5" s="9719"/>
    </row>
    <row r="6" spans="1:11">
      <c r="A6" s="4997"/>
      <c r="B6" s="4961"/>
      <c r="C6" s="556" t="s">
        <v>880</v>
      </c>
      <c r="D6" s="4963" t="s">
        <v>214</v>
      </c>
      <c r="E6" s="974" t="s">
        <v>215</v>
      </c>
      <c r="F6" s="4956"/>
      <c r="G6" s="4956">
        <v>1002500</v>
      </c>
      <c r="H6" s="4956"/>
      <c r="I6" s="4956"/>
      <c r="J6" s="4981"/>
      <c r="K6" s="4992">
        <f>K4-G6</f>
        <v>26635300</v>
      </c>
    </row>
    <row r="7" spans="1:11">
      <c r="A7" s="5000"/>
      <c r="B7" s="4961"/>
      <c r="C7" s="555" t="s">
        <v>1541</v>
      </c>
      <c r="D7" s="4964" t="s">
        <v>1302</v>
      </c>
      <c r="E7" s="4973"/>
      <c r="F7" s="4957"/>
      <c r="G7" s="4957"/>
      <c r="H7" s="4957"/>
      <c r="I7" s="4957"/>
      <c r="J7" s="4982"/>
      <c r="K7" s="4995"/>
    </row>
    <row r="8" spans="1:11">
      <c r="A8" s="5000"/>
      <c r="B8" s="4961"/>
      <c r="C8" s="529"/>
      <c r="D8" s="602"/>
      <c r="E8" s="605"/>
      <c r="F8" s="577"/>
      <c r="G8" s="577"/>
      <c r="H8" s="600"/>
      <c r="I8" s="577"/>
      <c r="J8" s="604">
        <v>1800</v>
      </c>
      <c r="K8" s="4996">
        <f>K6+J8</f>
        <v>26637100</v>
      </c>
    </row>
    <row r="9" spans="1:11">
      <c r="A9" s="5000"/>
      <c r="B9" s="4961"/>
      <c r="C9" s="556" t="s">
        <v>1710</v>
      </c>
      <c r="D9" s="4963" t="s">
        <v>1312</v>
      </c>
      <c r="E9" s="4960" t="s">
        <v>1326</v>
      </c>
      <c r="F9" s="4956"/>
      <c r="G9" s="4956">
        <v>239180</v>
      </c>
      <c r="H9" s="4956"/>
      <c r="I9" s="4956"/>
      <c r="J9" s="4981"/>
      <c r="K9" s="4995">
        <f>K8-G9</f>
        <v>26397920</v>
      </c>
    </row>
    <row r="10" spans="1:11">
      <c r="A10" s="5000"/>
      <c r="B10" s="4961"/>
      <c r="C10" s="555" t="s">
        <v>2184</v>
      </c>
      <c r="D10" s="4964" t="s">
        <v>1313</v>
      </c>
      <c r="E10" s="4961"/>
      <c r="F10" s="4957"/>
      <c r="G10" s="4957"/>
      <c r="H10" s="4957"/>
      <c r="I10" s="4957"/>
      <c r="J10" s="4982"/>
      <c r="K10" s="4995"/>
    </row>
    <row r="11" spans="1:11">
      <c r="A11" s="5000"/>
      <c r="B11" s="4961"/>
      <c r="C11" s="2197"/>
      <c r="D11" s="576"/>
      <c r="E11" s="582"/>
      <c r="F11" s="2199"/>
      <c r="G11" s="575"/>
      <c r="H11" s="586"/>
      <c r="I11" s="575"/>
      <c r="J11" s="585">
        <v>1500</v>
      </c>
      <c r="K11" s="4996">
        <f>K9+J11</f>
        <v>26399420</v>
      </c>
    </row>
    <row r="12" spans="1:11">
      <c r="A12" s="9521"/>
      <c r="B12" s="4959"/>
      <c r="C12" s="556" t="s">
        <v>815</v>
      </c>
      <c r="D12" s="4963" t="s">
        <v>1720</v>
      </c>
      <c r="E12" s="4960" t="s">
        <v>1739</v>
      </c>
      <c r="F12" s="4969"/>
      <c r="G12" s="4969"/>
      <c r="H12" s="923"/>
      <c r="I12" s="1997">
        <v>101633</v>
      </c>
      <c r="J12" s="464"/>
      <c r="K12" s="9680">
        <f>K11-I12</f>
        <v>26297787</v>
      </c>
    </row>
    <row r="13" spans="1:11">
      <c r="A13" s="9731"/>
      <c r="B13" s="4959"/>
      <c r="C13" s="555" t="s">
        <v>1719</v>
      </c>
      <c r="D13" s="4964" t="s">
        <v>1176</v>
      </c>
      <c r="E13" s="4961"/>
      <c r="F13" s="4970"/>
      <c r="G13" s="4970"/>
      <c r="H13" s="460"/>
      <c r="I13" s="1998"/>
      <c r="J13" s="559"/>
      <c r="K13" s="9681"/>
    </row>
    <row r="14" spans="1:11">
      <c r="A14" s="4958"/>
      <c r="B14" s="4961"/>
      <c r="C14" s="1795"/>
      <c r="D14" s="576"/>
      <c r="E14" s="582"/>
      <c r="F14" s="577"/>
      <c r="G14" s="577"/>
      <c r="H14" s="600"/>
      <c r="I14" s="577"/>
      <c r="J14" s="1979">
        <v>1800</v>
      </c>
      <c r="K14" s="4995">
        <f>K12+J14</f>
        <v>26299587</v>
      </c>
    </row>
    <row r="15" spans="1:11">
      <c r="A15" s="9521"/>
      <c r="B15" s="4959"/>
      <c r="C15" s="556" t="s">
        <v>815</v>
      </c>
      <c r="D15" s="4963" t="s">
        <v>1720</v>
      </c>
      <c r="E15" s="974" t="s">
        <v>1739</v>
      </c>
      <c r="F15" s="4956"/>
      <c r="G15" s="4976"/>
      <c r="H15" s="4956"/>
      <c r="I15" s="1975">
        <v>19931</v>
      </c>
      <c r="J15" s="1996"/>
      <c r="K15" s="9680">
        <f>K14-I15</f>
        <v>26279656</v>
      </c>
    </row>
    <row r="16" spans="1:11">
      <c r="A16" s="9731"/>
      <c r="B16" s="4959"/>
      <c r="C16" s="555" t="s">
        <v>1721</v>
      </c>
      <c r="D16" s="4964" t="s">
        <v>1176</v>
      </c>
      <c r="E16" s="4973"/>
      <c r="F16" s="4957"/>
      <c r="G16" s="4977"/>
      <c r="H16" s="4957"/>
      <c r="I16" s="1976"/>
      <c r="J16" s="571"/>
      <c r="K16" s="9681"/>
    </row>
    <row r="17" spans="1:11">
      <c r="A17" s="4958"/>
      <c r="B17" s="477"/>
      <c r="C17" s="1795"/>
      <c r="D17" s="576"/>
      <c r="E17" s="605"/>
      <c r="F17" s="586"/>
      <c r="G17" s="585"/>
      <c r="H17" s="587"/>
      <c r="I17" s="586"/>
      <c r="J17" s="1979">
        <v>1800</v>
      </c>
      <c r="K17" s="4995">
        <f>K15+J17</f>
        <v>26281456</v>
      </c>
    </row>
    <row r="18" spans="1:11">
      <c r="A18" s="9521"/>
      <c r="B18" s="4959"/>
      <c r="C18" s="517" t="s">
        <v>1710</v>
      </c>
      <c r="D18" s="4963" t="s">
        <v>1720</v>
      </c>
      <c r="E18" s="4960" t="s">
        <v>1739</v>
      </c>
      <c r="F18" s="4956"/>
      <c r="G18" s="4956"/>
      <c r="H18" s="4956"/>
      <c r="I18" s="4956">
        <v>15140</v>
      </c>
      <c r="J18" s="534"/>
      <c r="K18" s="9680">
        <f>K17-I18</f>
        <v>26266316</v>
      </c>
    </row>
    <row r="19" spans="1:11">
      <c r="A19" s="9731"/>
      <c r="B19" s="4959"/>
      <c r="C19" s="555" t="s">
        <v>1821</v>
      </c>
      <c r="D19" s="4964" t="s">
        <v>1479</v>
      </c>
      <c r="E19" s="4961"/>
      <c r="F19" s="4957"/>
      <c r="G19" s="4957"/>
      <c r="H19" s="4957"/>
      <c r="I19" s="4957"/>
      <c r="J19" s="515"/>
      <c r="K19" s="9681"/>
    </row>
    <row r="20" spans="1:11">
      <c r="A20" s="4958"/>
      <c r="B20" s="50"/>
      <c r="C20" s="1795"/>
      <c r="D20" s="576"/>
      <c r="E20" s="584"/>
      <c r="F20" s="577"/>
      <c r="G20" s="577"/>
      <c r="H20" s="600"/>
      <c r="I20" s="577"/>
      <c r="J20" s="604">
        <v>1500</v>
      </c>
      <c r="K20" s="4995">
        <f>K18+J20</f>
        <v>26267816</v>
      </c>
    </row>
    <row r="21" spans="1:11">
      <c r="A21" s="9521"/>
      <c r="B21" s="4959"/>
      <c r="C21" s="517" t="s">
        <v>1710</v>
      </c>
      <c r="D21" s="4963" t="s">
        <v>1720</v>
      </c>
      <c r="E21" s="4960" t="s">
        <v>1739</v>
      </c>
      <c r="F21" s="4956"/>
      <c r="G21" s="4956"/>
      <c r="H21" s="4956"/>
      <c r="I21" s="4956">
        <v>30390</v>
      </c>
      <c r="J21" s="537"/>
      <c r="K21" s="9680">
        <f>K20-I21</f>
        <v>26237426</v>
      </c>
    </row>
    <row r="22" spans="1:11">
      <c r="A22" s="9731"/>
      <c r="B22" s="4959"/>
      <c r="C22" s="555" t="s">
        <v>1822</v>
      </c>
      <c r="D22" s="4964" t="s">
        <v>1479</v>
      </c>
      <c r="E22" s="4961"/>
      <c r="F22" s="4957"/>
      <c r="G22" s="4957"/>
      <c r="H22" s="4957"/>
      <c r="I22" s="4957"/>
      <c r="J22" s="515"/>
      <c r="K22" s="9681"/>
    </row>
    <row r="23" spans="1:11">
      <c r="A23" s="4999"/>
      <c r="B23" s="477"/>
      <c r="C23" s="1795"/>
      <c r="D23" s="528"/>
      <c r="E23" s="584"/>
      <c r="F23" s="600"/>
      <c r="G23" s="600"/>
      <c r="H23" s="600"/>
      <c r="I23" s="600"/>
      <c r="J23" s="604">
        <v>1500</v>
      </c>
      <c r="K23" s="4996">
        <f>K21+J23</f>
        <v>26238926</v>
      </c>
    </row>
    <row r="24" spans="1:11">
      <c r="A24" s="9725"/>
      <c r="B24" s="4985"/>
      <c r="C24" s="556" t="s">
        <v>815</v>
      </c>
      <c r="D24" s="4963" t="s">
        <v>113</v>
      </c>
      <c r="E24" s="4960" t="s">
        <v>114</v>
      </c>
      <c r="F24" s="4956"/>
      <c r="G24" s="4956"/>
      <c r="H24" s="4956"/>
      <c r="I24" s="4956">
        <v>216017</v>
      </c>
      <c r="J24" s="464"/>
      <c r="K24" s="9680">
        <f>K23-I24</f>
        <v>26022909</v>
      </c>
    </row>
    <row r="25" spans="1:11">
      <c r="A25" s="9724"/>
      <c r="B25" s="4985"/>
      <c r="C25" s="555" t="s">
        <v>2215</v>
      </c>
      <c r="D25" s="4964" t="s">
        <v>46</v>
      </c>
      <c r="E25" s="4961"/>
      <c r="F25" s="4957"/>
      <c r="G25" s="4957"/>
      <c r="H25" s="4957"/>
      <c r="I25" s="4957"/>
      <c r="J25" s="559"/>
      <c r="K25" s="9718"/>
    </row>
    <row r="26" spans="1:11">
      <c r="A26" s="2497"/>
      <c r="B26" s="4959"/>
      <c r="C26" s="1795"/>
      <c r="D26" s="576"/>
      <c r="E26" s="582"/>
      <c r="F26" s="577"/>
      <c r="G26" s="577"/>
      <c r="H26" s="600"/>
      <c r="I26" s="577"/>
      <c r="J26" s="604">
        <v>1800</v>
      </c>
      <c r="K26" s="1293">
        <f>K24+J26</f>
        <v>26024709</v>
      </c>
    </row>
    <row r="27" spans="1:11">
      <c r="A27" s="9725"/>
      <c r="B27" s="4960"/>
      <c r="C27" s="497" t="s">
        <v>815</v>
      </c>
      <c r="D27" s="4963" t="s">
        <v>157</v>
      </c>
      <c r="E27" s="4960" t="s">
        <v>156</v>
      </c>
      <c r="F27" s="4956"/>
      <c r="G27" s="4956">
        <v>1147713</v>
      </c>
      <c r="H27" s="537"/>
      <c r="I27" s="4956"/>
      <c r="J27" s="537"/>
      <c r="K27" s="9680">
        <f>K26-G27</f>
        <v>24876996</v>
      </c>
    </row>
    <row r="28" spans="1:11">
      <c r="A28" s="9724"/>
      <c r="B28" s="4961"/>
      <c r="C28" s="497" t="s">
        <v>1022</v>
      </c>
      <c r="D28" s="4964" t="s">
        <v>1383</v>
      </c>
      <c r="E28" s="4961"/>
      <c r="F28" s="4957"/>
      <c r="G28" s="4957"/>
      <c r="H28" s="537"/>
      <c r="I28" s="4957"/>
      <c r="J28" s="537"/>
      <c r="K28" s="9718"/>
    </row>
    <row r="29" spans="1:11">
      <c r="A29" s="2497"/>
      <c r="B29" s="527"/>
      <c r="C29" s="529"/>
      <c r="D29" s="602"/>
      <c r="E29" s="599"/>
      <c r="F29" s="586"/>
      <c r="G29" s="586"/>
      <c r="H29" s="586"/>
      <c r="I29" s="586"/>
      <c r="J29" s="585">
        <v>1800</v>
      </c>
      <c r="K29" s="1293">
        <f>K27+J29</f>
        <v>24878796</v>
      </c>
    </row>
    <row r="30" spans="1:11">
      <c r="A30" s="9725"/>
      <c r="B30" s="4960"/>
      <c r="C30" s="491" t="s">
        <v>778</v>
      </c>
      <c r="D30" s="4963" t="s">
        <v>157</v>
      </c>
      <c r="E30" s="4960" t="s">
        <v>156</v>
      </c>
      <c r="F30" s="4980"/>
      <c r="G30" s="4956">
        <v>245640</v>
      </c>
      <c r="H30" s="537"/>
      <c r="I30" s="4956"/>
      <c r="J30" s="537"/>
      <c r="K30" s="4991">
        <f>K29-G30</f>
        <v>24633156</v>
      </c>
    </row>
    <row r="31" spans="1:11">
      <c r="A31" s="9724"/>
      <c r="B31" s="4961"/>
      <c r="C31" s="487" t="s">
        <v>1340</v>
      </c>
      <c r="D31" s="4964" t="s">
        <v>1383</v>
      </c>
      <c r="E31" s="4961"/>
      <c r="F31" s="4957"/>
      <c r="G31" s="4957"/>
      <c r="H31" s="537"/>
      <c r="I31" s="4957"/>
      <c r="J31" s="537"/>
      <c r="K31" s="4992"/>
    </row>
    <row r="32" spans="1:11">
      <c r="A32" s="525"/>
      <c r="B32" s="527"/>
      <c r="C32" s="529"/>
      <c r="D32" s="601"/>
      <c r="E32" s="584"/>
      <c r="F32" s="586"/>
      <c r="G32" s="586"/>
      <c r="H32" s="586"/>
      <c r="I32" s="586"/>
      <c r="J32" s="585">
        <v>1500</v>
      </c>
      <c r="K32" s="1986">
        <f>K30+J32</f>
        <v>24634656</v>
      </c>
    </row>
    <row r="33" spans="1:11">
      <c r="A33" s="9725"/>
      <c r="B33" s="4960"/>
      <c r="C33" s="517" t="s">
        <v>796</v>
      </c>
      <c r="D33" s="4963" t="s">
        <v>167</v>
      </c>
      <c r="E33" s="4960" t="s">
        <v>56</v>
      </c>
      <c r="F33" s="4956"/>
      <c r="G33" s="4956">
        <v>286100</v>
      </c>
      <c r="H33" s="534"/>
      <c r="I33" s="4956"/>
      <c r="J33" s="595"/>
      <c r="K33" s="4995">
        <f>K32-G33</f>
        <v>24348556</v>
      </c>
    </row>
    <row r="34" spans="1:11">
      <c r="A34" s="9724"/>
      <c r="B34" s="4961"/>
      <c r="C34" s="555" t="s">
        <v>1033</v>
      </c>
      <c r="D34" s="4964" t="s">
        <v>1384</v>
      </c>
      <c r="E34" s="4961"/>
      <c r="F34" s="4957"/>
      <c r="G34" s="4957"/>
      <c r="H34" s="515"/>
      <c r="I34" s="4957"/>
      <c r="J34" s="559"/>
      <c r="K34" s="4992"/>
    </row>
    <row r="35" spans="1:11">
      <c r="A35" s="4999"/>
      <c r="B35" s="527"/>
      <c r="C35" s="532"/>
      <c r="D35" s="576"/>
      <c r="E35" s="582"/>
      <c r="F35" s="577"/>
      <c r="G35" s="577"/>
      <c r="H35" s="600"/>
      <c r="I35" s="577"/>
      <c r="J35" s="604">
        <v>750</v>
      </c>
      <c r="K35" s="1293">
        <f>K33+J35</f>
        <v>24349306</v>
      </c>
    </row>
    <row r="36" spans="1:11">
      <c r="A36" s="9725"/>
      <c r="B36" s="4979"/>
      <c r="C36" s="491" t="s">
        <v>781</v>
      </c>
      <c r="D36" s="4963" t="s">
        <v>632</v>
      </c>
      <c r="E36" s="4960" t="s">
        <v>74</v>
      </c>
      <c r="F36" s="537"/>
      <c r="G36" s="4956">
        <v>79140</v>
      </c>
      <c r="H36" s="4956"/>
      <c r="I36" s="4956"/>
      <c r="J36" s="4956"/>
      <c r="K36" s="4991">
        <f>K35-G36</f>
        <v>24270166</v>
      </c>
    </row>
    <row r="37" spans="1:11">
      <c r="A37" s="9724"/>
      <c r="B37" s="4961"/>
      <c r="C37" s="487" t="s">
        <v>1005</v>
      </c>
      <c r="D37" s="4964" t="s">
        <v>956</v>
      </c>
      <c r="E37" s="4961"/>
      <c r="F37" s="537"/>
      <c r="G37" s="4957"/>
      <c r="H37" s="4957"/>
      <c r="I37" s="4957"/>
      <c r="J37" s="4957"/>
      <c r="K37" s="4992"/>
    </row>
    <row r="38" spans="1:11">
      <c r="A38" s="4999"/>
      <c r="B38" s="527"/>
      <c r="C38" s="532"/>
      <c r="D38" s="576"/>
      <c r="E38" s="582"/>
      <c r="F38" s="586"/>
      <c r="G38" s="586"/>
      <c r="H38" s="575"/>
      <c r="I38" s="575"/>
      <c r="J38" s="575">
        <v>1500</v>
      </c>
      <c r="K38" s="1293">
        <f>K36+J38</f>
        <v>24271666</v>
      </c>
    </row>
    <row r="39" spans="1:11">
      <c r="A39" s="9725"/>
      <c r="B39" s="4979"/>
      <c r="C39" s="525" t="s">
        <v>778</v>
      </c>
      <c r="D39" s="4963" t="s">
        <v>632</v>
      </c>
      <c r="E39" s="4960" t="s">
        <v>74</v>
      </c>
      <c r="F39" s="4956"/>
      <c r="G39" s="4956">
        <v>88140</v>
      </c>
      <c r="H39" s="4956"/>
      <c r="I39" s="4956"/>
      <c r="J39" s="4956"/>
      <c r="K39" s="1977">
        <f>K38-G39</f>
        <v>24183526</v>
      </c>
    </row>
    <row r="40" spans="1:11">
      <c r="A40" s="9724"/>
      <c r="B40" s="4961"/>
      <c r="C40" s="539" t="s">
        <v>1004</v>
      </c>
      <c r="D40" s="4964" t="s">
        <v>956</v>
      </c>
      <c r="E40" s="4961"/>
      <c r="F40" s="4957"/>
      <c r="G40" s="4957"/>
      <c r="H40" s="4957"/>
      <c r="I40" s="4957"/>
      <c r="J40" s="4957"/>
      <c r="K40" s="1978"/>
    </row>
    <row r="41" spans="1:11">
      <c r="A41" s="2497"/>
      <c r="B41" s="527"/>
      <c r="C41" s="530"/>
      <c r="D41" s="576"/>
      <c r="E41" s="582"/>
      <c r="F41" s="575"/>
      <c r="G41" s="575"/>
      <c r="H41" s="575"/>
      <c r="I41" s="575"/>
      <c r="J41" s="575">
        <v>1500</v>
      </c>
      <c r="K41" s="1293">
        <f>K39+J41</f>
        <v>24185026</v>
      </c>
    </row>
    <row r="42" spans="1:11">
      <c r="A42" s="9735"/>
      <c r="B42" s="4960"/>
      <c r="C42" s="556" t="s">
        <v>781</v>
      </c>
      <c r="D42" s="4978" t="s">
        <v>278</v>
      </c>
      <c r="E42" s="974" t="s">
        <v>279</v>
      </c>
      <c r="F42" s="4980"/>
      <c r="G42" s="4956">
        <v>22140</v>
      </c>
      <c r="H42" s="4956"/>
      <c r="I42" s="4956"/>
      <c r="J42" s="464"/>
      <c r="K42" s="1977">
        <f>K41-G42</f>
        <v>24162886</v>
      </c>
    </row>
    <row r="43" spans="1:11">
      <c r="A43" s="9736"/>
      <c r="B43" s="4961"/>
      <c r="C43" s="555" t="s">
        <v>1530</v>
      </c>
      <c r="D43" s="4964" t="s">
        <v>38</v>
      </c>
      <c r="E43" s="4961"/>
      <c r="F43" s="4957"/>
      <c r="G43" s="4957"/>
      <c r="H43" s="4957"/>
      <c r="I43" s="4957"/>
      <c r="J43" s="559"/>
      <c r="K43" s="1978"/>
    </row>
    <row r="44" spans="1:11">
      <c r="A44" s="3366"/>
      <c r="B44" s="527"/>
      <c r="C44" s="1436"/>
      <c r="D44" s="1436"/>
      <c r="E44" s="1436"/>
      <c r="F44" s="577"/>
      <c r="G44" s="577"/>
      <c r="H44" s="600"/>
      <c r="I44" s="577"/>
      <c r="J44" s="585">
        <v>1500</v>
      </c>
      <c r="K44" s="1217">
        <f>K42+J44</f>
        <v>24164386</v>
      </c>
    </row>
    <row r="45" spans="1:11">
      <c r="A45" s="9735"/>
      <c r="B45" s="4960"/>
      <c r="C45" s="497" t="s">
        <v>815</v>
      </c>
      <c r="D45" s="4963" t="s">
        <v>1883</v>
      </c>
      <c r="E45" s="4960" t="s">
        <v>1884</v>
      </c>
      <c r="F45" s="4956"/>
      <c r="G45" s="4956">
        <v>162043</v>
      </c>
      <c r="H45" s="537"/>
      <c r="I45" s="4956"/>
      <c r="J45" s="537"/>
      <c r="K45" s="1977">
        <f>K44-G45</f>
        <v>24002343</v>
      </c>
    </row>
    <row r="46" spans="1:11">
      <c r="A46" s="9736"/>
      <c r="B46" s="4961"/>
      <c r="C46" s="477" t="s">
        <v>1882</v>
      </c>
      <c r="D46" s="4964" t="s">
        <v>1819</v>
      </c>
      <c r="E46" s="4961"/>
      <c r="F46" s="4957"/>
      <c r="G46" s="4957"/>
      <c r="H46" s="537"/>
      <c r="I46" s="4957"/>
      <c r="J46" s="537"/>
      <c r="K46" s="1978"/>
    </row>
    <row r="47" spans="1:11">
      <c r="A47" s="2497"/>
      <c r="B47" s="527"/>
      <c r="C47" s="529"/>
      <c r="D47" s="602"/>
      <c r="E47" s="599"/>
      <c r="F47" s="586"/>
      <c r="G47" s="586"/>
      <c r="H47" s="586"/>
      <c r="I47" s="586"/>
      <c r="J47" s="585">
        <v>1800</v>
      </c>
      <c r="K47" s="1217">
        <f>K45+J47</f>
        <v>24004143</v>
      </c>
    </row>
    <row r="48" spans="1:11">
      <c r="A48" s="4998"/>
      <c r="B48" s="4990"/>
      <c r="C48" s="497" t="s">
        <v>1921</v>
      </c>
      <c r="D48" s="4963" t="s">
        <v>1883</v>
      </c>
      <c r="E48" s="4960" t="s">
        <v>1884</v>
      </c>
      <c r="F48" s="4956"/>
      <c r="G48" s="4956">
        <v>56340</v>
      </c>
      <c r="H48" s="534"/>
      <c r="I48" s="4969"/>
      <c r="J48" s="923"/>
      <c r="K48" s="1977">
        <f>K47-G48</f>
        <v>23947803</v>
      </c>
    </row>
    <row r="49" spans="1:11">
      <c r="A49" s="4997"/>
      <c r="B49" s="4971"/>
      <c r="C49" s="497" t="s">
        <v>1941</v>
      </c>
      <c r="D49" s="4964" t="s">
        <v>1819</v>
      </c>
      <c r="E49" s="4961"/>
      <c r="F49" s="4957"/>
      <c r="G49" s="4957"/>
      <c r="H49" s="515"/>
      <c r="I49" s="4970"/>
      <c r="J49" s="460"/>
      <c r="K49" s="1978"/>
    </row>
    <row r="50" spans="1:11">
      <c r="A50" s="4999"/>
      <c r="B50" s="392"/>
      <c r="C50" s="532"/>
      <c r="D50" s="573"/>
      <c r="E50" s="574"/>
      <c r="F50" s="1985"/>
      <c r="G50" s="1985"/>
      <c r="H50" s="1962"/>
      <c r="I50" s="1985"/>
      <c r="J50" s="1962">
        <v>1500</v>
      </c>
      <c r="K50" s="1217">
        <f>K48+J50</f>
        <v>23949303</v>
      </c>
    </row>
    <row r="51" spans="1:11">
      <c r="A51" s="9725"/>
      <c r="B51" s="4960"/>
      <c r="C51" s="474" t="s">
        <v>815</v>
      </c>
      <c r="D51" s="4963" t="s">
        <v>568</v>
      </c>
      <c r="E51" s="4960" t="s">
        <v>715</v>
      </c>
      <c r="F51" s="4956"/>
      <c r="G51" s="4956">
        <v>463939</v>
      </c>
      <c r="H51" s="4956"/>
      <c r="I51" s="4956"/>
      <c r="J51" s="464"/>
      <c r="K51" s="1977">
        <f>K50-G51</f>
        <v>23485364</v>
      </c>
    </row>
    <row r="52" spans="1:11">
      <c r="A52" s="9724"/>
      <c r="B52" s="4961"/>
      <c r="C52" s="477" t="s">
        <v>833</v>
      </c>
      <c r="D52" s="4964" t="s">
        <v>250</v>
      </c>
      <c r="E52" s="4961"/>
      <c r="F52" s="4957"/>
      <c r="G52" s="4957"/>
      <c r="H52" s="4957"/>
      <c r="I52" s="4957"/>
      <c r="J52" s="559"/>
      <c r="K52" s="1978"/>
    </row>
    <row r="53" spans="1:11">
      <c r="A53" s="4999"/>
      <c r="B53" s="533"/>
      <c r="C53" s="528"/>
      <c r="D53" s="576"/>
      <c r="E53" s="528"/>
      <c r="F53" s="528"/>
      <c r="G53" s="585"/>
      <c r="H53" s="600"/>
      <c r="I53" s="577"/>
      <c r="J53" s="604">
        <v>1800</v>
      </c>
      <c r="K53" s="4996">
        <f>K51+J53</f>
        <v>23487164</v>
      </c>
    </row>
    <row r="54" spans="1:11">
      <c r="A54" s="9725"/>
      <c r="B54" s="4986"/>
      <c r="C54" s="474" t="s">
        <v>815</v>
      </c>
      <c r="D54" s="4963" t="s">
        <v>568</v>
      </c>
      <c r="E54" s="4960" t="s">
        <v>715</v>
      </c>
      <c r="F54" s="4956"/>
      <c r="G54" s="4969">
        <v>45483</v>
      </c>
      <c r="H54" s="4956"/>
      <c r="I54" s="4956"/>
      <c r="J54" s="4981"/>
      <c r="K54" s="4991">
        <f>K53-G54</f>
        <v>23441681</v>
      </c>
    </row>
    <row r="55" spans="1:11">
      <c r="A55" s="9724"/>
      <c r="B55" s="4987"/>
      <c r="C55" s="477" t="s">
        <v>832</v>
      </c>
      <c r="D55" s="4964" t="s">
        <v>250</v>
      </c>
      <c r="E55" s="4961"/>
      <c r="F55" s="4957"/>
      <c r="G55" s="4970"/>
      <c r="H55" s="4957"/>
      <c r="I55" s="4957"/>
      <c r="J55" s="4982"/>
      <c r="K55" s="4992"/>
    </row>
    <row r="56" spans="1:11">
      <c r="A56" s="4999"/>
      <c r="B56" s="1072"/>
      <c r="C56" s="532"/>
      <c r="D56" s="576"/>
      <c r="E56" s="605"/>
      <c r="F56" s="577"/>
      <c r="G56" s="577"/>
      <c r="H56" s="600"/>
      <c r="I56" s="577"/>
      <c r="J56" s="604">
        <v>1800</v>
      </c>
      <c r="K56" s="4996">
        <f>K54+J56</f>
        <v>23443481</v>
      </c>
    </row>
    <row r="57" spans="1:11">
      <c r="A57" s="9725"/>
      <c r="B57" s="4960"/>
      <c r="C57" s="474" t="s">
        <v>781</v>
      </c>
      <c r="D57" s="518" t="s">
        <v>568</v>
      </c>
      <c r="E57" s="4960" t="s">
        <v>715</v>
      </c>
      <c r="F57" s="4956"/>
      <c r="G57" s="4956">
        <v>44940</v>
      </c>
      <c r="H57" s="4956"/>
      <c r="I57" s="4956"/>
      <c r="J57" s="4956"/>
      <c r="K57" s="4991">
        <f>K56-G57</f>
        <v>23398541</v>
      </c>
    </row>
    <row r="58" spans="1:11">
      <c r="A58" s="9724"/>
      <c r="B58" s="4961"/>
      <c r="C58" s="477" t="s">
        <v>793</v>
      </c>
      <c r="D58" s="519" t="s">
        <v>250</v>
      </c>
      <c r="E58" s="4961"/>
      <c r="F58" s="4957"/>
      <c r="G58" s="4957"/>
      <c r="H58" s="4957"/>
      <c r="I58" s="4957"/>
      <c r="J58" s="4957"/>
      <c r="K58" s="4992"/>
    </row>
    <row r="59" spans="1:11">
      <c r="A59" s="4999"/>
      <c r="B59" s="533"/>
      <c r="C59" s="532"/>
      <c r="D59" s="576"/>
      <c r="E59" s="582"/>
      <c r="F59" s="577"/>
      <c r="G59" s="577"/>
      <c r="H59" s="600"/>
      <c r="I59" s="577"/>
      <c r="J59" s="604">
        <v>1500</v>
      </c>
      <c r="K59" s="4996">
        <f>K57+J59</f>
        <v>23400041</v>
      </c>
    </row>
    <row r="60" spans="1:11">
      <c r="A60" s="9725"/>
      <c r="B60" s="4960"/>
      <c r="C60" s="556" t="s">
        <v>796</v>
      </c>
      <c r="D60" s="4963" t="s">
        <v>1532</v>
      </c>
      <c r="E60" s="974" t="s">
        <v>1233</v>
      </c>
      <c r="F60" s="4980"/>
      <c r="G60" s="4956">
        <v>128700</v>
      </c>
      <c r="H60" s="4956"/>
      <c r="I60" s="4956"/>
      <c r="J60" s="595"/>
      <c r="K60" s="4991">
        <f>K59-G60</f>
        <v>23271341</v>
      </c>
    </row>
    <row r="61" spans="1:11">
      <c r="A61" s="9724"/>
      <c r="B61" s="4961"/>
      <c r="C61" s="555" t="s">
        <v>1905</v>
      </c>
      <c r="D61" s="4964" t="s">
        <v>1570</v>
      </c>
      <c r="E61" s="4961"/>
      <c r="F61" s="4957"/>
      <c r="G61" s="4957"/>
      <c r="H61" s="4957"/>
      <c r="I61" s="4957"/>
      <c r="J61" s="559"/>
      <c r="K61" s="4992"/>
    </row>
    <row r="62" spans="1:11">
      <c r="A62" s="4999"/>
      <c r="B62" s="4959"/>
      <c r="C62" s="532"/>
      <c r="D62" s="576"/>
      <c r="E62" s="582"/>
      <c r="F62" s="575"/>
      <c r="G62" s="600"/>
      <c r="H62" s="600"/>
      <c r="I62" s="577"/>
      <c r="J62" s="585">
        <v>750</v>
      </c>
      <c r="K62" s="4992">
        <f>K60+J62</f>
        <v>23272091</v>
      </c>
    </row>
    <row r="63" spans="1:11">
      <c r="A63" s="4998"/>
      <c r="B63" s="4960"/>
      <c r="C63" s="556" t="s">
        <v>796</v>
      </c>
      <c r="D63" s="4963" t="s">
        <v>1334</v>
      </c>
      <c r="E63" s="1136" t="s">
        <v>1348</v>
      </c>
      <c r="F63" s="4980"/>
      <c r="G63" s="4956">
        <v>57800</v>
      </c>
      <c r="H63" s="534"/>
      <c r="I63" s="4956"/>
      <c r="J63" s="464"/>
      <c r="K63" s="4991">
        <f>K62-G63</f>
        <v>23214291</v>
      </c>
    </row>
    <row r="64" spans="1:11">
      <c r="A64" s="4997"/>
      <c r="B64" s="4961"/>
      <c r="C64" s="555" t="s">
        <v>1342</v>
      </c>
      <c r="D64" s="4964" t="s">
        <v>918</v>
      </c>
      <c r="E64" s="4973"/>
      <c r="F64" s="4957"/>
      <c r="G64" s="4957"/>
      <c r="H64" s="515"/>
      <c r="I64" s="4957"/>
      <c r="J64" s="559"/>
      <c r="K64" s="4992"/>
    </row>
    <row r="65" spans="1:11">
      <c r="A65" s="4999"/>
      <c r="B65" s="4959"/>
      <c r="C65" s="1795"/>
      <c r="D65" s="576"/>
      <c r="E65" s="582"/>
      <c r="F65" s="577"/>
      <c r="G65" s="577"/>
      <c r="H65" s="600"/>
      <c r="I65" s="577"/>
      <c r="J65" s="585">
        <v>750</v>
      </c>
      <c r="K65" s="4992">
        <f>K63+J65</f>
        <v>23215041</v>
      </c>
    </row>
    <row r="66" spans="1:11">
      <c r="A66" s="5000"/>
      <c r="B66" s="4960"/>
      <c r="C66" s="556" t="s">
        <v>815</v>
      </c>
      <c r="D66" s="4963" t="s">
        <v>1283</v>
      </c>
      <c r="E66" s="4960" t="s">
        <v>1346</v>
      </c>
      <c r="F66" s="4956"/>
      <c r="G66" s="4956">
        <v>603306</v>
      </c>
      <c r="H66" s="534"/>
      <c r="I66" s="4956"/>
      <c r="J66" s="595"/>
      <c r="K66" s="4991">
        <f>K65-G66</f>
        <v>22611735</v>
      </c>
    </row>
    <row r="67" spans="1:11">
      <c r="A67" s="4997"/>
      <c r="B67" s="4961"/>
      <c r="C67" s="555" t="s">
        <v>1282</v>
      </c>
      <c r="D67" s="4964" t="s">
        <v>250</v>
      </c>
      <c r="E67" s="4961"/>
      <c r="F67" s="4957"/>
      <c r="G67" s="4957"/>
      <c r="H67" s="515"/>
      <c r="I67" s="4957"/>
      <c r="J67" s="595"/>
      <c r="K67" s="4992"/>
    </row>
    <row r="68" spans="1:11">
      <c r="A68" s="2497"/>
      <c r="B68" s="4959"/>
      <c r="C68" s="532"/>
      <c r="D68" s="576"/>
      <c r="E68" s="582"/>
      <c r="F68" s="577"/>
      <c r="G68" s="577"/>
      <c r="H68" s="1962"/>
      <c r="I68" s="577"/>
      <c r="J68" s="585">
        <v>1800</v>
      </c>
      <c r="K68" s="4992">
        <f>K66+J68</f>
        <v>22613535</v>
      </c>
    </row>
    <row r="69" spans="1:11">
      <c r="A69" s="557"/>
      <c r="B69" s="4960"/>
      <c r="C69" s="474" t="s">
        <v>796</v>
      </c>
      <c r="D69" s="518" t="s">
        <v>1283</v>
      </c>
      <c r="E69" s="4960" t="s">
        <v>1346</v>
      </c>
      <c r="F69" s="4980"/>
      <c r="G69" s="4956">
        <v>96300</v>
      </c>
      <c r="H69" s="4956"/>
      <c r="I69" s="4956"/>
      <c r="J69" s="595"/>
      <c r="K69" s="4991">
        <f>K68-G69</f>
        <v>22517235</v>
      </c>
    </row>
    <row r="70" spans="1:11">
      <c r="A70" s="554"/>
      <c r="B70" s="4961"/>
      <c r="C70" s="477" t="s">
        <v>1341</v>
      </c>
      <c r="D70" s="519" t="s">
        <v>250</v>
      </c>
      <c r="E70" s="4961"/>
      <c r="F70" s="4957"/>
      <c r="G70" s="4957"/>
      <c r="H70" s="4957"/>
      <c r="I70" s="4957"/>
      <c r="J70" s="559"/>
      <c r="K70" s="4992"/>
    </row>
    <row r="71" spans="1:11">
      <c r="A71" s="2497"/>
      <c r="B71" s="4959"/>
      <c r="C71" s="532"/>
      <c r="D71" s="576"/>
      <c r="E71" s="582"/>
      <c r="F71" s="577"/>
      <c r="G71" s="577"/>
      <c r="H71" s="600"/>
      <c r="I71" s="577"/>
      <c r="J71" s="585">
        <v>750</v>
      </c>
      <c r="K71" s="4992">
        <f>K69+J71</f>
        <v>22517985</v>
      </c>
    </row>
    <row r="72" spans="1:11">
      <c r="A72" s="557"/>
      <c r="B72" s="4960"/>
      <c r="C72" s="497" t="s">
        <v>821</v>
      </c>
      <c r="D72" s="4963" t="s">
        <v>558</v>
      </c>
      <c r="E72" s="4972" t="s">
        <v>251</v>
      </c>
      <c r="F72" s="4956"/>
      <c r="G72" s="4956">
        <v>718034</v>
      </c>
      <c r="H72" s="537"/>
      <c r="I72" s="4956"/>
      <c r="J72" s="537"/>
      <c r="K72" s="1977">
        <f>K71-G72</f>
        <v>21799951</v>
      </c>
    </row>
    <row r="73" spans="1:11">
      <c r="A73" s="554"/>
      <c r="B73" s="4961"/>
      <c r="C73" s="497" t="s">
        <v>1018</v>
      </c>
      <c r="D73" s="4964" t="s">
        <v>250</v>
      </c>
      <c r="E73" s="4973"/>
      <c r="F73" s="4957"/>
      <c r="G73" s="4957"/>
      <c r="H73" s="537"/>
      <c r="I73" s="4957"/>
      <c r="J73" s="537"/>
      <c r="K73" s="1978"/>
    </row>
    <row r="74" spans="1:11">
      <c r="A74" s="554"/>
      <c r="B74" s="4959"/>
      <c r="C74" s="532"/>
      <c r="D74" s="576"/>
      <c r="E74" s="582"/>
      <c r="F74" s="586"/>
      <c r="G74" s="586"/>
      <c r="H74" s="586"/>
      <c r="I74" s="586"/>
      <c r="J74" s="585">
        <v>1800</v>
      </c>
      <c r="K74" s="1978">
        <f>K72+J74</f>
        <v>21801751</v>
      </c>
    </row>
    <row r="75" spans="1:11">
      <c r="A75" s="3362"/>
      <c r="B75" s="4960"/>
      <c r="C75" s="497" t="s">
        <v>799</v>
      </c>
      <c r="D75" s="4963" t="s">
        <v>558</v>
      </c>
      <c r="E75" s="4972" t="s">
        <v>251</v>
      </c>
      <c r="F75" s="4980"/>
      <c r="G75" s="4956">
        <v>85300</v>
      </c>
      <c r="H75" s="537"/>
      <c r="I75" s="4956"/>
      <c r="J75" s="537"/>
      <c r="K75" s="2195">
        <f>K74-G75</f>
        <v>21716451</v>
      </c>
    </row>
    <row r="76" spans="1:11">
      <c r="A76" s="3364"/>
      <c r="B76" s="4961"/>
      <c r="C76" s="497" t="s">
        <v>800</v>
      </c>
      <c r="D76" s="4964" t="s">
        <v>250</v>
      </c>
      <c r="E76" s="4973"/>
      <c r="F76" s="4957"/>
      <c r="G76" s="4957"/>
      <c r="H76" s="537"/>
      <c r="I76" s="4957"/>
      <c r="J76" s="537"/>
      <c r="K76" s="2195"/>
    </row>
    <row r="77" spans="1:11">
      <c r="A77" s="557"/>
      <c r="B77" s="4959"/>
      <c r="C77" s="532"/>
      <c r="D77" s="576"/>
      <c r="E77" s="582"/>
      <c r="F77" s="586"/>
      <c r="G77" s="586"/>
      <c r="H77" s="586"/>
      <c r="I77" s="586"/>
      <c r="J77" s="585">
        <v>750</v>
      </c>
      <c r="K77" s="4996">
        <f>K75+J77</f>
        <v>21717201</v>
      </c>
    </row>
    <row r="78" spans="1:11">
      <c r="A78" s="9725"/>
      <c r="B78" s="1005"/>
      <c r="C78" s="517" t="s">
        <v>796</v>
      </c>
      <c r="D78" s="4963" t="s">
        <v>1036</v>
      </c>
      <c r="E78" s="4960" t="s">
        <v>499</v>
      </c>
      <c r="F78" s="4980"/>
      <c r="G78" s="4956">
        <v>68800</v>
      </c>
      <c r="H78" s="534"/>
      <c r="I78" s="4956"/>
      <c r="J78" s="595"/>
      <c r="K78" s="2195">
        <f>K77-G78</f>
        <v>21648401</v>
      </c>
    </row>
    <row r="79" spans="1:11">
      <c r="A79" s="9724"/>
      <c r="B79" s="533"/>
      <c r="C79" s="555" t="s">
        <v>802</v>
      </c>
      <c r="D79" s="4964" t="s">
        <v>200</v>
      </c>
      <c r="E79" s="4961"/>
      <c r="F79" s="4957"/>
      <c r="G79" s="4957"/>
      <c r="H79" s="515"/>
      <c r="I79" s="4957"/>
      <c r="J79" s="559"/>
      <c r="K79" s="2195"/>
    </row>
    <row r="80" spans="1:11">
      <c r="A80" s="3365"/>
      <c r="B80" s="1988"/>
      <c r="C80" s="532"/>
      <c r="D80" s="576"/>
      <c r="E80" s="582"/>
      <c r="F80" s="577"/>
      <c r="G80" s="577"/>
      <c r="H80" s="600"/>
      <c r="I80" s="577"/>
      <c r="J80" s="585">
        <v>750</v>
      </c>
      <c r="K80" s="4996">
        <f>K78+J80</f>
        <v>21649151</v>
      </c>
    </row>
    <row r="81" spans="1:11">
      <c r="A81" s="9725"/>
      <c r="B81" s="4960"/>
      <c r="C81" s="474" t="s">
        <v>781</v>
      </c>
      <c r="D81" s="4963" t="s">
        <v>1285</v>
      </c>
      <c r="E81" s="4960" t="s">
        <v>1320</v>
      </c>
      <c r="F81" s="4956"/>
      <c r="G81" s="4956">
        <v>20140</v>
      </c>
      <c r="H81" s="534"/>
      <c r="I81" s="4956"/>
      <c r="J81" s="4981"/>
      <c r="K81" s="4995">
        <f>K80-G81</f>
        <v>21629011</v>
      </c>
    </row>
    <row r="82" spans="1:11">
      <c r="A82" s="9724"/>
      <c r="B82" s="4961"/>
      <c r="C82" s="477" t="s">
        <v>1092</v>
      </c>
      <c r="D82" s="4964" t="s">
        <v>38</v>
      </c>
      <c r="E82" s="4961"/>
      <c r="F82" s="4957"/>
      <c r="G82" s="4957"/>
      <c r="H82" s="515"/>
      <c r="I82" s="4957"/>
      <c r="J82" s="4982"/>
      <c r="K82" s="4995"/>
    </row>
    <row r="83" spans="1:11">
      <c r="A83" s="554"/>
      <c r="B83" s="527"/>
      <c r="C83" s="1436"/>
      <c r="D83" s="1436"/>
      <c r="E83" s="1436"/>
      <c r="F83" s="577"/>
      <c r="G83" s="577"/>
      <c r="H83" s="600"/>
      <c r="I83" s="577"/>
      <c r="J83" s="604">
        <v>1500</v>
      </c>
      <c r="K83" s="4996">
        <f>K81+J83</f>
        <v>21630511</v>
      </c>
    </row>
    <row r="84" spans="1:11">
      <c r="A84" s="525"/>
      <c r="B84" s="4960"/>
      <c r="C84" s="556" t="s">
        <v>781</v>
      </c>
      <c r="D84" s="4963" t="s">
        <v>1344</v>
      </c>
      <c r="E84" s="1136" t="s">
        <v>1349</v>
      </c>
      <c r="F84" s="4956"/>
      <c r="G84" s="4969">
        <v>109140</v>
      </c>
      <c r="H84" s="4956"/>
      <c r="I84" s="4956"/>
      <c r="J84" s="4981"/>
      <c r="K84" s="4991">
        <f>K83-G84</f>
        <v>21521371</v>
      </c>
    </row>
    <row r="85" spans="1:11">
      <c r="A85" s="554"/>
      <c r="B85" s="4961"/>
      <c r="C85" s="555" t="s">
        <v>1343</v>
      </c>
      <c r="D85" s="4964" t="s">
        <v>1543</v>
      </c>
      <c r="E85" s="4973"/>
      <c r="F85" s="4957"/>
      <c r="G85" s="4970"/>
      <c r="H85" s="4957"/>
      <c r="I85" s="4957"/>
      <c r="J85" s="4982"/>
      <c r="K85" s="4992"/>
    </row>
    <row r="86" spans="1:11">
      <c r="A86" s="2497"/>
      <c r="B86" s="4959"/>
      <c r="C86" s="532"/>
      <c r="D86" s="576"/>
      <c r="E86" s="582"/>
      <c r="F86" s="577"/>
      <c r="G86" s="577"/>
      <c r="H86" s="600"/>
      <c r="I86" s="577"/>
      <c r="J86" s="604">
        <v>1500</v>
      </c>
      <c r="K86" s="4992">
        <f>K84+J86</f>
        <v>21522871</v>
      </c>
    </row>
    <row r="87" spans="1:11">
      <c r="A87" s="525"/>
      <c r="B87" s="4960"/>
      <c r="C87" s="556" t="s">
        <v>781</v>
      </c>
      <c r="D87" s="4963" t="s">
        <v>1344</v>
      </c>
      <c r="E87" s="1136" t="s">
        <v>1349</v>
      </c>
      <c r="F87" s="4956"/>
      <c r="G87" s="4969">
        <v>24140</v>
      </c>
      <c r="H87" s="4956"/>
      <c r="I87" s="4956"/>
      <c r="J87" s="4981"/>
      <c r="K87" s="4991">
        <f>K86-G87</f>
        <v>21498731</v>
      </c>
    </row>
    <row r="88" spans="1:11">
      <c r="A88" s="554"/>
      <c r="B88" s="4961"/>
      <c r="C88" s="555" t="s">
        <v>2121</v>
      </c>
      <c r="D88" s="4964" t="s">
        <v>1543</v>
      </c>
      <c r="E88" s="4973"/>
      <c r="F88" s="4957"/>
      <c r="G88" s="4970"/>
      <c r="H88" s="4957"/>
      <c r="I88" s="4957"/>
      <c r="J88" s="4982"/>
      <c r="K88" s="4992"/>
    </row>
    <row r="89" spans="1:11">
      <c r="A89" s="2497"/>
      <c r="B89" s="4959"/>
      <c r="C89" s="532"/>
      <c r="D89" s="576"/>
      <c r="E89" s="582"/>
      <c r="F89" s="577"/>
      <c r="G89" s="577"/>
      <c r="H89" s="600"/>
      <c r="I89" s="577"/>
      <c r="J89" s="604">
        <v>1500</v>
      </c>
      <c r="K89" s="4992">
        <f>K87+J89</f>
        <v>21500231</v>
      </c>
    </row>
    <row r="90" spans="1:11">
      <c r="A90" s="525"/>
      <c r="B90" s="4960"/>
      <c r="C90" s="517" t="s">
        <v>781</v>
      </c>
      <c r="D90" s="4963" t="s">
        <v>1560</v>
      </c>
      <c r="E90" s="4960" t="s">
        <v>1603</v>
      </c>
      <c r="F90" s="4956"/>
      <c r="G90" s="4956">
        <v>39140</v>
      </c>
      <c r="H90" s="4956"/>
      <c r="I90" s="4956"/>
      <c r="J90" s="4981"/>
      <c r="K90" s="4991">
        <f>K89-G90</f>
        <v>21461091</v>
      </c>
    </row>
    <row r="91" spans="1:11">
      <c r="A91" s="554"/>
      <c r="B91" s="4961"/>
      <c r="C91" s="477" t="s">
        <v>1559</v>
      </c>
      <c r="D91" s="4964" t="s">
        <v>38</v>
      </c>
      <c r="E91" s="4961"/>
      <c r="F91" s="4957"/>
      <c r="G91" s="4957"/>
      <c r="H91" s="4957"/>
      <c r="I91" s="4957"/>
      <c r="J91" s="4982"/>
      <c r="K91" s="4992"/>
    </row>
    <row r="92" spans="1:11">
      <c r="A92" s="2497"/>
      <c r="B92" s="4959"/>
      <c r="C92" s="532"/>
      <c r="D92" s="583"/>
      <c r="E92" s="582"/>
      <c r="F92" s="575"/>
      <c r="G92" s="575"/>
      <c r="H92" s="586"/>
      <c r="I92" s="575"/>
      <c r="J92" s="585">
        <v>1500</v>
      </c>
      <c r="K92" s="4992">
        <f>K90+J92</f>
        <v>21462591</v>
      </c>
    </row>
    <row r="93" spans="1:11">
      <c r="A93" s="525"/>
      <c r="B93" s="4960"/>
      <c r="C93" s="474" t="s">
        <v>815</v>
      </c>
      <c r="D93" s="485" t="s">
        <v>1887</v>
      </c>
      <c r="E93" s="4960" t="s">
        <v>1888</v>
      </c>
      <c r="F93" s="4980"/>
      <c r="G93" s="4956">
        <v>1349458</v>
      </c>
      <c r="H93" s="4967"/>
      <c r="I93" s="4956"/>
      <c r="J93" s="534"/>
      <c r="K93" s="4991">
        <f>K92-G93</f>
        <v>20113133</v>
      </c>
    </row>
    <row r="94" spans="1:11">
      <c r="A94" s="554"/>
      <c r="B94" s="4961"/>
      <c r="C94" s="477" t="s">
        <v>1886</v>
      </c>
      <c r="D94" s="486" t="s">
        <v>1951</v>
      </c>
      <c r="E94" s="4961"/>
      <c r="F94" s="4957"/>
      <c r="G94" s="4957"/>
      <c r="H94" s="4968"/>
      <c r="I94" s="4957"/>
      <c r="J94" s="537"/>
      <c r="K94" s="4992"/>
    </row>
    <row r="95" spans="1:11">
      <c r="A95" s="2497"/>
      <c r="B95" s="4959"/>
      <c r="C95" s="891"/>
      <c r="D95" s="891"/>
      <c r="E95" s="891"/>
      <c r="F95" s="586"/>
      <c r="G95" s="588"/>
      <c r="H95" s="586"/>
      <c r="I95" s="586"/>
      <c r="J95" s="585">
        <v>1800</v>
      </c>
      <c r="K95" s="4992">
        <f>K93+J95</f>
        <v>20114933</v>
      </c>
    </row>
    <row r="96" spans="1:11">
      <c r="A96" s="525"/>
      <c r="B96" s="4960"/>
      <c r="C96" s="474" t="s">
        <v>815</v>
      </c>
      <c r="D96" s="485" t="s">
        <v>1887</v>
      </c>
      <c r="E96" s="4960" t="s">
        <v>1888</v>
      </c>
      <c r="F96" s="4956"/>
      <c r="G96" s="4956">
        <v>330104</v>
      </c>
      <c r="H96" s="534"/>
      <c r="I96" s="4956"/>
      <c r="J96" s="537"/>
      <c r="K96" s="4991">
        <f>K95-G96</f>
        <v>19784829</v>
      </c>
    </row>
    <row r="97" spans="1:11">
      <c r="A97" s="554"/>
      <c r="B97" s="4961"/>
      <c r="C97" s="477" t="s">
        <v>1889</v>
      </c>
      <c r="D97" s="486" t="s">
        <v>1951</v>
      </c>
      <c r="E97" s="4961"/>
      <c r="F97" s="4957"/>
      <c r="G97" s="4957"/>
      <c r="H97" s="537"/>
      <c r="I97" s="4957"/>
      <c r="J97" s="537"/>
      <c r="K97" s="4992"/>
    </row>
    <row r="98" spans="1:11">
      <c r="A98" s="554"/>
      <c r="B98" s="4959"/>
      <c r="C98" s="532"/>
      <c r="D98" s="576"/>
      <c r="E98" s="582"/>
      <c r="F98" s="586"/>
      <c r="G98" s="586"/>
      <c r="H98" s="586"/>
      <c r="I98" s="586"/>
      <c r="J98" s="585">
        <v>1800</v>
      </c>
      <c r="K98" s="4992">
        <f>K96+J98</f>
        <v>19786629</v>
      </c>
    </row>
    <row r="99" spans="1:11">
      <c r="A99" s="525"/>
      <c r="B99" s="4960"/>
      <c r="C99" s="457" t="s">
        <v>781</v>
      </c>
      <c r="D99" s="4963" t="s">
        <v>1959</v>
      </c>
      <c r="E99" s="1136" t="s">
        <v>1961</v>
      </c>
      <c r="F99" s="4956"/>
      <c r="G99" s="4956">
        <v>24140</v>
      </c>
      <c r="H99" s="537"/>
      <c r="I99" s="4956"/>
      <c r="J99" s="595"/>
      <c r="K99" s="4991">
        <f>K98-G99</f>
        <v>19762489</v>
      </c>
    </row>
    <row r="100" spans="1:11">
      <c r="A100" s="554"/>
      <c r="B100" s="4961"/>
      <c r="C100" s="461" t="s">
        <v>1958</v>
      </c>
      <c r="D100" s="4964" t="s">
        <v>1960</v>
      </c>
      <c r="E100" s="4973"/>
      <c r="F100" s="4957"/>
      <c r="G100" s="4957"/>
      <c r="H100" s="515"/>
      <c r="I100" s="4957"/>
      <c r="J100" s="595"/>
      <c r="K100" s="4992"/>
    </row>
    <row r="101" spans="1:11">
      <c r="A101" s="554"/>
      <c r="B101" s="4959"/>
      <c r="C101" s="532"/>
      <c r="D101" s="576"/>
      <c r="E101" s="582"/>
      <c r="F101" s="577"/>
      <c r="G101" s="577"/>
      <c r="H101" s="600"/>
      <c r="I101" s="577"/>
      <c r="J101" s="585">
        <v>1500</v>
      </c>
      <c r="K101" s="4992">
        <f>K99+J101</f>
        <v>19763989</v>
      </c>
    </row>
    <row r="102" spans="1:11">
      <c r="A102" s="525"/>
      <c r="B102" s="4960"/>
      <c r="C102" s="517" t="s">
        <v>796</v>
      </c>
      <c r="D102" s="4963" t="s">
        <v>1983</v>
      </c>
      <c r="E102" s="4960" t="s">
        <v>1985</v>
      </c>
      <c r="F102" s="4980"/>
      <c r="G102" s="4956">
        <v>217800</v>
      </c>
      <c r="H102" s="537"/>
      <c r="I102" s="1975"/>
      <c r="J102" s="595"/>
      <c r="K102" s="4991">
        <f>K101-G102</f>
        <v>19546189</v>
      </c>
    </row>
    <row r="103" spans="1:11">
      <c r="A103" s="554"/>
      <c r="B103" s="4961"/>
      <c r="C103" s="555" t="s">
        <v>1982</v>
      </c>
      <c r="D103" s="4964" t="s">
        <v>1984</v>
      </c>
      <c r="E103" s="4961"/>
      <c r="F103" s="4957"/>
      <c r="G103" s="4957"/>
      <c r="H103" s="515"/>
      <c r="I103" s="1976"/>
      <c r="J103" s="595"/>
      <c r="K103" s="4992"/>
    </row>
    <row r="104" spans="1:11">
      <c r="A104" s="554"/>
      <c r="B104" s="4959"/>
      <c r="C104" s="532"/>
      <c r="D104" s="528"/>
      <c r="E104" s="584"/>
      <c r="F104" s="577"/>
      <c r="G104" s="577"/>
      <c r="H104" s="600"/>
      <c r="I104" s="2034"/>
      <c r="J104" s="585">
        <v>750</v>
      </c>
      <c r="K104" s="4992">
        <f>K102+J104</f>
        <v>19546939</v>
      </c>
    </row>
    <row r="105" spans="1:11">
      <c r="A105" s="525"/>
      <c r="B105" s="4960"/>
      <c r="C105" s="556" t="s">
        <v>815</v>
      </c>
      <c r="D105" s="4963" t="s">
        <v>1657</v>
      </c>
      <c r="E105" s="4960" t="s">
        <v>135</v>
      </c>
      <c r="F105" s="4956"/>
      <c r="G105" s="4956">
        <v>142478</v>
      </c>
      <c r="H105" s="4956"/>
      <c r="I105" s="4956"/>
      <c r="J105" s="595"/>
      <c r="K105" s="4991">
        <f>K104-G105</f>
        <v>19404461</v>
      </c>
    </row>
    <row r="106" spans="1:11">
      <c r="A106" s="554"/>
      <c r="B106" s="4961"/>
      <c r="C106" s="555" t="s">
        <v>1656</v>
      </c>
      <c r="D106" s="4964" t="s">
        <v>956</v>
      </c>
      <c r="E106" s="4961"/>
      <c r="F106" s="4957"/>
      <c r="G106" s="4957"/>
      <c r="H106" s="4957"/>
      <c r="I106" s="4957"/>
      <c r="J106" s="559"/>
      <c r="K106" s="4992"/>
    </row>
    <row r="107" spans="1:11">
      <c r="A107" s="554"/>
      <c r="B107" s="4959"/>
      <c r="C107" s="532"/>
      <c r="D107" s="576"/>
      <c r="E107" s="605"/>
      <c r="F107" s="577"/>
      <c r="G107" s="577"/>
      <c r="H107" s="586"/>
      <c r="I107" s="577"/>
      <c r="J107" s="585">
        <v>1800</v>
      </c>
      <c r="K107" s="4992">
        <f>K105+J107</f>
        <v>19406261</v>
      </c>
    </row>
    <row r="108" spans="1:11">
      <c r="A108" s="525"/>
      <c r="B108" s="4960"/>
      <c r="C108" s="556" t="s">
        <v>796</v>
      </c>
      <c r="D108" s="4963" t="s">
        <v>1657</v>
      </c>
      <c r="E108" s="4960" t="s">
        <v>135</v>
      </c>
      <c r="F108" s="4956"/>
      <c r="G108" s="4956">
        <v>141300</v>
      </c>
      <c r="H108" s="537"/>
      <c r="I108" s="4956"/>
      <c r="J108" s="595"/>
      <c r="K108" s="4991">
        <f>K107-G108</f>
        <v>19264961</v>
      </c>
    </row>
    <row r="109" spans="1:11">
      <c r="A109" s="554"/>
      <c r="B109" s="4961"/>
      <c r="C109" s="555" t="s">
        <v>1658</v>
      </c>
      <c r="D109" s="4964" t="s">
        <v>956</v>
      </c>
      <c r="E109" s="4961"/>
      <c r="F109" s="4957"/>
      <c r="G109" s="4957"/>
      <c r="H109" s="515"/>
      <c r="I109" s="4957"/>
      <c r="J109" s="559"/>
      <c r="K109" s="4992"/>
    </row>
    <row r="110" spans="1:11">
      <c r="A110" s="554"/>
      <c r="B110" s="4959"/>
      <c r="C110" s="532"/>
      <c r="D110" s="576"/>
      <c r="E110" s="582"/>
      <c r="F110" s="577"/>
      <c r="G110" s="577"/>
      <c r="H110" s="600"/>
      <c r="I110" s="577"/>
      <c r="J110" s="585">
        <v>750</v>
      </c>
      <c r="K110" s="4996">
        <f>K108+J110</f>
        <v>19265711</v>
      </c>
    </row>
    <row r="111" spans="1:11">
      <c r="A111" s="525"/>
      <c r="B111" s="4960"/>
      <c r="C111" s="556" t="s">
        <v>1710</v>
      </c>
      <c r="D111" s="4978" t="s">
        <v>1766</v>
      </c>
      <c r="E111" s="974"/>
      <c r="F111" s="4980"/>
      <c r="G111" s="4956"/>
      <c r="H111" s="4956">
        <v>874140</v>
      </c>
      <c r="I111" s="4956"/>
      <c r="J111" s="464"/>
      <c r="K111" s="4991">
        <f>K110-H111</f>
        <v>18391571</v>
      </c>
    </row>
    <row r="112" spans="1:11">
      <c r="A112" s="554"/>
      <c r="B112" s="4961"/>
      <c r="C112" s="555" t="s">
        <v>1765</v>
      </c>
      <c r="D112" s="4964"/>
      <c r="E112" s="4961"/>
      <c r="F112" s="4957"/>
      <c r="G112" s="4957"/>
      <c r="H112" s="4957"/>
      <c r="I112" s="4957"/>
      <c r="J112" s="559"/>
      <c r="K112" s="4992"/>
    </row>
    <row r="113" spans="1:11">
      <c r="A113" s="554"/>
      <c r="B113" s="4959"/>
      <c r="C113" s="1436"/>
      <c r="D113" s="1436"/>
      <c r="E113" s="1436"/>
      <c r="F113" s="577"/>
      <c r="G113" s="577"/>
      <c r="H113" s="600"/>
      <c r="I113" s="577"/>
      <c r="J113" s="585">
        <v>1500</v>
      </c>
      <c r="K113" s="4992">
        <f>K111+J113</f>
        <v>18393071</v>
      </c>
    </row>
    <row r="114" spans="1:11">
      <c r="A114" s="525"/>
      <c r="B114" s="4960"/>
      <c r="C114" s="556" t="s">
        <v>1710</v>
      </c>
      <c r="D114" s="4963" t="s">
        <v>1768</v>
      </c>
      <c r="E114" s="4960"/>
      <c r="F114" s="4980"/>
      <c r="G114" s="4956"/>
      <c r="H114" s="4956">
        <v>313640</v>
      </c>
      <c r="I114" s="4956"/>
      <c r="J114" s="464"/>
      <c r="K114" s="4991">
        <f>K113-H114</f>
        <v>18079431</v>
      </c>
    </row>
    <row r="115" spans="1:11">
      <c r="A115" s="554"/>
      <c r="B115" s="4961"/>
      <c r="C115" s="555" t="s">
        <v>1767</v>
      </c>
      <c r="D115" s="4964"/>
      <c r="E115" s="4961"/>
      <c r="F115" s="4957"/>
      <c r="G115" s="4957"/>
      <c r="H115" s="4957"/>
      <c r="I115" s="4957"/>
      <c r="J115" s="559"/>
      <c r="K115" s="4992"/>
    </row>
    <row r="116" spans="1:11">
      <c r="A116" s="554"/>
      <c r="B116" s="4959"/>
      <c r="C116" s="1436"/>
      <c r="D116" s="1436"/>
      <c r="E116" s="1436"/>
      <c r="F116" s="577"/>
      <c r="G116" s="577"/>
      <c r="H116" s="600"/>
      <c r="I116" s="577"/>
      <c r="J116" s="585">
        <v>1500</v>
      </c>
      <c r="K116" s="4992">
        <f>K114+J116</f>
        <v>18080931</v>
      </c>
    </row>
    <row r="117" spans="1:11">
      <c r="A117" s="525"/>
      <c r="B117" s="4960"/>
      <c r="C117" s="556" t="s">
        <v>1710</v>
      </c>
      <c r="D117" s="4963" t="s">
        <v>1770</v>
      </c>
      <c r="E117" s="4960"/>
      <c r="F117" s="4980"/>
      <c r="G117" s="4956"/>
      <c r="H117" s="4956">
        <v>741140</v>
      </c>
      <c r="I117" s="4956"/>
      <c r="J117" s="464"/>
      <c r="K117" s="4991">
        <f>K116-H117</f>
        <v>17339791</v>
      </c>
    </row>
    <row r="118" spans="1:11">
      <c r="A118" s="554"/>
      <c r="B118" s="4961"/>
      <c r="C118" s="555" t="s">
        <v>1769</v>
      </c>
      <c r="D118" s="4964"/>
      <c r="E118" s="4961"/>
      <c r="F118" s="4957"/>
      <c r="G118" s="4957"/>
      <c r="H118" s="4957"/>
      <c r="I118" s="4957"/>
      <c r="J118" s="559"/>
      <c r="K118" s="4992"/>
    </row>
    <row r="119" spans="1:11">
      <c r="A119" s="554"/>
      <c r="B119" s="4959"/>
      <c r="C119" s="532"/>
      <c r="D119" s="576"/>
      <c r="E119" s="582"/>
      <c r="F119" s="577"/>
      <c r="G119" s="577"/>
      <c r="H119" s="600"/>
      <c r="I119" s="577"/>
      <c r="J119" s="585">
        <v>1500</v>
      </c>
      <c r="K119" s="4992">
        <f>K117+J119</f>
        <v>17341291</v>
      </c>
    </row>
    <row r="120" spans="1:11">
      <c r="A120" s="525"/>
      <c r="B120" s="4960"/>
      <c r="C120" s="556" t="s">
        <v>1710</v>
      </c>
      <c r="D120" s="4963" t="s">
        <v>956</v>
      </c>
      <c r="E120" s="4960"/>
      <c r="F120" s="4956"/>
      <c r="G120" s="4956"/>
      <c r="H120" s="4956">
        <v>12330900</v>
      </c>
      <c r="I120" s="4956"/>
      <c r="J120" s="595"/>
      <c r="K120" s="4991">
        <f>K119-H120</f>
        <v>5010391</v>
      </c>
    </row>
    <row r="121" spans="1:11">
      <c r="A121" s="554"/>
      <c r="B121" s="4961"/>
      <c r="C121" s="555" t="s">
        <v>1771</v>
      </c>
      <c r="D121" s="4964"/>
      <c r="E121" s="4961"/>
      <c r="F121" s="4957"/>
      <c r="G121" s="4957"/>
      <c r="H121" s="4957"/>
      <c r="I121" s="4957"/>
      <c r="J121" s="559"/>
      <c r="K121" s="4992"/>
    </row>
    <row r="122" spans="1:11">
      <c r="A122" s="554"/>
      <c r="B122" s="4959"/>
      <c r="C122" s="532"/>
      <c r="D122" s="576"/>
      <c r="E122" s="582"/>
      <c r="F122" s="577"/>
      <c r="G122" s="577"/>
      <c r="H122" s="600"/>
      <c r="I122" s="577"/>
      <c r="J122" s="585">
        <v>1500</v>
      </c>
      <c r="K122" s="4992">
        <f>K120+J122</f>
        <v>5011891</v>
      </c>
    </row>
    <row r="123" spans="1:11">
      <c r="A123" s="525"/>
      <c r="B123" s="4960"/>
      <c r="C123" s="556" t="s">
        <v>1710</v>
      </c>
      <c r="D123" s="4963" t="s">
        <v>1945</v>
      </c>
      <c r="E123" s="4960"/>
      <c r="F123" s="4956"/>
      <c r="G123" s="4956"/>
      <c r="H123" s="4956">
        <v>503640</v>
      </c>
      <c r="I123" s="4956"/>
      <c r="J123" s="595"/>
      <c r="K123" s="4991">
        <f>K122-H123</f>
        <v>4508251</v>
      </c>
    </row>
    <row r="124" spans="1:11">
      <c r="A124" s="554"/>
      <c r="B124" s="4961"/>
      <c r="C124" s="555" t="s">
        <v>1944</v>
      </c>
      <c r="D124" s="4964"/>
      <c r="E124" s="4961"/>
      <c r="F124" s="4957"/>
      <c r="G124" s="4957"/>
      <c r="H124" s="4957"/>
      <c r="I124" s="4957"/>
      <c r="J124" s="559"/>
      <c r="K124" s="4992"/>
    </row>
    <row r="125" spans="1:11">
      <c r="A125" s="554"/>
      <c r="B125" s="4959"/>
      <c r="C125" s="532"/>
      <c r="D125" s="576"/>
      <c r="E125" s="582"/>
      <c r="F125" s="577"/>
      <c r="G125" s="577"/>
      <c r="H125" s="600"/>
      <c r="I125" s="577"/>
      <c r="J125" s="585">
        <v>1500</v>
      </c>
      <c r="K125" s="4992">
        <f>K123+J125</f>
        <v>4509751</v>
      </c>
    </row>
    <row r="126" spans="1:11">
      <c r="A126" s="525"/>
      <c r="B126" s="4960"/>
      <c r="C126" s="556" t="s">
        <v>1710</v>
      </c>
      <c r="D126" s="4963" t="s">
        <v>2049</v>
      </c>
      <c r="E126" s="4960"/>
      <c r="F126" s="4980"/>
      <c r="G126" s="4956"/>
      <c r="H126" s="4956">
        <v>1029140</v>
      </c>
      <c r="I126" s="4956"/>
      <c r="J126" s="464"/>
      <c r="K126" s="4991">
        <f>K125-H126</f>
        <v>3480611</v>
      </c>
    </row>
    <row r="127" spans="1:11">
      <c r="A127" s="554"/>
      <c r="B127" s="4961"/>
      <c r="C127" s="555" t="s">
        <v>2050</v>
      </c>
      <c r="D127" s="4964"/>
      <c r="E127" s="4961"/>
      <c r="F127" s="4957"/>
      <c r="G127" s="4957"/>
      <c r="H127" s="4957"/>
      <c r="I127" s="4957"/>
      <c r="J127" s="559"/>
      <c r="K127" s="4992"/>
    </row>
    <row r="128" spans="1:11">
      <c r="A128" s="554"/>
      <c r="B128" s="4959"/>
      <c r="C128" s="532"/>
      <c r="D128" s="576"/>
      <c r="E128" s="582"/>
      <c r="F128" s="577"/>
      <c r="G128" s="577"/>
      <c r="H128" s="600"/>
      <c r="I128" s="577"/>
      <c r="J128" s="585">
        <v>1500</v>
      </c>
      <c r="K128" s="4992">
        <f>K126+J128</f>
        <v>3482111</v>
      </c>
    </row>
    <row r="129" spans="1:11">
      <c r="A129" s="557"/>
      <c r="B129" s="4960"/>
      <c r="C129" s="517" t="s">
        <v>1716</v>
      </c>
      <c r="D129" s="4963" t="s">
        <v>1717</v>
      </c>
      <c r="E129" s="4960" t="s">
        <v>1423</v>
      </c>
      <c r="F129" s="4969"/>
      <c r="G129" s="4969">
        <v>235200</v>
      </c>
      <c r="H129" s="537"/>
      <c r="I129" s="1975"/>
      <c r="J129" s="595"/>
      <c r="K129" s="4991">
        <f>K128-G129</f>
        <v>3246911</v>
      </c>
    </row>
    <row r="130" spans="1:11">
      <c r="A130" s="554"/>
      <c r="B130" s="4961"/>
      <c r="C130" s="555" t="s">
        <v>1715</v>
      </c>
      <c r="D130" s="4964" t="s">
        <v>956</v>
      </c>
      <c r="E130" s="4961"/>
      <c r="F130" s="4970"/>
      <c r="G130" s="4970"/>
      <c r="H130" s="515"/>
      <c r="I130" s="1976"/>
      <c r="J130" s="595"/>
      <c r="K130" s="4992"/>
    </row>
    <row r="131" spans="1:11">
      <c r="A131" s="554"/>
      <c r="B131" s="4959"/>
      <c r="C131" s="532"/>
      <c r="D131" s="576"/>
      <c r="E131" s="582"/>
      <c r="F131" s="577"/>
      <c r="G131" s="577"/>
      <c r="H131" s="600"/>
      <c r="I131" s="2034"/>
      <c r="J131" s="585">
        <v>750</v>
      </c>
      <c r="K131" s="4992">
        <f>K129+J131</f>
        <v>3247661</v>
      </c>
    </row>
    <row r="132" spans="1:11">
      <c r="A132" s="557"/>
      <c r="B132" s="4960"/>
      <c r="C132" s="497" t="s">
        <v>815</v>
      </c>
      <c r="D132" s="5001" t="s">
        <v>200</v>
      </c>
      <c r="E132" s="5003"/>
      <c r="F132" s="5005"/>
      <c r="G132" s="5005"/>
      <c r="H132" s="5005">
        <v>223064</v>
      </c>
      <c r="I132" s="1975"/>
      <c r="J132" s="595"/>
      <c r="K132" s="4991">
        <f>K131-H132</f>
        <v>3024597</v>
      </c>
    </row>
    <row r="133" spans="1:11">
      <c r="A133" s="554"/>
      <c r="B133" s="4961"/>
      <c r="C133" s="497" t="s">
        <v>1789</v>
      </c>
      <c r="D133" s="5002"/>
      <c r="E133" s="5004"/>
      <c r="F133" s="5006"/>
      <c r="G133" s="5006"/>
      <c r="H133" s="5006"/>
      <c r="I133" s="1976"/>
      <c r="J133" s="595"/>
      <c r="K133" s="4992"/>
    </row>
    <row r="134" spans="1:11">
      <c r="A134" s="554"/>
      <c r="B134" s="4959"/>
      <c r="C134" s="532"/>
      <c r="D134" s="576"/>
      <c r="E134" s="582"/>
      <c r="F134" s="577"/>
      <c r="G134" s="577"/>
      <c r="H134" s="600"/>
      <c r="I134" s="2034"/>
      <c r="J134" s="585">
        <v>1800</v>
      </c>
      <c r="K134" s="4992">
        <f>K132+J134</f>
        <v>3026397</v>
      </c>
    </row>
    <row r="135" spans="1:11">
      <c r="A135" s="525"/>
      <c r="B135" s="4960"/>
      <c r="C135" s="497" t="s">
        <v>815</v>
      </c>
      <c r="D135" s="5001" t="s">
        <v>200</v>
      </c>
      <c r="E135" s="974"/>
      <c r="F135" s="5005"/>
      <c r="G135" s="5005"/>
      <c r="H135" s="537">
        <v>409832</v>
      </c>
      <c r="I135" s="1975"/>
      <c r="J135" s="595"/>
      <c r="K135" s="4991">
        <f>K134-H135</f>
        <v>2616565</v>
      </c>
    </row>
    <row r="136" spans="1:11">
      <c r="A136" s="554"/>
      <c r="B136" s="4961"/>
      <c r="C136" s="497" t="s">
        <v>1912</v>
      </c>
      <c r="D136" s="5002"/>
      <c r="E136" s="5007"/>
      <c r="F136" s="5006"/>
      <c r="G136" s="5006"/>
      <c r="H136" s="515"/>
      <c r="I136" s="1976"/>
      <c r="J136" s="595"/>
      <c r="K136" s="4992"/>
    </row>
    <row r="137" spans="1:11">
      <c r="A137" s="554"/>
      <c r="B137" s="4959"/>
      <c r="C137" s="532"/>
      <c r="D137" s="576"/>
      <c r="E137" s="582"/>
      <c r="F137" s="577"/>
      <c r="G137" s="577"/>
      <c r="H137" s="600"/>
      <c r="I137" s="2034"/>
      <c r="J137" s="585">
        <v>1800</v>
      </c>
      <c r="K137" s="4992">
        <f>K135+J137</f>
        <v>2618365</v>
      </c>
    </row>
    <row r="138" spans="1:11">
      <c r="A138" s="557"/>
      <c r="B138" s="4960"/>
      <c r="C138" s="457" t="s">
        <v>781</v>
      </c>
      <c r="D138" s="5001" t="s">
        <v>200</v>
      </c>
      <c r="E138" s="1136"/>
      <c r="F138" s="5005"/>
      <c r="G138" s="5005"/>
      <c r="H138" s="537">
        <v>370640</v>
      </c>
      <c r="I138" s="5005"/>
      <c r="J138" s="595"/>
      <c r="K138" s="4991">
        <f>K137-H138</f>
        <v>2247725</v>
      </c>
    </row>
    <row r="139" spans="1:11">
      <c r="A139" s="554"/>
      <c r="B139" s="4961"/>
      <c r="C139" s="461" t="s">
        <v>1913</v>
      </c>
      <c r="D139" s="5002"/>
      <c r="E139" s="5007"/>
      <c r="F139" s="5006"/>
      <c r="G139" s="5006"/>
      <c r="H139" s="515"/>
      <c r="I139" s="5008"/>
      <c r="J139" s="595"/>
      <c r="K139" s="4992"/>
    </row>
    <row r="140" spans="1:11">
      <c r="A140" s="554"/>
      <c r="B140" s="4959"/>
      <c r="C140" s="532"/>
      <c r="D140" s="576"/>
      <c r="E140" s="582"/>
      <c r="F140" s="577"/>
      <c r="G140" s="577"/>
      <c r="H140" s="600"/>
      <c r="I140" s="575"/>
      <c r="J140" s="585">
        <v>1500</v>
      </c>
      <c r="K140" s="4992">
        <f>K138+J140</f>
        <v>2249225</v>
      </c>
    </row>
    <row r="141" spans="1:11">
      <c r="A141" s="525"/>
      <c r="B141" s="4960"/>
      <c r="C141" s="457" t="s">
        <v>781</v>
      </c>
      <c r="D141" s="5001" t="s">
        <v>200</v>
      </c>
      <c r="E141" s="1136"/>
      <c r="F141" s="5005"/>
      <c r="G141" s="5005"/>
      <c r="H141" s="537">
        <v>24140</v>
      </c>
      <c r="I141" s="5005"/>
      <c r="J141" s="595"/>
      <c r="K141" s="4991">
        <f>K140-H141</f>
        <v>2225085</v>
      </c>
    </row>
    <row r="142" spans="1:11">
      <c r="A142" s="554"/>
      <c r="B142" s="4961"/>
      <c r="C142" s="461" t="s">
        <v>1691</v>
      </c>
      <c r="D142" s="5002"/>
      <c r="E142" s="5007"/>
      <c r="F142" s="5006"/>
      <c r="G142" s="5006"/>
      <c r="H142" s="515"/>
      <c r="I142" s="5006"/>
      <c r="J142" s="595"/>
      <c r="K142" s="4992"/>
    </row>
    <row r="143" spans="1:11">
      <c r="A143" s="554"/>
      <c r="B143" s="4959"/>
      <c r="C143" s="532"/>
      <c r="D143" s="576"/>
      <c r="E143" s="582"/>
      <c r="F143" s="577"/>
      <c r="G143" s="577"/>
      <c r="H143" s="600"/>
      <c r="I143" s="577"/>
      <c r="J143" s="585">
        <v>1500</v>
      </c>
      <c r="K143" s="4992">
        <f>K141+J143</f>
        <v>2226585</v>
      </c>
    </row>
    <row r="144" spans="1:11">
      <c r="A144" s="557"/>
      <c r="B144" s="4960" t="s">
        <v>2216</v>
      </c>
      <c r="C144" s="556" t="s">
        <v>821</v>
      </c>
      <c r="D144" s="5013" t="s">
        <v>1288</v>
      </c>
      <c r="E144" s="5011" t="s">
        <v>1301</v>
      </c>
      <c r="F144" s="5018"/>
      <c r="G144" s="5009">
        <v>375966</v>
      </c>
      <c r="H144" s="537"/>
      <c r="I144" s="5009"/>
      <c r="J144" s="5019"/>
      <c r="K144" s="4991">
        <f>K143-G144</f>
        <v>1850619</v>
      </c>
    </row>
    <row r="145" spans="1:11">
      <c r="A145" s="554"/>
      <c r="B145" s="4961"/>
      <c r="C145" s="555" t="s">
        <v>1287</v>
      </c>
      <c r="D145" s="5014" t="s">
        <v>2051</v>
      </c>
      <c r="E145" s="5012"/>
      <c r="F145" s="5010"/>
      <c r="G145" s="5010"/>
      <c r="H145" s="537"/>
      <c r="I145" s="5010"/>
      <c r="J145" s="5020"/>
      <c r="K145" s="4992"/>
    </row>
    <row r="146" spans="1:11">
      <c r="A146" s="554"/>
      <c r="B146" s="4959"/>
      <c r="C146" s="532"/>
      <c r="D146" s="576"/>
      <c r="E146" s="582"/>
      <c r="F146" s="586"/>
      <c r="G146" s="586"/>
      <c r="H146" s="586"/>
      <c r="I146" s="586"/>
      <c r="J146" s="585">
        <v>1800</v>
      </c>
      <c r="K146" s="4992">
        <f>K144+J146</f>
        <v>1852419</v>
      </c>
    </row>
    <row r="147" spans="1:11">
      <c r="A147" s="557"/>
      <c r="B147" s="4960"/>
      <c r="C147" s="457" t="s">
        <v>781</v>
      </c>
      <c r="D147" s="5013" t="s">
        <v>2046</v>
      </c>
      <c r="E147" s="1136" t="s">
        <v>2048</v>
      </c>
      <c r="F147" s="5009"/>
      <c r="G147" s="5009">
        <v>97640</v>
      </c>
      <c r="H147" s="537"/>
      <c r="I147" s="5009"/>
      <c r="J147" s="595"/>
      <c r="K147" s="4991">
        <f>K146-G147</f>
        <v>1754779</v>
      </c>
    </row>
    <row r="148" spans="1:11">
      <c r="A148" s="554"/>
      <c r="B148" s="4961"/>
      <c r="C148" s="461" t="s">
        <v>2045</v>
      </c>
      <c r="D148" s="5014" t="s">
        <v>2047</v>
      </c>
      <c r="E148" s="5017"/>
      <c r="F148" s="5010"/>
      <c r="G148" s="5010"/>
      <c r="H148" s="515"/>
      <c r="I148" s="5010"/>
      <c r="J148" s="595"/>
      <c r="K148" s="4992"/>
    </row>
    <row r="149" spans="1:11">
      <c r="A149" s="554"/>
      <c r="B149" s="4959"/>
      <c r="C149" s="532"/>
      <c r="D149" s="576"/>
      <c r="E149" s="582"/>
      <c r="F149" s="577"/>
      <c r="G149" s="577"/>
      <c r="H149" s="600"/>
      <c r="I149" s="577"/>
      <c r="J149" s="585">
        <v>1500</v>
      </c>
      <c r="K149" s="4992">
        <f>K147+J149</f>
        <v>1756279</v>
      </c>
    </row>
    <row r="150" spans="1:11">
      <c r="A150" s="525"/>
      <c r="B150" s="4960"/>
      <c r="C150" s="474" t="s">
        <v>778</v>
      </c>
      <c r="D150" s="5013" t="s">
        <v>795</v>
      </c>
      <c r="E150" s="5011" t="s">
        <v>454</v>
      </c>
      <c r="F150" s="5009"/>
      <c r="G150" s="5009">
        <v>134140</v>
      </c>
      <c r="H150" s="537"/>
      <c r="I150" s="5009"/>
      <c r="J150" s="537"/>
      <c r="K150" s="4991">
        <f>K149-G150</f>
        <v>1622139</v>
      </c>
    </row>
    <row r="151" spans="1:11">
      <c r="A151" s="554"/>
      <c r="B151" s="4961"/>
      <c r="C151" s="477" t="s">
        <v>794</v>
      </c>
      <c r="D151" s="5014" t="s">
        <v>1345</v>
      </c>
      <c r="E151" s="5012"/>
      <c r="F151" s="5010"/>
      <c r="G151" s="5010"/>
      <c r="H151" s="515"/>
      <c r="I151" s="5010"/>
      <c r="J151" s="515"/>
      <c r="K151" s="4992"/>
    </row>
    <row r="152" spans="1:11">
      <c r="A152" s="554"/>
      <c r="B152" s="4959"/>
      <c r="C152" s="529"/>
      <c r="D152" s="583"/>
      <c r="E152" s="599"/>
      <c r="F152" s="600"/>
      <c r="G152" s="600"/>
      <c r="H152" s="600"/>
      <c r="I152" s="600"/>
      <c r="J152" s="585">
        <v>1500</v>
      </c>
      <c r="K152" s="4992">
        <f>K150+J152</f>
        <v>1623639</v>
      </c>
    </row>
    <row r="153" spans="1:11">
      <c r="A153" s="557"/>
      <c r="B153" s="4960"/>
      <c r="C153" s="474" t="s">
        <v>815</v>
      </c>
      <c r="D153" s="5013" t="s">
        <v>2163</v>
      </c>
      <c r="E153" s="5011" t="s">
        <v>2164</v>
      </c>
      <c r="F153" s="5009"/>
      <c r="G153" s="5009">
        <v>479777</v>
      </c>
      <c r="H153" s="5009"/>
      <c r="I153" s="5009"/>
      <c r="J153" s="5019"/>
      <c r="K153" s="4991">
        <f>K152-G153</f>
        <v>1143862</v>
      </c>
    </row>
    <row r="154" spans="1:11">
      <c r="A154" s="554"/>
      <c r="B154" s="4961"/>
      <c r="C154" s="477" t="s">
        <v>2165</v>
      </c>
      <c r="D154" s="5014" t="s">
        <v>1819</v>
      </c>
      <c r="E154" s="5012"/>
      <c r="F154" s="5016"/>
      <c r="G154" s="5010"/>
      <c r="H154" s="5010"/>
      <c r="I154" s="5010"/>
      <c r="J154" s="5020"/>
      <c r="K154" s="4992"/>
    </row>
    <row r="155" spans="1:11">
      <c r="A155" s="554"/>
      <c r="B155" s="4959"/>
      <c r="C155" s="529"/>
      <c r="D155" s="602"/>
      <c r="E155" s="605"/>
      <c r="F155" s="577"/>
      <c r="G155" s="577"/>
      <c r="H155" s="600"/>
      <c r="I155" s="577"/>
      <c r="J155" s="585">
        <v>1800</v>
      </c>
      <c r="K155" s="4992">
        <f>K153+J155</f>
        <v>1145662</v>
      </c>
    </row>
    <row r="156" spans="1:11">
      <c r="A156" s="525"/>
      <c r="B156" s="4960"/>
      <c r="C156" s="556" t="s">
        <v>815</v>
      </c>
      <c r="D156" s="5013" t="s">
        <v>2131</v>
      </c>
      <c r="E156" s="5011" t="s">
        <v>2132</v>
      </c>
      <c r="F156" s="5018"/>
      <c r="G156" s="5009">
        <v>615176</v>
      </c>
      <c r="H156" s="5009"/>
      <c r="I156" s="5009"/>
      <c r="J156" s="595"/>
      <c r="K156" s="4991">
        <f>K155-G156</f>
        <v>530486</v>
      </c>
    </row>
    <row r="157" spans="1:11">
      <c r="A157" s="554"/>
      <c r="B157" s="4961"/>
      <c r="C157" s="555" t="s">
        <v>2153</v>
      </c>
      <c r="D157" s="5014" t="s">
        <v>1819</v>
      </c>
      <c r="E157" s="5012"/>
      <c r="F157" s="5010"/>
      <c r="G157" s="5010"/>
      <c r="H157" s="5010"/>
      <c r="I157" s="5010"/>
      <c r="J157" s="559"/>
      <c r="K157" s="4992"/>
    </row>
    <row r="158" spans="1:11">
      <c r="A158" s="554"/>
      <c r="B158" s="4959"/>
      <c r="C158" s="532"/>
      <c r="D158" s="576"/>
      <c r="E158" s="582"/>
      <c r="F158" s="575"/>
      <c r="G158" s="575"/>
      <c r="H158" s="600"/>
      <c r="I158" s="577"/>
      <c r="J158" s="585">
        <v>1800</v>
      </c>
      <c r="K158" s="4992">
        <f>K156+J158</f>
        <v>532286</v>
      </c>
    </row>
    <row r="159" spans="1:11">
      <c r="A159" s="557"/>
      <c r="B159" s="4960"/>
      <c r="C159" s="556" t="s">
        <v>1837</v>
      </c>
      <c r="D159" s="5013" t="s">
        <v>2131</v>
      </c>
      <c r="E159" s="5011" t="s">
        <v>2132</v>
      </c>
      <c r="F159" s="5009"/>
      <c r="G159" s="5009">
        <v>105390</v>
      </c>
      <c r="H159" s="537"/>
      <c r="I159" s="5009"/>
      <c r="J159" s="595"/>
      <c r="K159" s="4991">
        <f>K158-G159</f>
        <v>426896</v>
      </c>
    </row>
    <row r="160" spans="1:11">
      <c r="A160" s="554"/>
      <c r="B160" s="4961"/>
      <c r="C160" s="555" t="s">
        <v>2130</v>
      </c>
      <c r="D160" s="5014" t="s">
        <v>1819</v>
      </c>
      <c r="E160" s="5012"/>
      <c r="F160" s="5010"/>
      <c r="G160" s="5010"/>
      <c r="H160" s="515"/>
      <c r="I160" s="5010"/>
      <c r="J160" s="559"/>
      <c r="K160" s="4992"/>
    </row>
    <row r="161" spans="1:11">
      <c r="A161" s="554"/>
      <c r="B161" s="4959"/>
      <c r="C161" s="532"/>
      <c r="D161" s="576"/>
      <c r="E161" s="582"/>
      <c r="F161" s="577"/>
      <c r="G161" s="577"/>
      <c r="H161" s="600"/>
      <c r="I161" s="577"/>
      <c r="J161" s="585">
        <v>1500</v>
      </c>
      <c r="K161" s="4992">
        <f>K159+J161</f>
        <v>428396</v>
      </c>
    </row>
    <row r="162" spans="1:11">
      <c r="A162" s="557"/>
      <c r="B162" s="4960"/>
      <c r="C162" s="556" t="s">
        <v>815</v>
      </c>
      <c r="D162" s="5013"/>
      <c r="E162" s="5011"/>
      <c r="F162" s="5018"/>
      <c r="G162" s="5009"/>
      <c r="H162" s="5009"/>
      <c r="I162" s="5009">
        <v>116067</v>
      </c>
      <c r="J162" s="595"/>
      <c r="K162" s="4991">
        <f>K161-I162</f>
        <v>312329</v>
      </c>
    </row>
    <row r="163" spans="1:11">
      <c r="A163" s="554"/>
      <c r="B163" s="4961"/>
      <c r="C163" s="555" t="s">
        <v>1566</v>
      </c>
      <c r="D163" s="5014"/>
      <c r="E163" s="5012"/>
      <c r="F163" s="5010"/>
      <c r="G163" s="5010"/>
      <c r="H163" s="5010"/>
      <c r="I163" s="5010"/>
      <c r="J163" s="559"/>
      <c r="K163" s="4992"/>
    </row>
    <row r="164" spans="1:11">
      <c r="A164" s="554"/>
      <c r="B164" s="4959"/>
      <c r="C164" s="532"/>
      <c r="D164" s="576"/>
      <c r="E164" s="582"/>
      <c r="F164" s="575"/>
      <c r="G164" s="575"/>
      <c r="H164" s="600"/>
      <c r="I164" s="577"/>
      <c r="J164" s="585">
        <v>1800</v>
      </c>
      <c r="K164" s="4992">
        <f>K162+J164</f>
        <v>314129</v>
      </c>
    </row>
    <row r="165" spans="1:11">
      <c r="A165" s="525"/>
      <c r="B165" s="4960"/>
      <c r="C165" s="556" t="s">
        <v>1837</v>
      </c>
      <c r="D165" s="5013"/>
      <c r="E165" s="5011"/>
      <c r="F165" s="5009"/>
      <c r="G165" s="5009"/>
      <c r="H165" s="537"/>
      <c r="I165" s="5009">
        <v>15390</v>
      </c>
      <c r="J165" s="595"/>
      <c r="K165" s="4991">
        <f>K164-I165</f>
        <v>298739</v>
      </c>
    </row>
    <row r="166" spans="1:11">
      <c r="A166" s="554"/>
      <c r="B166" s="4961"/>
      <c r="C166" s="555" t="s">
        <v>1838</v>
      </c>
      <c r="D166" s="5014"/>
      <c r="E166" s="5012"/>
      <c r="F166" s="5010"/>
      <c r="G166" s="5010"/>
      <c r="H166" s="515"/>
      <c r="I166" s="5010"/>
      <c r="J166" s="559"/>
      <c r="K166" s="4992"/>
    </row>
    <row r="167" spans="1:11">
      <c r="A167" s="554"/>
      <c r="B167" s="4959"/>
      <c r="C167" s="532"/>
      <c r="D167" s="576"/>
      <c r="E167" s="582"/>
      <c r="F167" s="577"/>
      <c r="G167" s="577"/>
      <c r="H167" s="600"/>
      <c r="I167" s="577"/>
      <c r="J167" s="585">
        <v>1500</v>
      </c>
      <c r="K167" s="4992">
        <f>K165+J167</f>
        <v>300239</v>
      </c>
    </row>
    <row r="168" spans="1:11">
      <c r="A168" s="525"/>
      <c r="B168" s="4960"/>
      <c r="C168" s="556" t="s">
        <v>591</v>
      </c>
      <c r="D168" s="5013"/>
      <c r="E168" s="5015"/>
      <c r="F168" s="5009">
        <v>20000000</v>
      </c>
      <c r="G168" s="4956"/>
      <c r="H168" s="537"/>
      <c r="I168" s="4956"/>
      <c r="J168" s="595"/>
      <c r="K168" s="4991">
        <f>K167+F168</f>
        <v>20300239</v>
      </c>
    </row>
    <row r="169" spans="1:11">
      <c r="A169" s="554"/>
      <c r="B169" s="4961"/>
      <c r="C169" s="555"/>
      <c r="D169" s="486"/>
      <c r="E169" s="5012"/>
      <c r="F169" s="5016"/>
      <c r="G169" s="4957"/>
      <c r="H169" s="515"/>
      <c r="I169" s="4957"/>
      <c r="J169" s="595"/>
      <c r="K169" s="4992"/>
    </row>
    <row r="170" spans="1:11">
      <c r="A170" s="554"/>
      <c r="B170" s="4959"/>
      <c r="C170" s="532"/>
      <c r="D170" s="576"/>
      <c r="E170" s="582"/>
      <c r="F170" s="577"/>
      <c r="G170" s="577"/>
      <c r="H170" s="600"/>
      <c r="I170" s="577"/>
      <c r="J170" s="585"/>
      <c r="K170" s="4992"/>
    </row>
    <row r="171" spans="1:11">
      <c r="A171" s="557"/>
      <c r="B171" s="4960"/>
      <c r="C171" s="556" t="s">
        <v>1109</v>
      </c>
      <c r="D171" s="5013" t="s">
        <v>2102</v>
      </c>
      <c r="E171" s="974" t="s">
        <v>2103</v>
      </c>
      <c r="F171" s="5009"/>
      <c r="G171" s="5009">
        <v>502500</v>
      </c>
      <c r="H171" s="537"/>
      <c r="I171" s="5009"/>
      <c r="J171" s="595"/>
      <c r="K171" s="4991">
        <f>K168-G171</f>
        <v>19797739</v>
      </c>
    </row>
    <row r="172" spans="1:11">
      <c r="A172" s="554"/>
      <c r="B172" s="4961"/>
      <c r="C172" s="555" t="s">
        <v>2101</v>
      </c>
      <c r="D172" s="5014" t="s">
        <v>1819</v>
      </c>
      <c r="E172" s="5017"/>
      <c r="F172" s="5010"/>
      <c r="G172" s="5010"/>
      <c r="H172" s="515"/>
      <c r="I172" s="5010"/>
      <c r="J172" s="595"/>
      <c r="K172" s="4992"/>
    </row>
    <row r="173" spans="1:11">
      <c r="A173" s="554"/>
      <c r="B173" s="4959"/>
      <c r="C173" s="532"/>
      <c r="D173" s="576"/>
      <c r="E173" s="582"/>
      <c r="F173" s="575"/>
      <c r="G173" s="575"/>
      <c r="H173" s="2200"/>
      <c r="I173" s="575"/>
      <c r="J173" s="585">
        <v>1800</v>
      </c>
      <c r="K173" s="4992">
        <f>K171+J173</f>
        <v>19799539</v>
      </c>
    </row>
    <row r="174" spans="1:11">
      <c r="A174" s="557"/>
      <c r="B174" s="4960" t="s">
        <v>2217</v>
      </c>
      <c r="C174" s="497" t="s">
        <v>815</v>
      </c>
      <c r="D174" s="485" t="s">
        <v>267</v>
      </c>
      <c r="E174" s="5023" t="s">
        <v>271</v>
      </c>
      <c r="F174" s="5025"/>
      <c r="G174" s="5025">
        <v>328528</v>
      </c>
      <c r="H174" s="534"/>
      <c r="I174" s="5025"/>
      <c r="J174" s="537"/>
      <c r="K174" s="4991">
        <f>K173-G174</f>
        <v>19471011</v>
      </c>
    </row>
    <row r="175" spans="1:11">
      <c r="A175" s="554"/>
      <c r="B175" s="4961"/>
      <c r="C175" s="497" t="s">
        <v>1023</v>
      </c>
      <c r="D175" s="486" t="s">
        <v>304</v>
      </c>
      <c r="E175" s="5024"/>
      <c r="F175" s="5026"/>
      <c r="G175" s="5026"/>
      <c r="H175" s="537"/>
      <c r="I175" s="5026"/>
      <c r="J175" s="537"/>
      <c r="K175" s="4992"/>
    </row>
    <row r="176" spans="1:11">
      <c r="A176" s="554"/>
      <c r="B176" s="4959"/>
      <c r="C176" s="532"/>
      <c r="D176" s="576"/>
      <c r="E176" s="582"/>
      <c r="F176" s="586"/>
      <c r="G176" s="586"/>
      <c r="H176" s="586"/>
      <c r="I176" s="586"/>
      <c r="J176" s="585">
        <v>1800</v>
      </c>
      <c r="K176" s="4992">
        <f>K174+J176</f>
        <v>19472811</v>
      </c>
    </row>
    <row r="177" spans="1:11">
      <c r="A177" s="557"/>
      <c r="B177" s="4960"/>
      <c r="C177" s="491" t="s">
        <v>781</v>
      </c>
      <c r="D177" s="485" t="s">
        <v>267</v>
      </c>
      <c r="E177" s="5023" t="s">
        <v>271</v>
      </c>
      <c r="F177" s="5032"/>
      <c r="G177" s="5025">
        <v>41140</v>
      </c>
      <c r="H177" s="5027"/>
      <c r="I177" s="5025"/>
      <c r="J177" s="534"/>
      <c r="K177" s="4991">
        <f>K176-G177</f>
        <v>19431671</v>
      </c>
    </row>
    <row r="178" spans="1:11">
      <c r="A178" s="554"/>
      <c r="B178" s="4961"/>
      <c r="C178" s="487" t="s">
        <v>791</v>
      </c>
      <c r="D178" s="486" t="s">
        <v>304</v>
      </c>
      <c r="E178" s="5024"/>
      <c r="F178" s="5026"/>
      <c r="G178" s="5026"/>
      <c r="H178" s="5028"/>
      <c r="I178" s="5026"/>
      <c r="J178" s="537"/>
      <c r="K178" s="4992"/>
    </row>
    <row r="179" spans="1:11">
      <c r="A179" s="554"/>
      <c r="B179" s="4959"/>
      <c r="C179" s="891"/>
      <c r="D179" s="891"/>
      <c r="E179" s="891"/>
      <c r="F179" s="586"/>
      <c r="G179" s="588"/>
      <c r="H179" s="586"/>
      <c r="I179" s="586"/>
      <c r="J179" s="585">
        <v>1500</v>
      </c>
      <c r="K179" s="4992">
        <f>K177+J179</f>
        <v>19433171</v>
      </c>
    </row>
    <row r="180" spans="1:11">
      <c r="A180" s="557"/>
      <c r="B180" s="4960"/>
      <c r="C180" s="556" t="s">
        <v>796</v>
      </c>
      <c r="D180" s="5021" t="s">
        <v>1586</v>
      </c>
      <c r="E180" s="5023" t="s">
        <v>1637</v>
      </c>
      <c r="F180" s="5025"/>
      <c r="G180" s="5025">
        <v>42300</v>
      </c>
      <c r="H180" s="5025"/>
      <c r="I180" s="5025"/>
      <c r="J180" s="5033"/>
      <c r="K180" s="4991">
        <f>K179-G180</f>
        <v>19390871</v>
      </c>
    </row>
    <row r="181" spans="1:11">
      <c r="A181" s="554"/>
      <c r="B181" s="4961"/>
      <c r="C181" s="555" t="s">
        <v>1587</v>
      </c>
      <c r="D181" s="5022" t="s">
        <v>729</v>
      </c>
      <c r="E181" s="5024"/>
      <c r="F181" s="5026"/>
      <c r="G181" s="5026"/>
      <c r="H181" s="5026"/>
      <c r="I181" s="5026"/>
      <c r="J181" s="5034"/>
      <c r="K181" s="4992"/>
    </row>
    <row r="182" spans="1:11">
      <c r="A182" s="554"/>
      <c r="B182" s="4959"/>
      <c r="C182" s="529"/>
      <c r="D182" s="602"/>
      <c r="E182" s="605"/>
      <c r="F182" s="577"/>
      <c r="G182" s="577"/>
      <c r="H182" s="600"/>
      <c r="I182" s="577"/>
      <c r="J182" s="604">
        <v>750</v>
      </c>
      <c r="K182" s="4992">
        <f>K180+J182</f>
        <v>19391621</v>
      </c>
    </row>
    <row r="183" spans="1:11">
      <c r="A183" s="557"/>
      <c r="B183" s="4960"/>
      <c r="C183" s="517" t="s">
        <v>851</v>
      </c>
      <c r="D183" s="5021" t="s">
        <v>853</v>
      </c>
      <c r="E183" s="5023" t="s">
        <v>497</v>
      </c>
      <c r="F183" s="5025"/>
      <c r="G183" s="5025">
        <v>161362</v>
      </c>
      <c r="H183" s="537"/>
      <c r="I183" s="1975"/>
      <c r="J183" s="595"/>
      <c r="K183" s="2032">
        <f>K182-G183</f>
        <v>19230259</v>
      </c>
    </row>
    <row r="184" spans="1:11">
      <c r="A184" s="554"/>
      <c r="B184" s="4961"/>
      <c r="C184" s="555" t="s">
        <v>852</v>
      </c>
      <c r="D184" s="5022" t="s">
        <v>919</v>
      </c>
      <c r="E184" s="5024"/>
      <c r="F184" s="5026"/>
      <c r="G184" s="5026"/>
      <c r="H184" s="515"/>
      <c r="I184" s="1976"/>
      <c r="J184" s="595"/>
      <c r="K184" s="1978"/>
    </row>
    <row r="185" spans="1:11">
      <c r="A185" s="554"/>
      <c r="B185" s="4959"/>
      <c r="C185" s="532"/>
      <c r="D185" s="576"/>
      <c r="E185" s="582"/>
      <c r="F185" s="577"/>
      <c r="G185" s="577"/>
      <c r="H185" s="600"/>
      <c r="I185" s="2034"/>
      <c r="J185" s="585">
        <v>1800</v>
      </c>
      <c r="K185" s="1978">
        <f>K183+J185</f>
        <v>19232059</v>
      </c>
    </row>
    <row r="186" spans="1:11">
      <c r="A186" s="557"/>
      <c r="B186" s="4960"/>
      <c r="C186" s="435" t="s">
        <v>815</v>
      </c>
      <c r="D186" s="5021" t="s">
        <v>399</v>
      </c>
      <c r="E186" s="5023" t="s">
        <v>401</v>
      </c>
      <c r="F186" s="5039"/>
      <c r="G186" s="5039">
        <v>281645</v>
      </c>
      <c r="H186" s="537"/>
      <c r="I186" s="5025"/>
      <c r="J186" s="595"/>
      <c r="K186" s="1977">
        <f>K185-G186</f>
        <v>18950414</v>
      </c>
    </row>
    <row r="187" spans="1:11">
      <c r="A187" s="554"/>
      <c r="B187" s="4961"/>
      <c r="C187" s="509" t="s">
        <v>1051</v>
      </c>
      <c r="D187" s="5022" t="s">
        <v>400</v>
      </c>
      <c r="E187" s="5024"/>
      <c r="F187" s="5040"/>
      <c r="G187" s="5040"/>
      <c r="H187" s="515"/>
      <c r="I187" s="5026"/>
      <c r="J187" s="595"/>
      <c r="K187" s="1978"/>
    </row>
    <row r="188" spans="1:11">
      <c r="A188" s="554"/>
      <c r="B188" s="4959"/>
      <c r="C188" s="532"/>
      <c r="D188" s="576"/>
      <c r="E188" s="582"/>
      <c r="F188" s="577"/>
      <c r="G188" s="577"/>
      <c r="H188" s="600"/>
      <c r="I188" s="2034"/>
      <c r="J188" s="585">
        <v>1800</v>
      </c>
      <c r="K188" s="1978">
        <f>K186+J188</f>
        <v>18952214</v>
      </c>
    </row>
    <row r="189" spans="1:11">
      <c r="A189" s="557"/>
      <c r="B189" s="4960"/>
      <c r="C189" s="435" t="s">
        <v>815</v>
      </c>
      <c r="D189" s="5021" t="s">
        <v>399</v>
      </c>
      <c r="E189" s="5023" t="s">
        <v>401</v>
      </c>
      <c r="F189" s="5025"/>
      <c r="G189" s="5033">
        <v>649952</v>
      </c>
      <c r="H189" s="537"/>
      <c r="I189" s="1975"/>
      <c r="J189" s="595"/>
      <c r="K189" s="1977">
        <f>K188-G189</f>
        <v>18302262</v>
      </c>
    </row>
    <row r="190" spans="1:11">
      <c r="A190" s="554"/>
      <c r="B190" s="4961"/>
      <c r="C190" s="509" t="s">
        <v>1163</v>
      </c>
      <c r="D190" s="5022" t="s">
        <v>400</v>
      </c>
      <c r="E190" s="5024"/>
      <c r="F190" s="5026"/>
      <c r="G190" s="5034"/>
      <c r="H190" s="515"/>
      <c r="I190" s="1976"/>
      <c r="J190" s="595"/>
      <c r="K190" s="1978"/>
    </row>
    <row r="191" spans="1:11">
      <c r="A191" s="554"/>
      <c r="B191" s="4959"/>
      <c r="C191" s="532"/>
      <c r="D191" s="576"/>
      <c r="E191" s="582"/>
      <c r="F191" s="577"/>
      <c r="G191" s="577"/>
      <c r="H191" s="600"/>
      <c r="I191" s="2034"/>
      <c r="J191" s="585">
        <v>1800</v>
      </c>
      <c r="K191" s="2035">
        <f>K189+J191</f>
        <v>18304062</v>
      </c>
    </row>
    <row r="192" spans="1:11">
      <c r="A192" s="557"/>
      <c r="B192" s="4960"/>
      <c r="C192" s="474" t="s">
        <v>778</v>
      </c>
      <c r="D192" s="518" t="s">
        <v>399</v>
      </c>
      <c r="E192" s="5023" t="s">
        <v>401</v>
      </c>
      <c r="F192" s="5025"/>
      <c r="G192" s="5025">
        <v>35140</v>
      </c>
      <c r="H192" s="5029"/>
      <c r="I192" s="1997"/>
      <c r="J192" s="2036"/>
      <c r="K192" s="1977">
        <f>K191-G192</f>
        <v>18268922</v>
      </c>
    </row>
    <row r="193" spans="1:11">
      <c r="A193" s="554"/>
      <c r="B193" s="4961"/>
      <c r="C193" s="477" t="s">
        <v>862</v>
      </c>
      <c r="D193" s="519" t="s">
        <v>855</v>
      </c>
      <c r="E193" s="5024"/>
      <c r="F193" s="5026"/>
      <c r="G193" s="5026"/>
      <c r="H193" s="5030"/>
      <c r="I193" s="1998"/>
      <c r="J193" s="2036"/>
      <c r="K193" s="1978"/>
    </row>
    <row r="194" spans="1:11">
      <c r="A194" s="554"/>
      <c r="B194" s="4959"/>
      <c r="C194" s="532"/>
      <c r="D194" s="576"/>
      <c r="E194" s="582"/>
      <c r="F194" s="577"/>
      <c r="G194" s="577"/>
      <c r="H194" s="600"/>
      <c r="I194" s="2034"/>
      <c r="J194" s="585">
        <v>1500</v>
      </c>
      <c r="K194" s="1978">
        <f>K192+J194</f>
        <v>18270422</v>
      </c>
    </row>
    <row r="195" spans="1:11">
      <c r="A195" s="557"/>
      <c r="B195" s="4960"/>
      <c r="C195" s="517" t="s">
        <v>781</v>
      </c>
      <c r="D195" s="5021" t="s">
        <v>614</v>
      </c>
      <c r="E195" s="5023" t="s">
        <v>414</v>
      </c>
      <c r="F195" s="5025"/>
      <c r="G195" s="5025">
        <v>133640</v>
      </c>
      <c r="H195" s="5025"/>
      <c r="I195" s="5025"/>
      <c r="J195" s="534"/>
      <c r="K195" s="1977">
        <f>K194-G195</f>
        <v>18136782</v>
      </c>
    </row>
    <row r="196" spans="1:11">
      <c r="A196" s="554"/>
      <c r="B196" s="4961"/>
      <c r="C196" s="555" t="s">
        <v>1031</v>
      </c>
      <c r="D196" s="5022" t="s">
        <v>698</v>
      </c>
      <c r="E196" s="5024"/>
      <c r="F196" s="5026"/>
      <c r="G196" s="5026"/>
      <c r="H196" s="5026"/>
      <c r="I196" s="5026"/>
      <c r="J196" s="515"/>
      <c r="K196" s="1978"/>
    </row>
    <row r="197" spans="1:11">
      <c r="A197" s="554"/>
      <c r="B197" s="4959"/>
      <c r="C197" s="532"/>
      <c r="D197" s="576"/>
      <c r="E197" s="584"/>
      <c r="F197" s="577"/>
      <c r="G197" s="577"/>
      <c r="H197" s="600"/>
      <c r="I197" s="577"/>
      <c r="J197" s="604">
        <v>1500</v>
      </c>
      <c r="K197" s="1978">
        <f>K195+J197</f>
        <v>18138282</v>
      </c>
    </row>
    <row r="198" spans="1:11">
      <c r="A198" s="557"/>
      <c r="B198" s="4960"/>
      <c r="C198" s="457" t="s">
        <v>781</v>
      </c>
      <c r="D198" s="5037" t="s">
        <v>1246</v>
      </c>
      <c r="E198" s="459" t="s">
        <v>1248</v>
      </c>
      <c r="F198" s="5025"/>
      <c r="G198" s="5025">
        <v>215640</v>
      </c>
      <c r="H198" s="5025"/>
      <c r="I198" s="5025"/>
      <c r="J198" s="464"/>
      <c r="K198" s="1977">
        <f>K197-G198</f>
        <v>17922642</v>
      </c>
    </row>
    <row r="199" spans="1:11">
      <c r="A199" s="554"/>
      <c r="B199" s="4961"/>
      <c r="C199" s="461" t="s">
        <v>1487</v>
      </c>
      <c r="D199" s="5038" t="s">
        <v>1247</v>
      </c>
      <c r="E199" s="5036"/>
      <c r="F199" s="5026"/>
      <c r="G199" s="5026"/>
      <c r="H199" s="5026"/>
      <c r="I199" s="5026"/>
      <c r="J199" s="559"/>
      <c r="K199" s="1978"/>
    </row>
    <row r="200" spans="1:11">
      <c r="A200" s="554"/>
      <c r="B200" s="4959"/>
      <c r="C200" s="532"/>
      <c r="D200" s="583"/>
      <c r="E200" s="582"/>
      <c r="F200" s="577"/>
      <c r="G200" s="577"/>
      <c r="H200" s="600"/>
      <c r="I200" s="577"/>
      <c r="J200" s="585">
        <v>1500</v>
      </c>
      <c r="K200" s="1978">
        <f>K198+J200</f>
        <v>17924142</v>
      </c>
    </row>
    <row r="201" spans="1:11">
      <c r="A201" s="557"/>
      <c r="B201" s="4960"/>
      <c r="C201" s="556" t="s">
        <v>815</v>
      </c>
      <c r="D201" s="5021" t="s">
        <v>1145</v>
      </c>
      <c r="E201" s="5023" t="s">
        <v>1230</v>
      </c>
      <c r="F201" s="5025"/>
      <c r="G201" s="5025">
        <v>821882</v>
      </c>
      <c r="H201" s="534"/>
      <c r="I201" s="5025"/>
      <c r="J201" s="595"/>
      <c r="K201" s="1977">
        <f>K200-G201</f>
        <v>17102260</v>
      </c>
    </row>
    <row r="202" spans="1:11">
      <c r="A202" s="554"/>
      <c r="B202" s="4961"/>
      <c r="C202" s="555" t="s">
        <v>1146</v>
      </c>
      <c r="D202" s="5022" t="s">
        <v>729</v>
      </c>
      <c r="E202" s="5024"/>
      <c r="F202" s="5026"/>
      <c r="G202" s="5026"/>
      <c r="H202" s="515"/>
      <c r="I202" s="5026"/>
      <c r="J202" s="595"/>
      <c r="K202" s="1978"/>
    </row>
    <row r="203" spans="1:11">
      <c r="A203" s="554"/>
      <c r="B203" s="4959"/>
      <c r="C203" s="532"/>
      <c r="D203" s="576"/>
      <c r="E203" s="582"/>
      <c r="F203" s="577"/>
      <c r="G203" s="577"/>
      <c r="H203" s="1962"/>
      <c r="I203" s="577"/>
      <c r="J203" s="585">
        <v>1800</v>
      </c>
      <c r="K203" s="1978">
        <f>K201+J203</f>
        <v>17104060</v>
      </c>
    </row>
    <row r="204" spans="1:11">
      <c r="A204" s="557"/>
      <c r="B204" s="4960"/>
      <c r="C204" s="556" t="s">
        <v>815</v>
      </c>
      <c r="D204" s="5021" t="s">
        <v>138</v>
      </c>
      <c r="E204" s="974" t="s">
        <v>140</v>
      </c>
      <c r="F204" s="5029"/>
      <c r="G204" s="5029">
        <v>319002</v>
      </c>
      <c r="H204" s="923"/>
      <c r="I204" s="5029"/>
      <c r="J204" s="537"/>
      <c r="K204" s="1977">
        <f>K203-G204</f>
        <v>16785058</v>
      </c>
    </row>
    <row r="205" spans="1:11">
      <c r="A205" s="554"/>
      <c r="B205" s="4961"/>
      <c r="C205" s="555" t="s">
        <v>910</v>
      </c>
      <c r="D205" s="5022" t="s">
        <v>598</v>
      </c>
      <c r="E205" s="5031"/>
      <c r="F205" s="980"/>
      <c r="G205" s="5030"/>
      <c r="H205" s="460"/>
      <c r="I205" s="5030"/>
      <c r="J205" s="515"/>
      <c r="K205" s="1978"/>
    </row>
    <row r="206" spans="1:11">
      <c r="A206" s="554"/>
      <c r="B206" s="4959"/>
      <c r="C206" s="532"/>
      <c r="D206" s="576"/>
      <c r="E206" s="582"/>
      <c r="F206" s="586"/>
      <c r="G206" s="600"/>
      <c r="H206" s="600"/>
      <c r="I206" s="600"/>
      <c r="J206" s="604">
        <v>1800</v>
      </c>
      <c r="K206" s="1978">
        <f>K204+J206</f>
        <v>16786858</v>
      </c>
    </row>
    <row r="207" spans="1:11">
      <c r="A207" s="557"/>
      <c r="B207" s="4986"/>
      <c r="C207" s="517" t="s">
        <v>821</v>
      </c>
      <c r="D207" s="5021" t="s">
        <v>1427</v>
      </c>
      <c r="E207" s="5023" t="s">
        <v>1544</v>
      </c>
      <c r="F207" s="5032"/>
      <c r="G207" s="5025">
        <v>296571</v>
      </c>
      <c r="H207" s="537"/>
      <c r="I207" s="5025"/>
      <c r="J207" s="923"/>
      <c r="K207" s="1977">
        <f>K206-G207</f>
        <v>16490287</v>
      </c>
    </row>
    <row r="208" spans="1:11">
      <c r="A208" s="554"/>
      <c r="B208" s="4987"/>
      <c r="C208" s="555" t="s">
        <v>1426</v>
      </c>
      <c r="D208" s="5022" t="s">
        <v>729</v>
      </c>
      <c r="E208" s="5024"/>
      <c r="F208" s="5026"/>
      <c r="G208" s="5026"/>
      <c r="H208" s="515"/>
      <c r="I208" s="5026"/>
      <c r="J208" s="460"/>
      <c r="K208" s="1978"/>
    </row>
    <row r="209" spans="1:11">
      <c r="A209" s="554"/>
      <c r="B209" s="4959"/>
      <c r="C209" s="532"/>
      <c r="D209" s="528"/>
      <c r="E209" s="584"/>
      <c r="F209" s="577"/>
      <c r="G209" s="577"/>
      <c r="H209" s="600"/>
      <c r="I209" s="577"/>
      <c r="J209" s="604">
        <v>1800</v>
      </c>
      <c r="K209" s="1978">
        <f>K207+J209</f>
        <v>16492087</v>
      </c>
    </row>
    <row r="210" spans="1:11">
      <c r="A210" s="557"/>
      <c r="B210" s="4960"/>
      <c r="C210" s="435" t="s">
        <v>796</v>
      </c>
      <c r="D210" s="5021" t="s">
        <v>1427</v>
      </c>
      <c r="E210" s="1136" t="s">
        <v>1544</v>
      </c>
      <c r="F210" s="5025"/>
      <c r="G210" s="5025">
        <v>81500</v>
      </c>
      <c r="H210" s="5025"/>
      <c r="I210" s="5025"/>
      <c r="J210" s="595"/>
      <c r="K210" s="1977">
        <f>K209-G210</f>
        <v>16410587</v>
      </c>
    </row>
    <row r="211" spans="1:11">
      <c r="A211" s="554"/>
      <c r="B211" s="4961"/>
      <c r="C211" s="509" t="s">
        <v>1522</v>
      </c>
      <c r="D211" s="5022" t="s">
        <v>729</v>
      </c>
      <c r="E211" s="5031"/>
      <c r="F211" s="5026"/>
      <c r="G211" s="5026"/>
      <c r="H211" s="5026"/>
      <c r="I211" s="5026"/>
      <c r="J211" s="559"/>
      <c r="K211" s="1978"/>
    </row>
    <row r="212" spans="1:11">
      <c r="A212" s="554"/>
      <c r="B212" s="4959"/>
      <c r="C212" s="532"/>
      <c r="D212" s="576"/>
      <c r="E212" s="582"/>
      <c r="F212" s="577"/>
      <c r="G212" s="577"/>
      <c r="H212" s="600"/>
      <c r="I212" s="577"/>
      <c r="J212" s="604">
        <v>750</v>
      </c>
      <c r="K212" s="1978">
        <f>K210+J212</f>
        <v>16411337</v>
      </c>
    </row>
    <row r="213" spans="1:11">
      <c r="A213" s="557"/>
      <c r="B213" s="4960"/>
      <c r="C213" s="517" t="s">
        <v>821</v>
      </c>
      <c r="D213" s="5021" t="s">
        <v>2106</v>
      </c>
      <c r="E213" s="5023" t="s">
        <v>2108</v>
      </c>
      <c r="F213" s="5032"/>
      <c r="G213" s="5025">
        <v>291710</v>
      </c>
      <c r="H213" s="537"/>
      <c r="I213" s="5025"/>
      <c r="J213" s="923"/>
      <c r="K213" s="1977">
        <f>K212-G213</f>
        <v>16119627</v>
      </c>
    </row>
    <row r="214" spans="1:11">
      <c r="A214" s="554"/>
      <c r="B214" s="4961"/>
      <c r="C214" s="555" t="s">
        <v>2109</v>
      </c>
      <c r="D214" s="5022" t="s">
        <v>2107</v>
      </c>
      <c r="E214" s="5024"/>
      <c r="F214" s="5026"/>
      <c r="G214" s="5026"/>
      <c r="H214" s="515"/>
      <c r="I214" s="5026"/>
      <c r="J214" s="460"/>
      <c r="K214" s="1978"/>
    </row>
    <row r="215" spans="1:11">
      <c r="A215" s="554"/>
      <c r="B215" s="4959"/>
      <c r="C215" s="532"/>
      <c r="D215" s="528"/>
      <c r="E215" s="584"/>
      <c r="F215" s="577"/>
      <c r="G215" s="577"/>
      <c r="H215" s="600"/>
      <c r="I215" s="577"/>
      <c r="J215" s="604">
        <v>1800</v>
      </c>
      <c r="K215" s="1978">
        <f>K213+J215</f>
        <v>16121427</v>
      </c>
    </row>
    <row r="216" spans="1:11">
      <c r="A216" s="557"/>
      <c r="B216" s="4960"/>
      <c r="C216" s="517" t="s">
        <v>821</v>
      </c>
      <c r="D216" s="5021" t="s">
        <v>2110</v>
      </c>
      <c r="E216" s="5023" t="s">
        <v>2111</v>
      </c>
      <c r="F216" s="5032"/>
      <c r="G216" s="5025">
        <v>147334</v>
      </c>
      <c r="H216" s="537"/>
      <c r="I216" s="5025"/>
      <c r="J216" s="923"/>
      <c r="K216" s="1977">
        <f>K215-G216</f>
        <v>15974093</v>
      </c>
    </row>
    <row r="217" spans="1:11">
      <c r="A217" s="554"/>
      <c r="B217" s="4961"/>
      <c r="C217" s="555" t="s">
        <v>2112</v>
      </c>
      <c r="D217" s="5022" t="s">
        <v>2107</v>
      </c>
      <c r="E217" s="5024"/>
      <c r="F217" s="5026"/>
      <c r="G217" s="5026"/>
      <c r="H217" s="515"/>
      <c r="I217" s="5026"/>
      <c r="J217" s="460"/>
      <c r="K217" s="1978"/>
    </row>
    <row r="218" spans="1:11">
      <c r="A218" s="554"/>
      <c r="B218" s="4959"/>
      <c r="C218" s="532"/>
      <c r="D218" s="528"/>
      <c r="E218" s="584"/>
      <c r="F218" s="577"/>
      <c r="G218" s="577"/>
      <c r="H218" s="600"/>
      <c r="I218" s="577"/>
      <c r="J218" s="604">
        <v>1800</v>
      </c>
      <c r="K218" s="2035">
        <f>K216+J218</f>
        <v>15975893</v>
      </c>
    </row>
    <row r="219" spans="1:11">
      <c r="A219" s="557"/>
      <c r="B219" s="4960"/>
      <c r="C219" s="435" t="s">
        <v>796</v>
      </c>
      <c r="D219" s="5021" t="s">
        <v>2110</v>
      </c>
      <c r="E219" s="5023" t="s">
        <v>2111</v>
      </c>
      <c r="F219" s="5025"/>
      <c r="G219" s="5025">
        <v>41300</v>
      </c>
      <c r="H219" s="5025"/>
      <c r="I219" s="5025"/>
      <c r="J219" s="595"/>
      <c r="K219" s="1977">
        <f>K218-G219</f>
        <v>15934593</v>
      </c>
    </row>
    <row r="220" spans="1:11">
      <c r="A220" s="554"/>
      <c r="B220" s="4961"/>
      <c r="C220" s="509" t="s">
        <v>2113</v>
      </c>
      <c r="D220" s="5022" t="s">
        <v>2107</v>
      </c>
      <c r="E220" s="5024"/>
      <c r="F220" s="5026"/>
      <c r="G220" s="5026"/>
      <c r="H220" s="5026"/>
      <c r="I220" s="5026"/>
      <c r="J220" s="559"/>
      <c r="K220" s="1978"/>
    </row>
    <row r="221" spans="1:11">
      <c r="A221" s="554"/>
      <c r="B221" s="4959"/>
      <c r="C221" s="532"/>
      <c r="D221" s="528"/>
      <c r="E221" s="584"/>
      <c r="F221" s="577"/>
      <c r="G221" s="577"/>
      <c r="H221" s="600"/>
      <c r="I221" s="577"/>
      <c r="J221" s="604">
        <v>750</v>
      </c>
      <c r="K221" s="1978">
        <f>K219+J221</f>
        <v>15935343</v>
      </c>
    </row>
    <row r="222" spans="1:11">
      <c r="A222" s="557"/>
      <c r="B222" s="4960"/>
      <c r="C222" s="517" t="s">
        <v>821</v>
      </c>
      <c r="D222" s="5021" t="s">
        <v>2115</v>
      </c>
      <c r="E222" s="5023" t="s">
        <v>2116</v>
      </c>
      <c r="F222" s="5032"/>
      <c r="G222" s="5025">
        <v>102168</v>
      </c>
      <c r="H222" s="537"/>
      <c r="I222" s="5025"/>
      <c r="J222" s="923"/>
      <c r="K222" s="1977">
        <f>K221-G222</f>
        <v>15833175</v>
      </c>
    </row>
    <row r="223" spans="1:11">
      <c r="A223" s="554"/>
      <c r="B223" s="4961"/>
      <c r="C223" s="555" t="s">
        <v>2114</v>
      </c>
      <c r="D223" s="5022" t="s">
        <v>2107</v>
      </c>
      <c r="E223" s="5024"/>
      <c r="F223" s="5026"/>
      <c r="G223" s="5026"/>
      <c r="H223" s="515"/>
      <c r="I223" s="5026"/>
      <c r="J223" s="460"/>
      <c r="K223" s="1978"/>
    </row>
    <row r="224" spans="1:11">
      <c r="A224" s="554"/>
      <c r="B224" s="4959"/>
      <c r="C224" s="532"/>
      <c r="D224" s="528"/>
      <c r="E224" s="584"/>
      <c r="F224" s="577"/>
      <c r="G224" s="577"/>
      <c r="H224" s="600"/>
      <c r="I224" s="577"/>
      <c r="J224" s="604">
        <v>1800</v>
      </c>
      <c r="K224" s="1978">
        <f>K222+J224</f>
        <v>15834975</v>
      </c>
    </row>
    <row r="225" spans="1:11">
      <c r="A225" s="557"/>
      <c r="B225" s="4986"/>
      <c r="C225" s="474" t="s">
        <v>815</v>
      </c>
      <c r="D225" s="5035" t="s">
        <v>302</v>
      </c>
      <c r="E225" s="974" t="s">
        <v>878</v>
      </c>
      <c r="F225" s="5025"/>
      <c r="G225" s="5033">
        <v>62085</v>
      </c>
      <c r="H225" s="537"/>
      <c r="I225" s="1975"/>
      <c r="J225" s="595"/>
      <c r="K225" s="1977">
        <f>K224-G225</f>
        <v>15772890</v>
      </c>
    </row>
    <row r="226" spans="1:11">
      <c r="A226" s="554"/>
      <c r="B226" s="4987"/>
      <c r="C226" s="477" t="s">
        <v>831</v>
      </c>
      <c r="D226" s="5041" t="s">
        <v>918</v>
      </c>
      <c r="E226" s="5031"/>
      <c r="F226" s="5026"/>
      <c r="G226" s="5034"/>
      <c r="H226" s="515"/>
      <c r="I226" s="1976"/>
      <c r="J226" s="595"/>
      <c r="K226" s="1978"/>
    </row>
    <row r="227" spans="1:11">
      <c r="A227" s="554"/>
      <c r="B227" s="4959"/>
      <c r="C227" s="532"/>
      <c r="D227" s="576"/>
      <c r="E227" s="582"/>
      <c r="F227" s="577"/>
      <c r="G227" s="577"/>
      <c r="H227" s="600"/>
      <c r="I227" s="2034"/>
      <c r="J227" s="585">
        <v>1800</v>
      </c>
      <c r="K227" s="1978">
        <f>K225+J227</f>
        <v>15774690</v>
      </c>
    </row>
    <row r="228" spans="1:11">
      <c r="A228" s="557"/>
      <c r="B228" s="4986"/>
      <c r="C228" s="474" t="s">
        <v>821</v>
      </c>
      <c r="D228" s="5021" t="s">
        <v>302</v>
      </c>
      <c r="E228" s="974" t="s">
        <v>878</v>
      </c>
      <c r="F228" s="5025"/>
      <c r="G228" s="5025">
        <v>25417</v>
      </c>
      <c r="H228" s="5025"/>
      <c r="I228" s="1975"/>
      <c r="J228" s="595"/>
      <c r="K228" s="1977">
        <f>K227-G228</f>
        <v>15749273</v>
      </c>
    </row>
    <row r="229" spans="1:11">
      <c r="A229" s="554"/>
      <c r="B229" s="4987"/>
      <c r="C229" s="477" t="s">
        <v>1024</v>
      </c>
      <c r="D229" s="5022" t="s">
        <v>918</v>
      </c>
      <c r="E229" s="5031"/>
      <c r="F229" s="5026"/>
      <c r="G229" s="5026"/>
      <c r="H229" s="5026"/>
      <c r="I229" s="1976"/>
      <c r="J229" s="595"/>
      <c r="K229" s="1978"/>
    </row>
    <row r="230" spans="1:11">
      <c r="A230" s="554"/>
      <c r="B230" s="4959"/>
      <c r="C230" s="528"/>
      <c r="D230" s="576"/>
      <c r="E230" s="574"/>
      <c r="F230" s="577"/>
      <c r="G230" s="577"/>
      <c r="H230" s="600"/>
      <c r="I230" s="2034"/>
      <c r="J230" s="585">
        <v>1800</v>
      </c>
      <c r="K230" s="1978">
        <f>K228+J230</f>
        <v>15751073</v>
      </c>
    </row>
    <row r="231" spans="1:11">
      <c r="A231" s="557"/>
      <c r="B231" s="4960"/>
      <c r="C231" s="517" t="s">
        <v>796</v>
      </c>
      <c r="D231" s="5021" t="s">
        <v>302</v>
      </c>
      <c r="E231" s="974" t="s">
        <v>878</v>
      </c>
      <c r="F231" s="5032"/>
      <c r="G231" s="5025">
        <v>133800</v>
      </c>
      <c r="H231" s="537"/>
      <c r="I231" s="1975"/>
      <c r="J231" s="595"/>
      <c r="K231" s="1977">
        <f>K230-G231</f>
        <v>15617273</v>
      </c>
    </row>
    <row r="232" spans="1:11">
      <c r="A232" s="554"/>
      <c r="B232" s="4961"/>
      <c r="C232" s="555" t="s">
        <v>1521</v>
      </c>
      <c r="D232" s="5022" t="s">
        <v>918</v>
      </c>
      <c r="E232" s="5031"/>
      <c r="F232" s="5026"/>
      <c r="G232" s="5026"/>
      <c r="H232" s="515"/>
      <c r="I232" s="1976"/>
      <c r="J232" s="595"/>
      <c r="K232" s="1978"/>
    </row>
    <row r="233" spans="1:11">
      <c r="A233" s="554"/>
      <c r="B233" s="4959"/>
      <c r="C233" s="532"/>
      <c r="D233" s="576"/>
      <c r="E233" s="582"/>
      <c r="F233" s="577"/>
      <c r="G233" s="577"/>
      <c r="H233" s="600"/>
      <c r="I233" s="2034"/>
      <c r="J233" s="585">
        <v>750</v>
      </c>
      <c r="K233" s="1978">
        <f>K231+J233</f>
        <v>15618023</v>
      </c>
    </row>
    <row r="234" spans="1:11">
      <c r="A234" s="557"/>
      <c r="B234" s="4960"/>
      <c r="C234" s="517" t="s">
        <v>796</v>
      </c>
      <c r="D234" s="5021" t="s">
        <v>302</v>
      </c>
      <c r="E234" s="5023" t="s">
        <v>878</v>
      </c>
      <c r="F234" s="5032"/>
      <c r="G234" s="5025">
        <v>41300</v>
      </c>
      <c r="H234" s="537"/>
      <c r="I234" s="1975"/>
      <c r="J234" s="595"/>
      <c r="K234" s="1977">
        <f>K233-G234</f>
        <v>15576723</v>
      </c>
    </row>
    <row r="235" spans="1:11">
      <c r="A235" s="554"/>
      <c r="B235" s="4961"/>
      <c r="C235" s="555" t="s">
        <v>1038</v>
      </c>
      <c r="D235" s="5022" t="s">
        <v>918</v>
      </c>
      <c r="E235" s="5024"/>
      <c r="F235" s="5026"/>
      <c r="G235" s="5026"/>
      <c r="H235" s="515"/>
      <c r="I235" s="1976"/>
      <c r="J235" s="595"/>
      <c r="K235" s="1978"/>
    </row>
    <row r="236" spans="1:11">
      <c r="A236" s="554"/>
      <c r="B236" s="4959"/>
      <c r="C236" s="532"/>
      <c r="D236" s="528"/>
      <c r="E236" s="584"/>
      <c r="F236" s="577"/>
      <c r="G236" s="577"/>
      <c r="H236" s="600"/>
      <c r="I236" s="2034"/>
      <c r="J236" s="585">
        <v>750</v>
      </c>
      <c r="K236" s="1978">
        <f>K234+J236</f>
        <v>15577473</v>
      </c>
    </row>
    <row r="237" spans="1:11">
      <c r="A237" s="557"/>
      <c r="B237" s="4960"/>
      <c r="C237" s="517" t="s">
        <v>796</v>
      </c>
      <c r="D237" s="5021" t="s">
        <v>1750</v>
      </c>
      <c r="E237" s="5023" t="s">
        <v>406</v>
      </c>
      <c r="F237" s="5032"/>
      <c r="G237" s="5025">
        <v>153500</v>
      </c>
      <c r="H237" s="5025"/>
      <c r="I237" s="5025"/>
      <c r="J237" s="595"/>
      <c r="K237" s="1977">
        <f>K236-G237</f>
        <v>15423973</v>
      </c>
    </row>
    <row r="238" spans="1:11">
      <c r="A238" s="554"/>
      <c r="B238" s="4961"/>
      <c r="C238" s="555" t="s">
        <v>1034</v>
      </c>
      <c r="D238" s="5022" t="s">
        <v>698</v>
      </c>
      <c r="E238" s="5024"/>
      <c r="F238" s="5026"/>
      <c r="G238" s="5026"/>
      <c r="H238" s="5026"/>
      <c r="I238" s="5026"/>
      <c r="J238" s="559"/>
      <c r="K238" s="1978"/>
    </row>
    <row r="239" spans="1:11">
      <c r="A239" s="554"/>
      <c r="B239" s="4959"/>
      <c r="C239" s="532"/>
      <c r="D239" s="576"/>
      <c r="E239" s="582"/>
      <c r="F239" s="575"/>
      <c r="G239" s="575"/>
      <c r="H239" s="600"/>
      <c r="I239" s="577"/>
      <c r="J239" s="585">
        <v>750</v>
      </c>
      <c r="K239" s="1978">
        <f>K237+J239</f>
        <v>15424723</v>
      </c>
    </row>
    <row r="240" spans="1:11">
      <c r="A240" s="557"/>
      <c r="B240" s="4960"/>
      <c r="C240" s="517" t="s">
        <v>821</v>
      </c>
      <c r="D240" s="5021" t="s">
        <v>2118</v>
      </c>
      <c r="E240" s="5023" t="s">
        <v>2119</v>
      </c>
      <c r="F240" s="5032"/>
      <c r="G240" s="5025">
        <v>157919</v>
      </c>
      <c r="H240" s="537"/>
      <c r="I240" s="5025"/>
      <c r="J240" s="923"/>
      <c r="K240" s="1977">
        <f>K239-G240</f>
        <v>15266804</v>
      </c>
    </row>
    <row r="241" spans="1:11">
      <c r="A241" s="554"/>
      <c r="B241" s="4961"/>
      <c r="C241" s="555" t="s">
        <v>2117</v>
      </c>
      <c r="D241" s="5022" t="s">
        <v>2107</v>
      </c>
      <c r="E241" s="5024"/>
      <c r="F241" s="5026"/>
      <c r="G241" s="5026"/>
      <c r="H241" s="515"/>
      <c r="I241" s="5026"/>
      <c r="J241" s="460"/>
      <c r="K241" s="1978"/>
    </row>
    <row r="242" spans="1:11">
      <c r="A242" s="554"/>
      <c r="B242" s="4959"/>
      <c r="C242" s="532"/>
      <c r="D242" s="528"/>
      <c r="E242" s="584"/>
      <c r="F242" s="577"/>
      <c r="G242" s="577"/>
      <c r="H242" s="600"/>
      <c r="I242" s="577"/>
      <c r="J242" s="604">
        <v>1800</v>
      </c>
      <c r="K242" s="1978">
        <f>K240+J242</f>
        <v>15268604</v>
      </c>
    </row>
    <row r="243" spans="1:11">
      <c r="A243" s="557"/>
      <c r="B243" s="4960"/>
      <c r="C243" s="474" t="s">
        <v>1109</v>
      </c>
      <c r="D243" s="5021" t="s">
        <v>1312</v>
      </c>
      <c r="E243" s="5023" t="s">
        <v>1326</v>
      </c>
      <c r="F243" s="5025"/>
      <c r="G243" s="5025">
        <v>502500</v>
      </c>
      <c r="H243" s="534"/>
      <c r="I243" s="5025"/>
      <c r="J243" s="595"/>
      <c r="K243" s="1977">
        <f>K242-G243</f>
        <v>14766104</v>
      </c>
    </row>
    <row r="244" spans="1:11">
      <c r="A244" s="554"/>
      <c r="B244" s="4961"/>
      <c r="C244" s="477" t="s">
        <v>1311</v>
      </c>
      <c r="D244" s="5022" t="s">
        <v>1313</v>
      </c>
      <c r="E244" s="5024"/>
      <c r="F244" s="5026"/>
      <c r="G244" s="5026"/>
      <c r="H244" s="515"/>
      <c r="I244" s="5026"/>
      <c r="J244" s="595"/>
      <c r="K244" s="1978"/>
    </row>
    <row r="245" spans="1:11">
      <c r="A245" s="554"/>
      <c r="B245" s="4959"/>
      <c r="C245" s="532"/>
      <c r="D245" s="576"/>
      <c r="E245" s="582"/>
      <c r="F245" s="577"/>
      <c r="G245" s="600"/>
      <c r="H245" s="600"/>
      <c r="I245" s="600"/>
      <c r="J245" s="585">
        <v>1800</v>
      </c>
      <c r="K245" s="1978">
        <f>K243+J245</f>
        <v>14767904</v>
      </c>
    </row>
    <row r="246" spans="1:11">
      <c r="A246" s="557"/>
      <c r="B246" s="5045" t="s">
        <v>2220</v>
      </c>
      <c r="C246" s="474" t="s">
        <v>821</v>
      </c>
      <c r="D246" s="5047" t="s">
        <v>790</v>
      </c>
      <c r="E246" s="5045" t="s">
        <v>877</v>
      </c>
      <c r="F246" s="5042"/>
      <c r="G246" s="5049">
        <v>226277</v>
      </c>
      <c r="H246" s="537"/>
      <c r="I246" s="1975"/>
      <c r="J246" s="595"/>
      <c r="K246" s="1977">
        <f>K245-G246</f>
        <v>14541627</v>
      </c>
    </row>
    <row r="247" spans="1:11">
      <c r="A247" s="554"/>
      <c r="B247" s="5046"/>
      <c r="C247" s="477" t="s">
        <v>827</v>
      </c>
      <c r="D247" s="5048" t="s">
        <v>304</v>
      </c>
      <c r="E247" s="5046"/>
      <c r="F247" s="5043"/>
      <c r="G247" s="5050"/>
      <c r="H247" s="515"/>
      <c r="I247" s="1976"/>
      <c r="J247" s="595"/>
      <c r="K247" s="1978"/>
    </row>
    <row r="248" spans="1:11">
      <c r="A248" s="554"/>
      <c r="B248" s="5044"/>
      <c r="C248" s="532"/>
      <c r="D248" s="576"/>
      <c r="E248" s="582"/>
      <c r="F248" s="577"/>
      <c r="G248" s="577"/>
      <c r="H248" s="600"/>
      <c r="I248" s="2034"/>
      <c r="J248" s="585">
        <v>1800</v>
      </c>
      <c r="K248" s="1978">
        <f>K246+J248</f>
        <v>14543427</v>
      </c>
    </row>
    <row r="249" spans="1:11">
      <c r="A249" s="557"/>
      <c r="B249" s="5045"/>
      <c r="C249" s="474" t="s">
        <v>815</v>
      </c>
      <c r="D249" s="5047" t="s">
        <v>790</v>
      </c>
      <c r="E249" s="974" t="s">
        <v>877</v>
      </c>
      <c r="F249" s="5042"/>
      <c r="G249" s="5049">
        <v>8029</v>
      </c>
      <c r="H249" s="534"/>
      <c r="I249" s="1975"/>
      <c r="J249" s="595"/>
      <c r="K249" s="1977">
        <f>K248-G249</f>
        <v>14535398</v>
      </c>
    </row>
    <row r="250" spans="1:11">
      <c r="A250" s="554"/>
      <c r="B250" s="5046"/>
      <c r="C250" s="477" t="s">
        <v>828</v>
      </c>
      <c r="D250" s="5048" t="s">
        <v>304</v>
      </c>
      <c r="E250" s="5052"/>
      <c r="F250" s="5043"/>
      <c r="G250" s="5050"/>
      <c r="H250" s="515"/>
      <c r="I250" s="1976"/>
      <c r="J250" s="595"/>
      <c r="K250" s="1978"/>
    </row>
    <row r="251" spans="1:11">
      <c r="A251" s="554"/>
      <c r="B251" s="5044"/>
      <c r="C251" s="532"/>
      <c r="D251" s="576"/>
      <c r="E251" s="582"/>
      <c r="F251" s="577"/>
      <c r="G251" s="577"/>
      <c r="H251" s="600"/>
      <c r="I251" s="2034"/>
      <c r="J251" s="585">
        <v>1800</v>
      </c>
      <c r="K251" s="1978">
        <f>K249+J251</f>
        <v>14537198</v>
      </c>
    </row>
    <row r="252" spans="1:11">
      <c r="A252" s="557"/>
      <c r="B252" s="5045"/>
      <c r="C252" s="525" t="s">
        <v>781</v>
      </c>
      <c r="D252" s="5053" t="s">
        <v>790</v>
      </c>
      <c r="E252" s="5045" t="s">
        <v>877</v>
      </c>
      <c r="F252" s="5042"/>
      <c r="G252" s="5042">
        <v>26990</v>
      </c>
      <c r="H252" s="537"/>
      <c r="I252" s="1975"/>
      <c r="J252" s="595"/>
      <c r="K252" s="1977">
        <f>K251-G252</f>
        <v>14510208</v>
      </c>
    </row>
    <row r="253" spans="1:11">
      <c r="A253" s="554"/>
      <c r="B253" s="5046"/>
      <c r="C253" s="539" t="s">
        <v>789</v>
      </c>
      <c r="D253" s="540" t="s">
        <v>304</v>
      </c>
      <c r="E253" s="5046"/>
      <c r="F253" s="5043"/>
      <c r="G253" s="5043"/>
      <c r="H253" s="515"/>
      <c r="I253" s="1976"/>
      <c r="J253" s="595"/>
      <c r="K253" s="1978"/>
    </row>
    <row r="254" spans="1:11">
      <c r="A254" s="554"/>
      <c r="B254" s="5044"/>
      <c r="C254" s="532"/>
      <c r="D254" s="576"/>
      <c r="E254" s="582"/>
      <c r="F254" s="577"/>
      <c r="G254" s="577"/>
      <c r="H254" s="600"/>
      <c r="I254" s="2034"/>
      <c r="J254" s="585">
        <v>1500</v>
      </c>
      <c r="K254" s="1978">
        <f>K252+J254</f>
        <v>14511708</v>
      </c>
    </row>
    <row r="255" spans="1:11">
      <c r="A255" s="557"/>
      <c r="B255" s="5045"/>
      <c r="C255" s="525" t="s">
        <v>2021</v>
      </c>
      <c r="D255" s="5053" t="s">
        <v>790</v>
      </c>
      <c r="E255" s="5045" t="s">
        <v>877</v>
      </c>
      <c r="F255" s="5042"/>
      <c r="G255" s="5042">
        <v>33500</v>
      </c>
      <c r="H255" s="537"/>
      <c r="I255" s="1975"/>
      <c r="J255" s="595"/>
      <c r="K255" s="2195">
        <f>K254-G255</f>
        <v>14478208</v>
      </c>
    </row>
    <row r="256" spans="1:11">
      <c r="A256" s="554"/>
      <c r="B256" s="5046"/>
      <c r="C256" s="539" t="s">
        <v>1981</v>
      </c>
      <c r="D256" s="540" t="s">
        <v>304</v>
      </c>
      <c r="E256" s="5046"/>
      <c r="F256" s="5043"/>
      <c r="G256" s="5043"/>
      <c r="H256" s="515"/>
      <c r="I256" s="1976"/>
      <c r="J256" s="595"/>
      <c r="K256" s="2195"/>
    </row>
    <row r="257" spans="1:11">
      <c r="A257" s="554"/>
      <c r="B257" s="5044"/>
      <c r="C257" s="532"/>
      <c r="D257" s="576"/>
      <c r="E257" s="582"/>
      <c r="F257" s="577"/>
      <c r="G257" s="577"/>
      <c r="H257" s="600"/>
      <c r="I257" s="2034"/>
      <c r="J257" s="585">
        <v>750</v>
      </c>
      <c r="K257" s="2195">
        <f>K255+J257</f>
        <v>14478958</v>
      </c>
    </row>
    <row r="258" spans="1:11">
      <c r="A258" s="557"/>
      <c r="B258" s="5045"/>
      <c r="C258" s="525" t="s">
        <v>2218</v>
      </c>
      <c r="D258" s="5053" t="s">
        <v>790</v>
      </c>
      <c r="E258" s="5045" t="s">
        <v>877</v>
      </c>
      <c r="F258" s="5042"/>
      <c r="G258" s="5042">
        <v>42300</v>
      </c>
      <c r="H258" s="537"/>
      <c r="I258" s="1975"/>
      <c r="J258" s="595"/>
      <c r="K258" s="1977">
        <f>K257-G258</f>
        <v>14436658</v>
      </c>
    </row>
    <row r="259" spans="1:11">
      <c r="A259" s="554"/>
      <c r="B259" s="5046"/>
      <c r="C259" s="539" t="s">
        <v>2219</v>
      </c>
      <c r="D259" s="540" t="s">
        <v>304</v>
      </c>
      <c r="E259" s="5046"/>
      <c r="F259" s="5043"/>
      <c r="G259" s="5043"/>
      <c r="H259" s="515"/>
      <c r="I259" s="1976"/>
      <c r="J259" s="595"/>
      <c r="K259" s="1978"/>
    </row>
    <row r="260" spans="1:11">
      <c r="A260" s="554"/>
      <c r="B260" s="5044"/>
      <c r="C260" s="532"/>
      <c r="D260" s="576"/>
      <c r="E260" s="582"/>
      <c r="F260" s="577"/>
      <c r="G260" s="577"/>
      <c r="H260" s="600"/>
      <c r="I260" s="2034"/>
      <c r="J260" s="585">
        <v>750</v>
      </c>
      <c r="K260" s="2035">
        <f>K258+J260</f>
        <v>14437408</v>
      </c>
    </row>
    <row r="261" spans="1:11">
      <c r="A261" s="557"/>
      <c r="B261" s="5045"/>
      <c r="C261" s="556" t="s">
        <v>869</v>
      </c>
      <c r="D261" s="5047" t="s">
        <v>838</v>
      </c>
      <c r="E261" s="5045" t="s">
        <v>877</v>
      </c>
      <c r="F261" s="5042"/>
      <c r="G261" s="5042">
        <v>25000</v>
      </c>
      <c r="H261" s="5042"/>
      <c r="I261" s="5042"/>
      <c r="J261" s="595"/>
      <c r="K261" s="1977">
        <f>K260-G261</f>
        <v>14412408</v>
      </c>
    </row>
    <row r="262" spans="1:11">
      <c r="A262" s="554"/>
      <c r="B262" s="5046"/>
      <c r="C262" s="555" t="s">
        <v>1782</v>
      </c>
      <c r="D262" s="5048" t="s">
        <v>304</v>
      </c>
      <c r="E262" s="5046"/>
      <c r="F262" s="5043"/>
      <c r="G262" s="5043"/>
      <c r="H262" s="5043"/>
      <c r="I262" s="5043"/>
      <c r="J262" s="559"/>
      <c r="K262" s="1978"/>
    </row>
    <row r="263" spans="1:11">
      <c r="A263" s="554"/>
      <c r="B263" s="5044"/>
      <c r="C263" s="532"/>
      <c r="D263" s="576"/>
      <c r="E263" s="582"/>
      <c r="F263" s="577"/>
      <c r="G263" s="577"/>
      <c r="H263" s="600"/>
      <c r="I263" s="577"/>
      <c r="J263" s="604">
        <v>1650</v>
      </c>
      <c r="K263" s="1978">
        <f>K261+J263</f>
        <v>14414058</v>
      </c>
    </row>
    <row r="264" spans="1:11">
      <c r="A264" s="557"/>
      <c r="B264" s="5045"/>
      <c r="C264" s="474" t="s">
        <v>815</v>
      </c>
      <c r="D264" s="485" t="s">
        <v>1847</v>
      </c>
      <c r="E264" s="5045" t="s">
        <v>1848</v>
      </c>
      <c r="F264" s="5042"/>
      <c r="G264" s="5042">
        <v>681454</v>
      </c>
      <c r="H264" s="5057"/>
      <c r="I264" s="5042"/>
      <c r="J264" s="5055"/>
      <c r="K264" s="1977">
        <f>K263-G264</f>
        <v>13732604</v>
      </c>
    </row>
    <row r="265" spans="1:11">
      <c r="A265" s="554"/>
      <c r="B265" s="5046"/>
      <c r="C265" s="461" t="s">
        <v>1846</v>
      </c>
      <c r="D265" s="486" t="s">
        <v>1819</v>
      </c>
      <c r="E265" s="5046"/>
      <c r="F265" s="5043"/>
      <c r="G265" s="5043"/>
      <c r="H265" s="5058"/>
      <c r="I265" s="5043"/>
      <c r="J265" s="5056"/>
      <c r="K265" s="1978"/>
    </row>
    <row r="266" spans="1:11">
      <c r="A266" s="554"/>
      <c r="B266" s="5044"/>
      <c r="C266" s="532"/>
      <c r="D266" s="602"/>
      <c r="E266" s="605"/>
      <c r="F266" s="577"/>
      <c r="G266" s="577"/>
      <c r="H266" s="600"/>
      <c r="I266" s="577"/>
      <c r="J266" s="604">
        <v>1800</v>
      </c>
      <c r="K266" s="1978">
        <f>K264+J266</f>
        <v>13734404</v>
      </c>
    </row>
    <row r="267" spans="1:11">
      <c r="A267" s="557"/>
      <c r="B267" s="5045"/>
      <c r="C267" s="517" t="s">
        <v>1716</v>
      </c>
      <c r="D267" s="485" t="s">
        <v>1847</v>
      </c>
      <c r="E267" s="5045" t="s">
        <v>1848</v>
      </c>
      <c r="F267" s="5049"/>
      <c r="G267" s="5049">
        <v>42300</v>
      </c>
      <c r="H267" s="537"/>
      <c r="I267" s="1975"/>
      <c r="J267" s="595"/>
      <c r="K267" s="1977">
        <f>K266-G267</f>
        <v>13692104</v>
      </c>
    </row>
    <row r="268" spans="1:11">
      <c r="A268" s="554"/>
      <c r="B268" s="5046"/>
      <c r="C268" s="555" t="s">
        <v>1890</v>
      </c>
      <c r="D268" s="486" t="s">
        <v>1819</v>
      </c>
      <c r="E268" s="5046"/>
      <c r="F268" s="5050"/>
      <c r="G268" s="5050"/>
      <c r="H268" s="515"/>
      <c r="I268" s="1976"/>
      <c r="J268" s="595"/>
      <c r="K268" s="1978"/>
    </row>
    <row r="269" spans="1:11">
      <c r="A269" s="554"/>
      <c r="B269" s="5044"/>
      <c r="C269" s="532"/>
      <c r="D269" s="576"/>
      <c r="E269" s="582"/>
      <c r="F269" s="577"/>
      <c r="G269" s="577"/>
      <c r="H269" s="600"/>
      <c r="I269" s="2034"/>
      <c r="J269" s="585">
        <v>750</v>
      </c>
      <c r="K269" s="1978">
        <f>K267+J269</f>
        <v>13692854</v>
      </c>
    </row>
    <row r="270" spans="1:11">
      <c r="A270" s="557"/>
      <c r="B270" s="5045"/>
      <c r="C270" s="556" t="s">
        <v>869</v>
      </c>
      <c r="D270" s="485" t="s">
        <v>1847</v>
      </c>
      <c r="E270" s="5045" t="s">
        <v>1848</v>
      </c>
      <c r="F270" s="5042"/>
      <c r="G270" s="5042">
        <v>39135</v>
      </c>
      <c r="H270" s="537"/>
      <c r="I270" s="5042"/>
      <c r="J270" s="595"/>
      <c r="K270" s="1977">
        <f>K269-G270</f>
        <v>13653719</v>
      </c>
    </row>
    <row r="271" spans="1:11">
      <c r="A271" s="554"/>
      <c r="B271" s="5046"/>
      <c r="C271" s="555" t="s">
        <v>1849</v>
      </c>
      <c r="D271" s="486" t="s">
        <v>1819</v>
      </c>
      <c r="E271" s="5046"/>
      <c r="F271" s="5043"/>
      <c r="G271" s="5043"/>
      <c r="H271" s="515"/>
      <c r="I271" s="5043"/>
      <c r="J271" s="559"/>
      <c r="K271" s="1978"/>
    </row>
    <row r="272" spans="1:11">
      <c r="A272" s="554"/>
      <c r="B272" s="5044"/>
      <c r="C272" s="532"/>
      <c r="D272" s="576"/>
      <c r="E272" s="582"/>
      <c r="F272" s="577"/>
      <c r="G272" s="577"/>
      <c r="H272" s="600"/>
      <c r="I272" s="577"/>
      <c r="J272" s="585">
        <v>1650</v>
      </c>
      <c r="K272" s="1978">
        <f>K270+J272</f>
        <v>13655369</v>
      </c>
    </row>
    <row r="273" spans="1:11">
      <c r="A273" s="557"/>
      <c r="B273" s="5045"/>
      <c r="C273" s="517" t="s">
        <v>815</v>
      </c>
      <c r="D273" s="5047" t="s">
        <v>160</v>
      </c>
      <c r="E273" s="5045" t="s">
        <v>162</v>
      </c>
      <c r="F273" s="5042"/>
      <c r="G273" s="5042">
        <v>519261</v>
      </c>
      <c r="H273" s="5042"/>
      <c r="I273" s="5042"/>
      <c r="J273" s="595"/>
      <c r="K273" s="1977">
        <f>K272-G273</f>
        <v>13136108</v>
      </c>
    </row>
    <row r="274" spans="1:11">
      <c r="A274" s="554"/>
      <c r="B274" s="5046"/>
      <c r="C274" s="563" t="s">
        <v>849</v>
      </c>
      <c r="D274" s="5048" t="s">
        <v>850</v>
      </c>
      <c r="E274" s="5046"/>
      <c r="F274" s="5043"/>
      <c r="G274" s="5043"/>
      <c r="H274" s="5043"/>
      <c r="I274" s="5043"/>
      <c r="J274" s="559"/>
      <c r="K274" s="1978"/>
    </row>
    <row r="275" spans="1:11">
      <c r="A275" s="554"/>
      <c r="B275" s="5044"/>
      <c r="C275" s="532"/>
      <c r="D275" s="576"/>
      <c r="E275" s="582"/>
      <c r="F275" s="575"/>
      <c r="G275" s="575"/>
      <c r="H275" s="600"/>
      <c r="I275" s="577"/>
      <c r="J275" s="585">
        <v>1800</v>
      </c>
      <c r="K275" s="1978">
        <f>K273+J275</f>
        <v>13137908</v>
      </c>
    </row>
    <row r="276" spans="1:11">
      <c r="A276" s="557"/>
      <c r="B276" s="5045"/>
      <c r="C276" s="556" t="s">
        <v>869</v>
      </c>
      <c r="D276" s="5047" t="s">
        <v>160</v>
      </c>
      <c r="E276" s="5045" t="s">
        <v>162</v>
      </c>
      <c r="F276" s="5042"/>
      <c r="G276" s="5042">
        <v>293210</v>
      </c>
      <c r="H276" s="534"/>
      <c r="I276" s="5042"/>
      <c r="J276" s="595"/>
      <c r="K276" s="1977">
        <f>K275-G276</f>
        <v>12844698</v>
      </c>
    </row>
    <row r="277" spans="1:11">
      <c r="A277" s="554"/>
      <c r="B277" s="5046"/>
      <c r="C277" s="555" t="s">
        <v>1781</v>
      </c>
      <c r="D277" s="5048" t="s">
        <v>850</v>
      </c>
      <c r="E277" s="5046"/>
      <c r="F277" s="5043"/>
      <c r="G277" s="5043"/>
      <c r="H277" s="515"/>
      <c r="I277" s="5043"/>
      <c r="J277" s="559"/>
      <c r="K277" s="1978"/>
    </row>
    <row r="278" spans="1:11">
      <c r="A278" s="554"/>
      <c r="B278" s="5044"/>
      <c r="C278" s="532"/>
      <c r="D278" s="576"/>
      <c r="E278" s="582"/>
      <c r="F278" s="577"/>
      <c r="G278" s="577"/>
      <c r="H278" s="600"/>
      <c r="I278" s="577"/>
      <c r="J278" s="585">
        <v>1650</v>
      </c>
      <c r="K278" s="2035">
        <f>K276+J278</f>
        <v>12846348</v>
      </c>
    </row>
    <row r="279" spans="1:11">
      <c r="A279" s="557"/>
      <c r="B279" s="5045"/>
      <c r="C279" s="556" t="s">
        <v>821</v>
      </c>
      <c r="D279" s="5047" t="s">
        <v>1339</v>
      </c>
      <c r="E279" s="1136" t="s">
        <v>1347</v>
      </c>
      <c r="F279" s="5042"/>
      <c r="G279" s="5042">
        <v>431748</v>
      </c>
      <c r="H279" s="534"/>
      <c r="I279" s="5042"/>
      <c r="J279" s="2070"/>
      <c r="K279" s="1977">
        <f>K278-G279</f>
        <v>12414600</v>
      </c>
    </row>
    <row r="280" spans="1:11">
      <c r="A280" s="554"/>
      <c r="B280" s="5046"/>
      <c r="C280" s="555" t="s">
        <v>1338</v>
      </c>
      <c r="D280" s="5048" t="s">
        <v>304</v>
      </c>
      <c r="E280" s="5052"/>
      <c r="F280" s="5043"/>
      <c r="G280" s="5043"/>
      <c r="H280" s="515"/>
      <c r="I280" s="5043"/>
      <c r="J280" s="2070"/>
      <c r="K280" s="1978"/>
    </row>
    <row r="281" spans="1:11">
      <c r="A281" s="554"/>
      <c r="B281" s="5044"/>
      <c r="C281" s="532"/>
      <c r="D281" s="576"/>
      <c r="E281" s="582"/>
      <c r="F281" s="577"/>
      <c r="G281" s="577"/>
      <c r="H281" s="600"/>
      <c r="I281" s="577"/>
      <c r="J281" s="585">
        <v>1800</v>
      </c>
      <c r="K281" s="1978">
        <f>K279+J281</f>
        <v>12416400</v>
      </c>
    </row>
    <row r="282" spans="1:11">
      <c r="A282" s="557"/>
      <c r="B282" s="5045"/>
      <c r="C282" s="556" t="s">
        <v>869</v>
      </c>
      <c r="D282" s="5047" t="s">
        <v>1339</v>
      </c>
      <c r="E282" s="1136" t="s">
        <v>1347</v>
      </c>
      <c r="F282" s="5042"/>
      <c r="G282" s="5042">
        <v>53325</v>
      </c>
      <c r="H282" s="537"/>
      <c r="I282" s="5042"/>
      <c r="J282" s="595"/>
      <c r="K282" s="1977">
        <f>K281-G282</f>
        <v>12363075</v>
      </c>
    </row>
    <row r="283" spans="1:11">
      <c r="A283" s="554"/>
      <c r="B283" s="5046"/>
      <c r="C283" s="555" t="s">
        <v>1433</v>
      </c>
      <c r="D283" s="5048" t="s">
        <v>304</v>
      </c>
      <c r="E283" s="5052"/>
      <c r="F283" s="5043"/>
      <c r="G283" s="5043"/>
      <c r="H283" s="515"/>
      <c r="I283" s="5043"/>
      <c r="J283" s="559"/>
      <c r="K283" s="1978"/>
    </row>
    <row r="284" spans="1:11">
      <c r="A284" s="554"/>
      <c r="B284" s="5044"/>
      <c r="C284" s="532"/>
      <c r="D284" s="576"/>
      <c r="E284" s="582"/>
      <c r="F284" s="577"/>
      <c r="G284" s="577"/>
      <c r="H284" s="600"/>
      <c r="I284" s="577"/>
      <c r="J284" s="585">
        <v>1650</v>
      </c>
      <c r="K284" s="1978">
        <f>K282+J284</f>
        <v>12364725</v>
      </c>
    </row>
    <row r="285" spans="1:11">
      <c r="A285" s="557"/>
      <c r="B285" s="5045"/>
      <c r="C285" s="474" t="s">
        <v>821</v>
      </c>
      <c r="D285" s="5047" t="s">
        <v>2061</v>
      </c>
      <c r="E285" s="5045" t="s">
        <v>2062</v>
      </c>
      <c r="F285" s="5042"/>
      <c r="G285" s="1975">
        <v>112263</v>
      </c>
      <c r="H285" s="537"/>
      <c r="I285" s="1975"/>
      <c r="J285" s="595"/>
      <c r="K285" s="1977">
        <f>K284-G285</f>
        <v>12252462</v>
      </c>
    </row>
    <row r="286" spans="1:11">
      <c r="A286" s="554"/>
      <c r="B286" s="5046"/>
      <c r="C286" s="477" t="s">
        <v>2056</v>
      </c>
      <c r="D286" s="5048" t="s">
        <v>1804</v>
      </c>
      <c r="E286" s="5046"/>
      <c r="F286" s="5043"/>
      <c r="G286" s="1976"/>
      <c r="H286" s="515"/>
      <c r="I286" s="1976"/>
      <c r="J286" s="595"/>
      <c r="K286" s="1978"/>
    </row>
    <row r="287" spans="1:11">
      <c r="A287" s="554"/>
      <c r="B287" s="5044"/>
      <c r="C287" s="532"/>
      <c r="D287" s="576"/>
      <c r="E287" s="582"/>
      <c r="F287" s="577"/>
      <c r="G287" s="2034"/>
      <c r="H287" s="600"/>
      <c r="I287" s="2034"/>
      <c r="J287" s="585">
        <v>1800</v>
      </c>
      <c r="K287" s="1978">
        <f>K285+J287</f>
        <v>12254262</v>
      </c>
    </row>
    <row r="288" spans="1:11">
      <c r="A288" s="557"/>
      <c r="B288" s="5045"/>
      <c r="C288" s="474" t="s">
        <v>815</v>
      </c>
      <c r="D288" s="5047" t="s">
        <v>2061</v>
      </c>
      <c r="E288" s="5045" t="s">
        <v>2062</v>
      </c>
      <c r="F288" s="5042"/>
      <c r="G288" s="1975">
        <v>106868</v>
      </c>
      <c r="H288" s="534"/>
      <c r="I288" s="1975"/>
      <c r="J288" s="595"/>
      <c r="K288" s="1977">
        <f>K287-G288</f>
        <v>12147394</v>
      </c>
    </row>
    <row r="289" spans="1:11">
      <c r="A289" s="554"/>
      <c r="B289" s="5046"/>
      <c r="C289" s="477" t="s">
        <v>2057</v>
      </c>
      <c r="D289" s="5048" t="s">
        <v>1804</v>
      </c>
      <c r="E289" s="5046"/>
      <c r="F289" s="5043"/>
      <c r="G289" s="1976"/>
      <c r="H289" s="515"/>
      <c r="I289" s="1976"/>
      <c r="J289" s="595"/>
      <c r="K289" s="1978"/>
    </row>
    <row r="290" spans="1:11">
      <c r="A290" s="554"/>
      <c r="B290" s="5044"/>
      <c r="C290" s="532"/>
      <c r="D290" s="576"/>
      <c r="E290" s="582"/>
      <c r="F290" s="577"/>
      <c r="G290" s="2034"/>
      <c r="H290" s="600"/>
      <c r="I290" s="2034"/>
      <c r="J290" s="585">
        <v>1800</v>
      </c>
      <c r="K290" s="2035">
        <f>K288+J290</f>
        <v>12149194</v>
      </c>
    </row>
    <row r="291" spans="1:11">
      <c r="A291" s="525"/>
      <c r="B291" s="5045"/>
      <c r="C291" s="525" t="s">
        <v>796</v>
      </c>
      <c r="D291" s="5047" t="s">
        <v>2061</v>
      </c>
      <c r="E291" s="5045" t="s">
        <v>2062</v>
      </c>
      <c r="F291" s="5042"/>
      <c r="G291" s="1975">
        <v>79800</v>
      </c>
      <c r="H291" s="537"/>
      <c r="I291" s="1975"/>
      <c r="J291" s="595"/>
      <c r="K291" s="1977">
        <f>K290-G291</f>
        <v>12069394</v>
      </c>
    </row>
    <row r="292" spans="1:11">
      <c r="A292" s="554"/>
      <c r="B292" s="5046"/>
      <c r="C292" s="539" t="s">
        <v>2058</v>
      </c>
      <c r="D292" s="5048" t="s">
        <v>1804</v>
      </c>
      <c r="E292" s="5046"/>
      <c r="F292" s="5043"/>
      <c r="G292" s="1976"/>
      <c r="H292" s="515"/>
      <c r="I292" s="1976"/>
      <c r="J292" s="595"/>
      <c r="K292" s="1978"/>
    </row>
    <row r="293" spans="1:11">
      <c r="A293" s="554"/>
      <c r="B293" s="5044"/>
      <c r="C293" s="532"/>
      <c r="D293" s="576"/>
      <c r="E293" s="582"/>
      <c r="F293" s="577"/>
      <c r="G293" s="2034"/>
      <c r="H293" s="600"/>
      <c r="I293" s="2034"/>
      <c r="J293" s="585">
        <v>750</v>
      </c>
      <c r="K293" s="1978">
        <f>K291+J293</f>
        <v>12070144</v>
      </c>
    </row>
    <row r="294" spans="1:11">
      <c r="A294" s="557"/>
      <c r="B294" s="5045"/>
      <c r="C294" s="525" t="s">
        <v>796</v>
      </c>
      <c r="D294" s="5047" t="s">
        <v>2061</v>
      </c>
      <c r="E294" s="5045" t="s">
        <v>2062</v>
      </c>
      <c r="F294" s="5042"/>
      <c r="G294" s="1975">
        <v>41300</v>
      </c>
      <c r="H294" s="537"/>
      <c r="I294" s="1975"/>
      <c r="J294" s="595"/>
      <c r="K294" s="1977">
        <f>K293-G294</f>
        <v>12028844</v>
      </c>
    </row>
    <row r="295" spans="1:11">
      <c r="A295" s="554"/>
      <c r="B295" s="5046"/>
      <c r="C295" s="539" t="s">
        <v>2059</v>
      </c>
      <c r="D295" s="5048" t="s">
        <v>1804</v>
      </c>
      <c r="E295" s="5046"/>
      <c r="F295" s="5043"/>
      <c r="G295" s="1976"/>
      <c r="H295" s="515"/>
      <c r="I295" s="1976"/>
      <c r="J295" s="595"/>
      <c r="K295" s="1978"/>
    </row>
    <row r="296" spans="1:11">
      <c r="A296" s="554"/>
      <c r="B296" s="5044"/>
      <c r="C296" s="532"/>
      <c r="D296" s="576"/>
      <c r="E296" s="582"/>
      <c r="F296" s="577"/>
      <c r="G296" s="2034"/>
      <c r="H296" s="600"/>
      <c r="I296" s="2034"/>
      <c r="J296" s="585">
        <v>750</v>
      </c>
      <c r="K296" s="2035">
        <f>K294+J296</f>
        <v>12029594</v>
      </c>
    </row>
    <row r="297" spans="1:11">
      <c r="A297" s="557"/>
      <c r="B297" s="5045"/>
      <c r="C297" s="556" t="s">
        <v>869</v>
      </c>
      <c r="D297" s="5047" t="s">
        <v>2061</v>
      </c>
      <c r="E297" s="5045" t="s">
        <v>2062</v>
      </c>
      <c r="F297" s="5042"/>
      <c r="G297" s="5042">
        <v>48268</v>
      </c>
      <c r="H297" s="5042"/>
      <c r="I297" s="5042"/>
      <c r="J297" s="595"/>
      <c r="K297" s="1977">
        <f>K296-G297</f>
        <v>11981326</v>
      </c>
    </row>
    <row r="298" spans="1:11">
      <c r="A298" s="554"/>
      <c r="B298" s="5046"/>
      <c r="C298" s="555" t="s">
        <v>2060</v>
      </c>
      <c r="D298" s="5048" t="s">
        <v>1804</v>
      </c>
      <c r="E298" s="5046"/>
      <c r="F298" s="5043"/>
      <c r="G298" s="5043"/>
      <c r="H298" s="5043"/>
      <c r="I298" s="5043"/>
      <c r="J298" s="559"/>
      <c r="K298" s="1978"/>
    </row>
    <row r="299" spans="1:11">
      <c r="A299" s="554"/>
      <c r="B299" s="5044"/>
      <c r="C299" s="532"/>
      <c r="D299" s="576"/>
      <c r="E299" s="582"/>
      <c r="F299" s="577"/>
      <c r="G299" s="577"/>
      <c r="H299" s="600"/>
      <c r="I299" s="577"/>
      <c r="J299" s="604">
        <v>1650</v>
      </c>
      <c r="K299" s="1978">
        <f>K297+J299</f>
        <v>11982976</v>
      </c>
    </row>
    <row r="300" spans="1:11">
      <c r="A300" s="557"/>
      <c r="B300" s="4960"/>
      <c r="C300" s="556" t="s">
        <v>869</v>
      </c>
      <c r="D300" s="485" t="s">
        <v>46</v>
      </c>
      <c r="E300" s="5045"/>
      <c r="F300" s="5042"/>
      <c r="G300" s="5042"/>
      <c r="H300" s="5042">
        <v>883523</v>
      </c>
      <c r="I300" s="5042"/>
      <c r="J300" s="595"/>
      <c r="K300" s="1977">
        <f>K299-H300</f>
        <v>11099453</v>
      </c>
    </row>
    <row r="301" spans="1:11">
      <c r="A301" s="554"/>
      <c r="B301" s="4961"/>
      <c r="C301" s="555" t="s">
        <v>1778</v>
      </c>
      <c r="D301" s="519" t="s">
        <v>2084</v>
      </c>
      <c r="E301" s="5046"/>
      <c r="F301" s="5043"/>
      <c r="G301" s="5043"/>
      <c r="H301" s="515"/>
      <c r="I301" s="5043"/>
      <c r="J301" s="559"/>
      <c r="K301" s="1978"/>
    </row>
    <row r="302" spans="1:11">
      <c r="A302" s="554"/>
      <c r="B302" s="4959"/>
      <c r="C302" s="532"/>
      <c r="D302" s="576"/>
      <c r="E302" s="582"/>
      <c r="F302" s="577"/>
      <c r="G302" s="577"/>
      <c r="H302" s="600"/>
      <c r="I302" s="577"/>
      <c r="J302" s="585">
        <v>1650</v>
      </c>
      <c r="K302" s="1978">
        <f>K300+J302</f>
        <v>11101103</v>
      </c>
    </row>
    <row r="303" spans="1:11">
      <c r="A303" s="557"/>
      <c r="B303" s="4960"/>
      <c r="C303" s="562" t="s">
        <v>815</v>
      </c>
      <c r="D303" s="5047" t="s">
        <v>2135</v>
      </c>
      <c r="E303" s="5045" t="s">
        <v>2137</v>
      </c>
      <c r="F303" s="5042"/>
      <c r="G303" s="5042">
        <v>158301</v>
      </c>
      <c r="H303" s="5042"/>
      <c r="I303" s="5042"/>
      <c r="J303" s="5055"/>
      <c r="K303" s="1977">
        <f>K302-G303</f>
        <v>10942802</v>
      </c>
    </row>
    <row r="304" spans="1:11">
      <c r="A304" s="554"/>
      <c r="B304" s="4961"/>
      <c r="C304" s="553" t="s">
        <v>2154</v>
      </c>
      <c r="D304" s="5048" t="s">
        <v>2136</v>
      </c>
      <c r="E304" s="5046"/>
      <c r="F304" s="5043"/>
      <c r="G304" s="5043"/>
      <c r="H304" s="5043"/>
      <c r="I304" s="5043"/>
      <c r="J304" s="5056"/>
      <c r="K304" s="1978"/>
    </row>
    <row r="305" spans="1:11">
      <c r="A305" s="554"/>
      <c r="B305" s="4959"/>
      <c r="C305" s="532"/>
      <c r="D305" s="576"/>
      <c r="E305" s="582"/>
      <c r="F305" s="577"/>
      <c r="G305" s="577"/>
      <c r="H305" s="600"/>
      <c r="I305" s="577"/>
      <c r="J305" s="604">
        <v>1800</v>
      </c>
      <c r="K305" s="2080">
        <f>K303+J305</f>
        <v>10944602</v>
      </c>
    </row>
    <row r="306" spans="1:11">
      <c r="A306" s="557"/>
      <c r="B306" s="4960"/>
      <c r="C306" s="556" t="s">
        <v>796</v>
      </c>
      <c r="D306" s="5047" t="s">
        <v>2135</v>
      </c>
      <c r="E306" s="5045" t="s">
        <v>2137</v>
      </c>
      <c r="F306" s="5042"/>
      <c r="G306" s="5042">
        <v>42300</v>
      </c>
      <c r="H306" s="5042"/>
      <c r="I306" s="5042"/>
      <c r="J306" s="5055"/>
      <c r="K306" s="1977">
        <f>K305-G306</f>
        <v>10902302</v>
      </c>
    </row>
    <row r="307" spans="1:11">
      <c r="A307" s="554"/>
      <c r="B307" s="4961"/>
      <c r="C307" s="477" t="s">
        <v>2134</v>
      </c>
      <c r="D307" s="5048" t="s">
        <v>2136</v>
      </c>
      <c r="E307" s="5046"/>
      <c r="F307" s="5043"/>
      <c r="G307" s="5043"/>
      <c r="H307" s="5043"/>
      <c r="I307" s="5043"/>
      <c r="J307" s="5056"/>
      <c r="K307" s="1978"/>
    </row>
    <row r="308" spans="1:11">
      <c r="A308" s="554"/>
      <c r="B308" s="4959"/>
      <c r="C308" s="532"/>
      <c r="D308" s="576"/>
      <c r="E308" s="582"/>
      <c r="F308" s="577"/>
      <c r="G308" s="577"/>
      <c r="H308" s="600"/>
      <c r="I308" s="577"/>
      <c r="J308" s="604">
        <v>750</v>
      </c>
      <c r="K308" s="1978">
        <f>K306+J308</f>
        <v>10903052</v>
      </c>
    </row>
    <row r="309" spans="1:11">
      <c r="A309" s="557"/>
      <c r="B309" s="4960"/>
      <c r="C309" s="556" t="s">
        <v>796</v>
      </c>
      <c r="D309" s="5047" t="s">
        <v>2135</v>
      </c>
      <c r="E309" s="5045" t="s">
        <v>2137</v>
      </c>
      <c r="F309" s="5042"/>
      <c r="G309" s="5042">
        <v>42300</v>
      </c>
      <c r="H309" s="5042"/>
      <c r="I309" s="5042"/>
      <c r="J309" s="5055"/>
      <c r="K309" s="1977">
        <f>K308-G309</f>
        <v>10860752</v>
      </c>
    </row>
    <row r="310" spans="1:11">
      <c r="A310" s="554"/>
      <c r="B310" s="4961"/>
      <c r="C310" s="477" t="s">
        <v>2133</v>
      </c>
      <c r="D310" s="5048" t="s">
        <v>2136</v>
      </c>
      <c r="E310" s="5046"/>
      <c r="F310" s="5043"/>
      <c r="G310" s="5043"/>
      <c r="H310" s="5043"/>
      <c r="I310" s="5043"/>
      <c r="J310" s="5056"/>
      <c r="K310" s="1978"/>
    </row>
    <row r="311" spans="1:11">
      <c r="A311" s="554"/>
      <c r="B311" s="533"/>
      <c r="C311" s="532"/>
      <c r="D311" s="576"/>
      <c r="E311" s="582"/>
      <c r="F311" s="577"/>
      <c r="G311" s="577"/>
      <c r="H311" s="600"/>
      <c r="I311" s="577"/>
      <c r="J311" s="604">
        <v>750</v>
      </c>
      <c r="K311" s="1978">
        <f>K309+J311</f>
        <v>10861502</v>
      </c>
    </row>
    <row r="312" spans="1:11">
      <c r="A312" s="557"/>
      <c r="B312" s="4960"/>
      <c r="C312" s="556" t="s">
        <v>869</v>
      </c>
      <c r="D312" s="5047" t="s">
        <v>2135</v>
      </c>
      <c r="E312" s="5045" t="s">
        <v>2137</v>
      </c>
      <c r="F312" s="5042"/>
      <c r="G312" s="5042">
        <v>52669</v>
      </c>
      <c r="H312" s="5042"/>
      <c r="I312" s="5042"/>
      <c r="J312" s="5055"/>
      <c r="K312" s="1977">
        <f>K311-G312</f>
        <v>10808833</v>
      </c>
    </row>
    <row r="313" spans="1:11">
      <c r="A313" s="554"/>
      <c r="B313" s="4961"/>
      <c r="C313" s="555" t="s">
        <v>2155</v>
      </c>
      <c r="D313" s="5048" t="s">
        <v>2136</v>
      </c>
      <c r="E313" s="5046"/>
      <c r="F313" s="5043"/>
      <c r="G313" s="5043"/>
      <c r="H313" s="5043"/>
      <c r="I313" s="5043"/>
      <c r="J313" s="5056"/>
      <c r="K313" s="1978"/>
    </row>
    <row r="314" spans="1:11">
      <c r="A314" s="554"/>
      <c r="B314" s="533"/>
      <c r="C314" s="532"/>
      <c r="D314" s="576"/>
      <c r="E314" s="582"/>
      <c r="F314" s="577"/>
      <c r="G314" s="577"/>
      <c r="H314" s="600"/>
      <c r="I314" s="577"/>
      <c r="J314" s="604">
        <v>1650</v>
      </c>
      <c r="K314" s="2035">
        <f>K312+J314</f>
        <v>10810483</v>
      </c>
    </row>
    <row r="315" spans="1:11">
      <c r="A315" s="525" t="s">
        <v>356</v>
      </c>
      <c r="B315" s="4960"/>
      <c r="C315" s="556" t="s">
        <v>869</v>
      </c>
      <c r="D315" s="485" t="s">
        <v>267</v>
      </c>
      <c r="E315" s="5045" t="s">
        <v>271</v>
      </c>
      <c r="F315" s="5042"/>
      <c r="G315" s="5042">
        <v>341500</v>
      </c>
      <c r="H315" s="5042"/>
      <c r="I315" s="5042"/>
      <c r="J315" s="5055"/>
      <c r="K315" s="1977">
        <f>K314-G315</f>
        <v>10468983</v>
      </c>
    </row>
    <row r="316" spans="1:11">
      <c r="A316" s="554"/>
      <c r="B316" s="4961"/>
      <c r="C316" s="555" t="s">
        <v>2162</v>
      </c>
      <c r="D316" s="486" t="s">
        <v>304</v>
      </c>
      <c r="E316" s="5046"/>
      <c r="F316" s="5043"/>
      <c r="G316" s="5050"/>
      <c r="H316" s="5043"/>
      <c r="I316" s="5043"/>
      <c r="J316" s="5056"/>
      <c r="K316" s="1978"/>
    </row>
    <row r="317" spans="1:11">
      <c r="A317" s="554"/>
      <c r="B317" s="4959"/>
      <c r="C317" s="532"/>
      <c r="D317" s="576"/>
      <c r="E317" s="582"/>
      <c r="F317" s="577"/>
      <c r="G317" s="577"/>
      <c r="H317" s="600"/>
      <c r="I317" s="577"/>
      <c r="J317" s="604">
        <v>1650</v>
      </c>
      <c r="K317" s="1978">
        <f>K315+J317</f>
        <v>10470633</v>
      </c>
    </row>
    <row r="318" spans="1:11">
      <c r="A318" s="557"/>
      <c r="B318" s="4960"/>
      <c r="C318" s="474" t="s">
        <v>815</v>
      </c>
      <c r="D318" s="5047" t="s">
        <v>46</v>
      </c>
      <c r="E318" s="5045"/>
      <c r="F318" s="5042"/>
      <c r="G318" s="5042"/>
      <c r="H318" s="537"/>
      <c r="I318" s="5042">
        <v>3940567</v>
      </c>
      <c r="J318" s="595"/>
      <c r="K318" s="1977">
        <f>K317-I318</f>
        <v>6530066</v>
      </c>
    </row>
    <row r="319" spans="1:11">
      <c r="A319" s="554"/>
      <c r="B319" s="4961"/>
      <c r="C319" s="477" t="s">
        <v>889</v>
      </c>
      <c r="D319" s="5048"/>
      <c r="E319" s="5046"/>
      <c r="F319" s="5043"/>
      <c r="G319" s="5043"/>
      <c r="H319" s="515"/>
      <c r="I319" s="5043"/>
      <c r="J319" s="559"/>
      <c r="K319" s="1978"/>
    </row>
    <row r="320" spans="1:11">
      <c r="A320" s="554"/>
      <c r="B320" s="4959"/>
      <c r="C320" s="532"/>
      <c r="D320" s="576"/>
      <c r="E320" s="582"/>
      <c r="F320" s="600"/>
      <c r="G320" s="600"/>
      <c r="H320" s="600"/>
      <c r="I320" s="600"/>
      <c r="J320" s="604">
        <v>1800</v>
      </c>
      <c r="K320" s="1978">
        <f>K318+J320</f>
        <v>6531866</v>
      </c>
    </row>
    <row r="321" spans="1:11">
      <c r="A321" s="557"/>
      <c r="B321" s="4960"/>
      <c r="C321" s="556" t="s">
        <v>815</v>
      </c>
      <c r="D321" s="5047" t="s">
        <v>906</v>
      </c>
      <c r="E321" s="5045"/>
      <c r="F321" s="5054"/>
      <c r="G321" s="5042"/>
      <c r="H321" s="5042"/>
      <c r="I321" s="5042">
        <v>205780</v>
      </c>
      <c r="J321" s="5055"/>
      <c r="K321" s="1977">
        <f>K320-I321</f>
        <v>6326086</v>
      </c>
    </row>
    <row r="322" spans="1:11">
      <c r="A322" s="554"/>
      <c r="B322" s="4961"/>
      <c r="C322" s="555" t="s">
        <v>1056</v>
      </c>
      <c r="D322" s="5048"/>
      <c r="E322" s="5046"/>
      <c r="F322" s="5043"/>
      <c r="G322" s="5043"/>
      <c r="H322" s="5043"/>
      <c r="I322" s="5043"/>
      <c r="J322" s="5056"/>
      <c r="K322" s="1978"/>
    </row>
    <row r="323" spans="1:11">
      <c r="A323" s="554"/>
      <c r="B323" s="4959"/>
      <c r="C323" s="532"/>
      <c r="D323" s="576"/>
      <c r="E323" s="605"/>
      <c r="F323" s="577"/>
      <c r="G323" s="577"/>
      <c r="H323" s="586"/>
      <c r="I323" s="577"/>
      <c r="J323" s="585">
        <v>1800</v>
      </c>
      <c r="K323" s="1978">
        <f>K321+J323</f>
        <v>6327886</v>
      </c>
    </row>
    <row r="324" spans="1:11">
      <c r="A324" s="557"/>
      <c r="B324" s="4960"/>
      <c r="C324" s="556" t="s">
        <v>1710</v>
      </c>
      <c r="D324" s="485" t="s">
        <v>46</v>
      </c>
      <c r="E324" s="5045"/>
      <c r="F324" s="5054"/>
      <c r="G324" s="5042"/>
      <c r="H324" s="5042"/>
      <c r="I324" s="5042">
        <v>228140</v>
      </c>
      <c r="J324" s="595"/>
      <c r="K324" s="1977">
        <f>K323-I324</f>
        <v>6099746</v>
      </c>
    </row>
    <row r="325" spans="1:11">
      <c r="A325" s="554"/>
      <c r="B325" s="4961"/>
      <c r="C325" s="555" t="s">
        <v>1772</v>
      </c>
      <c r="D325" s="486"/>
      <c r="E325" s="5046"/>
      <c r="F325" s="5043"/>
      <c r="G325" s="5043"/>
      <c r="H325" s="5043"/>
      <c r="I325" s="5043"/>
      <c r="J325" s="559"/>
      <c r="K325" s="1978"/>
    </row>
    <row r="326" spans="1:11">
      <c r="A326" s="554"/>
      <c r="B326" s="4959"/>
      <c r="C326" s="532"/>
      <c r="D326" s="576"/>
      <c r="E326" s="582"/>
      <c r="F326" s="575"/>
      <c r="G326" s="577"/>
      <c r="H326" s="600"/>
      <c r="I326" s="577"/>
      <c r="J326" s="585">
        <v>1500</v>
      </c>
      <c r="K326" s="2080">
        <f>K324+J326</f>
        <v>6101246</v>
      </c>
    </row>
    <row r="327" spans="1:11">
      <c r="A327" s="557"/>
      <c r="B327" s="4960"/>
      <c r="C327" s="556" t="s">
        <v>1710</v>
      </c>
      <c r="D327" s="485" t="s">
        <v>46</v>
      </c>
      <c r="E327" s="5045"/>
      <c r="F327" s="5054"/>
      <c r="G327" s="5042"/>
      <c r="H327" s="5042"/>
      <c r="I327" s="5042">
        <v>128140</v>
      </c>
      <c r="J327" s="595"/>
      <c r="K327" s="1977">
        <f>K326-I327</f>
        <v>5973106</v>
      </c>
    </row>
    <row r="328" spans="1:11">
      <c r="A328" s="554"/>
      <c r="B328" s="4961"/>
      <c r="C328" s="555" t="s">
        <v>1773</v>
      </c>
      <c r="D328" s="519"/>
      <c r="E328" s="5046"/>
      <c r="F328" s="5043"/>
      <c r="G328" s="5043"/>
      <c r="H328" s="5043"/>
      <c r="I328" s="5043"/>
      <c r="J328" s="559"/>
      <c r="K328" s="1978"/>
    </row>
    <row r="329" spans="1:11">
      <c r="A329" s="554"/>
      <c r="B329" s="4959"/>
      <c r="C329" s="532"/>
      <c r="D329" s="576"/>
      <c r="E329" s="582"/>
      <c r="F329" s="577"/>
      <c r="G329" s="577"/>
      <c r="H329" s="600"/>
      <c r="I329" s="577"/>
      <c r="J329" s="585">
        <v>1500</v>
      </c>
      <c r="K329" s="1978">
        <f>K327+J329</f>
        <v>5974606</v>
      </c>
    </row>
    <row r="330" spans="1:11">
      <c r="A330" s="525"/>
      <c r="B330" s="4960"/>
      <c r="C330" s="556" t="s">
        <v>869</v>
      </c>
      <c r="D330" s="485" t="s">
        <v>46</v>
      </c>
      <c r="E330" s="974"/>
      <c r="F330" s="5054"/>
      <c r="G330" s="5042"/>
      <c r="H330" s="5042"/>
      <c r="I330" s="5042">
        <v>194985</v>
      </c>
      <c r="J330" s="595"/>
      <c r="K330" s="1977">
        <f>K329-I330</f>
        <v>5779621</v>
      </c>
    </row>
    <row r="331" spans="1:11">
      <c r="A331" s="554"/>
      <c r="B331" s="4961"/>
      <c r="C331" s="555" t="s">
        <v>1775</v>
      </c>
      <c r="D331" s="519"/>
      <c r="E331" s="5046"/>
      <c r="F331" s="5043"/>
      <c r="G331" s="5043"/>
      <c r="H331" s="5043"/>
      <c r="I331" s="5043"/>
      <c r="J331" s="559"/>
      <c r="K331" s="1978"/>
    </row>
    <row r="332" spans="1:11">
      <c r="A332" s="554"/>
      <c r="B332" s="4959"/>
      <c r="C332" s="532"/>
      <c r="D332" s="576"/>
      <c r="E332" s="582"/>
      <c r="F332" s="575"/>
      <c r="G332" s="600"/>
      <c r="H332" s="600"/>
      <c r="I332" s="577"/>
      <c r="J332" s="585">
        <v>1650</v>
      </c>
      <c r="K332" s="2035">
        <f>K330+J332</f>
        <v>5781271</v>
      </c>
    </row>
    <row r="333" spans="1:11">
      <c r="A333" s="557"/>
      <c r="B333" s="4960"/>
      <c r="C333" s="556" t="s">
        <v>869</v>
      </c>
      <c r="D333" s="485" t="s">
        <v>46</v>
      </c>
      <c r="E333" s="5045"/>
      <c r="F333" s="5054"/>
      <c r="G333" s="5042"/>
      <c r="H333" s="5042"/>
      <c r="I333" s="5042">
        <v>159462</v>
      </c>
      <c r="J333" s="595"/>
      <c r="K333" s="1977">
        <f>K332-I333</f>
        <v>5621809</v>
      </c>
    </row>
    <row r="334" spans="1:11">
      <c r="A334" s="554"/>
      <c r="B334" s="4961"/>
      <c r="C334" s="555" t="s">
        <v>1776</v>
      </c>
      <c r="D334" s="519"/>
      <c r="E334" s="5046"/>
      <c r="F334" s="5043"/>
      <c r="G334" s="5043"/>
      <c r="H334" s="5043"/>
      <c r="I334" s="5043"/>
      <c r="J334" s="559"/>
      <c r="K334" s="1978"/>
    </row>
    <row r="335" spans="1:11">
      <c r="A335" s="554"/>
      <c r="B335" s="533"/>
      <c r="C335" s="532"/>
      <c r="D335" s="576"/>
      <c r="E335" s="582"/>
      <c r="F335" s="575"/>
      <c r="G335" s="575"/>
      <c r="H335" s="600"/>
      <c r="I335" s="577"/>
      <c r="J335" s="585">
        <v>1650</v>
      </c>
      <c r="K335" s="1978">
        <f>K333+J335</f>
        <v>5623459</v>
      </c>
    </row>
    <row r="336" spans="1:11">
      <c r="A336" s="9725"/>
      <c r="B336" s="4960"/>
      <c r="C336" s="556" t="s">
        <v>869</v>
      </c>
      <c r="D336" s="485" t="s">
        <v>46</v>
      </c>
      <c r="E336" s="5045"/>
      <c r="F336" s="5054"/>
      <c r="G336" s="5042"/>
      <c r="H336" s="534"/>
      <c r="I336" s="5042">
        <v>819066</v>
      </c>
      <c r="J336" s="595"/>
      <c r="K336" s="1977">
        <f>K335-I336</f>
        <v>4804393</v>
      </c>
    </row>
    <row r="337" spans="1:11">
      <c r="A337" s="9724"/>
      <c r="B337" s="4961"/>
      <c r="C337" s="555" t="s">
        <v>1777</v>
      </c>
      <c r="D337" s="519"/>
      <c r="E337" s="5046"/>
      <c r="F337" s="5043"/>
      <c r="G337" s="5043"/>
      <c r="H337" s="515"/>
      <c r="I337" s="5043"/>
      <c r="J337" s="559"/>
      <c r="K337" s="1978"/>
    </row>
    <row r="338" spans="1:11">
      <c r="A338" s="554"/>
      <c r="B338" s="4959"/>
      <c r="C338" s="532"/>
      <c r="D338" s="576"/>
      <c r="E338" s="582"/>
      <c r="F338" s="577"/>
      <c r="G338" s="577"/>
      <c r="H338" s="600"/>
      <c r="I338" s="577"/>
      <c r="J338" s="585">
        <v>1650</v>
      </c>
      <c r="K338" s="1978">
        <f>K336+J338</f>
        <v>4806043</v>
      </c>
    </row>
    <row r="339" spans="1:11">
      <c r="A339" s="9725"/>
      <c r="B339" s="4960"/>
      <c r="C339" s="556" t="s">
        <v>869</v>
      </c>
      <c r="D339" s="485" t="s">
        <v>46</v>
      </c>
      <c r="E339" s="974"/>
      <c r="F339" s="5054"/>
      <c r="G339" s="5042"/>
      <c r="H339" s="5042"/>
      <c r="I339" s="5042">
        <v>176360</v>
      </c>
      <c r="J339" s="595"/>
      <c r="K339" s="1977">
        <f>K338-I339</f>
        <v>4629683</v>
      </c>
    </row>
    <row r="340" spans="1:11">
      <c r="A340" s="9724"/>
      <c r="B340" s="4961"/>
      <c r="C340" s="555" t="s">
        <v>1779</v>
      </c>
      <c r="D340" s="5048"/>
      <c r="E340" s="5052"/>
      <c r="F340" s="5043"/>
      <c r="G340" s="5043"/>
      <c r="H340" s="5043"/>
      <c r="I340" s="5043"/>
      <c r="J340" s="559"/>
      <c r="K340" s="1978"/>
    </row>
    <row r="341" spans="1:11">
      <c r="A341" s="554"/>
      <c r="B341" s="4959"/>
      <c r="C341" s="532"/>
      <c r="D341" s="576"/>
      <c r="E341" s="582"/>
      <c r="F341" s="575"/>
      <c r="G341" s="575"/>
      <c r="H341" s="600"/>
      <c r="I341" s="577"/>
      <c r="J341" s="585">
        <v>1650</v>
      </c>
      <c r="K341" s="2080">
        <f>K339+J341</f>
        <v>4631333</v>
      </c>
    </row>
    <row r="342" spans="1:11">
      <c r="A342" s="9725"/>
      <c r="B342" s="4960"/>
      <c r="C342" s="556" t="s">
        <v>869</v>
      </c>
      <c r="D342" s="485" t="s">
        <v>46</v>
      </c>
      <c r="E342" s="1136"/>
      <c r="F342" s="5054"/>
      <c r="G342" s="5042"/>
      <c r="H342" s="534"/>
      <c r="I342" s="5042">
        <v>38860</v>
      </c>
      <c r="J342" s="464"/>
      <c r="K342" s="1977">
        <f>K341-I342</f>
        <v>4592473</v>
      </c>
    </row>
    <row r="343" spans="1:11">
      <c r="A343" s="9724"/>
      <c r="B343" s="4961"/>
      <c r="C343" s="555" t="s">
        <v>1780</v>
      </c>
      <c r="D343" s="5048"/>
      <c r="E343" s="5052"/>
      <c r="F343" s="5043"/>
      <c r="G343" s="5043"/>
      <c r="H343" s="515"/>
      <c r="I343" s="5043"/>
      <c r="J343" s="559"/>
      <c r="K343" s="1978"/>
    </row>
    <row r="344" spans="1:11">
      <c r="A344" s="554"/>
      <c r="B344" s="4959"/>
      <c r="C344" s="532"/>
      <c r="D344" s="576"/>
      <c r="E344" s="582"/>
      <c r="F344" s="577"/>
      <c r="G344" s="577"/>
      <c r="H344" s="600"/>
      <c r="I344" s="577"/>
      <c r="J344" s="585">
        <v>1650</v>
      </c>
      <c r="K344" s="1978">
        <f>K342+J344</f>
        <v>4594123</v>
      </c>
    </row>
    <row r="345" spans="1:11">
      <c r="A345" s="9725"/>
      <c r="B345" s="4960"/>
      <c r="C345" s="474" t="s">
        <v>815</v>
      </c>
      <c r="D345" s="5047" t="s">
        <v>1150</v>
      </c>
      <c r="E345" s="5045"/>
      <c r="F345" s="5042"/>
      <c r="G345" s="5042"/>
      <c r="H345" s="5042"/>
      <c r="I345" s="5042">
        <v>450854</v>
      </c>
      <c r="J345" s="464"/>
      <c r="K345" s="1977">
        <f>K344-I345</f>
        <v>4143269</v>
      </c>
    </row>
    <row r="346" spans="1:11">
      <c r="A346" s="9724"/>
      <c r="B346" s="4961"/>
      <c r="C346" s="477" t="s">
        <v>1151</v>
      </c>
      <c r="D346" s="5048"/>
      <c r="E346" s="5046"/>
      <c r="F346" s="5043"/>
      <c r="G346" s="5043"/>
      <c r="H346" s="5043"/>
      <c r="I346" s="5043"/>
      <c r="J346" s="559"/>
      <c r="K346" s="1978"/>
    </row>
    <row r="347" spans="1:11">
      <c r="A347" s="554"/>
      <c r="B347" s="4959"/>
      <c r="C347" s="532"/>
      <c r="D347" s="528"/>
      <c r="E347" s="584"/>
      <c r="F347" s="577"/>
      <c r="G347" s="577"/>
      <c r="H347" s="600"/>
      <c r="I347" s="577"/>
      <c r="J347" s="604">
        <v>1800</v>
      </c>
      <c r="K347" s="1978">
        <f>K345+J347</f>
        <v>4145069</v>
      </c>
    </row>
    <row r="348" spans="1:11">
      <c r="A348" s="9725"/>
      <c r="B348" s="4960"/>
      <c r="C348" s="474" t="s">
        <v>1716</v>
      </c>
      <c r="D348" s="485" t="s">
        <v>46</v>
      </c>
      <c r="E348" s="5051"/>
      <c r="F348" s="5054"/>
      <c r="G348" s="5042"/>
      <c r="H348" s="5042"/>
      <c r="I348" s="5042">
        <v>96300</v>
      </c>
      <c r="J348" s="464"/>
      <c r="K348" s="1977">
        <f>K347-I348</f>
        <v>4048769</v>
      </c>
    </row>
    <row r="349" spans="1:11">
      <c r="A349" s="9724"/>
      <c r="B349" s="4961"/>
      <c r="C349" s="477" t="s">
        <v>1774</v>
      </c>
      <c r="D349" s="519"/>
      <c r="E349" s="5052"/>
      <c r="F349" s="5043"/>
      <c r="G349" s="5043"/>
      <c r="H349" s="5043"/>
      <c r="I349" s="5043"/>
      <c r="J349" s="559"/>
      <c r="K349" s="1978"/>
    </row>
    <row r="350" spans="1:11">
      <c r="A350" s="554"/>
      <c r="B350" s="533"/>
      <c r="C350" s="532"/>
      <c r="D350" s="576"/>
      <c r="E350" s="582"/>
      <c r="F350" s="575"/>
      <c r="G350" s="600"/>
      <c r="H350" s="600"/>
      <c r="I350" s="577"/>
      <c r="J350" s="585">
        <v>750</v>
      </c>
      <c r="K350" s="2035">
        <f>K348+J350</f>
        <v>4049519</v>
      </c>
    </row>
    <row r="351" spans="1:11">
      <c r="A351" s="9725"/>
      <c r="B351" s="4960"/>
      <c r="C351" s="556" t="s">
        <v>1109</v>
      </c>
      <c r="D351" s="5047" t="s">
        <v>278</v>
      </c>
      <c r="E351" s="974" t="s">
        <v>279</v>
      </c>
      <c r="F351" s="5042"/>
      <c r="G351" s="5042">
        <v>502500</v>
      </c>
      <c r="H351" s="5042"/>
      <c r="I351" s="5042"/>
      <c r="J351" s="5055"/>
      <c r="K351" s="1977">
        <f>K350-G351</f>
        <v>3547019</v>
      </c>
    </row>
    <row r="352" spans="1:11">
      <c r="A352" s="9724"/>
      <c r="B352" s="4961"/>
      <c r="C352" s="555" t="s">
        <v>1527</v>
      </c>
      <c r="D352" s="5048" t="s">
        <v>38</v>
      </c>
      <c r="E352" s="5052"/>
      <c r="F352" s="5043"/>
      <c r="G352" s="5043"/>
      <c r="H352" s="5043"/>
      <c r="I352" s="5043"/>
      <c r="J352" s="5056"/>
      <c r="K352" s="1978"/>
    </row>
    <row r="353" spans="1:11">
      <c r="A353" s="554"/>
      <c r="B353" s="4961"/>
      <c r="C353" s="529"/>
      <c r="D353" s="602"/>
      <c r="E353" s="605"/>
      <c r="F353" s="577"/>
      <c r="G353" s="577"/>
      <c r="H353" s="600"/>
      <c r="I353" s="577"/>
      <c r="J353" s="604">
        <v>1800</v>
      </c>
      <c r="K353" s="1978">
        <f>K351+J353</f>
        <v>3548819</v>
      </c>
    </row>
    <row r="354" spans="1:11">
      <c r="A354" s="9725"/>
      <c r="B354" s="4960"/>
      <c r="C354" s="556" t="s">
        <v>1109</v>
      </c>
      <c r="D354" s="5047" t="s">
        <v>1591</v>
      </c>
      <c r="E354" s="5045" t="s">
        <v>1601</v>
      </c>
      <c r="F354" s="5042"/>
      <c r="G354" s="5042">
        <v>502500</v>
      </c>
      <c r="H354" s="5042"/>
      <c r="I354" s="5042"/>
      <c r="J354" s="5055"/>
      <c r="K354" s="1977">
        <f>K353-G354</f>
        <v>3046319</v>
      </c>
    </row>
    <row r="355" spans="1:11">
      <c r="A355" s="9724"/>
      <c r="B355" s="4961"/>
      <c r="C355" s="555" t="s">
        <v>1590</v>
      </c>
      <c r="D355" s="5048" t="s">
        <v>956</v>
      </c>
      <c r="E355" s="533"/>
      <c r="F355" s="5043"/>
      <c r="G355" s="5043"/>
      <c r="H355" s="5043"/>
      <c r="I355" s="5043"/>
      <c r="J355" s="5056"/>
      <c r="K355" s="1978"/>
    </row>
    <row r="356" spans="1:11">
      <c r="A356" s="554"/>
      <c r="B356" s="4961"/>
      <c r="C356" s="532"/>
      <c r="D356" s="576"/>
      <c r="E356" s="582"/>
      <c r="F356" s="575"/>
      <c r="G356" s="575"/>
      <c r="H356" s="586"/>
      <c r="I356" s="575"/>
      <c r="J356" s="604">
        <v>1800</v>
      </c>
      <c r="K356" s="1978">
        <f>K354+J356</f>
        <v>3048119</v>
      </c>
    </row>
    <row r="357" spans="1:11">
      <c r="A357" s="9725"/>
      <c r="B357" s="4960"/>
      <c r="C357" s="562" t="s">
        <v>815</v>
      </c>
      <c r="D357" s="5047" t="s">
        <v>1335</v>
      </c>
      <c r="E357" s="5045"/>
      <c r="F357" s="5042"/>
      <c r="G357" s="5042"/>
      <c r="H357" s="537"/>
      <c r="I357" s="1975">
        <v>147609</v>
      </c>
      <c r="J357" s="595"/>
      <c r="K357" s="1977">
        <f>K356-I357</f>
        <v>2900510</v>
      </c>
    </row>
    <row r="358" spans="1:11">
      <c r="A358" s="9724"/>
      <c r="B358" s="4961"/>
      <c r="C358" s="553" t="s">
        <v>1026</v>
      </c>
      <c r="D358" s="5048" t="s">
        <v>814</v>
      </c>
      <c r="E358" s="5046"/>
      <c r="F358" s="5043"/>
      <c r="G358" s="5043"/>
      <c r="H358" s="515"/>
      <c r="I358" s="1976"/>
      <c r="J358" s="595"/>
      <c r="K358" s="1978"/>
    </row>
    <row r="359" spans="1:11">
      <c r="A359" s="554"/>
      <c r="B359" s="4959"/>
      <c r="C359" s="532"/>
      <c r="D359" s="576"/>
      <c r="E359" s="582"/>
      <c r="F359" s="577"/>
      <c r="G359" s="577"/>
      <c r="H359" s="600"/>
      <c r="I359" s="577"/>
      <c r="J359" s="585">
        <v>1800</v>
      </c>
      <c r="K359" s="1978">
        <f>K357+J359</f>
        <v>2902310</v>
      </c>
    </row>
    <row r="360" spans="1:11">
      <c r="A360" s="9725"/>
      <c r="B360" s="4960"/>
      <c r="C360" s="545" t="s">
        <v>812</v>
      </c>
      <c r="D360" s="518" t="s">
        <v>1335</v>
      </c>
      <c r="E360" s="5045"/>
      <c r="F360" s="5042"/>
      <c r="G360" s="5042"/>
      <c r="H360" s="537"/>
      <c r="I360" s="1975">
        <v>512777</v>
      </c>
      <c r="J360" s="464"/>
      <c r="K360" s="1977">
        <f>K359-I360</f>
        <v>2389533</v>
      </c>
    </row>
    <row r="361" spans="1:11">
      <c r="A361" s="9724"/>
      <c r="B361" s="4961"/>
      <c r="C361" s="553" t="s">
        <v>813</v>
      </c>
      <c r="D361" s="519" t="s">
        <v>814</v>
      </c>
      <c r="E361" s="5046"/>
      <c r="F361" s="5043"/>
      <c r="G361" s="5043"/>
      <c r="H361" s="515"/>
      <c r="I361" s="1976"/>
      <c r="J361" s="559"/>
      <c r="K361" s="1978"/>
    </row>
    <row r="362" spans="1:11">
      <c r="A362" s="554"/>
      <c r="B362" s="4961"/>
      <c r="C362" s="532"/>
      <c r="D362" s="576"/>
      <c r="E362" s="582"/>
      <c r="F362" s="577"/>
      <c r="G362" s="577"/>
      <c r="H362" s="600"/>
      <c r="I362" s="577"/>
      <c r="J362" s="585">
        <v>1800</v>
      </c>
      <c r="K362" s="1978">
        <f>K360+J362</f>
        <v>2391333</v>
      </c>
    </row>
    <row r="363" spans="1:11">
      <c r="A363" s="9725"/>
      <c r="B363" s="4960" t="s">
        <v>2221</v>
      </c>
      <c r="C363" s="480" t="s">
        <v>821</v>
      </c>
      <c r="D363" s="5070" t="s">
        <v>1892</v>
      </c>
      <c r="E363" s="5071" t="s">
        <v>1894</v>
      </c>
      <c r="F363" s="5067"/>
      <c r="G363" s="5067"/>
      <c r="H363" s="2566"/>
      <c r="I363" s="2566">
        <v>25207</v>
      </c>
      <c r="J363" s="595"/>
      <c r="K363" s="1977">
        <f>K362-I363</f>
        <v>2366126</v>
      </c>
    </row>
    <row r="364" spans="1:11">
      <c r="A364" s="9724"/>
      <c r="B364" s="4961"/>
      <c r="C364" s="477" t="s">
        <v>1895</v>
      </c>
      <c r="D364" s="5060" t="s">
        <v>1893</v>
      </c>
      <c r="E364" s="5062"/>
      <c r="F364" s="5064"/>
      <c r="G364" s="5064"/>
      <c r="H364" s="1976"/>
      <c r="I364" s="1976"/>
      <c r="J364" s="595"/>
      <c r="K364" s="1978"/>
    </row>
    <row r="365" spans="1:11">
      <c r="A365" s="554"/>
      <c r="B365" s="4959"/>
      <c r="C365" s="532"/>
      <c r="D365" s="528"/>
      <c r="E365" s="584"/>
      <c r="F365" s="577"/>
      <c r="G365" s="577"/>
      <c r="H365" s="2034"/>
      <c r="I365" s="2034"/>
      <c r="J365" s="585">
        <v>1800</v>
      </c>
      <c r="K365" s="1978">
        <f>K363+J365</f>
        <v>2367926</v>
      </c>
    </row>
    <row r="366" spans="1:11">
      <c r="A366" s="9725"/>
      <c r="B366" s="4960"/>
      <c r="C366" s="665" t="s">
        <v>815</v>
      </c>
      <c r="D366" s="5070" t="s">
        <v>1892</v>
      </c>
      <c r="E366" s="5071" t="s">
        <v>1894</v>
      </c>
      <c r="F366" s="5067"/>
      <c r="G366" s="5063"/>
      <c r="H366" s="1975"/>
      <c r="I366" s="1975">
        <v>141130</v>
      </c>
      <c r="J366" s="595"/>
      <c r="K366" s="1977">
        <f>K365-I366</f>
        <v>2226796</v>
      </c>
    </row>
    <row r="367" spans="1:11">
      <c r="A367" s="9724"/>
      <c r="B367" s="4961"/>
      <c r="C367" s="538" t="s">
        <v>1896</v>
      </c>
      <c r="D367" s="5060" t="s">
        <v>1893</v>
      </c>
      <c r="E367" s="5062"/>
      <c r="F367" s="5064"/>
      <c r="G367" s="5064"/>
      <c r="H367" s="1976"/>
      <c r="I367" s="1976"/>
      <c r="J367" s="595"/>
      <c r="K367" s="1978"/>
    </row>
    <row r="368" spans="1:11">
      <c r="A368" s="554"/>
      <c r="B368" s="4961"/>
      <c r="C368" s="528"/>
      <c r="D368" s="576"/>
      <c r="E368" s="582"/>
      <c r="F368" s="577"/>
      <c r="G368" s="577"/>
      <c r="H368" s="2034"/>
      <c r="I368" s="2034"/>
      <c r="J368" s="585">
        <v>1800</v>
      </c>
      <c r="K368" s="1978">
        <f>K366+J368</f>
        <v>2228596</v>
      </c>
    </row>
    <row r="369" spans="1:11">
      <c r="A369" s="9725"/>
      <c r="B369" s="4960"/>
      <c r="C369" s="499" t="s">
        <v>781</v>
      </c>
      <c r="D369" s="5070" t="s">
        <v>1892</v>
      </c>
      <c r="E369" s="5071" t="s">
        <v>1894</v>
      </c>
      <c r="F369" s="5065"/>
      <c r="G369" s="5065"/>
      <c r="H369" s="1975"/>
      <c r="I369" s="1975">
        <v>20390</v>
      </c>
      <c r="J369" s="595"/>
      <c r="K369" s="1977">
        <f>K368-I369</f>
        <v>2208206</v>
      </c>
    </row>
    <row r="370" spans="1:11">
      <c r="A370" s="9724"/>
      <c r="B370" s="4961"/>
      <c r="C370" s="477" t="s">
        <v>1897</v>
      </c>
      <c r="D370" s="5060" t="s">
        <v>1893</v>
      </c>
      <c r="E370" s="5062"/>
      <c r="F370" s="5066"/>
      <c r="G370" s="5066"/>
      <c r="H370" s="1976"/>
      <c r="I370" s="1976"/>
      <c r="J370" s="595"/>
      <c r="K370" s="1978"/>
    </row>
    <row r="371" spans="1:11">
      <c r="A371" s="554"/>
      <c r="B371" s="4959"/>
      <c r="C371" s="532"/>
      <c r="D371" s="576"/>
      <c r="E371" s="582"/>
      <c r="F371" s="577"/>
      <c r="G371" s="577"/>
      <c r="H371" s="2034"/>
      <c r="I371" s="2034"/>
      <c r="J371" s="585">
        <v>1500</v>
      </c>
      <c r="K371" s="1978">
        <f>K369+J371</f>
        <v>2209706</v>
      </c>
    </row>
    <row r="372" spans="1:11">
      <c r="A372" s="9725"/>
      <c r="B372" s="4960"/>
      <c r="C372" s="499" t="s">
        <v>781</v>
      </c>
      <c r="D372" s="5070" t="s">
        <v>1892</v>
      </c>
      <c r="E372" s="5071" t="s">
        <v>1894</v>
      </c>
      <c r="F372" s="5063"/>
      <c r="G372" s="5063"/>
      <c r="H372" s="1975"/>
      <c r="I372" s="1975">
        <v>42140</v>
      </c>
      <c r="J372" s="595"/>
      <c r="K372" s="1977">
        <f>K371-I372</f>
        <v>2167566</v>
      </c>
    </row>
    <row r="373" spans="1:11">
      <c r="A373" s="9724"/>
      <c r="B373" s="4961"/>
      <c r="C373" s="477" t="s">
        <v>1898</v>
      </c>
      <c r="D373" s="5060" t="s">
        <v>1893</v>
      </c>
      <c r="E373" s="5062"/>
      <c r="F373" s="5064"/>
      <c r="G373" s="5064"/>
      <c r="H373" s="1976"/>
      <c r="I373" s="1976"/>
      <c r="J373" s="595"/>
      <c r="K373" s="1978"/>
    </row>
    <row r="374" spans="1:11">
      <c r="A374" s="554"/>
      <c r="B374" s="4961"/>
      <c r="C374" s="532"/>
      <c r="D374" s="576"/>
      <c r="E374" s="582"/>
      <c r="F374" s="577"/>
      <c r="G374" s="577"/>
      <c r="H374" s="2034"/>
      <c r="I374" s="2034"/>
      <c r="J374" s="585">
        <v>1500</v>
      </c>
      <c r="K374" s="1978">
        <f>K372+J374</f>
        <v>2169066</v>
      </c>
    </row>
    <row r="375" spans="1:11">
      <c r="A375" s="9725"/>
      <c r="B375" s="4960"/>
      <c r="C375" s="556" t="s">
        <v>869</v>
      </c>
      <c r="D375" s="5070" t="s">
        <v>1892</v>
      </c>
      <c r="E375" s="5071" t="s">
        <v>1894</v>
      </c>
      <c r="F375" s="5063"/>
      <c r="G375" s="5063"/>
      <c r="H375" s="1960"/>
      <c r="I375" s="1960">
        <v>45077</v>
      </c>
      <c r="J375" s="5068"/>
      <c r="K375" s="1977">
        <f>K374-I375</f>
        <v>2123989</v>
      </c>
    </row>
    <row r="376" spans="1:11">
      <c r="A376" s="9724"/>
      <c r="B376" s="4961"/>
      <c r="C376" s="555" t="s">
        <v>1903</v>
      </c>
      <c r="D376" s="5060" t="s">
        <v>1893</v>
      </c>
      <c r="E376" s="5062"/>
      <c r="F376" s="5064"/>
      <c r="G376" s="5064"/>
      <c r="H376" s="1961"/>
      <c r="I376" s="1961"/>
      <c r="J376" s="5069"/>
      <c r="K376" s="1978"/>
    </row>
    <row r="377" spans="1:11">
      <c r="A377" s="554"/>
      <c r="B377" s="4959"/>
      <c r="C377" s="532"/>
      <c r="D377" s="576"/>
      <c r="E377" s="582"/>
      <c r="F377" s="600"/>
      <c r="G377" s="600"/>
      <c r="H377" s="600"/>
      <c r="I377" s="600"/>
      <c r="J377" s="585">
        <v>1650</v>
      </c>
      <c r="K377" s="1978">
        <f>K375+J377</f>
        <v>2125639</v>
      </c>
    </row>
    <row r="378" spans="1:11">
      <c r="A378" s="9725"/>
      <c r="B378" s="4960"/>
      <c r="C378" s="556" t="s">
        <v>869</v>
      </c>
      <c r="D378" s="5070" t="s">
        <v>1892</v>
      </c>
      <c r="E378" s="5071" t="s">
        <v>1894</v>
      </c>
      <c r="F378" s="5067"/>
      <c r="G378" s="5063"/>
      <c r="H378" s="5063"/>
      <c r="I378" s="5063">
        <v>42160</v>
      </c>
      <c r="J378" s="923"/>
      <c r="K378" s="1977">
        <f>K377-I378</f>
        <v>2083479</v>
      </c>
    </row>
    <row r="379" spans="1:11">
      <c r="A379" s="9724"/>
      <c r="B379" s="4961"/>
      <c r="C379" s="555" t="s">
        <v>1904</v>
      </c>
      <c r="D379" s="5060" t="s">
        <v>1893</v>
      </c>
      <c r="E379" s="5062"/>
      <c r="F379" s="5064"/>
      <c r="G379" s="5064"/>
      <c r="H379" s="5064"/>
      <c r="I379" s="5064"/>
      <c r="J379" s="460"/>
      <c r="K379" s="1978"/>
    </row>
    <row r="380" spans="1:11">
      <c r="A380" s="554"/>
      <c r="B380" s="4961"/>
      <c r="C380" s="532"/>
      <c r="D380" s="528"/>
      <c r="E380" s="584"/>
      <c r="F380" s="577"/>
      <c r="G380" s="577"/>
      <c r="H380" s="600"/>
      <c r="I380" s="600"/>
      <c r="J380" s="585">
        <v>1650</v>
      </c>
      <c r="K380" s="1978">
        <f>K378+J380</f>
        <v>2085129</v>
      </c>
    </row>
    <row r="381" spans="1:11">
      <c r="A381" s="9725"/>
      <c r="B381" s="4960"/>
      <c r="C381" s="517" t="s">
        <v>864</v>
      </c>
      <c r="D381" s="5059" t="s">
        <v>743</v>
      </c>
      <c r="E381" s="5061" t="s">
        <v>1177</v>
      </c>
      <c r="F381" s="5063"/>
      <c r="G381" s="5065">
        <v>102500</v>
      </c>
      <c r="H381" s="5063"/>
      <c r="I381" s="5063"/>
      <c r="J381" s="5068"/>
      <c r="K381" s="1977">
        <f>K380-G381</f>
        <v>1982629</v>
      </c>
    </row>
    <row r="382" spans="1:11">
      <c r="A382" s="9724"/>
      <c r="B382" s="4961"/>
      <c r="C382" s="555" t="s">
        <v>1028</v>
      </c>
      <c r="D382" s="5060" t="s">
        <v>46</v>
      </c>
      <c r="E382" s="5062"/>
      <c r="F382" s="5064"/>
      <c r="G382" s="5066"/>
      <c r="H382" s="5064"/>
      <c r="I382" s="5064"/>
      <c r="J382" s="5069"/>
      <c r="K382" s="1978"/>
    </row>
    <row r="383" spans="1:11">
      <c r="A383" s="554"/>
      <c r="B383" s="4959"/>
      <c r="C383" s="532"/>
      <c r="D383" s="576"/>
      <c r="E383" s="582"/>
      <c r="F383" s="577"/>
      <c r="G383" s="577"/>
      <c r="H383" s="600"/>
      <c r="I383" s="577"/>
      <c r="J383" s="604">
        <v>1800</v>
      </c>
      <c r="K383" s="1978">
        <f>K381+J383</f>
        <v>1984429</v>
      </c>
    </row>
    <row r="384" spans="1:11">
      <c r="A384" s="9725"/>
      <c r="B384" s="4960"/>
      <c r="C384" s="556" t="s">
        <v>1710</v>
      </c>
      <c r="D384" s="485"/>
      <c r="E384" s="5061"/>
      <c r="F384" s="5067"/>
      <c r="G384" s="5063"/>
      <c r="H384" s="5063"/>
      <c r="I384" s="5063">
        <v>24140</v>
      </c>
      <c r="J384" s="595"/>
      <c r="K384" s="1977">
        <f>K383-I384</f>
        <v>1960289</v>
      </c>
    </row>
    <row r="385" spans="1:11">
      <c r="A385" s="9724"/>
      <c r="B385" s="4961"/>
      <c r="C385" s="555" t="s">
        <v>2222</v>
      </c>
      <c r="D385" s="486"/>
      <c r="E385" s="5062"/>
      <c r="F385" s="5064"/>
      <c r="G385" s="5064"/>
      <c r="H385" s="5064"/>
      <c r="I385" s="5064"/>
      <c r="J385" s="559"/>
      <c r="K385" s="1978"/>
    </row>
    <row r="386" spans="1:11">
      <c r="A386" s="554"/>
      <c r="B386" s="4961"/>
      <c r="C386" s="532"/>
      <c r="D386" s="576"/>
      <c r="E386" s="582"/>
      <c r="F386" s="575"/>
      <c r="G386" s="577"/>
      <c r="H386" s="600"/>
      <c r="I386" s="577"/>
      <c r="J386" s="585">
        <v>1500</v>
      </c>
      <c r="K386" s="1978">
        <f>K384+J386</f>
        <v>1961789</v>
      </c>
    </row>
    <row r="387" spans="1:11">
      <c r="A387" s="9725"/>
      <c r="B387" s="4960"/>
      <c r="C387" s="556" t="s">
        <v>1710</v>
      </c>
      <c r="D387" s="485"/>
      <c r="E387" s="5061"/>
      <c r="F387" s="5067"/>
      <c r="G387" s="5063"/>
      <c r="H387" s="5063"/>
      <c r="I387" s="5063">
        <v>53140</v>
      </c>
      <c r="J387" s="595"/>
      <c r="K387" s="1977">
        <f>K386-I387</f>
        <v>1908649</v>
      </c>
    </row>
    <row r="388" spans="1:11">
      <c r="A388" s="9724"/>
      <c r="B388" s="4961"/>
      <c r="C388" s="555" t="s">
        <v>2223</v>
      </c>
      <c r="D388" s="519"/>
      <c r="E388" s="5062"/>
      <c r="F388" s="5064"/>
      <c r="G388" s="5064"/>
      <c r="H388" s="5064"/>
      <c r="I388" s="5064"/>
      <c r="J388" s="559"/>
      <c r="K388" s="1978"/>
    </row>
    <row r="389" spans="1:11">
      <c r="A389" s="554"/>
      <c r="B389" s="4961"/>
      <c r="C389" s="532"/>
      <c r="D389" s="576"/>
      <c r="E389" s="582"/>
      <c r="F389" s="577"/>
      <c r="G389" s="577"/>
      <c r="H389" s="600"/>
      <c r="I389" s="577"/>
      <c r="J389" s="585">
        <v>1500</v>
      </c>
      <c r="K389" s="1978">
        <f>K387+J389</f>
        <v>1910149</v>
      </c>
    </row>
    <row r="390" spans="1:11">
      <c r="A390" s="9725"/>
      <c r="B390" s="4960"/>
      <c r="C390" s="665" t="s">
        <v>815</v>
      </c>
      <c r="D390" s="5070" t="s">
        <v>2152</v>
      </c>
      <c r="E390" s="5071"/>
      <c r="F390" s="5067"/>
      <c r="G390" s="5063"/>
      <c r="H390" s="1975">
        <v>747708</v>
      </c>
      <c r="I390" s="1975"/>
      <c r="J390" s="595"/>
      <c r="K390" s="1977">
        <f>K389-H390</f>
        <v>1162441</v>
      </c>
    </row>
    <row r="391" spans="1:11">
      <c r="A391" s="9724"/>
      <c r="B391" s="4961"/>
      <c r="C391" s="538" t="s">
        <v>1954</v>
      </c>
      <c r="D391" s="5060"/>
      <c r="E391" s="5062"/>
      <c r="F391" s="5064"/>
      <c r="G391" s="5064"/>
      <c r="H391" s="1976"/>
      <c r="I391" s="1976"/>
      <c r="J391" s="595"/>
      <c r="K391" s="1978"/>
    </row>
    <row r="392" spans="1:11">
      <c r="A392" s="554"/>
      <c r="B392" s="4959"/>
      <c r="C392" s="528"/>
      <c r="D392" s="576"/>
      <c r="E392" s="582"/>
      <c r="F392" s="577"/>
      <c r="G392" s="577"/>
      <c r="H392" s="2034"/>
      <c r="I392" s="2034"/>
      <c r="J392" s="585">
        <v>1800</v>
      </c>
      <c r="K392" s="1978">
        <f>K390+J392</f>
        <v>1164241</v>
      </c>
    </row>
    <row r="393" spans="1:11">
      <c r="A393" s="9725"/>
      <c r="B393" s="4960"/>
      <c r="C393" s="457" t="s">
        <v>781</v>
      </c>
      <c r="D393" s="5059" t="s">
        <v>2152</v>
      </c>
      <c r="E393" s="1796"/>
      <c r="F393" s="5063"/>
      <c r="G393" s="1960"/>
      <c r="H393" s="537">
        <v>210390</v>
      </c>
      <c r="I393" s="5063"/>
      <c r="J393" s="595"/>
      <c r="K393" s="1977">
        <f>K392-H393</f>
        <v>953851</v>
      </c>
    </row>
    <row r="394" spans="1:11">
      <c r="A394" s="9724"/>
      <c r="B394" s="4961"/>
      <c r="C394" s="3250" t="s">
        <v>1828</v>
      </c>
      <c r="D394" s="5070"/>
      <c r="E394" s="5071"/>
      <c r="F394" s="5067"/>
      <c r="G394" s="5067"/>
      <c r="H394" s="3253"/>
      <c r="I394" s="5067"/>
      <c r="J394" s="595"/>
      <c r="K394" s="1978"/>
    </row>
    <row r="395" spans="1:11">
      <c r="A395" s="554"/>
      <c r="B395" s="4961"/>
      <c r="C395" s="532"/>
      <c r="D395" s="576"/>
      <c r="E395" s="582"/>
      <c r="F395" s="575"/>
      <c r="G395" s="575"/>
      <c r="H395" s="2200"/>
      <c r="I395" s="575"/>
      <c r="J395" s="585">
        <v>1500</v>
      </c>
      <c r="K395" s="1978">
        <f>K393+J395</f>
        <v>955351</v>
      </c>
    </row>
    <row r="396" spans="1:11">
      <c r="A396" s="9725"/>
      <c r="B396" s="4960"/>
      <c r="C396" s="517" t="s">
        <v>1109</v>
      </c>
      <c r="D396" s="5059" t="s">
        <v>1831</v>
      </c>
      <c r="E396" s="5072" t="s">
        <v>717</v>
      </c>
      <c r="F396" s="5063"/>
      <c r="G396" s="5063">
        <v>502500</v>
      </c>
      <c r="H396" s="5063"/>
      <c r="I396" s="5063"/>
      <c r="J396" s="5068"/>
      <c r="K396" s="2082">
        <f>K395-G396</f>
        <v>452851</v>
      </c>
    </row>
    <row r="397" spans="1:11">
      <c r="A397" s="9724"/>
      <c r="B397" s="4961"/>
      <c r="C397" s="477" t="s">
        <v>1179</v>
      </c>
      <c r="D397" s="5060" t="s">
        <v>250</v>
      </c>
      <c r="E397" s="5073"/>
      <c r="F397" s="5064"/>
      <c r="G397" s="5064"/>
      <c r="H397" s="5064"/>
      <c r="I397" s="5064"/>
      <c r="J397" s="5069"/>
      <c r="K397" s="2083"/>
    </row>
    <row r="398" spans="1:11">
      <c r="A398" s="554"/>
      <c r="B398" s="4959"/>
      <c r="C398" s="1795"/>
      <c r="D398" s="576"/>
      <c r="E398" s="582"/>
      <c r="F398" s="577"/>
      <c r="G398" s="577"/>
      <c r="H398" s="600"/>
      <c r="I398" s="577"/>
      <c r="J398" s="604">
        <v>1800</v>
      </c>
      <c r="K398" s="1978">
        <f>K396+J398</f>
        <v>454651</v>
      </c>
    </row>
    <row r="399" spans="1:11">
      <c r="A399" s="9725"/>
      <c r="B399" s="4960" t="s">
        <v>2224</v>
      </c>
      <c r="C399" s="457" t="s">
        <v>781</v>
      </c>
      <c r="D399" s="5074"/>
      <c r="E399" s="1796"/>
      <c r="F399" s="5078"/>
      <c r="G399" s="1960"/>
      <c r="H399" s="537"/>
      <c r="I399" s="5078">
        <v>37740</v>
      </c>
      <c r="J399" s="595"/>
      <c r="K399" s="1977">
        <f>K398-I399</f>
        <v>416911</v>
      </c>
    </row>
    <row r="400" spans="1:11">
      <c r="A400" s="9724"/>
      <c r="B400" s="4961"/>
      <c r="C400" s="3250" t="s">
        <v>2225</v>
      </c>
      <c r="D400" s="5086"/>
      <c r="E400" s="5087"/>
      <c r="F400" s="5083"/>
      <c r="G400" s="5083"/>
      <c r="H400" s="3253"/>
      <c r="I400" s="5083"/>
      <c r="J400" s="595"/>
      <c r="K400" s="1978"/>
    </row>
    <row r="401" spans="1:11">
      <c r="A401" s="554"/>
      <c r="B401" s="4961"/>
      <c r="C401" s="532"/>
      <c r="D401" s="576"/>
      <c r="E401" s="582"/>
      <c r="F401" s="575"/>
      <c r="G401" s="575"/>
      <c r="H401" s="2200"/>
      <c r="I401" s="575"/>
      <c r="J401" s="585">
        <v>1500</v>
      </c>
      <c r="K401" s="2035">
        <f>K399+J401</f>
        <v>418411</v>
      </c>
    </row>
    <row r="402" spans="1:11">
      <c r="A402" s="9725"/>
      <c r="B402" s="4960"/>
      <c r="C402" s="545" t="s">
        <v>997</v>
      </c>
      <c r="D402" s="5074" t="s">
        <v>1584</v>
      </c>
      <c r="E402" s="974" t="s">
        <v>56</v>
      </c>
      <c r="F402" s="5078"/>
      <c r="G402" s="5078">
        <v>202500</v>
      </c>
      <c r="H402" s="5078"/>
      <c r="I402" s="5078"/>
      <c r="J402" s="5084"/>
      <c r="K402" s="1977">
        <f>K401-G402</f>
        <v>215911</v>
      </c>
    </row>
    <row r="403" spans="1:11">
      <c r="A403" s="9724"/>
      <c r="B403" s="4961"/>
      <c r="C403" s="555" t="s">
        <v>1583</v>
      </c>
      <c r="D403" s="5075" t="s">
        <v>1384</v>
      </c>
      <c r="E403" s="5082"/>
      <c r="F403" s="5079"/>
      <c r="G403" s="5079"/>
      <c r="H403" s="5079"/>
      <c r="I403" s="5079"/>
      <c r="J403" s="5085"/>
      <c r="K403" s="1978"/>
    </row>
    <row r="404" spans="1:11">
      <c r="A404" s="554"/>
      <c r="B404" s="4961"/>
      <c r="C404" s="532"/>
      <c r="D404" s="576"/>
      <c r="E404" s="582"/>
      <c r="F404" s="575"/>
      <c r="G404" s="575"/>
      <c r="H404" s="586"/>
      <c r="I404" s="575"/>
      <c r="J404" s="585">
        <v>1800</v>
      </c>
      <c r="K404" s="1978">
        <f>K402+J404</f>
        <v>217711</v>
      </c>
    </row>
    <row r="405" spans="1:11">
      <c r="A405" s="9725"/>
      <c r="B405" s="4960" t="s">
        <v>2226</v>
      </c>
      <c r="C405" s="556" t="s">
        <v>591</v>
      </c>
      <c r="D405" s="5074"/>
      <c r="E405" s="5080"/>
      <c r="F405" s="5078">
        <v>20000000</v>
      </c>
      <c r="G405" s="9492"/>
      <c r="H405" s="9492"/>
      <c r="I405" s="9492"/>
      <c r="J405" s="9492"/>
      <c r="K405" s="1977">
        <f>K404+F405</f>
        <v>20217711</v>
      </c>
    </row>
    <row r="406" spans="1:11">
      <c r="A406" s="9724"/>
      <c r="B406" s="4961"/>
      <c r="C406" s="555"/>
      <c r="D406" s="486"/>
      <c r="E406" s="5077"/>
      <c r="F406" s="5081"/>
      <c r="G406" s="9493"/>
      <c r="H406" s="9493"/>
      <c r="I406" s="9493"/>
      <c r="J406" s="9493"/>
      <c r="K406" s="1978"/>
    </row>
    <row r="407" spans="1:11">
      <c r="A407" s="554"/>
      <c r="B407" s="4959"/>
      <c r="C407" s="532"/>
      <c r="D407" s="576"/>
      <c r="E407" s="584"/>
      <c r="F407" s="575"/>
      <c r="G407" s="575"/>
      <c r="H407" s="575"/>
      <c r="I407" s="575"/>
      <c r="J407" s="575"/>
      <c r="K407" s="1978"/>
    </row>
    <row r="408" spans="1:11">
      <c r="A408" s="9725"/>
      <c r="B408" s="4960"/>
      <c r="C408" s="556" t="s">
        <v>1109</v>
      </c>
      <c r="D408" s="5074" t="s">
        <v>1049</v>
      </c>
      <c r="E408" s="5076" t="s">
        <v>126</v>
      </c>
      <c r="F408" s="5078"/>
      <c r="G408" s="5078">
        <v>502500</v>
      </c>
      <c r="H408" s="5078"/>
      <c r="I408" s="5078"/>
      <c r="J408" s="5084"/>
      <c r="K408" s="2032">
        <f>K405-G408</f>
        <v>19715211</v>
      </c>
    </row>
    <row r="409" spans="1:11">
      <c r="A409" s="9724"/>
      <c r="B409" s="4961"/>
      <c r="C409" s="555" t="s">
        <v>1048</v>
      </c>
      <c r="D409" s="5075" t="s">
        <v>956</v>
      </c>
      <c r="E409" s="5077"/>
      <c r="F409" s="5079"/>
      <c r="G409" s="5079"/>
      <c r="H409" s="5079"/>
      <c r="I409" s="5079"/>
      <c r="J409" s="5085"/>
      <c r="K409" s="1978"/>
    </row>
    <row r="410" spans="1:11">
      <c r="A410" s="554"/>
      <c r="B410" s="4961"/>
      <c r="C410" s="532"/>
      <c r="D410" s="576"/>
      <c r="E410" s="582"/>
      <c r="F410" s="577"/>
      <c r="G410" s="577"/>
      <c r="H410" s="600"/>
      <c r="I410" s="577"/>
      <c r="J410" s="585">
        <v>1800</v>
      </c>
      <c r="K410" s="1978">
        <f>K408+J410</f>
        <v>19717011</v>
      </c>
    </row>
    <row r="411" spans="1:11">
      <c r="A411" s="9725"/>
      <c r="B411" s="4960"/>
      <c r="C411" s="480" t="s">
        <v>821</v>
      </c>
      <c r="D411" s="5092" t="s">
        <v>574</v>
      </c>
      <c r="E411" s="5090" t="s">
        <v>79</v>
      </c>
      <c r="F411" s="9492"/>
      <c r="G411" s="9492"/>
      <c r="H411" s="9492"/>
      <c r="I411" s="9492">
        <v>616779</v>
      </c>
      <c r="J411" s="9492"/>
      <c r="K411" s="1977">
        <f>K410-I411</f>
        <v>19100232</v>
      </c>
    </row>
    <row r="412" spans="1:11">
      <c r="A412" s="9724"/>
      <c r="B412" s="4961"/>
      <c r="C412" s="477" t="s">
        <v>824</v>
      </c>
      <c r="D412" s="5093" t="s">
        <v>46</v>
      </c>
      <c r="E412" s="5091"/>
      <c r="F412" s="9493"/>
      <c r="G412" s="9493"/>
      <c r="H412" s="9493"/>
      <c r="I412" s="9493"/>
      <c r="J412" s="9493"/>
      <c r="K412" s="1978"/>
    </row>
    <row r="413" spans="1:11">
      <c r="A413" s="554"/>
      <c r="B413" s="4961"/>
      <c r="C413" s="532"/>
      <c r="D413" s="576"/>
      <c r="E413" s="584"/>
      <c r="F413" s="575"/>
      <c r="G413" s="575"/>
      <c r="H413" s="575"/>
      <c r="I413" s="575"/>
      <c r="J413" s="575">
        <v>1800</v>
      </c>
      <c r="K413" s="2035">
        <f>K411+J413</f>
        <v>19102032</v>
      </c>
    </row>
    <row r="414" spans="1:11">
      <c r="A414" s="9725"/>
      <c r="B414" s="4960"/>
      <c r="C414" s="665" t="s">
        <v>815</v>
      </c>
      <c r="D414" s="666" t="s">
        <v>574</v>
      </c>
      <c r="E414" s="5090" t="s">
        <v>79</v>
      </c>
      <c r="F414" s="5088"/>
      <c r="G414" s="5088"/>
      <c r="H414" s="5088"/>
      <c r="I414" s="5088">
        <v>152420</v>
      </c>
      <c r="J414" s="5088"/>
      <c r="K414" s="4991">
        <f>K413-I414</f>
        <v>18949612</v>
      </c>
    </row>
    <row r="415" spans="1:11">
      <c r="A415" s="9724"/>
      <c r="B415" s="4961"/>
      <c r="C415" s="538" t="s">
        <v>826</v>
      </c>
      <c r="D415" s="667" t="s">
        <v>46</v>
      </c>
      <c r="E415" s="5091"/>
      <c r="F415" s="5089"/>
      <c r="G415" s="5089"/>
      <c r="H415" s="5089"/>
      <c r="I415" s="5089"/>
      <c r="J415" s="5089"/>
      <c r="K415" s="4992"/>
    </row>
    <row r="416" spans="1:11">
      <c r="A416" s="554"/>
      <c r="B416" s="4959"/>
      <c r="C416" s="528"/>
      <c r="D416" s="576"/>
      <c r="E416" s="528"/>
      <c r="F416" s="528"/>
      <c r="G416" s="585"/>
      <c r="H416" s="528"/>
      <c r="I416" s="528"/>
      <c r="J416" s="585">
        <v>1800</v>
      </c>
      <c r="K416" s="4992">
        <f>K414+J416</f>
        <v>18951412</v>
      </c>
    </row>
    <row r="417" spans="1:11">
      <c r="A417" s="9725"/>
      <c r="B417" s="4960"/>
      <c r="C417" s="499" t="s">
        <v>781</v>
      </c>
      <c r="D417" s="5092" t="s">
        <v>574</v>
      </c>
      <c r="E417" s="5090" t="s">
        <v>79</v>
      </c>
      <c r="F417" s="537"/>
      <c r="G417" s="5088"/>
      <c r="H417" s="5088"/>
      <c r="I417" s="5088">
        <v>10140</v>
      </c>
      <c r="J417" s="5092"/>
      <c r="K417" s="4991">
        <f>K416-I417</f>
        <v>18941272</v>
      </c>
    </row>
    <row r="418" spans="1:11">
      <c r="A418" s="9724"/>
      <c r="B418" s="4961"/>
      <c r="C418" s="477" t="s">
        <v>994</v>
      </c>
      <c r="D418" s="5093" t="s">
        <v>46</v>
      </c>
      <c r="E418" s="5091"/>
      <c r="F418" s="537"/>
      <c r="G418" s="5098"/>
      <c r="H418" s="5089"/>
      <c r="I418" s="5089"/>
      <c r="J418" s="5093"/>
      <c r="K418" s="4992"/>
    </row>
    <row r="419" spans="1:11">
      <c r="A419" s="554"/>
      <c r="B419" s="4959"/>
      <c r="C419" s="532"/>
      <c r="D419" s="576"/>
      <c r="E419" s="582"/>
      <c r="F419" s="575"/>
      <c r="G419" s="575"/>
      <c r="H419" s="586"/>
      <c r="I419" s="575"/>
      <c r="J419" s="586">
        <v>1500</v>
      </c>
      <c r="K419" s="4994">
        <f>K417+J419</f>
        <v>18942772</v>
      </c>
    </row>
    <row r="420" spans="1:11">
      <c r="A420" s="9725"/>
      <c r="B420" s="4960"/>
      <c r="C420" s="556" t="s">
        <v>781</v>
      </c>
      <c r="D420" s="5092" t="s">
        <v>1255</v>
      </c>
      <c r="E420" s="5090" t="s">
        <v>1256</v>
      </c>
      <c r="F420" s="5088"/>
      <c r="G420" s="5088"/>
      <c r="H420" s="537"/>
      <c r="I420" s="5088">
        <v>63340</v>
      </c>
      <c r="J420" s="595"/>
      <c r="K420" s="4991">
        <f>K419-I420</f>
        <v>18879432</v>
      </c>
    </row>
    <row r="421" spans="1:11">
      <c r="A421" s="9724"/>
      <c r="B421" s="4961"/>
      <c r="C421" s="555" t="s">
        <v>1161</v>
      </c>
      <c r="D421" s="5093" t="s">
        <v>746</v>
      </c>
      <c r="E421" s="5091"/>
      <c r="F421" s="5089"/>
      <c r="G421" s="5089"/>
      <c r="H421" s="515"/>
      <c r="I421" s="5089"/>
      <c r="J421" s="595"/>
      <c r="K421" s="4992"/>
    </row>
    <row r="422" spans="1:11">
      <c r="A422" s="554"/>
      <c r="B422" s="4959"/>
      <c r="C422" s="532"/>
      <c r="D422" s="576"/>
      <c r="E422" s="582"/>
      <c r="F422" s="577"/>
      <c r="G422" s="577"/>
      <c r="H422" s="600"/>
      <c r="I422" s="577"/>
      <c r="J422" s="585">
        <v>1500</v>
      </c>
      <c r="K422" s="4994">
        <f>K420+J422</f>
        <v>18880932</v>
      </c>
    </row>
    <row r="423" spans="1:11">
      <c r="A423" s="9725"/>
      <c r="B423" s="4960"/>
      <c r="C423" s="556" t="s">
        <v>781</v>
      </c>
      <c r="D423" s="5092" t="s">
        <v>1255</v>
      </c>
      <c r="E423" s="5090" t="s">
        <v>1256</v>
      </c>
      <c r="F423" s="5088"/>
      <c r="G423" s="5088"/>
      <c r="H423" s="537"/>
      <c r="I423" s="5088">
        <v>19640</v>
      </c>
      <c r="J423" s="595"/>
      <c r="K423" s="4991">
        <f>K422-I423</f>
        <v>18861292</v>
      </c>
    </row>
    <row r="424" spans="1:11">
      <c r="A424" s="9724"/>
      <c r="B424" s="4961"/>
      <c r="C424" s="555" t="s">
        <v>2200</v>
      </c>
      <c r="D424" s="5093" t="s">
        <v>746</v>
      </c>
      <c r="E424" s="5091"/>
      <c r="F424" s="5089"/>
      <c r="G424" s="5089"/>
      <c r="H424" s="515"/>
      <c r="I424" s="5089"/>
      <c r="J424" s="595"/>
      <c r="K424" s="4992"/>
    </row>
    <row r="425" spans="1:11">
      <c r="A425" s="554"/>
      <c r="B425" s="4959"/>
      <c r="C425" s="532"/>
      <c r="D425" s="576"/>
      <c r="E425" s="582"/>
      <c r="F425" s="577"/>
      <c r="G425" s="577"/>
      <c r="H425" s="600"/>
      <c r="I425" s="577"/>
      <c r="J425" s="585">
        <v>1500</v>
      </c>
      <c r="K425" s="4992">
        <f>K423+J425</f>
        <v>18862792</v>
      </c>
    </row>
    <row r="426" spans="1:11">
      <c r="A426" s="9725"/>
      <c r="B426" s="4960"/>
      <c r="C426" s="556" t="s">
        <v>864</v>
      </c>
      <c r="D426" s="5092" t="s">
        <v>983</v>
      </c>
      <c r="E426" s="5094" t="s">
        <v>262</v>
      </c>
      <c r="F426" s="5088"/>
      <c r="G426" s="5096">
        <v>102500</v>
      </c>
      <c r="H426" s="534"/>
      <c r="I426" s="5088"/>
      <c r="J426" s="595"/>
      <c r="K426" s="1977">
        <f>K425-G426</f>
        <v>18760292</v>
      </c>
    </row>
    <row r="427" spans="1:11">
      <c r="A427" s="9724"/>
      <c r="B427" s="4961"/>
      <c r="C427" s="555" t="s">
        <v>1581</v>
      </c>
      <c r="D427" s="5093" t="s">
        <v>38</v>
      </c>
      <c r="E427" s="5095"/>
      <c r="F427" s="5089"/>
      <c r="G427" s="5097"/>
      <c r="H427" s="515"/>
      <c r="I427" s="5089"/>
      <c r="J427" s="559"/>
      <c r="K427" s="1978"/>
    </row>
    <row r="428" spans="1:11">
      <c r="A428" s="554"/>
      <c r="B428" s="4959"/>
      <c r="C428" s="532"/>
      <c r="D428" s="576"/>
      <c r="E428" s="584"/>
      <c r="F428" s="600"/>
      <c r="G428" s="600"/>
      <c r="H428" s="600"/>
      <c r="I428" s="600"/>
      <c r="J428" s="604">
        <v>1800</v>
      </c>
      <c r="K428" s="4992">
        <f>K426+J428</f>
        <v>18762092</v>
      </c>
    </row>
    <row r="429" spans="1:11">
      <c r="A429" s="9725"/>
      <c r="B429" s="4960" t="s">
        <v>2227</v>
      </c>
      <c r="C429" s="457" t="s">
        <v>781</v>
      </c>
      <c r="D429" s="5099" t="s">
        <v>2193</v>
      </c>
      <c r="E429" s="1136"/>
      <c r="F429" s="5101"/>
      <c r="G429" s="5101"/>
      <c r="H429" s="537"/>
      <c r="I429" s="5101">
        <v>40190</v>
      </c>
      <c r="J429" s="595"/>
      <c r="K429" s="4991">
        <f>K428-I429</f>
        <v>18721902</v>
      </c>
    </row>
    <row r="430" spans="1:11">
      <c r="A430" s="9724"/>
      <c r="B430" s="4961"/>
      <c r="C430" s="461" t="s">
        <v>1830</v>
      </c>
      <c r="D430" s="5100" t="s">
        <v>2194</v>
      </c>
      <c r="E430" s="5103"/>
      <c r="F430" s="5102"/>
      <c r="G430" s="5102"/>
      <c r="H430" s="515"/>
      <c r="I430" s="5102"/>
      <c r="J430" s="595"/>
      <c r="K430" s="4992"/>
    </row>
    <row r="431" spans="1:11">
      <c r="A431" s="554"/>
      <c r="B431" s="4961"/>
      <c r="C431" s="532"/>
      <c r="D431" s="576"/>
      <c r="E431" s="582"/>
      <c r="F431" s="577"/>
      <c r="G431" s="577"/>
      <c r="H431" s="600"/>
      <c r="I431" s="577"/>
      <c r="J431" s="585">
        <v>1500</v>
      </c>
      <c r="K431" s="4992">
        <f>K429+J431</f>
        <v>18723402</v>
      </c>
    </row>
    <row r="432" spans="1:11">
      <c r="A432" s="9725"/>
      <c r="B432" s="4960" t="s">
        <v>2228</v>
      </c>
      <c r="C432" s="545" t="s">
        <v>997</v>
      </c>
      <c r="D432" s="5104" t="s">
        <v>1471</v>
      </c>
      <c r="E432" s="5106" t="s">
        <v>1469</v>
      </c>
      <c r="F432" s="5108"/>
      <c r="G432" s="5108">
        <v>202500</v>
      </c>
      <c r="H432" s="5108"/>
      <c r="I432" s="5108"/>
      <c r="J432" s="5110"/>
      <c r="K432" s="4991">
        <f>K431-G432</f>
        <v>18520902</v>
      </c>
    </row>
    <row r="433" spans="1:11">
      <c r="A433" s="9724"/>
      <c r="B433" s="4961"/>
      <c r="C433" s="538" t="s">
        <v>1468</v>
      </c>
      <c r="D433" s="5105" t="s">
        <v>1325</v>
      </c>
      <c r="E433" s="5107"/>
      <c r="F433" s="5109"/>
      <c r="G433" s="5109"/>
      <c r="H433" s="5109"/>
      <c r="I433" s="5109"/>
      <c r="J433" s="5111"/>
      <c r="K433" s="4992"/>
    </row>
    <row r="434" spans="1:11">
      <c r="A434" s="554"/>
      <c r="B434" s="4959"/>
      <c r="C434" s="532"/>
      <c r="D434" s="576"/>
      <c r="E434" s="582"/>
      <c r="F434" s="577"/>
      <c r="G434" s="577"/>
      <c r="H434" s="600"/>
      <c r="I434" s="577"/>
      <c r="J434" s="604">
        <v>1800</v>
      </c>
      <c r="K434" s="4992">
        <f>K432+J434</f>
        <v>18522702</v>
      </c>
    </row>
    <row r="435" spans="1:11">
      <c r="A435" s="9725"/>
      <c r="B435" s="4960" t="s">
        <v>2229</v>
      </c>
      <c r="C435" s="556" t="s">
        <v>815</v>
      </c>
      <c r="D435" s="5114" t="s">
        <v>627</v>
      </c>
      <c r="E435" s="5116" t="s">
        <v>92</v>
      </c>
      <c r="F435" s="5112"/>
      <c r="G435" s="5112"/>
      <c r="H435" s="5112"/>
      <c r="I435" s="5112">
        <v>123017</v>
      </c>
      <c r="J435" s="464"/>
      <c r="K435" s="4991">
        <f>K434-I435</f>
        <v>18399685</v>
      </c>
    </row>
    <row r="436" spans="1:11">
      <c r="A436" s="9724"/>
      <c r="B436" s="4961"/>
      <c r="C436" s="555" t="s">
        <v>1440</v>
      </c>
      <c r="D436" s="5115" t="s">
        <v>1479</v>
      </c>
      <c r="E436" s="5117"/>
      <c r="F436" s="5113"/>
      <c r="G436" s="5113"/>
      <c r="H436" s="5113"/>
      <c r="I436" s="5113"/>
      <c r="J436" s="559"/>
      <c r="K436" s="4992"/>
    </row>
    <row r="437" spans="1:11">
      <c r="A437" s="554"/>
      <c r="B437" s="4961"/>
      <c r="C437" s="532"/>
      <c r="D437" s="576"/>
      <c r="E437" s="582"/>
      <c r="F437" s="577"/>
      <c r="G437" s="577"/>
      <c r="H437" s="600"/>
      <c r="I437" s="577"/>
      <c r="J437" s="604">
        <v>1800</v>
      </c>
      <c r="K437" s="4994">
        <f>K435+J437</f>
        <v>18401485</v>
      </c>
    </row>
    <row r="438" spans="1:11">
      <c r="A438" s="9725"/>
      <c r="B438" s="4960"/>
      <c r="C438" s="457" t="s">
        <v>781</v>
      </c>
      <c r="D438" s="5114" t="s">
        <v>627</v>
      </c>
      <c r="E438" s="5116" t="s">
        <v>92</v>
      </c>
      <c r="F438" s="5112"/>
      <c r="G438" s="5112"/>
      <c r="H438" s="5112"/>
      <c r="I438" s="5112">
        <v>75390</v>
      </c>
      <c r="J438" s="5118"/>
      <c r="K438" s="4991">
        <f>K437-I438</f>
        <v>18326095</v>
      </c>
    </row>
    <row r="439" spans="1:11">
      <c r="A439" s="9724"/>
      <c r="B439" s="4961"/>
      <c r="C439" s="461" t="s">
        <v>1445</v>
      </c>
      <c r="D439" s="5115" t="s">
        <v>1479</v>
      </c>
      <c r="E439" s="5117"/>
      <c r="F439" s="5113"/>
      <c r="G439" s="5113"/>
      <c r="H439" s="5113"/>
      <c r="I439" s="5113"/>
      <c r="J439" s="5119"/>
      <c r="K439" s="4992"/>
    </row>
    <row r="440" spans="1:11">
      <c r="A440" s="554"/>
      <c r="B440" s="4959"/>
      <c r="C440" s="532"/>
      <c r="D440" s="576"/>
      <c r="E440" s="582"/>
      <c r="F440" s="577"/>
      <c r="G440" s="577"/>
      <c r="H440" s="600"/>
      <c r="I440" s="577"/>
      <c r="J440" s="604">
        <v>1500</v>
      </c>
      <c r="K440" s="4992">
        <f>K438+J440</f>
        <v>18327595</v>
      </c>
    </row>
    <row r="441" spans="1:11">
      <c r="A441" s="9725"/>
      <c r="B441" s="4960"/>
      <c r="C441" s="474" t="s">
        <v>815</v>
      </c>
      <c r="D441" s="5114" t="s">
        <v>627</v>
      </c>
      <c r="E441" s="5116" t="s">
        <v>92</v>
      </c>
      <c r="F441" s="5112"/>
      <c r="G441" s="5112"/>
      <c r="H441" s="537"/>
      <c r="I441" s="5112">
        <v>78446</v>
      </c>
      <c r="J441" s="595"/>
      <c r="K441" s="4991">
        <f>K440-I441</f>
        <v>18249149</v>
      </c>
    </row>
    <row r="442" spans="1:11">
      <c r="A442" s="9724"/>
      <c r="B442" s="4961"/>
      <c r="C442" s="461" t="s">
        <v>1443</v>
      </c>
      <c r="D442" s="5115" t="s">
        <v>1479</v>
      </c>
      <c r="E442" s="5117"/>
      <c r="F442" s="5113"/>
      <c r="G442" s="5113"/>
      <c r="H442" s="515"/>
      <c r="I442" s="5113"/>
      <c r="J442" s="595"/>
      <c r="K442" s="4992"/>
    </row>
    <row r="443" spans="1:11">
      <c r="A443" s="554"/>
      <c r="B443" s="4959"/>
      <c r="C443" s="532"/>
      <c r="D443" s="576"/>
      <c r="E443" s="582"/>
      <c r="F443" s="577"/>
      <c r="G443" s="577"/>
      <c r="H443" s="600"/>
      <c r="I443" s="577"/>
      <c r="J443" s="585">
        <v>1800</v>
      </c>
      <c r="K443" s="4992">
        <f>K441+J443</f>
        <v>18250949</v>
      </c>
    </row>
    <row r="444" spans="1:11">
      <c r="A444" s="9725"/>
      <c r="B444" s="4960"/>
      <c r="C444" s="474" t="s">
        <v>781</v>
      </c>
      <c r="D444" s="5114" t="s">
        <v>627</v>
      </c>
      <c r="E444" s="5116" t="s">
        <v>92</v>
      </c>
      <c r="F444" s="457"/>
      <c r="G444" s="5120"/>
      <c r="H444" s="5118"/>
      <c r="I444" s="5112">
        <v>22140</v>
      </c>
      <c r="J444" s="595"/>
      <c r="K444" s="4991">
        <f>K443-I444</f>
        <v>18228809</v>
      </c>
    </row>
    <row r="445" spans="1:11">
      <c r="A445" s="9724"/>
      <c r="B445" s="4961"/>
      <c r="C445" s="477" t="s">
        <v>1444</v>
      </c>
      <c r="D445" s="5115" t="s">
        <v>1479</v>
      </c>
      <c r="E445" s="5117"/>
      <c r="F445" s="461"/>
      <c r="G445" s="5121"/>
      <c r="H445" s="5119"/>
      <c r="I445" s="5113"/>
      <c r="J445" s="595"/>
      <c r="K445" s="4992"/>
    </row>
    <row r="446" spans="1:11">
      <c r="A446" s="554"/>
      <c r="B446" s="4959"/>
      <c r="C446" s="532"/>
      <c r="D446" s="576"/>
      <c r="E446" s="582"/>
      <c r="F446" s="577"/>
      <c r="G446" s="577"/>
      <c r="H446" s="600"/>
      <c r="I446" s="577"/>
      <c r="J446" s="585">
        <v>1500</v>
      </c>
      <c r="K446" s="4994">
        <f>K444+J446</f>
        <v>18230309</v>
      </c>
    </row>
    <row r="447" spans="1:11">
      <c r="A447" s="9725"/>
      <c r="B447" s="4960" t="s">
        <v>2230</v>
      </c>
      <c r="C447" s="457" t="s">
        <v>781</v>
      </c>
      <c r="D447" s="4963" t="s">
        <v>1363</v>
      </c>
      <c r="E447" s="4960"/>
      <c r="F447" s="4956"/>
      <c r="G447" s="4956"/>
      <c r="H447" s="4956">
        <v>722140</v>
      </c>
      <c r="I447" s="4956"/>
      <c r="J447" s="4981"/>
      <c r="K447" s="4991">
        <f>K446-H447</f>
        <v>17508169</v>
      </c>
    </row>
    <row r="448" spans="1:11">
      <c r="A448" s="9724"/>
      <c r="B448" s="4961"/>
      <c r="C448" s="461" t="s">
        <v>1362</v>
      </c>
      <c r="D448" s="4964"/>
      <c r="E448" s="533"/>
      <c r="F448" s="4957"/>
      <c r="G448" s="4957"/>
      <c r="H448" s="4957"/>
      <c r="I448" s="4957"/>
      <c r="J448" s="4982"/>
      <c r="K448" s="4992"/>
    </row>
    <row r="449" spans="1:11">
      <c r="A449" s="554"/>
      <c r="B449" s="4959"/>
      <c r="C449" s="532"/>
      <c r="D449" s="576"/>
      <c r="E449" s="582"/>
      <c r="F449" s="577"/>
      <c r="G449" s="577"/>
      <c r="H449" s="600"/>
      <c r="I449" s="577"/>
      <c r="J449" s="585">
        <v>1500</v>
      </c>
      <c r="K449" s="4992">
        <f>K447+J449</f>
        <v>17509669</v>
      </c>
    </row>
    <row r="450" spans="1:11">
      <c r="A450" s="9725"/>
      <c r="B450" s="4960"/>
      <c r="C450" s="556" t="s">
        <v>781</v>
      </c>
      <c r="D450" s="4963" t="s">
        <v>1184</v>
      </c>
      <c r="E450" s="4960"/>
      <c r="F450" s="4956"/>
      <c r="G450" s="4956"/>
      <c r="H450" s="4956">
        <v>361140</v>
      </c>
      <c r="I450" s="4956"/>
      <c r="J450" s="4981"/>
      <c r="K450" s="4991">
        <f>K449-H450</f>
        <v>17148529</v>
      </c>
    </row>
    <row r="451" spans="1:11">
      <c r="A451" s="9724"/>
      <c r="B451" s="4961"/>
      <c r="C451" s="555" t="s">
        <v>1182</v>
      </c>
      <c r="D451" s="4964"/>
      <c r="E451" s="4961"/>
      <c r="F451" s="4957"/>
      <c r="G451" s="4957"/>
      <c r="H451" s="4957"/>
      <c r="I451" s="4957"/>
      <c r="J451" s="4982"/>
      <c r="K451" s="4992"/>
    </row>
    <row r="452" spans="1:11">
      <c r="A452" s="554"/>
      <c r="B452" s="4959"/>
      <c r="C452" s="532"/>
      <c r="D452" s="576"/>
      <c r="E452" s="582"/>
      <c r="F452" s="577"/>
      <c r="G452" s="577"/>
      <c r="H452" s="600"/>
      <c r="I452" s="577"/>
      <c r="J452" s="585">
        <v>1500</v>
      </c>
      <c r="K452" s="4996">
        <f>K450+J452</f>
        <v>17150029</v>
      </c>
    </row>
    <row r="453" spans="1:11">
      <c r="A453" s="9725"/>
      <c r="B453" s="4960"/>
      <c r="C453" s="556" t="s">
        <v>781</v>
      </c>
      <c r="D453" s="4978" t="s">
        <v>1496</v>
      </c>
      <c r="E453" s="974" t="s">
        <v>1497</v>
      </c>
      <c r="F453" s="4956"/>
      <c r="G453" s="4956">
        <v>16140</v>
      </c>
      <c r="H453" s="4956"/>
      <c r="I453" s="4956"/>
      <c r="J453" s="4981"/>
      <c r="K453" s="4991">
        <f>K452-G453</f>
        <v>17133889</v>
      </c>
    </row>
    <row r="454" spans="1:11">
      <c r="A454" s="9724"/>
      <c r="B454" s="4961"/>
      <c r="C454" s="555" t="s">
        <v>1493</v>
      </c>
      <c r="D454" s="4964" t="s">
        <v>38</v>
      </c>
      <c r="E454" s="4961"/>
      <c r="F454" s="4957"/>
      <c r="G454" s="4957"/>
      <c r="H454" s="4957"/>
      <c r="I454" s="4957"/>
      <c r="J454" s="4982"/>
      <c r="K454" s="4992"/>
    </row>
    <row r="455" spans="1:11">
      <c r="A455" s="557"/>
      <c r="B455" s="4979"/>
      <c r="C455" s="529"/>
      <c r="D455" s="602"/>
      <c r="E455" s="605"/>
      <c r="F455" s="577"/>
      <c r="G455" s="577"/>
      <c r="H455" s="600"/>
      <c r="I455" s="577"/>
      <c r="J455" s="585">
        <v>1500</v>
      </c>
      <c r="K455" s="4995">
        <f>K453+J455</f>
        <v>17135389</v>
      </c>
    </row>
    <row r="456" spans="1:11">
      <c r="A456" s="9725"/>
      <c r="B456" s="4960"/>
      <c r="C456" s="556" t="s">
        <v>781</v>
      </c>
      <c r="D456" s="4978" t="s">
        <v>1496</v>
      </c>
      <c r="E456" s="974" t="s">
        <v>1497</v>
      </c>
      <c r="F456" s="4956"/>
      <c r="G456" s="4956">
        <v>16140</v>
      </c>
      <c r="H456" s="4956"/>
      <c r="I456" s="4956"/>
      <c r="J456" s="4981"/>
      <c r="K456" s="4991">
        <f>K455-G456</f>
        <v>17119249</v>
      </c>
    </row>
    <row r="457" spans="1:11">
      <c r="A457" s="9724"/>
      <c r="B457" s="4961"/>
      <c r="C457" s="555" t="s">
        <v>1494</v>
      </c>
      <c r="D457" s="4964" t="s">
        <v>38</v>
      </c>
      <c r="E457" s="4961"/>
      <c r="F457" s="4957"/>
      <c r="G457" s="4957"/>
      <c r="H457" s="4957"/>
      <c r="I457" s="4957"/>
      <c r="J457" s="4982"/>
      <c r="K457" s="4992"/>
    </row>
    <row r="458" spans="1:11">
      <c r="A458" s="554"/>
      <c r="B458" s="4959"/>
      <c r="C458" s="532"/>
      <c r="D458" s="576"/>
      <c r="E458" s="582"/>
      <c r="F458" s="577"/>
      <c r="G458" s="577"/>
      <c r="H458" s="600"/>
      <c r="I458" s="577"/>
      <c r="J458" s="585">
        <v>1500</v>
      </c>
      <c r="K458" s="4992">
        <f>K456+J458</f>
        <v>17120749</v>
      </c>
    </row>
    <row r="459" spans="1:11">
      <c r="A459" s="9725"/>
      <c r="B459" s="4960"/>
      <c r="C459" s="556" t="s">
        <v>781</v>
      </c>
      <c r="D459" s="4978" t="s">
        <v>1496</v>
      </c>
      <c r="E459" s="974" t="s">
        <v>1497</v>
      </c>
      <c r="F459" s="4956"/>
      <c r="G459" s="4956">
        <v>37340</v>
      </c>
      <c r="H459" s="4956"/>
      <c r="I459" s="4956"/>
      <c r="J459" s="4981"/>
      <c r="K459" s="4991">
        <f>K458-G459</f>
        <v>17083409</v>
      </c>
    </row>
    <row r="460" spans="1:11">
      <c r="A460" s="9724"/>
      <c r="B460" s="4961"/>
      <c r="C460" s="555" t="s">
        <v>1495</v>
      </c>
      <c r="D460" s="4964" t="s">
        <v>38</v>
      </c>
      <c r="E460" s="4961"/>
      <c r="F460" s="4957"/>
      <c r="G460" s="4957"/>
      <c r="H460" s="4957"/>
      <c r="I460" s="4957"/>
      <c r="J460" s="4982"/>
      <c r="K460" s="4992"/>
    </row>
    <row r="461" spans="1:11">
      <c r="A461" s="554"/>
      <c r="B461" s="4961"/>
      <c r="C461" s="529"/>
      <c r="D461" s="602"/>
      <c r="E461" s="605"/>
      <c r="F461" s="577"/>
      <c r="G461" s="577"/>
      <c r="H461" s="600"/>
      <c r="I461" s="577"/>
      <c r="J461" s="585">
        <v>1500</v>
      </c>
      <c r="K461" s="4994">
        <f>K459+J461</f>
        <v>17084909</v>
      </c>
    </row>
    <row r="462" spans="1:11">
      <c r="A462" s="9725"/>
      <c r="B462" s="4960"/>
      <c r="C462" s="457" t="s">
        <v>781</v>
      </c>
      <c r="D462" s="4983" t="s">
        <v>1734</v>
      </c>
      <c r="E462" s="459" t="s">
        <v>1805</v>
      </c>
      <c r="F462" s="4956"/>
      <c r="G462" s="4956">
        <v>31140</v>
      </c>
      <c r="H462" s="4956"/>
      <c r="I462" s="4956"/>
      <c r="J462" s="4981"/>
      <c r="K462" s="4991">
        <f>K461-G462</f>
        <v>17053769</v>
      </c>
    </row>
    <row r="463" spans="1:11">
      <c r="A463" s="9724"/>
      <c r="B463" s="4961"/>
      <c r="C463" s="461" t="s">
        <v>1733</v>
      </c>
      <c r="D463" s="4984" t="s">
        <v>1860</v>
      </c>
      <c r="E463" s="4974"/>
      <c r="F463" s="4957"/>
      <c r="G463" s="4957"/>
      <c r="H463" s="4957"/>
      <c r="I463" s="4957"/>
      <c r="J463" s="4982"/>
      <c r="K463" s="4992"/>
    </row>
    <row r="464" spans="1:11">
      <c r="A464" s="554"/>
      <c r="B464" s="4959"/>
      <c r="C464" s="529"/>
      <c r="D464" s="602"/>
      <c r="E464" s="605"/>
      <c r="F464" s="577"/>
      <c r="G464" s="577"/>
      <c r="H464" s="600"/>
      <c r="I464" s="577"/>
      <c r="J464" s="604">
        <v>1500</v>
      </c>
      <c r="K464" s="4992">
        <f>K462+J464</f>
        <v>17055269</v>
      </c>
    </row>
    <row r="465" spans="1:11">
      <c r="A465" s="9725"/>
      <c r="B465" s="4960"/>
      <c r="C465" s="474" t="s">
        <v>781</v>
      </c>
      <c r="D465" s="4963" t="s">
        <v>933</v>
      </c>
      <c r="E465" s="4960" t="s">
        <v>110</v>
      </c>
      <c r="F465" s="4956"/>
      <c r="G465" s="4956">
        <v>81140</v>
      </c>
      <c r="H465" s="4956"/>
      <c r="I465" s="4956"/>
      <c r="J465" s="4981"/>
      <c r="K465" s="4991">
        <f>K464-G465</f>
        <v>16974129</v>
      </c>
    </row>
    <row r="466" spans="1:11">
      <c r="A466" s="9724"/>
      <c r="B466" s="4961"/>
      <c r="C466" s="461" t="s">
        <v>1241</v>
      </c>
      <c r="D466" s="4964" t="s">
        <v>598</v>
      </c>
      <c r="E466" s="4961"/>
      <c r="F466" s="4957"/>
      <c r="G466" s="4957"/>
      <c r="H466" s="4957"/>
      <c r="I466" s="4957"/>
      <c r="J466" s="4982"/>
      <c r="K466" s="4992"/>
    </row>
    <row r="467" spans="1:11">
      <c r="A467" s="554"/>
      <c r="B467" s="4959"/>
      <c r="C467" s="532"/>
      <c r="D467" s="576"/>
      <c r="E467" s="582"/>
      <c r="F467" s="577"/>
      <c r="G467" s="577"/>
      <c r="H467" s="600"/>
      <c r="I467" s="577"/>
      <c r="J467" s="585">
        <v>1500</v>
      </c>
      <c r="K467" s="4992">
        <f>K465+J467</f>
        <v>16975629</v>
      </c>
    </row>
    <row r="468" spans="1:11">
      <c r="A468" s="9725"/>
      <c r="B468" s="4960"/>
      <c r="C468" s="556" t="s">
        <v>781</v>
      </c>
      <c r="D468" s="4983" t="s">
        <v>312</v>
      </c>
      <c r="E468" s="4960" t="s">
        <v>310</v>
      </c>
      <c r="F468" s="4956"/>
      <c r="G468" s="4956">
        <v>32890</v>
      </c>
      <c r="H468" s="4956"/>
      <c r="I468" s="4956"/>
      <c r="J468" s="4981"/>
      <c r="K468" s="4991">
        <f>K467-G468</f>
        <v>16942739</v>
      </c>
    </row>
    <row r="469" spans="1:11">
      <c r="A469" s="9724"/>
      <c r="B469" s="4961"/>
      <c r="C469" s="555" t="s">
        <v>1535</v>
      </c>
      <c r="D469" s="4984" t="s">
        <v>38</v>
      </c>
      <c r="E469" s="4974"/>
      <c r="F469" s="4957"/>
      <c r="G469" s="4957"/>
      <c r="H469" s="4957"/>
      <c r="I469" s="4957"/>
      <c r="J469" s="4982"/>
      <c r="K469" s="4992"/>
    </row>
    <row r="470" spans="1:11">
      <c r="A470" s="554"/>
      <c r="B470" s="4960"/>
      <c r="C470" s="529"/>
      <c r="D470" s="602"/>
      <c r="E470" s="605"/>
      <c r="F470" s="577"/>
      <c r="G470" s="577"/>
      <c r="H470" s="600"/>
      <c r="I470" s="577"/>
      <c r="J470" s="585">
        <v>1500</v>
      </c>
      <c r="K470" s="1368">
        <f>K468+J470</f>
        <v>16944239</v>
      </c>
    </row>
    <row r="471" spans="1:11">
      <c r="A471" s="557"/>
      <c r="B471" s="4960"/>
      <c r="C471" s="517" t="s">
        <v>1716</v>
      </c>
      <c r="D471" s="4963" t="s">
        <v>1717</v>
      </c>
      <c r="E471" s="4960" t="s">
        <v>1423</v>
      </c>
      <c r="F471" s="4969"/>
      <c r="G471" s="4969">
        <v>92700</v>
      </c>
      <c r="H471" s="537"/>
      <c r="I471" s="1975"/>
      <c r="J471" s="595"/>
      <c r="K471" s="1977">
        <f>K470-G471</f>
        <v>16851539</v>
      </c>
    </row>
    <row r="472" spans="1:11">
      <c r="A472" s="557"/>
      <c r="B472" s="4961"/>
      <c r="C472" s="555" t="s">
        <v>2002</v>
      </c>
      <c r="D472" s="4964" t="s">
        <v>956</v>
      </c>
      <c r="E472" s="4961"/>
      <c r="F472" s="4970"/>
      <c r="G472" s="4970"/>
      <c r="H472" s="515"/>
      <c r="I472" s="1976"/>
      <c r="J472" s="595"/>
      <c r="K472" s="1978"/>
    </row>
    <row r="473" spans="1:11">
      <c r="A473" s="2497"/>
      <c r="B473" s="4959"/>
      <c r="C473" s="532"/>
      <c r="D473" s="576"/>
      <c r="E473" s="582"/>
      <c r="F473" s="577"/>
      <c r="G473" s="577"/>
      <c r="H473" s="600"/>
      <c r="I473" s="2034"/>
      <c r="J473" s="585">
        <v>750</v>
      </c>
      <c r="K473" s="4996">
        <f>K471+J473</f>
        <v>16852289</v>
      </c>
    </row>
    <row r="474" spans="1:11">
      <c r="A474" s="557"/>
      <c r="B474" s="4960"/>
      <c r="C474" s="474" t="s">
        <v>781</v>
      </c>
      <c r="D474" s="4963" t="s">
        <v>199</v>
      </c>
      <c r="E474" s="4960" t="s">
        <v>201</v>
      </c>
      <c r="F474" s="4956"/>
      <c r="G474" s="4956">
        <v>80140</v>
      </c>
      <c r="H474" s="4956"/>
      <c r="I474" s="4956"/>
      <c r="J474" s="4981"/>
      <c r="K474" s="1977">
        <f>K473-G474</f>
        <v>16772149</v>
      </c>
    </row>
    <row r="475" spans="1:11">
      <c r="A475" s="557"/>
      <c r="B475" s="4979"/>
      <c r="C475" s="477" t="s">
        <v>1243</v>
      </c>
      <c r="D475" s="4964" t="s">
        <v>200</v>
      </c>
      <c r="E475" s="4961"/>
      <c r="F475" s="4957"/>
      <c r="G475" s="4957"/>
      <c r="H475" s="4957"/>
      <c r="I475" s="4957"/>
      <c r="J475" s="4982"/>
      <c r="K475" s="1978"/>
    </row>
    <row r="476" spans="1:11">
      <c r="A476" s="2497"/>
      <c r="B476" s="4959"/>
      <c r="C476" s="532"/>
      <c r="D476" s="576"/>
      <c r="E476" s="582"/>
      <c r="F476" s="577"/>
      <c r="G476" s="577"/>
      <c r="H476" s="600"/>
      <c r="I476" s="577"/>
      <c r="J476" s="604">
        <v>1500</v>
      </c>
      <c r="K476" s="4996">
        <f>K474+J476</f>
        <v>16773649</v>
      </c>
    </row>
    <row r="477" spans="1:11">
      <c r="A477" s="557"/>
      <c r="B477" s="4960"/>
      <c r="C477" s="457" t="s">
        <v>781</v>
      </c>
      <c r="D477" s="4983" t="s">
        <v>943</v>
      </c>
      <c r="E477" s="459" t="s">
        <v>1231</v>
      </c>
      <c r="F477" s="4956"/>
      <c r="G477" s="4956">
        <v>150140</v>
      </c>
      <c r="H477" s="4956"/>
      <c r="I477" s="4956"/>
      <c r="J477" s="4981"/>
      <c r="K477" s="2195">
        <f>K476-G477</f>
        <v>16623509</v>
      </c>
    </row>
    <row r="478" spans="1:11">
      <c r="A478" s="557"/>
      <c r="B478" s="4961"/>
      <c r="C478" s="461" t="s">
        <v>1181</v>
      </c>
      <c r="D478" s="4984" t="s">
        <v>598</v>
      </c>
      <c r="E478" s="4974"/>
      <c r="F478" s="4957"/>
      <c r="G478" s="4957"/>
      <c r="H478" s="4957"/>
      <c r="I478" s="4957"/>
      <c r="J478" s="4982"/>
      <c r="K478" s="2195"/>
    </row>
    <row r="479" spans="1:11">
      <c r="A479" s="2497"/>
      <c r="B479" s="4959"/>
      <c r="C479" s="532"/>
      <c r="D479" s="576"/>
      <c r="E479" s="582"/>
      <c r="F479" s="577"/>
      <c r="G479" s="577"/>
      <c r="H479" s="600"/>
      <c r="I479" s="577"/>
      <c r="J479" s="604">
        <v>1500</v>
      </c>
      <c r="K479" s="4996">
        <f>K477+J479</f>
        <v>16625009</v>
      </c>
    </row>
    <row r="480" spans="1:11">
      <c r="A480" s="525"/>
      <c r="B480" s="4960"/>
      <c r="C480" s="457" t="s">
        <v>781</v>
      </c>
      <c r="D480" s="4983" t="s">
        <v>1246</v>
      </c>
      <c r="E480" s="459" t="s">
        <v>1248</v>
      </c>
      <c r="F480" s="4956"/>
      <c r="G480" s="4956">
        <v>63640</v>
      </c>
      <c r="H480" s="4956"/>
      <c r="I480" s="4956"/>
      <c r="J480" s="4981"/>
      <c r="K480" s="1977">
        <f>K479-G480</f>
        <v>16561369</v>
      </c>
    </row>
    <row r="481" spans="1:11">
      <c r="A481" s="554"/>
      <c r="B481" s="4961"/>
      <c r="C481" s="461" t="s">
        <v>1245</v>
      </c>
      <c r="D481" s="4984" t="s">
        <v>1247</v>
      </c>
      <c r="E481" s="4974"/>
      <c r="F481" s="4957"/>
      <c r="G481" s="4957"/>
      <c r="H481" s="4957"/>
      <c r="I481" s="4957"/>
      <c r="J481" s="4982"/>
      <c r="K481" s="1978"/>
    </row>
    <row r="482" spans="1:11">
      <c r="A482" s="2497"/>
      <c r="B482" s="4959"/>
      <c r="C482" s="529"/>
      <c r="D482" s="602"/>
      <c r="E482" s="605"/>
      <c r="F482" s="577"/>
      <c r="G482" s="577"/>
      <c r="H482" s="600"/>
      <c r="I482" s="577"/>
      <c r="J482" s="585">
        <v>1500</v>
      </c>
      <c r="K482" s="4996">
        <f>K480+J482</f>
        <v>16562869</v>
      </c>
    </row>
    <row r="483" spans="1:11">
      <c r="A483" s="525"/>
      <c r="B483" s="4960"/>
      <c r="C483" s="556" t="s">
        <v>781</v>
      </c>
      <c r="D483" s="4963" t="s">
        <v>1321</v>
      </c>
      <c r="E483" s="1110" t="s">
        <v>1322</v>
      </c>
      <c r="F483" s="4956"/>
      <c r="G483" s="4956">
        <v>31640</v>
      </c>
      <c r="H483" s="4956"/>
      <c r="I483" s="4956"/>
      <c r="J483" s="4981"/>
      <c r="K483" s="2195">
        <f>K482-G483</f>
        <v>16531229</v>
      </c>
    </row>
    <row r="484" spans="1:11">
      <c r="A484" s="557"/>
      <c r="B484" s="4979"/>
      <c r="C484" s="555" t="s">
        <v>1306</v>
      </c>
      <c r="D484" s="4964" t="s">
        <v>1176</v>
      </c>
      <c r="E484" s="4961"/>
      <c r="F484" s="4957"/>
      <c r="G484" s="4957"/>
      <c r="H484" s="4957"/>
      <c r="I484" s="4957"/>
      <c r="J484" s="4982"/>
      <c r="K484" s="2195"/>
    </row>
    <row r="485" spans="1:11">
      <c r="A485" s="2497"/>
      <c r="B485" s="4959"/>
      <c r="C485" s="529"/>
      <c r="D485" s="602"/>
      <c r="E485" s="605"/>
      <c r="F485" s="577"/>
      <c r="G485" s="577"/>
      <c r="H485" s="600"/>
      <c r="I485" s="577"/>
      <c r="J485" s="585">
        <v>1500</v>
      </c>
      <c r="K485" s="4996">
        <f>K483+J485</f>
        <v>16532729</v>
      </c>
    </row>
    <row r="486" spans="1:11">
      <c r="A486" s="557"/>
      <c r="B486" s="4960"/>
      <c r="C486" s="556" t="s">
        <v>781</v>
      </c>
      <c r="D486" s="4963" t="s">
        <v>743</v>
      </c>
      <c r="E486" s="4960" t="s">
        <v>1177</v>
      </c>
      <c r="F486" s="4956"/>
      <c r="G486" s="4956">
        <v>15390</v>
      </c>
      <c r="H486" s="4956"/>
      <c r="I486" s="4956"/>
      <c r="J486" s="4981"/>
      <c r="K486" s="2195">
        <f>K485-G486</f>
        <v>16517339</v>
      </c>
    </row>
    <row r="487" spans="1:11">
      <c r="A487" s="557"/>
      <c r="B487" s="4961"/>
      <c r="C487" s="555" t="s">
        <v>1175</v>
      </c>
      <c r="D487" s="4964" t="s">
        <v>1176</v>
      </c>
      <c r="E487" s="4961"/>
      <c r="F487" s="4957"/>
      <c r="G487" s="4957"/>
      <c r="H487" s="4957"/>
      <c r="I487" s="4957"/>
      <c r="J487" s="4982"/>
      <c r="K487" s="2195"/>
    </row>
    <row r="488" spans="1:11">
      <c r="A488" s="2497"/>
      <c r="B488" s="4959"/>
      <c r="C488" s="529"/>
      <c r="D488" s="602"/>
      <c r="E488" s="605"/>
      <c r="F488" s="577"/>
      <c r="G488" s="577"/>
      <c r="H488" s="600"/>
      <c r="I488" s="577"/>
      <c r="J488" s="585">
        <v>1500</v>
      </c>
      <c r="K488" s="4996">
        <f>K486+J488</f>
        <v>16518839</v>
      </c>
    </row>
    <row r="489" spans="1:11">
      <c r="A489" s="9725"/>
      <c r="B489" s="4960"/>
      <c r="C489" s="474" t="s">
        <v>1920</v>
      </c>
      <c r="D489" s="485" t="s">
        <v>1887</v>
      </c>
      <c r="E489" s="4960" t="s">
        <v>1888</v>
      </c>
      <c r="F489" s="4980"/>
      <c r="G489" s="4956">
        <v>56240</v>
      </c>
      <c r="H489" s="4956"/>
      <c r="I489" s="4956"/>
      <c r="J489" s="4981"/>
      <c r="K489" s="4991">
        <f>K488-G489</f>
        <v>16462599</v>
      </c>
    </row>
    <row r="490" spans="1:11">
      <c r="A490" s="9724"/>
      <c r="B490" s="4961"/>
      <c r="C490" s="477" t="s">
        <v>1922</v>
      </c>
      <c r="D490" s="486" t="s">
        <v>1819</v>
      </c>
      <c r="E490" s="4961"/>
      <c r="F490" s="4957"/>
      <c r="G490" s="4957"/>
      <c r="H490" s="4957"/>
      <c r="I490" s="4957"/>
      <c r="J490" s="4982"/>
      <c r="K490" s="4992"/>
    </row>
    <row r="491" spans="1:11">
      <c r="A491" s="554"/>
      <c r="B491" s="4959"/>
      <c r="C491" s="891"/>
      <c r="D491" s="891"/>
      <c r="E491" s="891"/>
      <c r="F491" s="586"/>
      <c r="G491" s="588"/>
      <c r="H491" s="600"/>
      <c r="I491" s="577"/>
      <c r="J491" s="604">
        <v>1500</v>
      </c>
      <c r="K491" s="4992">
        <f>K489+J491</f>
        <v>16464099</v>
      </c>
    </row>
    <row r="492" spans="1:11">
      <c r="A492" s="9725"/>
      <c r="B492" s="4960"/>
      <c r="C492" s="474" t="s">
        <v>1921</v>
      </c>
      <c r="D492" s="485" t="s">
        <v>1887</v>
      </c>
      <c r="E492" s="4960" t="s">
        <v>1888</v>
      </c>
      <c r="F492" s="4956"/>
      <c r="G492" s="4956">
        <v>31140</v>
      </c>
      <c r="H492" s="4988"/>
      <c r="I492" s="4956"/>
      <c r="J492" s="4981"/>
      <c r="K492" s="4991">
        <f>K491-G492</f>
        <v>16432959</v>
      </c>
    </row>
    <row r="493" spans="1:11">
      <c r="A493" s="9724"/>
      <c r="B493" s="4961"/>
      <c r="C493" s="477" t="s">
        <v>1923</v>
      </c>
      <c r="D493" s="486" t="s">
        <v>1819</v>
      </c>
      <c r="E493" s="4961"/>
      <c r="F493" s="4957"/>
      <c r="G493" s="4957"/>
      <c r="H493" s="4989"/>
      <c r="I493" s="4957"/>
      <c r="J493" s="4982"/>
      <c r="K493" s="4992"/>
    </row>
    <row r="494" spans="1:11">
      <c r="A494" s="554"/>
      <c r="B494" s="4961"/>
      <c r="C494" s="529"/>
      <c r="D494" s="602"/>
      <c r="E494" s="605"/>
      <c r="F494" s="577"/>
      <c r="G494" s="577"/>
      <c r="H494" s="600"/>
      <c r="I494" s="577"/>
      <c r="J494" s="604">
        <v>1500</v>
      </c>
      <c r="K494" s="4994">
        <f>K492+J494</f>
        <v>16434459</v>
      </c>
    </row>
    <row r="495" spans="1:11">
      <c r="A495" s="9725"/>
      <c r="B495" s="4960"/>
      <c r="C495" s="545" t="s">
        <v>781</v>
      </c>
      <c r="D495" s="4963" t="s">
        <v>113</v>
      </c>
      <c r="E495" s="4960" t="s">
        <v>114</v>
      </c>
      <c r="F495" s="4956"/>
      <c r="G495" s="4956"/>
      <c r="H495" s="4956"/>
      <c r="I495" s="4956">
        <v>87640</v>
      </c>
      <c r="J495" s="4981"/>
      <c r="K495" s="4991">
        <f>K494-I495</f>
        <v>16346819</v>
      </c>
    </row>
    <row r="496" spans="1:11">
      <c r="A496" s="9724"/>
      <c r="B496" s="4961"/>
      <c r="C496" s="538" t="s">
        <v>1420</v>
      </c>
      <c r="D496" s="4964" t="s">
        <v>46</v>
      </c>
      <c r="E496" s="4961"/>
      <c r="F496" s="4957"/>
      <c r="G496" s="4957"/>
      <c r="H496" s="4957"/>
      <c r="I496" s="4957"/>
      <c r="J496" s="4982"/>
      <c r="K496" s="4992"/>
    </row>
    <row r="497" spans="1:11">
      <c r="A497" s="554"/>
      <c r="B497" s="4959"/>
      <c r="C497" s="529"/>
      <c r="D497" s="602"/>
      <c r="E497" s="605"/>
      <c r="F497" s="577"/>
      <c r="G497" s="577"/>
      <c r="H497" s="600"/>
      <c r="I497" s="577"/>
      <c r="J497" s="585">
        <v>1500</v>
      </c>
      <c r="K497" s="4992">
        <f>K495+J497</f>
        <v>16348319</v>
      </c>
    </row>
    <row r="498" spans="1:11">
      <c r="A498" s="9725"/>
      <c r="B498" s="4960"/>
      <c r="C498" s="556" t="s">
        <v>1710</v>
      </c>
      <c r="D498" s="5122" t="s">
        <v>2070</v>
      </c>
      <c r="E498" s="1136"/>
      <c r="F498" s="5126"/>
      <c r="G498" s="5130"/>
      <c r="H498" s="5126"/>
      <c r="I498" s="5126">
        <v>149690</v>
      </c>
      <c r="J498" s="5133"/>
      <c r="K498" s="4991">
        <f>K497-I498</f>
        <v>16198629</v>
      </c>
    </row>
    <row r="499" spans="1:11">
      <c r="A499" s="9724"/>
      <c r="B499" s="4961"/>
      <c r="C499" s="555" t="s">
        <v>2069</v>
      </c>
      <c r="D499" s="5123" t="s">
        <v>814</v>
      </c>
      <c r="E499" s="5132"/>
      <c r="F499" s="5127"/>
      <c r="G499" s="5131"/>
      <c r="H499" s="5127"/>
      <c r="I499" s="5127"/>
      <c r="J499" s="5134"/>
      <c r="K499" s="4992"/>
    </row>
    <row r="500" spans="1:11">
      <c r="A500" s="554"/>
      <c r="B500" s="4959"/>
      <c r="C500" s="532"/>
      <c r="D500" s="576"/>
      <c r="E500" s="582"/>
      <c r="F500" s="577"/>
      <c r="G500" s="577"/>
      <c r="H500" s="600"/>
      <c r="I500" s="577"/>
      <c r="J500" s="604">
        <v>1500</v>
      </c>
      <c r="K500" s="4992">
        <f>K498+J500</f>
        <v>16200129</v>
      </c>
    </row>
    <row r="501" spans="1:11">
      <c r="A501" s="9725"/>
      <c r="B501" s="4960"/>
      <c r="C501" s="556" t="s">
        <v>1710</v>
      </c>
      <c r="D501" s="5122" t="s">
        <v>2231</v>
      </c>
      <c r="E501" s="1136"/>
      <c r="F501" s="5126"/>
      <c r="G501" s="5130"/>
      <c r="H501" s="5126"/>
      <c r="I501" s="5126">
        <v>32390</v>
      </c>
      <c r="J501" s="5133"/>
      <c r="K501" s="4991">
        <f>K500-I501</f>
        <v>16167739</v>
      </c>
    </row>
    <row r="502" spans="1:11">
      <c r="A502" s="9724"/>
      <c r="B502" s="4961"/>
      <c r="C502" s="555" t="s">
        <v>2170</v>
      </c>
      <c r="D502" s="5123"/>
      <c r="E502" s="5132"/>
      <c r="F502" s="5127"/>
      <c r="G502" s="5131"/>
      <c r="H502" s="5127"/>
      <c r="I502" s="5127"/>
      <c r="J502" s="5134"/>
      <c r="K502" s="4992"/>
    </row>
    <row r="503" spans="1:11">
      <c r="A503" s="554"/>
      <c r="B503" s="4960"/>
      <c r="C503" s="532"/>
      <c r="D503" s="576"/>
      <c r="E503" s="582"/>
      <c r="F503" s="577"/>
      <c r="G503" s="577"/>
      <c r="H503" s="600"/>
      <c r="I503" s="577"/>
      <c r="J503" s="604">
        <v>1500</v>
      </c>
      <c r="K503" s="4994">
        <f>K501+J503</f>
        <v>16169239</v>
      </c>
    </row>
    <row r="504" spans="1:11">
      <c r="A504" s="557"/>
      <c r="B504" s="4960"/>
      <c r="C504" s="556" t="s">
        <v>952</v>
      </c>
      <c r="D504" s="5122" t="s">
        <v>983</v>
      </c>
      <c r="E504" s="5128" t="s">
        <v>262</v>
      </c>
      <c r="F504" s="5126"/>
      <c r="G504" s="5130">
        <v>52500</v>
      </c>
      <c r="H504" s="534"/>
      <c r="I504" s="5126"/>
      <c r="J504" s="595"/>
      <c r="K504" s="4991">
        <f>K503-G504</f>
        <v>16116739</v>
      </c>
    </row>
    <row r="505" spans="1:11">
      <c r="A505" s="557"/>
      <c r="B505" s="4961"/>
      <c r="C505" s="555" t="s">
        <v>1581</v>
      </c>
      <c r="D505" s="5123" t="s">
        <v>38</v>
      </c>
      <c r="E505" s="5129"/>
      <c r="F505" s="5127"/>
      <c r="G505" s="5131"/>
      <c r="H505" s="515"/>
      <c r="I505" s="5127"/>
      <c r="J505" s="559"/>
      <c r="K505" s="4992"/>
    </row>
    <row r="506" spans="1:11">
      <c r="A506" s="514"/>
      <c r="B506" s="4979"/>
      <c r="C506" s="532"/>
      <c r="D506" s="576"/>
      <c r="E506" s="584"/>
      <c r="F506" s="600"/>
      <c r="G506" s="600"/>
      <c r="H506" s="600"/>
      <c r="I506" s="600"/>
      <c r="J506" s="604">
        <v>1800</v>
      </c>
      <c r="K506" s="4992">
        <f>K504+J506</f>
        <v>16118539</v>
      </c>
    </row>
    <row r="507" spans="1:11">
      <c r="A507" s="557"/>
      <c r="B507" s="4960"/>
      <c r="C507" s="556" t="s">
        <v>815</v>
      </c>
      <c r="D507" s="5122" t="s">
        <v>955</v>
      </c>
      <c r="E507" s="5124" t="s">
        <v>1232</v>
      </c>
      <c r="F507" s="5126"/>
      <c r="G507" s="5126"/>
      <c r="H507" s="5126"/>
      <c r="I507" s="5126">
        <v>369721</v>
      </c>
      <c r="J507" s="595"/>
      <c r="K507" s="1368">
        <f>K506-I507</f>
        <v>15748818</v>
      </c>
    </row>
    <row r="508" spans="1:11">
      <c r="A508" s="557"/>
      <c r="B508" s="4961"/>
      <c r="C508" s="555" t="s">
        <v>1186</v>
      </c>
      <c r="D508" s="5123" t="s">
        <v>956</v>
      </c>
      <c r="E508" s="5125"/>
      <c r="F508" s="5127"/>
      <c r="G508" s="5127"/>
      <c r="H508" s="5127"/>
      <c r="I508" s="5127"/>
      <c r="J508" s="595"/>
      <c r="K508" s="1368"/>
    </row>
    <row r="509" spans="1:11">
      <c r="A509" s="514"/>
      <c r="B509" s="4979"/>
      <c r="C509" s="465"/>
      <c r="D509" s="602"/>
      <c r="E509" s="605"/>
      <c r="F509" s="577"/>
      <c r="G509" s="600"/>
      <c r="H509" s="600"/>
      <c r="I509" s="600"/>
      <c r="J509" s="585">
        <v>1800</v>
      </c>
      <c r="K509" s="1250">
        <f>K507+J509</f>
        <v>15750618</v>
      </c>
    </row>
    <row r="510" spans="1:11">
      <c r="A510" s="557"/>
      <c r="B510" s="4960"/>
      <c r="C510" s="556" t="s">
        <v>796</v>
      </c>
      <c r="D510" s="5122" t="s">
        <v>955</v>
      </c>
      <c r="E510" s="5124" t="s">
        <v>1232</v>
      </c>
      <c r="F510" s="5126"/>
      <c r="G510" s="5126"/>
      <c r="H510" s="5126"/>
      <c r="I510" s="5126">
        <v>90800</v>
      </c>
      <c r="J510" s="5133"/>
      <c r="K510" s="1368">
        <f>K509-I510</f>
        <v>15659818</v>
      </c>
    </row>
    <row r="511" spans="1:11">
      <c r="A511" s="557"/>
      <c r="B511" s="4961"/>
      <c r="C511" s="477" t="s">
        <v>1187</v>
      </c>
      <c r="D511" s="5123" t="s">
        <v>956</v>
      </c>
      <c r="E511" s="5125"/>
      <c r="F511" s="5127"/>
      <c r="G511" s="5127"/>
      <c r="H511" s="5127"/>
      <c r="I511" s="5127"/>
      <c r="J511" s="5134"/>
      <c r="K511" s="1368"/>
    </row>
    <row r="512" spans="1:11">
      <c r="A512" s="514"/>
      <c r="B512" s="4979"/>
      <c r="C512" s="532"/>
      <c r="D512" s="576"/>
      <c r="E512" s="582"/>
      <c r="F512" s="577"/>
      <c r="G512" s="577"/>
      <c r="H512" s="600"/>
      <c r="I512" s="577"/>
      <c r="J512" s="604">
        <v>750</v>
      </c>
      <c r="K512" s="1250">
        <f>K510+J512</f>
        <v>15660568</v>
      </c>
    </row>
    <row r="513" spans="1:11">
      <c r="A513" s="557"/>
      <c r="B513" s="4960"/>
      <c r="C513" s="545" t="s">
        <v>997</v>
      </c>
      <c r="D513" s="5122" t="s">
        <v>1584</v>
      </c>
      <c r="E513" s="974" t="s">
        <v>56</v>
      </c>
      <c r="F513" s="5126"/>
      <c r="G513" s="5126">
        <v>202500</v>
      </c>
      <c r="H513" s="5126"/>
      <c r="I513" s="5126"/>
      <c r="J513" s="5133"/>
      <c r="K513" s="1368">
        <f>K512-G513</f>
        <v>15458068</v>
      </c>
    </row>
    <row r="514" spans="1:11">
      <c r="A514" s="557"/>
      <c r="B514" s="4961"/>
      <c r="C514" s="555" t="s">
        <v>1583</v>
      </c>
      <c r="D514" s="5123" t="s">
        <v>1384</v>
      </c>
      <c r="E514" s="5132"/>
      <c r="F514" s="5127"/>
      <c r="G514" s="5127"/>
      <c r="H514" s="5127"/>
      <c r="I514" s="5127"/>
      <c r="J514" s="5134"/>
      <c r="K514" s="1368"/>
    </row>
    <row r="515" spans="1:11">
      <c r="A515" s="514"/>
      <c r="B515" s="4979"/>
      <c r="C515" s="532"/>
      <c r="D515" s="576"/>
      <c r="E515" s="582"/>
      <c r="F515" s="575"/>
      <c r="G515" s="575"/>
      <c r="H515" s="586"/>
      <c r="I515" s="575"/>
      <c r="J515" s="585">
        <v>1800</v>
      </c>
      <c r="K515" s="1250">
        <f>K513+J515</f>
        <v>15459868</v>
      </c>
    </row>
    <row r="516" spans="1:11">
      <c r="A516" s="557"/>
      <c r="B516" s="4960"/>
      <c r="C516" s="556" t="s">
        <v>781</v>
      </c>
      <c r="D516" s="485" t="s">
        <v>1859</v>
      </c>
      <c r="E516" s="5124"/>
      <c r="F516" s="9492"/>
      <c r="G516" s="9492"/>
      <c r="H516" s="9492"/>
      <c r="I516" s="9492">
        <v>108640</v>
      </c>
      <c r="J516" s="5133"/>
      <c r="K516" s="1368">
        <f>K515-I516</f>
        <v>15351228</v>
      </c>
    </row>
    <row r="517" spans="1:11">
      <c r="A517" s="557"/>
      <c r="B517" s="4961"/>
      <c r="C517" s="555" t="s">
        <v>1208</v>
      </c>
      <c r="D517" s="486" t="s">
        <v>814</v>
      </c>
      <c r="E517" s="5125"/>
      <c r="F517" s="9493"/>
      <c r="G517" s="9493"/>
      <c r="H517" s="9493"/>
      <c r="I517" s="9493"/>
      <c r="J517" s="5134"/>
      <c r="K517" s="1368"/>
    </row>
    <row r="518" spans="1:11">
      <c r="A518" s="514"/>
      <c r="B518" s="4979"/>
      <c r="C518" s="532"/>
      <c r="D518" s="576"/>
      <c r="E518" s="582"/>
      <c r="F518" s="577"/>
      <c r="G518" s="577"/>
      <c r="H518" s="600"/>
      <c r="I518" s="577"/>
      <c r="J518" s="604">
        <v>1500</v>
      </c>
      <c r="K518" s="1250">
        <f>K516+J518</f>
        <v>15352728</v>
      </c>
    </row>
    <row r="519" spans="1:11">
      <c r="A519" s="557"/>
      <c r="B519" s="4960" t="s">
        <v>2232</v>
      </c>
      <c r="C519" s="550" t="s">
        <v>864</v>
      </c>
      <c r="D519" s="5139" t="s">
        <v>1334</v>
      </c>
      <c r="E519" s="5137" t="s">
        <v>1348</v>
      </c>
      <c r="F519" s="534"/>
      <c r="G519" s="5135">
        <v>102500</v>
      </c>
      <c r="H519" s="534"/>
      <c r="I519" s="5135"/>
      <c r="J519" s="537"/>
      <c r="K519" s="1368">
        <f>K518-G519</f>
        <v>15250228</v>
      </c>
    </row>
    <row r="520" spans="1:11">
      <c r="A520" s="557"/>
      <c r="B520" s="4961"/>
      <c r="C520" s="551" t="s">
        <v>1333</v>
      </c>
      <c r="D520" s="5140" t="s">
        <v>918</v>
      </c>
      <c r="E520" s="5138"/>
      <c r="F520" s="537"/>
      <c r="G520" s="5136"/>
      <c r="H520" s="537"/>
      <c r="I520" s="5136"/>
      <c r="J520" s="537"/>
      <c r="K520" s="1368"/>
    </row>
    <row r="521" spans="1:11">
      <c r="A521" s="514"/>
      <c r="B521" s="4979"/>
      <c r="C521" s="1795"/>
      <c r="D521" s="576"/>
      <c r="E521" s="582"/>
      <c r="F521" s="586"/>
      <c r="G521" s="586"/>
      <c r="H521" s="586"/>
      <c r="I521" s="586"/>
      <c r="J521" s="585">
        <v>1800</v>
      </c>
      <c r="K521" s="1250">
        <f>K519+J521</f>
        <v>15252028</v>
      </c>
    </row>
    <row r="522" spans="1:11">
      <c r="A522" s="557"/>
      <c r="B522" s="4960"/>
      <c r="C522" s="545" t="s">
        <v>1109</v>
      </c>
      <c r="D522" s="5141" t="s">
        <v>1745</v>
      </c>
      <c r="E522" s="974" t="s">
        <v>1746</v>
      </c>
      <c r="F522" s="5135"/>
      <c r="G522" s="5135">
        <v>502500</v>
      </c>
      <c r="H522" s="537"/>
      <c r="I522" s="9492"/>
      <c r="J522" s="595"/>
      <c r="K522" s="1368">
        <f>K521-G522</f>
        <v>14749528</v>
      </c>
    </row>
    <row r="523" spans="1:11">
      <c r="A523" s="557"/>
      <c r="B523" s="4961"/>
      <c r="C523" s="538" t="s">
        <v>1501</v>
      </c>
      <c r="D523" s="5140" t="s">
        <v>38</v>
      </c>
      <c r="E523" s="5138"/>
      <c r="F523" s="5136"/>
      <c r="G523" s="5136"/>
      <c r="H523" s="515"/>
      <c r="I523" s="9493"/>
      <c r="J523" s="559"/>
      <c r="K523" s="1368"/>
    </row>
    <row r="524" spans="1:11">
      <c r="A524" s="514"/>
      <c r="B524" s="4979"/>
      <c r="C524" s="532"/>
      <c r="D524" s="576"/>
      <c r="E524" s="582"/>
      <c r="F524" s="577"/>
      <c r="G524" s="577"/>
      <c r="H524" s="600"/>
      <c r="I524" s="577"/>
      <c r="J524" s="604">
        <v>1800</v>
      </c>
      <c r="K524" s="1250">
        <f>K522+J524</f>
        <v>14751328</v>
      </c>
    </row>
    <row r="525" spans="1:11">
      <c r="A525" s="557"/>
      <c r="B525" s="4960" t="s">
        <v>2233</v>
      </c>
      <c r="C525" s="474" t="s">
        <v>815</v>
      </c>
      <c r="D525" s="485" t="s">
        <v>1852</v>
      </c>
      <c r="E525" s="5144"/>
      <c r="F525" s="5146"/>
      <c r="G525" s="5146"/>
      <c r="H525" s="5151"/>
      <c r="I525" s="5146">
        <v>3373419</v>
      </c>
      <c r="J525" s="5149"/>
      <c r="K525" s="1368">
        <f>K524-I525</f>
        <v>11377909</v>
      </c>
    </row>
    <row r="526" spans="1:11">
      <c r="A526" s="557"/>
      <c r="B526" s="4961"/>
      <c r="C526" s="461" t="s">
        <v>1851</v>
      </c>
      <c r="D526" s="486"/>
      <c r="E526" s="5145"/>
      <c r="F526" s="5147"/>
      <c r="G526" s="5147"/>
      <c r="H526" s="5152"/>
      <c r="I526" s="5147"/>
      <c r="J526" s="5150"/>
      <c r="K526" s="1368"/>
    </row>
    <row r="527" spans="1:11">
      <c r="A527" s="514"/>
      <c r="B527" s="4979"/>
      <c r="C527" s="532"/>
      <c r="D527" s="602"/>
      <c r="E527" s="605"/>
      <c r="F527" s="577"/>
      <c r="G527" s="577"/>
      <c r="H527" s="600"/>
      <c r="I527" s="577"/>
      <c r="J527" s="604">
        <v>1800</v>
      </c>
      <c r="K527" s="1250">
        <f>K525+J527</f>
        <v>11379709</v>
      </c>
    </row>
    <row r="528" spans="1:11">
      <c r="A528" s="557"/>
      <c r="B528" s="4960"/>
      <c r="C528" s="474" t="s">
        <v>815</v>
      </c>
      <c r="D528" s="485" t="s">
        <v>1852</v>
      </c>
      <c r="E528" s="5144"/>
      <c r="F528" s="5146"/>
      <c r="G528" s="5146"/>
      <c r="H528" s="5151"/>
      <c r="I528" s="5146">
        <v>2030164</v>
      </c>
      <c r="J528" s="5149"/>
      <c r="K528" s="4993">
        <f>K527-I528</f>
        <v>9349545</v>
      </c>
    </row>
    <row r="529" spans="1:11">
      <c r="A529" s="557"/>
      <c r="B529" s="4961"/>
      <c r="C529" s="461" t="s">
        <v>1853</v>
      </c>
      <c r="D529" s="486"/>
      <c r="E529" s="5145"/>
      <c r="F529" s="5147"/>
      <c r="G529" s="5147"/>
      <c r="H529" s="5152"/>
      <c r="I529" s="5147"/>
      <c r="J529" s="5150"/>
      <c r="K529" s="1368"/>
    </row>
    <row r="530" spans="1:11">
      <c r="A530" s="514"/>
      <c r="B530" s="4979"/>
      <c r="C530" s="532"/>
      <c r="D530" s="602"/>
      <c r="E530" s="605"/>
      <c r="F530" s="577"/>
      <c r="G530" s="577"/>
      <c r="H530" s="600"/>
      <c r="I530" s="577"/>
      <c r="J530" s="604">
        <v>1800</v>
      </c>
      <c r="K530" s="1250">
        <f>K528+J530</f>
        <v>9351345</v>
      </c>
    </row>
    <row r="531" spans="1:11">
      <c r="A531" s="557"/>
      <c r="B531" s="4960"/>
      <c r="C531" s="474" t="s">
        <v>815</v>
      </c>
      <c r="D531" s="485" t="s">
        <v>1852</v>
      </c>
      <c r="E531" s="5144"/>
      <c r="F531" s="5146"/>
      <c r="G531" s="5146"/>
      <c r="H531" s="5151"/>
      <c r="I531" s="5146">
        <v>1357910</v>
      </c>
      <c r="J531" s="5149"/>
      <c r="K531" s="1368">
        <f>K530-I531</f>
        <v>7993435</v>
      </c>
    </row>
    <row r="532" spans="1:11">
      <c r="A532" s="557"/>
      <c r="B532" s="4961"/>
      <c r="C532" s="461" t="s">
        <v>1854</v>
      </c>
      <c r="D532" s="486"/>
      <c r="E532" s="5145"/>
      <c r="F532" s="5147"/>
      <c r="G532" s="5147"/>
      <c r="H532" s="5152"/>
      <c r="I532" s="5147"/>
      <c r="J532" s="5150"/>
      <c r="K532" s="1368"/>
    </row>
    <row r="533" spans="1:11">
      <c r="A533" s="514"/>
      <c r="B533" s="4979"/>
      <c r="C533" s="532"/>
      <c r="D533" s="602"/>
      <c r="E533" s="605"/>
      <c r="F533" s="577"/>
      <c r="G533" s="577"/>
      <c r="H533" s="600"/>
      <c r="I533" s="577"/>
      <c r="J533" s="604">
        <v>1800</v>
      </c>
      <c r="K533" s="1250">
        <f>K531+J533</f>
        <v>7995235</v>
      </c>
    </row>
    <row r="534" spans="1:11">
      <c r="A534" s="557"/>
      <c r="B534" s="4960"/>
      <c r="C534" s="474" t="s">
        <v>815</v>
      </c>
      <c r="D534" s="485" t="s">
        <v>1852</v>
      </c>
      <c r="E534" s="5144"/>
      <c r="F534" s="5146"/>
      <c r="G534" s="5146"/>
      <c r="H534" s="5151"/>
      <c r="I534" s="5146">
        <v>5722391</v>
      </c>
      <c r="J534" s="5149"/>
      <c r="K534" s="1368">
        <f>K533-I534</f>
        <v>2272844</v>
      </c>
    </row>
    <row r="535" spans="1:11">
      <c r="A535" s="557"/>
      <c r="B535" s="4961"/>
      <c r="C535" s="461" t="s">
        <v>1855</v>
      </c>
      <c r="D535" s="486"/>
      <c r="E535" s="5145"/>
      <c r="F535" s="5147"/>
      <c r="G535" s="5147"/>
      <c r="H535" s="5152"/>
      <c r="I535" s="5147"/>
      <c r="J535" s="5150"/>
      <c r="K535" s="1368"/>
    </row>
    <row r="536" spans="1:11">
      <c r="A536" s="514"/>
      <c r="B536" s="4979"/>
      <c r="C536" s="532"/>
      <c r="D536" s="602"/>
      <c r="E536" s="605"/>
      <c r="F536" s="577"/>
      <c r="G536" s="577"/>
      <c r="H536" s="600"/>
      <c r="I536" s="577"/>
      <c r="J536" s="604">
        <v>1800</v>
      </c>
      <c r="K536" s="1250">
        <f>K534+J536</f>
        <v>2274644</v>
      </c>
    </row>
    <row r="537" spans="1:11">
      <c r="A537" s="557"/>
      <c r="B537" s="4960"/>
      <c r="C537" s="474" t="s">
        <v>815</v>
      </c>
      <c r="D537" s="485" t="s">
        <v>1852</v>
      </c>
      <c r="E537" s="5144"/>
      <c r="F537" s="5146"/>
      <c r="G537" s="5146"/>
      <c r="H537" s="5151"/>
      <c r="I537" s="5146">
        <v>660922</v>
      </c>
      <c r="J537" s="5149"/>
      <c r="K537" s="1368">
        <f>K536-I537</f>
        <v>1613722</v>
      </c>
    </row>
    <row r="538" spans="1:11">
      <c r="A538" s="557"/>
      <c r="B538" s="4961"/>
      <c r="C538" s="461" t="s">
        <v>1856</v>
      </c>
      <c r="D538" s="486"/>
      <c r="E538" s="5145"/>
      <c r="F538" s="5147"/>
      <c r="G538" s="5147"/>
      <c r="H538" s="5152"/>
      <c r="I538" s="5147"/>
      <c r="J538" s="5150"/>
      <c r="K538" s="1368"/>
    </row>
    <row r="539" spans="1:11">
      <c r="A539" s="514"/>
      <c r="B539" s="4979"/>
      <c r="C539" s="532"/>
      <c r="D539" s="602"/>
      <c r="E539" s="605"/>
      <c r="F539" s="577"/>
      <c r="G539" s="577"/>
      <c r="H539" s="600"/>
      <c r="I539" s="577"/>
      <c r="J539" s="604">
        <v>1800</v>
      </c>
      <c r="K539" s="1250">
        <f>K537+J539</f>
        <v>1615522</v>
      </c>
    </row>
    <row r="540" spans="1:11">
      <c r="A540" s="557"/>
      <c r="B540" s="4960"/>
      <c r="C540" s="474" t="s">
        <v>815</v>
      </c>
      <c r="D540" s="485" t="s">
        <v>1852</v>
      </c>
      <c r="E540" s="5144"/>
      <c r="F540" s="5146"/>
      <c r="G540" s="5146"/>
      <c r="H540" s="5151"/>
      <c r="I540" s="5146">
        <v>998800</v>
      </c>
      <c r="J540" s="5149"/>
      <c r="K540" s="1368">
        <f>K539-I540</f>
        <v>616722</v>
      </c>
    </row>
    <row r="541" spans="1:11">
      <c r="A541" s="557"/>
      <c r="B541" s="4961"/>
      <c r="C541" s="461" t="s">
        <v>1857</v>
      </c>
      <c r="D541" s="486"/>
      <c r="E541" s="5145"/>
      <c r="F541" s="5147"/>
      <c r="G541" s="5147"/>
      <c r="H541" s="5152"/>
      <c r="I541" s="5147"/>
      <c r="J541" s="5150"/>
      <c r="K541" s="1368"/>
    </row>
    <row r="542" spans="1:11">
      <c r="A542" s="514"/>
      <c r="B542" s="4979"/>
      <c r="C542" s="532"/>
      <c r="D542" s="602"/>
      <c r="E542" s="605"/>
      <c r="F542" s="577"/>
      <c r="G542" s="577"/>
      <c r="H542" s="600"/>
      <c r="I542" s="577"/>
      <c r="J542" s="604">
        <v>1800</v>
      </c>
      <c r="K542" s="1250">
        <f>K540+J542</f>
        <v>618522</v>
      </c>
    </row>
    <row r="543" spans="1:11">
      <c r="A543" s="557"/>
      <c r="B543" s="4960"/>
      <c r="C543" s="556" t="s">
        <v>869</v>
      </c>
      <c r="D543" s="5142" t="s">
        <v>1845</v>
      </c>
      <c r="E543" s="1136"/>
      <c r="F543" s="5146"/>
      <c r="G543" s="5146"/>
      <c r="H543" s="537"/>
      <c r="I543" s="5146">
        <v>51785</v>
      </c>
      <c r="J543" s="595"/>
      <c r="K543" s="1368">
        <f>K542-I543</f>
        <v>566737</v>
      </c>
    </row>
    <row r="544" spans="1:11">
      <c r="A544" s="557"/>
      <c r="B544" s="4961"/>
      <c r="C544" s="555" t="s">
        <v>1839</v>
      </c>
      <c r="D544" s="5143"/>
      <c r="E544" s="5148"/>
      <c r="F544" s="5147"/>
      <c r="G544" s="5147"/>
      <c r="H544" s="515"/>
      <c r="I544" s="5147"/>
      <c r="J544" s="559"/>
      <c r="K544" s="1368"/>
    </row>
    <row r="545" spans="1:11">
      <c r="A545" s="514"/>
      <c r="B545" s="4959"/>
      <c r="C545" s="532"/>
      <c r="D545" s="576"/>
      <c r="E545" s="582"/>
      <c r="F545" s="577"/>
      <c r="G545" s="577"/>
      <c r="H545" s="600"/>
      <c r="I545" s="577"/>
      <c r="J545" s="585">
        <v>1650</v>
      </c>
      <c r="K545" s="1250">
        <f>K543+J545</f>
        <v>568387</v>
      </c>
    </row>
    <row r="546" spans="1:11">
      <c r="A546" s="557"/>
      <c r="B546" s="4979"/>
      <c r="C546" s="556" t="s">
        <v>869</v>
      </c>
      <c r="D546" s="5142" t="s">
        <v>1845</v>
      </c>
      <c r="E546" s="1136"/>
      <c r="F546" s="5146"/>
      <c r="G546" s="5146"/>
      <c r="H546" s="537"/>
      <c r="I546" s="5146">
        <v>289157</v>
      </c>
      <c r="J546" s="595"/>
      <c r="K546" s="1368">
        <f>K545-I546</f>
        <v>279230</v>
      </c>
    </row>
    <row r="547" spans="1:11">
      <c r="A547" s="557"/>
      <c r="B547" s="4979"/>
      <c r="C547" s="555" t="s">
        <v>1928</v>
      </c>
      <c r="D547" s="5143"/>
      <c r="E547" s="5148"/>
      <c r="F547" s="5147"/>
      <c r="G547" s="5147"/>
      <c r="H547" s="515"/>
      <c r="I547" s="5147"/>
      <c r="J547" s="559"/>
      <c r="K547" s="1368"/>
    </row>
    <row r="548" spans="1:11">
      <c r="A548" s="2497"/>
      <c r="B548" s="4959"/>
      <c r="C548" s="532"/>
      <c r="D548" s="576"/>
      <c r="E548" s="582"/>
      <c r="F548" s="577"/>
      <c r="G548" s="577"/>
      <c r="H548" s="600"/>
      <c r="I548" s="577"/>
      <c r="J548" s="585">
        <v>1650</v>
      </c>
      <c r="K548" s="1250">
        <f>K546+J548</f>
        <v>280880</v>
      </c>
    </row>
    <row r="549" spans="1:11">
      <c r="A549" s="557"/>
      <c r="B549" s="4979"/>
      <c r="C549" s="556" t="s">
        <v>869</v>
      </c>
      <c r="D549" s="5142" t="s">
        <v>1845</v>
      </c>
      <c r="E549" s="1136"/>
      <c r="F549" s="5146"/>
      <c r="G549" s="5146"/>
      <c r="H549" s="537"/>
      <c r="I549" s="5146">
        <v>71035</v>
      </c>
      <c r="J549" s="595"/>
      <c r="K549" s="1368">
        <f>K548-I549</f>
        <v>209845</v>
      </c>
    </row>
    <row r="550" spans="1:11">
      <c r="A550" s="557"/>
      <c r="B550" s="4979"/>
      <c r="C550" s="555" t="s">
        <v>1840</v>
      </c>
      <c r="D550" s="5143"/>
      <c r="E550" s="5148"/>
      <c r="F550" s="5147"/>
      <c r="G550" s="5147"/>
      <c r="H550" s="515"/>
      <c r="I550" s="5147"/>
      <c r="J550" s="559"/>
      <c r="K550" s="1368"/>
    </row>
    <row r="551" spans="1:11">
      <c r="A551" s="2497"/>
      <c r="B551" s="4959"/>
      <c r="C551" s="532"/>
      <c r="D551" s="576"/>
      <c r="E551" s="582"/>
      <c r="F551" s="577"/>
      <c r="G551" s="577"/>
      <c r="H551" s="600"/>
      <c r="I551" s="577"/>
      <c r="J551" s="585">
        <v>1650</v>
      </c>
      <c r="K551" s="1250">
        <f>K549+J551</f>
        <v>211495</v>
      </c>
    </row>
    <row r="552" spans="1:11">
      <c r="A552" s="557"/>
      <c r="B552" s="4979"/>
      <c r="C552" s="556" t="s">
        <v>869</v>
      </c>
      <c r="D552" s="5142" t="s">
        <v>1845</v>
      </c>
      <c r="E552" s="1136"/>
      <c r="F552" s="5146"/>
      <c r="G552" s="5146"/>
      <c r="H552" s="537"/>
      <c r="I552" s="5146">
        <v>85032</v>
      </c>
      <c r="J552" s="595"/>
      <c r="K552" s="1368">
        <f>K551-I552</f>
        <v>126463</v>
      </c>
    </row>
    <row r="553" spans="1:11">
      <c r="A553" s="557"/>
      <c r="B553" s="4979"/>
      <c r="C553" s="555" t="s">
        <v>1872</v>
      </c>
      <c r="D553" s="5143"/>
      <c r="E553" s="5148"/>
      <c r="F553" s="5147"/>
      <c r="G553" s="5147"/>
      <c r="H553" s="515"/>
      <c r="I553" s="5147"/>
      <c r="J553" s="559"/>
      <c r="K553" s="1368"/>
    </row>
    <row r="554" spans="1:11">
      <c r="A554" s="2497"/>
      <c r="B554" s="4959"/>
      <c r="C554" s="532"/>
      <c r="D554" s="576"/>
      <c r="E554" s="582"/>
      <c r="F554" s="577"/>
      <c r="G554" s="577"/>
      <c r="H554" s="600"/>
      <c r="I554" s="577"/>
      <c r="J554" s="585">
        <v>1650</v>
      </c>
      <c r="K554" s="1250">
        <f>K552+J554</f>
        <v>128113</v>
      </c>
    </row>
    <row r="555" spans="1:11">
      <c r="A555" s="557"/>
      <c r="B555" s="4979" t="s">
        <v>2234</v>
      </c>
      <c r="C555" s="556" t="s">
        <v>591</v>
      </c>
      <c r="D555" s="5157"/>
      <c r="E555" s="5159"/>
      <c r="F555" s="5153">
        <v>20000000</v>
      </c>
      <c r="G555" s="5146"/>
      <c r="H555" s="534"/>
      <c r="I555" s="5146"/>
      <c r="J555" s="595"/>
      <c r="K555" s="1368">
        <f>K554+F555</f>
        <v>20128113</v>
      </c>
    </row>
    <row r="556" spans="1:11">
      <c r="A556" s="557"/>
      <c r="B556" s="4979"/>
      <c r="C556" s="555"/>
      <c r="D556" s="486"/>
      <c r="E556" s="5156"/>
      <c r="F556" s="5162"/>
      <c r="G556" s="5147"/>
      <c r="H556" s="515"/>
      <c r="I556" s="5147"/>
      <c r="J556" s="595"/>
      <c r="K556" s="1368"/>
    </row>
    <row r="557" spans="1:11">
      <c r="A557" s="2497"/>
      <c r="B557" s="4959"/>
      <c r="C557" s="532"/>
      <c r="D557" s="576"/>
      <c r="E557" s="582"/>
      <c r="F557" s="577"/>
      <c r="G557" s="600"/>
      <c r="H557" s="600"/>
      <c r="I557" s="600"/>
      <c r="J557" s="585"/>
      <c r="K557" s="1250"/>
    </row>
    <row r="558" spans="1:11">
      <c r="A558" s="557"/>
      <c r="B558" s="4979"/>
      <c r="C558" s="556" t="s">
        <v>880</v>
      </c>
      <c r="D558" s="5157" t="s">
        <v>1312</v>
      </c>
      <c r="E558" s="5155" t="s">
        <v>1326</v>
      </c>
      <c r="F558" s="5153"/>
      <c r="G558" s="5161">
        <v>1002500</v>
      </c>
      <c r="H558" s="534"/>
      <c r="I558" s="5153"/>
      <c r="J558" s="595"/>
      <c r="K558" s="1368">
        <f>K555-G558</f>
        <v>19125613</v>
      </c>
    </row>
    <row r="559" spans="1:11">
      <c r="A559" s="557"/>
      <c r="B559" s="4979"/>
      <c r="C559" s="555" t="s">
        <v>1311</v>
      </c>
      <c r="D559" s="5158" t="s">
        <v>1313</v>
      </c>
      <c r="E559" s="5156"/>
      <c r="F559" s="5154"/>
      <c r="G559" s="5162"/>
      <c r="H559" s="515"/>
      <c r="I559" s="5154"/>
      <c r="J559" s="559"/>
      <c r="K559" s="1368"/>
    </row>
    <row r="560" spans="1:11">
      <c r="A560" s="2497"/>
      <c r="B560" s="4959"/>
      <c r="C560" s="532"/>
      <c r="D560" s="576"/>
      <c r="E560" s="584"/>
      <c r="F560" s="600"/>
      <c r="G560" s="600"/>
      <c r="H560" s="600"/>
      <c r="I560" s="600"/>
      <c r="J560" s="604">
        <v>1800</v>
      </c>
      <c r="K560" s="1250">
        <f>K558+J560</f>
        <v>19127413</v>
      </c>
    </row>
    <row r="561" spans="1:11">
      <c r="A561" s="557"/>
      <c r="B561" s="4979"/>
      <c r="C561" s="517" t="s">
        <v>1109</v>
      </c>
      <c r="D561" s="5157" t="s">
        <v>1831</v>
      </c>
      <c r="E561" s="5166" t="s">
        <v>717</v>
      </c>
      <c r="F561" s="5153"/>
      <c r="G561" s="5153">
        <v>502500</v>
      </c>
      <c r="H561" s="5153"/>
      <c r="I561" s="5153"/>
      <c r="J561" s="5164"/>
      <c r="K561" s="1368">
        <f>K560-G561</f>
        <v>18624913</v>
      </c>
    </row>
    <row r="562" spans="1:11">
      <c r="A562" s="557"/>
      <c r="B562" s="4979"/>
      <c r="C562" s="477" t="s">
        <v>1179</v>
      </c>
      <c r="D562" s="5158" t="s">
        <v>250</v>
      </c>
      <c r="E562" s="5167"/>
      <c r="F562" s="5154"/>
      <c r="G562" s="5154"/>
      <c r="H562" s="5154"/>
      <c r="I562" s="5154"/>
      <c r="J562" s="5165"/>
      <c r="K562" s="1368"/>
    </row>
    <row r="563" spans="1:11">
      <c r="A563" s="2497"/>
      <c r="B563" s="4959"/>
      <c r="C563" s="1795"/>
      <c r="D563" s="576"/>
      <c r="E563" s="582"/>
      <c r="F563" s="577"/>
      <c r="G563" s="577"/>
      <c r="H563" s="600"/>
      <c r="I563" s="577"/>
      <c r="J563" s="604">
        <v>1800</v>
      </c>
      <c r="K563" s="1250">
        <f>K561+J563</f>
        <v>18626713</v>
      </c>
    </row>
    <row r="564" spans="1:11">
      <c r="A564" s="557"/>
      <c r="B564" s="4960"/>
      <c r="C564" s="556" t="s">
        <v>997</v>
      </c>
      <c r="D564" s="5157" t="s">
        <v>983</v>
      </c>
      <c r="E564" s="5159" t="s">
        <v>262</v>
      </c>
      <c r="F564" s="5153"/>
      <c r="G564" s="5161">
        <v>202500</v>
      </c>
      <c r="H564" s="534"/>
      <c r="I564" s="5153"/>
      <c r="J564" s="595"/>
      <c r="K564" s="1368">
        <f>K563-G564</f>
        <v>18424213</v>
      </c>
    </row>
    <row r="565" spans="1:11">
      <c r="A565" s="557"/>
      <c r="B565" s="4961"/>
      <c r="C565" s="555" t="s">
        <v>1581</v>
      </c>
      <c r="D565" s="5158" t="s">
        <v>38</v>
      </c>
      <c r="E565" s="5160"/>
      <c r="F565" s="5154"/>
      <c r="G565" s="5162"/>
      <c r="H565" s="515"/>
      <c r="I565" s="5154"/>
      <c r="J565" s="559"/>
      <c r="K565" s="1368"/>
    </row>
    <row r="566" spans="1:11">
      <c r="A566" s="514"/>
      <c r="B566" s="4979"/>
      <c r="C566" s="532"/>
      <c r="D566" s="576"/>
      <c r="E566" s="584"/>
      <c r="F566" s="600"/>
      <c r="G566" s="600"/>
      <c r="H566" s="600"/>
      <c r="I566" s="600"/>
      <c r="J566" s="604">
        <v>1800</v>
      </c>
      <c r="K566" s="1250">
        <f>K564+J566</f>
        <v>18426013</v>
      </c>
    </row>
    <row r="567" spans="1:11">
      <c r="A567" s="557"/>
      <c r="B567" s="4960"/>
      <c r="C567" s="474" t="s">
        <v>1907</v>
      </c>
      <c r="D567" s="5157" t="s">
        <v>224</v>
      </c>
      <c r="E567" s="974" t="s">
        <v>176</v>
      </c>
      <c r="F567" s="5153"/>
      <c r="G567" s="5153">
        <v>405000</v>
      </c>
      <c r="H567" s="537"/>
      <c r="I567" s="5153"/>
      <c r="J567" s="595"/>
      <c r="K567" s="1368">
        <f>K566-G567</f>
        <v>18021013</v>
      </c>
    </row>
    <row r="568" spans="1:11">
      <c r="A568" s="557"/>
      <c r="B568" s="4961"/>
      <c r="C568" s="555" t="s">
        <v>757</v>
      </c>
      <c r="D568" s="5158" t="s">
        <v>758</v>
      </c>
      <c r="E568" s="5163"/>
      <c r="F568" s="5154"/>
      <c r="G568" s="5154"/>
      <c r="H568" s="515"/>
      <c r="I568" s="5154"/>
      <c r="J568" s="595"/>
      <c r="K568" s="1368"/>
    </row>
    <row r="569" spans="1:11">
      <c r="A569" s="514"/>
      <c r="B569" s="4979"/>
      <c r="C569" s="532"/>
      <c r="D569" s="576"/>
      <c r="E569" s="582"/>
      <c r="F569" s="575"/>
      <c r="G569" s="575"/>
      <c r="H569" s="2200"/>
      <c r="I569" s="575"/>
      <c r="J569" s="585">
        <v>3600</v>
      </c>
      <c r="K569" s="1250">
        <f>K567+J569</f>
        <v>18024613</v>
      </c>
    </row>
    <row r="570" spans="1:11">
      <c r="A570" s="557"/>
      <c r="B570" s="4960"/>
      <c r="C570" s="474" t="s">
        <v>815</v>
      </c>
      <c r="D570" s="5157" t="s">
        <v>848</v>
      </c>
      <c r="E570" s="5155" t="s">
        <v>52</v>
      </c>
      <c r="F570" s="5168"/>
      <c r="G570" s="5168">
        <v>832820</v>
      </c>
      <c r="H570" s="537"/>
      <c r="I570" s="5153"/>
      <c r="J570" s="595"/>
      <c r="K570" s="1368">
        <f>K569-G570</f>
        <v>17191793</v>
      </c>
    </row>
    <row r="571" spans="1:11">
      <c r="A571" s="557"/>
      <c r="B571" s="4961"/>
      <c r="C571" s="477" t="s">
        <v>847</v>
      </c>
      <c r="D571" s="5158" t="s">
        <v>51</v>
      </c>
      <c r="E571" s="5156"/>
      <c r="F571" s="5169"/>
      <c r="G571" s="5169"/>
      <c r="H571" s="515"/>
      <c r="I571" s="5154"/>
      <c r="J571" s="559"/>
      <c r="K571" s="1368"/>
    </row>
    <row r="572" spans="1:11">
      <c r="A572" s="514"/>
      <c r="B572" s="4979"/>
      <c r="C572" s="532"/>
      <c r="D572" s="2499"/>
      <c r="E572" s="582"/>
      <c r="F572" s="586"/>
      <c r="G572" s="586"/>
      <c r="H572" s="586"/>
      <c r="I572" s="586"/>
      <c r="J572" s="585">
        <v>1800</v>
      </c>
      <c r="K572" s="1250">
        <f>K570+J572</f>
        <v>17193593</v>
      </c>
    </row>
    <row r="573" spans="1:11">
      <c r="A573" s="557"/>
      <c r="B573" s="4960" t="s">
        <v>2235</v>
      </c>
      <c r="C573" s="545" t="s">
        <v>1109</v>
      </c>
      <c r="D573" s="5172" t="s">
        <v>1584</v>
      </c>
      <c r="E573" s="974" t="s">
        <v>56</v>
      </c>
      <c r="F573" s="5170"/>
      <c r="G573" s="5170">
        <v>502500</v>
      </c>
      <c r="H573" s="5170"/>
      <c r="I573" s="5170"/>
      <c r="J573" s="5175"/>
      <c r="K573" s="1368">
        <f>K572-G573</f>
        <v>16691093</v>
      </c>
    </row>
    <row r="574" spans="1:11">
      <c r="A574" s="557"/>
      <c r="B574" s="4961"/>
      <c r="C574" s="555" t="s">
        <v>1583</v>
      </c>
      <c r="D574" s="5173" t="s">
        <v>1384</v>
      </c>
      <c r="E574" s="5174"/>
      <c r="F574" s="5171"/>
      <c r="G574" s="5171"/>
      <c r="H574" s="5171"/>
      <c r="I574" s="5171"/>
      <c r="J574" s="5176"/>
      <c r="K574" s="1368"/>
    </row>
    <row r="575" spans="1:11">
      <c r="A575" s="514"/>
      <c r="B575" s="4979"/>
      <c r="C575" s="532"/>
      <c r="D575" s="576"/>
      <c r="E575" s="582"/>
      <c r="F575" s="575"/>
      <c r="G575" s="575"/>
      <c r="H575" s="586"/>
      <c r="I575" s="575"/>
      <c r="J575" s="585">
        <v>1800</v>
      </c>
      <c r="K575" s="1250">
        <f>K573+J575</f>
        <v>16692893</v>
      </c>
    </row>
    <row r="576" spans="1:11">
      <c r="A576" s="557"/>
      <c r="B576" s="4960" t="s">
        <v>2236</v>
      </c>
      <c r="C576" s="556" t="s">
        <v>997</v>
      </c>
      <c r="D576" s="5177" t="s">
        <v>1049</v>
      </c>
      <c r="E576" s="5179" t="s">
        <v>126</v>
      </c>
      <c r="F576" s="5181"/>
      <c r="G576" s="5181">
        <v>202500</v>
      </c>
      <c r="H576" s="5181"/>
      <c r="I576" s="5181"/>
      <c r="J576" s="5188"/>
      <c r="K576" s="1368">
        <f>K575-G576</f>
        <v>16490393</v>
      </c>
    </row>
    <row r="577" spans="1:11">
      <c r="A577" s="557"/>
      <c r="B577" s="4961"/>
      <c r="C577" s="555" t="s">
        <v>1048</v>
      </c>
      <c r="D577" s="5178" t="s">
        <v>956</v>
      </c>
      <c r="E577" s="5180"/>
      <c r="F577" s="5182"/>
      <c r="G577" s="5182"/>
      <c r="H577" s="5182"/>
      <c r="I577" s="5182"/>
      <c r="J577" s="5189"/>
      <c r="K577" s="1368"/>
    </row>
    <row r="578" spans="1:11">
      <c r="A578" s="514"/>
      <c r="B578" s="4979"/>
      <c r="C578" s="532"/>
      <c r="D578" s="576"/>
      <c r="E578" s="582"/>
      <c r="F578" s="577"/>
      <c r="G578" s="577"/>
      <c r="H578" s="600"/>
      <c r="I578" s="577"/>
      <c r="J578" s="585">
        <v>1800</v>
      </c>
      <c r="K578" s="1250">
        <f>K576+J578</f>
        <v>16492193</v>
      </c>
    </row>
    <row r="579" spans="1:11">
      <c r="A579" s="557"/>
      <c r="B579" s="4960"/>
      <c r="C579" s="556" t="s">
        <v>1109</v>
      </c>
      <c r="D579" s="5177" t="s">
        <v>278</v>
      </c>
      <c r="E579" s="974" t="s">
        <v>279</v>
      </c>
      <c r="F579" s="5181"/>
      <c r="G579" s="5181">
        <v>502500</v>
      </c>
      <c r="H579" s="5181"/>
      <c r="I579" s="5181"/>
      <c r="J579" s="5188"/>
      <c r="K579" s="1368">
        <f>K578-G579</f>
        <v>15989693</v>
      </c>
    </row>
    <row r="580" spans="1:11">
      <c r="A580" s="557"/>
      <c r="B580" s="4961"/>
      <c r="C580" s="555" t="s">
        <v>1527</v>
      </c>
      <c r="D580" s="5178" t="s">
        <v>38</v>
      </c>
      <c r="E580" s="5187"/>
      <c r="F580" s="5182"/>
      <c r="G580" s="5182"/>
      <c r="H580" s="5182"/>
      <c r="I580" s="5182"/>
      <c r="J580" s="5189"/>
      <c r="K580" s="1368"/>
    </row>
    <row r="581" spans="1:11">
      <c r="A581" s="514"/>
      <c r="B581" s="4979"/>
      <c r="C581" s="529"/>
      <c r="D581" s="602"/>
      <c r="E581" s="605"/>
      <c r="F581" s="577"/>
      <c r="G581" s="577"/>
      <c r="H581" s="600"/>
      <c r="I581" s="577"/>
      <c r="J581" s="604">
        <v>1800</v>
      </c>
      <c r="K581" s="1250">
        <f>K579+J581</f>
        <v>15991493</v>
      </c>
    </row>
    <row r="582" spans="1:11">
      <c r="A582" s="557"/>
      <c r="B582" s="4960"/>
      <c r="C582" s="517" t="s">
        <v>2212</v>
      </c>
      <c r="D582" s="5177" t="s">
        <v>1862</v>
      </c>
      <c r="E582" s="5183" t="s">
        <v>1863</v>
      </c>
      <c r="F582" s="5181"/>
      <c r="G582" s="5185">
        <v>175440</v>
      </c>
      <c r="H582" s="5181"/>
      <c r="I582" s="5181"/>
      <c r="J582" s="5188"/>
      <c r="K582" s="1368">
        <f>K581-G582</f>
        <v>15816053</v>
      </c>
    </row>
    <row r="583" spans="1:11">
      <c r="A583" s="557"/>
      <c r="B583" s="4961"/>
      <c r="C583" s="555" t="s">
        <v>2213</v>
      </c>
      <c r="D583" s="5178" t="s">
        <v>1819</v>
      </c>
      <c r="E583" s="5184"/>
      <c r="F583" s="5182"/>
      <c r="G583" s="5186"/>
      <c r="H583" s="5182"/>
      <c r="I583" s="5182"/>
      <c r="J583" s="5189"/>
      <c r="K583" s="1368"/>
    </row>
    <row r="584" spans="1:11">
      <c r="A584" s="514"/>
      <c r="B584" s="4979"/>
      <c r="C584" s="532"/>
      <c r="D584" s="576"/>
      <c r="E584" s="582"/>
      <c r="F584" s="577"/>
      <c r="G584" s="577"/>
      <c r="H584" s="600"/>
      <c r="I584" s="577"/>
      <c r="J584" s="604">
        <v>700</v>
      </c>
      <c r="K584" s="1250">
        <f>K582+J584</f>
        <v>15816753</v>
      </c>
    </row>
    <row r="585" spans="1:11">
      <c r="A585" s="557"/>
      <c r="B585" s="4960"/>
      <c r="C585" s="550" t="s">
        <v>1110</v>
      </c>
      <c r="D585" s="5177" t="s">
        <v>1334</v>
      </c>
      <c r="E585" s="5179" t="s">
        <v>1348</v>
      </c>
      <c r="F585" s="534"/>
      <c r="G585" s="5181">
        <v>405000</v>
      </c>
      <c r="H585" s="534"/>
      <c r="I585" s="5181"/>
      <c r="J585" s="537"/>
      <c r="K585" s="1368">
        <f>K584-G585</f>
        <v>15411753</v>
      </c>
    </row>
    <row r="586" spans="1:11">
      <c r="A586" s="557"/>
      <c r="B586" s="4961"/>
      <c r="C586" s="551" t="s">
        <v>1333</v>
      </c>
      <c r="D586" s="5178" t="s">
        <v>918</v>
      </c>
      <c r="E586" s="5180"/>
      <c r="F586" s="537"/>
      <c r="G586" s="5182"/>
      <c r="H586" s="537"/>
      <c r="I586" s="5182"/>
      <c r="J586" s="537"/>
      <c r="K586" s="1368"/>
    </row>
    <row r="587" spans="1:11">
      <c r="A587" s="514"/>
      <c r="B587" s="4979"/>
      <c r="C587" s="1795"/>
      <c r="D587" s="576"/>
      <c r="E587" s="582"/>
      <c r="F587" s="586"/>
      <c r="G587" s="586"/>
      <c r="H587" s="586"/>
      <c r="I587" s="586"/>
      <c r="J587" s="585">
        <v>3600</v>
      </c>
      <c r="K587" s="1250">
        <f>K585+J587</f>
        <v>15415353</v>
      </c>
    </row>
    <row r="588" spans="1:11">
      <c r="A588" s="557"/>
      <c r="B588" s="4960" t="s">
        <v>2237</v>
      </c>
      <c r="C588" s="474" t="s">
        <v>1199</v>
      </c>
      <c r="D588" s="5192" t="s">
        <v>1532</v>
      </c>
      <c r="E588" s="5196" t="s">
        <v>1233</v>
      </c>
      <c r="F588" s="5190"/>
      <c r="G588" s="5190">
        <v>605000</v>
      </c>
      <c r="H588" s="5190"/>
      <c r="I588" s="5190"/>
      <c r="J588" s="5198"/>
      <c r="K588" s="1368">
        <f>K587-G588</f>
        <v>14810353</v>
      </c>
    </row>
    <row r="589" spans="1:11">
      <c r="A589" s="557"/>
      <c r="B589" s="4961"/>
      <c r="C589" s="477" t="s">
        <v>1172</v>
      </c>
      <c r="D589" s="5193" t="s">
        <v>1570</v>
      </c>
      <c r="E589" s="5197"/>
      <c r="F589" s="5191"/>
      <c r="G589" s="5191"/>
      <c r="H589" s="5191"/>
      <c r="I589" s="5191"/>
      <c r="J589" s="5199"/>
      <c r="K589" s="1368"/>
    </row>
    <row r="590" spans="1:11">
      <c r="A590" s="514"/>
      <c r="B590" s="4979"/>
      <c r="C590" s="532"/>
      <c r="D590" s="576"/>
      <c r="E590" s="582"/>
      <c r="F590" s="2199"/>
      <c r="G590" s="575"/>
      <c r="H590" s="586"/>
      <c r="I590" s="575"/>
      <c r="J590" s="585">
        <v>3600</v>
      </c>
      <c r="K590" s="1250">
        <f>K588+J590</f>
        <v>14813953</v>
      </c>
    </row>
    <row r="591" spans="1:11">
      <c r="A591" s="557"/>
      <c r="B591" s="4960"/>
      <c r="C591" s="556" t="s">
        <v>1710</v>
      </c>
      <c r="D591" s="5192" t="s">
        <v>1939</v>
      </c>
      <c r="E591" s="5200" t="s">
        <v>1894</v>
      </c>
      <c r="F591" s="5194"/>
      <c r="G591" s="5194"/>
      <c r="H591" s="3052"/>
      <c r="I591" s="3052">
        <v>10390</v>
      </c>
      <c r="J591" s="1996"/>
      <c r="K591" s="1368">
        <f>K590-I591</f>
        <v>14803563</v>
      </c>
    </row>
    <row r="592" spans="1:11">
      <c r="A592" s="557"/>
      <c r="B592" s="4961"/>
      <c r="C592" s="555" t="s">
        <v>1938</v>
      </c>
      <c r="D592" s="5193" t="s">
        <v>1819</v>
      </c>
      <c r="E592" s="5201"/>
      <c r="F592" s="5195"/>
      <c r="G592" s="5195"/>
      <c r="H592" s="980"/>
      <c r="I592" s="3053"/>
      <c r="J592" s="571"/>
      <c r="K592" s="1368"/>
    </row>
    <row r="593" spans="1:11">
      <c r="A593" s="514"/>
      <c r="B593" s="4979"/>
      <c r="C593" s="532"/>
      <c r="D593" s="576"/>
      <c r="E593" s="582"/>
      <c r="F593" s="575"/>
      <c r="G593" s="575"/>
      <c r="H593" s="586"/>
      <c r="I593" s="575"/>
      <c r="J593" s="585">
        <v>1500</v>
      </c>
      <c r="K593" s="1250">
        <f>K591+J593</f>
        <v>14805063</v>
      </c>
    </row>
    <row r="594" spans="1:11">
      <c r="A594" s="557"/>
      <c r="B594" s="4960"/>
      <c r="C594" s="556" t="s">
        <v>1710</v>
      </c>
      <c r="D594" s="5192" t="s">
        <v>2238</v>
      </c>
      <c r="E594" s="5200" t="s">
        <v>2240</v>
      </c>
      <c r="F594" s="5194"/>
      <c r="G594" s="5194"/>
      <c r="H594" s="3052"/>
      <c r="I594" s="3052">
        <v>42140</v>
      </c>
      <c r="J594" s="1996"/>
      <c r="K594" s="1368">
        <f>K593-I594</f>
        <v>14762923</v>
      </c>
    </row>
    <row r="595" spans="1:11">
      <c r="A595" s="557"/>
      <c r="B595" s="4961"/>
      <c r="C595" s="555" t="s">
        <v>1936</v>
      </c>
      <c r="D595" s="5193" t="s">
        <v>2239</v>
      </c>
      <c r="E595" s="5201"/>
      <c r="F595" s="5195"/>
      <c r="G595" s="5195"/>
      <c r="H595" s="980"/>
      <c r="I595" s="3053"/>
      <c r="J595" s="571"/>
      <c r="K595" s="1368"/>
    </row>
    <row r="596" spans="1:11">
      <c r="A596" s="514"/>
      <c r="B596" s="4979"/>
      <c r="C596" s="532"/>
      <c r="D596" s="576"/>
      <c r="E596" s="582"/>
      <c r="F596" s="575"/>
      <c r="G596" s="575"/>
      <c r="H596" s="586"/>
      <c r="I596" s="575"/>
      <c r="J596" s="585">
        <v>1500</v>
      </c>
      <c r="K596" s="1250">
        <f>K594+J596</f>
        <v>14764423</v>
      </c>
    </row>
    <row r="597" spans="1:11">
      <c r="A597" s="557"/>
      <c r="B597" s="4960"/>
      <c r="C597" s="545" t="s">
        <v>997</v>
      </c>
      <c r="D597" s="5192" t="s">
        <v>1121</v>
      </c>
      <c r="E597" s="5200" t="s">
        <v>43</v>
      </c>
      <c r="F597" s="5190"/>
      <c r="G597" s="5190">
        <v>202500</v>
      </c>
      <c r="H597" s="537"/>
      <c r="I597" s="5190"/>
      <c r="J597" s="595"/>
      <c r="K597" s="1368">
        <f>K596-G597</f>
        <v>14561923</v>
      </c>
    </row>
    <row r="598" spans="1:11">
      <c r="A598" s="557"/>
      <c r="B598" s="4961"/>
      <c r="C598" s="555" t="s">
        <v>1120</v>
      </c>
      <c r="D598" s="5193" t="s">
        <v>1878</v>
      </c>
      <c r="E598" s="5201"/>
      <c r="F598" s="5191"/>
      <c r="G598" s="5191"/>
      <c r="H598" s="515"/>
      <c r="I598" s="5191"/>
      <c r="J598" s="595"/>
      <c r="K598" s="1368"/>
    </row>
    <row r="599" spans="1:11">
      <c r="A599" s="514"/>
      <c r="B599" s="4979"/>
      <c r="C599" s="532"/>
      <c r="D599" s="576"/>
      <c r="E599" s="582"/>
      <c r="F599" s="577"/>
      <c r="G599" s="577"/>
      <c r="H599" s="600"/>
      <c r="I599" s="577"/>
      <c r="J599" s="585">
        <v>1800</v>
      </c>
      <c r="K599" s="1250">
        <f>K597+J599</f>
        <v>14563723</v>
      </c>
    </row>
    <row r="600" spans="1:11">
      <c r="A600" s="557"/>
      <c r="B600" s="4960" t="s">
        <v>2241</v>
      </c>
      <c r="C600" s="517" t="s">
        <v>781</v>
      </c>
      <c r="D600" s="5202" t="s">
        <v>848</v>
      </c>
      <c r="E600" s="5204" t="s">
        <v>52</v>
      </c>
      <c r="F600" s="5208"/>
      <c r="G600" s="5206">
        <v>116680</v>
      </c>
      <c r="H600" s="5206"/>
      <c r="I600" s="5206"/>
      <c r="J600" s="464"/>
      <c r="K600" s="1368">
        <f>K599-G600</f>
        <v>14447043</v>
      </c>
    </row>
    <row r="601" spans="1:11">
      <c r="A601" s="557"/>
      <c r="B601" s="4961"/>
      <c r="C601" s="477" t="s">
        <v>1289</v>
      </c>
      <c r="D601" s="5203" t="s">
        <v>1302</v>
      </c>
      <c r="E601" s="5205"/>
      <c r="F601" s="5207"/>
      <c r="G601" s="5207"/>
      <c r="H601" s="5207"/>
      <c r="I601" s="5207"/>
      <c r="J601" s="559"/>
      <c r="K601" s="1368"/>
    </row>
    <row r="602" spans="1:11">
      <c r="A602" s="514"/>
      <c r="B602" s="4979"/>
      <c r="C602" s="1436"/>
      <c r="D602" s="1436"/>
      <c r="E602" s="1436"/>
      <c r="F602" s="577"/>
      <c r="G602" s="577"/>
      <c r="H602" s="600"/>
      <c r="I602" s="577"/>
      <c r="J602" s="585">
        <v>1500</v>
      </c>
      <c r="K602" s="1250">
        <f>K600+J602</f>
        <v>14448543</v>
      </c>
    </row>
    <row r="603" spans="1:11">
      <c r="A603" s="557"/>
      <c r="B603" s="4960" t="s">
        <v>2242</v>
      </c>
      <c r="C603" s="556" t="s">
        <v>591</v>
      </c>
      <c r="D603" s="5213"/>
      <c r="E603" s="5215"/>
      <c r="F603" s="5209">
        <v>20000000</v>
      </c>
      <c r="G603" s="5209"/>
      <c r="H603" s="537"/>
      <c r="I603" s="1975"/>
      <c r="J603" s="595"/>
      <c r="K603" s="1368">
        <f>K602+F603</f>
        <v>34448543</v>
      </c>
    </row>
    <row r="604" spans="1:11">
      <c r="A604" s="557"/>
      <c r="B604" s="4961"/>
      <c r="C604" s="555"/>
      <c r="D604" s="486"/>
      <c r="E604" s="5212"/>
      <c r="F604" s="5217"/>
      <c r="G604" s="5210"/>
      <c r="H604" s="515"/>
      <c r="I604" s="1976"/>
      <c r="J604" s="595"/>
      <c r="K604" s="1368"/>
    </row>
    <row r="605" spans="1:11">
      <c r="A605" s="514"/>
      <c r="B605" s="4979"/>
      <c r="C605" s="532"/>
      <c r="D605" s="576"/>
      <c r="E605" s="582"/>
      <c r="F605" s="575"/>
      <c r="G605" s="575"/>
      <c r="H605" s="586"/>
      <c r="I605" s="2196"/>
      <c r="J605" s="585"/>
      <c r="K605" s="1250"/>
    </row>
    <row r="606" spans="1:11">
      <c r="A606" s="557"/>
      <c r="B606" s="4960"/>
      <c r="C606" s="556" t="s">
        <v>1109</v>
      </c>
      <c r="D606" s="5213" t="s">
        <v>1112</v>
      </c>
      <c r="E606" s="974" t="s">
        <v>1114</v>
      </c>
      <c r="F606" s="5209"/>
      <c r="G606" s="5209">
        <v>502500</v>
      </c>
      <c r="H606" s="537"/>
      <c r="I606" s="1975"/>
      <c r="J606" s="595"/>
      <c r="K606" s="1368">
        <f>K603-G606</f>
        <v>33946043</v>
      </c>
    </row>
    <row r="607" spans="1:11">
      <c r="A607" s="557"/>
      <c r="B607" s="4961"/>
      <c r="C607" s="555" t="s">
        <v>1111</v>
      </c>
      <c r="D607" s="5214" t="s">
        <v>1113</v>
      </c>
      <c r="E607" s="5218"/>
      <c r="F607" s="5210"/>
      <c r="G607" s="5210"/>
      <c r="H607" s="515"/>
      <c r="I607" s="1976"/>
      <c r="J607" s="595"/>
      <c r="K607" s="1368"/>
    </row>
    <row r="608" spans="1:11">
      <c r="A608" s="514"/>
      <c r="B608" s="4979"/>
      <c r="C608" s="532"/>
      <c r="D608" s="576"/>
      <c r="E608" s="582"/>
      <c r="F608" s="575"/>
      <c r="G608" s="575"/>
      <c r="H608" s="586"/>
      <c r="I608" s="2196"/>
      <c r="J608" s="585">
        <v>1800</v>
      </c>
      <c r="K608" s="1250">
        <f>K606+J608</f>
        <v>33947843</v>
      </c>
    </row>
    <row r="609" spans="1:11">
      <c r="A609" s="557"/>
      <c r="B609" s="4960"/>
      <c r="C609" s="517" t="s">
        <v>1716</v>
      </c>
      <c r="D609" s="5213" t="s">
        <v>2104</v>
      </c>
      <c r="E609" s="5211"/>
      <c r="F609" s="5216"/>
      <c r="G609" s="5216"/>
      <c r="H609" s="537"/>
      <c r="I609" s="5216">
        <v>105800</v>
      </c>
      <c r="J609" s="595"/>
      <c r="K609" s="1368">
        <f>K608-I609</f>
        <v>33842043</v>
      </c>
    </row>
    <row r="610" spans="1:11">
      <c r="A610" s="557"/>
      <c r="B610" s="4961"/>
      <c r="C610" s="555" t="s">
        <v>1077</v>
      </c>
      <c r="D610" s="5214" t="s">
        <v>1804</v>
      </c>
      <c r="E610" s="5212"/>
      <c r="F610" s="5217"/>
      <c r="G610" s="5217"/>
      <c r="H610" s="515"/>
      <c r="I610" s="1976"/>
      <c r="J610" s="595"/>
      <c r="K610" s="1368"/>
    </row>
    <row r="611" spans="1:11">
      <c r="A611" s="514"/>
      <c r="B611" s="4979"/>
      <c r="C611" s="532"/>
      <c r="D611" s="576"/>
      <c r="E611" s="582"/>
      <c r="F611" s="577"/>
      <c r="G611" s="577"/>
      <c r="H611" s="600"/>
      <c r="I611" s="2034"/>
      <c r="J611" s="585">
        <v>750</v>
      </c>
      <c r="K611" s="1250">
        <f>K609+J611</f>
        <v>33842793</v>
      </c>
    </row>
    <row r="612" spans="1:11" ht="15.75">
      <c r="A612" s="9537" t="s">
        <v>1133</v>
      </c>
      <c r="B612" s="9538"/>
      <c r="C612" s="9538"/>
      <c r="D612" s="9538"/>
      <c r="E612" s="9539"/>
      <c r="F612" s="511">
        <f>SUM(F3:F611)</f>
        <v>100000000</v>
      </c>
      <c r="G612" s="511">
        <f>SUM(G3:G611)</f>
        <v>29476360</v>
      </c>
      <c r="H612" s="511">
        <f>SUM(H3:H611)</f>
        <v>19745177</v>
      </c>
      <c r="I612" s="511">
        <f>SUM(I3:I611)</f>
        <v>24883920</v>
      </c>
      <c r="J612" s="511">
        <f>SUM(J3:J611)</f>
        <v>310450</v>
      </c>
      <c r="K612" s="1647">
        <f>K3+F612-G612-H612-I612+J612</f>
        <v>33842793</v>
      </c>
    </row>
    <row r="613" spans="1:11" ht="15.75">
      <c r="A613" s="9531" t="s">
        <v>242</v>
      </c>
      <c r="B613" s="9532"/>
      <c r="C613" s="9532"/>
      <c r="D613" s="9532"/>
      <c r="E613" s="9533"/>
      <c r="F613" s="512">
        <f>'Juli''15'!F479</f>
        <v>578500000</v>
      </c>
      <c r="G613" s="512">
        <f>'Juli''15'!G479</f>
        <v>229960440</v>
      </c>
      <c r="H613" s="512">
        <f>'Juli''15'!H479</f>
        <v>131333783</v>
      </c>
      <c r="I613" s="512">
        <f>'Juli''15'!I479</f>
        <v>191423260</v>
      </c>
      <c r="J613" s="512">
        <f>'Juli''15'!J479</f>
        <v>2736050</v>
      </c>
      <c r="K613" s="1648">
        <f>'Juli''15'!K479</f>
        <v>318779781</v>
      </c>
    </row>
    <row r="614" spans="1:11" ht="15.75">
      <c r="A614" s="9534" t="s">
        <v>243</v>
      </c>
      <c r="B614" s="9535"/>
      <c r="C614" s="9535"/>
      <c r="D614" s="9535"/>
      <c r="E614" s="9536"/>
      <c r="F614" s="513">
        <f t="shared" ref="F614:K614" si="0">F612+F613</f>
        <v>678500000</v>
      </c>
      <c r="G614" s="513">
        <f t="shared" si="0"/>
        <v>259436800</v>
      </c>
      <c r="H614" s="513">
        <f t="shared" si="0"/>
        <v>151078960</v>
      </c>
      <c r="I614" s="513">
        <f t="shared" si="0"/>
        <v>216307180</v>
      </c>
      <c r="J614" s="513">
        <f t="shared" si="0"/>
        <v>3046500</v>
      </c>
      <c r="K614" s="1649">
        <f t="shared" si="0"/>
        <v>352622574</v>
      </c>
    </row>
    <row r="620" spans="1:11">
      <c r="B620" s="4803" t="s">
        <v>2197</v>
      </c>
      <c r="C620" s="4804"/>
      <c r="F620" s="4803" t="s">
        <v>2198</v>
      </c>
    </row>
    <row r="621" spans="1:11">
      <c r="B621" s="4805" t="s">
        <v>238</v>
      </c>
      <c r="C621" s="4804"/>
      <c r="F621" s="4805" t="s">
        <v>2199</v>
      </c>
    </row>
  </sheetData>
  <mergeCells count="103">
    <mergeCell ref="A12:A13"/>
    <mergeCell ref="K12:K13"/>
    <mergeCell ref="A15:A16"/>
    <mergeCell ref="K15:K16"/>
    <mergeCell ref="A18:A19"/>
    <mergeCell ref="K18:K19"/>
    <mergeCell ref="J1:J2"/>
    <mergeCell ref="K1:K2"/>
    <mergeCell ref="A3:C3"/>
    <mergeCell ref="A4:A5"/>
    <mergeCell ref="B4:B5"/>
    <mergeCell ref="K4:K5"/>
    <mergeCell ref="A1:A2"/>
    <mergeCell ref="B1:B2"/>
    <mergeCell ref="C1:C2"/>
    <mergeCell ref="D1:E1"/>
    <mergeCell ref="F1:F2"/>
    <mergeCell ref="G1:I1"/>
    <mergeCell ref="A45:A46"/>
    <mergeCell ref="A21:A22"/>
    <mergeCell ref="K21:K22"/>
    <mergeCell ref="A24:A25"/>
    <mergeCell ref="K24:K25"/>
    <mergeCell ref="A27:A28"/>
    <mergeCell ref="K27:K28"/>
    <mergeCell ref="A30:A31"/>
    <mergeCell ref="A33:A34"/>
    <mergeCell ref="A36:A37"/>
    <mergeCell ref="A39:A40"/>
    <mergeCell ref="A42:A43"/>
    <mergeCell ref="A360:A361"/>
    <mergeCell ref="A336:A337"/>
    <mergeCell ref="A339:A340"/>
    <mergeCell ref="A342:A343"/>
    <mergeCell ref="A51:A52"/>
    <mergeCell ref="A54:A55"/>
    <mergeCell ref="A57:A58"/>
    <mergeCell ref="A60:A61"/>
    <mergeCell ref="A78:A79"/>
    <mergeCell ref="A81:A82"/>
    <mergeCell ref="A345:A346"/>
    <mergeCell ref="A348:A349"/>
    <mergeCell ref="A351:A352"/>
    <mergeCell ref="A354:A355"/>
    <mergeCell ref="A357:A358"/>
    <mergeCell ref="A396:A397"/>
    <mergeCell ref="A363:A364"/>
    <mergeCell ref="A366:A367"/>
    <mergeCell ref="A369:A370"/>
    <mergeCell ref="A372:A373"/>
    <mergeCell ref="A375:A376"/>
    <mergeCell ref="A378:A379"/>
    <mergeCell ref="A381:A382"/>
    <mergeCell ref="A384:A385"/>
    <mergeCell ref="A387:A388"/>
    <mergeCell ref="A390:A391"/>
    <mergeCell ref="A393:A394"/>
    <mergeCell ref="A399:A400"/>
    <mergeCell ref="A402:A403"/>
    <mergeCell ref="A405:A406"/>
    <mergeCell ref="G405:G406"/>
    <mergeCell ref="A435:A436"/>
    <mergeCell ref="A417:A418"/>
    <mergeCell ref="A420:A421"/>
    <mergeCell ref="A423:A424"/>
    <mergeCell ref="A426:A427"/>
    <mergeCell ref="A429:A430"/>
    <mergeCell ref="A432:A433"/>
    <mergeCell ref="I405:I406"/>
    <mergeCell ref="J405:J406"/>
    <mergeCell ref="A408:A409"/>
    <mergeCell ref="A411:A412"/>
    <mergeCell ref="A414:A415"/>
    <mergeCell ref="H405:H406"/>
    <mergeCell ref="F411:F412"/>
    <mergeCell ref="G411:G412"/>
    <mergeCell ref="H411:H412"/>
    <mergeCell ref="I411:I412"/>
    <mergeCell ref="J411:J412"/>
    <mergeCell ref="A489:A490"/>
    <mergeCell ref="A438:A439"/>
    <mergeCell ref="A441:A442"/>
    <mergeCell ref="A444:A445"/>
    <mergeCell ref="A447:A448"/>
    <mergeCell ref="A450:A451"/>
    <mergeCell ref="A453:A454"/>
    <mergeCell ref="A456:A457"/>
    <mergeCell ref="A459:A460"/>
    <mergeCell ref="A462:A463"/>
    <mergeCell ref="A465:A466"/>
    <mergeCell ref="A468:A469"/>
    <mergeCell ref="F516:F517"/>
    <mergeCell ref="G516:G517"/>
    <mergeCell ref="H516:H517"/>
    <mergeCell ref="I516:I517"/>
    <mergeCell ref="I522:I523"/>
    <mergeCell ref="A612:E612"/>
    <mergeCell ref="A613:E613"/>
    <mergeCell ref="A614:E614"/>
    <mergeCell ref="A492:A493"/>
    <mergeCell ref="A495:A496"/>
    <mergeCell ref="A498:A499"/>
    <mergeCell ref="A501:A502"/>
  </mergeCells>
  <pageMargins left="0.70866141732283472" right="0.70866141732283472" top="0.74803149606299213" bottom="0.74803149606299213" header="0.31496062992125984" footer="0.31496062992125984"/>
  <pageSetup paperSize="9" scale="64" orientation="landscape" horizontalDpi="4294967293" verticalDpi="72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635"/>
  <sheetViews>
    <sheetView topLeftCell="B589" workbookViewId="0">
      <selection activeCell="C596" sqref="C596"/>
    </sheetView>
  </sheetViews>
  <sheetFormatPr defaultRowHeight="15"/>
  <cols>
    <col min="1" max="1" width="4.42578125" customWidth="1"/>
    <col min="2" max="2" width="11.85546875" customWidth="1"/>
    <col min="3" max="3" width="46.5703125" customWidth="1"/>
    <col min="4" max="4" width="20" customWidth="1"/>
    <col min="6" max="6" width="16.140625" customWidth="1"/>
    <col min="7" max="8" width="16.85546875" customWidth="1"/>
    <col min="9" max="9" width="17.28515625" customWidth="1"/>
    <col min="10" max="10" width="15.140625" customWidth="1"/>
    <col min="11" max="11" width="17.42578125" customWidth="1"/>
  </cols>
  <sheetData>
    <row r="1" spans="1:11">
      <c r="A1" s="9506" t="s">
        <v>1</v>
      </c>
      <c r="B1" s="9504" t="s">
        <v>2</v>
      </c>
      <c r="C1" s="9506" t="s">
        <v>3</v>
      </c>
      <c r="D1" s="9508" t="s">
        <v>4</v>
      </c>
      <c r="E1" s="9740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</row>
    <row r="2" spans="1:11">
      <c r="A2" s="9507"/>
      <c r="B2" s="9505"/>
      <c r="C2" s="9507"/>
      <c r="D2" s="5237" t="s">
        <v>9</v>
      </c>
      <c r="E2" s="470" t="s">
        <v>10</v>
      </c>
      <c r="F2" s="9511"/>
      <c r="G2" s="5225" t="s">
        <v>11</v>
      </c>
      <c r="H2" s="5228" t="s">
        <v>537</v>
      </c>
      <c r="I2" s="5225" t="s">
        <v>13</v>
      </c>
      <c r="J2" s="9511"/>
      <c r="K2" s="9721"/>
    </row>
    <row r="3" spans="1:11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1250">
        <f>'Nov''16'!K612</f>
        <v>33842793</v>
      </c>
    </row>
    <row r="4" spans="1:11">
      <c r="A4" s="9515"/>
      <c r="B4" s="9498" t="s">
        <v>2243</v>
      </c>
      <c r="C4" s="556" t="s">
        <v>815</v>
      </c>
      <c r="D4" s="5226" t="s">
        <v>1720</v>
      </c>
      <c r="E4" s="5223" t="s">
        <v>1739</v>
      </c>
      <c r="F4" s="5231"/>
      <c r="G4" s="5231"/>
      <c r="H4" s="923"/>
      <c r="I4" s="1997">
        <v>106979</v>
      </c>
      <c r="J4" s="464"/>
      <c r="K4" s="9680">
        <f>K3-I4</f>
        <v>33735814</v>
      </c>
    </row>
    <row r="5" spans="1:11">
      <c r="A5" s="9516"/>
      <c r="B5" s="9499"/>
      <c r="C5" s="555" t="s">
        <v>1719</v>
      </c>
      <c r="D5" s="5227" t="s">
        <v>1176</v>
      </c>
      <c r="E5" s="5224"/>
      <c r="F5" s="5232"/>
      <c r="G5" s="5232"/>
      <c r="H5" s="460"/>
      <c r="I5" s="1998"/>
      <c r="J5" s="559"/>
      <c r="K5" s="9681"/>
    </row>
    <row r="6" spans="1:11">
      <c r="A6" s="5258"/>
      <c r="B6" s="5224"/>
      <c r="C6" s="1795"/>
      <c r="D6" s="576"/>
      <c r="E6" s="582"/>
      <c r="F6" s="577"/>
      <c r="G6" s="577"/>
      <c r="H6" s="600"/>
      <c r="I6" s="577"/>
      <c r="J6" s="1979">
        <v>1800</v>
      </c>
      <c r="K6" s="5257">
        <f>K4+J6</f>
        <v>33737614</v>
      </c>
    </row>
    <row r="7" spans="1:11">
      <c r="A7" s="5259"/>
      <c r="B7" s="9498"/>
      <c r="C7" s="556" t="s">
        <v>815</v>
      </c>
      <c r="D7" s="5226" t="s">
        <v>1720</v>
      </c>
      <c r="E7" s="974" t="s">
        <v>1739</v>
      </c>
      <c r="F7" s="5219"/>
      <c r="G7" s="5238"/>
      <c r="H7" s="5219"/>
      <c r="I7" s="1975">
        <v>26055</v>
      </c>
      <c r="J7" s="1996"/>
      <c r="K7" s="9680">
        <f>K6-I7</f>
        <v>33711559</v>
      </c>
    </row>
    <row r="8" spans="1:11">
      <c r="A8" s="5261"/>
      <c r="B8" s="9499"/>
      <c r="C8" s="555" t="s">
        <v>1721</v>
      </c>
      <c r="D8" s="5227" t="s">
        <v>1176</v>
      </c>
      <c r="E8" s="5235"/>
      <c r="F8" s="5220"/>
      <c r="G8" s="5239"/>
      <c r="H8" s="5220"/>
      <c r="I8" s="1976"/>
      <c r="J8" s="571"/>
      <c r="K8" s="9681"/>
    </row>
    <row r="9" spans="1:11">
      <c r="A9" s="5221"/>
      <c r="B9" s="5224"/>
      <c r="C9" s="1795"/>
      <c r="D9" s="576"/>
      <c r="E9" s="605"/>
      <c r="F9" s="586"/>
      <c r="G9" s="585"/>
      <c r="H9" s="587"/>
      <c r="I9" s="586"/>
      <c r="J9" s="1979">
        <v>1800</v>
      </c>
      <c r="K9" s="5257">
        <f>K7+J9</f>
        <v>33713359</v>
      </c>
    </row>
    <row r="10" spans="1:11">
      <c r="A10" s="5258"/>
      <c r="B10" s="5233"/>
      <c r="C10" s="517" t="s">
        <v>1710</v>
      </c>
      <c r="D10" s="5226" t="s">
        <v>1720</v>
      </c>
      <c r="E10" s="5223" t="s">
        <v>1739</v>
      </c>
      <c r="F10" s="5219"/>
      <c r="G10" s="5219"/>
      <c r="H10" s="5219"/>
      <c r="I10" s="5219">
        <v>15140</v>
      </c>
      <c r="J10" s="534"/>
      <c r="K10" s="5256">
        <f>K9-I10</f>
        <v>33698219</v>
      </c>
    </row>
    <row r="11" spans="1:11">
      <c r="A11" s="5260"/>
      <c r="B11" s="392"/>
      <c r="C11" s="555" t="s">
        <v>1821</v>
      </c>
      <c r="D11" s="5227" t="s">
        <v>1479</v>
      </c>
      <c r="E11" s="5224"/>
      <c r="F11" s="5220"/>
      <c r="G11" s="5220"/>
      <c r="H11" s="5220"/>
      <c r="I11" s="5220"/>
      <c r="J11" s="515"/>
      <c r="K11" s="1987"/>
    </row>
    <row r="12" spans="1:11">
      <c r="A12" s="9515"/>
      <c r="B12" s="5223"/>
      <c r="C12" s="1795"/>
      <c r="D12" s="576"/>
      <c r="E12" s="584"/>
      <c r="F12" s="577"/>
      <c r="G12" s="577"/>
      <c r="H12" s="600"/>
      <c r="I12" s="577"/>
      <c r="J12" s="604">
        <v>1500</v>
      </c>
      <c r="K12" s="5257">
        <f>K10+J12</f>
        <v>33699719</v>
      </c>
    </row>
    <row r="13" spans="1:11">
      <c r="A13" s="9516"/>
      <c r="B13" s="5224"/>
      <c r="C13" s="517" t="s">
        <v>1710</v>
      </c>
      <c r="D13" s="5226" t="s">
        <v>1720</v>
      </c>
      <c r="E13" s="5223" t="s">
        <v>1739</v>
      </c>
      <c r="F13" s="5219"/>
      <c r="G13" s="5219"/>
      <c r="H13" s="5219"/>
      <c r="I13" s="5219">
        <v>35390</v>
      </c>
      <c r="J13" s="537"/>
      <c r="K13" s="5256">
        <f>K12-I13</f>
        <v>33664329</v>
      </c>
    </row>
    <row r="14" spans="1:11">
      <c r="A14" s="5260"/>
      <c r="B14" s="533"/>
      <c r="C14" s="555" t="s">
        <v>1822</v>
      </c>
      <c r="D14" s="5227" t="s">
        <v>1479</v>
      </c>
      <c r="E14" s="5224"/>
      <c r="F14" s="5220"/>
      <c r="G14" s="5220"/>
      <c r="H14" s="5220"/>
      <c r="I14" s="5220"/>
      <c r="J14" s="515"/>
      <c r="K14" s="5256"/>
    </row>
    <row r="15" spans="1:11">
      <c r="A15" s="9515"/>
      <c r="B15" s="5247"/>
      <c r="C15" s="1795"/>
      <c r="D15" s="528"/>
      <c r="E15" s="584"/>
      <c r="F15" s="600"/>
      <c r="G15" s="600"/>
      <c r="H15" s="600"/>
      <c r="I15" s="600"/>
      <c r="J15" s="604">
        <v>1500</v>
      </c>
      <c r="K15" s="5257">
        <f>K13+J15</f>
        <v>33665829</v>
      </c>
    </row>
    <row r="16" spans="1:11">
      <c r="A16" s="9516"/>
      <c r="B16" s="5248"/>
      <c r="C16" s="556" t="s">
        <v>815</v>
      </c>
      <c r="D16" s="5226" t="s">
        <v>113</v>
      </c>
      <c r="E16" s="5223" t="s">
        <v>114</v>
      </c>
      <c r="F16" s="5219"/>
      <c r="G16" s="5219"/>
      <c r="H16" s="5219"/>
      <c r="I16" s="5219">
        <v>415665</v>
      </c>
      <c r="J16" s="464"/>
      <c r="K16" s="5256">
        <f>K15-I16</f>
        <v>33250164</v>
      </c>
    </row>
    <row r="17" spans="1:11">
      <c r="A17" s="5260"/>
      <c r="B17" s="1072"/>
      <c r="C17" s="555" t="s">
        <v>2215</v>
      </c>
      <c r="D17" s="5227" t="s">
        <v>46</v>
      </c>
      <c r="E17" s="5224"/>
      <c r="F17" s="5220"/>
      <c r="G17" s="5220"/>
      <c r="H17" s="5220"/>
      <c r="I17" s="5220"/>
      <c r="J17" s="559"/>
      <c r="K17" s="5256"/>
    </row>
    <row r="18" spans="1:11">
      <c r="A18" s="9515"/>
      <c r="B18" s="5223"/>
      <c r="C18" s="1795"/>
      <c r="D18" s="576"/>
      <c r="E18" s="582"/>
      <c r="F18" s="577"/>
      <c r="G18" s="577"/>
      <c r="H18" s="600"/>
      <c r="I18" s="577"/>
      <c r="J18" s="604">
        <v>1800</v>
      </c>
      <c r="K18" s="5257">
        <f>K16+J18</f>
        <v>33251964</v>
      </c>
    </row>
    <row r="19" spans="1:11">
      <c r="A19" s="9516"/>
      <c r="B19" s="5224"/>
      <c r="C19" s="517" t="s">
        <v>796</v>
      </c>
      <c r="D19" s="5226" t="s">
        <v>167</v>
      </c>
      <c r="E19" s="5223" t="s">
        <v>56</v>
      </c>
      <c r="F19" s="5219"/>
      <c r="G19" s="5219">
        <v>260300</v>
      </c>
      <c r="H19" s="534"/>
      <c r="I19" s="5219"/>
      <c r="J19" s="595"/>
      <c r="K19" s="5256">
        <f>K18-G19</f>
        <v>32991664</v>
      </c>
    </row>
    <row r="20" spans="1:11">
      <c r="A20" s="5260"/>
      <c r="B20" s="533"/>
      <c r="C20" s="555" t="s">
        <v>1033</v>
      </c>
      <c r="D20" s="5227" t="s">
        <v>1384</v>
      </c>
      <c r="E20" s="5224"/>
      <c r="F20" s="5220"/>
      <c r="G20" s="5220"/>
      <c r="H20" s="515"/>
      <c r="I20" s="5220"/>
      <c r="J20" s="559"/>
      <c r="K20" s="5256"/>
    </row>
    <row r="21" spans="1:11">
      <c r="A21" s="9515"/>
      <c r="B21" s="5223"/>
      <c r="C21" s="532"/>
      <c r="D21" s="576"/>
      <c r="E21" s="582"/>
      <c r="F21" s="577"/>
      <c r="G21" s="577"/>
      <c r="H21" s="600"/>
      <c r="I21" s="577"/>
      <c r="J21" s="604">
        <v>750</v>
      </c>
      <c r="K21" s="5257">
        <f>K19+J21</f>
        <v>32992414</v>
      </c>
    </row>
    <row r="22" spans="1:11">
      <c r="A22" s="9516"/>
      <c r="B22" s="5224"/>
      <c r="C22" s="5276" t="s">
        <v>781</v>
      </c>
      <c r="D22" s="5226" t="s">
        <v>278</v>
      </c>
      <c r="E22" s="5234" t="s">
        <v>279</v>
      </c>
      <c r="F22" s="5219"/>
      <c r="G22" s="5219">
        <v>27840</v>
      </c>
      <c r="H22" s="5219"/>
      <c r="I22" s="5219"/>
      <c r="J22" s="464"/>
      <c r="K22" s="5252">
        <f>K21-G22</f>
        <v>32964574</v>
      </c>
    </row>
    <row r="23" spans="1:11">
      <c r="A23" s="5260"/>
      <c r="B23" s="5222"/>
      <c r="C23" s="1542" t="s">
        <v>1530</v>
      </c>
      <c r="D23" s="5227" t="s">
        <v>38</v>
      </c>
      <c r="E23" s="5224"/>
      <c r="F23" s="5220"/>
      <c r="G23" s="5220"/>
      <c r="H23" s="5220"/>
      <c r="I23" s="5220"/>
      <c r="J23" s="559"/>
      <c r="K23" s="5256"/>
    </row>
    <row r="24" spans="1:11">
      <c r="A24" s="5259"/>
      <c r="B24" s="5223"/>
      <c r="C24" s="1436"/>
      <c r="D24" s="1436"/>
      <c r="E24" s="1436"/>
      <c r="F24" s="577"/>
      <c r="G24" s="577"/>
      <c r="H24" s="600"/>
      <c r="I24" s="577"/>
      <c r="J24" s="585">
        <v>1500</v>
      </c>
      <c r="K24" s="5257">
        <f>K22+J24</f>
        <v>32966074</v>
      </c>
    </row>
    <row r="25" spans="1:11">
      <c r="A25" s="5258"/>
      <c r="B25" s="5224"/>
      <c r="C25" s="497" t="s">
        <v>815</v>
      </c>
      <c r="D25" s="5226" t="s">
        <v>1883</v>
      </c>
      <c r="E25" s="5223" t="s">
        <v>1884</v>
      </c>
      <c r="F25" s="5219"/>
      <c r="G25" s="5219">
        <v>149213</v>
      </c>
      <c r="H25" s="537"/>
      <c r="I25" s="5219"/>
      <c r="J25" s="537"/>
      <c r="K25" s="5252">
        <f>K24-G25</f>
        <v>32816861</v>
      </c>
    </row>
    <row r="26" spans="1:11">
      <c r="A26" s="5260"/>
      <c r="B26" s="5222"/>
      <c r="C26" s="477" t="s">
        <v>1882</v>
      </c>
      <c r="D26" s="5227" t="s">
        <v>1819</v>
      </c>
      <c r="E26" s="5224"/>
      <c r="F26" s="5220"/>
      <c r="G26" s="5220"/>
      <c r="H26" s="537"/>
      <c r="I26" s="5220"/>
      <c r="J26" s="537"/>
      <c r="K26" s="5256"/>
    </row>
    <row r="27" spans="1:11">
      <c r="A27" s="5261"/>
      <c r="B27" s="5223"/>
      <c r="C27" s="529"/>
      <c r="D27" s="602"/>
      <c r="E27" s="599"/>
      <c r="F27" s="586"/>
      <c r="G27" s="586"/>
      <c r="H27" s="586"/>
      <c r="I27" s="586"/>
      <c r="J27" s="585">
        <v>1800</v>
      </c>
      <c r="K27" s="5257">
        <f>K25+J27</f>
        <v>32818661</v>
      </c>
    </row>
    <row r="28" spans="1:11">
      <c r="A28" s="5258"/>
      <c r="B28" s="5224"/>
      <c r="C28" s="497" t="s">
        <v>1921</v>
      </c>
      <c r="D28" s="5226" t="s">
        <v>1883</v>
      </c>
      <c r="E28" s="5223" t="s">
        <v>1884</v>
      </c>
      <c r="F28" s="5219"/>
      <c r="G28" s="5231">
        <v>52540</v>
      </c>
      <c r="H28" s="534"/>
      <c r="I28" s="5231"/>
      <c r="J28" s="923"/>
      <c r="K28" s="5252">
        <f>K27-G28</f>
        <v>32766121</v>
      </c>
    </row>
    <row r="29" spans="1:11">
      <c r="A29" s="2497"/>
      <c r="B29" s="5222"/>
      <c r="C29" s="497" t="s">
        <v>1941</v>
      </c>
      <c r="D29" s="5227" t="s">
        <v>1819</v>
      </c>
      <c r="E29" s="5224"/>
      <c r="F29" s="5220"/>
      <c r="G29" s="5232"/>
      <c r="H29" s="515"/>
      <c r="I29" s="5232"/>
      <c r="J29" s="460"/>
      <c r="K29" s="5256"/>
    </row>
    <row r="30" spans="1:11">
      <c r="A30" s="557"/>
      <c r="B30" s="5223"/>
      <c r="C30" s="532"/>
      <c r="D30" s="602"/>
      <c r="E30" s="2990"/>
      <c r="F30" s="577"/>
      <c r="G30" s="577"/>
      <c r="H30" s="600"/>
      <c r="I30" s="577"/>
      <c r="J30" s="600">
        <v>1500</v>
      </c>
      <c r="K30" s="5257">
        <f>K28+J30</f>
        <v>32767621</v>
      </c>
    </row>
    <row r="31" spans="1:11">
      <c r="A31" s="557"/>
      <c r="B31" s="5223"/>
      <c r="C31" s="556" t="s">
        <v>796</v>
      </c>
      <c r="D31" s="5226" t="s">
        <v>1532</v>
      </c>
      <c r="E31" s="974" t="s">
        <v>1233</v>
      </c>
      <c r="F31" s="5241"/>
      <c r="G31" s="5219">
        <v>92700</v>
      </c>
      <c r="H31" s="5219"/>
      <c r="I31" s="5219"/>
      <c r="J31" s="595"/>
      <c r="K31" s="5252">
        <f>K30-G31</f>
        <v>32674921</v>
      </c>
    </row>
    <row r="32" spans="1:11">
      <c r="A32" s="554"/>
      <c r="B32" s="5224"/>
      <c r="C32" s="555" t="s">
        <v>1905</v>
      </c>
      <c r="D32" s="5227" t="s">
        <v>1570</v>
      </c>
      <c r="E32" s="5224"/>
      <c r="F32" s="5220"/>
      <c r="G32" s="5220"/>
      <c r="H32" s="5220"/>
      <c r="I32" s="5220"/>
      <c r="J32" s="559"/>
      <c r="K32" s="5253"/>
    </row>
    <row r="33" spans="1:11">
      <c r="A33" s="554"/>
      <c r="B33" s="5222"/>
      <c r="C33" s="532"/>
      <c r="D33" s="576"/>
      <c r="E33" s="582"/>
      <c r="F33" s="575"/>
      <c r="G33" s="600"/>
      <c r="H33" s="600"/>
      <c r="I33" s="577"/>
      <c r="J33" s="585">
        <v>750</v>
      </c>
      <c r="K33" s="5253">
        <f>K31+J33</f>
        <v>32675671</v>
      </c>
    </row>
    <row r="34" spans="1:11">
      <c r="A34" s="3362"/>
      <c r="B34" s="5223"/>
      <c r="C34" s="556" t="s">
        <v>796</v>
      </c>
      <c r="D34" s="5226" t="s">
        <v>1334</v>
      </c>
      <c r="E34" s="1136" t="s">
        <v>1348</v>
      </c>
      <c r="F34" s="5241"/>
      <c r="G34" s="5219">
        <v>41300</v>
      </c>
      <c r="H34" s="534"/>
      <c r="I34" s="5219"/>
      <c r="J34" s="464"/>
      <c r="K34" s="5256">
        <f>K33-G34</f>
        <v>32634371</v>
      </c>
    </row>
    <row r="35" spans="1:11">
      <c r="A35" s="3364"/>
      <c r="B35" s="5224"/>
      <c r="C35" s="555" t="s">
        <v>1342</v>
      </c>
      <c r="D35" s="5227" t="s">
        <v>918</v>
      </c>
      <c r="E35" s="5235"/>
      <c r="F35" s="5220"/>
      <c r="G35" s="5220"/>
      <c r="H35" s="515"/>
      <c r="I35" s="5220"/>
      <c r="J35" s="559"/>
      <c r="K35" s="5256"/>
    </row>
    <row r="36" spans="1:11">
      <c r="A36" s="557"/>
      <c r="B36" s="5222"/>
      <c r="C36" s="1795"/>
      <c r="D36" s="576"/>
      <c r="E36" s="582"/>
      <c r="F36" s="577"/>
      <c r="G36" s="577"/>
      <c r="H36" s="600"/>
      <c r="I36" s="577"/>
      <c r="J36" s="585">
        <v>750</v>
      </c>
      <c r="K36" s="5257">
        <f>K34+J36</f>
        <v>32635121</v>
      </c>
    </row>
    <row r="37" spans="1:11">
      <c r="A37" s="9515"/>
      <c r="B37" s="1005"/>
      <c r="C37" s="556" t="s">
        <v>815</v>
      </c>
      <c r="D37" s="5226" t="s">
        <v>1283</v>
      </c>
      <c r="E37" s="5223" t="s">
        <v>1346</v>
      </c>
      <c r="F37" s="5219"/>
      <c r="G37" s="5219">
        <v>637560</v>
      </c>
      <c r="H37" s="534"/>
      <c r="I37" s="5219"/>
      <c r="J37" s="595"/>
      <c r="K37" s="5256">
        <f>K36-G37</f>
        <v>31997561</v>
      </c>
    </row>
    <row r="38" spans="1:11">
      <c r="A38" s="9516"/>
      <c r="B38" s="533"/>
      <c r="C38" s="555" t="s">
        <v>1282</v>
      </c>
      <c r="D38" s="5227" t="s">
        <v>250</v>
      </c>
      <c r="E38" s="5224"/>
      <c r="F38" s="5220"/>
      <c r="G38" s="5220"/>
      <c r="H38" s="515"/>
      <c r="I38" s="5220"/>
      <c r="J38" s="595"/>
      <c r="K38" s="5256"/>
    </row>
    <row r="39" spans="1:11">
      <c r="A39" s="3365"/>
      <c r="B39" s="1988"/>
      <c r="C39" s="532"/>
      <c r="D39" s="576"/>
      <c r="E39" s="582"/>
      <c r="F39" s="577"/>
      <c r="G39" s="577"/>
      <c r="H39" s="1962"/>
      <c r="I39" s="577"/>
      <c r="J39" s="585">
        <v>1800</v>
      </c>
      <c r="K39" s="5257">
        <f>K37+J39</f>
        <v>31999361</v>
      </c>
    </row>
    <row r="40" spans="1:11">
      <c r="A40" s="9515"/>
      <c r="B40" s="5223"/>
      <c r="C40" s="474" t="s">
        <v>796</v>
      </c>
      <c r="D40" s="518" t="s">
        <v>1283</v>
      </c>
      <c r="E40" s="5223" t="s">
        <v>1346</v>
      </c>
      <c r="F40" s="5241"/>
      <c r="G40" s="5219">
        <v>111300</v>
      </c>
      <c r="H40" s="5219"/>
      <c r="I40" s="5219"/>
      <c r="J40" s="595"/>
      <c r="K40" s="5256">
        <f>K39-G40</f>
        <v>31888061</v>
      </c>
    </row>
    <row r="41" spans="1:11">
      <c r="A41" s="9516"/>
      <c r="B41" s="5224"/>
      <c r="C41" s="477" t="s">
        <v>1341</v>
      </c>
      <c r="D41" s="519" t="s">
        <v>250</v>
      </c>
      <c r="E41" s="5224"/>
      <c r="F41" s="5220"/>
      <c r="G41" s="5220"/>
      <c r="H41" s="5220"/>
      <c r="I41" s="5220"/>
      <c r="J41" s="559"/>
      <c r="K41" s="5256"/>
    </row>
    <row r="42" spans="1:11">
      <c r="A42" s="554"/>
      <c r="B42" s="527"/>
      <c r="C42" s="532"/>
      <c r="D42" s="576"/>
      <c r="E42" s="582"/>
      <c r="F42" s="577"/>
      <c r="G42" s="577"/>
      <c r="H42" s="600"/>
      <c r="I42" s="577"/>
      <c r="J42" s="585">
        <v>750</v>
      </c>
      <c r="K42" s="5257">
        <f>K40+J42</f>
        <v>31888811</v>
      </c>
    </row>
    <row r="43" spans="1:11">
      <c r="A43" s="525"/>
      <c r="B43" s="5223"/>
      <c r="C43" s="497" t="s">
        <v>821</v>
      </c>
      <c r="D43" s="5226" t="s">
        <v>558</v>
      </c>
      <c r="E43" s="5234" t="s">
        <v>251</v>
      </c>
      <c r="F43" s="5219"/>
      <c r="G43" s="5219">
        <v>621886</v>
      </c>
      <c r="H43" s="537"/>
      <c r="I43" s="5219"/>
      <c r="J43" s="537"/>
      <c r="K43" s="5252">
        <f>K42-G43</f>
        <v>31266925</v>
      </c>
    </row>
    <row r="44" spans="1:11">
      <c r="A44" s="554"/>
      <c r="B44" s="5224"/>
      <c r="C44" s="497" t="s">
        <v>1018</v>
      </c>
      <c r="D44" s="5227" t="s">
        <v>250</v>
      </c>
      <c r="E44" s="5235"/>
      <c r="F44" s="5220"/>
      <c r="G44" s="5220"/>
      <c r="H44" s="537"/>
      <c r="I44" s="5220"/>
      <c r="J44" s="537"/>
      <c r="K44" s="5253"/>
    </row>
    <row r="45" spans="1:11">
      <c r="A45" s="2497"/>
      <c r="B45" s="5222"/>
      <c r="C45" s="532"/>
      <c r="D45" s="576"/>
      <c r="E45" s="582"/>
      <c r="F45" s="586"/>
      <c r="G45" s="586"/>
      <c r="H45" s="586"/>
      <c r="I45" s="586"/>
      <c r="J45" s="585">
        <v>1800</v>
      </c>
      <c r="K45" s="5253">
        <f>K43+J45</f>
        <v>31268725</v>
      </c>
    </row>
    <row r="46" spans="1:11">
      <c r="A46" s="525"/>
      <c r="B46" s="5223"/>
      <c r="C46" s="497" t="s">
        <v>799</v>
      </c>
      <c r="D46" s="5226" t="s">
        <v>558</v>
      </c>
      <c r="E46" s="5234" t="s">
        <v>251</v>
      </c>
      <c r="F46" s="5241"/>
      <c r="G46" s="5219">
        <v>79800</v>
      </c>
      <c r="H46" s="537"/>
      <c r="I46" s="5219"/>
      <c r="J46" s="537"/>
      <c r="K46" s="5252">
        <f>K45-G46</f>
        <v>31188925</v>
      </c>
    </row>
    <row r="47" spans="1:11">
      <c r="A47" s="554"/>
      <c r="B47" s="5224"/>
      <c r="C47" s="497" t="s">
        <v>800</v>
      </c>
      <c r="D47" s="5227" t="s">
        <v>250</v>
      </c>
      <c r="E47" s="5235"/>
      <c r="F47" s="5220"/>
      <c r="G47" s="5220"/>
      <c r="H47" s="537"/>
      <c r="I47" s="5220"/>
      <c r="J47" s="537"/>
      <c r="K47" s="5253"/>
    </row>
    <row r="48" spans="1:11">
      <c r="A48" s="2497"/>
      <c r="B48" s="5222"/>
      <c r="C48" s="532"/>
      <c r="D48" s="576"/>
      <c r="E48" s="582"/>
      <c r="F48" s="586"/>
      <c r="G48" s="586"/>
      <c r="H48" s="586"/>
      <c r="I48" s="586"/>
      <c r="J48" s="585">
        <v>750</v>
      </c>
      <c r="K48" s="5253">
        <f>K46+J48</f>
        <v>31189675</v>
      </c>
    </row>
    <row r="49" spans="1:11">
      <c r="A49" s="525"/>
      <c r="B49" s="5223"/>
      <c r="C49" s="517" t="s">
        <v>796</v>
      </c>
      <c r="D49" s="5226" t="s">
        <v>1036</v>
      </c>
      <c r="E49" s="5223" t="s">
        <v>499</v>
      </c>
      <c r="F49" s="5241"/>
      <c r="G49" s="5219">
        <v>57800</v>
      </c>
      <c r="H49" s="534"/>
      <c r="I49" s="5219"/>
      <c r="J49" s="595"/>
      <c r="K49" s="5252">
        <f>K48-G49</f>
        <v>31131875</v>
      </c>
    </row>
    <row r="50" spans="1:11">
      <c r="A50" s="554"/>
      <c r="B50" s="5224"/>
      <c r="C50" s="555" t="s">
        <v>802</v>
      </c>
      <c r="D50" s="5227" t="s">
        <v>200</v>
      </c>
      <c r="E50" s="5224"/>
      <c r="F50" s="5220"/>
      <c r="G50" s="5220"/>
      <c r="H50" s="515"/>
      <c r="I50" s="5220"/>
      <c r="J50" s="559"/>
      <c r="K50" s="5253"/>
    </row>
    <row r="51" spans="1:11">
      <c r="A51" s="2497"/>
      <c r="B51" s="5222"/>
      <c r="C51" s="532"/>
      <c r="D51" s="576"/>
      <c r="E51" s="582"/>
      <c r="F51" s="577"/>
      <c r="G51" s="577"/>
      <c r="H51" s="600"/>
      <c r="I51" s="577"/>
      <c r="J51" s="585">
        <v>750</v>
      </c>
      <c r="K51" s="5253">
        <f>K49+J51</f>
        <v>31132625</v>
      </c>
    </row>
    <row r="52" spans="1:11">
      <c r="A52" s="525"/>
      <c r="B52" s="5223"/>
      <c r="C52" s="474" t="s">
        <v>781</v>
      </c>
      <c r="D52" s="5226" t="s">
        <v>1285</v>
      </c>
      <c r="E52" s="5223" t="s">
        <v>1320</v>
      </c>
      <c r="F52" s="5219"/>
      <c r="G52" s="5219">
        <v>20140</v>
      </c>
      <c r="H52" s="534"/>
      <c r="I52" s="5219"/>
      <c r="J52" s="5242"/>
      <c r="K52" s="5252">
        <f>K51-G52</f>
        <v>31112485</v>
      </c>
    </row>
    <row r="53" spans="1:11">
      <c r="A53" s="554"/>
      <c r="B53" s="5224"/>
      <c r="C53" s="477" t="s">
        <v>1092</v>
      </c>
      <c r="D53" s="5227" t="s">
        <v>38</v>
      </c>
      <c r="E53" s="5224"/>
      <c r="F53" s="5220"/>
      <c r="G53" s="5220"/>
      <c r="H53" s="515"/>
      <c r="I53" s="5220"/>
      <c r="J53" s="5243"/>
      <c r="K53" s="5253"/>
    </row>
    <row r="54" spans="1:11">
      <c r="A54" s="2497"/>
      <c r="B54" s="5222"/>
      <c r="C54" s="1436"/>
      <c r="D54" s="1436"/>
      <c r="E54" s="1436"/>
      <c r="F54" s="577"/>
      <c r="G54" s="577"/>
      <c r="H54" s="600"/>
      <c r="I54" s="577"/>
      <c r="J54" s="604">
        <v>1500</v>
      </c>
      <c r="K54" s="5253">
        <f>K52+J54</f>
        <v>31113985</v>
      </c>
    </row>
    <row r="55" spans="1:11">
      <c r="A55" s="525"/>
      <c r="B55" s="5223"/>
      <c r="C55" s="556" t="s">
        <v>781</v>
      </c>
      <c r="D55" s="5226" t="s">
        <v>1344</v>
      </c>
      <c r="E55" s="1136" t="s">
        <v>1349</v>
      </c>
      <c r="F55" s="5219"/>
      <c r="G55" s="5231">
        <v>88140</v>
      </c>
      <c r="H55" s="5219"/>
      <c r="I55" s="5219"/>
      <c r="J55" s="5242"/>
      <c r="K55" s="5252">
        <f>K54-G55</f>
        <v>31025845</v>
      </c>
    </row>
    <row r="56" spans="1:11">
      <c r="A56" s="554"/>
      <c r="B56" s="5224"/>
      <c r="C56" s="555" t="s">
        <v>1343</v>
      </c>
      <c r="D56" s="5227" t="s">
        <v>1543</v>
      </c>
      <c r="E56" s="5235"/>
      <c r="F56" s="5220"/>
      <c r="G56" s="5232"/>
      <c r="H56" s="5220"/>
      <c r="I56" s="5220"/>
      <c r="J56" s="5243"/>
      <c r="K56" s="5253"/>
    </row>
    <row r="57" spans="1:11">
      <c r="A57" s="554"/>
      <c r="B57" s="5222"/>
      <c r="C57" s="532"/>
      <c r="D57" s="576"/>
      <c r="E57" s="582"/>
      <c r="F57" s="577"/>
      <c r="G57" s="577"/>
      <c r="H57" s="600"/>
      <c r="I57" s="577"/>
      <c r="J57" s="604">
        <v>1500</v>
      </c>
      <c r="K57" s="5253">
        <f>K55+J57</f>
        <v>31027345</v>
      </c>
    </row>
    <row r="58" spans="1:11">
      <c r="A58" s="525"/>
      <c r="B58" s="5223"/>
      <c r="C58" s="556" t="s">
        <v>781</v>
      </c>
      <c r="D58" s="5226" t="s">
        <v>1344</v>
      </c>
      <c r="E58" s="1136" t="s">
        <v>1349</v>
      </c>
      <c r="F58" s="5219"/>
      <c r="G58" s="5231">
        <v>24140</v>
      </c>
      <c r="H58" s="5219"/>
      <c r="I58" s="5219"/>
      <c r="J58" s="5242"/>
      <c r="K58" s="5252">
        <f>K57-G58</f>
        <v>31003205</v>
      </c>
    </row>
    <row r="59" spans="1:11">
      <c r="A59" s="554"/>
      <c r="B59" s="5224"/>
      <c r="C59" s="555" t="s">
        <v>2121</v>
      </c>
      <c r="D59" s="5227" t="s">
        <v>1543</v>
      </c>
      <c r="E59" s="5235"/>
      <c r="F59" s="5220"/>
      <c r="G59" s="5232"/>
      <c r="H59" s="5220"/>
      <c r="I59" s="5220"/>
      <c r="J59" s="5243"/>
      <c r="K59" s="5253"/>
    </row>
    <row r="60" spans="1:11">
      <c r="A60" s="554"/>
      <c r="B60" s="5222"/>
      <c r="C60" s="532"/>
      <c r="D60" s="576"/>
      <c r="E60" s="582"/>
      <c r="F60" s="577"/>
      <c r="G60" s="577"/>
      <c r="H60" s="600"/>
      <c r="I60" s="577"/>
      <c r="J60" s="604">
        <v>1500</v>
      </c>
      <c r="K60" s="5253">
        <f>K58+J60</f>
        <v>31004705</v>
      </c>
    </row>
    <row r="61" spans="1:11">
      <c r="A61" s="525"/>
      <c r="B61" s="5223"/>
      <c r="C61" s="517" t="s">
        <v>781</v>
      </c>
      <c r="D61" s="5226" t="s">
        <v>1560</v>
      </c>
      <c r="E61" s="5223" t="s">
        <v>1603</v>
      </c>
      <c r="F61" s="5219"/>
      <c r="G61" s="5219">
        <v>39140</v>
      </c>
      <c r="H61" s="5219"/>
      <c r="I61" s="5219"/>
      <c r="J61" s="5242"/>
      <c r="K61" s="5252">
        <f>K60-G61</f>
        <v>30965565</v>
      </c>
    </row>
    <row r="62" spans="1:11">
      <c r="A62" s="554"/>
      <c r="B62" s="5224"/>
      <c r="C62" s="477" t="s">
        <v>1559</v>
      </c>
      <c r="D62" s="5227" t="s">
        <v>38</v>
      </c>
      <c r="E62" s="5224"/>
      <c r="F62" s="5220"/>
      <c r="G62" s="5220"/>
      <c r="H62" s="5220"/>
      <c r="I62" s="5220"/>
      <c r="J62" s="5243"/>
      <c r="K62" s="5253"/>
    </row>
    <row r="63" spans="1:11">
      <c r="A63" s="554"/>
      <c r="B63" s="5222"/>
      <c r="C63" s="532"/>
      <c r="D63" s="583"/>
      <c r="E63" s="582"/>
      <c r="F63" s="575"/>
      <c r="G63" s="575"/>
      <c r="H63" s="586"/>
      <c r="I63" s="575"/>
      <c r="J63" s="585">
        <v>1500</v>
      </c>
      <c r="K63" s="5253">
        <f>K61+J63</f>
        <v>30967065</v>
      </c>
    </row>
    <row r="64" spans="1:11">
      <c r="A64" s="525"/>
      <c r="B64" s="5223"/>
      <c r="C64" s="474" t="s">
        <v>815</v>
      </c>
      <c r="D64" s="485" t="s">
        <v>1887</v>
      </c>
      <c r="E64" s="5223" t="s">
        <v>1888</v>
      </c>
      <c r="F64" s="5241"/>
      <c r="G64" s="5219">
        <v>1291356</v>
      </c>
      <c r="H64" s="5229"/>
      <c r="I64" s="5219"/>
      <c r="J64" s="534"/>
      <c r="K64" s="5252">
        <f>K63-G64</f>
        <v>29675709</v>
      </c>
    </row>
    <row r="65" spans="1:11">
      <c r="A65" s="554"/>
      <c r="B65" s="5224"/>
      <c r="C65" s="477" t="s">
        <v>1886</v>
      </c>
      <c r="D65" s="486" t="s">
        <v>1951</v>
      </c>
      <c r="E65" s="5224"/>
      <c r="F65" s="5220"/>
      <c r="G65" s="5220"/>
      <c r="H65" s="5230"/>
      <c r="I65" s="5220"/>
      <c r="J65" s="537"/>
      <c r="K65" s="5253"/>
    </row>
    <row r="66" spans="1:11">
      <c r="A66" s="554"/>
      <c r="B66" s="5222"/>
      <c r="C66" s="891"/>
      <c r="D66" s="891"/>
      <c r="E66" s="891"/>
      <c r="F66" s="586"/>
      <c r="G66" s="588"/>
      <c r="H66" s="586"/>
      <c r="I66" s="586"/>
      <c r="J66" s="585">
        <v>1800</v>
      </c>
      <c r="K66" s="5253">
        <f>K64+J66</f>
        <v>29677509</v>
      </c>
    </row>
    <row r="67" spans="1:11">
      <c r="A67" s="525"/>
      <c r="B67" s="5223"/>
      <c r="C67" s="474" t="s">
        <v>815</v>
      </c>
      <c r="D67" s="485" t="s">
        <v>1887</v>
      </c>
      <c r="E67" s="5223" t="s">
        <v>1888</v>
      </c>
      <c r="F67" s="5219"/>
      <c r="G67" s="5219">
        <v>463099</v>
      </c>
      <c r="H67" s="534"/>
      <c r="I67" s="5219"/>
      <c r="J67" s="537"/>
      <c r="K67" s="5252">
        <f>K66-G67</f>
        <v>29214410</v>
      </c>
    </row>
    <row r="68" spans="1:11">
      <c r="A68" s="554"/>
      <c r="B68" s="5224"/>
      <c r="C68" s="477" t="s">
        <v>1889</v>
      </c>
      <c r="D68" s="486" t="s">
        <v>1951</v>
      </c>
      <c r="E68" s="5224"/>
      <c r="F68" s="5220"/>
      <c r="G68" s="5220"/>
      <c r="H68" s="537"/>
      <c r="I68" s="5220"/>
      <c r="J68" s="537"/>
      <c r="K68" s="5253"/>
    </row>
    <row r="69" spans="1:11">
      <c r="A69" s="554"/>
      <c r="B69" s="5222"/>
      <c r="C69" s="532"/>
      <c r="D69" s="576"/>
      <c r="E69" s="582"/>
      <c r="F69" s="586"/>
      <c r="G69" s="586"/>
      <c r="H69" s="586"/>
      <c r="I69" s="586"/>
      <c r="J69" s="585">
        <v>1800</v>
      </c>
      <c r="K69" s="5257">
        <f>K67+J69</f>
        <v>29216210</v>
      </c>
    </row>
    <row r="70" spans="1:11">
      <c r="A70" s="525"/>
      <c r="B70" s="5223"/>
      <c r="C70" s="474" t="s">
        <v>815</v>
      </c>
      <c r="D70" s="5226" t="s">
        <v>568</v>
      </c>
      <c r="E70" s="5223" t="s">
        <v>715</v>
      </c>
      <c r="F70" s="5219"/>
      <c r="G70" s="5219">
        <v>456680</v>
      </c>
      <c r="H70" s="5219"/>
      <c r="I70" s="5219"/>
      <c r="J70" s="464"/>
      <c r="K70" s="5252">
        <f>K69-G70</f>
        <v>28759530</v>
      </c>
    </row>
    <row r="71" spans="1:11">
      <c r="A71" s="554"/>
      <c r="B71" s="5224"/>
      <c r="C71" s="477" t="s">
        <v>833</v>
      </c>
      <c r="D71" s="5227" t="s">
        <v>250</v>
      </c>
      <c r="E71" s="5224"/>
      <c r="F71" s="5220"/>
      <c r="G71" s="5220"/>
      <c r="H71" s="5220"/>
      <c r="I71" s="5220"/>
      <c r="J71" s="559"/>
      <c r="K71" s="5253"/>
    </row>
    <row r="72" spans="1:11">
      <c r="A72" s="554"/>
      <c r="B72" s="5222"/>
      <c r="C72" s="528"/>
      <c r="D72" s="576"/>
      <c r="E72" s="528"/>
      <c r="F72" s="528"/>
      <c r="G72" s="585"/>
      <c r="H72" s="600"/>
      <c r="I72" s="577"/>
      <c r="J72" s="604">
        <v>1800</v>
      </c>
      <c r="K72" s="5253">
        <f>K70+J72</f>
        <v>28761330</v>
      </c>
    </row>
    <row r="73" spans="1:11">
      <c r="A73" s="525"/>
      <c r="B73" s="5223"/>
      <c r="C73" s="474" t="s">
        <v>781</v>
      </c>
      <c r="D73" s="518" t="s">
        <v>568</v>
      </c>
      <c r="E73" s="5223" t="s">
        <v>715</v>
      </c>
      <c r="F73" s="5219"/>
      <c r="G73" s="5219">
        <v>33540</v>
      </c>
      <c r="H73" s="5219"/>
      <c r="I73" s="5219"/>
      <c r="J73" s="5219"/>
      <c r="K73" s="5252">
        <f>K72-G73</f>
        <v>28727790</v>
      </c>
    </row>
    <row r="74" spans="1:11">
      <c r="A74" s="554"/>
      <c r="B74" s="5224"/>
      <c r="C74" s="477" t="s">
        <v>793</v>
      </c>
      <c r="D74" s="519" t="s">
        <v>250</v>
      </c>
      <c r="E74" s="5224"/>
      <c r="F74" s="5220"/>
      <c r="G74" s="5220"/>
      <c r="H74" s="5220"/>
      <c r="I74" s="5220"/>
      <c r="J74" s="5220"/>
      <c r="K74" s="5253"/>
    </row>
    <row r="75" spans="1:11">
      <c r="A75" s="554"/>
      <c r="B75" s="5222"/>
      <c r="C75" s="532"/>
      <c r="D75" s="576"/>
      <c r="E75" s="582"/>
      <c r="F75" s="577"/>
      <c r="G75" s="577"/>
      <c r="H75" s="600"/>
      <c r="I75" s="577"/>
      <c r="J75" s="604">
        <v>1500</v>
      </c>
      <c r="K75" s="5253">
        <f>K73+J75</f>
        <v>28729290</v>
      </c>
    </row>
    <row r="76" spans="1:11">
      <c r="A76" s="525"/>
      <c r="B76" s="5223"/>
      <c r="C76" s="517" t="s">
        <v>796</v>
      </c>
      <c r="D76" s="5262" t="s">
        <v>1983</v>
      </c>
      <c r="E76" s="5264" t="s">
        <v>1985</v>
      </c>
      <c r="F76" s="5271"/>
      <c r="G76" s="5266">
        <v>217800</v>
      </c>
      <c r="H76" s="537"/>
      <c r="I76" s="1975"/>
      <c r="J76" s="595"/>
      <c r="K76" s="5252">
        <f>K75-G76</f>
        <v>28511490</v>
      </c>
    </row>
    <row r="77" spans="1:11">
      <c r="A77" s="554"/>
      <c r="B77" s="5224"/>
      <c r="C77" s="555" t="s">
        <v>1982</v>
      </c>
      <c r="D77" s="5263" t="s">
        <v>1984</v>
      </c>
      <c r="E77" s="5265"/>
      <c r="F77" s="5267"/>
      <c r="G77" s="5267"/>
      <c r="H77" s="515"/>
      <c r="I77" s="1976"/>
      <c r="J77" s="595"/>
      <c r="K77" s="5253"/>
    </row>
    <row r="78" spans="1:11">
      <c r="A78" s="554"/>
      <c r="B78" s="5222"/>
      <c r="C78" s="532"/>
      <c r="D78" s="528"/>
      <c r="E78" s="584"/>
      <c r="F78" s="577"/>
      <c r="G78" s="577"/>
      <c r="H78" s="600"/>
      <c r="I78" s="2034"/>
      <c r="J78" s="585">
        <v>750</v>
      </c>
      <c r="K78" s="5253">
        <f>K76+J78</f>
        <v>28512240</v>
      </c>
    </row>
    <row r="79" spans="1:11">
      <c r="A79" s="525"/>
      <c r="B79" s="5223"/>
      <c r="C79" s="556" t="s">
        <v>815</v>
      </c>
      <c r="D79" s="5262" t="s">
        <v>1657</v>
      </c>
      <c r="E79" s="5264" t="s">
        <v>135</v>
      </c>
      <c r="F79" s="5266"/>
      <c r="G79" s="5266">
        <v>130608</v>
      </c>
      <c r="H79" s="5266"/>
      <c r="I79" s="5266"/>
      <c r="J79" s="595"/>
      <c r="K79" s="5252">
        <f>K78-G79</f>
        <v>28381632</v>
      </c>
    </row>
    <row r="80" spans="1:11">
      <c r="A80" s="554"/>
      <c r="B80" s="5224"/>
      <c r="C80" s="555" t="s">
        <v>1656</v>
      </c>
      <c r="D80" s="5263" t="s">
        <v>956</v>
      </c>
      <c r="E80" s="5265"/>
      <c r="F80" s="5267"/>
      <c r="G80" s="5267"/>
      <c r="H80" s="5267"/>
      <c r="I80" s="5267"/>
      <c r="J80" s="559"/>
      <c r="K80" s="5253"/>
    </row>
    <row r="81" spans="1:11">
      <c r="A81" s="554"/>
      <c r="B81" s="5222"/>
      <c r="C81" s="532"/>
      <c r="D81" s="576"/>
      <c r="E81" s="605"/>
      <c r="F81" s="577"/>
      <c r="G81" s="577"/>
      <c r="H81" s="586"/>
      <c r="I81" s="577"/>
      <c r="J81" s="585">
        <v>1800</v>
      </c>
      <c r="K81" s="5253">
        <f>K79+J81</f>
        <v>28383432</v>
      </c>
    </row>
    <row r="82" spans="1:11">
      <c r="A82" s="525"/>
      <c r="B82" s="5223"/>
      <c r="C82" s="556" t="s">
        <v>796</v>
      </c>
      <c r="D82" s="5262" t="s">
        <v>1657</v>
      </c>
      <c r="E82" s="5264" t="s">
        <v>135</v>
      </c>
      <c r="F82" s="5266"/>
      <c r="G82" s="5266">
        <v>118800</v>
      </c>
      <c r="H82" s="537"/>
      <c r="I82" s="5266"/>
      <c r="J82" s="595"/>
      <c r="K82" s="5252">
        <f>K81-G82</f>
        <v>28264632</v>
      </c>
    </row>
    <row r="83" spans="1:11">
      <c r="A83" s="554"/>
      <c r="B83" s="5224"/>
      <c r="C83" s="555" t="s">
        <v>1658</v>
      </c>
      <c r="D83" s="5263" t="s">
        <v>956</v>
      </c>
      <c r="E83" s="5265"/>
      <c r="F83" s="5267"/>
      <c r="G83" s="5267"/>
      <c r="H83" s="515"/>
      <c r="I83" s="5267"/>
      <c r="J83" s="559"/>
      <c r="K83" s="5253"/>
    </row>
    <row r="84" spans="1:11">
      <c r="A84" s="554"/>
      <c r="B84" s="5222"/>
      <c r="C84" s="532"/>
      <c r="D84" s="576"/>
      <c r="E84" s="582"/>
      <c r="F84" s="577"/>
      <c r="G84" s="577"/>
      <c r="H84" s="600"/>
      <c r="I84" s="577"/>
      <c r="J84" s="585">
        <v>750</v>
      </c>
      <c r="K84" s="5253">
        <f>K82+J84</f>
        <v>28265382</v>
      </c>
    </row>
    <row r="85" spans="1:11">
      <c r="A85" s="525"/>
      <c r="B85" s="5223"/>
      <c r="C85" s="556" t="s">
        <v>1710</v>
      </c>
      <c r="D85" s="5274" t="s">
        <v>1766</v>
      </c>
      <c r="E85" s="974"/>
      <c r="F85" s="5271"/>
      <c r="G85" s="5266"/>
      <c r="H85" s="5266">
        <v>931140</v>
      </c>
      <c r="I85" s="5266"/>
      <c r="J85" s="464"/>
      <c r="K85" s="5252">
        <f>K84-H85</f>
        <v>27334242</v>
      </c>
    </row>
    <row r="86" spans="1:11">
      <c r="A86" s="554"/>
      <c r="B86" s="5224"/>
      <c r="C86" s="555" t="s">
        <v>1765</v>
      </c>
      <c r="D86" s="5263"/>
      <c r="E86" s="5265"/>
      <c r="F86" s="5267"/>
      <c r="G86" s="5267"/>
      <c r="H86" s="5267"/>
      <c r="I86" s="5267"/>
      <c r="J86" s="559"/>
      <c r="K86" s="5253"/>
    </row>
    <row r="87" spans="1:11">
      <c r="A87" s="554"/>
      <c r="B87" s="5222"/>
      <c r="C87" s="1436"/>
      <c r="D87" s="1436"/>
      <c r="E87" s="1436"/>
      <c r="F87" s="577"/>
      <c r="G87" s="577"/>
      <c r="H87" s="600"/>
      <c r="I87" s="577"/>
      <c r="J87" s="585">
        <v>1500</v>
      </c>
      <c r="K87" s="5253">
        <f>K85+J87</f>
        <v>27335742</v>
      </c>
    </row>
    <row r="88" spans="1:11">
      <c r="A88" s="557"/>
      <c r="B88" s="5223"/>
      <c r="C88" s="556" t="s">
        <v>1710</v>
      </c>
      <c r="D88" s="5262" t="s">
        <v>1768</v>
      </c>
      <c r="E88" s="5264"/>
      <c r="F88" s="5271"/>
      <c r="G88" s="5266"/>
      <c r="H88" s="5266">
        <v>187140</v>
      </c>
      <c r="I88" s="5266"/>
      <c r="J88" s="464"/>
      <c r="K88" s="5252">
        <f>K87-H88</f>
        <v>27148602</v>
      </c>
    </row>
    <row r="89" spans="1:11">
      <c r="A89" s="554"/>
      <c r="B89" s="5224"/>
      <c r="C89" s="555" t="s">
        <v>1767</v>
      </c>
      <c r="D89" s="5263"/>
      <c r="E89" s="5265"/>
      <c r="F89" s="5267"/>
      <c r="G89" s="5267"/>
      <c r="H89" s="5267"/>
      <c r="I89" s="5267"/>
      <c r="J89" s="559"/>
      <c r="K89" s="5253"/>
    </row>
    <row r="90" spans="1:11">
      <c r="A90" s="554"/>
      <c r="B90" s="5222"/>
      <c r="C90" s="1436"/>
      <c r="D90" s="1436"/>
      <c r="E90" s="1436"/>
      <c r="F90" s="577"/>
      <c r="G90" s="577"/>
      <c r="H90" s="600"/>
      <c r="I90" s="577"/>
      <c r="J90" s="585">
        <v>1500</v>
      </c>
      <c r="K90" s="5253">
        <f>K88+J90</f>
        <v>27150102</v>
      </c>
    </row>
    <row r="91" spans="1:11">
      <c r="A91" s="557"/>
      <c r="B91" s="5223"/>
      <c r="C91" s="556" t="s">
        <v>1710</v>
      </c>
      <c r="D91" s="5262" t="s">
        <v>1770</v>
      </c>
      <c r="E91" s="5264"/>
      <c r="F91" s="5271"/>
      <c r="G91" s="5266"/>
      <c r="H91" s="5266">
        <v>484640</v>
      </c>
      <c r="I91" s="5266"/>
      <c r="J91" s="464"/>
      <c r="K91" s="5252">
        <f>K90-H91</f>
        <v>26665462</v>
      </c>
    </row>
    <row r="92" spans="1:11">
      <c r="A92" s="554"/>
      <c r="B92" s="5224"/>
      <c r="C92" s="555" t="s">
        <v>1769</v>
      </c>
      <c r="D92" s="5263"/>
      <c r="E92" s="5265"/>
      <c r="F92" s="5267"/>
      <c r="G92" s="5267"/>
      <c r="H92" s="5267"/>
      <c r="I92" s="5267"/>
      <c r="J92" s="559"/>
      <c r="K92" s="5253"/>
    </row>
    <row r="93" spans="1:11">
      <c r="A93" s="554"/>
      <c r="B93" s="5222"/>
      <c r="C93" s="532"/>
      <c r="D93" s="576"/>
      <c r="E93" s="582"/>
      <c r="F93" s="577"/>
      <c r="G93" s="577"/>
      <c r="H93" s="600"/>
      <c r="I93" s="577"/>
      <c r="J93" s="585">
        <v>1500</v>
      </c>
      <c r="K93" s="5253">
        <f>K91+J93</f>
        <v>26666962</v>
      </c>
    </row>
    <row r="94" spans="1:11">
      <c r="A94" s="525"/>
      <c r="B94" s="5223"/>
      <c r="C94" s="556" t="s">
        <v>1710</v>
      </c>
      <c r="D94" s="5262" t="s">
        <v>956</v>
      </c>
      <c r="E94" s="5264"/>
      <c r="F94" s="5266"/>
      <c r="G94" s="5266"/>
      <c r="H94" s="5266">
        <v>12045900</v>
      </c>
      <c r="I94" s="5266"/>
      <c r="J94" s="595"/>
      <c r="K94" s="5252">
        <f>K93-H94</f>
        <v>14621062</v>
      </c>
    </row>
    <row r="95" spans="1:11">
      <c r="A95" s="554"/>
      <c r="B95" s="5224"/>
      <c r="C95" s="555" t="s">
        <v>1771</v>
      </c>
      <c r="D95" s="5263"/>
      <c r="E95" s="5265"/>
      <c r="F95" s="5267"/>
      <c r="G95" s="5267"/>
      <c r="H95" s="5267"/>
      <c r="I95" s="5267"/>
      <c r="J95" s="559"/>
      <c r="K95" s="5253"/>
    </row>
    <row r="96" spans="1:11">
      <c r="A96" s="554"/>
      <c r="B96" s="5222"/>
      <c r="C96" s="532"/>
      <c r="D96" s="576"/>
      <c r="E96" s="582"/>
      <c r="F96" s="577"/>
      <c r="G96" s="577"/>
      <c r="H96" s="600"/>
      <c r="I96" s="577"/>
      <c r="J96" s="585">
        <v>1500</v>
      </c>
      <c r="K96" s="5253">
        <f>K94+J96</f>
        <v>14622562</v>
      </c>
    </row>
    <row r="97" spans="1:11">
      <c r="A97" s="557"/>
      <c r="B97" s="5223"/>
      <c r="C97" s="556" t="s">
        <v>1710</v>
      </c>
      <c r="D97" s="5262" t="s">
        <v>1945</v>
      </c>
      <c r="E97" s="5264"/>
      <c r="F97" s="5266"/>
      <c r="G97" s="5266"/>
      <c r="H97" s="5266">
        <v>494140</v>
      </c>
      <c r="I97" s="5266"/>
      <c r="J97" s="595"/>
      <c r="K97" s="5252">
        <f>K96-H97</f>
        <v>14128422</v>
      </c>
    </row>
    <row r="98" spans="1:11">
      <c r="A98" s="554"/>
      <c r="B98" s="5224"/>
      <c r="C98" s="555" t="s">
        <v>1944</v>
      </c>
      <c r="D98" s="5263"/>
      <c r="E98" s="5265"/>
      <c r="F98" s="5267"/>
      <c r="G98" s="5267"/>
      <c r="H98" s="5267"/>
      <c r="I98" s="5267"/>
      <c r="J98" s="559"/>
      <c r="K98" s="5253"/>
    </row>
    <row r="99" spans="1:11">
      <c r="A99" s="554"/>
      <c r="B99" s="5222"/>
      <c r="C99" s="532"/>
      <c r="D99" s="576"/>
      <c r="E99" s="582"/>
      <c r="F99" s="577"/>
      <c r="G99" s="577"/>
      <c r="H99" s="600"/>
      <c r="I99" s="577"/>
      <c r="J99" s="585">
        <v>1500</v>
      </c>
      <c r="K99" s="5253">
        <f>K97+J99</f>
        <v>14129922</v>
      </c>
    </row>
    <row r="100" spans="1:11">
      <c r="A100" s="525"/>
      <c r="B100" s="5223"/>
      <c r="C100" s="556" t="s">
        <v>1710</v>
      </c>
      <c r="D100" s="5262" t="s">
        <v>2049</v>
      </c>
      <c r="E100" s="5264"/>
      <c r="F100" s="5271"/>
      <c r="G100" s="5266"/>
      <c r="H100" s="5266">
        <v>826640</v>
      </c>
      <c r="I100" s="5266"/>
      <c r="J100" s="464"/>
      <c r="K100" s="5252">
        <f>K99-H100</f>
        <v>13303282</v>
      </c>
    </row>
    <row r="101" spans="1:11">
      <c r="A101" s="554"/>
      <c r="B101" s="5224"/>
      <c r="C101" s="555" t="s">
        <v>2050</v>
      </c>
      <c r="D101" s="5263"/>
      <c r="E101" s="5265"/>
      <c r="F101" s="5267"/>
      <c r="G101" s="5267"/>
      <c r="H101" s="5267"/>
      <c r="I101" s="5267"/>
      <c r="J101" s="559"/>
      <c r="K101" s="5253"/>
    </row>
    <row r="102" spans="1:11">
      <c r="A102" s="554"/>
      <c r="B102" s="5222"/>
      <c r="C102" s="532"/>
      <c r="D102" s="576"/>
      <c r="E102" s="582"/>
      <c r="F102" s="577"/>
      <c r="G102" s="577"/>
      <c r="H102" s="600"/>
      <c r="I102" s="577"/>
      <c r="J102" s="585">
        <v>1500</v>
      </c>
      <c r="K102" s="5253">
        <f>K100+J102</f>
        <v>13304782</v>
      </c>
    </row>
    <row r="103" spans="1:11">
      <c r="A103" s="557"/>
      <c r="B103" s="5223"/>
      <c r="C103" s="517" t="s">
        <v>1716</v>
      </c>
      <c r="D103" s="5262" t="s">
        <v>1717</v>
      </c>
      <c r="E103" s="5264" t="s">
        <v>1423</v>
      </c>
      <c r="F103" s="5268"/>
      <c r="G103" s="5268">
        <v>243900</v>
      </c>
      <c r="H103" s="537"/>
      <c r="I103" s="1975"/>
      <c r="J103" s="595"/>
      <c r="K103" s="5252">
        <f>K102-G103</f>
        <v>13060882</v>
      </c>
    </row>
    <row r="104" spans="1:11">
      <c r="A104" s="554"/>
      <c r="B104" s="5224"/>
      <c r="C104" s="555" t="s">
        <v>1715</v>
      </c>
      <c r="D104" s="5263" t="s">
        <v>956</v>
      </c>
      <c r="E104" s="5265"/>
      <c r="F104" s="5269"/>
      <c r="G104" s="5269"/>
      <c r="H104" s="515"/>
      <c r="I104" s="1976"/>
      <c r="J104" s="595"/>
      <c r="K104" s="5253"/>
    </row>
    <row r="105" spans="1:11">
      <c r="A105" s="554"/>
      <c r="B105" s="5222"/>
      <c r="C105" s="532"/>
      <c r="D105" s="576"/>
      <c r="E105" s="582"/>
      <c r="F105" s="577"/>
      <c r="G105" s="577"/>
      <c r="H105" s="600"/>
      <c r="I105" s="2034"/>
      <c r="J105" s="585">
        <v>750</v>
      </c>
      <c r="K105" s="5253">
        <f>K103+J105</f>
        <v>13061632</v>
      </c>
    </row>
    <row r="106" spans="1:11">
      <c r="A106" s="557"/>
      <c r="B106" s="5223"/>
      <c r="C106" s="457" t="s">
        <v>781</v>
      </c>
      <c r="D106" s="5226" t="s">
        <v>2046</v>
      </c>
      <c r="E106" s="1136" t="s">
        <v>2048</v>
      </c>
      <c r="F106" s="5219"/>
      <c r="G106" s="5219">
        <v>114140</v>
      </c>
      <c r="H106" s="537"/>
      <c r="I106" s="5219"/>
      <c r="J106" s="595"/>
      <c r="K106" s="5252">
        <f>K105-G106</f>
        <v>12947492</v>
      </c>
    </row>
    <row r="107" spans="1:11">
      <c r="A107" s="554"/>
      <c r="B107" s="5224"/>
      <c r="C107" s="461" t="s">
        <v>2045</v>
      </c>
      <c r="D107" s="5227" t="s">
        <v>2047</v>
      </c>
      <c r="E107" s="5235"/>
      <c r="F107" s="5220"/>
      <c r="G107" s="5220"/>
      <c r="H107" s="515"/>
      <c r="I107" s="5220"/>
      <c r="J107" s="595"/>
      <c r="K107" s="5253"/>
    </row>
    <row r="108" spans="1:11">
      <c r="A108" s="554"/>
      <c r="B108" s="5222"/>
      <c r="C108" s="532"/>
      <c r="D108" s="576"/>
      <c r="E108" s="582"/>
      <c r="F108" s="577"/>
      <c r="G108" s="577"/>
      <c r="H108" s="600"/>
      <c r="I108" s="577"/>
      <c r="J108" s="585">
        <v>1500</v>
      </c>
      <c r="K108" s="5253">
        <f>K106+J108</f>
        <v>12948992</v>
      </c>
    </row>
    <row r="109" spans="1:11">
      <c r="A109" s="525"/>
      <c r="B109" s="5223"/>
      <c r="C109" s="474" t="s">
        <v>778</v>
      </c>
      <c r="D109" s="5226" t="s">
        <v>795</v>
      </c>
      <c r="E109" s="5223" t="s">
        <v>454</v>
      </c>
      <c r="F109" s="5219"/>
      <c r="G109" s="5219">
        <v>134140</v>
      </c>
      <c r="H109" s="537"/>
      <c r="I109" s="5219"/>
      <c r="J109" s="537"/>
      <c r="K109" s="5252">
        <f>K108-G109</f>
        <v>12814852</v>
      </c>
    </row>
    <row r="110" spans="1:11">
      <c r="A110" s="554"/>
      <c r="B110" s="5224"/>
      <c r="C110" s="477" t="s">
        <v>794</v>
      </c>
      <c r="D110" s="5227" t="s">
        <v>1345</v>
      </c>
      <c r="E110" s="5224"/>
      <c r="F110" s="5220"/>
      <c r="G110" s="5220"/>
      <c r="H110" s="515"/>
      <c r="I110" s="5220"/>
      <c r="J110" s="515"/>
      <c r="K110" s="5253"/>
    </row>
    <row r="111" spans="1:11">
      <c r="A111" s="554"/>
      <c r="B111" s="5222"/>
      <c r="C111" s="529"/>
      <c r="D111" s="583"/>
      <c r="E111" s="599"/>
      <c r="F111" s="600"/>
      <c r="G111" s="600"/>
      <c r="H111" s="600"/>
      <c r="I111" s="600"/>
      <c r="J111" s="585">
        <v>1500</v>
      </c>
      <c r="K111" s="5253">
        <f>K109+J111</f>
        <v>12816352</v>
      </c>
    </row>
    <row r="112" spans="1:11">
      <c r="A112" s="557"/>
      <c r="B112" s="5223"/>
      <c r="C112" s="474" t="s">
        <v>815</v>
      </c>
      <c r="D112" s="5226" t="s">
        <v>2163</v>
      </c>
      <c r="E112" s="5223" t="s">
        <v>2164</v>
      </c>
      <c r="F112" s="5219"/>
      <c r="G112" s="5219">
        <v>456767</v>
      </c>
      <c r="H112" s="5219"/>
      <c r="I112" s="5219"/>
      <c r="J112" s="5242"/>
      <c r="K112" s="5252">
        <f>K111-G112</f>
        <v>12359585</v>
      </c>
    </row>
    <row r="113" spans="1:11">
      <c r="A113" s="554"/>
      <c r="B113" s="5224"/>
      <c r="C113" s="477" t="s">
        <v>2165</v>
      </c>
      <c r="D113" s="5227" t="s">
        <v>1819</v>
      </c>
      <c r="E113" s="5224"/>
      <c r="F113" s="5232"/>
      <c r="G113" s="5220"/>
      <c r="H113" s="5220"/>
      <c r="I113" s="5220"/>
      <c r="J113" s="5243"/>
      <c r="K113" s="5253"/>
    </row>
    <row r="114" spans="1:11">
      <c r="A114" s="554"/>
      <c r="B114" s="5222"/>
      <c r="C114" s="529"/>
      <c r="D114" s="602"/>
      <c r="E114" s="605"/>
      <c r="F114" s="577"/>
      <c r="G114" s="577"/>
      <c r="H114" s="600"/>
      <c r="I114" s="577"/>
      <c r="J114" s="585">
        <v>1800</v>
      </c>
      <c r="K114" s="5253">
        <f>K112+J114</f>
        <v>12361385</v>
      </c>
    </row>
    <row r="115" spans="1:11">
      <c r="A115" s="525"/>
      <c r="B115" s="5223"/>
      <c r="C115" s="556" t="s">
        <v>815</v>
      </c>
      <c r="D115" s="5226" t="s">
        <v>2131</v>
      </c>
      <c r="E115" s="5223" t="s">
        <v>2132</v>
      </c>
      <c r="F115" s="5241"/>
      <c r="G115" s="5219">
        <v>551334</v>
      </c>
      <c r="H115" s="5219"/>
      <c r="I115" s="5219"/>
      <c r="J115" s="595"/>
      <c r="K115" s="5252">
        <f>K114-G115</f>
        <v>11810051</v>
      </c>
    </row>
    <row r="116" spans="1:11">
      <c r="A116" s="554"/>
      <c r="B116" s="5224"/>
      <c r="C116" s="555" t="s">
        <v>2153</v>
      </c>
      <c r="D116" s="5227" t="s">
        <v>1819</v>
      </c>
      <c r="E116" s="5224"/>
      <c r="F116" s="5220"/>
      <c r="G116" s="5220"/>
      <c r="H116" s="5220"/>
      <c r="I116" s="5220"/>
      <c r="J116" s="559"/>
      <c r="K116" s="5253"/>
    </row>
    <row r="117" spans="1:11">
      <c r="A117" s="554"/>
      <c r="B117" s="5222"/>
      <c r="C117" s="532"/>
      <c r="D117" s="576"/>
      <c r="E117" s="582"/>
      <c r="F117" s="575"/>
      <c r="G117" s="575"/>
      <c r="H117" s="600"/>
      <c r="I117" s="577"/>
      <c r="J117" s="585">
        <v>1800</v>
      </c>
      <c r="K117" s="5253">
        <f>K115+J117</f>
        <v>11811851</v>
      </c>
    </row>
    <row r="118" spans="1:11">
      <c r="A118" s="557"/>
      <c r="B118" s="5223"/>
      <c r="C118" s="556" t="s">
        <v>1837</v>
      </c>
      <c r="D118" s="5226" t="s">
        <v>2131</v>
      </c>
      <c r="E118" s="5223" t="s">
        <v>2132</v>
      </c>
      <c r="F118" s="5219"/>
      <c r="G118" s="5219">
        <v>115890</v>
      </c>
      <c r="H118" s="537"/>
      <c r="I118" s="5219"/>
      <c r="J118" s="595"/>
      <c r="K118" s="5252">
        <f>K117-G118</f>
        <v>11695961</v>
      </c>
    </row>
    <row r="119" spans="1:11">
      <c r="A119" s="554"/>
      <c r="B119" s="5224"/>
      <c r="C119" s="555" t="s">
        <v>2130</v>
      </c>
      <c r="D119" s="5227" t="s">
        <v>1819</v>
      </c>
      <c r="E119" s="5224"/>
      <c r="F119" s="5220"/>
      <c r="G119" s="5220"/>
      <c r="H119" s="515"/>
      <c r="I119" s="5220"/>
      <c r="J119" s="559"/>
      <c r="K119" s="5253"/>
    </row>
    <row r="120" spans="1:11">
      <c r="A120" s="554"/>
      <c r="B120" s="5222"/>
      <c r="C120" s="532"/>
      <c r="D120" s="576"/>
      <c r="E120" s="582"/>
      <c r="F120" s="577"/>
      <c r="G120" s="577"/>
      <c r="H120" s="600"/>
      <c r="I120" s="577"/>
      <c r="J120" s="585">
        <v>1500</v>
      </c>
      <c r="K120" s="5253">
        <f>K118+J120</f>
        <v>11697461</v>
      </c>
    </row>
    <row r="121" spans="1:11">
      <c r="A121" s="557"/>
      <c r="B121" s="5223"/>
      <c r="C121" s="556" t="s">
        <v>821</v>
      </c>
      <c r="D121" s="5262" t="s">
        <v>1288</v>
      </c>
      <c r="E121" s="5264" t="s">
        <v>1301</v>
      </c>
      <c r="F121" s="5271"/>
      <c r="G121" s="5266">
        <v>378066</v>
      </c>
      <c r="H121" s="537"/>
      <c r="I121" s="5266"/>
      <c r="J121" s="5272"/>
      <c r="K121" s="5252">
        <f>K120-G121</f>
        <v>11319395</v>
      </c>
    </row>
    <row r="122" spans="1:11">
      <c r="A122" s="554"/>
      <c r="B122" s="5224"/>
      <c r="C122" s="555" t="s">
        <v>1287</v>
      </c>
      <c r="D122" s="5263" t="s">
        <v>2051</v>
      </c>
      <c r="E122" s="5265"/>
      <c r="F122" s="5267"/>
      <c r="G122" s="5267"/>
      <c r="H122" s="537"/>
      <c r="I122" s="5267"/>
      <c r="J122" s="5273"/>
      <c r="K122" s="5253"/>
    </row>
    <row r="123" spans="1:11">
      <c r="A123" s="554"/>
      <c r="B123" s="5222"/>
      <c r="C123" s="532"/>
      <c r="D123" s="576"/>
      <c r="E123" s="582"/>
      <c r="F123" s="586"/>
      <c r="G123" s="586"/>
      <c r="H123" s="586"/>
      <c r="I123" s="586"/>
      <c r="J123" s="585">
        <v>1800</v>
      </c>
      <c r="K123" s="5253">
        <f>K121+J123</f>
        <v>11321195</v>
      </c>
    </row>
    <row r="124" spans="1:11">
      <c r="A124" s="525"/>
      <c r="B124" s="5223"/>
      <c r="C124" s="556" t="s">
        <v>1109</v>
      </c>
      <c r="D124" s="5262" t="s">
        <v>1591</v>
      </c>
      <c r="E124" s="5264" t="s">
        <v>1601</v>
      </c>
      <c r="F124" s="5266"/>
      <c r="G124" s="5266">
        <v>502500</v>
      </c>
      <c r="H124" s="5266"/>
      <c r="I124" s="5266"/>
      <c r="J124" s="5272"/>
      <c r="K124" s="5252">
        <f>K123-G124</f>
        <v>10818695</v>
      </c>
    </row>
    <row r="125" spans="1:11">
      <c r="A125" s="554"/>
      <c r="B125" s="5224"/>
      <c r="C125" s="555" t="s">
        <v>1590</v>
      </c>
      <c r="D125" s="5263" t="s">
        <v>956</v>
      </c>
      <c r="E125" s="533"/>
      <c r="F125" s="5267"/>
      <c r="G125" s="5267"/>
      <c r="H125" s="5267"/>
      <c r="I125" s="5267"/>
      <c r="J125" s="5273"/>
      <c r="K125" s="5253"/>
    </row>
    <row r="126" spans="1:11">
      <c r="A126" s="554"/>
      <c r="B126" s="5222"/>
      <c r="C126" s="532"/>
      <c r="D126" s="576"/>
      <c r="E126" s="582"/>
      <c r="F126" s="575"/>
      <c r="G126" s="575"/>
      <c r="H126" s="586"/>
      <c r="I126" s="575"/>
      <c r="J126" s="604">
        <v>1800</v>
      </c>
      <c r="K126" s="5253">
        <f>K124+J126</f>
        <v>10820495</v>
      </c>
    </row>
    <row r="127" spans="1:11">
      <c r="A127" s="525"/>
      <c r="B127" s="5223"/>
      <c r="C127" s="497" t="s">
        <v>815</v>
      </c>
      <c r="D127" s="5262" t="s">
        <v>157</v>
      </c>
      <c r="E127" s="5264" t="s">
        <v>156</v>
      </c>
      <c r="F127" s="5266"/>
      <c r="G127" s="5266">
        <v>1165068</v>
      </c>
      <c r="H127" s="537"/>
      <c r="I127" s="5266"/>
      <c r="J127" s="537"/>
      <c r="K127" s="5252">
        <f>K126-G127</f>
        <v>9655427</v>
      </c>
    </row>
    <row r="128" spans="1:11">
      <c r="A128" s="554"/>
      <c r="B128" s="5224"/>
      <c r="C128" s="497" t="s">
        <v>1022</v>
      </c>
      <c r="D128" s="5263" t="s">
        <v>1383</v>
      </c>
      <c r="E128" s="5265"/>
      <c r="F128" s="5267"/>
      <c r="G128" s="5267"/>
      <c r="H128" s="537"/>
      <c r="I128" s="5267"/>
      <c r="J128" s="537"/>
      <c r="K128" s="5253"/>
    </row>
    <row r="129" spans="1:11">
      <c r="A129" s="554"/>
      <c r="B129" s="5222"/>
      <c r="C129" s="529"/>
      <c r="D129" s="602"/>
      <c r="E129" s="599"/>
      <c r="F129" s="586"/>
      <c r="G129" s="586"/>
      <c r="H129" s="586"/>
      <c r="I129" s="586"/>
      <c r="J129" s="585">
        <v>1800</v>
      </c>
      <c r="K129" s="5253">
        <f>K127+J129</f>
        <v>9657227</v>
      </c>
    </row>
    <row r="130" spans="1:11">
      <c r="A130" s="557"/>
      <c r="B130" s="5223"/>
      <c r="C130" s="491" t="s">
        <v>778</v>
      </c>
      <c r="D130" s="5262" t="s">
        <v>157</v>
      </c>
      <c r="E130" s="5264" t="s">
        <v>156</v>
      </c>
      <c r="F130" s="5271"/>
      <c r="G130" s="5266">
        <v>269640</v>
      </c>
      <c r="H130" s="537"/>
      <c r="I130" s="5266"/>
      <c r="J130" s="537"/>
      <c r="K130" s="5252">
        <f>K129-G130</f>
        <v>9387587</v>
      </c>
    </row>
    <row r="131" spans="1:11">
      <c r="A131" s="554"/>
      <c r="B131" s="5224"/>
      <c r="C131" s="487" t="s">
        <v>1340</v>
      </c>
      <c r="D131" s="5263" t="s">
        <v>1383</v>
      </c>
      <c r="E131" s="5265"/>
      <c r="F131" s="5267"/>
      <c r="G131" s="5267"/>
      <c r="H131" s="537"/>
      <c r="I131" s="5267"/>
      <c r="J131" s="537"/>
      <c r="K131" s="5253"/>
    </row>
    <row r="132" spans="1:11">
      <c r="A132" s="554"/>
      <c r="B132" s="5222"/>
      <c r="C132" s="529"/>
      <c r="D132" s="601"/>
      <c r="E132" s="584"/>
      <c r="F132" s="586"/>
      <c r="G132" s="586"/>
      <c r="H132" s="586"/>
      <c r="I132" s="586"/>
      <c r="J132" s="585">
        <v>1500</v>
      </c>
      <c r="K132" s="5253">
        <f>K130+J132</f>
        <v>9389087</v>
      </c>
    </row>
    <row r="133" spans="1:11">
      <c r="A133" s="557"/>
      <c r="B133" s="5223"/>
      <c r="C133" s="497" t="s">
        <v>815</v>
      </c>
      <c r="D133" s="485" t="s">
        <v>267</v>
      </c>
      <c r="E133" s="5223" t="s">
        <v>271</v>
      </c>
      <c r="F133" s="5219"/>
      <c r="G133" s="5219">
        <v>316352</v>
      </c>
      <c r="H133" s="534"/>
      <c r="I133" s="5219"/>
      <c r="J133" s="537"/>
      <c r="K133" s="5252">
        <f>K132-G133</f>
        <v>9072735</v>
      </c>
    </row>
    <row r="134" spans="1:11">
      <c r="A134" s="554"/>
      <c r="B134" s="5224"/>
      <c r="C134" s="497" t="s">
        <v>1023</v>
      </c>
      <c r="D134" s="486" t="s">
        <v>304</v>
      </c>
      <c r="E134" s="5224"/>
      <c r="F134" s="5220"/>
      <c r="G134" s="5220"/>
      <c r="H134" s="537"/>
      <c r="I134" s="5220"/>
      <c r="J134" s="537"/>
      <c r="K134" s="5253"/>
    </row>
    <row r="135" spans="1:11">
      <c r="A135" s="554"/>
      <c r="B135" s="5222"/>
      <c r="C135" s="532"/>
      <c r="D135" s="576"/>
      <c r="E135" s="582"/>
      <c r="F135" s="586"/>
      <c r="G135" s="586"/>
      <c r="H135" s="586"/>
      <c r="I135" s="586"/>
      <c r="J135" s="585">
        <v>1800</v>
      </c>
      <c r="K135" s="5253">
        <f>K133+J135</f>
        <v>9074535</v>
      </c>
    </row>
    <row r="136" spans="1:11">
      <c r="A136" s="557"/>
      <c r="B136" s="5223"/>
      <c r="C136" s="491" t="s">
        <v>781</v>
      </c>
      <c r="D136" s="485" t="s">
        <v>267</v>
      </c>
      <c r="E136" s="5223" t="s">
        <v>271</v>
      </c>
      <c r="F136" s="5241"/>
      <c r="G136" s="5219">
        <v>46840</v>
      </c>
      <c r="H136" s="5229"/>
      <c r="I136" s="5219"/>
      <c r="J136" s="534"/>
      <c r="K136" s="5252">
        <f>K135-G136</f>
        <v>9027695</v>
      </c>
    </row>
    <row r="137" spans="1:11">
      <c r="A137" s="554"/>
      <c r="B137" s="5224"/>
      <c r="C137" s="487" t="s">
        <v>791</v>
      </c>
      <c r="D137" s="486" t="s">
        <v>304</v>
      </c>
      <c r="E137" s="5224"/>
      <c r="F137" s="5220"/>
      <c r="G137" s="5220"/>
      <c r="H137" s="5230"/>
      <c r="I137" s="5220"/>
      <c r="J137" s="537"/>
      <c r="K137" s="5253"/>
    </row>
    <row r="138" spans="1:11">
      <c r="A138" s="554"/>
      <c r="B138" s="5222"/>
      <c r="C138" s="891"/>
      <c r="D138" s="891"/>
      <c r="E138" s="891"/>
      <c r="F138" s="586"/>
      <c r="G138" s="588"/>
      <c r="H138" s="586"/>
      <c r="I138" s="586"/>
      <c r="J138" s="585">
        <v>1500</v>
      </c>
      <c r="K138" s="5253">
        <f>K136+J138</f>
        <v>9029195</v>
      </c>
    </row>
    <row r="139" spans="1:11">
      <c r="A139" s="557"/>
      <c r="B139" s="5223"/>
      <c r="C139" s="556" t="s">
        <v>796</v>
      </c>
      <c r="D139" s="5226" t="s">
        <v>1586</v>
      </c>
      <c r="E139" s="5223" t="s">
        <v>1637</v>
      </c>
      <c r="F139" s="5219"/>
      <c r="G139" s="5219">
        <v>64700</v>
      </c>
      <c r="H139" s="5219"/>
      <c r="I139" s="5219"/>
      <c r="J139" s="5242"/>
      <c r="K139" s="5252">
        <f>K138-G139</f>
        <v>8964495</v>
      </c>
    </row>
    <row r="140" spans="1:11">
      <c r="A140" s="554"/>
      <c r="B140" s="5224"/>
      <c r="C140" s="555" t="s">
        <v>1587</v>
      </c>
      <c r="D140" s="5227" t="s">
        <v>729</v>
      </c>
      <c r="E140" s="5224"/>
      <c r="F140" s="5220"/>
      <c r="G140" s="5220"/>
      <c r="H140" s="5220"/>
      <c r="I140" s="5220"/>
      <c r="J140" s="5243"/>
      <c r="K140" s="5253"/>
    </row>
    <row r="141" spans="1:11">
      <c r="A141" s="554"/>
      <c r="B141" s="5222"/>
      <c r="C141" s="529"/>
      <c r="D141" s="602"/>
      <c r="E141" s="605"/>
      <c r="F141" s="577"/>
      <c r="G141" s="577"/>
      <c r="H141" s="600"/>
      <c r="I141" s="577"/>
      <c r="J141" s="604">
        <v>750</v>
      </c>
      <c r="K141" s="5253">
        <f>K139+J141</f>
        <v>8965245</v>
      </c>
    </row>
    <row r="142" spans="1:11">
      <c r="A142" s="557"/>
      <c r="B142" s="5223"/>
      <c r="C142" s="517" t="s">
        <v>851</v>
      </c>
      <c r="D142" s="5226" t="s">
        <v>853</v>
      </c>
      <c r="E142" s="5223" t="s">
        <v>497</v>
      </c>
      <c r="F142" s="5219"/>
      <c r="G142" s="5219">
        <v>151650</v>
      </c>
      <c r="H142" s="537"/>
      <c r="I142" s="1975"/>
      <c r="J142" s="595"/>
      <c r="K142" s="2032">
        <f>K141-G142</f>
        <v>8813595</v>
      </c>
    </row>
    <row r="143" spans="1:11">
      <c r="A143" s="554"/>
      <c r="B143" s="5224"/>
      <c r="C143" s="555" t="s">
        <v>852</v>
      </c>
      <c r="D143" s="5227" t="s">
        <v>919</v>
      </c>
      <c r="E143" s="5224"/>
      <c r="F143" s="5220"/>
      <c r="G143" s="5220"/>
      <c r="H143" s="515"/>
      <c r="I143" s="1976"/>
      <c r="J143" s="595"/>
      <c r="K143" s="1978"/>
    </row>
    <row r="144" spans="1:11">
      <c r="A144" s="554"/>
      <c r="B144" s="5222"/>
      <c r="C144" s="532"/>
      <c r="D144" s="576"/>
      <c r="E144" s="582"/>
      <c r="F144" s="577"/>
      <c r="G144" s="577"/>
      <c r="H144" s="600"/>
      <c r="I144" s="2034"/>
      <c r="J144" s="585">
        <v>1800</v>
      </c>
      <c r="K144" s="1978">
        <f>K142+J144</f>
        <v>8815395</v>
      </c>
    </row>
    <row r="145" spans="1:11">
      <c r="A145" s="557"/>
      <c r="B145" s="5223"/>
      <c r="C145" s="435" t="s">
        <v>815</v>
      </c>
      <c r="D145" s="5226" t="s">
        <v>399</v>
      </c>
      <c r="E145" s="5223" t="s">
        <v>401</v>
      </c>
      <c r="F145" s="5249"/>
      <c r="G145" s="5249">
        <v>143982</v>
      </c>
      <c r="H145" s="537"/>
      <c r="I145" s="5219"/>
      <c r="J145" s="595"/>
      <c r="K145" s="1977">
        <f>K144-G145</f>
        <v>8671413</v>
      </c>
    </row>
    <row r="146" spans="1:11">
      <c r="A146" s="554"/>
      <c r="B146" s="5224"/>
      <c r="C146" s="509" t="s">
        <v>1051</v>
      </c>
      <c r="D146" s="5227" t="s">
        <v>400</v>
      </c>
      <c r="E146" s="5224"/>
      <c r="F146" s="5250"/>
      <c r="G146" s="5250"/>
      <c r="H146" s="515"/>
      <c r="I146" s="5220"/>
      <c r="J146" s="595"/>
      <c r="K146" s="1978"/>
    </row>
    <row r="147" spans="1:11">
      <c r="A147" s="554"/>
      <c r="B147" s="5222"/>
      <c r="C147" s="532"/>
      <c r="D147" s="576"/>
      <c r="E147" s="582"/>
      <c r="F147" s="577"/>
      <c r="G147" s="577"/>
      <c r="H147" s="600"/>
      <c r="I147" s="2034"/>
      <c r="J147" s="585">
        <v>1800</v>
      </c>
      <c r="K147" s="1978">
        <f>K145+J147</f>
        <v>8673213</v>
      </c>
    </row>
    <row r="148" spans="1:11">
      <c r="A148" s="557"/>
      <c r="B148" s="5223"/>
      <c r="C148" s="435" t="s">
        <v>815</v>
      </c>
      <c r="D148" s="5226" t="s">
        <v>399</v>
      </c>
      <c r="E148" s="5223" t="s">
        <v>401</v>
      </c>
      <c r="F148" s="5219"/>
      <c r="G148" s="5242">
        <v>625597</v>
      </c>
      <c r="H148" s="537"/>
      <c r="I148" s="1975"/>
      <c r="J148" s="595"/>
      <c r="K148" s="1977">
        <f>K147-G148</f>
        <v>8047616</v>
      </c>
    </row>
    <row r="149" spans="1:11">
      <c r="A149" s="554"/>
      <c r="B149" s="5224"/>
      <c r="C149" s="509" t="s">
        <v>1163</v>
      </c>
      <c r="D149" s="5227" t="s">
        <v>400</v>
      </c>
      <c r="E149" s="5224"/>
      <c r="F149" s="5220"/>
      <c r="G149" s="5243"/>
      <c r="H149" s="515"/>
      <c r="I149" s="1976"/>
      <c r="J149" s="595"/>
      <c r="K149" s="1978"/>
    </row>
    <row r="150" spans="1:11">
      <c r="A150" s="554"/>
      <c r="B150" s="5222"/>
      <c r="C150" s="532"/>
      <c r="D150" s="576"/>
      <c r="E150" s="582"/>
      <c r="F150" s="577"/>
      <c r="G150" s="577"/>
      <c r="H150" s="600"/>
      <c r="I150" s="2034"/>
      <c r="J150" s="585">
        <v>1800</v>
      </c>
      <c r="K150" s="2035">
        <f>K148+J150</f>
        <v>8049416</v>
      </c>
    </row>
    <row r="151" spans="1:11">
      <c r="A151" s="557"/>
      <c r="B151" s="5223"/>
      <c r="C151" s="474" t="s">
        <v>778</v>
      </c>
      <c r="D151" s="518" t="s">
        <v>399</v>
      </c>
      <c r="E151" s="5223" t="s">
        <v>401</v>
      </c>
      <c r="F151" s="5219"/>
      <c r="G151" s="5219">
        <v>35140</v>
      </c>
      <c r="H151" s="5231"/>
      <c r="I151" s="1997"/>
      <c r="J151" s="2036"/>
      <c r="K151" s="1977">
        <f>K150-G151</f>
        <v>8014276</v>
      </c>
    </row>
    <row r="152" spans="1:11">
      <c r="A152" s="554"/>
      <c r="B152" s="5224"/>
      <c r="C152" s="477" t="s">
        <v>862</v>
      </c>
      <c r="D152" s="519" t="s">
        <v>855</v>
      </c>
      <c r="E152" s="5224"/>
      <c r="F152" s="5220"/>
      <c r="G152" s="5220"/>
      <c r="H152" s="5232"/>
      <c r="I152" s="1998"/>
      <c r="J152" s="2036"/>
      <c r="K152" s="1978"/>
    </row>
    <row r="153" spans="1:11">
      <c r="A153" s="554"/>
      <c r="B153" s="5222"/>
      <c r="C153" s="532"/>
      <c r="D153" s="576"/>
      <c r="E153" s="582"/>
      <c r="F153" s="577"/>
      <c r="G153" s="577"/>
      <c r="H153" s="600"/>
      <c r="I153" s="2034"/>
      <c r="J153" s="585">
        <v>1500</v>
      </c>
      <c r="K153" s="1978">
        <f>K151+J153</f>
        <v>8015776</v>
      </c>
    </row>
    <row r="154" spans="1:11">
      <c r="A154" s="557"/>
      <c r="B154" s="5223"/>
      <c r="C154" s="517" t="s">
        <v>781</v>
      </c>
      <c r="D154" s="5226" t="s">
        <v>614</v>
      </c>
      <c r="E154" s="5223" t="s">
        <v>414</v>
      </c>
      <c r="F154" s="5219"/>
      <c r="G154" s="5219">
        <v>141140</v>
      </c>
      <c r="H154" s="5219"/>
      <c r="I154" s="5219"/>
      <c r="J154" s="534"/>
      <c r="K154" s="1977">
        <f>K153-G154</f>
        <v>7874636</v>
      </c>
    </row>
    <row r="155" spans="1:11">
      <c r="A155" s="554"/>
      <c r="B155" s="5224"/>
      <c r="C155" s="555" t="s">
        <v>1031</v>
      </c>
      <c r="D155" s="5227" t="s">
        <v>698</v>
      </c>
      <c r="E155" s="5224"/>
      <c r="F155" s="5220"/>
      <c r="G155" s="5220"/>
      <c r="H155" s="5220"/>
      <c r="I155" s="5220"/>
      <c r="J155" s="515"/>
      <c r="K155" s="1978"/>
    </row>
    <row r="156" spans="1:11">
      <c r="A156" s="554"/>
      <c r="B156" s="5222"/>
      <c r="C156" s="532"/>
      <c r="D156" s="576"/>
      <c r="E156" s="584"/>
      <c r="F156" s="577"/>
      <c r="G156" s="577"/>
      <c r="H156" s="600"/>
      <c r="I156" s="577"/>
      <c r="J156" s="604">
        <v>1500</v>
      </c>
      <c r="K156" s="1978">
        <f>K154+J156</f>
        <v>7876136</v>
      </c>
    </row>
    <row r="157" spans="1:11">
      <c r="A157" s="557"/>
      <c r="B157" s="5223"/>
      <c r="C157" s="457" t="s">
        <v>781</v>
      </c>
      <c r="D157" s="5245" t="s">
        <v>1246</v>
      </c>
      <c r="E157" s="459" t="s">
        <v>1248</v>
      </c>
      <c r="F157" s="5219"/>
      <c r="G157" s="5219">
        <v>313640</v>
      </c>
      <c r="H157" s="5219"/>
      <c r="I157" s="5219"/>
      <c r="J157" s="464"/>
      <c r="K157" s="1977">
        <f>K156-G157</f>
        <v>7562496</v>
      </c>
    </row>
    <row r="158" spans="1:11">
      <c r="A158" s="554"/>
      <c r="B158" s="5224"/>
      <c r="C158" s="461" t="s">
        <v>1487</v>
      </c>
      <c r="D158" s="5246" t="s">
        <v>1247</v>
      </c>
      <c r="E158" s="5236"/>
      <c r="F158" s="5220"/>
      <c r="G158" s="5220"/>
      <c r="H158" s="5220"/>
      <c r="I158" s="5220"/>
      <c r="J158" s="559"/>
      <c r="K158" s="1978"/>
    </row>
    <row r="159" spans="1:11">
      <c r="A159" s="554"/>
      <c r="B159" s="5222"/>
      <c r="C159" s="532"/>
      <c r="D159" s="583"/>
      <c r="E159" s="582"/>
      <c r="F159" s="577"/>
      <c r="G159" s="577"/>
      <c r="H159" s="600"/>
      <c r="I159" s="577"/>
      <c r="J159" s="585">
        <v>1500</v>
      </c>
      <c r="K159" s="1978">
        <f>K157+J159</f>
        <v>7563996</v>
      </c>
    </row>
    <row r="160" spans="1:11">
      <c r="A160" s="557"/>
      <c r="B160" s="5223"/>
      <c r="C160" s="556" t="s">
        <v>815</v>
      </c>
      <c r="D160" s="5226" t="s">
        <v>1145</v>
      </c>
      <c r="E160" s="5223" t="s">
        <v>1230</v>
      </c>
      <c r="F160" s="5219"/>
      <c r="G160" s="5219">
        <v>1116413</v>
      </c>
      <c r="H160" s="534"/>
      <c r="I160" s="5219"/>
      <c r="J160" s="595"/>
      <c r="K160" s="1977">
        <f>K159-G160</f>
        <v>6447583</v>
      </c>
    </row>
    <row r="161" spans="1:11">
      <c r="A161" s="554"/>
      <c r="B161" s="5224"/>
      <c r="C161" s="555" t="s">
        <v>1146</v>
      </c>
      <c r="D161" s="5227" t="s">
        <v>729</v>
      </c>
      <c r="E161" s="5224"/>
      <c r="F161" s="5220"/>
      <c r="G161" s="5220"/>
      <c r="H161" s="515"/>
      <c r="I161" s="5220"/>
      <c r="J161" s="595"/>
      <c r="K161" s="1978"/>
    </row>
    <row r="162" spans="1:11">
      <c r="A162" s="554"/>
      <c r="B162" s="5222"/>
      <c r="C162" s="532"/>
      <c r="D162" s="576"/>
      <c r="E162" s="582"/>
      <c r="F162" s="577"/>
      <c r="G162" s="577"/>
      <c r="H162" s="1962"/>
      <c r="I162" s="577"/>
      <c r="J162" s="585">
        <v>1800</v>
      </c>
      <c r="K162" s="1978">
        <f>K160+J162</f>
        <v>6449383</v>
      </c>
    </row>
    <row r="163" spans="1:11">
      <c r="A163" s="557"/>
      <c r="B163" s="5223"/>
      <c r="C163" s="556" t="s">
        <v>815</v>
      </c>
      <c r="D163" s="5226" t="s">
        <v>138</v>
      </c>
      <c r="E163" s="974" t="s">
        <v>140</v>
      </c>
      <c r="F163" s="5231"/>
      <c r="G163" s="5231">
        <v>349409</v>
      </c>
      <c r="H163" s="923"/>
      <c r="I163" s="5231"/>
      <c r="J163" s="537"/>
      <c r="K163" s="1977">
        <f>K162-G163</f>
        <v>6099974</v>
      </c>
    </row>
    <row r="164" spans="1:11">
      <c r="A164" s="554"/>
      <c r="B164" s="5224"/>
      <c r="C164" s="555" t="s">
        <v>910</v>
      </c>
      <c r="D164" s="5227" t="s">
        <v>598</v>
      </c>
      <c r="E164" s="5235"/>
      <c r="F164" s="980"/>
      <c r="G164" s="5232"/>
      <c r="H164" s="460"/>
      <c r="I164" s="5232"/>
      <c r="J164" s="515"/>
      <c r="K164" s="1978"/>
    </row>
    <row r="165" spans="1:11">
      <c r="A165" s="554"/>
      <c r="B165" s="5222"/>
      <c r="C165" s="532"/>
      <c r="D165" s="576"/>
      <c r="E165" s="582"/>
      <c r="F165" s="586"/>
      <c r="G165" s="600"/>
      <c r="H165" s="600"/>
      <c r="I165" s="600"/>
      <c r="J165" s="604">
        <v>1800</v>
      </c>
      <c r="K165" s="1978">
        <f>K163+J165</f>
        <v>6101774</v>
      </c>
    </row>
    <row r="166" spans="1:11">
      <c r="A166" s="557"/>
      <c r="B166" s="5247"/>
      <c r="C166" s="517" t="s">
        <v>821</v>
      </c>
      <c r="D166" s="5226" t="s">
        <v>1427</v>
      </c>
      <c r="E166" s="5223" t="s">
        <v>1544</v>
      </c>
      <c r="F166" s="5241"/>
      <c r="G166" s="5219">
        <v>236636</v>
      </c>
      <c r="H166" s="537"/>
      <c r="I166" s="5219"/>
      <c r="J166" s="923"/>
      <c r="K166" s="1977">
        <f>K165-G166</f>
        <v>5865138</v>
      </c>
    </row>
    <row r="167" spans="1:11">
      <c r="A167" s="554"/>
      <c r="B167" s="5248"/>
      <c r="C167" s="555" t="s">
        <v>1426</v>
      </c>
      <c r="D167" s="5227" t="s">
        <v>729</v>
      </c>
      <c r="E167" s="5224"/>
      <c r="F167" s="5220"/>
      <c r="G167" s="5220"/>
      <c r="H167" s="515"/>
      <c r="I167" s="5220"/>
      <c r="J167" s="460"/>
      <c r="K167" s="1978"/>
    </row>
    <row r="168" spans="1:11">
      <c r="A168" s="554"/>
      <c r="B168" s="5222"/>
      <c r="C168" s="532"/>
      <c r="D168" s="528"/>
      <c r="E168" s="584"/>
      <c r="F168" s="577"/>
      <c r="G168" s="577"/>
      <c r="H168" s="600"/>
      <c r="I168" s="577"/>
      <c r="J168" s="604">
        <v>1800</v>
      </c>
      <c r="K168" s="1978">
        <f>K166+J168</f>
        <v>5866938</v>
      </c>
    </row>
    <row r="169" spans="1:11">
      <c r="A169" s="557"/>
      <c r="B169" s="5223"/>
      <c r="C169" s="435" t="s">
        <v>796</v>
      </c>
      <c r="D169" s="5226" t="s">
        <v>1427</v>
      </c>
      <c r="E169" s="1136" t="s">
        <v>1544</v>
      </c>
      <c r="F169" s="5219"/>
      <c r="G169" s="5219">
        <v>59100</v>
      </c>
      <c r="H169" s="5219"/>
      <c r="I169" s="5219"/>
      <c r="J169" s="595"/>
      <c r="K169" s="1977">
        <f>K168-G169</f>
        <v>5807838</v>
      </c>
    </row>
    <row r="170" spans="1:11">
      <c r="A170" s="554"/>
      <c r="B170" s="5224"/>
      <c r="C170" s="509" t="s">
        <v>1522</v>
      </c>
      <c r="D170" s="5227" t="s">
        <v>729</v>
      </c>
      <c r="E170" s="5235"/>
      <c r="F170" s="5220"/>
      <c r="G170" s="5220"/>
      <c r="H170" s="5220"/>
      <c r="I170" s="5220"/>
      <c r="J170" s="559"/>
      <c r="K170" s="1978"/>
    </row>
    <row r="171" spans="1:11">
      <c r="A171" s="554"/>
      <c r="B171" s="5222"/>
      <c r="C171" s="532"/>
      <c r="D171" s="576"/>
      <c r="E171" s="582"/>
      <c r="F171" s="577"/>
      <c r="G171" s="577"/>
      <c r="H171" s="600"/>
      <c r="I171" s="577"/>
      <c r="J171" s="604">
        <v>750</v>
      </c>
      <c r="K171" s="1978">
        <f>K169+J171</f>
        <v>5808588</v>
      </c>
    </row>
    <row r="172" spans="1:11">
      <c r="A172" s="557"/>
      <c r="B172" s="5223"/>
      <c r="C172" s="517" t="s">
        <v>821</v>
      </c>
      <c r="D172" s="5226" t="s">
        <v>2106</v>
      </c>
      <c r="E172" s="5223" t="s">
        <v>2108</v>
      </c>
      <c r="F172" s="5241"/>
      <c r="G172" s="5219">
        <v>288919</v>
      </c>
      <c r="H172" s="537"/>
      <c r="I172" s="5219"/>
      <c r="J172" s="923"/>
      <c r="K172" s="1977">
        <f>K171-G172</f>
        <v>5519669</v>
      </c>
    </row>
    <row r="173" spans="1:11">
      <c r="A173" s="554"/>
      <c r="B173" s="5224"/>
      <c r="C173" s="555" t="s">
        <v>2109</v>
      </c>
      <c r="D173" s="5227" t="s">
        <v>2107</v>
      </c>
      <c r="E173" s="5224"/>
      <c r="F173" s="5220"/>
      <c r="G173" s="5220"/>
      <c r="H173" s="515"/>
      <c r="I173" s="5220"/>
      <c r="J173" s="460"/>
      <c r="K173" s="1978"/>
    </row>
    <row r="174" spans="1:11">
      <c r="A174" s="554"/>
      <c r="B174" s="5222"/>
      <c r="C174" s="532"/>
      <c r="D174" s="528"/>
      <c r="E174" s="584"/>
      <c r="F174" s="577"/>
      <c r="G174" s="577"/>
      <c r="H174" s="600"/>
      <c r="I174" s="577"/>
      <c r="J174" s="604">
        <v>1800</v>
      </c>
      <c r="K174" s="1978">
        <f>K172+J174</f>
        <v>5521469</v>
      </c>
    </row>
    <row r="175" spans="1:11">
      <c r="A175" s="557"/>
      <c r="B175" s="5223"/>
      <c r="C175" s="517" t="s">
        <v>821</v>
      </c>
      <c r="D175" s="5226" t="s">
        <v>2110</v>
      </c>
      <c r="E175" s="5223" t="s">
        <v>2111</v>
      </c>
      <c r="F175" s="5241"/>
      <c r="G175" s="5219">
        <v>204526</v>
      </c>
      <c r="H175" s="537"/>
      <c r="I175" s="5219"/>
      <c r="J175" s="923"/>
      <c r="K175" s="1977">
        <f>K174-G175</f>
        <v>5316943</v>
      </c>
    </row>
    <row r="176" spans="1:11">
      <c r="A176" s="554"/>
      <c r="B176" s="5224"/>
      <c r="C176" s="555" t="s">
        <v>2112</v>
      </c>
      <c r="D176" s="5227" t="s">
        <v>2107</v>
      </c>
      <c r="E176" s="5224"/>
      <c r="F176" s="5220"/>
      <c r="G176" s="5220"/>
      <c r="H176" s="515"/>
      <c r="I176" s="5220"/>
      <c r="J176" s="460"/>
      <c r="K176" s="1978"/>
    </row>
    <row r="177" spans="1:11">
      <c r="A177" s="554"/>
      <c r="B177" s="5222"/>
      <c r="C177" s="532"/>
      <c r="D177" s="528"/>
      <c r="E177" s="584"/>
      <c r="F177" s="577"/>
      <c r="G177" s="577"/>
      <c r="H177" s="600"/>
      <c r="I177" s="577"/>
      <c r="J177" s="604">
        <v>1800</v>
      </c>
      <c r="K177" s="2035">
        <f>K175+J177</f>
        <v>5318743</v>
      </c>
    </row>
    <row r="178" spans="1:11">
      <c r="A178" s="557"/>
      <c r="B178" s="5223"/>
      <c r="C178" s="435" t="s">
        <v>796</v>
      </c>
      <c r="D178" s="5226" t="s">
        <v>2110</v>
      </c>
      <c r="E178" s="5223" t="s">
        <v>2111</v>
      </c>
      <c r="F178" s="5219"/>
      <c r="G178" s="5219">
        <v>41300</v>
      </c>
      <c r="H178" s="5219"/>
      <c r="I178" s="5219"/>
      <c r="J178" s="595"/>
      <c r="K178" s="1977">
        <f>K177-G178</f>
        <v>5277443</v>
      </c>
    </row>
    <row r="179" spans="1:11">
      <c r="A179" s="554"/>
      <c r="B179" s="5224"/>
      <c r="C179" s="509" t="s">
        <v>2113</v>
      </c>
      <c r="D179" s="5227" t="s">
        <v>2107</v>
      </c>
      <c r="E179" s="5224"/>
      <c r="F179" s="5220"/>
      <c r="G179" s="5220"/>
      <c r="H179" s="5220"/>
      <c r="I179" s="5220"/>
      <c r="J179" s="559"/>
      <c r="K179" s="1978"/>
    </row>
    <row r="180" spans="1:11">
      <c r="A180" s="554"/>
      <c r="B180" s="5222"/>
      <c r="C180" s="532"/>
      <c r="D180" s="528"/>
      <c r="E180" s="584"/>
      <c r="F180" s="577"/>
      <c r="G180" s="577"/>
      <c r="H180" s="600"/>
      <c r="I180" s="577"/>
      <c r="J180" s="604">
        <v>750</v>
      </c>
      <c r="K180" s="1978">
        <f>K178+J180</f>
        <v>5278193</v>
      </c>
    </row>
    <row r="181" spans="1:11">
      <c r="A181" s="557"/>
      <c r="B181" s="5223"/>
      <c r="C181" s="517" t="s">
        <v>821</v>
      </c>
      <c r="D181" s="5226" t="s">
        <v>2115</v>
      </c>
      <c r="E181" s="5223" t="s">
        <v>2116</v>
      </c>
      <c r="F181" s="5241"/>
      <c r="G181" s="5219">
        <v>92545</v>
      </c>
      <c r="H181" s="537"/>
      <c r="I181" s="5219"/>
      <c r="J181" s="923"/>
      <c r="K181" s="1977">
        <f>K180-G181</f>
        <v>5185648</v>
      </c>
    </row>
    <row r="182" spans="1:11">
      <c r="A182" s="554"/>
      <c r="B182" s="5224"/>
      <c r="C182" s="555" t="s">
        <v>2114</v>
      </c>
      <c r="D182" s="5227" t="s">
        <v>2107</v>
      </c>
      <c r="E182" s="5224"/>
      <c r="F182" s="5220"/>
      <c r="G182" s="5220"/>
      <c r="H182" s="515"/>
      <c r="I182" s="5220"/>
      <c r="J182" s="460"/>
      <c r="K182" s="1978"/>
    </row>
    <row r="183" spans="1:11">
      <c r="A183" s="554"/>
      <c r="B183" s="5222"/>
      <c r="C183" s="532"/>
      <c r="D183" s="528"/>
      <c r="E183" s="584"/>
      <c r="F183" s="577"/>
      <c r="G183" s="577"/>
      <c r="H183" s="600"/>
      <c r="I183" s="577"/>
      <c r="J183" s="604">
        <v>1800</v>
      </c>
      <c r="K183" s="1978">
        <f>K181+J183</f>
        <v>5187448</v>
      </c>
    </row>
    <row r="184" spans="1:11">
      <c r="A184" s="557"/>
      <c r="B184" s="5247"/>
      <c r="C184" s="474" t="s">
        <v>815</v>
      </c>
      <c r="D184" s="5244" t="s">
        <v>302</v>
      </c>
      <c r="E184" s="974" t="s">
        <v>878</v>
      </c>
      <c r="F184" s="5219"/>
      <c r="G184" s="5242">
        <v>57768</v>
      </c>
      <c r="H184" s="537"/>
      <c r="I184" s="1975"/>
      <c r="J184" s="595"/>
      <c r="K184" s="1977">
        <f>K183-G184</f>
        <v>5129680</v>
      </c>
    </row>
    <row r="185" spans="1:11">
      <c r="A185" s="554"/>
      <c r="B185" s="5248"/>
      <c r="C185" s="477" t="s">
        <v>831</v>
      </c>
      <c r="D185" s="5251" t="s">
        <v>918</v>
      </c>
      <c r="E185" s="5235"/>
      <c r="F185" s="5220"/>
      <c r="G185" s="5243"/>
      <c r="H185" s="515"/>
      <c r="I185" s="1976"/>
      <c r="J185" s="595"/>
      <c r="K185" s="1978"/>
    </row>
    <row r="186" spans="1:11">
      <c r="A186" s="554"/>
      <c r="B186" s="5222"/>
      <c r="C186" s="532"/>
      <c r="D186" s="576"/>
      <c r="E186" s="582"/>
      <c r="F186" s="577"/>
      <c r="G186" s="577"/>
      <c r="H186" s="600"/>
      <c r="I186" s="2034"/>
      <c r="J186" s="585">
        <v>1800</v>
      </c>
      <c r="K186" s="1978">
        <f>K184+J186</f>
        <v>5131480</v>
      </c>
    </row>
    <row r="187" spans="1:11">
      <c r="A187" s="557"/>
      <c r="B187" s="5247"/>
      <c r="C187" s="474" t="s">
        <v>821</v>
      </c>
      <c r="D187" s="5226" t="s">
        <v>302</v>
      </c>
      <c r="E187" s="974" t="s">
        <v>878</v>
      </c>
      <c r="F187" s="5219"/>
      <c r="G187" s="5219">
        <v>23019</v>
      </c>
      <c r="H187" s="5219"/>
      <c r="I187" s="1975"/>
      <c r="J187" s="595"/>
      <c r="K187" s="1977">
        <f>K186-G187</f>
        <v>5108461</v>
      </c>
    </row>
    <row r="188" spans="1:11">
      <c r="A188" s="554"/>
      <c r="B188" s="5248"/>
      <c r="C188" s="477" t="s">
        <v>1024</v>
      </c>
      <c r="D188" s="5227" t="s">
        <v>918</v>
      </c>
      <c r="E188" s="5235"/>
      <c r="F188" s="5220"/>
      <c r="G188" s="5220"/>
      <c r="H188" s="5220"/>
      <c r="I188" s="1976"/>
      <c r="J188" s="595"/>
      <c r="K188" s="1978"/>
    </row>
    <row r="189" spans="1:11">
      <c r="A189" s="554"/>
      <c r="B189" s="5222"/>
      <c r="C189" s="528"/>
      <c r="D189" s="576"/>
      <c r="E189" s="574"/>
      <c r="F189" s="577"/>
      <c r="G189" s="577"/>
      <c r="H189" s="600"/>
      <c r="I189" s="2034"/>
      <c r="J189" s="585">
        <v>1800</v>
      </c>
      <c r="K189" s="1978">
        <f>K187+J189</f>
        <v>5110261</v>
      </c>
    </row>
    <row r="190" spans="1:11">
      <c r="A190" s="557"/>
      <c r="B190" s="5223"/>
      <c r="C190" s="517" t="s">
        <v>796</v>
      </c>
      <c r="D190" s="5226" t="s">
        <v>302</v>
      </c>
      <c r="E190" s="974" t="s">
        <v>878</v>
      </c>
      <c r="F190" s="5241"/>
      <c r="G190" s="5219">
        <v>111300</v>
      </c>
      <c r="H190" s="537"/>
      <c r="I190" s="1975"/>
      <c r="J190" s="595"/>
      <c r="K190" s="1977">
        <f>K189-G190</f>
        <v>4998961</v>
      </c>
    </row>
    <row r="191" spans="1:11">
      <c r="A191" s="554"/>
      <c r="B191" s="5224"/>
      <c r="C191" s="555" t="s">
        <v>1521</v>
      </c>
      <c r="D191" s="5227" t="s">
        <v>918</v>
      </c>
      <c r="E191" s="5235"/>
      <c r="F191" s="5220"/>
      <c r="G191" s="5220"/>
      <c r="H191" s="515"/>
      <c r="I191" s="1976"/>
      <c r="J191" s="595"/>
      <c r="K191" s="1978"/>
    </row>
    <row r="192" spans="1:11">
      <c r="A192" s="554"/>
      <c r="B192" s="5222"/>
      <c r="C192" s="532"/>
      <c r="D192" s="576"/>
      <c r="E192" s="582"/>
      <c r="F192" s="577"/>
      <c r="G192" s="577"/>
      <c r="H192" s="600"/>
      <c r="I192" s="2034"/>
      <c r="J192" s="585">
        <v>750</v>
      </c>
      <c r="K192" s="1978">
        <f>K190+J192</f>
        <v>4999711</v>
      </c>
    </row>
    <row r="193" spans="1:11">
      <c r="A193" s="557"/>
      <c r="B193" s="5223"/>
      <c r="C193" s="517" t="s">
        <v>796</v>
      </c>
      <c r="D193" s="5226" t="s">
        <v>302</v>
      </c>
      <c r="E193" s="5223" t="s">
        <v>878</v>
      </c>
      <c r="F193" s="5241"/>
      <c r="G193" s="5219">
        <v>41300</v>
      </c>
      <c r="H193" s="537"/>
      <c r="I193" s="1975"/>
      <c r="J193" s="595"/>
      <c r="K193" s="1977">
        <f>K192-G193</f>
        <v>4958411</v>
      </c>
    </row>
    <row r="194" spans="1:11">
      <c r="A194" s="554"/>
      <c r="B194" s="5224"/>
      <c r="C194" s="555" t="s">
        <v>1038</v>
      </c>
      <c r="D194" s="5227" t="s">
        <v>918</v>
      </c>
      <c r="E194" s="5224"/>
      <c r="F194" s="5220"/>
      <c r="G194" s="5220"/>
      <c r="H194" s="515"/>
      <c r="I194" s="1976"/>
      <c r="J194" s="595"/>
      <c r="K194" s="1978"/>
    </row>
    <row r="195" spans="1:11">
      <c r="A195" s="554"/>
      <c r="B195" s="5222"/>
      <c r="C195" s="532"/>
      <c r="D195" s="528"/>
      <c r="E195" s="584"/>
      <c r="F195" s="577"/>
      <c r="G195" s="577"/>
      <c r="H195" s="600"/>
      <c r="I195" s="2034"/>
      <c r="J195" s="585">
        <v>750</v>
      </c>
      <c r="K195" s="1978">
        <f>K193+J195</f>
        <v>4959161</v>
      </c>
    </row>
    <row r="196" spans="1:11">
      <c r="A196" s="557"/>
      <c r="B196" s="5223"/>
      <c r="C196" s="517" t="s">
        <v>796</v>
      </c>
      <c r="D196" s="5226" t="s">
        <v>1750</v>
      </c>
      <c r="E196" s="5223" t="s">
        <v>406</v>
      </c>
      <c r="F196" s="5241"/>
      <c r="G196" s="5219">
        <v>161100</v>
      </c>
      <c r="H196" s="5219"/>
      <c r="I196" s="5219"/>
      <c r="J196" s="595"/>
      <c r="K196" s="1977">
        <f>K195-G196</f>
        <v>4798061</v>
      </c>
    </row>
    <row r="197" spans="1:11">
      <c r="A197" s="554"/>
      <c r="B197" s="5224"/>
      <c r="C197" s="555" t="s">
        <v>1034</v>
      </c>
      <c r="D197" s="5227" t="s">
        <v>698</v>
      </c>
      <c r="E197" s="5224"/>
      <c r="F197" s="5220"/>
      <c r="G197" s="5220"/>
      <c r="H197" s="5220"/>
      <c r="I197" s="5220"/>
      <c r="J197" s="559"/>
      <c r="K197" s="1978"/>
    </row>
    <row r="198" spans="1:11">
      <c r="A198" s="554"/>
      <c r="B198" s="5222"/>
      <c r="C198" s="532"/>
      <c r="D198" s="576"/>
      <c r="E198" s="582"/>
      <c r="F198" s="575"/>
      <c r="G198" s="575"/>
      <c r="H198" s="600"/>
      <c r="I198" s="577"/>
      <c r="J198" s="585">
        <v>750</v>
      </c>
      <c r="K198" s="1978">
        <f>K196+J198</f>
        <v>4798811</v>
      </c>
    </row>
    <row r="199" spans="1:11">
      <c r="A199" s="557"/>
      <c r="B199" s="5223" t="s">
        <v>2244</v>
      </c>
      <c r="C199" s="457" t="s">
        <v>781</v>
      </c>
      <c r="D199" s="5262" t="s">
        <v>1959</v>
      </c>
      <c r="E199" s="1136" t="s">
        <v>1961</v>
      </c>
      <c r="F199" s="5266"/>
      <c r="G199" s="5266">
        <v>49640</v>
      </c>
      <c r="H199" s="537"/>
      <c r="I199" s="5266"/>
      <c r="J199" s="595"/>
      <c r="K199" s="1977">
        <f>K198-G199</f>
        <v>4749171</v>
      </c>
    </row>
    <row r="200" spans="1:11">
      <c r="A200" s="554"/>
      <c r="B200" s="5224"/>
      <c r="C200" s="461" t="s">
        <v>1958</v>
      </c>
      <c r="D200" s="5263" t="s">
        <v>1960</v>
      </c>
      <c r="E200" s="5270"/>
      <c r="F200" s="5267"/>
      <c r="G200" s="5267"/>
      <c r="H200" s="515"/>
      <c r="I200" s="5267"/>
      <c r="J200" s="595"/>
      <c r="K200" s="1978"/>
    </row>
    <row r="201" spans="1:11">
      <c r="A201" s="554"/>
      <c r="B201" s="5222"/>
      <c r="C201" s="532"/>
      <c r="D201" s="576"/>
      <c r="E201" s="582"/>
      <c r="F201" s="577"/>
      <c r="G201" s="577"/>
      <c r="H201" s="600"/>
      <c r="I201" s="577"/>
      <c r="J201" s="585">
        <v>1500</v>
      </c>
      <c r="K201" s="1978">
        <f>K199+J201</f>
        <v>4750671</v>
      </c>
    </row>
    <row r="202" spans="1:11">
      <c r="A202" s="557"/>
      <c r="B202" s="5223"/>
      <c r="C202" s="457" t="s">
        <v>781</v>
      </c>
      <c r="D202" s="5262" t="s">
        <v>1959</v>
      </c>
      <c r="E202" s="1136" t="s">
        <v>1961</v>
      </c>
      <c r="F202" s="5266"/>
      <c r="G202" s="5266">
        <v>31140</v>
      </c>
      <c r="H202" s="537"/>
      <c r="I202" s="5266"/>
      <c r="J202" s="595"/>
      <c r="K202" s="1977">
        <f>K201-G202</f>
        <v>4719531</v>
      </c>
    </row>
    <row r="203" spans="1:11">
      <c r="A203" s="554"/>
      <c r="B203" s="5224"/>
      <c r="C203" s="461" t="s">
        <v>2245</v>
      </c>
      <c r="D203" s="5263" t="s">
        <v>1960</v>
      </c>
      <c r="E203" s="5270"/>
      <c r="F203" s="5267"/>
      <c r="G203" s="5267"/>
      <c r="H203" s="515"/>
      <c r="I203" s="5267"/>
      <c r="J203" s="595"/>
      <c r="K203" s="1978"/>
    </row>
    <row r="204" spans="1:11">
      <c r="A204" s="554"/>
      <c r="B204" s="5222"/>
      <c r="C204" s="532"/>
      <c r="D204" s="576"/>
      <c r="E204" s="582"/>
      <c r="F204" s="577"/>
      <c r="G204" s="577"/>
      <c r="H204" s="600"/>
      <c r="I204" s="577"/>
      <c r="J204" s="585">
        <v>1500</v>
      </c>
      <c r="K204" s="1978">
        <f>K202+J204</f>
        <v>4721031</v>
      </c>
    </row>
    <row r="205" spans="1:11">
      <c r="A205" s="557"/>
      <c r="B205" s="5223"/>
      <c r="C205" s="457" t="s">
        <v>781</v>
      </c>
      <c r="D205" s="5262" t="s">
        <v>1959</v>
      </c>
      <c r="E205" s="1136" t="s">
        <v>1961</v>
      </c>
      <c r="F205" s="5266"/>
      <c r="G205" s="5266">
        <v>39140</v>
      </c>
      <c r="H205" s="537"/>
      <c r="I205" s="5266"/>
      <c r="J205" s="595"/>
      <c r="K205" s="1977">
        <f>K204-G205</f>
        <v>4681891</v>
      </c>
    </row>
    <row r="206" spans="1:11">
      <c r="A206" s="554"/>
      <c r="B206" s="5224"/>
      <c r="C206" s="461" t="s">
        <v>2246</v>
      </c>
      <c r="D206" s="5263" t="s">
        <v>1960</v>
      </c>
      <c r="E206" s="5270"/>
      <c r="F206" s="5267"/>
      <c r="G206" s="5267"/>
      <c r="H206" s="515"/>
      <c r="I206" s="5267"/>
      <c r="J206" s="595"/>
      <c r="K206" s="1978"/>
    </row>
    <row r="207" spans="1:11">
      <c r="A207" s="554"/>
      <c r="B207" s="5222"/>
      <c r="C207" s="532"/>
      <c r="D207" s="576"/>
      <c r="E207" s="582"/>
      <c r="F207" s="577"/>
      <c r="G207" s="577"/>
      <c r="H207" s="600"/>
      <c r="I207" s="577"/>
      <c r="J207" s="585">
        <v>1500</v>
      </c>
      <c r="K207" s="1978">
        <f>K205+J207</f>
        <v>4683391</v>
      </c>
    </row>
    <row r="208" spans="1:11">
      <c r="A208" s="557"/>
      <c r="B208" s="5223"/>
      <c r="C208" s="457" t="s">
        <v>781</v>
      </c>
      <c r="D208" s="5262" t="s">
        <v>1959</v>
      </c>
      <c r="E208" s="1136" t="s">
        <v>1961</v>
      </c>
      <c r="F208" s="5266"/>
      <c r="G208" s="5266">
        <v>24140</v>
      </c>
      <c r="H208" s="537"/>
      <c r="I208" s="5266"/>
      <c r="J208" s="595"/>
      <c r="K208" s="1977">
        <f>K207-G208</f>
        <v>4659251</v>
      </c>
    </row>
    <row r="209" spans="1:11">
      <c r="A209" s="554"/>
      <c r="B209" s="5224"/>
      <c r="C209" s="461" t="s">
        <v>2247</v>
      </c>
      <c r="D209" s="5263" t="s">
        <v>1960</v>
      </c>
      <c r="E209" s="5270"/>
      <c r="F209" s="5267"/>
      <c r="G209" s="5267"/>
      <c r="H209" s="515"/>
      <c r="I209" s="5267"/>
      <c r="J209" s="595"/>
      <c r="K209" s="1978"/>
    </row>
    <row r="210" spans="1:11">
      <c r="A210" s="554"/>
      <c r="B210" s="5222"/>
      <c r="C210" s="532"/>
      <c r="D210" s="576"/>
      <c r="E210" s="582"/>
      <c r="F210" s="577"/>
      <c r="G210" s="577"/>
      <c r="H210" s="600"/>
      <c r="I210" s="577"/>
      <c r="J210" s="585">
        <v>1500</v>
      </c>
      <c r="K210" s="1978">
        <f>K208+J210</f>
        <v>4660751</v>
      </c>
    </row>
    <row r="211" spans="1:11">
      <c r="A211" s="557"/>
      <c r="B211" s="5223"/>
      <c r="C211" s="497" t="s">
        <v>815</v>
      </c>
      <c r="D211" s="5262" t="s">
        <v>200</v>
      </c>
      <c r="E211" s="5264"/>
      <c r="F211" s="5266"/>
      <c r="G211" s="5266"/>
      <c r="H211" s="5266">
        <v>223369</v>
      </c>
      <c r="I211" s="1975"/>
      <c r="J211" s="595"/>
      <c r="K211" s="1977">
        <f>K210-H211</f>
        <v>4437382</v>
      </c>
    </row>
    <row r="212" spans="1:11">
      <c r="A212" s="554"/>
      <c r="B212" s="5224"/>
      <c r="C212" s="497" t="s">
        <v>1789</v>
      </c>
      <c r="D212" s="5263"/>
      <c r="E212" s="5265"/>
      <c r="F212" s="5267"/>
      <c r="G212" s="5267"/>
      <c r="H212" s="5267"/>
      <c r="I212" s="1976"/>
      <c r="J212" s="595"/>
      <c r="K212" s="1978"/>
    </row>
    <row r="213" spans="1:11">
      <c r="A213" s="554"/>
      <c r="B213" s="5222"/>
      <c r="C213" s="532"/>
      <c r="D213" s="576"/>
      <c r="E213" s="582"/>
      <c r="F213" s="577"/>
      <c r="G213" s="577"/>
      <c r="H213" s="600"/>
      <c r="I213" s="2034"/>
      <c r="J213" s="585">
        <v>1800</v>
      </c>
      <c r="K213" s="1978">
        <f>K211+J213</f>
        <v>4439182</v>
      </c>
    </row>
    <row r="214" spans="1:11">
      <c r="A214" s="557"/>
      <c r="B214" s="5223"/>
      <c r="C214" s="497" t="s">
        <v>815</v>
      </c>
      <c r="D214" s="5262" t="s">
        <v>200</v>
      </c>
      <c r="E214" s="974"/>
      <c r="F214" s="5266"/>
      <c r="G214" s="5266"/>
      <c r="H214" s="537">
        <v>410386</v>
      </c>
      <c r="I214" s="1975"/>
      <c r="J214" s="595"/>
      <c r="K214" s="2195">
        <f>K213-H214</f>
        <v>4028796</v>
      </c>
    </row>
    <row r="215" spans="1:11">
      <c r="A215" s="554"/>
      <c r="B215" s="5224"/>
      <c r="C215" s="497" t="s">
        <v>1912</v>
      </c>
      <c r="D215" s="5263"/>
      <c r="E215" s="5270"/>
      <c r="F215" s="5267"/>
      <c r="G215" s="5267"/>
      <c r="H215" s="515"/>
      <c r="I215" s="1976"/>
      <c r="J215" s="595"/>
      <c r="K215" s="2195"/>
    </row>
    <row r="216" spans="1:11">
      <c r="A216" s="554"/>
      <c r="B216" s="5222"/>
      <c r="C216" s="532"/>
      <c r="D216" s="576"/>
      <c r="E216" s="582"/>
      <c r="F216" s="577"/>
      <c r="G216" s="577"/>
      <c r="H216" s="600"/>
      <c r="I216" s="2034"/>
      <c r="J216" s="585">
        <v>1800</v>
      </c>
      <c r="K216" s="2195">
        <f>K214+J216</f>
        <v>4030596</v>
      </c>
    </row>
    <row r="217" spans="1:11">
      <c r="A217" s="557"/>
      <c r="B217" s="5223"/>
      <c r="C217" s="457" t="s">
        <v>781</v>
      </c>
      <c r="D217" s="5262" t="s">
        <v>200</v>
      </c>
      <c r="E217" s="1136"/>
      <c r="F217" s="5266"/>
      <c r="G217" s="5266"/>
      <c r="H217" s="537">
        <v>332640</v>
      </c>
      <c r="I217" s="5266"/>
      <c r="J217" s="595"/>
      <c r="K217" s="1977">
        <f>K216-H217</f>
        <v>3697956</v>
      </c>
    </row>
    <row r="218" spans="1:11">
      <c r="A218" s="554"/>
      <c r="B218" s="5224"/>
      <c r="C218" s="461" t="s">
        <v>1913</v>
      </c>
      <c r="D218" s="5263"/>
      <c r="E218" s="5270"/>
      <c r="F218" s="5267"/>
      <c r="G218" s="5267"/>
      <c r="H218" s="515"/>
      <c r="I218" s="5271"/>
      <c r="J218" s="595"/>
      <c r="K218" s="1978"/>
    </row>
    <row r="219" spans="1:11">
      <c r="A219" s="554"/>
      <c r="B219" s="5222"/>
      <c r="C219" s="532"/>
      <c r="D219" s="576"/>
      <c r="E219" s="582"/>
      <c r="F219" s="577"/>
      <c r="G219" s="577"/>
      <c r="H219" s="600"/>
      <c r="I219" s="575"/>
      <c r="J219" s="585">
        <v>1500</v>
      </c>
      <c r="K219" s="2035">
        <f>K217+J219</f>
        <v>3699456</v>
      </c>
    </row>
    <row r="220" spans="1:11">
      <c r="A220" s="557"/>
      <c r="B220" s="5223"/>
      <c r="C220" s="457" t="s">
        <v>781</v>
      </c>
      <c r="D220" s="5262" t="s">
        <v>200</v>
      </c>
      <c r="E220" s="1136"/>
      <c r="F220" s="5266"/>
      <c r="G220" s="5266"/>
      <c r="H220" s="537">
        <v>24140</v>
      </c>
      <c r="I220" s="5266"/>
      <c r="J220" s="595"/>
      <c r="K220" s="1977">
        <f>K219-H220</f>
        <v>3675316</v>
      </c>
    </row>
    <row r="221" spans="1:11">
      <c r="A221" s="554"/>
      <c r="B221" s="5224"/>
      <c r="C221" s="461" t="s">
        <v>1691</v>
      </c>
      <c r="D221" s="5263"/>
      <c r="E221" s="5270"/>
      <c r="F221" s="5267"/>
      <c r="G221" s="5267"/>
      <c r="H221" s="515"/>
      <c r="I221" s="5267"/>
      <c r="J221" s="595"/>
      <c r="K221" s="1978"/>
    </row>
    <row r="222" spans="1:11">
      <c r="A222" s="554"/>
      <c r="B222" s="5222"/>
      <c r="C222" s="532"/>
      <c r="D222" s="576"/>
      <c r="E222" s="582"/>
      <c r="F222" s="577"/>
      <c r="G222" s="577"/>
      <c r="H222" s="600"/>
      <c r="I222" s="577"/>
      <c r="J222" s="585">
        <v>1500</v>
      </c>
      <c r="K222" s="1978">
        <f>K220+J222</f>
        <v>3676816</v>
      </c>
    </row>
    <row r="223" spans="1:11">
      <c r="A223" s="557"/>
      <c r="B223" s="5223"/>
      <c r="C223" s="517" t="s">
        <v>821</v>
      </c>
      <c r="D223" s="5262" t="s">
        <v>2118</v>
      </c>
      <c r="E223" s="5264" t="s">
        <v>2119</v>
      </c>
      <c r="F223" s="5271"/>
      <c r="G223" s="5266">
        <v>153019</v>
      </c>
      <c r="H223" s="537"/>
      <c r="I223" s="5266"/>
      <c r="J223" s="923"/>
      <c r="K223" s="1977">
        <f>K222-G223</f>
        <v>3523797</v>
      </c>
    </row>
    <row r="224" spans="1:11">
      <c r="A224" s="554"/>
      <c r="B224" s="5224"/>
      <c r="C224" s="555" t="s">
        <v>2117</v>
      </c>
      <c r="D224" s="5263" t="s">
        <v>2107</v>
      </c>
      <c r="E224" s="5265"/>
      <c r="F224" s="5267"/>
      <c r="G224" s="5267"/>
      <c r="H224" s="515"/>
      <c r="I224" s="5267"/>
      <c r="J224" s="460"/>
      <c r="K224" s="1978"/>
    </row>
    <row r="225" spans="1:11">
      <c r="A225" s="554"/>
      <c r="B225" s="5222"/>
      <c r="C225" s="532"/>
      <c r="D225" s="528"/>
      <c r="E225" s="584"/>
      <c r="F225" s="577"/>
      <c r="G225" s="577"/>
      <c r="H225" s="600"/>
      <c r="I225" s="577"/>
      <c r="J225" s="604">
        <v>1800</v>
      </c>
      <c r="K225" s="1978">
        <f>K223+J225</f>
        <v>3525597</v>
      </c>
    </row>
    <row r="226" spans="1:11">
      <c r="A226" s="557"/>
      <c r="B226" s="5223"/>
      <c r="C226" s="665" t="s">
        <v>815</v>
      </c>
      <c r="D226" s="5274" t="s">
        <v>2152</v>
      </c>
      <c r="E226" s="5275"/>
      <c r="F226" s="5271"/>
      <c r="G226" s="5266"/>
      <c r="H226" s="1975">
        <v>767675</v>
      </c>
      <c r="I226" s="1975"/>
      <c r="J226" s="595"/>
      <c r="K226" s="1977">
        <f>K225-H226</f>
        <v>2757922</v>
      </c>
    </row>
    <row r="227" spans="1:11">
      <c r="A227" s="554"/>
      <c r="B227" s="5224"/>
      <c r="C227" s="538" t="s">
        <v>1954</v>
      </c>
      <c r="D227" s="5263"/>
      <c r="E227" s="5265"/>
      <c r="F227" s="5267"/>
      <c r="G227" s="5267"/>
      <c r="H227" s="1976"/>
      <c r="I227" s="1976"/>
      <c r="J227" s="595"/>
      <c r="K227" s="1978"/>
    </row>
    <row r="228" spans="1:11">
      <c r="A228" s="554"/>
      <c r="B228" s="5222"/>
      <c r="C228" s="528"/>
      <c r="D228" s="576"/>
      <c r="E228" s="582"/>
      <c r="F228" s="577"/>
      <c r="G228" s="577"/>
      <c r="H228" s="2034"/>
      <c r="I228" s="2034"/>
      <c r="J228" s="585">
        <v>1800</v>
      </c>
      <c r="K228" s="1978">
        <f>K226+J228</f>
        <v>2759722</v>
      </c>
    </row>
    <row r="229" spans="1:11">
      <c r="A229" s="557"/>
      <c r="B229" s="5223"/>
      <c r="C229" s="457" t="s">
        <v>781</v>
      </c>
      <c r="D229" s="5262" t="s">
        <v>2152</v>
      </c>
      <c r="E229" s="1796"/>
      <c r="F229" s="5266"/>
      <c r="G229" s="1960"/>
      <c r="H229" s="537">
        <v>234890</v>
      </c>
      <c r="I229" s="5266"/>
      <c r="J229" s="595"/>
      <c r="K229" s="1977">
        <f>K228-H229</f>
        <v>2524832</v>
      </c>
    </row>
    <row r="230" spans="1:11">
      <c r="A230" s="554"/>
      <c r="B230" s="5224"/>
      <c r="C230" s="3250" t="s">
        <v>1828</v>
      </c>
      <c r="D230" s="5274"/>
      <c r="E230" s="5275"/>
      <c r="F230" s="5271"/>
      <c r="G230" s="5271"/>
      <c r="H230" s="3253"/>
      <c r="I230" s="5271"/>
      <c r="J230" s="595"/>
      <c r="K230" s="1978"/>
    </row>
    <row r="231" spans="1:11">
      <c r="A231" s="554"/>
      <c r="B231" s="5222"/>
      <c r="C231" s="532"/>
      <c r="D231" s="576"/>
      <c r="E231" s="582"/>
      <c r="F231" s="575"/>
      <c r="G231" s="575"/>
      <c r="H231" s="2200"/>
      <c r="I231" s="575"/>
      <c r="J231" s="585">
        <v>1500</v>
      </c>
      <c r="K231" s="1978">
        <f>K229+J231</f>
        <v>2526332</v>
      </c>
    </row>
    <row r="232" spans="1:11">
      <c r="A232" s="557"/>
      <c r="B232" s="5223"/>
      <c r="C232" s="556" t="s">
        <v>815</v>
      </c>
      <c r="D232" s="5262"/>
      <c r="E232" s="5264"/>
      <c r="F232" s="5271"/>
      <c r="G232" s="5266"/>
      <c r="H232" s="5266"/>
      <c r="I232" s="5266">
        <v>114998</v>
      </c>
      <c r="J232" s="595"/>
      <c r="K232" s="1977">
        <f>K231-I232</f>
        <v>2411334</v>
      </c>
    </row>
    <row r="233" spans="1:11">
      <c r="A233" s="554"/>
      <c r="B233" s="5224"/>
      <c r="C233" s="555" t="s">
        <v>1566</v>
      </c>
      <c r="D233" s="5263"/>
      <c r="E233" s="5265"/>
      <c r="F233" s="5267"/>
      <c r="G233" s="5267"/>
      <c r="H233" s="5267"/>
      <c r="I233" s="5267"/>
      <c r="J233" s="559"/>
      <c r="K233" s="1978"/>
    </row>
    <row r="234" spans="1:11">
      <c r="A234" s="554"/>
      <c r="B234" s="5222"/>
      <c r="C234" s="532"/>
      <c r="D234" s="576"/>
      <c r="E234" s="582"/>
      <c r="F234" s="575"/>
      <c r="G234" s="575"/>
      <c r="H234" s="600"/>
      <c r="I234" s="577"/>
      <c r="J234" s="585">
        <v>1800</v>
      </c>
      <c r="K234" s="1978">
        <f>K232+J234</f>
        <v>2413134</v>
      </c>
    </row>
    <row r="235" spans="1:11">
      <c r="A235" s="557"/>
      <c r="B235" s="5223"/>
      <c r="C235" s="556" t="s">
        <v>1837</v>
      </c>
      <c r="D235" s="5262"/>
      <c r="E235" s="5264"/>
      <c r="F235" s="5266"/>
      <c r="G235" s="5266"/>
      <c r="H235" s="537"/>
      <c r="I235" s="5266">
        <v>15390</v>
      </c>
      <c r="J235" s="595"/>
      <c r="K235" s="1977">
        <f>K234-I235</f>
        <v>2397744</v>
      </c>
    </row>
    <row r="236" spans="1:11">
      <c r="A236" s="554"/>
      <c r="B236" s="5224"/>
      <c r="C236" s="555" t="s">
        <v>1838</v>
      </c>
      <c r="D236" s="5263"/>
      <c r="E236" s="5265"/>
      <c r="F236" s="5267"/>
      <c r="G236" s="5267"/>
      <c r="H236" s="515"/>
      <c r="I236" s="5267"/>
      <c r="J236" s="559"/>
      <c r="K236" s="1978"/>
    </row>
    <row r="237" spans="1:11">
      <c r="A237" s="554"/>
      <c r="B237" s="5222"/>
      <c r="C237" s="532"/>
      <c r="D237" s="576"/>
      <c r="E237" s="582"/>
      <c r="F237" s="577"/>
      <c r="G237" s="577"/>
      <c r="H237" s="600"/>
      <c r="I237" s="577"/>
      <c r="J237" s="585">
        <v>1500</v>
      </c>
      <c r="K237" s="2035">
        <f>K235+J237</f>
        <v>2399244</v>
      </c>
    </row>
    <row r="238" spans="1:11">
      <c r="A238" s="557"/>
      <c r="B238" s="5223"/>
      <c r="C238" s="556" t="s">
        <v>1710</v>
      </c>
      <c r="D238" s="5262" t="s">
        <v>1312</v>
      </c>
      <c r="E238" s="5264" t="s">
        <v>1326</v>
      </c>
      <c r="F238" s="5266"/>
      <c r="G238" s="5266">
        <v>150890</v>
      </c>
      <c r="H238" s="5266"/>
      <c r="I238" s="5266"/>
      <c r="J238" s="5272"/>
      <c r="K238" s="1977">
        <f>K237-G238</f>
        <v>2248354</v>
      </c>
    </row>
    <row r="239" spans="1:11">
      <c r="A239" s="554"/>
      <c r="B239" s="5224"/>
      <c r="C239" s="555" t="s">
        <v>2184</v>
      </c>
      <c r="D239" s="5263" t="s">
        <v>1313</v>
      </c>
      <c r="E239" s="5265"/>
      <c r="F239" s="5267"/>
      <c r="G239" s="5267"/>
      <c r="H239" s="5267"/>
      <c r="I239" s="5267"/>
      <c r="J239" s="5273"/>
      <c r="K239" s="1978"/>
    </row>
    <row r="240" spans="1:11">
      <c r="A240" s="554"/>
      <c r="B240" s="5222"/>
      <c r="C240" s="2197"/>
      <c r="D240" s="576"/>
      <c r="E240" s="582"/>
      <c r="F240" s="2199"/>
      <c r="G240" s="575"/>
      <c r="H240" s="586"/>
      <c r="I240" s="575"/>
      <c r="J240" s="585">
        <v>1500</v>
      </c>
      <c r="K240" s="1978">
        <f>K238+J240</f>
        <v>2249854</v>
      </c>
    </row>
    <row r="241" spans="1:11">
      <c r="A241" s="557"/>
      <c r="B241" s="5223"/>
      <c r="C241" s="491" t="s">
        <v>781</v>
      </c>
      <c r="D241" s="5277" t="s">
        <v>632</v>
      </c>
      <c r="E241" s="5279" t="s">
        <v>74</v>
      </c>
      <c r="F241" s="537"/>
      <c r="G241" s="5281">
        <v>90140</v>
      </c>
      <c r="H241" s="5281"/>
      <c r="I241" s="5281"/>
      <c r="J241" s="5281"/>
      <c r="K241" s="1977">
        <f>K240-G241</f>
        <v>2159714</v>
      </c>
    </row>
    <row r="242" spans="1:11">
      <c r="A242" s="554"/>
      <c r="B242" s="5224"/>
      <c r="C242" s="487" t="s">
        <v>1005</v>
      </c>
      <c r="D242" s="5278" t="s">
        <v>956</v>
      </c>
      <c r="E242" s="5280"/>
      <c r="F242" s="537"/>
      <c r="G242" s="5282"/>
      <c r="H242" s="5282"/>
      <c r="I242" s="5282"/>
      <c r="J242" s="5282"/>
      <c r="K242" s="1978"/>
    </row>
    <row r="243" spans="1:11">
      <c r="A243" s="554"/>
      <c r="B243" s="5222"/>
      <c r="C243" s="532"/>
      <c r="D243" s="576"/>
      <c r="E243" s="582"/>
      <c r="F243" s="586"/>
      <c r="G243" s="586"/>
      <c r="H243" s="575"/>
      <c r="I243" s="575"/>
      <c r="J243" s="575">
        <v>1500</v>
      </c>
      <c r="K243" s="1978">
        <f>K241+J243</f>
        <v>2161214</v>
      </c>
    </row>
    <row r="244" spans="1:11">
      <c r="A244" s="557"/>
      <c r="B244" s="5223"/>
      <c r="C244" s="525" t="s">
        <v>778</v>
      </c>
      <c r="D244" s="5277" t="s">
        <v>632</v>
      </c>
      <c r="E244" s="5279" t="s">
        <v>74</v>
      </c>
      <c r="F244" s="5281"/>
      <c r="G244" s="5281">
        <v>88140</v>
      </c>
      <c r="H244" s="5281"/>
      <c r="I244" s="5281"/>
      <c r="J244" s="5281"/>
      <c r="K244" s="1977">
        <f>K243-G244</f>
        <v>2073074</v>
      </c>
    </row>
    <row r="245" spans="1:11">
      <c r="A245" s="554"/>
      <c r="B245" s="5224"/>
      <c r="C245" s="539" t="s">
        <v>1004</v>
      </c>
      <c r="D245" s="5278" t="s">
        <v>956</v>
      </c>
      <c r="E245" s="5280"/>
      <c r="F245" s="5282"/>
      <c r="G245" s="5282"/>
      <c r="H245" s="5282"/>
      <c r="I245" s="5282"/>
      <c r="J245" s="5282"/>
      <c r="K245" s="1978"/>
    </row>
    <row r="246" spans="1:11">
      <c r="A246" s="554"/>
      <c r="B246" s="5222"/>
      <c r="C246" s="530"/>
      <c r="D246" s="1981"/>
      <c r="E246" s="1982"/>
      <c r="F246" s="1983"/>
      <c r="G246" s="1983"/>
      <c r="H246" s="1983"/>
      <c r="I246" s="1983"/>
      <c r="J246" s="1983">
        <v>1500</v>
      </c>
      <c r="K246" s="1978">
        <f>K244+J246</f>
        <v>2074574</v>
      </c>
    </row>
    <row r="247" spans="1:11">
      <c r="A247" s="557"/>
      <c r="B247" s="5223"/>
      <c r="C247" s="5276" t="s">
        <v>864</v>
      </c>
      <c r="D247" s="5277" t="s">
        <v>743</v>
      </c>
      <c r="E247" s="5279" t="s">
        <v>1177</v>
      </c>
      <c r="F247" s="5281"/>
      <c r="G247" s="5283">
        <v>102500</v>
      </c>
      <c r="H247" s="5281"/>
      <c r="I247" s="5281"/>
      <c r="J247" s="5285"/>
      <c r="K247" s="1977">
        <f>K246-G247</f>
        <v>1972074</v>
      </c>
    </row>
    <row r="248" spans="1:11">
      <c r="A248" s="554"/>
      <c r="B248" s="5224"/>
      <c r="C248" s="1542" t="s">
        <v>1028</v>
      </c>
      <c r="D248" s="5278" t="s">
        <v>46</v>
      </c>
      <c r="E248" s="5280"/>
      <c r="F248" s="5282"/>
      <c r="G248" s="5284"/>
      <c r="H248" s="5282"/>
      <c r="I248" s="5282"/>
      <c r="J248" s="5286"/>
      <c r="K248" s="1978"/>
    </row>
    <row r="249" spans="1:11">
      <c r="A249" s="554"/>
      <c r="B249" s="5222"/>
      <c r="C249" s="532"/>
      <c r="D249" s="576"/>
      <c r="E249" s="582"/>
      <c r="F249" s="577"/>
      <c r="G249" s="577"/>
      <c r="H249" s="600"/>
      <c r="I249" s="577"/>
      <c r="J249" s="604">
        <v>1800</v>
      </c>
      <c r="K249" s="2035">
        <f>K247+J249</f>
        <v>1973874</v>
      </c>
    </row>
    <row r="250" spans="1:11">
      <c r="A250" s="525"/>
      <c r="B250" s="5223" t="s">
        <v>2248</v>
      </c>
      <c r="C250" s="474" t="s">
        <v>815</v>
      </c>
      <c r="D250" s="5291" t="s">
        <v>568</v>
      </c>
      <c r="E250" s="5289" t="s">
        <v>715</v>
      </c>
      <c r="F250" s="5287"/>
      <c r="G250" s="5294">
        <v>49564</v>
      </c>
      <c r="H250" s="5287"/>
      <c r="I250" s="5287"/>
      <c r="J250" s="5301"/>
      <c r="K250" s="1977">
        <f>K249-G250</f>
        <v>1924310</v>
      </c>
    </row>
    <row r="251" spans="1:11">
      <c r="A251" s="554"/>
      <c r="B251" s="5224"/>
      <c r="C251" s="477" t="s">
        <v>832</v>
      </c>
      <c r="D251" s="5292" t="s">
        <v>250</v>
      </c>
      <c r="E251" s="5290"/>
      <c r="F251" s="5288"/>
      <c r="G251" s="5295"/>
      <c r="H251" s="5288"/>
      <c r="I251" s="5288"/>
      <c r="J251" s="5302"/>
      <c r="K251" s="1978"/>
    </row>
    <row r="252" spans="1:11">
      <c r="A252" s="554"/>
      <c r="B252" s="5222"/>
      <c r="C252" s="532"/>
      <c r="D252" s="576"/>
      <c r="E252" s="605"/>
      <c r="F252" s="577"/>
      <c r="G252" s="577"/>
      <c r="H252" s="600"/>
      <c r="I252" s="577"/>
      <c r="J252" s="604">
        <v>1800</v>
      </c>
      <c r="K252" s="1978">
        <f>K250+J252</f>
        <v>1926110</v>
      </c>
    </row>
    <row r="253" spans="1:11">
      <c r="A253" s="557"/>
      <c r="B253" s="5223"/>
      <c r="C253" s="474" t="s">
        <v>821</v>
      </c>
      <c r="D253" s="5291" t="s">
        <v>790</v>
      </c>
      <c r="E253" s="5289" t="s">
        <v>877</v>
      </c>
      <c r="F253" s="5287"/>
      <c r="G253" s="5294">
        <v>234478</v>
      </c>
      <c r="H253" s="537"/>
      <c r="I253" s="1975"/>
      <c r="J253" s="595"/>
      <c r="K253" s="1977">
        <f>K252-G253</f>
        <v>1691632</v>
      </c>
    </row>
    <row r="254" spans="1:11">
      <c r="A254" s="554"/>
      <c r="B254" s="5224"/>
      <c r="C254" s="477" t="s">
        <v>827</v>
      </c>
      <c r="D254" s="5292" t="s">
        <v>304</v>
      </c>
      <c r="E254" s="5290"/>
      <c r="F254" s="5288"/>
      <c r="G254" s="5295"/>
      <c r="H254" s="515"/>
      <c r="I254" s="1976"/>
      <c r="J254" s="595"/>
      <c r="K254" s="1978"/>
    </row>
    <row r="255" spans="1:11">
      <c r="A255" s="554"/>
      <c r="B255" s="5222"/>
      <c r="C255" s="532"/>
      <c r="D255" s="576"/>
      <c r="E255" s="582"/>
      <c r="F255" s="577"/>
      <c r="G255" s="577"/>
      <c r="H255" s="600"/>
      <c r="I255" s="2034"/>
      <c r="J255" s="585">
        <v>1800</v>
      </c>
      <c r="K255" s="2035">
        <f>K253+J255</f>
        <v>1693432</v>
      </c>
    </row>
    <row r="256" spans="1:11">
      <c r="A256" s="557"/>
      <c r="B256" s="5223"/>
      <c r="C256" s="474" t="s">
        <v>815</v>
      </c>
      <c r="D256" s="5291" t="s">
        <v>790</v>
      </c>
      <c r="E256" s="974" t="s">
        <v>877</v>
      </c>
      <c r="F256" s="5287"/>
      <c r="G256" s="5294">
        <v>8029</v>
      </c>
      <c r="H256" s="534"/>
      <c r="I256" s="1975"/>
      <c r="J256" s="595"/>
      <c r="K256" s="1977">
        <f>K255-G256</f>
        <v>1685403</v>
      </c>
    </row>
    <row r="257" spans="1:11">
      <c r="A257" s="554"/>
      <c r="B257" s="5224"/>
      <c r="C257" s="477" t="s">
        <v>828</v>
      </c>
      <c r="D257" s="5292" t="s">
        <v>304</v>
      </c>
      <c r="E257" s="5297"/>
      <c r="F257" s="5288"/>
      <c r="G257" s="5295"/>
      <c r="H257" s="515"/>
      <c r="I257" s="1976"/>
      <c r="J257" s="595"/>
      <c r="K257" s="1978"/>
    </row>
    <row r="258" spans="1:11">
      <c r="A258" s="554"/>
      <c r="B258" s="5222"/>
      <c r="C258" s="532"/>
      <c r="D258" s="576"/>
      <c r="E258" s="582"/>
      <c r="F258" s="577"/>
      <c r="G258" s="577"/>
      <c r="H258" s="600"/>
      <c r="I258" s="2034"/>
      <c r="J258" s="585">
        <v>1800</v>
      </c>
      <c r="K258" s="1978">
        <f>K256+J258</f>
        <v>1687203</v>
      </c>
    </row>
    <row r="259" spans="1:11">
      <c r="A259" s="557"/>
      <c r="B259" s="5223"/>
      <c r="C259" s="525" t="s">
        <v>781</v>
      </c>
      <c r="D259" s="5298" t="s">
        <v>790</v>
      </c>
      <c r="E259" s="5289" t="s">
        <v>877</v>
      </c>
      <c r="F259" s="5287"/>
      <c r="G259" s="5287">
        <v>29190</v>
      </c>
      <c r="H259" s="537"/>
      <c r="I259" s="1975"/>
      <c r="J259" s="595"/>
      <c r="K259" s="1977">
        <f>K258-G259</f>
        <v>1658013</v>
      </c>
    </row>
    <row r="260" spans="1:11">
      <c r="A260" s="554"/>
      <c r="B260" s="5224"/>
      <c r="C260" s="539" t="s">
        <v>789</v>
      </c>
      <c r="D260" s="540" t="s">
        <v>304</v>
      </c>
      <c r="E260" s="5290"/>
      <c r="F260" s="5288"/>
      <c r="G260" s="5288"/>
      <c r="H260" s="515"/>
      <c r="I260" s="1976"/>
      <c r="J260" s="595"/>
      <c r="K260" s="1978"/>
    </row>
    <row r="261" spans="1:11">
      <c r="A261" s="554"/>
      <c r="B261" s="5222"/>
      <c r="C261" s="532"/>
      <c r="D261" s="576"/>
      <c r="E261" s="582"/>
      <c r="F261" s="577"/>
      <c r="G261" s="577"/>
      <c r="H261" s="600"/>
      <c r="I261" s="2034"/>
      <c r="J261" s="585">
        <v>1500</v>
      </c>
      <c r="K261" s="1978">
        <f>K259+J261</f>
        <v>1659513</v>
      </c>
    </row>
    <row r="262" spans="1:11">
      <c r="A262" s="557"/>
      <c r="B262" s="5223"/>
      <c r="C262" s="525" t="s">
        <v>2021</v>
      </c>
      <c r="D262" s="5298" t="s">
        <v>790</v>
      </c>
      <c r="E262" s="5289" t="s">
        <v>877</v>
      </c>
      <c r="F262" s="5287"/>
      <c r="G262" s="5287">
        <v>33500</v>
      </c>
      <c r="H262" s="537"/>
      <c r="I262" s="1975"/>
      <c r="J262" s="595"/>
      <c r="K262" s="1977">
        <f>K261-G262</f>
        <v>1626013</v>
      </c>
    </row>
    <row r="263" spans="1:11">
      <c r="A263" s="554"/>
      <c r="B263" s="5224"/>
      <c r="C263" s="539" t="s">
        <v>1981</v>
      </c>
      <c r="D263" s="540" t="s">
        <v>304</v>
      </c>
      <c r="E263" s="5290"/>
      <c r="F263" s="5288"/>
      <c r="G263" s="5288"/>
      <c r="H263" s="515"/>
      <c r="I263" s="1976"/>
      <c r="J263" s="595"/>
      <c r="K263" s="1978"/>
    </row>
    <row r="264" spans="1:11">
      <c r="A264" s="554"/>
      <c r="B264" s="5222"/>
      <c r="C264" s="532"/>
      <c r="D264" s="576"/>
      <c r="E264" s="582"/>
      <c r="F264" s="577"/>
      <c r="G264" s="577"/>
      <c r="H264" s="600"/>
      <c r="I264" s="2034"/>
      <c r="J264" s="585">
        <v>750</v>
      </c>
      <c r="K264" s="2080">
        <f>K262+J264</f>
        <v>1626763</v>
      </c>
    </row>
    <row r="265" spans="1:11">
      <c r="A265" s="557"/>
      <c r="B265" s="5223"/>
      <c r="C265" s="525" t="s">
        <v>2218</v>
      </c>
      <c r="D265" s="5298" t="s">
        <v>790</v>
      </c>
      <c r="E265" s="5289" t="s">
        <v>877</v>
      </c>
      <c r="F265" s="5287"/>
      <c r="G265" s="5287">
        <v>42300</v>
      </c>
      <c r="H265" s="537"/>
      <c r="I265" s="1975"/>
      <c r="J265" s="595"/>
      <c r="K265" s="1977">
        <f>K264-G265</f>
        <v>1584463</v>
      </c>
    </row>
    <row r="266" spans="1:11">
      <c r="A266" s="554"/>
      <c r="B266" s="5224"/>
      <c r="C266" s="539" t="s">
        <v>2219</v>
      </c>
      <c r="D266" s="540" t="s">
        <v>304</v>
      </c>
      <c r="E266" s="5290"/>
      <c r="F266" s="5288"/>
      <c r="G266" s="5288"/>
      <c r="H266" s="515"/>
      <c r="I266" s="1976"/>
      <c r="J266" s="595"/>
      <c r="K266" s="1978"/>
    </row>
    <row r="267" spans="1:11">
      <c r="A267" s="554"/>
      <c r="B267" s="5222"/>
      <c r="C267" s="532"/>
      <c r="D267" s="576"/>
      <c r="E267" s="582"/>
      <c r="F267" s="577"/>
      <c r="G267" s="577"/>
      <c r="H267" s="600"/>
      <c r="I267" s="2034"/>
      <c r="J267" s="585">
        <v>750</v>
      </c>
      <c r="K267" s="1978">
        <f>K265+J267</f>
        <v>1585213</v>
      </c>
    </row>
    <row r="268" spans="1:11">
      <c r="A268" s="557"/>
      <c r="B268" s="5223"/>
      <c r="C268" s="556" t="s">
        <v>869</v>
      </c>
      <c r="D268" s="5291" t="s">
        <v>838</v>
      </c>
      <c r="E268" s="5289" t="s">
        <v>877</v>
      </c>
      <c r="F268" s="5287"/>
      <c r="G268" s="5287">
        <v>25000</v>
      </c>
      <c r="H268" s="5287"/>
      <c r="I268" s="5287"/>
      <c r="J268" s="595"/>
      <c r="K268" s="1977">
        <f>K267-G268</f>
        <v>1560213</v>
      </c>
    </row>
    <row r="269" spans="1:11">
      <c r="A269" s="554"/>
      <c r="B269" s="5224"/>
      <c r="C269" s="555" t="s">
        <v>1782</v>
      </c>
      <c r="D269" s="5292" t="s">
        <v>304</v>
      </c>
      <c r="E269" s="5290"/>
      <c r="F269" s="5288"/>
      <c r="G269" s="5288"/>
      <c r="H269" s="5288"/>
      <c r="I269" s="5288"/>
      <c r="J269" s="559"/>
      <c r="K269" s="1978"/>
    </row>
    <row r="270" spans="1:11">
      <c r="A270" s="554"/>
      <c r="B270" s="533"/>
      <c r="C270" s="532"/>
      <c r="D270" s="576"/>
      <c r="E270" s="582"/>
      <c r="F270" s="577"/>
      <c r="G270" s="577"/>
      <c r="H270" s="600"/>
      <c r="I270" s="577"/>
      <c r="J270" s="604">
        <v>1650</v>
      </c>
      <c r="K270" s="1978">
        <f>K268+J270</f>
        <v>1561863</v>
      </c>
    </row>
    <row r="271" spans="1:11">
      <c r="A271" s="557"/>
      <c r="B271" s="5223"/>
      <c r="C271" s="474" t="s">
        <v>815</v>
      </c>
      <c r="D271" s="485" t="s">
        <v>1847</v>
      </c>
      <c r="E271" s="5289" t="s">
        <v>1848</v>
      </c>
      <c r="F271" s="5287"/>
      <c r="G271" s="5287">
        <v>640982</v>
      </c>
      <c r="H271" s="5305"/>
      <c r="I271" s="5287"/>
      <c r="J271" s="5301"/>
      <c r="K271" s="1977">
        <f>K270-G271</f>
        <v>920881</v>
      </c>
    </row>
    <row r="272" spans="1:11">
      <c r="A272" s="554"/>
      <c r="B272" s="5224"/>
      <c r="C272" s="461" t="s">
        <v>1846</v>
      </c>
      <c r="D272" s="486" t="s">
        <v>1819</v>
      </c>
      <c r="E272" s="5290"/>
      <c r="F272" s="5288"/>
      <c r="G272" s="5288"/>
      <c r="H272" s="5306"/>
      <c r="I272" s="5288"/>
      <c r="J272" s="5302"/>
      <c r="K272" s="1978"/>
    </row>
    <row r="273" spans="1:11">
      <c r="A273" s="554"/>
      <c r="B273" s="533"/>
      <c r="C273" s="532"/>
      <c r="D273" s="602"/>
      <c r="E273" s="605"/>
      <c r="F273" s="577"/>
      <c r="G273" s="577"/>
      <c r="H273" s="600"/>
      <c r="I273" s="577"/>
      <c r="J273" s="604">
        <v>1800</v>
      </c>
      <c r="K273" s="2035">
        <f>K271+J273</f>
        <v>922681</v>
      </c>
    </row>
    <row r="274" spans="1:11">
      <c r="A274" s="525" t="s">
        <v>356</v>
      </c>
      <c r="B274" s="5223"/>
      <c r="C274" s="517" t="s">
        <v>1716</v>
      </c>
      <c r="D274" s="485" t="s">
        <v>1847</v>
      </c>
      <c r="E274" s="5289" t="s">
        <v>1848</v>
      </c>
      <c r="F274" s="5294"/>
      <c r="G274" s="5294">
        <v>42300</v>
      </c>
      <c r="H274" s="537"/>
      <c r="I274" s="1975"/>
      <c r="J274" s="595"/>
      <c r="K274" s="1977">
        <f>K273-G274</f>
        <v>880381</v>
      </c>
    </row>
    <row r="275" spans="1:11">
      <c r="A275" s="554"/>
      <c r="B275" s="5224"/>
      <c r="C275" s="555" t="s">
        <v>1890</v>
      </c>
      <c r="D275" s="486" t="s">
        <v>1819</v>
      </c>
      <c r="E275" s="5290"/>
      <c r="F275" s="5295"/>
      <c r="G275" s="5295"/>
      <c r="H275" s="515"/>
      <c r="I275" s="1976"/>
      <c r="J275" s="595"/>
      <c r="K275" s="1978"/>
    </row>
    <row r="276" spans="1:11">
      <c r="A276" s="554"/>
      <c r="B276" s="5222"/>
      <c r="C276" s="532"/>
      <c r="D276" s="576"/>
      <c r="E276" s="582"/>
      <c r="F276" s="577"/>
      <c r="G276" s="577"/>
      <c r="H276" s="600"/>
      <c r="I276" s="2034"/>
      <c r="J276" s="585">
        <v>750</v>
      </c>
      <c r="K276" s="1978">
        <f>K274+J276</f>
        <v>881131</v>
      </c>
    </row>
    <row r="277" spans="1:11">
      <c r="A277" s="557"/>
      <c r="B277" s="5223"/>
      <c r="C277" s="556" t="s">
        <v>869</v>
      </c>
      <c r="D277" s="485" t="s">
        <v>1847</v>
      </c>
      <c r="E277" s="5289" t="s">
        <v>1848</v>
      </c>
      <c r="F277" s="5287"/>
      <c r="G277" s="5287">
        <v>38860</v>
      </c>
      <c r="H277" s="537"/>
      <c r="I277" s="5287"/>
      <c r="J277" s="595"/>
      <c r="K277" s="1977">
        <f>K276-G277</f>
        <v>842271</v>
      </c>
    </row>
    <row r="278" spans="1:11">
      <c r="A278" s="554"/>
      <c r="B278" s="5224"/>
      <c r="C278" s="555" t="s">
        <v>1849</v>
      </c>
      <c r="D278" s="486" t="s">
        <v>1819</v>
      </c>
      <c r="E278" s="5290"/>
      <c r="F278" s="5288"/>
      <c r="G278" s="5288"/>
      <c r="H278" s="515"/>
      <c r="I278" s="5288"/>
      <c r="J278" s="559"/>
      <c r="K278" s="1978"/>
    </row>
    <row r="279" spans="1:11">
      <c r="A279" s="554"/>
      <c r="B279" s="5222"/>
      <c r="C279" s="532"/>
      <c r="D279" s="576"/>
      <c r="E279" s="582"/>
      <c r="F279" s="577"/>
      <c r="G279" s="577"/>
      <c r="H279" s="600"/>
      <c r="I279" s="577"/>
      <c r="J279" s="585">
        <v>1650</v>
      </c>
      <c r="K279" s="1978">
        <f>K277+J279</f>
        <v>843921</v>
      </c>
    </row>
    <row r="280" spans="1:11">
      <c r="A280" s="557"/>
      <c r="B280" s="5223"/>
      <c r="C280" s="556" t="s">
        <v>591</v>
      </c>
      <c r="D280" s="5291"/>
      <c r="E280" s="5293"/>
      <c r="F280" s="5287">
        <v>20000000</v>
      </c>
      <c r="G280" s="5219"/>
      <c r="H280" s="5219"/>
      <c r="I280" s="5219"/>
      <c r="J280" s="5242"/>
      <c r="K280" s="1977">
        <f>K279+F280</f>
        <v>20843921</v>
      </c>
    </row>
    <row r="281" spans="1:11">
      <c r="A281" s="554"/>
      <c r="B281" s="5224"/>
      <c r="C281" s="555"/>
      <c r="D281" s="486"/>
      <c r="E281" s="5290"/>
      <c r="F281" s="5295"/>
      <c r="G281" s="5220"/>
      <c r="H281" s="5220"/>
      <c r="I281" s="5220"/>
      <c r="J281" s="5243"/>
      <c r="K281" s="1978"/>
    </row>
    <row r="282" spans="1:11">
      <c r="A282" s="554"/>
      <c r="B282" s="5222"/>
      <c r="C282" s="532"/>
      <c r="D282" s="576"/>
      <c r="E282" s="605"/>
      <c r="F282" s="577"/>
      <c r="G282" s="577"/>
      <c r="H282" s="586"/>
      <c r="I282" s="577"/>
      <c r="J282" s="585"/>
      <c r="K282" s="1978"/>
    </row>
    <row r="283" spans="1:11">
      <c r="A283" s="557"/>
      <c r="B283" s="5223"/>
      <c r="C283" s="517" t="s">
        <v>815</v>
      </c>
      <c r="D283" s="5291" t="s">
        <v>160</v>
      </c>
      <c r="E283" s="5289" t="s">
        <v>162</v>
      </c>
      <c r="F283" s="5287"/>
      <c r="G283" s="5287">
        <v>505773</v>
      </c>
      <c r="H283" s="5287"/>
      <c r="I283" s="5287"/>
      <c r="J283" s="595"/>
      <c r="K283" s="1977">
        <f>K280-G283</f>
        <v>20338148</v>
      </c>
    </row>
    <row r="284" spans="1:11">
      <c r="A284" s="554"/>
      <c r="B284" s="5224"/>
      <c r="C284" s="563" t="s">
        <v>849</v>
      </c>
      <c r="D284" s="5292" t="s">
        <v>850</v>
      </c>
      <c r="E284" s="5290"/>
      <c r="F284" s="5288"/>
      <c r="G284" s="5288"/>
      <c r="H284" s="5288"/>
      <c r="I284" s="5288"/>
      <c r="J284" s="559"/>
      <c r="K284" s="1978"/>
    </row>
    <row r="285" spans="1:11">
      <c r="A285" s="554"/>
      <c r="B285" s="5222"/>
      <c r="C285" s="532"/>
      <c r="D285" s="576"/>
      <c r="E285" s="582"/>
      <c r="F285" s="575"/>
      <c r="G285" s="575"/>
      <c r="H285" s="600"/>
      <c r="I285" s="577"/>
      <c r="J285" s="585">
        <v>1800</v>
      </c>
      <c r="K285" s="2080">
        <f>K283+J285</f>
        <v>20339948</v>
      </c>
    </row>
    <row r="286" spans="1:11">
      <c r="A286" s="557"/>
      <c r="B286" s="5223"/>
      <c r="C286" s="556" t="s">
        <v>869</v>
      </c>
      <c r="D286" s="5291" t="s">
        <v>160</v>
      </c>
      <c r="E286" s="5289" t="s">
        <v>162</v>
      </c>
      <c r="F286" s="5287"/>
      <c r="G286" s="5287">
        <v>294585</v>
      </c>
      <c r="H286" s="534"/>
      <c r="I286" s="5287"/>
      <c r="J286" s="595"/>
      <c r="K286" s="1977">
        <f>K285-G286</f>
        <v>20045363</v>
      </c>
    </row>
    <row r="287" spans="1:11">
      <c r="A287" s="554"/>
      <c r="B287" s="5224"/>
      <c r="C287" s="555" t="s">
        <v>1781</v>
      </c>
      <c r="D287" s="5292" t="s">
        <v>850</v>
      </c>
      <c r="E287" s="5290"/>
      <c r="F287" s="5288"/>
      <c r="G287" s="5288"/>
      <c r="H287" s="515"/>
      <c r="I287" s="5288"/>
      <c r="J287" s="559"/>
      <c r="K287" s="1978"/>
    </row>
    <row r="288" spans="1:11">
      <c r="A288" s="554"/>
      <c r="B288" s="5222"/>
      <c r="C288" s="532"/>
      <c r="D288" s="576"/>
      <c r="E288" s="582"/>
      <c r="F288" s="577"/>
      <c r="G288" s="577"/>
      <c r="H288" s="600"/>
      <c r="I288" s="577"/>
      <c r="J288" s="585">
        <v>1650</v>
      </c>
      <c r="K288" s="1978">
        <f>K286+J288</f>
        <v>20047013</v>
      </c>
    </row>
    <row r="289" spans="1:11">
      <c r="A289" s="525"/>
      <c r="B289" s="5223"/>
      <c r="C289" s="556" t="s">
        <v>821</v>
      </c>
      <c r="D289" s="5291" t="s">
        <v>1339</v>
      </c>
      <c r="E289" s="1136" t="s">
        <v>1347</v>
      </c>
      <c r="F289" s="5287"/>
      <c r="G289" s="5287">
        <v>424376</v>
      </c>
      <c r="H289" s="534"/>
      <c r="I289" s="5287"/>
      <c r="J289" s="2070"/>
      <c r="K289" s="1977">
        <f>K288-G289</f>
        <v>19622637</v>
      </c>
    </row>
    <row r="290" spans="1:11">
      <c r="A290" s="554"/>
      <c r="B290" s="5224"/>
      <c r="C290" s="555" t="s">
        <v>1338</v>
      </c>
      <c r="D290" s="5292" t="s">
        <v>304</v>
      </c>
      <c r="E290" s="5297"/>
      <c r="F290" s="5288"/>
      <c r="G290" s="5288"/>
      <c r="H290" s="515"/>
      <c r="I290" s="5288"/>
      <c r="J290" s="2070"/>
      <c r="K290" s="1978"/>
    </row>
    <row r="291" spans="1:11">
      <c r="A291" s="554"/>
      <c r="B291" s="5222"/>
      <c r="C291" s="532"/>
      <c r="D291" s="576"/>
      <c r="E291" s="582"/>
      <c r="F291" s="577"/>
      <c r="G291" s="577"/>
      <c r="H291" s="600"/>
      <c r="I291" s="577"/>
      <c r="J291" s="585">
        <v>1800</v>
      </c>
      <c r="K291" s="2035">
        <f>K289+J291</f>
        <v>19624437</v>
      </c>
    </row>
    <row r="292" spans="1:11">
      <c r="A292" s="557"/>
      <c r="B292" s="5223"/>
      <c r="C292" s="556" t="s">
        <v>869</v>
      </c>
      <c r="D292" s="5291" t="s">
        <v>1339</v>
      </c>
      <c r="E292" s="1136" t="s">
        <v>1347</v>
      </c>
      <c r="F292" s="5287"/>
      <c r="G292" s="5287">
        <v>60827</v>
      </c>
      <c r="H292" s="537"/>
      <c r="I292" s="5287"/>
      <c r="J292" s="595"/>
      <c r="K292" s="1977">
        <f>K291-G292</f>
        <v>19563610</v>
      </c>
    </row>
    <row r="293" spans="1:11">
      <c r="A293" s="554"/>
      <c r="B293" s="5224"/>
      <c r="C293" s="555" t="s">
        <v>1433</v>
      </c>
      <c r="D293" s="5292" t="s">
        <v>304</v>
      </c>
      <c r="E293" s="5297"/>
      <c r="F293" s="5288"/>
      <c r="G293" s="5288"/>
      <c r="H293" s="515"/>
      <c r="I293" s="5288"/>
      <c r="J293" s="559"/>
      <c r="K293" s="1978"/>
    </row>
    <row r="294" spans="1:11">
      <c r="A294" s="554"/>
      <c r="B294" s="533"/>
      <c r="C294" s="532"/>
      <c r="D294" s="576"/>
      <c r="E294" s="582"/>
      <c r="F294" s="577"/>
      <c r="G294" s="577"/>
      <c r="H294" s="600"/>
      <c r="I294" s="577"/>
      <c r="J294" s="585">
        <v>1650</v>
      </c>
      <c r="K294" s="1978">
        <f>K292+J294</f>
        <v>19565260</v>
      </c>
    </row>
    <row r="295" spans="1:11">
      <c r="A295" s="9515"/>
      <c r="B295" s="5223"/>
      <c r="C295" s="474" t="s">
        <v>821</v>
      </c>
      <c r="D295" s="5291" t="s">
        <v>2061</v>
      </c>
      <c r="E295" s="5289" t="s">
        <v>2062</v>
      </c>
      <c r="F295" s="5287"/>
      <c r="G295" s="1975">
        <v>106868</v>
      </c>
      <c r="H295" s="537"/>
      <c r="I295" s="1975"/>
      <c r="J295" s="595"/>
      <c r="K295" s="1977">
        <f>K294-G295</f>
        <v>19458392</v>
      </c>
    </row>
    <row r="296" spans="1:11">
      <c r="A296" s="9516"/>
      <c r="B296" s="5224"/>
      <c r="C296" s="477" t="s">
        <v>2056</v>
      </c>
      <c r="D296" s="5292" t="s">
        <v>1804</v>
      </c>
      <c r="E296" s="5290"/>
      <c r="F296" s="5288"/>
      <c r="G296" s="1976"/>
      <c r="H296" s="515"/>
      <c r="I296" s="1976"/>
      <c r="J296" s="595"/>
      <c r="K296" s="1978"/>
    </row>
    <row r="297" spans="1:11">
      <c r="A297" s="554"/>
      <c r="B297" s="5222"/>
      <c r="C297" s="532"/>
      <c r="D297" s="576"/>
      <c r="E297" s="582"/>
      <c r="F297" s="577"/>
      <c r="G297" s="2034"/>
      <c r="H297" s="600"/>
      <c r="I297" s="2034"/>
      <c r="J297" s="585">
        <v>1800</v>
      </c>
      <c r="K297" s="1978">
        <f>K295+J297</f>
        <v>19460192</v>
      </c>
    </row>
    <row r="298" spans="1:11">
      <c r="A298" s="9515"/>
      <c r="B298" s="5223"/>
      <c r="C298" s="474" t="s">
        <v>815</v>
      </c>
      <c r="D298" s="5291" t="s">
        <v>2061</v>
      </c>
      <c r="E298" s="5289" t="s">
        <v>2062</v>
      </c>
      <c r="F298" s="5287"/>
      <c r="G298" s="1975">
        <v>98774</v>
      </c>
      <c r="H298" s="534"/>
      <c r="I298" s="1975"/>
      <c r="J298" s="595"/>
      <c r="K298" s="1977">
        <f>K297-G298</f>
        <v>19361418</v>
      </c>
    </row>
    <row r="299" spans="1:11">
      <c r="A299" s="9516"/>
      <c r="B299" s="5224"/>
      <c r="C299" s="477" t="s">
        <v>2057</v>
      </c>
      <c r="D299" s="5292" t="s">
        <v>1804</v>
      </c>
      <c r="E299" s="5290"/>
      <c r="F299" s="5288"/>
      <c r="G299" s="1976"/>
      <c r="H299" s="515"/>
      <c r="I299" s="1976"/>
      <c r="J299" s="595"/>
      <c r="K299" s="1978"/>
    </row>
    <row r="300" spans="1:11">
      <c r="A300" s="554"/>
      <c r="B300" s="5222"/>
      <c r="C300" s="532"/>
      <c r="D300" s="576"/>
      <c r="E300" s="582"/>
      <c r="F300" s="577"/>
      <c r="G300" s="2034"/>
      <c r="H300" s="600"/>
      <c r="I300" s="2034"/>
      <c r="J300" s="585">
        <v>1800</v>
      </c>
      <c r="K300" s="2080">
        <f>K298+J300</f>
        <v>19363218</v>
      </c>
    </row>
    <row r="301" spans="1:11">
      <c r="A301" s="9515"/>
      <c r="B301" s="5223"/>
      <c r="C301" s="525" t="s">
        <v>796</v>
      </c>
      <c r="D301" s="5291" t="s">
        <v>2061</v>
      </c>
      <c r="E301" s="5289" t="s">
        <v>2062</v>
      </c>
      <c r="F301" s="5287"/>
      <c r="G301" s="1975">
        <v>90800</v>
      </c>
      <c r="H301" s="537"/>
      <c r="I301" s="1975"/>
      <c r="J301" s="595"/>
      <c r="K301" s="1977">
        <f>K300-G301</f>
        <v>19272418</v>
      </c>
    </row>
    <row r="302" spans="1:11">
      <c r="A302" s="9516"/>
      <c r="B302" s="5224"/>
      <c r="C302" s="539" t="s">
        <v>2058</v>
      </c>
      <c r="D302" s="5292" t="s">
        <v>1804</v>
      </c>
      <c r="E302" s="5290"/>
      <c r="F302" s="5288"/>
      <c r="G302" s="1976"/>
      <c r="H302" s="515"/>
      <c r="I302" s="1976"/>
      <c r="J302" s="595"/>
      <c r="K302" s="1978"/>
    </row>
    <row r="303" spans="1:11">
      <c r="A303" s="554"/>
      <c r="B303" s="5222"/>
      <c r="C303" s="532"/>
      <c r="D303" s="576"/>
      <c r="E303" s="582"/>
      <c r="F303" s="577"/>
      <c r="G303" s="2034"/>
      <c r="H303" s="600"/>
      <c r="I303" s="2034"/>
      <c r="J303" s="585">
        <v>750</v>
      </c>
      <c r="K303" s="1978">
        <f>K301+J303</f>
        <v>19273168</v>
      </c>
    </row>
    <row r="304" spans="1:11">
      <c r="A304" s="9515"/>
      <c r="B304" s="5223"/>
      <c r="C304" s="525" t="s">
        <v>796</v>
      </c>
      <c r="D304" s="5291" t="s">
        <v>2061</v>
      </c>
      <c r="E304" s="5289" t="s">
        <v>2062</v>
      </c>
      <c r="F304" s="5287"/>
      <c r="G304" s="1975">
        <v>41300</v>
      </c>
      <c r="H304" s="537"/>
      <c r="I304" s="1975"/>
      <c r="J304" s="595"/>
      <c r="K304" s="1977">
        <f>K303-G304</f>
        <v>19231868</v>
      </c>
    </row>
    <row r="305" spans="1:11">
      <c r="A305" s="9516"/>
      <c r="B305" s="5224"/>
      <c r="C305" s="539" t="s">
        <v>2059</v>
      </c>
      <c r="D305" s="5292" t="s">
        <v>1804</v>
      </c>
      <c r="E305" s="5290"/>
      <c r="F305" s="5288"/>
      <c r="G305" s="1976"/>
      <c r="H305" s="515"/>
      <c r="I305" s="1976"/>
      <c r="J305" s="595"/>
      <c r="K305" s="1978"/>
    </row>
    <row r="306" spans="1:11">
      <c r="A306" s="554"/>
      <c r="B306" s="5222"/>
      <c r="C306" s="532"/>
      <c r="D306" s="576"/>
      <c r="E306" s="582"/>
      <c r="F306" s="577"/>
      <c r="G306" s="2034"/>
      <c r="H306" s="600"/>
      <c r="I306" s="2034"/>
      <c r="J306" s="585">
        <v>750</v>
      </c>
      <c r="K306" s="1978">
        <f>K304+J306</f>
        <v>19232618</v>
      </c>
    </row>
    <row r="307" spans="1:11">
      <c r="A307" s="9515"/>
      <c r="B307" s="5223"/>
      <c r="C307" s="556" t="s">
        <v>869</v>
      </c>
      <c r="D307" s="5291" t="s">
        <v>2061</v>
      </c>
      <c r="E307" s="5289" t="s">
        <v>2062</v>
      </c>
      <c r="F307" s="5287"/>
      <c r="G307" s="5287">
        <v>45790</v>
      </c>
      <c r="H307" s="5287"/>
      <c r="I307" s="5287"/>
      <c r="J307" s="595"/>
      <c r="K307" s="1977">
        <f>K306-G307</f>
        <v>19186828</v>
      </c>
    </row>
    <row r="308" spans="1:11">
      <c r="A308" s="9516"/>
      <c r="B308" s="5224"/>
      <c r="C308" s="555" t="s">
        <v>2060</v>
      </c>
      <c r="D308" s="5292" t="s">
        <v>1804</v>
      </c>
      <c r="E308" s="5290"/>
      <c r="F308" s="5288"/>
      <c r="G308" s="5288"/>
      <c r="H308" s="5288"/>
      <c r="I308" s="5288"/>
      <c r="J308" s="559"/>
      <c r="K308" s="1978"/>
    </row>
    <row r="309" spans="1:11">
      <c r="A309" s="554"/>
      <c r="B309" s="533"/>
      <c r="C309" s="532"/>
      <c r="D309" s="576"/>
      <c r="E309" s="582"/>
      <c r="F309" s="577"/>
      <c r="G309" s="577"/>
      <c r="H309" s="600"/>
      <c r="I309" s="577"/>
      <c r="J309" s="604">
        <v>1650</v>
      </c>
      <c r="K309" s="2035">
        <f>K307+J309</f>
        <v>19188478</v>
      </c>
    </row>
    <row r="310" spans="1:11">
      <c r="A310" s="9515"/>
      <c r="B310" s="5223"/>
      <c r="C310" s="556" t="s">
        <v>869</v>
      </c>
      <c r="D310" s="485" t="s">
        <v>46</v>
      </c>
      <c r="E310" s="5289"/>
      <c r="F310" s="5287"/>
      <c r="G310" s="5287"/>
      <c r="H310" s="5287">
        <v>676186</v>
      </c>
      <c r="I310" s="5287"/>
      <c r="J310" s="595"/>
      <c r="K310" s="1977">
        <f>K309-H310</f>
        <v>18512292</v>
      </c>
    </row>
    <row r="311" spans="1:11">
      <c r="A311" s="9516"/>
      <c r="B311" s="5224"/>
      <c r="C311" s="555" t="s">
        <v>1778</v>
      </c>
      <c r="D311" s="519" t="s">
        <v>2084</v>
      </c>
      <c r="E311" s="5290"/>
      <c r="F311" s="5288"/>
      <c r="G311" s="5288"/>
      <c r="H311" s="515"/>
      <c r="I311" s="5288"/>
      <c r="J311" s="559"/>
      <c r="K311" s="1978"/>
    </row>
    <row r="312" spans="1:11">
      <c r="A312" s="554"/>
      <c r="B312" s="5224"/>
      <c r="C312" s="532"/>
      <c r="D312" s="576"/>
      <c r="E312" s="582"/>
      <c r="F312" s="577"/>
      <c r="G312" s="577"/>
      <c r="H312" s="600"/>
      <c r="I312" s="577"/>
      <c r="J312" s="585">
        <v>1650</v>
      </c>
      <c r="K312" s="1978">
        <f>K310+J312</f>
        <v>18513942</v>
      </c>
    </row>
    <row r="313" spans="1:11">
      <c r="A313" s="9515"/>
      <c r="B313" s="5223"/>
      <c r="C313" s="562" t="s">
        <v>815</v>
      </c>
      <c r="D313" s="5291" t="s">
        <v>2135</v>
      </c>
      <c r="E313" s="5289" t="s">
        <v>2137</v>
      </c>
      <c r="F313" s="5287"/>
      <c r="G313" s="5287">
        <v>151886</v>
      </c>
      <c r="H313" s="5287"/>
      <c r="I313" s="5287"/>
      <c r="J313" s="5301"/>
      <c r="K313" s="1977">
        <f>K312-G313</f>
        <v>18362056</v>
      </c>
    </row>
    <row r="314" spans="1:11">
      <c r="A314" s="9516"/>
      <c r="B314" s="5224"/>
      <c r="C314" s="553" t="s">
        <v>2154</v>
      </c>
      <c r="D314" s="5292" t="s">
        <v>2136</v>
      </c>
      <c r="E314" s="5290"/>
      <c r="F314" s="5288"/>
      <c r="G314" s="5288"/>
      <c r="H314" s="5288"/>
      <c r="I314" s="5288"/>
      <c r="J314" s="5302"/>
      <c r="K314" s="1978"/>
    </row>
    <row r="315" spans="1:11">
      <c r="A315" s="554"/>
      <c r="B315" s="5224"/>
      <c r="C315" s="532"/>
      <c r="D315" s="576"/>
      <c r="E315" s="582"/>
      <c r="F315" s="577"/>
      <c r="G315" s="577"/>
      <c r="H315" s="600"/>
      <c r="I315" s="577"/>
      <c r="J315" s="604">
        <v>1800</v>
      </c>
      <c r="K315" s="1978">
        <f>K313+J315</f>
        <v>18363856</v>
      </c>
    </row>
    <row r="316" spans="1:11">
      <c r="A316" s="9515"/>
      <c r="B316" s="5223"/>
      <c r="C316" s="556" t="s">
        <v>796</v>
      </c>
      <c r="D316" s="5291" t="s">
        <v>2135</v>
      </c>
      <c r="E316" s="5289" t="s">
        <v>2137</v>
      </c>
      <c r="F316" s="5287"/>
      <c r="G316" s="5287">
        <v>42300</v>
      </c>
      <c r="H316" s="5287"/>
      <c r="I316" s="5287"/>
      <c r="J316" s="5301"/>
      <c r="K316" s="1977">
        <f>K315-G316</f>
        <v>18321556</v>
      </c>
    </row>
    <row r="317" spans="1:11">
      <c r="A317" s="9516"/>
      <c r="B317" s="5224"/>
      <c r="C317" s="477" t="s">
        <v>2134</v>
      </c>
      <c r="D317" s="5292" t="s">
        <v>2136</v>
      </c>
      <c r="E317" s="5290"/>
      <c r="F317" s="5288"/>
      <c r="G317" s="5288"/>
      <c r="H317" s="5288"/>
      <c r="I317" s="5288"/>
      <c r="J317" s="5302"/>
      <c r="K317" s="1978"/>
    </row>
    <row r="318" spans="1:11">
      <c r="A318" s="554"/>
      <c r="B318" s="5222"/>
      <c r="C318" s="532"/>
      <c r="D318" s="576"/>
      <c r="E318" s="582"/>
      <c r="F318" s="577"/>
      <c r="G318" s="577"/>
      <c r="H318" s="600"/>
      <c r="I318" s="577"/>
      <c r="J318" s="604">
        <v>750</v>
      </c>
      <c r="K318" s="1978">
        <f>K316+J318</f>
        <v>18322306</v>
      </c>
    </row>
    <row r="319" spans="1:11">
      <c r="A319" s="9515"/>
      <c r="B319" s="5223"/>
      <c r="C319" s="556" t="s">
        <v>796</v>
      </c>
      <c r="D319" s="5291" t="s">
        <v>2135</v>
      </c>
      <c r="E319" s="5289" t="s">
        <v>2137</v>
      </c>
      <c r="F319" s="5287"/>
      <c r="G319" s="5287">
        <v>42300</v>
      </c>
      <c r="H319" s="5287"/>
      <c r="I319" s="5287"/>
      <c r="J319" s="5301"/>
      <c r="K319" s="1977">
        <f>K318-G319</f>
        <v>18280006</v>
      </c>
    </row>
    <row r="320" spans="1:11">
      <c r="A320" s="9516"/>
      <c r="B320" s="5224"/>
      <c r="C320" s="477" t="s">
        <v>2133</v>
      </c>
      <c r="D320" s="5292" t="s">
        <v>2136</v>
      </c>
      <c r="E320" s="5290"/>
      <c r="F320" s="5288"/>
      <c r="G320" s="5288"/>
      <c r="H320" s="5288"/>
      <c r="I320" s="5288"/>
      <c r="J320" s="5302"/>
      <c r="K320" s="1978"/>
    </row>
    <row r="321" spans="1:11">
      <c r="A321" s="554"/>
      <c r="B321" s="5224"/>
      <c r="C321" s="532"/>
      <c r="D321" s="576"/>
      <c r="E321" s="582"/>
      <c r="F321" s="577"/>
      <c r="G321" s="577"/>
      <c r="H321" s="600"/>
      <c r="I321" s="577"/>
      <c r="J321" s="604">
        <v>750</v>
      </c>
      <c r="K321" s="1978">
        <f>K319+J321</f>
        <v>18280756</v>
      </c>
    </row>
    <row r="322" spans="1:11">
      <c r="A322" s="9515"/>
      <c r="B322" s="5223"/>
      <c r="C322" s="556" t="s">
        <v>869</v>
      </c>
      <c r="D322" s="5291" t="s">
        <v>2135</v>
      </c>
      <c r="E322" s="5289" t="s">
        <v>2137</v>
      </c>
      <c r="F322" s="5287"/>
      <c r="G322" s="5287">
        <v>63035</v>
      </c>
      <c r="H322" s="5287"/>
      <c r="I322" s="5287"/>
      <c r="J322" s="5301"/>
      <c r="K322" s="1977">
        <f>K321-G322</f>
        <v>18217721</v>
      </c>
    </row>
    <row r="323" spans="1:11">
      <c r="A323" s="9516"/>
      <c r="B323" s="5224"/>
      <c r="C323" s="555" t="s">
        <v>2155</v>
      </c>
      <c r="D323" s="5292" t="s">
        <v>2136</v>
      </c>
      <c r="E323" s="5290"/>
      <c r="F323" s="5288"/>
      <c r="G323" s="5288"/>
      <c r="H323" s="5288"/>
      <c r="I323" s="5288"/>
      <c r="J323" s="5302"/>
      <c r="K323" s="1978"/>
    </row>
    <row r="324" spans="1:11">
      <c r="A324" s="554"/>
      <c r="B324" s="5222"/>
      <c r="C324" s="532"/>
      <c r="D324" s="576"/>
      <c r="E324" s="582"/>
      <c r="F324" s="577"/>
      <c r="G324" s="577"/>
      <c r="H324" s="600"/>
      <c r="I324" s="577"/>
      <c r="J324" s="604">
        <v>1650</v>
      </c>
      <c r="K324" s="1978">
        <f>K322+J324</f>
        <v>18219371</v>
      </c>
    </row>
    <row r="325" spans="1:11">
      <c r="A325" s="9515"/>
      <c r="B325" s="5223"/>
      <c r="C325" s="517" t="s">
        <v>1109</v>
      </c>
      <c r="D325" s="5291" t="s">
        <v>1831</v>
      </c>
      <c r="E325" s="5303" t="s">
        <v>717</v>
      </c>
      <c r="F325" s="5287"/>
      <c r="G325" s="5287">
        <v>502500</v>
      </c>
      <c r="H325" s="5287"/>
      <c r="I325" s="5287"/>
      <c r="J325" s="5301"/>
      <c r="K325" s="1977">
        <f>K324-G325</f>
        <v>17716871</v>
      </c>
    </row>
    <row r="326" spans="1:11">
      <c r="A326" s="9516"/>
      <c r="B326" s="5224"/>
      <c r="C326" s="477" t="s">
        <v>1179</v>
      </c>
      <c r="D326" s="5292" t="s">
        <v>250</v>
      </c>
      <c r="E326" s="5304"/>
      <c r="F326" s="5288"/>
      <c r="G326" s="5288"/>
      <c r="H326" s="5288"/>
      <c r="I326" s="5288"/>
      <c r="J326" s="5302"/>
      <c r="K326" s="1978"/>
    </row>
    <row r="327" spans="1:11">
      <c r="A327" s="554"/>
      <c r="B327" s="5224"/>
      <c r="C327" s="1795"/>
      <c r="D327" s="576"/>
      <c r="E327" s="582"/>
      <c r="F327" s="577"/>
      <c r="G327" s="577"/>
      <c r="H327" s="600"/>
      <c r="I327" s="577"/>
      <c r="J327" s="604">
        <v>1800</v>
      </c>
      <c r="K327" s="1978">
        <f>K325+J327</f>
        <v>17718671</v>
      </c>
    </row>
    <row r="328" spans="1:11">
      <c r="A328" s="9515"/>
      <c r="B328" s="5223"/>
      <c r="C328" s="556" t="s">
        <v>869</v>
      </c>
      <c r="D328" s="485" t="s">
        <v>267</v>
      </c>
      <c r="E328" s="5289" t="s">
        <v>271</v>
      </c>
      <c r="F328" s="5287"/>
      <c r="G328" s="5287">
        <v>341500</v>
      </c>
      <c r="H328" s="5287"/>
      <c r="I328" s="5287"/>
      <c r="J328" s="5301"/>
      <c r="K328" s="1977">
        <f>K327-G328</f>
        <v>17377171</v>
      </c>
    </row>
    <row r="329" spans="1:11">
      <c r="A329" s="9516"/>
      <c r="B329" s="5224"/>
      <c r="C329" s="555" t="s">
        <v>2162</v>
      </c>
      <c r="D329" s="486" t="s">
        <v>304</v>
      </c>
      <c r="E329" s="5290"/>
      <c r="F329" s="5288"/>
      <c r="G329" s="5295"/>
      <c r="H329" s="5288"/>
      <c r="I329" s="5288"/>
      <c r="J329" s="5302"/>
      <c r="K329" s="1978"/>
    </row>
    <row r="330" spans="1:11">
      <c r="A330" s="554"/>
      <c r="B330" s="5222"/>
      <c r="C330" s="532"/>
      <c r="D330" s="576"/>
      <c r="E330" s="582"/>
      <c r="F330" s="577"/>
      <c r="G330" s="577"/>
      <c r="H330" s="600"/>
      <c r="I330" s="577"/>
      <c r="J330" s="604">
        <v>1650</v>
      </c>
      <c r="K330" s="1978">
        <f>K328+J330</f>
        <v>17378821</v>
      </c>
    </row>
    <row r="331" spans="1:11">
      <c r="A331" s="9515"/>
      <c r="B331" s="5223"/>
      <c r="C331" s="474" t="s">
        <v>815</v>
      </c>
      <c r="D331" s="5291" t="s">
        <v>46</v>
      </c>
      <c r="E331" s="5289"/>
      <c r="F331" s="5287"/>
      <c r="G331" s="5287"/>
      <c r="H331" s="537"/>
      <c r="I331" s="5287">
        <v>3701204</v>
      </c>
      <c r="J331" s="595"/>
      <c r="K331" s="1977">
        <f>K330-I331</f>
        <v>13677617</v>
      </c>
    </row>
    <row r="332" spans="1:11">
      <c r="A332" s="9516"/>
      <c r="B332" s="5224"/>
      <c r="C332" s="477" t="s">
        <v>889</v>
      </c>
      <c r="D332" s="5292"/>
      <c r="E332" s="5290"/>
      <c r="F332" s="5288"/>
      <c r="G332" s="5288"/>
      <c r="H332" s="515"/>
      <c r="I332" s="5288"/>
      <c r="J332" s="559"/>
      <c r="K332" s="1978"/>
    </row>
    <row r="333" spans="1:11">
      <c r="A333" s="554"/>
      <c r="B333" s="5224"/>
      <c r="C333" s="532"/>
      <c r="D333" s="576"/>
      <c r="E333" s="582"/>
      <c r="F333" s="600"/>
      <c r="G333" s="600"/>
      <c r="H333" s="600"/>
      <c r="I333" s="600"/>
      <c r="J333" s="604">
        <v>1800</v>
      </c>
      <c r="K333" s="1978">
        <f>K331+J333</f>
        <v>13679417</v>
      </c>
    </row>
    <row r="334" spans="1:11">
      <c r="A334" s="9515"/>
      <c r="B334" s="5223"/>
      <c r="C334" s="556" t="s">
        <v>815</v>
      </c>
      <c r="D334" s="5291" t="s">
        <v>906</v>
      </c>
      <c r="E334" s="5289"/>
      <c r="F334" s="5300"/>
      <c r="G334" s="5287"/>
      <c r="H334" s="5287"/>
      <c r="I334" s="5287">
        <v>205780</v>
      </c>
      <c r="J334" s="5301"/>
      <c r="K334" s="1977">
        <f>K333-I334</f>
        <v>13473637</v>
      </c>
    </row>
    <row r="335" spans="1:11">
      <c r="A335" s="9516"/>
      <c r="B335" s="5224"/>
      <c r="C335" s="555" t="s">
        <v>1056</v>
      </c>
      <c r="D335" s="5292"/>
      <c r="E335" s="5290"/>
      <c r="F335" s="5288"/>
      <c r="G335" s="5288"/>
      <c r="H335" s="5288"/>
      <c r="I335" s="5288"/>
      <c r="J335" s="5302"/>
      <c r="K335" s="1978"/>
    </row>
    <row r="336" spans="1:11">
      <c r="A336" s="554"/>
      <c r="B336" s="5222"/>
      <c r="C336" s="532"/>
      <c r="D336" s="576"/>
      <c r="E336" s="605"/>
      <c r="F336" s="577"/>
      <c r="G336" s="577"/>
      <c r="H336" s="586"/>
      <c r="I336" s="577"/>
      <c r="J336" s="585">
        <v>1800</v>
      </c>
      <c r="K336" s="1978">
        <f>K334+J336</f>
        <v>13475437</v>
      </c>
    </row>
    <row r="337" spans="1:11">
      <c r="A337" s="9515"/>
      <c r="B337" s="5223"/>
      <c r="C337" s="556" t="s">
        <v>1710</v>
      </c>
      <c r="D337" s="485" t="s">
        <v>46</v>
      </c>
      <c r="E337" s="5289"/>
      <c r="F337" s="5300"/>
      <c r="G337" s="5287"/>
      <c r="H337" s="5287"/>
      <c r="I337" s="5287">
        <v>321140</v>
      </c>
      <c r="J337" s="595"/>
      <c r="K337" s="1977">
        <f>K336-I337</f>
        <v>13154297</v>
      </c>
    </row>
    <row r="338" spans="1:11">
      <c r="A338" s="9516"/>
      <c r="B338" s="5224"/>
      <c r="C338" s="555" t="s">
        <v>1772</v>
      </c>
      <c r="D338" s="486"/>
      <c r="E338" s="5290"/>
      <c r="F338" s="5288"/>
      <c r="G338" s="5288"/>
      <c r="H338" s="5288"/>
      <c r="I338" s="5288"/>
      <c r="J338" s="559"/>
      <c r="K338" s="1978"/>
    </row>
    <row r="339" spans="1:11">
      <c r="A339" s="554"/>
      <c r="B339" s="5224"/>
      <c r="C339" s="532"/>
      <c r="D339" s="576"/>
      <c r="E339" s="582"/>
      <c r="F339" s="575"/>
      <c r="G339" s="577"/>
      <c r="H339" s="600"/>
      <c r="I339" s="577"/>
      <c r="J339" s="585">
        <v>1500</v>
      </c>
      <c r="K339" s="1978">
        <f>K337+J339</f>
        <v>13155797</v>
      </c>
    </row>
    <row r="340" spans="1:11">
      <c r="A340" s="9515"/>
      <c r="B340" s="5223"/>
      <c r="C340" s="556" t="s">
        <v>1710</v>
      </c>
      <c r="D340" s="485" t="s">
        <v>46</v>
      </c>
      <c r="E340" s="5289"/>
      <c r="F340" s="5300"/>
      <c r="G340" s="5287"/>
      <c r="H340" s="5287"/>
      <c r="I340" s="5287">
        <v>128140</v>
      </c>
      <c r="J340" s="595"/>
      <c r="K340" s="1977">
        <f>K339-I340</f>
        <v>13027657</v>
      </c>
    </row>
    <row r="341" spans="1:11">
      <c r="A341" s="9516"/>
      <c r="B341" s="5224"/>
      <c r="C341" s="555" t="s">
        <v>1773</v>
      </c>
      <c r="D341" s="519"/>
      <c r="E341" s="5290"/>
      <c r="F341" s="5288"/>
      <c r="G341" s="5288"/>
      <c r="H341" s="5288"/>
      <c r="I341" s="5288"/>
      <c r="J341" s="559"/>
      <c r="K341" s="1978"/>
    </row>
    <row r="342" spans="1:11">
      <c r="A342" s="554"/>
      <c r="B342" s="5222"/>
      <c r="C342" s="532"/>
      <c r="D342" s="576"/>
      <c r="E342" s="582"/>
      <c r="F342" s="577"/>
      <c r="G342" s="577"/>
      <c r="H342" s="600"/>
      <c r="I342" s="577"/>
      <c r="J342" s="585">
        <v>1500</v>
      </c>
      <c r="K342" s="1978">
        <f>K340+J342</f>
        <v>13029157</v>
      </c>
    </row>
    <row r="343" spans="1:11">
      <c r="A343" s="9515"/>
      <c r="B343" s="5223"/>
      <c r="C343" s="556" t="s">
        <v>869</v>
      </c>
      <c r="D343" s="485" t="s">
        <v>46</v>
      </c>
      <c r="E343" s="974"/>
      <c r="F343" s="5300"/>
      <c r="G343" s="5287"/>
      <c r="H343" s="5287"/>
      <c r="I343" s="5287">
        <v>121976</v>
      </c>
      <c r="J343" s="595"/>
      <c r="K343" s="1977">
        <f>K342-I343</f>
        <v>12907181</v>
      </c>
    </row>
    <row r="344" spans="1:11">
      <c r="A344" s="9516"/>
      <c r="B344" s="5224"/>
      <c r="C344" s="555" t="s">
        <v>1775</v>
      </c>
      <c r="D344" s="519"/>
      <c r="E344" s="5290"/>
      <c r="F344" s="5288"/>
      <c r="G344" s="5288"/>
      <c r="H344" s="5288"/>
      <c r="I344" s="5288"/>
      <c r="J344" s="559"/>
      <c r="K344" s="1978"/>
    </row>
    <row r="345" spans="1:11">
      <c r="A345" s="554"/>
      <c r="B345" s="5224"/>
      <c r="C345" s="532"/>
      <c r="D345" s="576"/>
      <c r="E345" s="582"/>
      <c r="F345" s="575"/>
      <c r="G345" s="600"/>
      <c r="H345" s="600"/>
      <c r="I345" s="577"/>
      <c r="J345" s="585">
        <v>1650</v>
      </c>
      <c r="K345" s="1978">
        <f>K343+J345</f>
        <v>12908831</v>
      </c>
    </row>
    <row r="346" spans="1:11">
      <c r="A346" s="9515"/>
      <c r="B346" s="5223"/>
      <c r="C346" s="556" t="s">
        <v>869</v>
      </c>
      <c r="D346" s="485" t="s">
        <v>46</v>
      </c>
      <c r="E346" s="5289"/>
      <c r="F346" s="5300"/>
      <c r="G346" s="5287"/>
      <c r="H346" s="5287"/>
      <c r="I346" s="5287">
        <v>223752</v>
      </c>
      <c r="J346" s="595"/>
      <c r="K346" s="1977">
        <f>K345-I346</f>
        <v>12685079</v>
      </c>
    </row>
    <row r="347" spans="1:11">
      <c r="A347" s="9516"/>
      <c r="B347" s="5224"/>
      <c r="C347" s="555" t="s">
        <v>1776</v>
      </c>
      <c r="D347" s="519"/>
      <c r="E347" s="5290"/>
      <c r="F347" s="5288"/>
      <c r="G347" s="5288"/>
      <c r="H347" s="5288"/>
      <c r="I347" s="5288"/>
      <c r="J347" s="559"/>
      <c r="K347" s="1978"/>
    </row>
    <row r="348" spans="1:11">
      <c r="A348" s="554"/>
      <c r="B348" s="5224"/>
      <c r="C348" s="532"/>
      <c r="D348" s="576"/>
      <c r="E348" s="582"/>
      <c r="F348" s="575"/>
      <c r="G348" s="575"/>
      <c r="H348" s="600"/>
      <c r="I348" s="577"/>
      <c r="J348" s="585">
        <v>1650</v>
      </c>
      <c r="K348" s="1978">
        <f>K346+J348</f>
        <v>12686729</v>
      </c>
    </row>
    <row r="349" spans="1:11">
      <c r="A349" s="9515"/>
      <c r="B349" s="5223"/>
      <c r="C349" s="556" t="s">
        <v>869</v>
      </c>
      <c r="D349" s="485" t="s">
        <v>46</v>
      </c>
      <c r="E349" s="5289"/>
      <c r="F349" s="5300"/>
      <c r="G349" s="5287"/>
      <c r="H349" s="534"/>
      <c r="I349" s="5287">
        <v>961707</v>
      </c>
      <c r="J349" s="595"/>
      <c r="K349" s="1977">
        <f>K348-I349</f>
        <v>11725022</v>
      </c>
    </row>
    <row r="350" spans="1:11">
      <c r="A350" s="9516"/>
      <c r="B350" s="5224"/>
      <c r="C350" s="555" t="s">
        <v>1777</v>
      </c>
      <c r="D350" s="519"/>
      <c r="E350" s="5290"/>
      <c r="F350" s="5288"/>
      <c r="G350" s="5288"/>
      <c r="H350" s="515"/>
      <c r="I350" s="5288"/>
      <c r="J350" s="559"/>
      <c r="K350" s="1978"/>
    </row>
    <row r="351" spans="1:11">
      <c r="A351" s="554"/>
      <c r="B351" s="5222"/>
      <c r="C351" s="532"/>
      <c r="D351" s="576"/>
      <c r="E351" s="582"/>
      <c r="F351" s="577"/>
      <c r="G351" s="577"/>
      <c r="H351" s="600"/>
      <c r="I351" s="577"/>
      <c r="J351" s="585">
        <v>1650</v>
      </c>
      <c r="K351" s="1978">
        <f>K349+J351</f>
        <v>11726672</v>
      </c>
    </row>
    <row r="352" spans="1:11">
      <c r="A352" s="9515"/>
      <c r="B352" s="5223"/>
      <c r="C352" s="556" t="s">
        <v>869</v>
      </c>
      <c r="D352" s="485" t="s">
        <v>46</v>
      </c>
      <c r="E352" s="974"/>
      <c r="F352" s="5300"/>
      <c r="G352" s="5287"/>
      <c r="H352" s="5287"/>
      <c r="I352" s="5287">
        <v>176360</v>
      </c>
      <c r="J352" s="595"/>
      <c r="K352" s="1977">
        <f>K351-I352</f>
        <v>11550312</v>
      </c>
    </row>
    <row r="353" spans="1:11">
      <c r="A353" s="9516"/>
      <c r="B353" s="5224"/>
      <c r="C353" s="555" t="s">
        <v>1779</v>
      </c>
      <c r="D353" s="5292"/>
      <c r="E353" s="5297"/>
      <c r="F353" s="5288"/>
      <c r="G353" s="5288"/>
      <c r="H353" s="5288"/>
      <c r="I353" s="5288"/>
      <c r="J353" s="559"/>
      <c r="K353" s="1978"/>
    </row>
    <row r="354" spans="1:11">
      <c r="A354" s="554"/>
      <c r="B354" s="5224"/>
      <c r="C354" s="532"/>
      <c r="D354" s="576"/>
      <c r="E354" s="582"/>
      <c r="F354" s="575"/>
      <c r="G354" s="575"/>
      <c r="H354" s="600"/>
      <c r="I354" s="577"/>
      <c r="J354" s="585">
        <v>1650</v>
      </c>
      <c r="K354" s="1978">
        <f>K352+J354</f>
        <v>11551962</v>
      </c>
    </row>
    <row r="355" spans="1:11">
      <c r="A355" s="9515"/>
      <c r="B355" s="5223"/>
      <c r="C355" s="556" t="s">
        <v>869</v>
      </c>
      <c r="D355" s="485" t="s">
        <v>46</v>
      </c>
      <c r="E355" s="1136"/>
      <c r="F355" s="5300"/>
      <c r="G355" s="5287"/>
      <c r="H355" s="534"/>
      <c r="I355" s="5287">
        <v>38860</v>
      </c>
      <c r="J355" s="464"/>
      <c r="K355" s="2082">
        <f>K354-I355</f>
        <v>11513102</v>
      </c>
    </row>
    <row r="356" spans="1:11">
      <c r="A356" s="9516"/>
      <c r="B356" s="5224"/>
      <c r="C356" s="555" t="s">
        <v>1780</v>
      </c>
      <c r="D356" s="5292"/>
      <c r="E356" s="5297"/>
      <c r="F356" s="5288"/>
      <c r="G356" s="5288"/>
      <c r="H356" s="515"/>
      <c r="I356" s="5288"/>
      <c r="J356" s="559"/>
      <c r="K356" s="2083"/>
    </row>
    <row r="357" spans="1:11">
      <c r="A357" s="554"/>
      <c r="B357" s="5222"/>
      <c r="C357" s="532"/>
      <c r="D357" s="576"/>
      <c r="E357" s="582"/>
      <c r="F357" s="577"/>
      <c r="G357" s="577"/>
      <c r="H357" s="600"/>
      <c r="I357" s="577"/>
      <c r="J357" s="585">
        <v>1650</v>
      </c>
      <c r="K357" s="1978">
        <f>K355+J357</f>
        <v>11514752</v>
      </c>
    </row>
    <row r="358" spans="1:11">
      <c r="A358" s="9515"/>
      <c r="B358" s="5223"/>
      <c r="C358" s="474" t="s">
        <v>815</v>
      </c>
      <c r="D358" s="5291" t="s">
        <v>1150</v>
      </c>
      <c r="E358" s="5289"/>
      <c r="F358" s="5287"/>
      <c r="G358" s="5287"/>
      <c r="H358" s="5287"/>
      <c r="I358" s="5287">
        <v>459437</v>
      </c>
      <c r="J358" s="464"/>
      <c r="K358" s="1977">
        <f>K357-I358</f>
        <v>11055315</v>
      </c>
    </row>
    <row r="359" spans="1:11">
      <c r="A359" s="9516"/>
      <c r="B359" s="5224"/>
      <c r="C359" s="477" t="s">
        <v>1151</v>
      </c>
      <c r="D359" s="5292"/>
      <c r="E359" s="5290"/>
      <c r="F359" s="5288"/>
      <c r="G359" s="5288"/>
      <c r="H359" s="5288"/>
      <c r="I359" s="5288"/>
      <c r="J359" s="559"/>
      <c r="K359" s="1978"/>
    </row>
    <row r="360" spans="1:11">
      <c r="A360" s="554"/>
      <c r="B360" s="5224"/>
      <c r="C360" s="532"/>
      <c r="D360" s="528"/>
      <c r="E360" s="584"/>
      <c r="F360" s="577"/>
      <c r="G360" s="577"/>
      <c r="H360" s="600"/>
      <c r="I360" s="577"/>
      <c r="J360" s="604">
        <v>1800</v>
      </c>
      <c r="K360" s="2035">
        <f>K358+J360</f>
        <v>11057115</v>
      </c>
    </row>
    <row r="361" spans="1:11">
      <c r="A361" s="9515"/>
      <c r="B361" s="5223"/>
      <c r="C361" s="474" t="s">
        <v>1716</v>
      </c>
      <c r="D361" s="485" t="s">
        <v>46</v>
      </c>
      <c r="E361" s="5296"/>
      <c r="F361" s="5300"/>
      <c r="G361" s="5287"/>
      <c r="H361" s="5287"/>
      <c r="I361" s="5287">
        <v>197100</v>
      </c>
      <c r="J361" s="464"/>
      <c r="K361" s="1977">
        <f>K360-I361</f>
        <v>10860015</v>
      </c>
    </row>
    <row r="362" spans="1:11">
      <c r="A362" s="9516"/>
      <c r="B362" s="5224"/>
      <c r="C362" s="477" t="s">
        <v>1774</v>
      </c>
      <c r="D362" s="519"/>
      <c r="E362" s="5297"/>
      <c r="F362" s="5288"/>
      <c r="G362" s="5288"/>
      <c r="H362" s="5288"/>
      <c r="I362" s="5288"/>
      <c r="J362" s="559"/>
      <c r="K362" s="1978"/>
    </row>
    <row r="363" spans="1:11">
      <c r="A363" s="554"/>
      <c r="B363" s="5224"/>
      <c r="C363" s="532"/>
      <c r="D363" s="576"/>
      <c r="E363" s="582"/>
      <c r="F363" s="575"/>
      <c r="G363" s="600"/>
      <c r="H363" s="600"/>
      <c r="I363" s="577"/>
      <c r="J363" s="585">
        <v>750</v>
      </c>
      <c r="K363" s="1978">
        <f>K361+J363</f>
        <v>10860765</v>
      </c>
    </row>
    <row r="364" spans="1:11">
      <c r="A364" s="9515"/>
      <c r="B364" s="5223"/>
      <c r="C364" s="562" t="s">
        <v>815</v>
      </c>
      <c r="D364" s="5291" t="s">
        <v>1335</v>
      </c>
      <c r="E364" s="5289"/>
      <c r="F364" s="5287"/>
      <c r="G364" s="5287"/>
      <c r="H364" s="537"/>
      <c r="I364" s="1975">
        <v>119810</v>
      </c>
      <c r="J364" s="595"/>
      <c r="K364" s="1977">
        <f>K363-I364</f>
        <v>10740955</v>
      </c>
    </row>
    <row r="365" spans="1:11">
      <c r="A365" s="9516"/>
      <c r="B365" s="5224"/>
      <c r="C365" s="553" t="s">
        <v>1026</v>
      </c>
      <c r="D365" s="5292" t="s">
        <v>814</v>
      </c>
      <c r="E365" s="5290"/>
      <c r="F365" s="5288"/>
      <c r="G365" s="5288"/>
      <c r="H365" s="515"/>
      <c r="I365" s="1976"/>
      <c r="J365" s="595"/>
      <c r="K365" s="1978"/>
    </row>
    <row r="366" spans="1:11">
      <c r="A366" s="554"/>
      <c r="B366" s="5222"/>
      <c r="C366" s="532"/>
      <c r="D366" s="576"/>
      <c r="E366" s="582"/>
      <c r="F366" s="577"/>
      <c r="G366" s="577"/>
      <c r="H366" s="600"/>
      <c r="I366" s="577"/>
      <c r="J366" s="585">
        <v>1800</v>
      </c>
      <c r="K366" s="1978">
        <f>K364+J366</f>
        <v>10742755</v>
      </c>
    </row>
    <row r="367" spans="1:11">
      <c r="A367" s="9515"/>
      <c r="B367" s="5223"/>
      <c r="C367" s="545" t="s">
        <v>812</v>
      </c>
      <c r="D367" s="518" t="s">
        <v>1335</v>
      </c>
      <c r="E367" s="5289"/>
      <c r="F367" s="5287"/>
      <c r="G367" s="5287"/>
      <c r="H367" s="537"/>
      <c r="I367" s="1975">
        <v>458259</v>
      </c>
      <c r="J367" s="464"/>
      <c r="K367" s="2032">
        <f>K366-I367</f>
        <v>10284496</v>
      </c>
    </row>
    <row r="368" spans="1:11">
      <c r="A368" s="9516"/>
      <c r="B368" s="5224"/>
      <c r="C368" s="553" t="s">
        <v>813</v>
      </c>
      <c r="D368" s="519" t="s">
        <v>814</v>
      </c>
      <c r="E368" s="5290"/>
      <c r="F368" s="5288"/>
      <c r="G368" s="5288"/>
      <c r="H368" s="515"/>
      <c r="I368" s="1976"/>
      <c r="J368" s="559"/>
      <c r="K368" s="1978"/>
    </row>
    <row r="369" spans="1:11">
      <c r="A369" s="554"/>
      <c r="B369" s="5224"/>
      <c r="C369" s="532"/>
      <c r="D369" s="576"/>
      <c r="E369" s="582"/>
      <c r="F369" s="577"/>
      <c r="G369" s="577"/>
      <c r="H369" s="600"/>
      <c r="I369" s="577"/>
      <c r="J369" s="585">
        <v>1800</v>
      </c>
      <c r="K369" s="1978">
        <f>K367+J369</f>
        <v>10286296</v>
      </c>
    </row>
    <row r="370" spans="1:11">
      <c r="A370" s="9515"/>
      <c r="B370" s="5223"/>
      <c r="C370" s="480" t="s">
        <v>821</v>
      </c>
      <c r="D370" s="5298" t="s">
        <v>1892</v>
      </c>
      <c r="E370" s="5299" t="s">
        <v>1894</v>
      </c>
      <c r="F370" s="5300"/>
      <c r="G370" s="5300"/>
      <c r="H370" s="2566">
        <v>25207</v>
      </c>
      <c r="I370" s="2566"/>
      <c r="J370" s="595"/>
      <c r="K370" s="1977">
        <f>K369-H370</f>
        <v>10261089</v>
      </c>
    </row>
    <row r="371" spans="1:11">
      <c r="A371" s="9516"/>
      <c r="B371" s="5224"/>
      <c r="C371" s="477" t="s">
        <v>1895</v>
      </c>
      <c r="D371" s="5292" t="s">
        <v>1893</v>
      </c>
      <c r="E371" s="5290"/>
      <c r="F371" s="5288"/>
      <c r="G371" s="5288"/>
      <c r="H371" s="1976"/>
      <c r="I371" s="1976"/>
      <c r="J371" s="595"/>
      <c r="K371" s="1978"/>
    </row>
    <row r="372" spans="1:11">
      <c r="A372" s="554"/>
      <c r="B372" s="5224"/>
      <c r="C372" s="532"/>
      <c r="D372" s="528"/>
      <c r="E372" s="584"/>
      <c r="F372" s="577"/>
      <c r="G372" s="577"/>
      <c r="H372" s="2034"/>
      <c r="I372" s="2034"/>
      <c r="J372" s="585">
        <v>1800</v>
      </c>
      <c r="K372" s="2035">
        <f>K370+J372</f>
        <v>10262889</v>
      </c>
    </row>
    <row r="373" spans="1:11">
      <c r="A373" s="9515"/>
      <c r="B373" s="5223"/>
      <c r="C373" s="665" t="s">
        <v>815</v>
      </c>
      <c r="D373" s="5298" t="s">
        <v>1892</v>
      </c>
      <c r="E373" s="5299" t="s">
        <v>1894</v>
      </c>
      <c r="F373" s="5300"/>
      <c r="G373" s="5287"/>
      <c r="H373" s="1975">
        <v>141318</v>
      </c>
      <c r="I373" s="1975"/>
      <c r="J373" s="595"/>
      <c r="K373" s="5252">
        <f>K372-H373</f>
        <v>10121571</v>
      </c>
    </row>
    <row r="374" spans="1:11">
      <c r="A374" s="9516"/>
      <c r="B374" s="5224"/>
      <c r="C374" s="538" t="s">
        <v>1896</v>
      </c>
      <c r="D374" s="5292" t="s">
        <v>1893</v>
      </c>
      <c r="E374" s="5290"/>
      <c r="F374" s="5288"/>
      <c r="G374" s="5288"/>
      <c r="H374" s="1976"/>
      <c r="I374" s="1976"/>
      <c r="J374" s="595"/>
      <c r="K374" s="5253"/>
    </row>
    <row r="375" spans="1:11">
      <c r="A375" s="554"/>
      <c r="B375" s="5222"/>
      <c r="C375" s="528"/>
      <c r="D375" s="576"/>
      <c r="E375" s="582"/>
      <c r="F375" s="577"/>
      <c r="G375" s="577"/>
      <c r="H375" s="2034"/>
      <c r="I375" s="2034"/>
      <c r="J375" s="585">
        <v>1800</v>
      </c>
      <c r="K375" s="5253">
        <f>K373+J375</f>
        <v>10123371</v>
      </c>
    </row>
    <row r="376" spans="1:11">
      <c r="A376" s="9515"/>
      <c r="B376" s="5223"/>
      <c r="C376" s="499" t="s">
        <v>781</v>
      </c>
      <c r="D376" s="5298" t="s">
        <v>1892</v>
      </c>
      <c r="E376" s="5299" t="s">
        <v>1894</v>
      </c>
      <c r="F376" s="5294"/>
      <c r="G376" s="5294"/>
      <c r="H376" s="1975">
        <v>20390</v>
      </c>
      <c r="I376" s="1975"/>
      <c r="J376" s="595"/>
      <c r="K376" s="5252">
        <f>K375-H376</f>
        <v>10102981</v>
      </c>
    </row>
    <row r="377" spans="1:11">
      <c r="A377" s="9516"/>
      <c r="B377" s="5224"/>
      <c r="C377" s="477" t="s">
        <v>1897</v>
      </c>
      <c r="D377" s="5292" t="s">
        <v>1893</v>
      </c>
      <c r="E377" s="5290"/>
      <c r="F377" s="5295"/>
      <c r="G377" s="5295"/>
      <c r="H377" s="1976"/>
      <c r="I377" s="1976"/>
      <c r="J377" s="595"/>
      <c r="K377" s="5253"/>
    </row>
    <row r="378" spans="1:11">
      <c r="A378" s="554"/>
      <c r="B378" s="5222"/>
      <c r="C378" s="532"/>
      <c r="D378" s="576"/>
      <c r="E378" s="582"/>
      <c r="F378" s="577"/>
      <c r="G378" s="577"/>
      <c r="H378" s="2034"/>
      <c r="I378" s="2034"/>
      <c r="J378" s="585">
        <v>1500</v>
      </c>
      <c r="K378" s="5255">
        <f>K376+J378</f>
        <v>10104481</v>
      </c>
    </row>
    <row r="379" spans="1:11">
      <c r="A379" s="9515"/>
      <c r="B379" s="5223"/>
      <c r="C379" s="499" t="s">
        <v>781</v>
      </c>
      <c r="D379" s="5298" t="s">
        <v>1892</v>
      </c>
      <c r="E379" s="5299" t="s">
        <v>1894</v>
      </c>
      <c r="F379" s="5287"/>
      <c r="G379" s="5287"/>
      <c r="H379" s="1975">
        <v>42140</v>
      </c>
      <c r="I379" s="1975"/>
      <c r="J379" s="595"/>
      <c r="K379" s="5252">
        <f>K378-H379</f>
        <v>10062341</v>
      </c>
    </row>
    <row r="380" spans="1:11">
      <c r="A380" s="9516"/>
      <c r="B380" s="5224"/>
      <c r="C380" s="477" t="s">
        <v>1898</v>
      </c>
      <c r="D380" s="5292" t="s">
        <v>1893</v>
      </c>
      <c r="E380" s="5290"/>
      <c r="F380" s="5288"/>
      <c r="G380" s="5288"/>
      <c r="H380" s="1976"/>
      <c r="I380" s="1976"/>
      <c r="J380" s="595"/>
      <c r="K380" s="5253"/>
    </row>
    <row r="381" spans="1:11">
      <c r="A381" s="554"/>
      <c r="B381" s="5222"/>
      <c r="C381" s="532"/>
      <c r="D381" s="576"/>
      <c r="E381" s="582"/>
      <c r="F381" s="577"/>
      <c r="G381" s="577"/>
      <c r="H381" s="2034"/>
      <c r="I381" s="2034"/>
      <c r="J381" s="585">
        <v>1500</v>
      </c>
      <c r="K381" s="5255">
        <f>K379+J381</f>
        <v>10063841</v>
      </c>
    </row>
    <row r="382" spans="1:11">
      <c r="A382" s="9515"/>
      <c r="B382" s="5223"/>
      <c r="C382" s="556" t="s">
        <v>869</v>
      </c>
      <c r="D382" s="5298" t="s">
        <v>1892</v>
      </c>
      <c r="E382" s="5299" t="s">
        <v>1894</v>
      </c>
      <c r="F382" s="5287"/>
      <c r="G382" s="5287"/>
      <c r="H382" s="1960">
        <v>44182</v>
      </c>
      <c r="I382" s="1960"/>
      <c r="J382" s="5301"/>
      <c r="K382" s="5252">
        <f>K381-H382</f>
        <v>10019659</v>
      </c>
    </row>
    <row r="383" spans="1:11">
      <c r="A383" s="9516"/>
      <c r="B383" s="5224"/>
      <c r="C383" s="555" t="s">
        <v>1903</v>
      </c>
      <c r="D383" s="5292" t="s">
        <v>1893</v>
      </c>
      <c r="E383" s="5290"/>
      <c r="F383" s="5288"/>
      <c r="G383" s="5288"/>
      <c r="H383" s="1961"/>
      <c r="I383" s="1961"/>
      <c r="J383" s="5302"/>
      <c r="K383" s="5253"/>
    </row>
    <row r="384" spans="1:11">
      <c r="A384" s="554"/>
      <c r="B384" s="5222"/>
      <c r="C384" s="532"/>
      <c r="D384" s="576"/>
      <c r="E384" s="582"/>
      <c r="F384" s="600"/>
      <c r="G384" s="600"/>
      <c r="H384" s="600"/>
      <c r="I384" s="600"/>
      <c r="J384" s="585">
        <v>1650</v>
      </c>
      <c r="K384" s="5253">
        <f>K382+J384</f>
        <v>10021309</v>
      </c>
    </row>
    <row r="385" spans="1:11">
      <c r="A385" s="9515"/>
      <c r="B385" s="5223"/>
      <c r="C385" s="556" t="s">
        <v>869</v>
      </c>
      <c r="D385" s="5298" t="s">
        <v>1892</v>
      </c>
      <c r="E385" s="5299" t="s">
        <v>1894</v>
      </c>
      <c r="F385" s="5300"/>
      <c r="G385" s="5287"/>
      <c r="H385" s="5287">
        <v>42160</v>
      </c>
      <c r="I385" s="5287"/>
      <c r="J385" s="923"/>
      <c r="K385" s="1977">
        <f>K384-H385</f>
        <v>9979149</v>
      </c>
    </row>
    <row r="386" spans="1:11">
      <c r="A386" s="9516"/>
      <c r="B386" s="5224"/>
      <c r="C386" s="555" t="s">
        <v>1904</v>
      </c>
      <c r="D386" s="5292" t="s">
        <v>1893</v>
      </c>
      <c r="E386" s="5290"/>
      <c r="F386" s="5288"/>
      <c r="G386" s="5288"/>
      <c r="H386" s="5288"/>
      <c r="I386" s="5288"/>
      <c r="J386" s="460"/>
      <c r="K386" s="1978"/>
    </row>
    <row r="387" spans="1:11">
      <c r="A387" s="554"/>
      <c r="B387" s="5222"/>
      <c r="C387" s="532"/>
      <c r="D387" s="528"/>
      <c r="E387" s="584"/>
      <c r="F387" s="577"/>
      <c r="G387" s="577"/>
      <c r="H387" s="600"/>
      <c r="I387" s="600"/>
      <c r="J387" s="585">
        <v>1650</v>
      </c>
      <c r="K387" s="5253">
        <f>K385+J387</f>
        <v>9980799</v>
      </c>
    </row>
    <row r="388" spans="1:11">
      <c r="A388" s="9515"/>
      <c r="B388" s="5223"/>
      <c r="C388" s="457" t="s">
        <v>781</v>
      </c>
      <c r="D388" s="5291" t="s">
        <v>2193</v>
      </c>
      <c r="E388" s="1136"/>
      <c r="F388" s="5287"/>
      <c r="G388" s="5287"/>
      <c r="H388" s="537"/>
      <c r="I388" s="5287">
        <v>22590</v>
      </c>
      <c r="J388" s="595"/>
      <c r="K388" s="5252">
        <f>K387-I388</f>
        <v>9958209</v>
      </c>
    </row>
    <row r="389" spans="1:11">
      <c r="A389" s="9516"/>
      <c r="B389" s="5224"/>
      <c r="C389" s="461" t="s">
        <v>1830</v>
      </c>
      <c r="D389" s="5292" t="s">
        <v>2194</v>
      </c>
      <c r="E389" s="5297"/>
      <c r="F389" s="5288"/>
      <c r="G389" s="5288"/>
      <c r="H389" s="515"/>
      <c r="I389" s="5288"/>
      <c r="J389" s="595"/>
      <c r="K389" s="5253"/>
    </row>
    <row r="390" spans="1:11">
      <c r="A390" s="554"/>
      <c r="B390" s="5224"/>
      <c r="C390" s="532"/>
      <c r="D390" s="576"/>
      <c r="E390" s="582"/>
      <c r="F390" s="577"/>
      <c r="G390" s="577"/>
      <c r="H390" s="600"/>
      <c r="I390" s="577"/>
      <c r="J390" s="585">
        <v>1500</v>
      </c>
      <c r="K390" s="5253">
        <f>K388+J390</f>
        <v>9959709</v>
      </c>
    </row>
    <row r="391" spans="1:11">
      <c r="A391" s="9515"/>
      <c r="B391" s="5223" t="s">
        <v>2249</v>
      </c>
      <c r="C391" s="556" t="s">
        <v>864</v>
      </c>
      <c r="D391" s="5307" t="s">
        <v>983</v>
      </c>
      <c r="E391" s="5311" t="s">
        <v>262</v>
      </c>
      <c r="F391" s="5309"/>
      <c r="G391" s="5313">
        <v>102500</v>
      </c>
      <c r="H391" s="534"/>
      <c r="I391" s="5309"/>
      <c r="J391" s="595"/>
      <c r="K391" s="5252">
        <f>K390-G391</f>
        <v>9857209</v>
      </c>
    </row>
    <row r="392" spans="1:11">
      <c r="A392" s="9516"/>
      <c r="B392" s="5224"/>
      <c r="C392" s="555" t="s">
        <v>1581</v>
      </c>
      <c r="D392" s="5308" t="s">
        <v>38</v>
      </c>
      <c r="E392" s="5312"/>
      <c r="F392" s="5310"/>
      <c r="G392" s="5314"/>
      <c r="H392" s="515"/>
      <c r="I392" s="5310"/>
      <c r="J392" s="559"/>
      <c r="K392" s="5253"/>
    </row>
    <row r="393" spans="1:11">
      <c r="A393" s="554"/>
      <c r="B393" s="5222"/>
      <c r="C393" s="532"/>
      <c r="D393" s="576"/>
      <c r="E393" s="584"/>
      <c r="F393" s="600"/>
      <c r="G393" s="600"/>
      <c r="H393" s="600"/>
      <c r="I393" s="600"/>
      <c r="J393" s="604">
        <v>1800</v>
      </c>
      <c r="K393" s="5253">
        <f>K391+J393</f>
        <v>9859009</v>
      </c>
    </row>
    <row r="394" spans="1:11">
      <c r="A394" s="9515"/>
      <c r="B394" s="5223" t="s">
        <v>2250</v>
      </c>
      <c r="C394" s="556" t="s">
        <v>591</v>
      </c>
      <c r="D394" s="5319"/>
      <c r="E394" s="5321"/>
      <c r="F394" s="5315">
        <v>20000000</v>
      </c>
      <c r="G394" s="5287"/>
      <c r="H394" s="537"/>
      <c r="I394" s="5287"/>
      <c r="J394" s="595"/>
      <c r="K394" s="5252">
        <f>K393+F394</f>
        <v>29859009</v>
      </c>
    </row>
    <row r="395" spans="1:11">
      <c r="A395" s="9516"/>
      <c r="B395" s="5224"/>
      <c r="C395" s="555"/>
      <c r="D395" s="486"/>
      <c r="E395" s="5318"/>
      <c r="F395" s="5322"/>
      <c r="G395" s="5288"/>
      <c r="H395" s="515"/>
      <c r="I395" s="5288"/>
      <c r="J395" s="595"/>
      <c r="K395" s="5253"/>
    </row>
    <row r="396" spans="1:11">
      <c r="A396" s="554"/>
      <c r="B396" s="5224"/>
      <c r="C396" s="532"/>
      <c r="D396" s="576"/>
      <c r="E396" s="582"/>
      <c r="F396" s="577"/>
      <c r="G396" s="577"/>
      <c r="H396" s="600"/>
      <c r="I396" s="577"/>
      <c r="J396" s="585"/>
      <c r="K396" s="5255"/>
    </row>
    <row r="397" spans="1:11">
      <c r="A397" s="9515"/>
      <c r="B397" s="5223"/>
      <c r="C397" s="480" t="s">
        <v>821</v>
      </c>
      <c r="D397" s="5319" t="s">
        <v>574</v>
      </c>
      <c r="E397" s="5317" t="s">
        <v>79</v>
      </c>
      <c r="F397" s="9492"/>
      <c r="G397" s="9492"/>
      <c r="H397" s="9492"/>
      <c r="I397" s="9492">
        <v>557672</v>
      </c>
      <c r="J397" s="9492"/>
      <c r="K397" s="5252">
        <f>K394-I397</f>
        <v>29301337</v>
      </c>
    </row>
    <row r="398" spans="1:11">
      <c r="A398" s="9516"/>
      <c r="B398" s="5224"/>
      <c r="C398" s="477" t="s">
        <v>824</v>
      </c>
      <c r="D398" s="5320" t="s">
        <v>46</v>
      </c>
      <c r="E398" s="5318"/>
      <c r="F398" s="9493"/>
      <c r="G398" s="9493"/>
      <c r="H398" s="9493"/>
      <c r="I398" s="9493"/>
      <c r="J398" s="9493"/>
      <c r="K398" s="5253"/>
    </row>
    <row r="399" spans="1:11">
      <c r="A399" s="554"/>
      <c r="B399" s="5222"/>
      <c r="C399" s="532"/>
      <c r="D399" s="576"/>
      <c r="E399" s="584"/>
      <c r="F399" s="575"/>
      <c r="G399" s="575"/>
      <c r="H399" s="575"/>
      <c r="I399" s="575"/>
      <c r="J399" s="575">
        <v>1800</v>
      </c>
      <c r="K399" s="5253">
        <f>K397+J399</f>
        <v>29303137</v>
      </c>
    </row>
    <row r="400" spans="1:11">
      <c r="A400" s="9515"/>
      <c r="B400" s="5223"/>
      <c r="C400" s="665" t="s">
        <v>815</v>
      </c>
      <c r="D400" s="666" t="s">
        <v>574</v>
      </c>
      <c r="E400" s="5317" t="s">
        <v>79</v>
      </c>
      <c r="F400" s="5315"/>
      <c r="G400" s="5315"/>
      <c r="H400" s="5315"/>
      <c r="I400" s="5315">
        <v>156697</v>
      </c>
      <c r="J400" s="5315"/>
      <c r="K400" s="5252">
        <f>K399-I400</f>
        <v>29146440</v>
      </c>
    </row>
    <row r="401" spans="1:11">
      <c r="A401" s="9516"/>
      <c r="B401" s="5224"/>
      <c r="C401" s="538" t="s">
        <v>826</v>
      </c>
      <c r="D401" s="667" t="s">
        <v>46</v>
      </c>
      <c r="E401" s="5318"/>
      <c r="F401" s="5316"/>
      <c r="G401" s="5316"/>
      <c r="H401" s="5316"/>
      <c r="I401" s="5316"/>
      <c r="J401" s="5316"/>
      <c r="K401" s="5253"/>
    </row>
    <row r="402" spans="1:11">
      <c r="A402" s="554"/>
      <c r="B402" s="5222"/>
      <c r="C402" s="528"/>
      <c r="D402" s="576"/>
      <c r="E402" s="528"/>
      <c r="F402" s="528"/>
      <c r="G402" s="585"/>
      <c r="H402" s="528"/>
      <c r="I402" s="528"/>
      <c r="J402" s="585">
        <v>1800</v>
      </c>
      <c r="K402" s="5253">
        <f>K400+J402</f>
        <v>29148240</v>
      </c>
    </row>
    <row r="403" spans="1:11">
      <c r="A403" s="9515"/>
      <c r="B403" s="5223"/>
      <c r="C403" s="499" t="s">
        <v>781</v>
      </c>
      <c r="D403" s="5319" t="s">
        <v>574</v>
      </c>
      <c r="E403" s="5317" t="s">
        <v>79</v>
      </c>
      <c r="F403" s="537"/>
      <c r="G403" s="5315"/>
      <c r="H403" s="5315"/>
      <c r="I403" s="5315">
        <v>10140</v>
      </c>
      <c r="J403" s="5319"/>
      <c r="K403" s="5252">
        <f>K402-I403</f>
        <v>29138100</v>
      </c>
    </row>
    <row r="404" spans="1:11">
      <c r="A404" s="9516"/>
      <c r="B404" s="5224"/>
      <c r="C404" s="477" t="s">
        <v>994</v>
      </c>
      <c r="D404" s="5320" t="s">
        <v>46</v>
      </c>
      <c r="E404" s="5318"/>
      <c r="F404" s="537"/>
      <c r="G404" s="5323"/>
      <c r="H404" s="5316"/>
      <c r="I404" s="5316"/>
      <c r="J404" s="5320"/>
      <c r="K404" s="5253"/>
    </row>
    <row r="405" spans="1:11">
      <c r="A405" s="554"/>
      <c r="B405" s="5222"/>
      <c r="C405" s="532"/>
      <c r="D405" s="576"/>
      <c r="E405" s="582"/>
      <c r="F405" s="575"/>
      <c r="G405" s="575"/>
      <c r="H405" s="586"/>
      <c r="I405" s="575"/>
      <c r="J405" s="586">
        <v>1500</v>
      </c>
      <c r="K405" s="5255">
        <f>K403+J405</f>
        <v>29139600</v>
      </c>
    </row>
    <row r="406" spans="1:11">
      <c r="A406" s="9515"/>
      <c r="B406" s="5223"/>
      <c r="C406" s="474" t="s">
        <v>781</v>
      </c>
      <c r="D406" s="5319" t="s">
        <v>1901</v>
      </c>
      <c r="E406" s="5317"/>
      <c r="F406" s="5315"/>
      <c r="G406" s="5315"/>
      <c r="H406" s="534"/>
      <c r="I406" s="2567">
        <v>74480</v>
      </c>
      <c r="J406" s="595"/>
      <c r="K406" s="5252">
        <f>K405-I406</f>
        <v>29065120</v>
      </c>
    </row>
    <row r="407" spans="1:11">
      <c r="A407" s="9516"/>
      <c r="B407" s="5224"/>
      <c r="C407" s="477" t="s">
        <v>1900</v>
      </c>
      <c r="D407" s="5320" t="s">
        <v>1902</v>
      </c>
      <c r="E407" s="5318"/>
      <c r="F407" s="5316"/>
      <c r="G407" s="5316"/>
      <c r="H407" s="515"/>
      <c r="I407" s="2568"/>
      <c r="J407" s="595"/>
      <c r="K407" s="5253"/>
    </row>
    <row r="408" spans="1:11">
      <c r="A408" s="554"/>
      <c r="B408" s="5222"/>
      <c r="C408" s="1980"/>
      <c r="D408" s="576"/>
      <c r="E408" s="582"/>
      <c r="F408" s="577"/>
      <c r="G408" s="577"/>
      <c r="H408" s="586"/>
      <c r="I408" s="575"/>
      <c r="J408" s="586">
        <v>1500</v>
      </c>
      <c r="K408" s="5253">
        <f>K406+J408</f>
        <v>29066620</v>
      </c>
    </row>
    <row r="409" spans="1:11">
      <c r="A409" s="9515"/>
      <c r="B409" s="5223" t="s">
        <v>2251</v>
      </c>
      <c r="C409" s="545" t="s">
        <v>1109</v>
      </c>
      <c r="D409" s="5330" t="s">
        <v>1745</v>
      </c>
      <c r="E409" s="974" t="s">
        <v>1746</v>
      </c>
      <c r="F409" s="5324"/>
      <c r="G409" s="5324">
        <v>502500</v>
      </c>
      <c r="H409" s="537"/>
      <c r="I409" s="9492"/>
      <c r="J409" s="595"/>
      <c r="K409" s="5252">
        <f>K408-G409</f>
        <v>28564120</v>
      </c>
    </row>
    <row r="410" spans="1:11">
      <c r="A410" s="9516"/>
      <c r="B410" s="5224"/>
      <c r="C410" s="538" t="s">
        <v>1501</v>
      </c>
      <c r="D410" s="5328" t="s">
        <v>38</v>
      </c>
      <c r="E410" s="5326"/>
      <c r="F410" s="5325"/>
      <c r="G410" s="5325"/>
      <c r="H410" s="515"/>
      <c r="I410" s="9493"/>
      <c r="J410" s="559"/>
      <c r="K410" s="5253"/>
    </row>
    <row r="411" spans="1:11">
      <c r="A411" s="554"/>
      <c r="B411" s="5222"/>
      <c r="C411" s="532"/>
      <c r="D411" s="576"/>
      <c r="E411" s="582"/>
      <c r="F411" s="577"/>
      <c r="G411" s="577"/>
      <c r="H411" s="600"/>
      <c r="I411" s="577"/>
      <c r="J411" s="604">
        <v>1800</v>
      </c>
      <c r="K411" s="5257">
        <f>K409+J411</f>
        <v>28565920</v>
      </c>
    </row>
    <row r="412" spans="1:11">
      <c r="A412" s="9515"/>
      <c r="B412" s="5223"/>
      <c r="C412" s="545" t="s">
        <v>864</v>
      </c>
      <c r="D412" s="5327" t="s">
        <v>224</v>
      </c>
      <c r="E412" s="974" t="s">
        <v>176</v>
      </c>
      <c r="F412" s="5219"/>
      <c r="G412" s="5219">
        <v>102500</v>
      </c>
      <c r="H412" s="5219"/>
      <c r="I412" s="5219"/>
      <c r="J412" s="5242"/>
      <c r="K412" s="5252">
        <f>K411-G412</f>
        <v>28463420</v>
      </c>
    </row>
    <row r="413" spans="1:11">
      <c r="A413" s="9516"/>
      <c r="B413" s="5224"/>
      <c r="C413" s="555" t="s">
        <v>2252</v>
      </c>
      <c r="D413" s="5328" t="s">
        <v>758</v>
      </c>
      <c r="E413" s="5329"/>
      <c r="F413" s="5220"/>
      <c r="G413" s="5220"/>
      <c r="H413" s="5220"/>
      <c r="I413" s="5220"/>
      <c r="J413" s="5243"/>
      <c r="K413" s="5253"/>
    </row>
    <row r="414" spans="1:11">
      <c r="A414" s="557"/>
      <c r="B414" s="5240"/>
      <c r="C414" s="529"/>
      <c r="D414" s="576"/>
      <c r="E414" s="582"/>
      <c r="F414" s="577"/>
      <c r="G414" s="577"/>
      <c r="H414" s="600"/>
      <c r="I414" s="577"/>
      <c r="J414" s="585">
        <v>1800</v>
      </c>
      <c r="K414" s="5256">
        <f>K412+J414</f>
        <v>28465220</v>
      </c>
    </row>
    <row r="415" spans="1:11">
      <c r="A415" s="9515"/>
      <c r="B415" s="5223"/>
      <c r="C415" s="556" t="s">
        <v>1109</v>
      </c>
      <c r="D415" s="5333" t="s">
        <v>278</v>
      </c>
      <c r="E415" s="974" t="s">
        <v>279</v>
      </c>
      <c r="F415" s="5331"/>
      <c r="G415" s="5331">
        <v>502500</v>
      </c>
      <c r="H415" s="5331"/>
      <c r="I415" s="5331"/>
      <c r="J415" s="5336"/>
      <c r="K415" s="5252">
        <f>K414-G415</f>
        <v>27962720</v>
      </c>
    </row>
    <row r="416" spans="1:11">
      <c r="A416" s="9516"/>
      <c r="B416" s="5224"/>
      <c r="C416" s="555" t="s">
        <v>1527</v>
      </c>
      <c r="D416" s="5334" t="s">
        <v>38</v>
      </c>
      <c r="E416" s="5335"/>
      <c r="F416" s="5332"/>
      <c r="G416" s="5332"/>
      <c r="H416" s="5332"/>
      <c r="I416" s="5332"/>
      <c r="J416" s="5337"/>
      <c r="K416" s="5253"/>
    </row>
    <row r="417" spans="1:11">
      <c r="A417" s="554"/>
      <c r="B417" s="5222"/>
      <c r="C417" s="529"/>
      <c r="D417" s="602"/>
      <c r="E417" s="605"/>
      <c r="F417" s="577"/>
      <c r="G417" s="577"/>
      <c r="H417" s="600"/>
      <c r="I417" s="577"/>
      <c r="J417" s="604">
        <v>1800</v>
      </c>
      <c r="K417" s="5253">
        <f>K415+J417</f>
        <v>27964520</v>
      </c>
    </row>
    <row r="418" spans="1:11">
      <c r="A418" s="9515"/>
      <c r="B418" s="5223" t="s">
        <v>2253</v>
      </c>
      <c r="C418" s="474" t="s">
        <v>1109</v>
      </c>
      <c r="D418" s="5338" t="s">
        <v>1312</v>
      </c>
      <c r="E418" s="5340" t="s">
        <v>1326</v>
      </c>
      <c r="F418" s="5342"/>
      <c r="G418" s="5342">
        <v>502500</v>
      </c>
      <c r="H418" s="534"/>
      <c r="I418" s="5342"/>
      <c r="J418" s="595"/>
      <c r="K418" s="5252">
        <f>K417-G418</f>
        <v>27462020</v>
      </c>
    </row>
    <row r="419" spans="1:11">
      <c r="A419" s="9516"/>
      <c r="B419" s="5224"/>
      <c r="C419" s="477" t="s">
        <v>1311</v>
      </c>
      <c r="D419" s="5339" t="s">
        <v>1313</v>
      </c>
      <c r="E419" s="5341"/>
      <c r="F419" s="5343"/>
      <c r="G419" s="5343"/>
      <c r="H419" s="515"/>
      <c r="I419" s="5343"/>
      <c r="J419" s="595"/>
      <c r="K419" s="5253"/>
    </row>
    <row r="420" spans="1:11">
      <c r="A420" s="554"/>
      <c r="B420" s="5224"/>
      <c r="C420" s="532"/>
      <c r="D420" s="576"/>
      <c r="E420" s="582"/>
      <c r="F420" s="577"/>
      <c r="G420" s="600"/>
      <c r="H420" s="600"/>
      <c r="I420" s="600"/>
      <c r="J420" s="585">
        <v>1800</v>
      </c>
      <c r="K420" s="5255">
        <f>K418+J420</f>
        <v>27463820</v>
      </c>
    </row>
    <row r="421" spans="1:11">
      <c r="A421" s="9515"/>
      <c r="B421" s="5223"/>
      <c r="C421" s="556" t="s">
        <v>1109</v>
      </c>
      <c r="D421" s="5338" t="s">
        <v>1049</v>
      </c>
      <c r="E421" s="5340" t="s">
        <v>126</v>
      </c>
      <c r="F421" s="5342"/>
      <c r="G421" s="5342">
        <v>502500</v>
      </c>
      <c r="H421" s="5342"/>
      <c r="I421" s="5342"/>
      <c r="J421" s="5347"/>
      <c r="K421" s="5252">
        <f>K420-G421</f>
        <v>26961320</v>
      </c>
    </row>
    <row r="422" spans="1:11">
      <c r="A422" s="9516"/>
      <c r="B422" s="5224"/>
      <c r="C422" s="555" t="s">
        <v>1048</v>
      </c>
      <c r="D422" s="5339" t="s">
        <v>956</v>
      </c>
      <c r="E422" s="5341"/>
      <c r="F422" s="5343"/>
      <c r="G422" s="5343"/>
      <c r="H422" s="5343"/>
      <c r="I422" s="5343"/>
      <c r="J422" s="5348"/>
      <c r="K422" s="5253"/>
    </row>
    <row r="423" spans="1:11">
      <c r="A423" s="554"/>
      <c r="B423" s="5222"/>
      <c r="C423" s="532"/>
      <c r="D423" s="576"/>
      <c r="E423" s="582"/>
      <c r="F423" s="577"/>
      <c r="G423" s="577"/>
      <c r="H423" s="600"/>
      <c r="I423" s="577"/>
      <c r="J423" s="585">
        <v>1800</v>
      </c>
      <c r="K423" s="5253">
        <f>K421+J423</f>
        <v>26963120</v>
      </c>
    </row>
    <row r="424" spans="1:11">
      <c r="A424" s="9515"/>
      <c r="B424" s="5223"/>
      <c r="C424" s="556" t="s">
        <v>1710</v>
      </c>
      <c r="D424" s="5338" t="s">
        <v>457</v>
      </c>
      <c r="E424" s="1136" t="s">
        <v>459</v>
      </c>
      <c r="F424" s="5342"/>
      <c r="G424" s="5344"/>
      <c r="H424" s="5342"/>
      <c r="I424" s="5342">
        <v>49780</v>
      </c>
      <c r="J424" s="5347"/>
      <c r="K424" s="5252">
        <f>K423-I424</f>
        <v>26913340</v>
      </c>
    </row>
    <row r="425" spans="1:11">
      <c r="A425" s="9516"/>
      <c r="B425" s="5224"/>
      <c r="C425" s="555" t="s">
        <v>1762</v>
      </c>
      <c r="D425" s="5339" t="s">
        <v>1893</v>
      </c>
      <c r="E425" s="5346"/>
      <c r="F425" s="5343"/>
      <c r="G425" s="5345"/>
      <c r="H425" s="5343"/>
      <c r="I425" s="5343"/>
      <c r="J425" s="5348"/>
      <c r="K425" s="5253"/>
    </row>
    <row r="426" spans="1:11">
      <c r="A426" s="554"/>
      <c r="B426" s="5222"/>
      <c r="C426" s="532"/>
      <c r="D426" s="576"/>
      <c r="E426" s="582"/>
      <c r="F426" s="577"/>
      <c r="G426" s="577"/>
      <c r="H426" s="600"/>
      <c r="I426" s="577"/>
      <c r="J426" s="604">
        <v>1500</v>
      </c>
      <c r="K426" s="5253">
        <f>K424+J426</f>
        <v>26914840</v>
      </c>
    </row>
    <row r="427" spans="1:11">
      <c r="A427" s="9515"/>
      <c r="B427" s="5223"/>
      <c r="C427" s="517" t="s">
        <v>952</v>
      </c>
      <c r="D427" s="5338" t="s">
        <v>1831</v>
      </c>
      <c r="E427" s="5349" t="s">
        <v>717</v>
      </c>
      <c r="F427" s="5342"/>
      <c r="G427" s="5342">
        <v>52500</v>
      </c>
      <c r="H427" s="5342"/>
      <c r="I427" s="5342"/>
      <c r="J427" s="5347"/>
      <c r="K427" s="5252">
        <f>K426-G427</f>
        <v>26862340</v>
      </c>
    </row>
    <row r="428" spans="1:11">
      <c r="A428" s="9516"/>
      <c r="B428" s="5224"/>
      <c r="C428" s="477" t="s">
        <v>2254</v>
      </c>
      <c r="D428" s="5339" t="s">
        <v>250</v>
      </c>
      <c r="E428" s="5350"/>
      <c r="F428" s="5343"/>
      <c r="G428" s="5343"/>
      <c r="H428" s="5343"/>
      <c r="I428" s="5343"/>
      <c r="J428" s="5348"/>
      <c r="K428" s="5253"/>
    </row>
    <row r="429" spans="1:11">
      <c r="A429" s="554"/>
      <c r="B429" s="5223"/>
      <c r="C429" s="1795"/>
      <c r="D429" s="576"/>
      <c r="E429" s="582"/>
      <c r="F429" s="577"/>
      <c r="G429" s="577"/>
      <c r="H429" s="600"/>
      <c r="I429" s="577"/>
      <c r="J429" s="604">
        <v>1800</v>
      </c>
      <c r="K429" s="1368">
        <f>K427+J429</f>
        <v>26864140</v>
      </c>
    </row>
    <row r="430" spans="1:11">
      <c r="A430" s="557"/>
      <c r="B430" s="5223"/>
      <c r="C430" s="474" t="s">
        <v>815</v>
      </c>
      <c r="D430" s="5338" t="s">
        <v>848</v>
      </c>
      <c r="E430" s="5340" t="s">
        <v>52</v>
      </c>
      <c r="F430" s="5351"/>
      <c r="G430" s="5351">
        <v>805284</v>
      </c>
      <c r="H430" s="537"/>
      <c r="I430" s="5342"/>
      <c r="J430" s="595"/>
      <c r="K430" s="1977">
        <f>K429-G430</f>
        <v>26058856</v>
      </c>
    </row>
    <row r="431" spans="1:11">
      <c r="A431" s="557"/>
      <c r="B431" s="5224"/>
      <c r="C431" s="477" t="s">
        <v>847</v>
      </c>
      <c r="D431" s="5339" t="s">
        <v>51</v>
      </c>
      <c r="E431" s="5341"/>
      <c r="F431" s="5352"/>
      <c r="G431" s="5352"/>
      <c r="H431" s="515"/>
      <c r="I431" s="5343"/>
      <c r="J431" s="559"/>
      <c r="K431" s="1978"/>
    </row>
    <row r="432" spans="1:11">
      <c r="A432" s="2497"/>
      <c r="B432" s="5222"/>
      <c r="C432" s="532"/>
      <c r="D432" s="2499"/>
      <c r="E432" s="582"/>
      <c r="F432" s="586"/>
      <c r="G432" s="586"/>
      <c r="H432" s="586"/>
      <c r="I432" s="586"/>
      <c r="J432" s="585">
        <v>1800</v>
      </c>
      <c r="K432" s="5257">
        <f>K430+J432</f>
        <v>26060656</v>
      </c>
    </row>
    <row r="433" spans="1:11">
      <c r="A433" s="557"/>
      <c r="B433" s="5223"/>
      <c r="C433" s="517" t="s">
        <v>864</v>
      </c>
      <c r="D433" s="5338" t="s">
        <v>1831</v>
      </c>
      <c r="E433" s="5349" t="s">
        <v>717</v>
      </c>
      <c r="F433" s="5342"/>
      <c r="G433" s="5342">
        <v>102500</v>
      </c>
      <c r="H433" s="5342"/>
      <c r="I433" s="5342"/>
      <c r="J433" s="5347"/>
      <c r="K433" s="1977">
        <f>K432-G433</f>
        <v>25958156</v>
      </c>
    </row>
    <row r="434" spans="1:11">
      <c r="A434" s="557"/>
      <c r="B434" s="5240"/>
      <c r="C434" s="477" t="s">
        <v>2254</v>
      </c>
      <c r="D434" s="5339" t="s">
        <v>250</v>
      </c>
      <c r="E434" s="5350"/>
      <c r="F434" s="5343"/>
      <c r="G434" s="5343"/>
      <c r="H434" s="5343"/>
      <c r="I434" s="5343"/>
      <c r="J434" s="5348"/>
      <c r="K434" s="1978"/>
    </row>
    <row r="435" spans="1:11">
      <c r="A435" s="2497"/>
      <c r="B435" s="5222"/>
      <c r="C435" s="1795"/>
      <c r="D435" s="576"/>
      <c r="E435" s="582"/>
      <c r="F435" s="577"/>
      <c r="G435" s="577"/>
      <c r="H435" s="600"/>
      <c r="I435" s="577"/>
      <c r="J435" s="604">
        <v>1800</v>
      </c>
      <c r="K435" s="5257">
        <f>K433+J435</f>
        <v>25959956</v>
      </c>
    </row>
    <row r="436" spans="1:11">
      <c r="A436" s="557"/>
      <c r="B436" s="5223"/>
      <c r="C436" s="457" t="s">
        <v>781</v>
      </c>
      <c r="D436" s="5338" t="s">
        <v>1845</v>
      </c>
      <c r="E436" s="5340"/>
      <c r="F436" s="5342"/>
      <c r="G436" s="5342"/>
      <c r="H436" s="537"/>
      <c r="I436" s="5342">
        <v>160140</v>
      </c>
      <c r="J436" s="595"/>
      <c r="K436" s="2195">
        <f>K435-I436</f>
        <v>25799816</v>
      </c>
    </row>
    <row r="437" spans="1:11">
      <c r="A437" s="557"/>
      <c r="B437" s="5224"/>
      <c r="C437" s="461" t="s">
        <v>1061</v>
      </c>
      <c r="D437" s="5339"/>
      <c r="E437" s="5341"/>
      <c r="F437" s="5343"/>
      <c r="G437" s="5343"/>
      <c r="H437" s="515"/>
      <c r="I437" s="5343"/>
      <c r="J437" s="559"/>
      <c r="K437" s="2195"/>
    </row>
    <row r="438" spans="1:11">
      <c r="A438" s="2497"/>
      <c r="B438" s="5222"/>
      <c r="C438" s="532"/>
      <c r="D438" s="576"/>
      <c r="E438" s="582"/>
      <c r="F438" s="577"/>
      <c r="G438" s="577"/>
      <c r="H438" s="600"/>
      <c r="I438" s="577"/>
      <c r="J438" s="604">
        <v>1500</v>
      </c>
      <c r="K438" s="5257">
        <f>K436+J438</f>
        <v>25801316</v>
      </c>
    </row>
    <row r="439" spans="1:11">
      <c r="A439" s="525"/>
      <c r="B439" s="5223" t="s">
        <v>2255</v>
      </c>
      <c r="C439" s="474" t="s">
        <v>781</v>
      </c>
      <c r="D439" s="5363" t="s">
        <v>1167</v>
      </c>
      <c r="E439" s="5355" t="s">
        <v>195</v>
      </c>
      <c r="F439" s="5357"/>
      <c r="G439" s="5357"/>
      <c r="H439" s="537"/>
      <c r="I439" s="5357">
        <v>64640</v>
      </c>
      <c r="J439" s="595"/>
      <c r="K439" s="1977">
        <f>K438-I439</f>
        <v>25736676</v>
      </c>
    </row>
    <row r="440" spans="1:11">
      <c r="A440" s="554"/>
      <c r="B440" s="5224"/>
      <c r="C440" s="477" t="s">
        <v>1239</v>
      </c>
      <c r="D440" s="5364" t="s">
        <v>38</v>
      </c>
      <c r="E440" s="5356"/>
      <c r="F440" s="5358"/>
      <c r="G440" s="5358"/>
      <c r="H440" s="515"/>
      <c r="I440" s="5358"/>
      <c r="J440" s="595"/>
      <c r="K440" s="1978"/>
    </row>
    <row r="441" spans="1:11">
      <c r="A441" s="2497"/>
      <c r="B441" s="5222"/>
      <c r="C441" s="532"/>
      <c r="D441" s="576"/>
      <c r="E441" s="582"/>
      <c r="F441" s="577"/>
      <c r="G441" s="577"/>
      <c r="H441" s="600"/>
      <c r="I441" s="577"/>
      <c r="J441" s="585">
        <v>1500</v>
      </c>
      <c r="K441" s="5257">
        <f>K439+J441</f>
        <v>25738176</v>
      </c>
    </row>
    <row r="442" spans="1:11">
      <c r="A442" s="525"/>
      <c r="B442" s="5223"/>
      <c r="C442" s="474" t="s">
        <v>781</v>
      </c>
      <c r="D442" s="5363" t="s">
        <v>1167</v>
      </c>
      <c r="E442" s="5355" t="s">
        <v>195</v>
      </c>
      <c r="F442" s="5357"/>
      <c r="G442" s="5357"/>
      <c r="H442" s="5357"/>
      <c r="I442" s="5357">
        <v>114140</v>
      </c>
      <c r="J442" s="464"/>
      <c r="K442" s="2195">
        <f>K441-I442</f>
        <v>25624036</v>
      </c>
    </row>
    <row r="443" spans="1:11">
      <c r="A443" s="557"/>
      <c r="B443" s="5240"/>
      <c r="C443" s="477" t="s">
        <v>1238</v>
      </c>
      <c r="D443" s="5364" t="s">
        <v>38</v>
      </c>
      <c r="E443" s="5356"/>
      <c r="F443" s="5358"/>
      <c r="G443" s="5358"/>
      <c r="H443" s="5358"/>
      <c r="I443" s="5358"/>
      <c r="J443" s="559"/>
      <c r="K443" s="2195"/>
    </row>
    <row r="444" spans="1:11">
      <c r="A444" s="2497"/>
      <c r="B444" s="5222"/>
      <c r="C444" s="532"/>
      <c r="D444" s="576"/>
      <c r="E444" s="582"/>
      <c r="F444" s="577"/>
      <c r="G444" s="577"/>
      <c r="H444" s="600"/>
      <c r="I444" s="577"/>
      <c r="J444" s="585">
        <v>1500</v>
      </c>
      <c r="K444" s="5257">
        <f>K442+J444</f>
        <v>25625536</v>
      </c>
    </row>
    <row r="445" spans="1:11">
      <c r="A445" s="557"/>
      <c r="B445" s="5223"/>
      <c r="C445" s="474" t="s">
        <v>796</v>
      </c>
      <c r="D445" s="5363" t="s">
        <v>1167</v>
      </c>
      <c r="E445" s="5355" t="s">
        <v>195</v>
      </c>
      <c r="F445" s="5357"/>
      <c r="G445" s="5357"/>
      <c r="H445" s="5357"/>
      <c r="I445" s="5357">
        <v>172300</v>
      </c>
      <c r="J445" s="5361"/>
      <c r="K445" s="2195">
        <f>K444-I445</f>
        <v>25453236</v>
      </c>
    </row>
    <row r="446" spans="1:11">
      <c r="A446" s="557"/>
      <c r="B446" s="5224"/>
      <c r="C446" s="477" t="s">
        <v>1802</v>
      </c>
      <c r="D446" s="5364" t="s">
        <v>38</v>
      </c>
      <c r="E446" s="5356"/>
      <c r="F446" s="5358"/>
      <c r="G446" s="5358"/>
      <c r="H446" s="5358"/>
      <c r="I446" s="5358"/>
      <c r="J446" s="5362"/>
      <c r="K446" s="2195"/>
    </row>
    <row r="447" spans="1:11">
      <c r="A447" s="2497"/>
      <c r="B447" s="5222"/>
      <c r="C447" s="532"/>
      <c r="D447" s="576"/>
      <c r="E447" s="582"/>
      <c r="F447" s="577"/>
      <c r="G447" s="577"/>
      <c r="H447" s="600"/>
      <c r="I447" s="577"/>
      <c r="J447" s="585">
        <v>750</v>
      </c>
      <c r="K447" s="5257">
        <f>K445+J447</f>
        <v>25453986</v>
      </c>
    </row>
    <row r="448" spans="1:11">
      <c r="A448" s="9515"/>
      <c r="B448" s="5223"/>
      <c r="C448" s="556" t="s">
        <v>815</v>
      </c>
      <c r="D448" s="5353" t="s">
        <v>627</v>
      </c>
      <c r="E448" s="5359" t="s">
        <v>92</v>
      </c>
      <c r="F448" s="5357"/>
      <c r="G448" s="5357"/>
      <c r="H448" s="5357"/>
      <c r="I448" s="5357">
        <v>121413</v>
      </c>
      <c r="J448" s="464"/>
      <c r="K448" s="5252">
        <f>K447-I448</f>
        <v>25332573</v>
      </c>
    </row>
    <row r="449" spans="1:11">
      <c r="A449" s="9516"/>
      <c r="B449" s="5224"/>
      <c r="C449" s="555" t="s">
        <v>1440</v>
      </c>
      <c r="D449" s="5354" t="s">
        <v>1479</v>
      </c>
      <c r="E449" s="5360"/>
      <c r="F449" s="5358"/>
      <c r="G449" s="5358"/>
      <c r="H449" s="5358"/>
      <c r="I449" s="5358"/>
      <c r="J449" s="559"/>
      <c r="K449" s="5253"/>
    </row>
    <row r="450" spans="1:11">
      <c r="A450" s="554"/>
      <c r="B450" s="5222"/>
      <c r="C450" s="532"/>
      <c r="D450" s="576"/>
      <c r="E450" s="582"/>
      <c r="F450" s="577"/>
      <c r="G450" s="577"/>
      <c r="H450" s="600"/>
      <c r="I450" s="577"/>
      <c r="J450" s="604">
        <v>1800</v>
      </c>
      <c r="K450" s="5253">
        <f>K448+J450</f>
        <v>25334373</v>
      </c>
    </row>
    <row r="451" spans="1:11">
      <c r="A451" s="9515"/>
      <c r="B451" s="5223"/>
      <c r="C451" s="457" t="s">
        <v>781</v>
      </c>
      <c r="D451" s="5353" t="s">
        <v>627</v>
      </c>
      <c r="E451" s="5359" t="s">
        <v>92</v>
      </c>
      <c r="F451" s="5357"/>
      <c r="G451" s="5357"/>
      <c r="H451" s="5357"/>
      <c r="I451" s="5357">
        <v>85390</v>
      </c>
      <c r="J451" s="5361"/>
      <c r="K451" s="5252">
        <f>K450-I451</f>
        <v>25248983</v>
      </c>
    </row>
    <row r="452" spans="1:11">
      <c r="A452" s="9516"/>
      <c r="B452" s="5224"/>
      <c r="C452" s="461" t="s">
        <v>1445</v>
      </c>
      <c r="D452" s="5354" t="s">
        <v>1479</v>
      </c>
      <c r="E452" s="5360"/>
      <c r="F452" s="5358"/>
      <c r="G452" s="5358"/>
      <c r="H452" s="5358"/>
      <c r="I452" s="5358"/>
      <c r="J452" s="5362"/>
      <c r="K452" s="5253"/>
    </row>
    <row r="453" spans="1:11">
      <c r="A453" s="554"/>
      <c r="B453" s="5224"/>
      <c r="C453" s="532"/>
      <c r="D453" s="576"/>
      <c r="E453" s="582"/>
      <c r="F453" s="577"/>
      <c r="G453" s="577"/>
      <c r="H453" s="600"/>
      <c r="I453" s="577"/>
      <c r="J453" s="604">
        <v>1500</v>
      </c>
      <c r="K453" s="5255">
        <f>K451+J453</f>
        <v>25250483</v>
      </c>
    </row>
    <row r="454" spans="1:11">
      <c r="A454" s="9515"/>
      <c r="B454" s="5223"/>
      <c r="C454" s="474" t="s">
        <v>815</v>
      </c>
      <c r="D454" s="5353" t="s">
        <v>627</v>
      </c>
      <c r="E454" s="5359" t="s">
        <v>92</v>
      </c>
      <c r="F454" s="5357"/>
      <c r="G454" s="5357"/>
      <c r="H454" s="537"/>
      <c r="I454" s="5357">
        <v>78446</v>
      </c>
      <c r="J454" s="595"/>
      <c r="K454" s="5252">
        <f>K453-I454</f>
        <v>25172037</v>
      </c>
    </row>
    <row r="455" spans="1:11">
      <c r="A455" s="9516"/>
      <c r="B455" s="5224"/>
      <c r="C455" s="461" t="s">
        <v>1443</v>
      </c>
      <c r="D455" s="5354" t="s">
        <v>1479</v>
      </c>
      <c r="E455" s="5360"/>
      <c r="F455" s="5358"/>
      <c r="G455" s="5358"/>
      <c r="H455" s="515"/>
      <c r="I455" s="5358"/>
      <c r="J455" s="595"/>
      <c r="K455" s="5253"/>
    </row>
    <row r="456" spans="1:11">
      <c r="A456" s="554"/>
      <c r="B456" s="5222"/>
      <c r="C456" s="532"/>
      <c r="D456" s="576"/>
      <c r="E456" s="582"/>
      <c r="F456" s="577"/>
      <c r="G456" s="577"/>
      <c r="H456" s="600"/>
      <c r="I456" s="577"/>
      <c r="J456" s="585">
        <v>1800</v>
      </c>
      <c r="K456" s="5253">
        <f>K454+J456</f>
        <v>25173837</v>
      </c>
    </row>
    <row r="457" spans="1:11">
      <c r="A457" s="9515"/>
      <c r="B457" s="5223"/>
      <c r="C457" s="474" t="s">
        <v>781</v>
      </c>
      <c r="D457" s="5353" t="s">
        <v>627</v>
      </c>
      <c r="E457" s="5359" t="s">
        <v>92</v>
      </c>
      <c r="F457" s="457"/>
      <c r="G457" s="5365"/>
      <c r="H457" s="5361"/>
      <c r="I457" s="5357">
        <v>27840</v>
      </c>
      <c r="J457" s="595"/>
      <c r="K457" s="5252">
        <f>K456-I457</f>
        <v>25145997</v>
      </c>
    </row>
    <row r="458" spans="1:11">
      <c r="A458" s="9516"/>
      <c r="B458" s="5224"/>
      <c r="C458" s="477" t="s">
        <v>1444</v>
      </c>
      <c r="D458" s="5354" t="s">
        <v>1479</v>
      </c>
      <c r="E458" s="5360"/>
      <c r="F458" s="461"/>
      <c r="G458" s="5366"/>
      <c r="H458" s="5362"/>
      <c r="I458" s="5358"/>
      <c r="J458" s="595"/>
      <c r="K458" s="5253"/>
    </row>
    <row r="459" spans="1:11">
      <c r="A459" s="554"/>
      <c r="B459" s="5222"/>
      <c r="C459" s="532"/>
      <c r="D459" s="576"/>
      <c r="E459" s="582"/>
      <c r="F459" s="577"/>
      <c r="G459" s="577"/>
      <c r="H459" s="600"/>
      <c r="I459" s="577"/>
      <c r="J459" s="585">
        <v>1500</v>
      </c>
      <c r="K459" s="5253">
        <f>K457+J459</f>
        <v>25147497</v>
      </c>
    </row>
    <row r="460" spans="1:11">
      <c r="A460" s="9515"/>
      <c r="B460" s="5223" t="s">
        <v>2256</v>
      </c>
      <c r="C460" s="457" t="s">
        <v>781</v>
      </c>
      <c r="D460" s="5371" t="s">
        <v>1363</v>
      </c>
      <c r="E460" s="5369"/>
      <c r="F460" s="5367"/>
      <c r="G460" s="5367"/>
      <c r="H460" s="5367">
        <v>598640</v>
      </c>
      <c r="I460" s="5367"/>
      <c r="J460" s="5379"/>
      <c r="K460" s="5252">
        <f>K459-H460</f>
        <v>24548857</v>
      </c>
    </row>
    <row r="461" spans="1:11">
      <c r="A461" s="9516"/>
      <c r="B461" s="5224"/>
      <c r="C461" s="461" t="s">
        <v>1362</v>
      </c>
      <c r="D461" s="5372"/>
      <c r="E461" s="533"/>
      <c r="F461" s="5368"/>
      <c r="G461" s="5368"/>
      <c r="H461" s="5368"/>
      <c r="I461" s="5368"/>
      <c r="J461" s="5380"/>
      <c r="K461" s="5253"/>
    </row>
    <row r="462" spans="1:11">
      <c r="A462" s="554"/>
      <c r="B462" s="5223"/>
      <c r="C462" s="532"/>
      <c r="D462" s="576"/>
      <c r="E462" s="582"/>
      <c r="F462" s="577"/>
      <c r="G462" s="577"/>
      <c r="H462" s="600"/>
      <c r="I462" s="577"/>
      <c r="J462" s="585">
        <v>1500</v>
      </c>
      <c r="K462" s="5255">
        <f>K460+J462</f>
        <v>24550357</v>
      </c>
    </row>
    <row r="463" spans="1:11">
      <c r="A463" s="557"/>
      <c r="B463" s="5223"/>
      <c r="C463" s="556" t="s">
        <v>781</v>
      </c>
      <c r="D463" s="5371" t="s">
        <v>1184</v>
      </c>
      <c r="E463" s="5369"/>
      <c r="F463" s="5367"/>
      <c r="G463" s="5367"/>
      <c r="H463" s="5367">
        <v>380140</v>
      </c>
      <c r="I463" s="5367"/>
      <c r="J463" s="5379"/>
      <c r="K463" s="5252">
        <f>K462-H463</f>
        <v>24170217</v>
      </c>
    </row>
    <row r="464" spans="1:11">
      <c r="A464" s="557"/>
      <c r="B464" s="5224"/>
      <c r="C464" s="555" t="s">
        <v>1182</v>
      </c>
      <c r="D464" s="5372"/>
      <c r="E464" s="5370"/>
      <c r="F464" s="5368"/>
      <c r="G464" s="5368"/>
      <c r="H464" s="5368"/>
      <c r="I464" s="5368"/>
      <c r="J464" s="5380"/>
      <c r="K464" s="5253"/>
    </row>
    <row r="465" spans="1:11">
      <c r="A465" s="514"/>
      <c r="B465" s="5240"/>
      <c r="C465" s="532"/>
      <c r="D465" s="576"/>
      <c r="E465" s="582"/>
      <c r="F465" s="577"/>
      <c r="G465" s="577"/>
      <c r="H465" s="600"/>
      <c r="I465" s="577"/>
      <c r="J465" s="585">
        <v>1500</v>
      </c>
      <c r="K465" s="5253">
        <f>K463+J465</f>
        <v>24171717</v>
      </c>
    </row>
    <row r="466" spans="1:11">
      <c r="A466" s="557"/>
      <c r="B466" s="5223"/>
      <c r="C466" s="556" t="s">
        <v>781</v>
      </c>
      <c r="D466" s="5377" t="s">
        <v>1496</v>
      </c>
      <c r="E466" s="974" t="s">
        <v>1497</v>
      </c>
      <c r="F466" s="5367"/>
      <c r="G466" s="5367">
        <v>14940</v>
      </c>
      <c r="H466" s="5367"/>
      <c r="I466" s="5367"/>
      <c r="J466" s="5379"/>
      <c r="K466" s="1368">
        <f>K465-G466</f>
        <v>24156777</v>
      </c>
    </row>
    <row r="467" spans="1:11">
      <c r="A467" s="557"/>
      <c r="B467" s="5224"/>
      <c r="C467" s="555" t="s">
        <v>1493</v>
      </c>
      <c r="D467" s="5372" t="s">
        <v>38</v>
      </c>
      <c r="E467" s="5370"/>
      <c r="F467" s="5368"/>
      <c r="G467" s="5368"/>
      <c r="H467" s="5368"/>
      <c r="I467" s="5368"/>
      <c r="J467" s="5380"/>
      <c r="K467" s="1368"/>
    </row>
    <row r="468" spans="1:11">
      <c r="A468" s="514"/>
      <c r="B468" s="5240"/>
      <c r="C468" s="529"/>
      <c r="D468" s="602"/>
      <c r="E468" s="605"/>
      <c r="F468" s="577"/>
      <c r="G468" s="577"/>
      <c r="H468" s="600"/>
      <c r="I468" s="577"/>
      <c r="J468" s="585">
        <v>1500</v>
      </c>
      <c r="K468" s="1250">
        <f>K466+J468</f>
        <v>24158277</v>
      </c>
    </row>
    <row r="469" spans="1:11">
      <c r="A469" s="557"/>
      <c r="B469" s="5223"/>
      <c r="C469" s="556" t="s">
        <v>781</v>
      </c>
      <c r="D469" s="5377" t="s">
        <v>1496</v>
      </c>
      <c r="E469" s="974" t="s">
        <v>1497</v>
      </c>
      <c r="F469" s="5367"/>
      <c r="G469" s="5367">
        <v>16140</v>
      </c>
      <c r="H469" s="5367"/>
      <c r="I469" s="5367"/>
      <c r="J469" s="5379"/>
      <c r="K469" s="1368">
        <f>K468-G469</f>
        <v>24142137</v>
      </c>
    </row>
    <row r="470" spans="1:11">
      <c r="A470" s="557"/>
      <c r="B470" s="5224"/>
      <c r="C470" s="555" t="s">
        <v>1494</v>
      </c>
      <c r="D470" s="5372" t="s">
        <v>38</v>
      </c>
      <c r="E470" s="5370"/>
      <c r="F470" s="5368"/>
      <c r="G470" s="5368"/>
      <c r="H470" s="5368"/>
      <c r="I470" s="5368"/>
      <c r="J470" s="5380"/>
      <c r="K470" s="1368"/>
    </row>
    <row r="471" spans="1:11">
      <c r="A471" s="514"/>
      <c r="B471" s="5240"/>
      <c r="C471" s="532"/>
      <c r="D471" s="576"/>
      <c r="E471" s="582"/>
      <c r="F471" s="577"/>
      <c r="G471" s="577"/>
      <c r="H471" s="600"/>
      <c r="I471" s="577"/>
      <c r="J471" s="585">
        <v>1500</v>
      </c>
      <c r="K471" s="1250">
        <f>K469+J471</f>
        <v>24143637</v>
      </c>
    </row>
    <row r="472" spans="1:11">
      <c r="A472" s="557"/>
      <c r="B472" s="5223"/>
      <c r="C472" s="556" t="s">
        <v>781</v>
      </c>
      <c r="D472" s="5377" t="s">
        <v>1496</v>
      </c>
      <c r="E472" s="974" t="s">
        <v>1497</v>
      </c>
      <c r="F472" s="5367"/>
      <c r="G472" s="5367">
        <v>39240</v>
      </c>
      <c r="H472" s="5367"/>
      <c r="I472" s="5367"/>
      <c r="J472" s="5379"/>
      <c r="K472" s="1368">
        <f>K471-G472</f>
        <v>24104397</v>
      </c>
    </row>
    <row r="473" spans="1:11">
      <c r="A473" s="557"/>
      <c r="B473" s="5224"/>
      <c r="C473" s="555" t="s">
        <v>1495</v>
      </c>
      <c r="D473" s="5372" t="s">
        <v>38</v>
      </c>
      <c r="E473" s="5370"/>
      <c r="F473" s="5368"/>
      <c r="G473" s="5368"/>
      <c r="H473" s="5368"/>
      <c r="I473" s="5368"/>
      <c r="J473" s="5380"/>
      <c r="K473" s="1368"/>
    </row>
    <row r="474" spans="1:11">
      <c r="A474" s="514"/>
      <c r="B474" s="5240"/>
      <c r="C474" s="529"/>
      <c r="D474" s="602"/>
      <c r="E474" s="605"/>
      <c r="F474" s="577"/>
      <c r="G474" s="577"/>
      <c r="H474" s="600"/>
      <c r="I474" s="577"/>
      <c r="J474" s="585">
        <v>1500</v>
      </c>
      <c r="K474" s="1250">
        <f>K472+J474</f>
        <v>24105897</v>
      </c>
    </row>
    <row r="475" spans="1:11">
      <c r="A475" s="557"/>
      <c r="B475" s="5223"/>
      <c r="C475" s="457" t="s">
        <v>781</v>
      </c>
      <c r="D475" s="5381" t="s">
        <v>1734</v>
      </c>
      <c r="E475" s="459" t="s">
        <v>1805</v>
      </c>
      <c r="F475" s="5367"/>
      <c r="G475" s="5367">
        <v>31140</v>
      </c>
      <c r="H475" s="5367"/>
      <c r="I475" s="5367"/>
      <c r="J475" s="5379"/>
      <c r="K475" s="1368">
        <f>K474-G475</f>
        <v>24074757</v>
      </c>
    </row>
    <row r="476" spans="1:11">
      <c r="A476" s="557"/>
      <c r="B476" s="5224"/>
      <c r="C476" s="461" t="s">
        <v>1733</v>
      </c>
      <c r="D476" s="5382" t="s">
        <v>1860</v>
      </c>
      <c r="E476" s="5376"/>
      <c r="F476" s="5368"/>
      <c r="G476" s="5368"/>
      <c r="H476" s="5368"/>
      <c r="I476" s="5368"/>
      <c r="J476" s="5380"/>
      <c r="K476" s="1368"/>
    </row>
    <row r="477" spans="1:11">
      <c r="A477" s="514"/>
      <c r="B477" s="5240"/>
      <c r="C477" s="529"/>
      <c r="D477" s="602"/>
      <c r="E477" s="605"/>
      <c r="F477" s="577"/>
      <c r="G477" s="577"/>
      <c r="H477" s="600"/>
      <c r="I477" s="577"/>
      <c r="J477" s="604">
        <v>1500</v>
      </c>
      <c r="K477" s="1250">
        <f>K475+J477</f>
        <v>24076257</v>
      </c>
    </row>
    <row r="478" spans="1:11">
      <c r="A478" s="557"/>
      <c r="B478" s="5223"/>
      <c r="C478" s="474" t="s">
        <v>781</v>
      </c>
      <c r="D478" s="5371" t="s">
        <v>933</v>
      </c>
      <c r="E478" s="5369" t="s">
        <v>110</v>
      </c>
      <c r="F478" s="5367"/>
      <c r="G478" s="5367">
        <v>53140</v>
      </c>
      <c r="H478" s="5367"/>
      <c r="I478" s="5367"/>
      <c r="J478" s="5379"/>
      <c r="K478" s="1368">
        <f>K477-G478</f>
        <v>24023117</v>
      </c>
    </row>
    <row r="479" spans="1:11">
      <c r="A479" s="557"/>
      <c r="B479" s="5224"/>
      <c r="C479" s="461" t="s">
        <v>1241</v>
      </c>
      <c r="D479" s="5372" t="s">
        <v>598</v>
      </c>
      <c r="E479" s="5370"/>
      <c r="F479" s="5368"/>
      <c r="G479" s="5368"/>
      <c r="H479" s="5368"/>
      <c r="I479" s="5368"/>
      <c r="J479" s="5380"/>
      <c r="K479" s="1368"/>
    </row>
    <row r="480" spans="1:11">
      <c r="A480" s="514"/>
      <c r="B480" s="5240"/>
      <c r="C480" s="532"/>
      <c r="D480" s="576"/>
      <c r="E480" s="582"/>
      <c r="F480" s="577"/>
      <c r="G480" s="577"/>
      <c r="H480" s="600"/>
      <c r="I480" s="577"/>
      <c r="J480" s="585">
        <v>1500</v>
      </c>
      <c r="K480" s="1250">
        <f>K478+J480</f>
        <v>24024617</v>
      </c>
    </row>
    <row r="481" spans="1:11">
      <c r="A481" s="557"/>
      <c r="B481" s="5223"/>
      <c r="C481" s="556" t="s">
        <v>781</v>
      </c>
      <c r="D481" s="5381" t="s">
        <v>312</v>
      </c>
      <c r="E481" s="5369" t="s">
        <v>310</v>
      </c>
      <c r="F481" s="5367"/>
      <c r="G481" s="5367">
        <v>27390</v>
      </c>
      <c r="H481" s="5367"/>
      <c r="I481" s="5367"/>
      <c r="J481" s="5379"/>
      <c r="K481" s="1368">
        <f>K480-G481</f>
        <v>23997227</v>
      </c>
    </row>
    <row r="482" spans="1:11">
      <c r="A482" s="557"/>
      <c r="B482" s="5224"/>
      <c r="C482" s="555" t="s">
        <v>1535</v>
      </c>
      <c r="D482" s="5382" t="s">
        <v>38</v>
      </c>
      <c r="E482" s="5376"/>
      <c r="F482" s="5368"/>
      <c r="G482" s="5368"/>
      <c r="H482" s="5368"/>
      <c r="I482" s="5368"/>
      <c r="J482" s="5380"/>
      <c r="K482" s="1368"/>
    </row>
    <row r="483" spans="1:11">
      <c r="A483" s="514"/>
      <c r="B483" s="5240"/>
      <c r="C483" s="529"/>
      <c r="D483" s="602"/>
      <c r="E483" s="605"/>
      <c r="F483" s="577"/>
      <c r="G483" s="577"/>
      <c r="H483" s="600"/>
      <c r="I483" s="577"/>
      <c r="J483" s="585">
        <v>1500</v>
      </c>
      <c r="K483" s="1250">
        <f>K481+J483</f>
        <v>23998727</v>
      </c>
    </row>
    <row r="484" spans="1:11">
      <c r="A484" s="557"/>
      <c r="B484" s="5223"/>
      <c r="C484" s="517" t="s">
        <v>1716</v>
      </c>
      <c r="D484" s="5371" t="s">
        <v>1717</v>
      </c>
      <c r="E484" s="5369" t="s">
        <v>1423</v>
      </c>
      <c r="F484" s="5373"/>
      <c r="G484" s="5373">
        <v>75900</v>
      </c>
      <c r="H484" s="537"/>
      <c r="I484" s="1975"/>
      <c r="J484" s="595"/>
      <c r="K484" s="1368">
        <f>K483-G484</f>
        <v>23922827</v>
      </c>
    </row>
    <row r="485" spans="1:11">
      <c r="A485" s="557"/>
      <c r="B485" s="5224"/>
      <c r="C485" s="555" t="s">
        <v>2002</v>
      </c>
      <c r="D485" s="5372" t="s">
        <v>956</v>
      </c>
      <c r="E485" s="5370"/>
      <c r="F485" s="5374"/>
      <c r="G485" s="5374"/>
      <c r="H485" s="515"/>
      <c r="I485" s="1976"/>
      <c r="J485" s="595"/>
      <c r="K485" s="1368"/>
    </row>
    <row r="486" spans="1:11">
      <c r="A486" s="514"/>
      <c r="B486" s="5240"/>
      <c r="C486" s="532"/>
      <c r="D486" s="576"/>
      <c r="E486" s="582"/>
      <c r="F486" s="577"/>
      <c r="G486" s="577"/>
      <c r="H486" s="600"/>
      <c r="I486" s="2034"/>
      <c r="J486" s="585">
        <v>750</v>
      </c>
      <c r="K486" s="1250">
        <f>K484+J486</f>
        <v>23923577</v>
      </c>
    </row>
    <row r="487" spans="1:11">
      <c r="A487" s="557"/>
      <c r="B487" s="5223"/>
      <c r="C487" s="474" t="s">
        <v>781</v>
      </c>
      <c r="D487" s="5371" t="s">
        <v>199</v>
      </c>
      <c r="E487" s="5369" t="s">
        <v>201</v>
      </c>
      <c r="F487" s="5367"/>
      <c r="G487" s="5367">
        <v>130140</v>
      </c>
      <c r="H487" s="5367"/>
      <c r="I487" s="5367"/>
      <c r="J487" s="5379"/>
      <c r="K487" s="5254">
        <f>K486-G487</f>
        <v>23793437</v>
      </c>
    </row>
    <row r="488" spans="1:11">
      <c r="A488" s="557"/>
      <c r="B488" s="5224"/>
      <c r="C488" s="477" t="s">
        <v>1243</v>
      </c>
      <c r="D488" s="5372" t="s">
        <v>200</v>
      </c>
      <c r="E488" s="5370"/>
      <c r="F488" s="5368"/>
      <c r="G488" s="5368"/>
      <c r="H488" s="5368"/>
      <c r="I488" s="5368"/>
      <c r="J488" s="5380"/>
      <c r="K488" s="1368"/>
    </row>
    <row r="489" spans="1:11">
      <c r="A489" s="514"/>
      <c r="B489" s="5240"/>
      <c r="C489" s="532"/>
      <c r="D489" s="576"/>
      <c r="E489" s="582"/>
      <c r="F489" s="577"/>
      <c r="G489" s="577"/>
      <c r="H489" s="600"/>
      <c r="I489" s="577"/>
      <c r="J489" s="604">
        <v>1500</v>
      </c>
      <c r="K489" s="1250">
        <f>K487+J489</f>
        <v>23794937</v>
      </c>
    </row>
    <row r="490" spans="1:11">
      <c r="A490" s="557"/>
      <c r="B490" s="5223"/>
      <c r="C490" s="457" t="s">
        <v>781</v>
      </c>
      <c r="D490" s="5381" t="s">
        <v>943</v>
      </c>
      <c r="E490" s="459" t="s">
        <v>1231</v>
      </c>
      <c r="F490" s="5367"/>
      <c r="G490" s="5367">
        <v>177640</v>
      </c>
      <c r="H490" s="5367"/>
      <c r="I490" s="5367"/>
      <c r="J490" s="5379"/>
      <c r="K490" s="1368">
        <f>K489-G490</f>
        <v>23617297</v>
      </c>
    </row>
    <row r="491" spans="1:11">
      <c r="A491" s="557"/>
      <c r="B491" s="5224"/>
      <c r="C491" s="461" t="s">
        <v>1181</v>
      </c>
      <c r="D491" s="5382" t="s">
        <v>598</v>
      </c>
      <c r="E491" s="5376"/>
      <c r="F491" s="5368"/>
      <c r="G491" s="5368"/>
      <c r="H491" s="5368"/>
      <c r="I491" s="5368"/>
      <c r="J491" s="5380"/>
      <c r="K491" s="1368"/>
    </row>
    <row r="492" spans="1:11">
      <c r="A492" s="514"/>
      <c r="B492" s="5240"/>
      <c r="C492" s="532"/>
      <c r="D492" s="576"/>
      <c r="E492" s="582"/>
      <c r="F492" s="577"/>
      <c r="G492" s="577"/>
      <c r="H492" s="600"/>
      <c r="I492" s="577"/>
      <c r="J492" s="604">
        <v>1500</v>
      </c>
      <c r="K492" s="1250">
        <f>K490+J492</f>
        <v>23618797</v>
      </c>
    </row>
    <row r="493" spans="1:11">
      <c r="A493" s="557"/>
      <c r="B493" s="5223"/>
      <c r="C493" s="457" t="s">
        <v>781</v>
      </c>
      <c r="D493" s="5381" t="s">
        <v>1246</v>
      </c>
      <c r="E493" s="459" t="s">
        <v>1248</v>
      </c>
      <c r="F493" s="5367"/>
      <c r="G493" s="5367">
        <v>70640</v>
      </c>
      <c r="H493" s="5367"/>
      <c r="I493" s="5367"/>
      <c r="J493" s="5379"/>
      <c r="K493" s="1368">
        <f>K492-G493</f>
        <v>23548157</v>
      </c>
    </row>
    <row r="494" spans="1:11">
      <c r="A494" s="557"/>
      <c r="B494" s="5224"/>
      <c r="C494" s="461" t="s">
        <v>1245</v>
      </c>
      <c r="D494" s="5382" t="s">
        <v>1247</v>
      </c>
      <c r="E494" s="5376"/>
      <c r="F494" s="5368"/>
      <c r="G494" s="5368"/>
      <c r="H494" s="5368"/>
      <c r="I494" s="5368"/>
      <c r="J494" s="5380"/>
      <c r="K494" s="1368"/>
    </row>
    <row r="495" spans="1:11">
      <c r="A495" s="514"/>
      <c r="B495" s="5240"/>
      <c r="C495" s="529"/>
      <c r="D495" s="602"/>
      <c r="E495" s="605"/>
      <c r="F495" s="577"/>
      <c r="G495" s="577"/>
      <c r="H495" s="600"/>
      <c r="I495" s="577"/>
      <c r="J495" s="585">
        <v>1500</v>
      </c>
      <c r="K495" s="1250">
        <f>K493+J495</f>
        <v>23549657</v>
      </c>
    </row>
    <row r="496" spans="1:11">
      <c r="A496" s="557"/>
      <c r="B496" s="5223"/>
      <c r="C496" s="556" t="s">
        <v>781</v>
      </c>
      <c r="D496" s="5371" t="s">
        <v>2266</v>
      </c>
      <c r="E496" s="1110" t="s">
        <v>1322</v>
      </c>
      <c r="F496" s="5367"/>
      <c r="G496" s="5367">
        <v>29740</v>
      </c>
      <c r="H496" s="5367"/>
      <c r="I496" s="5367"/>
      <c r="J496" s="5379"/>
      <c r="K496" s="1368">
        <f>K495-G496</f>
        <v>23519917</v>
      </c>
    </row>
    <row r="497" spans="1:11">
      <c r="A497" s="557"/>
      <c r="B497" s="5224"/>
      <c r="C497" s="555" t="s">
        <v>1306</v>
      </c>
      <c r="D497" s="5372" t="s">
        <v>1176</v>
      </c>
      <c r="E497" s="5370"/>
      <c r="F497" s="5368"/>
      <c r="G497" s="5368"/>
      <c r="H497" s="5368"/>
      <c r="I497" s="5368"/>
      <c r="J497" s="5380"/>
      <c r="K497" s="1368"/>
    </row>
    <row r="498" spans="1:11">
      <c r="A498" s="514"/>
      <c r="B498" s="5240"/>
      <c r="C498" s="529"/>
      <c r="D498" s="602"/>
      <c r="E498" s="605"/>
      <c r="F498" s="577"/>
      <c r="G498" s="577"/>
      <c r="H498" s="600"/>
      <c r="I498" s="577"/>
      <c r="J498" s="585">
        <v>1500</v>
      </c>
      <c r="K498" s="1250">
        <f>K496+J498</f>
        <v>23521417</v>
      </c>
    </row>
    <row r="499" spans="1:11">
      <c r="A499" s="557"/>
      <c r="B499" s="5223"/>
      <c r="C499" s="556" t="s">
        <v>781</v>
      </c>
      <c r="D499" s="5371" t="s">
        <v>743</v>
      </c>
      <c r="E499" s="5369" t="s">
        <v>1177</v>
      </c>
      <c r="F499" s="5367"/>
      <c r="G499" s="5367">
        <v>15390</v>
      </c>
      <c r="H499" s="5367"/>
      <c r="I499" s="5367"/>
      <c r="J499" s="5379"/>
      <c r="K499" s="1368">
        <f>K498-G499</f>
        <v>23506027</v>
      </c>
    </row>
    <row r="500" spans="1:11">
      <c r="A500" s="557"/>
      <c r="B500" s="5224"/>
      <c r="C500" s="555" t="s">
        <v>1175</v>
      </c>
      <c r="D500" s="5372" t="s">
        <v>1176</v>
      </c>
      <c r="E500" s="5370"/>
      <c r="F500" s="5368"/>
      <c r="G500" s="5368"/>
      <c r="H500" s="5368"/>
      <c r="I500" s="5368"/>
      <c r="J500" s="5380"/>
      <c r="K500" s="1368"/>
    </row>
    <row r="501" spans="1:11">
      <c r="A501" s="514"/>
      <c r="B501" s="5240"/>
      <c r="C501" s="529"/>
      <c r="D501" s="602"/>
      <c r="E501" s="605"/>
      <c r="F501" s="577"/>
      <c r="G501" s="577"/>
      <c r="H501" s="600"/>
      <c r="I501" s="577"/>
      <c r="J501" s="585">
        <v>1500</v>
      </c>
      <c r="K501" s="1250">
        <f>K499+J501</f>
        <v>23507527</v>
      </c>
    </row>
    <row r="502" spans="1:11">
      <c r="A502" s="557"/>
      <c r="B502" s="5223"/>
      <c r="C502" s="474" t="s">
        <v>1920</v>
      </c>
      <c r="D502" s="485" t="s">
        <v>1887</v>
      </c>
      <c r="E502" s="5369" t="s">
        <v>1888</v>
      </c>
      <c r="F502" s="5378"/>
      <c r="G502" s="5367">
        <v>64140</v>
      </c>
      <c r="H502" s="5367"/>
      <c r="I502" s="5367"/>
      <c r="J502" s="5379"/>
      <c r="K502" s="1368">
        <f>K501-G502</f>
        <v>23443387</v>
      </c>
    </row>
    <row r="503" spans="1:11">
      <c r="A503" s="557"/>
      <c r="B503" s="5224"/>
      <c r="C503" s="477" t="s">
        <v>1922</v>
      </c>
      <c r="D503" s="486" t="s">
        <v>1819</v>
      </c>
      <c r="E503" s="5370"/>
      <c r="F503" s="5368"/>
      <c r="G503" s="5368"/>
      <c r="H503" s="5368"/>
      <c r="I503" s="5368"/>
      <c r="J503" s="5380"/>
      <c r="K503" s="1368"/>
    </row>
    <row r="504" spans="1:11">
      <c r="A504" s="514"/>
      <c r="B504" s="5222"/>
      <c r="C504" s="891"/>
      <c r="D504" s="891"/>
      <c r="E504" s="891"/>
      <c r="F504" s="586"/>
      <c r="G504" s="588"/>
      <c r="H504" s="600"/>
      <c r="I504" s="577"/>
      <c r="J504" s="604">
        <v>1500</v>
      </c>
      <c r="K504" s="1250">
        <f>K502+J504</f>
        <v>23444887</v>
      </c>
    </row>
    <row r="505" spans="1:11">
      <c r="A505" s="557"/>
      <c r="B505" s="5240"/>
      <c r="C505" s="474" t="s">
        <v>1921</v>
      </c>
      <c r="D505" s="485" t="s">
        <v>1887</v>
      </c>
      <c r="E505" s="5369" t="s">
        <v>1888</v>
      </c>
      <c r="F505" s="5367"/>
      <c r="G505" s="5367">
        <v>33340</v>
      </c>
      <c r="H505" s="5383"/>
      <c r="I505" s="5367"/>
      <c r="J505" s="5379"/>
      <c r="K505" s="1368">
        <f>K504-G505</f>
        <v>23411547</v>
      </c>
    </row>
    <row r="506" spans="1:11">
      <c r="A506" s="557"/>
      <c r="B506" s="5240"/>
      <c r="C506" s="477" t="s">
        <v>1923</v>
      </c>
      <c r="D506" s="486" t="s">
        <v>1819</v>
      </c>
      <c r="E506" s="5370"/>
      <c r="F506" s="5368"/>
      <c r="G506" s="5368"/>
      <c r="H506" s="5384"/>
      <c r="I506" s="5368"/>
      <c r="J506" s="5380"/>
      <c r="K506" s="1368"/>
    </row>
    <row r="507" spans="1:11">
      <c r="A507" s="2497"/>
      <c r="B507" s="5222"/>
      <c r="C507" s="529"/>
      <c r="D507" s="602"/>
      <c r="E507" s="605"/>
      <c r="F507" s="577"/>
      <c r="G507" s="577"/>
      <c r="H507" s="600"/>
      <c r="I507" s="577"/>
      <c r="J507" s="604">
        <v>1500</v>
      </c>
      <c r="K507" s="1250">
        <f>K505+J507</f>
        <v>23413047</v>
      </c>
    </row>
    <row r="508" spans="1:11">
      <c r="A508" s="557"/>
      <c r="B508" s="5240"/>
      <c r="C508" s="457" t="s">
        <v>781</v>
      </c>
      <c r="D508" s="5371" t="s">
        <v>1959</v>
      </c>
      <c r="E508" s="1136" t="s">
        <v>1961</v>
      </c>
      <c r="F508" s="5367"/>
      <c r="G508" s="5367">
        <v>88140</v>
      </c>
      <c r="H508" s="537"/>
      <c r="I508" s="5367"/>
      <c r="J508" s="595"/>
      <c r="K508" s="1368">
        <f>K507-G508</f>
        <v>23324907</v>
      </c>
    </row>
    <row r="509" spans="1:11">
      <c r="A509" s="557"/>
      <c r="B509" s="5240"/>
      <c r="C509" s="461" t="s">
        <v>2257</v>
      </c>
      <c r="D509" s="5372" t="s">
        <v>1960</v>
      </c>
      <c r="E509" s="5375"/>
      <c r="F509" s="5368"/>
      <c r="G509" s="5368"/>
      <c r="H509" s="515"/>
      <c r="I509" s="5368"/>
      <c r="J509" s="595"/>
      <c r="K509" s="1368"/>
    </row>
    <row r="510" spans="1:11">
      <c r="A510" s="2497"/>
      <c r="B510" s="5222"/>
      <c r="C510" s="532"/>
      <c r="D510" s="576"/>
      <c r="E510" s="582"/>
      <c r="F510" s="577"/>
      <c r="G510" s="577"/>
      <c r="H510" s="600"/>
      <c r="I510" s="577"/>
      <c r="J510" s="585">
        <v>1500</v>
      </c>
      <c r="K510" s="1250">
        <f>K508+J510</f>
        <v>23326407</v>
      </c>
    </row>
    <row r="511" spans="1:11">
      <c r="A511" s="557"/>
      <c r="B511" s="5240"/>
      <c r="C511" s="457" t="s">
        <v>781</v>
      </c>
      <c r="D511" s="5371" t="s">
        <v>1959</v>
      </c>
      <c r="E511" s="1136" t="s">
        <v>1961</v>
      </c>
      <c r="F511" s="5367"/>
      <c r="G511" s="5367">
        <v>10390</v>
      </c>
      <c r="H511" s="537"/>
      <c r="I511" s="5367"/>
      <c r="J511" s="595"/>
      <c r="K511" s="1368">
        <f>K510-G511</f>
        <v>23316017</v>
      </c>
    </row>
    <row r="512" spans="1:11">
      <c r="A512" s="557"/>
      <c r="B512" s="5240"/>
      <c r="C512" s="461" t="s">
        <v>2258</v>
      </c>
      <c r="D512" s="5372" t="s">
        <v>1960</v>
      </c>
      <c r="E512" s="5375"/>
      <c r="F512" s="5368"/>
      <c r="G512" s="5368"/>
      <c r="H512" s="515"/>
      <c r="I512" s="5368"/>
      <c r="J512" s="595"/>
      <c r="K512" s="1368"/>
    </row>
    <row r="513" spans="1:11">
      <c r="A513" s="2497"/>
      <c r="B513" s="5222"/>
      <c r="C513" s="532"/>
      <c r="D513" s="576"/>
      <c r="E513" s="582"/>
      <c r="F513" s="577"/>
      <c r="G513" s="577"/>
      <c r="H513" s="600"/>
      <c r="I513" s="577"/>
      <c r="J513" s="585">
        <v>1500</v>
      </c>
      <c r="K513" s="1250">
        <f>K511+J513</f>
        <v>23317517</v>
      </c>
    </row>
    <row r="514" spans="1:11">
      <c r="A514" s="557"/>
      <c r="B514" s="5240"/>
      <c r="C514" s="545" t="s">
        <v>781</v>
      </c>
      <c r="D514" s="5371" t="s">
        <v>113</v>
      </c>
      <c r="E514" s="5369" t="s">
        <v>114</v>
      </c>
      <c r="F514" s="5367"/>
      <c r="G514" s="5367"/>
      <c r="H514" s="5367"/>
      <c r="I514" s="5367">
        <v>102640</v>
      </c>
      <c r="J514" s="5379"/>
      <c r="K514" s="1368">
        <f>K513-I514</f>
        <v>23214877</v>
      </c>
    </row>
    <row r="515" spans="1:11">
      <c r="A515" s="557"/>
      <c r="B515" s="5240"/>
      <c r="C515" s="538" t="s">
        <v>1420</v>
      </c>
      <c r="D515" s="5372" t="s">
        <v>46</v>
      </c>
      <c r="E515" s="5370"/>
      <c r="F515" s="5368"/>
      <c r="G515" s="5368"/>
      <c r="H515" s="5368"/>
      <c r="I515" s="5368"/>
      <c r="J515" s="5380"/>
      <c r="K515" s="1368"/>
    </row>
    <row r="516" spans="1:11">
      <c r="A516" s="2497"/>
      <c r="B516" s="5222"/>
      <c r="C516" s="529"/>
      <c r="D516" s="602"/>
      <c r="E516" s="605"/>
      <c r="F516" s="577"/>
      <c r="G516" s="577"/>
      <c r="H516" s="600"/>
      <c r="I516" s="577"/>
      <c r="J516" s="585">
        <v>1500</v>
      </c>
      <c r="K516" s="1250">
        <f>K514+J516</f>
        <v>23216377</v>
      </c>
    </row>
    <row r="517" spans="1:11">
      <c r="A517" s="557"/>
      <c r="B517" s="5240"/>
      <c r="C517" s="556" t="s">
        <v>1710</v>
      </c>
      <c r="D517" s="5371" t="s">
        <v>2070</v>
      </c>
      <c r="E517" s="1136"/>
      <c r="F517" s="5367"/>
      <c r="G517" s="5373"/>
      <c r="H517" s="5367"/>
      <c r="I517" s="5367">
        <v>98390</v>
      </c>
      <c r="J517" s="5379"/>
      <c r="K517" s="1368">
        <f>K516-I517</f>
        <v>23117987</v>
      </c>
    </row>
    <row r="518" spans="1:11">
      <c r="A518" s="557"/>
      <c r="B518" s="5240"/>
      <c r="C518" s="555" t="s">
        <v>2069</v>
      </c>
      <c r="D518" s="5372" t="s">
        <v>814</v>
      </c>
      <c r="E518" s="5375"/>
      <c r="F518" s="5368"/>
      <c r="G518" s="5374"/>
      <c r="H518" s="5368"/>
      <c r="I518" s="5368"/>
      <c r="J518" s="5380"/>
      <c r="K518" s="1368"/>
    </row>
    <row r="519" spans="1:11">
      <c r="A519" s="2497"/>
      <c r="B519" s="5222"/>
      <c r="C519" s="532"/>
      <c r="D519" s="576"/>
      <c r="E519" s="582"/>
      <c r="F519" s="577"/>
      <c r="G519" s="577"/>
      <c r="H519" s="600"/>
      <c r="I519" s="577"/>
      <c r="J519" s="604">
        <v>1500</v>
      </c>
      <c r="K519" s="1250">
        <f>K517+J519</f>
        <v>23119487</v>
      </c>
    </row>
    <row r="520" spans="1:11">
      <c r="A520" s="557"/>
      <c r="B520" s="5240"/>
      <c r="C520" s="556" t="s">
        <v>781</v>
      </c>
      <c r="D520" s="485" t="s">
        <v>1859</v>
      </c>
      <c r="E520" s="5369"/>
      <c r="F520" s="9492"/>
      <c r="G520" s="9492"/>
      <c r="H520" s="9492"/>
      <c r="I520" s="9492">
        <v>108640</v>
      </c>
      <c r="J520" s="5379"/>
      <c r="K520" s="1368">
        <f>K519-I520</f>
        <v>23010847</v>
      </c>
    </row>
    <row r="521" spans="1:11">
      <c r="A521" s="557"/>
      <c r="B521" s="5240"/>
      <c r="C521" s="555" t="s">
        <v>1208</v>
      </c>
      <c r="D521" s="486" t="s">
        <v>814</v>
      </c>
      <c r="E521" s="5370"/>
      <c r="F521" s="9493"/>
      <c r="G521" s="9493"/>
      <c r="H521" s="9493"/>
      <c r="I521" s="9493"/>
      <c r="J521" s="5380"/>
      <c r="K521" s="1368"/>
    </row>
    <row r="522" spans="1:11">
      <c r="A522" s="2497"/>
      <c r="B522" s="5222"/>
      <c r="C522" s="532"/>
      <c r="D522" s="576"/>
      <c r="E522" s="582"/>
      <c r="F522" s="577"/>
      <c r="G522" s="577"/>
      <c r="H522" s="600"/>
      <c r="I522" s="577"/>
      <c r="J522" s="604">
        <v>1500</v>
      </c>
      <c r="K522" s="1250">
        <f>K520+J522</f>
        <v>23012347</v>
      </c>
    </row>
    <row r="523" spans="1:11">
      <c r="A523" s="557"/>
      <c r="B523" s="5223" t="s">
        <v>2261</v>
      </c>
      <c r="C523" s="556" t="s">
        <v>815</v>
      </c>
      <c r="D523" s="5385" t="s">
        <v>955</v>
      </c>
      <c r="E523" s="5387" t="s">
        <v>1232</v>
      </c>
      <c r="F523" s="5389"/>
      <c r="G523" s="5389"/>
      <c r="H523" s="5389"/>
      <c r="I523" s="5389">
        <v>414821</v>
      </c>
      <c r="J523" s="595"/>
      <c r="K523" s="1368">
        <f>K522-I523</f>
        <v>22597526</v>
      </c>
    </row>
    <row r="524" spans="1:11">
      <c r="A524" s="557"/>
      <c r="B524" s="5224"/>
      <c r="C524" s="555" t="s">
        <v>1186</v>
      </c>
      <c r="D524" s="5386" t="s">
        <v>956</v>
      </c>
      <c r="E524" s="5388"/>
      <c r="F524" s="5390"/>
      <c r="G524" s="5390"/>
      <c r="H524" s="5390"/>
      <c r="I524" s="5390"/>
      <c r="J524" s="595"/>
      <c r="K524" s="1368"/>
    </row>
    <row r="525" spans="1:11">
      <c r="A525" s="514"/>
      <c r="B525" s="5240"/>
      <c r="C525" s="465"/>
      <c r="D525" s="602"/>
      <c r="E525" s="605"/>
      <c r="F525" s="577"/>
      <c r="G525" s="600"/>
      <c r="H525" s="600"/>
      <c r="I525" s="600"/>
      <c r="J525" s="585">
        <v>1800</v>
      </c>
      <c r="K525" s="1250">
        <f>K523+J525</f>
        <v>22599326</v>
      </c>
    </row>
    <row r="526" spans="1:11">
      <c r="A526" s="557"/>
      <c r="B526" s="5223"/>
      <c r="C526" s="556" t="s">
        <v>796</v>
      </c>
      <c r="D526" s="5385" t="s">
        <v>955</v>
      </c>
      <c r="E526" s="5387" t="s">
        <v>1232</v>
      </c>
      <c r="F526" s="5389"/>
      <c r="G526" s="5389"/>
      <c r="H526" s="5389"/>
      <c r="I526" s="5389">
        <v>85300</v>
      </c>
      <c r="J526" s="5391"/>
      <c r="K526" s="1368">
        <f>K525-I526</f>
        <v>22514026</v>
      </c>
    </row>
    <row r="527" spans="1:11">
      <c r="A527" s="557"/>
      <c r="B527" s="5224"/>
      <c r="C527" s="477" t="s">
        <v>1187</v>
      </c>
      <c r="D527" s="5386" t="s">
        <v>956</v>
      </c>
      <c r="E527" s="5388"/>
      <c r="F527" s="5390"/>
      <c r="G527" s="5390"/>
      <c r="H527" s="5390"/>
      <c r="I527" s="5390"/>
      <c r="J527" s="5392"/>
      <c r="K527" s="1368"/>
    </row>
    <row r="528" spans="1:11">
      <c r="A528" s="514"/>
      <c r="B528" s="5240"/>
      <c r="C528" s="532"/>
      <c r="D528" s="576"/>
      <c r="E528" s="582"/>
      <c r="F528" s="577"/>
      <c r="G528" s="577"/>
      <c r="H528" s="600"/>
      <c r="I528" s="577"/>
      <c r="J528" s="604">
        <v>750</v>
      </c>
      <c r="K528" s="1250">
        <f>K526+J528</f>
        <v>22514776</v>
      </c>
    </row>
    <row r="529" spans="1:11">
      <c r="A529" s="557"/>
      <c r="B529" s="5223"/>
      <c r="C529" s="556" t="s">
        <v>796</v>
      </c>
      <c r="D529" s="5385" t="s">
        <v>955</v>
      </c>
      <c r="E529" s="5387" t="s">
        <v>1232</v>
      </c>
      <c r="F529" s="5389"/>
      <c r="G529" s="5389"/>
      <c r="H529" s="5389"/>
      <c r="I529" s="5389">
        <v>98300</v>
      </c>
      <c r="J529" s="5391"/>
      <c r="K529" s="1368">
        <f>K528-I529</f>
        <v>22416476</v>
      </c>
    </row>
    <row r="530" spans="1:11">
      <c r="A530" s="557"/>
      <c r="B530" s="5224"/>
      <c r="C530" s="477" t="s">
        <v>2260</v>
      </c>
      <c r="D530" s="5386" t="s">
        <v>956</v>
      </c>
      <c r="E530" s="5388"/>
      <c r="F530" s="5390"/>
      <c r="G530" s="5390"/>
      <c r="H530" s="5390"/>
      <c r="I530" s="5390"/>
      <c r="J530" s="5392"/>
      <c r="K530" s="1368"/>
    </row>
    <row r="531" spans="1:11">
      <c r="A531" s="514"/>
      <c r="B531" s="5240"/>
      <c r="C531" s="532"/>
      <c r="D531" s="576"/>
      <c r="E531" s="582"/>
      <c r="F531" s="577"/>
      <c r="G531" s="577"/>
      <c r="H531" s="600"/>
      <c r="I531" s="577"/>
      <c r="J531" s="604">
        <v>750</v>
      </c>
      <c r="K531" s="1250">
        <f>K529+J531</f>
        <v>22417226</v>
      </c>
    </row>
    <row r="532" spans="1:11">
      <c r="A532" s="557"/>
      <c r="B532" s="5223"/>
      <c r="C532" s="556" t="s">
        <v>796</v>
      </c>
      <c r="D532" s="5385" t="s">
        <v>955</v>
      </c>
      <c r="E532" s="5387" t="s">
        <v>1232</v>
      </c>
      <c r="F532" s="5389"/>
      <c r="G532" s="5389"/>
      <c r="H532" s="5389"/>
      <c r="I532" s="5389">
        <v>41300</v>
      </c>
      <c r="J532" s="5391"/>
      <c r="K532" s="1368">
        <f>K531-I532</f>
        <v>22375926</v>
      </c>
    </row>
    <row r="533" spans="1:11">
      <c r="A533" s="557"/>
      <c r="B533" s="5224"/>
      <c r="C533" s="477" t="s">
        <v>2259</v>
      </c>
      <c r="D533" s="5386" t="s">
        <v>956</v>
      </c>
      <c r="E533" s="5388"/>
      <c r="F533" s="5390"/>
      <c r="G533" s="5390"/>
      <c r="H533" s="5390"/>
      <c r="I533" s="5390"/>
      <c r="J533" s="5392"/>
      <c r="K533" s="1368"/>
    </row>
    <row r="534" spans="1:11">
      <c r="A534" s="514"/>
      <c r="B534" s="5240"/>
      <c r="C534" s="532"/>
      <c r="D534" s="576"/>
      <c r="E534" s="582"/>
      <c r="F534" s="577"/>
      <c r="G534" s="577"/>
      <c r="H534" s="600"/>
      <c r="I534" s="577"/>
      <c r="J534" s="604">
        <v>750</v>
      </c>
      <c r="K534" s="1250">
        <f>K532+J534</f>
        <v>22376676</v>
      </c>
    </row>
    <row r="535" spans="1:11">
      <c r="A535" s="557"/>
      <c r="B535" s="5223"/>
      <c r="C535" s="556" t="s">
        <v>781</v>
      </c>
      <c r="D535" s="5385" t="s">
        <v>1255</v>
      </c>
      <c r="E535" s="5387" t="s">
        <v>1256</v>
      </c>
      <c r="F535" s="5389"/>
      <c r="G535" s="5389"/>
      <c r="H535" s="537"/>
      <c r="I535" s="5389">
        <v>66840</v>
      </c>
      <c r="J535" s="595"/>
      <c r="K535" s="1368">
        <f>K534-I535</f>
        <v>22309836</v>
      </c>
    </row>
    <row r="536" spans="1:11">
      <c r="A536" s="557"/>
      <c r="B536" s="5224"/>
      <c r="C536" s="555" t="s">
        <v>1161</v>
      </c>
      <c r="D536" s="5386" t="s">
        <v>746</v>
      </c>
      <c r="E536" s="5388"/>
      <c r="F536" s="5390"/>
      <c r="G536" s="5390"/>
      <c r="H536" s="515"/>
      <c r="I536" s="5390"/>
      <c r="J536" s="595"/>
      <c r="K536" s="1368"/>
    </row>
    <row r="537" spans="1:11">
      <c r="A537" s="514"/>
      <c r="B537" s="5240"/>
      <c r="C537" s="532"/>
      <c r="D537" s="576"/>
      <c r="E537" s="582"/>
      <c r="F537" s="577"/>
      <c r="G537" s="577"/>
      <c r="H537" s="600"/>
      <c r="I537" s="577"/>
      <c r="J537" s="585">
        <v>1500</v>
      </c>
      <c r="K537" s="1250">
        <f>K535+J537</f>
        <v>22311336</v>
      </c>
    </row>
    <row r="538" spans="1:11">
      <c r="A538" s="557"/>
      <c r="B538" s="5223"/>
      <c r="C538" s="556" t="s">
        <v>781</v>
      </c>
      <c r="D538" s="5385" t="s">
        <v>1255</v>
      </c>
      <c r="E538" s="5387" t="s">
        <v>1256</v>
      </c>
      <c r="F538" s="5389"/>
      <c r="G538" s="5389"/>
      <c r="H538" s="537"/>
      <c r="I538" s="5389">
        <v>27140</v>
      </c>
      <c r="J538" s="595"/>
      <c r="K538" s="1368">
        <f>K537-I538</f>
        <v>22284196</v>
      </c>
    </row>
    <row r="539" spans="1:11">
      <c r="A539" s="557"/>
      <c r="B539" s="5224"/>
      <c r="C539" s="555" t="s">
        <v>2200</v>
      </c>
      <c r="D539" s="5386" t="s">
        <v>746</v>
      </c>
      <c r="E539" s="5388"/>
      <c r="F539" s="5390"/>
      <c r="G539" s="5390"/>
      <c r="H539" s="515"/>
      <c r="I539" s="5390"/>
      <c r="J539" s="595"/>
      <c r="K539" s="1368"/>
    </row>
    <row r="540" spans="1:11">
      <c r="A540" s="514"/>
      <c r="B540" s="5240"/>
      <c r="C540" s="532"/>
      <c r="D540" s="576"/>
      <c r="E540" s="582"/>
      <c r="F540" s="577"/>
      <c r="G540" s="577"/>
      <c r="H540" s="600"/>
      <c r="I540" s="577"/>
      <c r="J540" s="585">
        <v>1500</v>
      </c>
      <c r="K540" s="1250">
        <f>K538+J540</f>
        <v>22285696</v>
      </c>
    </row>
    <row r="541" spans="1:11">
      <c r="A541" s="557"/>
      <c r="B541" s="5223"/>
      <c r="C541" s="474" t="s">
        <v>815</v>
      </c>
      <c r="D541" s="485" t="s">
        <v>1852</v>
      </c>
      <c r="E541" s="5387"/>
      <c r="F541" s="5389"/>
      <c r="G541" s="5389"/>
      <c r="H541" s="5393"/>
      <c r="I541" s="5389">
        <v>3178102</v>
      </c>
      <c r="J541" s="5391"/>
      <c r="K541" s="1368">
        <f>K540-I541</f>
        <v>19107594</v>
      </c>
    </row>
    <row r="542" spans="1:11">
      <c r="A542" s="557"/>
      <c r="B542" s="5224"/>
      <c r="C542" s="461" t="s">
        <v>1851</v>
      </c>
      <c r="D542" s="486"/>
      <c r="E542" s="5388"/>
      <c r="F542" s="5390"/>
      <c r="G542" s="5390"/>
      <c r="H542" s="5394"/>
      <c r="I542" s="5390"/>
      <c r="J542" s="5392"/>
      <c r="K542" s="1368"/>
    </row>
    <row r="543" spans="1:11">
      <c r="A543" s="514"/>
      <c r="B543" s="5240"/>
      <c r="C543" s="532"/>
      <c r="D543" s="602"/>
      <c r="E543" s="605"/>
      <c r="F543" s="577"/>
      <c r="G543" s="577"/>
      <c r="H543" s="600"/>
      <c r="I543" s="577"/>
      <c r="J543" s="604">
        <v>1800</v>
      </c>
      <c r="K543" s="1250">
        <f>K541+J543</f>
        <v>19109394</v>
      </c>
    </row>
    <row r="544" spans="1:11">
      <c r="A544" s="557"/>
      <c r="B544" s="5223"/>
      <c r="C544" s="474" t="s">
        <v>815</v>
      </c>
      <c r="D544" s="485" t="s">
        <v>1852</v>
      </c>
      <c r="E544" s="5387"/>
      <c r="F544" s="5389"/>
      <c r="G544" s="5389"/>
      <c r="H544" s="5393"/>
      <c r="I544" s="5389">
        <v>1368724</v>
      </c>
      <c r="J544" s="5391"/>
      <c r="K544" s="1368">
        <f>K543-I544</f>
        <v>17740670</v>
      </c>
    </row>
    <row r="545" spans="1:11">
      <c r="A545" s="557"/>
      <c r="B545" s="5224"/>
      <c r="C545" s="461" t="s">
        <v>1854</v>
      </c>
      <c r="D545" s="486"/>
      <c r="E545" s="5388"/>
      <c r="F545" s="5390"/>
      <c r="G545" s="5390"/>
      <c r="H545" s="5394"/>
      <c r="I545" s="5390"/>
      <c r="J545" s="5392"/>
      <c r="K545" s="1368"/>
    </row>
    <row r="546" spans="1:11">
      <c r="A546" s="514"/>
      <c r="B546" s="5240"/>
      <c r="C546" s="532"/>
      <c r="D546" s="602"/>
      <c r="E546" s="605"/>
      <c r="F546" s="577"/>
      <c r="G546" s="577"/>
      <c r="H546" s="600"/>
      <c r="I546" s="577"/>
      <c r="J546" s="604">
        <v>1800</v>
      </c>
      <c r="K546" s="1250">
        <f>K544+J546</f>
        <v>17742470</v>
      </c>
    </row>
    <row r="547" spans="1:11">
      <c r="A547" s="557"/>
      <c r="B547" s="5223"/>
      <c r="C547" s="474" t="s">
        <v>815</v>
      </c>
      <c r="D547" s="485" t="s">
        <v>1852</v>
      </c>
      <c r="E547" s="5387"/>
      <c r="F547" s="5389"/>
      <c r="G547" s="5389"/>
      <c r="H547" s="5393"/>
      <c r="I547" s="5389">
        <v>5706160</v>
      </c>
      <c r="J547" s="5391"/>
      <c r="K547" s="1368">
        <f>K546-I547</f>
        <v>12036310</v>
      </c>
    </row>
    <row r="548" spans="1:11">
      <c r="A548" s="557"/>
      <c r="B548" s="5224"/>
      <c r="C548" s="461" t="s">
        <v>1855</v>
      </c>
      <c r="D548" s="486"/>
      <c r="E548" s="5388"/>
      <c r="F548" s="5390"/>
      <c r="G548" s="5390"/>
      <c r="H548" s="5394"/>
      <c r="I548" s="5390"/>
      <c r="J548" s="5392"/>
      <c r="K548" s="1368"/>
    </row>
    <row r="549" spans="1:11">
      <c r="A549" s="514"/>
      <c r="B549" s="5240"/>
      <c r="C549" s="532"/>
      <c r="D549" s="602"/>
      <c r="E549" s="605"/>
      <c r="F549" s="577"/>
      <c r="G549" s="577"/>
      <c r="H549" s="600"/>
      <c r="I549" s="577"/>
      <c r="J549" s="604">
        <v>1800</v>
      </c>
      <c r="K549" s="1250">
        <f>K547+J549</f>
        <v>12038110</v>
      </c>
    </row>
    <row r="550" spans="1:11">
      <c r="A550" s="557"/>
      <c r="B550" s="5223"/>
      <c r="C550" s="474" t="s">
        <v>815</v>
      </c>
      <c r="D550" s="485" t="s">
        <v>1852</v>
      </c>
      <c r="E550" s="5387"/>
      <c r="F550" s="5389"/>
      <c r="G550" s="5389"/>
      <c r="H550" s="5393"/>
      <c r="I550" s="5389">
        <v>401542</v>
      </c>
      <c r="J550" s="5391"/>
      <c r="K550" s="1368">
        <f>K549-I550</f>
        <v>11636568</v>
      </c>
    </row>
    <row r="551" spans="1:11">
      <c r="A551" s="557"/>
      <c r="B551" s="5224"/>
      <c r="C551" s="461" t="s">
        <v>1856</v>
      </c>
      <c r="D551" s="486"/>
      <c r="E551" s="5388"/>
      <c r="F551" s="5390"/>
      <c r="G551" s="5390"/>
      <c r="H551" s="5394"/>
      <c r="I551" s="5390"/>
      <c r="J551" s="5392"/>
      <c r="K551" s="1368"/>
    </row>
    <row r="552" spans="1:11">
      <c r="A552" s="514"/>
      <c r="B552" s="5240"/>
      <c r="C552" s="532"/>
      <c r="D552" s="602"/>
      <c r="E552" s="605"/>
      <c r="F552" s="577"/>
      <c r="G552" s="577"/>
      <c r="H552" s="600"/>
      <c r="I552" s="577"/>
      <c r="J552" s="604">
        <v>1800</v>
      </c>
      <c r="K552" s="1250">
        <f>K550+J552</f>
        <v>11638368</v>
      </c>
    </row>
    <row r="553" spans="1:11">
      <c r="A553" s="557"/>
      <c r="B553" s="5223"/>
      <c r="C553" s="474" t="s">
        <v>815</v>
      </c>
      <c r="D553" s="485" t="s">
        <v>1852</v>
      </c>
      <c r="E553" s="5387"/>
      <c r="F553" s="5389"/>
      <c r="G553" s="5389"/>
      <c r="H553" s="5393"/>
      <c r="I553" s="5389">
        <v>1078030</v>
      </c>
      <c r="J553" s="5391"/>
      <c r="K553" s="1368">
        <f>K552-I553</f>
        <v>10560338</v>
      </c>
    </row>
    <row r="554" spans="1:11">
      <c r="A554" s="557"/>
      <c r="B554" s="5224"/>
      <c r="C554" s="461" t="s">
        <v>1857</v>
      </c>
      <c r="D554" s="486"/>
      <c r="E554" s="5388"/>
      <c r="F554" s="5390"/>
      <c r="G554" s="5390"/>
      <c r="H554" s="5394"/>
      <c r="I554" s="5390"/>
      <c r="J554" s="5392"/>
      <c r="K554" s="1368"/>
    </row>
    <row r="555" spans="1:11">
      <c r="A555" s="514"/>
      <c r="B555" s="5240"/>
      <c r="C555" s="532"/>
      <c r="D555" s="602"/>
      <c r="E555" s="605"/>
      <c r="F555" s="577"/>
      <c r="G555" s="577"/>
      <c r="H555" s="600"/>
      <c r="I555" s="577"/>
      <c r="J555" s="604">
        <v>1800</v>
      </c>
      <c r="K555" s="1250">
        <f>K553+J555</f>
        <v>10562138</v>
      </c>
    </row>
    <row r="556" spans="1:11">
      <c r="A556" s="557"/>
      <c r="B556" s="5223"/>
      <c r="C556" s="474" t="s">
        <v>815</v>
      </c>
      <c r="D556" s="485" t="s">
        <v>1852</v>
      </c>
      <c r="E556" s="5387"/>
      <c r="F556" s="5389"/>
      <c r="G556" s="5389"/>
      <c r="H556" s="5393"/>
      <c r="I556" s="5389">
        <v>2032938</v>
      </c>
      <c r="J556" s="5391"/>
      <c r="K556" s="1368">
        <f>K555-I556</f>
        <v>8529200</v>
      </c>
    </row>
    <row r="557" spans="1:11">
      <c r="A557" s="557"/>
      <c r="B557" s="5224"/>
      <c r="C557" s="461" t="s">
        <v>1853</v>
      </c>
      <c r="D557" s="486"/>
      <c r="E557" s="5388"/>
      <c r="F557" s="5390"/>
      <c r="G557" s="5390"/>
      <c r="H557" s="5394"/>
      <c r="I557" s="5390"/>
      <c r="J557" s="5392"/>
      <c r="K557" s="1368"/>
    </row>
    <row r="558" spans="1:11">
      <c r="A558" s="514"/>
      <c r="B558" s="5240"/>
      <c r="C558" s="532"/>
      <c r="D558" s="602"/>
      <c r="E558" s="605"/>
      <c r="F558" s="577"/>
      <c r="G558" s="577"/>
      <c r="H558" s="600"/>
      <c r="I558" s="577"/>
      <c r="J558" s="604">
        <v>1800</v>
      </c>
      <c r="K558" s="1250">
        <f>K556+J558</f>
        <v>8531000</v>
      </c>
    </row>
    <row r="559" spans="1:11">
      <c r="A559" s="557"/>
      <c r="B559" s="5223" t="s">
        <v>2262</v>
      </c>
      <c r="C559" s="556" t="s">
        <v>869</v>
      </c>
      <c r="D559" s="5397" t="s">
        <v>1845</v>
      </c>
      <c r="E559" s="1136"/>
      <c r="F559" s="5395"/>
      <c r="G559" s="5395"/>
      <c r="H559" s="537"/>
      <c r="I559" s="5395">
        <v>86453</v>
      </c>
      <c r="J559" s="595"/>
      <c r="K559" s="1368">
        <f>K558-I559</f>
        <v>8444547</v>
      </c>
    </row>
    <row r="560" spans="1:11">
      <c r="A560" s="557"/>
      <c r="B560" s="5224"/>
      <c r="C560" s="555" t="s">
        <v>1872</v>
      </c>
      <c r="D560" s="5398"/>
      <c r="E560" s="5399"/>
      <c r="F560" s="5396"/>
      <c r="G560" s="5396"/>
      <c r="H560" s="515"/>
      <c r="I560" s="5396"/>
      <c r="J560" s="559"/>
      <c r="K560" s="1368"/>
    </row>
    <row r="561" spans="1:11">
      <c r="A561" s="514"/>
      <c r="B561" s="5240"/>
      <c r="C561" s="532"/>
      <c r="D561" s="576"/>
      <c r="E561" s="582"/>
      <c r="F561" s="577"/>
      <c r="G561" s="577"/>
      <c r="H561" s="600"/>
      <c r="I561" s="577"/>
      <c r="J561" s="585">
        <v>1650</v>
      </c>
      <c r="K561" s="1250">
        <f>K559+J561</f>
        <v>8446197</v>
      </c>
    </row>
    <row r="562" spans="1:11">
      <c r="A562" s="557"/>
      <c r="B562" s="5223"/>
      <c r="C562" s="556" t="s">
        <v>1109</v>
      </c>
      <c r="D562" s="5397" t="s">
        <v>1112</v>
      </c>
      <c r="E562" s="974" t="s">
        <v>1114</v>
      </c>
      <c r="F562" s="5395"/>
      <c r="G562" s="5395">
        <v>502500</v>
      </c>
      <c r="H562" s="537"/>
      <c r="I562" s="1975"/>
      <c r="J562" s="595"/>
      <c r="K562" s="1368">
        <f>K561-G562</f>
        <v>7943697</v>
      </c>
    </row>
    <row r="563" spans="1:11">
      <c r="A563" s="557"/>
      <c r="B563" s="5224"/>
      <c r="C563" s="555" t="s">
        <v>1111</v>
      </c>
      <c r="D563" s="5398" t="s">
        <v>1113</v>
      </c>
      <c r="E563" s="5399"/>
      <c r="F563" s="5396"/>
      <c r="G563" s="5396"/>
      <c r="H563" s="515"/>
      <c r="I563" s="1976"/>
      <c r="J563" s="595"/>
      <c r="K563" s="1368"/>
    </row>
    <row r="564" spans="1:11">
      <c r="A564" s="514"/>
      <c r="B564" s="5240"/>
      <c r="C564" s="532"/>
      <c r="D564" s="576"/>
      <c r="E564" s="582"/>
      <c r="F564" s="575"/>
      <c r="G564" s="575"/>
      <c r="H564" s="586"/>
      <c r="I564" s="2196"/>
      <c r="J564" s="585">
        <v>1800</v>
      </c>
      <c r="K564" s="1250">
        <f>K562+J564</f>
        <v>7945497</v>
      </c>
    </row>
    <row r="565" spans="1:11">
      <c r="A565" s="557"/>
      <c r="B565" s="5402" t="s">
        <v>2263</v>
      </c>
      <c r="C565" s="556" t="s">
        <v>1109</v>
      </c>
      <c r="D565" s="5400" t="s">
        <v>278</v>
      </c>
      <c r="E565" s="974" t="s">
        <v>279</v>
      </c>
      <c r="F565" s="5404"/>
      <c r="G565" s="5404">
        <v>502500</v>
      </c>
      <c r="H565" s="5404"/>
      <c r="I565" s="5404"/>
      <c r="J565" s="5409"/>
      <c r="K565" s="1368">
        <f>K564-G565</f>
        <v>7442997</v>
      </c>
    </row>
    <row r="566" spans="1:11">
      <c r="A566" s="557"/>
      <c r="B566" s="5403"/>
      <c r="C566" s="555" t="s">
        <v>1527</v>
      </c>
      <c r="D566" s="5401" t="s">
        <v>38</v>
      </c>
      <c r="E566" s="5408"/>
      <c r="F566" s="5405"/>
      <c r="G566" s="5405"/>
      <c r="H566" s="5405"/>
      <c r="I566" s="5405"/>
      <c r="J566" s="5410"/>
      <c r="K566" s="1368"/>
    </row>
    <row r="567" spans="1:11">
      <c r="A567" s="514"/>
      <c r="B567" s="5411"/>
      <c r="C567" s="529"/>
      <c r="D567" s="602"/>
      <c r="E567" s="605"/>
      <c r="F567" s="577"/>
      <c r="G567" s="577"/>
      <c r="H567" s="600"/>
      <c r="I567" s="577"/>
      <c r="J567" s="604">
        <v>1800</v>
      </c>
      <c r="K567" s="1250">
        <f>K565+J567</f>
        <v>7444797</v>
      </c>
    </row>
    <row r="568" spans="1:11">
      <c r="A568" s="557"/>
      <c r="B568" s="5402"/>
      <c r="C568" s="556" t="s">
        <v>1710</v>
      </c>
      <c r="D568" s="5400" t="s">
        <v>2231</v>
      </c>
      <c r="E568" s="1136"/>
      <c r="F568" s="5404"/>
      <c r="G568" s="5406"/>
      <c r="H568" s="5404"/>
      <c r="I568" s="5404">
        <v>32390</v>
      </c>
      <c r="J568" s="5409"/>
      <c r="K568" s="1368">
        <f>K567-I568</f>
        <v>7412407</v>
      </c>
    </row>
    <row r="569" spans="1:11">
      <c r="A569" s="557"/>
      <c r="B569" s="5403"/>
      <c r="C569" s="555" t="s">
        <v>2170</v>
      </c>
      <c r="D569" s="5401"/>
      <c r="E569" s="5408"/>
      <c r="F569" s="5405"/>
      <c r="G569" s="5407"/>
      <c r="H569" s="5405"/>
      <c r="I569" s="5405"/>
      <c r="J569" s="5410"/>
      <c r="K569" s="1368"/>
    </row>
    <row r="570" spans="1:11">
      <c r="A570" s="514"/>
      <c r="B570" s="5411"/>
      <c r="C570" s="532"/>
      <c r="D570" s="576"/>
      <c r="E570" s="582"/>
      <c r="F570" s="577"/>
      <c r="G570" s="577"/>
      <c r="H570" s="600"/>
      <c r="I570" s="577"/>
      <c r="J570" s="604">
        <v>1500</v>
      </c>
      <c r="K570" s="1250">
        <f>K568+J570</f>
        <v>7413907</v>
      </c>
    </row>
    <row r="571" spans="1:11">
      <c r="A571" s="557"/>
      <c r="B571" s="5402"/>
      <c r="C571" s="556" t="s">
        <v>1710</v>
      </c>
      <c r="D571" s="5400" t="s">
        <v>1939</v>
      </c>
      <c r="E571" s="5412" t="s">
        <v>1894</v>
      </c>
      <c r="F571" s="5406"/>
      <c r="G571" s="5406"/>
      <c r="H571" s="3052"/>
      <c r="I571" s="3052">
        <v>10390</v>
      </c>
      <c r="J571" s="1996"/>
      <c r="K571" s="1368">
        <f>K570-I571</f>
        <v>7403517</v>
      </c>
    </row>
    <row r="572" spans="1:11">
      <c r="A572" s="557"/>
      <c r="B572" s="5403"/>
      <c r="C572" s="555" t="s">
        <v>1938</v>
      </c>
      <c r="D572" s="5401" t="s">
        <v>1819</v>
      </c>
      <c r="E572" s="5413"/>
      <c r="F572" s="5407"/>
      <c r="G572" s="5407"/>
      <c r="H572" s="980"/>
      <c r="I572" s="3053"/>
      <c r="J572" s="571"/>
      <c r="K572" s="1368"/>
    </row>
    <row r="573" spans="1:11">
      <c r="A573" s="514"/>
      <c r="B573" s="5411"/>
      <c r="C573" s="532"/>
      <c r="D573" s="576"/>
      <c r="E573" s="582"/>
      <c r="F573" s="575"/>
      <c r="G573" s="575"/>
      <c r="H573" s="586"/>
      <c r="I573" s="575"/>
      <c r="J573" s="585">
        <v>1500</v>
      </c>
      <c r="K573" s="1250">
        <f>K571+J573</f>
        <v>7405017</v>
      </c>
    </row>
    <row r="574" spans="1:11">
      <c r="A574" s="557"/>
      <c r="B574" s="5402"/>
      <c r="C574" s="545" t="s">
        <v>1109</v>
      </c>
      <c r="D574" s="5400" t="s">
        <v>1584</v>
      </c>
      <c r="E574" s="974" t="s">
        <v>56</v>
      </c>
      <c r="F574" s="5404"/>
      <c r="G574" s="5404">
        <v>502500</v>
      </c>
      <c r="H574" s="5404"/>
      <c r="I574" s="5404"/>
      <c r="J574" s="5409"/>
      <c r="K574" s="1368">
        <f>K573-G574</f>
        <v>6902517</v>
      </c>
    </row>
    <row r="575" spans="1:11">
      <c r="A575" s="557"/>
      <c r="B575" s="5403"/>
      <c r="C575" s="555" t="s">
        <v>1583</v>
      </c>
      <c r="D575" s="5401" t="s">
        <v>1384</v>
      </c>
      <c r="E575" s="5408"/>
      <c r="F575" s="5405"/>
      <c r="G575" s="5405"/>
      <c r="H575" s="5405"/>
      <c r="I575" s="5405"/>
      <c r="J575" s="5410"/>
      <c r="K575" s="1368"/>
    </row>
    <row r="576" spans="1:11">
      <c r="A576" s="514"/>
      <c r="B576" s="5411"/>
      <c r="C576" s="532"/>
      <c r="D576" s="576"/>
      <c r="E576" s="582"/>
      <c r="F576" s="575"/>
      <c r="G576" s="575"/>
      <c r="H576" s="586"/>
      <c r="I576" s="575"/>
      <c r="J576" s="585">
        <v>1800</v>
      </c>
      <c r="K576" s="1250">
        <f>K574+J576</f>
        <v>6904317</v>
      </c>
    </row>
    <row r="577" spans="1:11">
      <c r="A577" s="557"/>
      <c r="B577" s="5402"/>
      <c r="C577" s="556" t="s">
        <v>880</v>
      </c>
      <c r="D577" s="5400" t="s">
        <v>1312</v>
      </c>
      <c r="E577" s="5402" t="s">
        <v>1326</v>
      </c>
      <c r="F577" s="5404"/>
      <c r="G577" s="5406">
        <v>1002500</v>
      </c>
      <c r="H577" s="534"/>
      <c r="I577" s="5404"/>
      <c r="J577" s="595"/>
      <c r="K577" s="1368">
        <f>K576-G577</f>
        <v>5901817</v>
      </c>
    </row>
    <row r="578" spans="1:11">
      <c r="A578" s="557"/>
      <c r="B578" s="5403"/>
      <c r="C578" s="555" t="s">
        <v>1311</v>
      </c>
      <c r="D578" s="5401" t="s">
        <v>1313</v>
      </c>
      <c r="E578" s="5403"/>
      <c r="F578" s="5405"/>
      <c r="G578" s="5407"/>
      <c r="H578" s="515"/>
      <c r="I578" s="5405"/>
      <c r="J578" s="559"/>
      <c r="K578" s="1368"/>
    </row>
    <row r="579" spans="1:11">
      <c r="A579" s="514"/>
      <c r="B579" s="5411"/>
      <c r="C579" s="532"/>
      <c r="D579" s="576"/>
      <c r="E579" s="584"/>
      <c r="F579" s="600"/>
      <c r="G579" s="600"/>
      <c r="H579" s="600"/>
      <c r="I579" s="600"/>
      <c r="J579" s="604">
        <v>1800</v>
      </c>
      <c r="K579" s="1250">
        <f>K577+J579</f>
        <v>5903617</v>
      </c>
    </row>
    <row r="580" spans="1:11">
      <c r="A580" s="557"/>
      <c r="B580" s="5402" t="s">
        <v>2264</v>
      </c>
      <c r="C580" s="517" t="s">
        <v>1109</v>
      </c>
      <c r="D580" s="5414" t="s">
        <v>1831</v>
      </c>
      <c r="E580" s="5425" t="s">
        <v>717</v>
      </c>
      <c r="F580" s="5418"/>
      <c r="G580" s="5418">
        <v>502500</v>
      </c>
      <c r="H580" s="5418"/>
      <c r="I580" s="5418"/>
      <c r="J580" s="5423"/>
      <c r="K580" s="1368">
        <f>K579-G580</f>
        <v>5401117</v>
      </c>
    </row>
    <row r="581" spans="1:11">
      <c r="A581" s="557"/>
      <c r="B581" s="5403"/>
      <c r="C581" s="477" t="s">
        <v>1179</v>
      </c>
      <c r="D581" s="5415" t="s">
        <v>250</v>
      </c>
      <c r="E581" s="5426"/>
      <c r="F581" s="5419"/>
      <c r="G581" s="5419"/>
      <c r="H581" s="5419"/>
      <c r="I581" s="5419"/>
      <c r="J581" s="5424"/>
      <c r="K581" s="1368"/>
    </row>
    <row r="582" spans="1:11">
      <c r="A582" s="514"/>
      <c r="B582" s="5411"/>
      <c r="C582" s="1795"/>
      <c r="D582" s="576"/>
      <c r="E582" s="582"/>
      <c r="F582" s="577"/>
      <c r="G582" s="577"/>
      <c r="H582" s="600"/>
      <c r="I582" s="577"/>
      <c r="J582" s="604">
        <v>1800</v>
      </c>
      <c r="K582" s="1250">
        <f>K580+J582</f>
        <v>5402917</v>
      </c>
    </row>
    <row r="583" spans="1:11">
      <c r="A583" s="557"/>
      <c r="B583" s="5402"/>
      <c r="C583" s="5276" t="s">
        <v>864</v>
      </c>
      <c r="D583" s="5414" t="s">
        <v>743</v>
      </c>
      <c r="E583" s="5416" t="s">
        <v>1177</v>
      </c>
      <c r="F583" s="5418"/>
      <c r="G583" s="5420">
        <v>102500</v>
      </c>
      <c r="H583" s="5418"/>
      <c r="I583" s="5418"/>
      <c r="J583" s="5423"/>
      <c r="K583" s="1368">
        <f>K582-G583</f>
        <v>5300417</v>
      </c>
    </row>
    <row r="584" spans="1:11">
      <c r="A584" s="557"/>
      <c r="B584" s="5403"/>
      <c r="C584" s="1542" t="s">
        <v>1028</v>
      </c>
      <c r="D584" s="5415" t="s">
        <v>46</v>
      </c>
      <c r="E584" s="5417"/>
      <c r="F584" s="5419"/>
      <c r="G584" s="5421"/>
      <c r="H584" s="5419"/>
      <c r="I584" s="5419"/>
      <c r="J584" s="5424"/>
      <c r="K584" s="1368"/>
    </row>
    <row r="585" spans="1:11">
      <c r="A585" s="514"/>
      <c r="B585" s="5411"/>
      <c r="C585" s="532"/>
      <c r="D585" s="576"/>
      <c r="E585" s="582"/>
      <c r="F585" s="577"/>
      <c r="G585" s="577"/>
      <c r="H585" s="600"/>
      <c r="I585" s="577"/>
      <c r="J585" s="604">
        <v>1800</v>
      </c>
      <c r="K585" s="1250">
        <f>K583+J585</f>
        <v>5302217</v>
      </c>
    </row>
    <row r="586" spans="1:11">
      <c r="A586" s="557"/>
      <c r="B586" s="5402"/>
      <c r="C586" s="545" t="s">
        <v>864</v>
      </c>
      <c r="D586" s="5414" t="s">
        <v>1121</v>
      </c>
      <c r="E586" s="5425" t="s">
        <v>43</v>
      </c>
      <c r="F586" s="5418"/>
      <c r="G586" s="5418">
        <v>102500</v>
      </c>
      <c r="H586" s="537"/>
      <c r="I586" s="5418"/>
      <c r="J586" s="595"/>
      <c r="K586" s="1368">
        <f>K585-G586</f>
        <v>5199717</v>
      </c>
    </row>
    <row r="587" spans="1:11">
      <c r="A587" s="557"/>
      <c r="B587" s="5403"/>
      <c r="C587" s="555" t="s">
        <v>2265</v>
      </c>
      <c r="D587" s="5415" t="s">
        <v>1878</v>
      </c>
      <c r="E587" s="5426"/>
      <c r="F587" s="5419"/>
      <c r="G587" s="5419"/>
      <c r="H587" s="515"/>
      <c r="I587" s="5419"/>
      <c r="J587" s="595"/>
      <c r="K587" s="1368"/>
    </row>
    <row r="588" spans="1:11">
      <c r="A588" s="514"/>
      <c r="B588" s="5411"/>
      <c r="C588" s="532"/>
      <c r="D588" s="576"/>
      <c r="E588" s="582"/>
      <c r="F588" s="577"/>
      <c r="G588" s="577"/>
      <c r="H588" s="600"/>
      <c r="I588" s="577"/>
      <c r="J588" s="585">
        <v>1800</v>
      </c>
      <c r="K588" s="1250">
        <f>K586+J588</f>
        <v>5201517</v>
      </c>
    </row>
    <row r="589" spans="1:11">
      <c r="A589" s="557"/>
      <c r="B589" s="5402"/>
      <c r="C589" s="497" t="s">
        <v>815</v>
      </c>
      <c r="D589" s="5414"/>
      <c r="E589" s="974"/>
      <c r="F589" s="5418"/>
      <c r="G589" s="5418"/>
      <c r="H589" s="537"/>
      <c r="I589" s="1975">
        <v>333190</v>
      </c>
      <c r="J589" s="595"/>
      <c r="K589" s="1368">
        <f>K588-I589</f>
        <v>4868327</v>
      </c>
    </row>
    <row r="590" spans="1:11">
      <c r="A590" s="557"/>
      <c r="B590" s="5403"/>
      <c r="C590" s="497" t="s">
        <v>1917</v>
      </c>
      <c r="D590" s="5415"/>
      <c r="E590" s="5422"/>
      <c r="F590" s="5419"/>
      <c r="G590" s="5419"/>
      <c r="H590" s="515"/>
      <c r="I590" s="1976"/>
      <c r="J590" s="595"/>
      <c r="K590" s="1368"/>
    </row>
    <row r="591" spans="1:11">
      <c r="A591" s="514"/>
      <c r="B591" s="5411"/>
      <c r="C591" s="532"/>
      <c r="D591" s="576"/>
      <c r="E591" s="582"/>
      <c r="F591" s="577"/>
      <c r="G591" s="577"/>
      <c r="H591" s="600"/>
      <c r="I591" s="2034"/>
      <c r="J591" s="585">
        <v>1800</v>
      </c>
      <c r="K591" s="1250">
        <f>K589+J591</f>
        <v>4870127</v>
      </c>
    </row>
    <row r="592" spans="1:11">
      <c r="A592" s="557"/>
      <c r="B592" s="5440"/>
      <c r="C592" s="545" t="s">
        <v>1109</v>
      </c>
      <c r="D592" s="5427" t="s">
        <v>1471</v>
      </c>
      <c r="E592" s="5429" t="s">
        <v>1469</v>
      </c>
      <c r="F592" s="5431"/>
      <c r="G592" s="5431">
        <v>502500</v>
      </c>
      <c r="H592" s="5431"/>
      <c r="I592" s="5431"/>
      <c r="J592" s="5438"/>
      <c r="K592" s="1368">
        <f>K591-G592</f>
        <v>4367627</v>
      </c>
    </row>
    <row r="593" spans="1:11">
      <c r="A593" s="557"/>
      <c r="B593" s="5440"/>
      <c r="C593" s="538" t="s">
        <v>1468</v>
      </c>
      <c r="D593" s="5428" t="s">
        <v>1325</v>
      </c>
      <c r="E593" s="5430"/>
      <c r="F593" s="5432"/>
      <c r="G593" s="5432"/>
      <c r="H593" s="5432"/>
      <c r="I593" s="5432"/>
      <c r="J593" s="5439"/>
      <c r="K593" s="1368"/>
    </row>
    <row r="594" spans="1:11">
      <c r="A594" s="514"/>
      <c r="B594" s="5434"/>
      <c r="C594" s="532"/>
      <c r="D594" s="576"/>
      <c r="E594" s="582"/>
      <c r="F594" s="577"/>
      <c r="G594" s="577"/>
      <c r="H594" s="600"/>
      <c r="I594" s="577"/>
      <c r="J594" s="604">
        <v>1800</v>
      </c>
      <c r="K594" s="1250">
        <f>K592+J594</f>
        <v>4369427</v>
      </c>
    </row>
    <row r="595" spans="1:11">
      <c r="A595" s="557"/>
      <c r="B595" s="5429" t="s">
        <v>2267</v>
      </c>
      <c r="C595" s="556" t="s">
        <v>591</v>
      </c>
      <c r="D595" s="5427"/>
      <c r="E595" s="5433"/>
      <c r="F595" s="5431">
        <v>20000000</v>
      </c>
      <c r="G595" s="5431"/>
      <c r="H595" s="537"/>
      <c r="I595" s="1975"/>
      <c r="J595" s="595"/>
      <c r="K595" s="1368">
        <f>K594+F595</f>
        <v>24369427</v>
      </c>
    </row>
    <row r="596" spans="1:11">
      <c r="A596" s="557"/>
      <c r="B596" s="5430"/>
      <c r="C596" s="555"/>
      <c r="D596" s="486"/>
      <c r="E596" s="5430"/>
      <c r="F596" s="5435"/>
      <c r="G596" s="5432"/>
      <c r="H596" s="515"/>
      <c r="I596" s="1976"/>
      <c r="J596" s="595"/>
      <c r="K596" s="1368"/>
    </row>
    <row r="597" spans="1:11">
      <c r="A597" s="514"/>
      <c r="B597" s="5440"/>
      <c r="C597" s="532"/>
      <c r="D597" s="576"/>
      <c r="E597" s="582"/>
      <c r="F597" s="577"/>
      <c r="G597" s="577"/>
      <c r="H597" s="600"/>
      <c r="I597" s="2034"/>
      <c r="J597" s="585"/>
      <c r="K597" s="1250"/>
    </row>
    <row r="598" spans="1:11">
      <c r="A598" s="557"/>
      <c r="B598" s="5429"/>
      <c r="C598" s="556" t="s">
        <v>1278</v>
      </c>
      <c r="D598" s="5427" t="s">
        <v>1049</v>
      </c>
      <c r="E598" s="5429" t="s">
        <v>126</v>
      </c>
      <c r="F598" s="5431"/>
      <c r="G598" s="5431">
        <v>305000</v>
      </c>
      <c r="H598" s="5431"/>
      <c r="I598" s="5431"/>
      <c r="J598" s="5438"/>
      <c r="K598" s="1368">
        <f>K595-G598</f>
        <v>24064427</v>
      </c>
    </row>
    <row r="599" spans="1:11">
      <c r="A599" s="557"/>
      <c r="B599" s="5430"/>
      <c r="C599" s="555" t="s">
        <v>1048</v>
      </c>
      <c r="D599" s="5428" t="s">
        <v>956</v>
      </c>
      <c r="E599" s="5430"/>
      <c r="F599" s="5432"/>
      <c r="G599" s="5432"/>
      <c r="H599" s="5432"/>
      <c r="I599" s="5432"/>
      <c r="J599" s="5439"/>
      <c r="K599" s="1368"/>
    </row>
    <row r="600" spans="1:11">
      <c r="A600" s="514"/>
      <c r="B600" s="5440"/>
      <c r="C600" s="532"/>
      <c r="D600" s="576"/>
      <c r="E600" s="582"/>
      <c r="F600" s="577"/>
      <c r="G600" s="577"/>
      <c r="H600" s="600"/>
      <c r="I600" s="577"/>
      <c r="J600" s="585">
        <v>3600</v>
      </c>
      <c r="K600" s="1250">
        <f>K598+J600</f>
        <v>24068027</v>
      </c>
    </row>
    <row r="601" spans="1:11">
      <c r="A601" s="557"/>
      <c r="B601" s="5429"/>
      <c r="C601" s="474" t="s">
        <v>1369</v>
      </c>
      <c r="D601" s="5427" t="s">
        <v>1532</v>
      </c>
      <c r="E601" s="5436" t="s">
        <v>1233</v>
      </c>
      <c r="F601" s="5431"/>
      <c r="G601" s="5431">
        <v>705000</v>
      </c>
      <c r="H601" s="5431"/>
      <c r="I601" s="5431"/>
      <c r="J601" s="5438"/>
      <c r="K601" s="1368">
        <f>K600-G601</f>
        <v>23363027</v>
      </c>
    </row>
    <row r="602" spans="1:11">
      <c r="A602" s="557"/>
      <c r="B602" s="5430"/>
      <c r="C602" s="477" t="s">
        <v>1172</v>
      </c>
      <c r="D602" s="5428" t="s">
        <v>1570</v>
      </c>
      <c r="E602" s="5437"/>
      <c r="F602" s="5432"/>
      <c r="G602" s="5432"/>
      <c r="H602" s="5432"/>
      <c r="I602" s="5432"/>
      <c r="J602" s="5439"/>
      <c r="K602" s="1368"/>
    </row>
    <row r="603" spans="1:11">
      <c r="A603" s="514"/>
      <c r="B603" s="5440"/>
      <c r="C603" s="532"/>
      <c r="D603" s="576"/>
      <c r="E603" s="582"/>
      <c r="F603" s="2199"/>
      <c r="G603" s="575"/>
      <c r="H603" s="586"/>
      <c r="I603" s="575"/>
      <c r="J603" s="585">
        <v>3600</v>
      </c>
      <c r="K603" s="1250">
        <f>K601+J603</f>
        <v>23366627</v>
      </c>
    </row>
    <row r="604" spans="1:11">
      <c r="A604" s="557"/>
      <c r="B604" s="5429"/>
      <c r="C604" s="556" t="s">
        <v>815</v>
      </c>
      <c r="D604" s="5427" t="s">
        <v>2266</v>
      </c>
      <c r="E604" s="9498" t="s">
        <v>1322</v>
      </c>
      <c r="F604" s="5431"/>
      <c r="G604" s="5431"/>
      <c r="H604" s="5431"/>
      <c r="I604" s="5431">
        <v>89532</v>
      </c>
      <c r="J604" s="5438"/>
      <c r="K604" s="1368">
        <f>K603-I604</f>
        <v>23277095</v>
      </c>
    </row>
    <row r="605" spans="1:11">
      <c r="A605" s="557"/>
      <c r="B605" s="5430"/>
      <c r="C605" s="555" t="s">
        <v>2268</v>
      </c>
      <c r="D605" s="5428" t="s">
        <v>1176</v>
      </c>
      <c r="E605" s="9499"/>
      <c r="F605" s="5432"/>
      <c r="G605" s="5432"/>
      <c r="H605" s="5432"/>
      <c r="I605" s="5432"/>
      <c r="J605" s="5439"/>
      <c r="K605" s="1368"/>
    </row>
    <row r="606" spans="1:11">
      <c r="A606" s="514"/>
      <c r="B606" s="5440"/>
      <c r="C606" s="465"/>
      <c r="D606" s="576"/>
      <c r="E606" s="582"/>
      <c r="F606" s="577"/>
      <c r="G606" s="577"/>
      <c r="H606" s="600"/>
      <c r="I606" s="577"/>
      <c r="J606" s="604">
        <v>1800</v>
      </c>
      <c r="K606" s="1250">
        <f>K604+J606</f>
        <v>23278895</v>
      </c>
    </row>
    <row r="607" spans="1:11">
      <c r="A607" s="557"/>
      <c r="B607" s="5429"/>
      <c r="C607" s="556" t="s">
        <v>1837</v>
      </c>
      <c r="D607" s="5427" t="s">
        <v>2266</v>
      </c>
      <c r="E607" s="9498" t="s">
        <v>1322</v>
      </c>
      <c r="F607" s="5431"/>
      <c r="G607" s="5431"/>
      <c r="H607" s="5431"/>
      <c r="I607" s="5431">
        <v>40780</v>
      </c>
      <c r="J607" s="5438"/>
      <c r="K607" s="1368">
        <f>K606-I607</f>
        <v>23238115</v>
      </c>
    </row>
    <row r="608" spans="1:11">
      <c r="A608" s="557"/>
      <c r="B608" s="5430"/>
      <c r="C608" s="477" t="s">
        <v>2269</v>
      </c>
      <c r="D608" s="5428" t="s">
        <v>1176</v>
      </c>
      <c r="E608" s="9499"/>
      <c r="F608" s="5432"/>
      <c r="G608" s="5432"/>
      <c r="H608" s="5432"/>
      <c r="I608" s="5432"/>
      <c r="J608" s="5439"/>
      <c r="K608" s="1368"/>
    </row>
    <row r="609" spans="1:11">
      <c r="A609" s="514"/>
      <c r="B609" s="5440"/>
      <c r="C609" s="532"/>
      <c r="D609" s="576"/>
      <c r="E609" s="582"/>
      <c r="F609" s="577"/>
      <c r="G609" s="577"/>
      <c r="H609" s="600"/>
      <c r="I609" s="577"/>
      <c r="J609" s="604">
        <v>1500</v>
      </c>
      <c r="K609" s="1250">
        <f>K607+J609</f>
        <v>23239615</v>
      </c>
    </row>
    <row r="610" spans="1:11">
      <c r="A610" s="557"/>
      <c r="B610" s="5429" t="s">
        <v>2270</v>
      </c>
      <c r="C610" s="517" t="s">
        <v>2212</v>
      </c>
      <c r="D610" s="5445" t="s">
        <v>1862</v>
      </c>
      <c r="E610" s="5447" t="s">
        <v>1863</v>
      </c>
      <c r="F610" s="5441"/>
      <c r="G610" s="5449">
        <v>162246</v>
      </c>
      <c r="H610" s="5441"/>
      <c r="I610" s="5441"/>
      <c r="J610" s="5453"/>
      <c r="K610" s="1368">
        <f>K609-G610</f>
        <v>23077369</v>
      </c>
    </row>
    <row r="611" spans="1:11">
      <c r="A611" s="557"/>
      <c r="B611" s="5430"/>
      <c r="C611" s="555" t="s">
        <v>2213</v>
      </c>
      <c r="D611" s="5446" t="s">
        <v>1819</v>
      </c>
      <c r="E611" s="5448"/>
      <c r="F611" s="5442"/>
      <c r="G611" s="5450"/>
      <c r="H611" s="5442"/>
      <c r="I611" s="5442"/>
      <c r="J611" s="5454"/>
      <c r="K611" s="1368"/>
    </row>
    <row r="612" spans="1:11">
      <c r="A612" s="514"/>
      <c r="B612" s="5440"/>
      <c r="C612" s="532"/>
      <c r="D612" s="576"/>
      <c r="E612" s="582"/>
      <c r="F612" s="577"/>
      <c r="G612" s="577"/>
      <c r="H612" s="600"/>
      <c r="I612" s="577"/>
      <c r="J612" s="604">
        <v>700</v>
      </c>
      <c r="K612" s="1250">
        <f>K610+J612</f>
        <v>23078069</v>
      </c>
    </row>
    <row r="613" spans="1:11">
      <c r="A613" s="557"/>
      <c r="B613" s="5429"/>
      <c r="C613" s="474" t="s">
        <v>1907</v>
      </c>
      <c r="D613" s="5445" t="s">
        <v>224</v>
      </c>
      <c r="E613" s="974" t="s">
        <v>176</v>
      </c>
      <c r="F613" s="5441"/>
      <c r="G613" s="5441">
        <v>405000</v>
      </c>
      <c r="H613" s="537"/>
      <c r="I613" s="5441"/>
      <c r="J613" s="595"/>
      <c r="K613" s="1368">
        <f>K612-G613</f>
        <v>22673069</v>
      </c>
    </row>
    <row r="614" spans="1:11">
      <c r="A614" s="557"/>
      <c r="B614" s="5430"/>
      <c r="C614" s="555" t="s">
        <v>757</v>
      </c>
      <c r="D614" s="5446" t="s">
        <v>758</v>
      </c>
      <c r="E614" s="5451"/>
      <c r="F614" s="5442"/>
      <c r="G614" s="5442"/>
      <c r="H614" s="515"/>
      <c r="I614" s="5442"/>
      <c r="J614" s="595"/>
      <c r="K614" s="1368"/>
    </row>
    <row r="615" spans="1:11">
      <c r="A615" s="514"/>
      <c r="B615" s="5440"/>
      <c r="C615" s="532"/>
      <c r="D615" s="576"/>
      <c r="E615" s="582"/>
      <c r="F615" s="575"/>
      <c r="G615" s="575"/>
      <c r="H615" s="2200"/>
      <c r="I615" s="575"/>
      <c r="J615" s="585">
        <v>3600</v>
      </c>
      <c r="K615" s="1250">
        <f>K613+J615</f>
        <v>22676669</v>
      </c>
    </row>
    <row r="616" spans="1:11">
      <c r="A616" s="557"/>
      <c r="B616" s="5443"/>
      <c r="C616" s="517" t="s">
        <v>1109</v>
      </c>
      <c r="D616" s="5445" t="s">
        <v>1831</v>
      </c>
      <c r="E616" s="5455" t="s">
        <v>717</v>
      </c>
      <c r="F616" s="5441"/>
      <c r="G616" s="5441">
        <v>502500</v>
      </c>
      <c r="H616" s="5441"/>
      <c r="I616" s="5441"/>
      <c r="J616" s="5453"/>
      <c r="K616" s="1368">
        <f>K615-G616</f>
        <v>22174169</v>
      </c>
    </row>
    <row r="617" spans="1:11">
      <c r="A617" s="557"/>
      <c r="B617" s="5444"/>
      <c r="C617" s="477" t="s">
        <v>1179</v>
      </c>
      <c r="D617" s="5446" t="s">
        <v>250</v>
      </c>
      <c r="E617" s="5456"/>
      <c r="F617" s="5442"/>
      <c r="G617" s="5442"/>
      <c r="H617" s="5442"/>
      <c r="I617" s="5442"/>
      <c r="J617" s="5454"/>
      <c r="K617" s="1368"/>
    </row>
    <row r="618" spans="1:11">
      <c r="A618" s="514"/>
      <c r="B618" s="5452"/>
      <c r="C618" s="1795"/>
      <c r="D618" s="576"/>
      <c r="E618" s="582"/>
      <c r="F618" s="577"/>
      <c r="G618" s="577"/>
      <c r="H618" s="600"/>
      <c r="I618" s="577"/>
      <c r="J618" s="604">
        <v>1800</v>
      </c>
      <c r="K618" s="1250">
        <f>K616+J618</f>
        <v>22175969</v>
      </c>
    </row>
    <row r="619" spans="1:11">
      <c r="A619" s="557"/>
      <c r="B619" s="5443"/>
      <c r="C619" s="556" t="s">
        <v>1710</v>
      </c>
      <c r="D619" s="5445" t="s">
        <v>2238</v>
      </c>
      <c r="E619" s="5455" t="s">
        <v>2240</v>
      </c>
      <c r="F619" s="5449"/>
      <c r="G619" s="5449"/>
      <c r="H619" s="3052"/>
      <c r="I619" s="3052">
        <v>35540</v>
      </c>
      <c r="J619" s="1996"/>
      <c r="K619" s="1368">
        <f>K618-I619</f>
        <v>22140429</v>
      </c>
    </row>
    <row r="620" spans="1:11">
      <c r="A620" s="557"/>
      <c r="B620" s="5444"/>
      <c r="C620" s="555" t="s">
        <v>1936</v>
      </c>
      <c r="D620" s="5446" t="s">
        <v>2239</v>
      </c>
      <c r="E620" s="5456"/>
      <c r="F620" s="5450"/>
      <c r="G620" s="5450"/>
      <c r="H620" s="980"/>
      <c r="I620" s="3053"/>
      <c r="J620" s="571"/>
      <c r="K620" s="1368"/>
    </row>
    <row r="621" spans="1:11">
      <c r="A621" s="514"/>
      <c r="B621" s="5452"/>
      <c r="C621" s="532"/>
      <c r="D621" s="576"/>
      <c r="E621" s="582"/>
      <c r="F621" s="575"/>
      <c r="G621" s="575"/>
      <c r="H621" s="586"/>
      <c r="I621" s="575"/>
      <c r="J621" s="585">
        <v>1500</v>
      </c>
      <c r="K621" s="1250">
        <f>K619+J621</f>
        <v>22141929</v>
      </c>
    </row>
    <row r="622" spans="1:11" ht="15.75">
      <c r="A622" s="9537" t="s">
        <v>1267</v>
      </c>
      <c r="B622" s="9538"/>
      <c r="C622" s="9538"/>
      <c r="D622" s="9538"/>
      <c r="E622" s="9539"/>
      <c r="F622" s="511">
        <f>SUM(F3:F621)</f>
        <v>60000000</v>
      </c>
      <c r="G622" s="511">
        <f>SUM(G3:G621)</f>
        <v>28107549</v>
      </c>
      <c r="H622" s="511">
        <f>SUM(H3:H621)</f>
        <v>18933063</v>
      </c>
      <c r="I622" s="511">
        <f>SUM(I3:I621)</f>
        <v>24975952</v>
      </c>
      <c r="J622" s="511">
        <f>SUM(J3:J621)</f>
        <v>315700</v>
      </c>
      <c r="K622" s="1647">
        <f>K3+F622-G622-H622-I622+J622</f>
        <v>22141929</v>
      </c>
    </row>
    <row r="623" spans="1:11" ht="15.75">
      <c r="A623" s="9531" t="s">
        <v>242</v>
      </c>
      <c r="B623" s="9532"/>
      <c r="C623" s="9532"/>
      <c r="D623" s="9532"/>
      <c r="E623" s="9533"/>
      <c r="F623" s="512">
        <f>'Juli''15'!F479</f>
        <v>578500000</v>
      </c>
      <c r="G623" s="512">
        <f>'Juli''15'!G479</f>
        <v>229960440</v>
      </c>
      <c r="H623" s="512">
        <f>'Juli''15'!H479</f>
        <v>131333783</v>
      </c>
      <c r="I623" s="512">
        <f>'Juli''15'!I479</f>
        <v>191423260</v>
      </c>
      <c r="J623" s="512">
        <f>'Juli''15'!J479</f>
        <v>2736050</v>
      </c>
      <c r="K623" s="1648">
        <f>'Juli''15'!K479</f>
        <v>318779781</v>
      </c>
    </row>
    <row r="624" spans="1:11" ht="15.75">
      <c r="A624" s="9737" t="s">
        <v>243</v>
      </c>
      <c r="B624" s="9738"/>
      <c r="C624" s="9738"/>
      <c r="D624" s="9738"/>
      <c r="E624" s="9739"/>
      <c r="F624" s="5501">
        <f t="shared" ref="F624:K624" si="0">F622+F623</f>
        <v>638500000</v>
      </c>
      <c r="G624" s="5501">
        <f t="shared" si="0"/>
        <v>258067989</v>
      </c>
      <c r="H624" s="5501">
        <f t="shared" si="0"/>
        <v>150266846</v>
      </c>
      <c r="I624" s="5501">
        <f t="shared" si="0"/>
        <v>216399212</v>
      </c>
      <c r="J624" s="5501">
        <f t="shared" si="0"/>
        <v>3051750</v>
      </c>
      <c r="K624" s="5502">
        <f t="shared" si="0"/>
        <v>340921710</v>
      </c>
    </row>
    <row r="627" spans="2:7">
      <c r="B627" s="4803"/>
      <c r="C627" s="4804"/>
      <c r="F627" s="4803"/>
    </row>
    <row r="628" spans="2:7">
      <c r="B628" s="4805"/>
      <c r="C628" s="4804"/>
      <c r="F628" s="4805"/>
    </row>
    <row r="629" spans="2:7">
      <c r="B629" s="4803"/>
      <c r="C629" s="4804"/>
      <c r="F629" s="4803"/>
      <c r="G629" s="4803"/>
    </row>
    <row r="630" spans="2:7">
      <c r="B630" s="4805"/>
      <c r="C630" s="4804"/>
      <c r="F630" s="4805"/>
      <c r="G630" s="4805"/>
    </row>
    <row r="632" spans="2:7">
      <c r="B632" s="4803" t="s">
        <v>2197</v>
      </c>
      <c r="C632" s="4804"/>
      <c r="F632" s="4803" t="s">
        <v>2198</v>
      </c>
    </row>
    <row r="633" spans="2:7">
      <c r="B633" s="4805" t="s">
        <v>238</v>
      </c>
      <c r="C633" s="4804"/>
      <c r="F633" s="4805" t="s">
        <v>2199</v>
      </c>
    </row>
    <row r="634" spans="2:7">
      <c r="B634" s="4803"/>
      <c r="C634" s="4804"/>
      <c r="F634" s="4803"/>
    </row>
    <row r="635" spans="2:7">
      <c r="B635" s="4805"/>
      <c r="C635" s="4804"/>
      <c r="F635" s="4805"/>
    </row>
  </sheetData>
  <mergeCells count="85">
    <mergeCell ref="E604:E605"/>
    <mergeCell ref="E607:E608"/>
    <mergeCell ref="J1:J2"/>
    <mergeCell ref="K1:K2"/>
    <mergeCell ref="A3:C3"/>
    <mergeCell ref="A4:A5"/>
    <mergeCell ref="B4:B5"/>
    <mergeCell ref="K4:K5"/>
    <mergeCell ref="A1:A2"/>
    <mergeCell ref="B1:B2"/>
    <mergeCell ref="C1:C2"/>
    <mergeCell ref="D1:E1"/>
    <mergeCell ref="F1:F2"/>
    <mergeCell ref="G1:I1"/>
    <mergeCell ref="A310:A311"/>
    <mergeCell ref="A12:A13"/>
    <mergeCell ref="A15:A16"/>
    <mergeCell ref="A18:A19"/>
    <mergeCell ref="A21:A22"/>
    <mergeCell ref="A37:A38"/>
    <mergeCell ref="A40:A41"/>
    <mergeCell ref="A295:A296"/>
    <mergeCell ref="A298:A299"/>
    <mergeCell ref="A301:A302"/>
    <mergeCell ref="A304:A305"/>
    <mergeCell ref="A307:A308"/>
    <mergeCell ref="A346:A347"/>
    <mergeCell ref="A313:A314"/>
    <mergeCell ref="A316:A317"/>
    <mergeCell ref="A319:A320"/>
    <mergeCell ref="A322:A323"/>
    <mergeCell ref="A325:A326"/>
    <mergeCell ref="A328:A329"/>
    <mergeCell ref="A331:A332"/>
    <mergeCell ref="A334:A335"/>
    <mergeCell ref="A337:A338"/>
    <mergeCell ref="A340:A341"/>
    <mergeCell ref="A343:A344"/>
    <mergeCell ref="A349:A350"/>
    <mergeCell ref="A352:A353"/>
    <mergeCell ref="A355:A356"/>
    <mergeCell ref="A358:A359"/>
    <mergeCell ref="A361:A362"/>
    <mergeCell ref="K7:K8"/>
    <mergeCell ref="A460:A461"/>
    <mergeCell ref="A424:A425"/>
    <mergeCell ref="A427:A428"/>
    <mergeCell ref="A448:A449"/>
    <mergeCell ref="A451:A452"/>
    <mergeCell ref="A454:A455"/>
    <mergeCell ref="A400:A401"/>
    <mergeCell ref="A457:A458"/>
    <mergeCell ref="A406:A407"/>
    <mergeCell ref="A409:A410"/>
    <mergeCell ref="A412:A413"/>
    <mergeCell ref="A376:A377"/>
    <mergeCell ref="A379:A380"/>
    <mergeCell ref="A388:A389"/>
    <mergeCell ref="A391:A392"/>
    <mergeCell ref="A622:E622"/>
    <mergeCell ref="A623:E623"/>
    <mergeCell ref="A624:E624"/>
    <mergeCell ref="B7:B8"/>
    <mergeCell ref="A415:A416"/>
    <mergeCell ref="A418:A419"/>
    <mergeCell ref="A421:A422"/>
    <mergeCell ref="A403:A404"/>
    <mergeCell ref="A394:A395"/>
    <mergeCell ref="A397:A398"/>
    <mergeCell ref="A385:A386"/>
    <mergeCell ref="A370:A371"/>
    <mergeCell ref="A382:A383"/>
    <mergeCell ref="A373:A374"/>
    <mergeCell ref="A367:A368"/>
    <mergeCell ref="A364:A365"/>
    <mergeCell ref="F397:F398"/>
    <mergeCell ref="G397:G398"/>
    <mergeCell ref="H397:H398"/>
    <mergeCell ref="I397:I398"/>
    <mergeCell ref="J397:J398"/>
    <mergeCell ref="F520:F521"/>
    <mergeCell ref="G520:G521"/>
    <mergeCell ref="H520:H521"/>
    <mergeCell ref="I520:I521"/>
    <mergeCell ref="I409:I410"/>
  </mergeCells>
  <pageMargins left="0.70866141732283472" right="0.70866141732283472" top="0.74803149606299213" bottom="0.74803149606299213" header="0.31496062992125984" footer="0.31496062992125984"/>
  <pageSetup scale="63" orientation="landscape" horizontalDpi="4294967293" verticalDpi="72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K561"/>
  <sheetViews>
    <sheetView zoomScale="75" zoomScaleNormal="75" workbookViewId="0">
      <selection activeCell="C232" sqref="C232:E239"/>
    </sheetView>
  </sheetViews>
  <sheetFormatPr defaultRowHeight="15"/>
  <cols>
    <col min="1" max="1" width="5.85546875" customWidth="1"/>
    <col min="2" max="2" width="11.140625" customWidth="1"/>
    <col min="3" max="3" width="45.42578125" customWidth="1"/>
    <col min="4" max="4" width="20.5703125" customWidth="1"/>
    <col min="6" max="6" width="18.5703125" customWidth="1"/>
    <col min="7" max="7" width="16.7109375" customWidth="1"/>
    <col min="8" max="8" width="17" customWidth="1"/>
    <col min="9" max="9" width="18.140625" customWidth="1"/>
    <col min="10" max="10" width="19" customWidth="1"/>
    <col min="11" max="11" width="17.42578125" customWidth="1"/>
  </cols>
  <sheetData>
    <row r="1" spans="1:11">
      <c r="A1" s="9506" t="s">
        <v>1</v>
      </c>
      <c r="B1" s="9504" t="s">
        <v>2</v>
      </c>
      <c r="C1" s="9506" t="s">
        <v>3</v>
      </c>
      <c r="D1" s="9508" t="s">
        <v>4</v>
      </c>
      <c r="E1" s="9740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</row>
    <row r="2" spans="1:11">
      <c r="A2" s="9507"/>
      <c r="B2" s="9505"/>
      <c r="C2" s="9507"/>
      <c r="D2" s="5483" t="s">
        <v>9</v>
      </c>
      <c r="E2" s="470" t="s">
        <v>10</v>
      </c>
      <c r="F2" s="9511"/>
      <c r="G2" s="5464" t="s">
        <v>11</v>
      </c>
      <c r="H2" s="5469" t="s">
        <v>537</v>
      </c>
      <c r="I2" s="5464" t="s">
        <v>13</v>
      </c>
      <c r="J2" s="9511"/>
      <c r="K2" s="9721"/>
    </row>
    <row r="3" spans="1:11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1250">
        <f>'Des''16'!K622</f>
        <v>22141929</v>
      </c>
    </row>
    <row r="4" spans="1:11">
      <c r="A4" s="557"/>
      <c r="B4" s="9498" t="s">
        <v>2271</v>
      </c>
      <c r="C4" s="556" t="s">
        <v>591</v>
      </c>
      <c r="D4" s="5457"/>
      <c r="E4" s="5463"/>
      <c r="F4" s="5461">
        <v>20000000</v>
      </c>
      <c r="G4" s="5461"/>
      <c r="H4" s="5461"/>
      <c r="I4" s="5461"/>
      <c r="J4" s="5475"/>
      <c r="K4" s="1977">
        <f>K3+F4</f>
        <v>42141929</v>
      </c>
    </row>
    <row r="5" spans="1:11">
      <c r="A5" s="554"/>
      <c r="B5" s="9499"/>
      <c r="C5" s="555"/>
      <c r="D5" s="486"/>
      <c r="E5" s="5460"/>
      <c r="F5" s="5471"/>
      <c r="G5" s="5462"/>
      <c r="H5" s="5462"/>
      <c r="I5" s="5462"/>
      <c r="J5" s="5476"/>
      <c r="K5" s="1978"/>
    </row>
    <row r="6" spans="1:11">
      <c r="A6" s="554"/>
      <c r="B6" s="5466"/>
      <c r="C6" s="532"/>
      <c r="D6" s="576"/>
      <c r="E6" s="605"/>
      <c r="F6" s="577"/>
      <c r="G6" s="577"/>
      <c r="H6" s="586"/>
      <c r="I6" s="577"/>
      <c r="J6" s="585"/>
      <c r="K6" s="1978"/>
    </row>
    <row r="7" spans="1:11">
      <c r="A7" s="9515"/>
      <c r="B7" s="9498"/>
      <c r="C7" s="556" t="s">
        <v>815</v>
      </c>
      <c r="D7" s="5457" t="s">
        <v>1720</v>
      </c>
      <c r="E7" s="5459" t="s">
        <v>1739</v>
      </c>
      <c r="F7" s="5470"/>
      <c r="G7" s="5470"/>
      <c r="H7" s="923"/>
      <c r="I7" s="1997">
        <v>102702</v>
      </c>
      <c r="J7" s="464"/>
      <c r="K7" s="9680">
        <f>K4-I7</f>
        <v>42039227</v>
      </c>
    </row>
    <row r="8" spans="1:11">
      <c r="A8" s="9516"/>
      <c r="B8" s="9499"/>
      <c r="C8" s="555" t="s">
        <v>1719</v>
      </c>
      <c r="D8" s="5458" t="s">
        <v>1176</v>
      </c>
      <c r="E8" s="5460"/>
      <c r="F8" s="5471"/>
      <c r="G8" s="5471"/>
      <c r="H8" s="460"/>
      <c r="I8" s="1998"/>
      <c r="J8" s="559"/>
      <c r="K8" s="9681"/>
    </row>
    <row r="9" spans="1:11">
      <c r="A9" s="5499"/>
      <c r="B9" s="5460"/>
      <c r="C9" s="1795"/>
      <c r="D9" s="576"/>
      <c r="E9" s="582"/>
      <c r="F9" s="577"/>
      <c r="G9" s="577"/>
      <c r="H9" s="600"/>
      <c r="I9" s="577"/>
      <c r="J9" s="1979">
        <v>1800</v>
      </c>
      <c r="K9" s="5496">
        <f>K7+J9</f>
        <v>42041027</v>
      </c>
    </row>
    <row r="10" spans="1:11">
      <c r="A10" s="5498"/>
      <c r="B10" s="9498"/>
      <c r="C10" s="556" t="s">
        <v>815</v>
      </c>
      <c r="D10" s="5457" t="s">
        <v>1720</v>
      </c>
      <c r="E10" s="974" t="s">
        <v>1739</v>
      </c>
      <c r="F10" s="5461"/>
      <c r="G10" s="5481"/>
      <c r="H10" s="5461"/>
      <c r="I10" s="1975">
        <v>30866</v>
      </c>
      <c r="J10" s="1996"/>
      <c r="K10" s="9680">
        <f>K9-I10</f>
        <v>42010161</v>
      </c>
    </row>
    <row r="11" spans="1:11">
      <c r="A11" s="5500"/>
      <c r="B11" s="9499"/>
      <c r="C11" s="555" t="s">
        <v>1721</v>
      </c>
      <c r="D11" s="5458" t="s">
        <v>1176</v>
      </c>
      <c r="E11" s="5473"/>
      <c r="F11" s="5462"/>
      <c r="G11" s="5482"/>
      <c r="H11" s="5462"/>
      <c r="I11" s="1976"/>
      <c r="J11" s="571"/>
      <c r="K11" s="9681"/>
    </row>
    <row r="12" spans="1:11">
      <c r="A12" s="5465"/>
      <c r="B12" s="5460"/>
      <c r="C12" s="1795"/>
      <c r="D12" s="576"/>
      <c r="E12" s="605"/>
      <c r="F12" s="586"/>
      <c r="G12" s="585"/>
      <c r="H12" s="587"/>
      <c r="I12" s="586"/>
      <c r="J12" s="1979">
        <v>1800</v>
      </c>
      <c r="K12" s="5496">
        <f>K10+J12</f>
        <v>42011961</v>
      </c>
    </row>
    <row r="13" spans="1:11">
      <c r="A13" s="5498"/>
      <c r="B13" s="9498"/>
      <c r="C13" s="517" t="s">
        <v>1710</v>
      </c>
      <c r="D13" s="5457" t="s">
        <v>1720</v>
      </c>
      <c r="E13" s="5459" t="s">
        <v>1739</v>
      </c>
      <c r="F13" s="5461"/>
      <c r="G13" s="5461"/>
      <c r="H13" s="5461"/>
      <c r="I13" s="5461">
        <v>15140</v>
      </c>
      <c r="J13" s="534"/>
      <c r="K13" s="5497">
        <f>K12-I13</f>
        <v>41996821</v>
      </c>
    </row>
    <row r="14" spans="1:11">
      <c r="A14" s="5458"/>
      <c r="B14" s="9620"/>
      <c r="C14" s="555" t="s">
        <v>1821</v>
      </c>
      <c r="D14" s="5458" t="s">
        <v>1479</v>
      </c>
      <c r="E14" s="5460"/>
      <c r="F14" s="5462"/>
      <c r="G14" s="5462"/>
      <c r="H14" s="5462"/>
      <c r="I14" s="5462"/>
      <c r="J14" s="515"/>
      <c r="K14" s="1987"/>
    </row>
    <row r="15" spans="1:11" ht="15.75" customHeight="1">
      <c r="A15" s="9628"/>
      <c r="B15" s="5466"/>
      <c r="C15" s="1795"/>
      <c r="D15" s="576"/>
      <c r="E15" s="584"/>
      <c r="F15" s="577"/>
      <c r="G15" s="577"/>
      <c r="H15" s="600"/>
      <c r="I15" s="577"/>
      <c r="J15" s="604">
        <v>1500</v>
      </c>
      <c r="K15" s="5496">
        <f>K13+J15</f>
        <v>41998321</v>
      </c>
    </row>
    <row r="16" spans="1:11">
      <c r="A16" s="9628"/>
      <c r="B16" s="974"/>
      <c r="C16" s="517" t="s">
        <v>1710</v>
      </c>
      <c r="D16" s="5457" t="s">
        <v>1720</v>
      </c>
      <c r="E16" s="5459" t="s">
        <v>1739</v>
      </c>
      <c r="F16" s="5461"/>
      <c r="G16" s="5461"/>
      <c r="H16" s="5461"/>
      <c r="I16" s="5461">
        <v>37890</v>
      </c>
      <c r="J16" s="537"/>
      <c r="K16" s="5497">
        <f>K15-I16</f>
        <v>41960431</v>
      </c>
    </row>
    <row r="17" spans="1:11">
      <c r="A17" s="5479"/>
      <c r="B17" s="5519"/>
      <c r="C17" s="555" t="s">
        <v>1822</v>
      </c>
      <c r="D17" s="5458" t="s">
        <v>1479</v>
      </c>
      <c r="E17" s="5460"/>
      <c r="F17" s="5462"/>
      <c r="G17" s="5462"/>
      <c r="H17" s="5462"/>
      <c r="I17" s="5462"/>
      <c r="J17" s="515"/>
      <c r="K17" s="5497"/>
    </row>
    <row r="18" spans="1:11">
      <c r="A18" s="9628"/>
      <c r="B18" s="5488"/>
      <c r="C18" s="1795"/>
      <c r="D18" s="528"/>
      <c r="E18" s="584"/>
      <c r="F18" s="600"/>
      <c r="G18" s="600"/>
      <c r="H18" s="600"/>
      <c r="I18" s="600"/>
      <c r="J18" s="604">
        <v>1500</v>
      </c>
      <c r="K18" s="5496">
        <f>K16+J18</f>
        <v>41961931</v>
      </c>
    </row>
    <row r="19" spans="1:11">
      <c r="A19" s="9628"/>
      <c r="B19" s="459"/>
      <c r="C19" s="556" t="s">
        <v>815</v>
      </c>
      <c r="D19" s="5457" t="s">
        <v>113</v>
      </c>
      <c r="E19" s="5459" t="s">
        <v>114</v>
      </c>
      <c r="F19" s="5461"/>
      <c r="G19" s="5461"/>
      <c r="H19" s="5461"/>
      <c r="I19" s="5461">
        <v>428546</v>
      </c>
      <c r="J19" s="464"/>
      <c r="K19" s="5497">
        <f>K18-I19</f>
        <v>41533385</v>
      </c>
    </row>
    <row r="20" spans="1:11">
      <c r="A20" s="5479"/>
      <c r="B20" s="5520"/>
      <c r="C20" s="555" t="s">
        <v>2215</v>
      </c>
      <c r="D20" s="5458" t="s">
        <v>46</v>
      </c>
      <c r="E20" s="5460"/>
      <c r="F20" s="5462"/>
      <c r="G20" s="5462"/>
      <c r="H20" s="5462"/>
      <c r="I20" s="5462"/>
      <c r="J20" s="559"/>
      <c r="K20" s="5497"/>
    </row>
    <row r="21" spans="1:11">
      <c r="A21" s="9628"/>
      <c r="B21" s="5466"/>
      <c r="C21" s="1795"/>
      <c r="D21" s="576"/>
      <c r="E21" s="582"/>
      <c r="F21" s="577"/>
      <c r="G21" s="577"/>
      <c r="H21" s="600"/>
      <c r="I21" s="577"/>
      <c r="J21" s="604">
        <v>1800</v>
      </c>
      <c r="K21" s="5496">
        <f>K19+J21</f>
        <v>41535185</v>
      </c>
    </row>
    <row r="22" spans="1:11">
      <c r="A22" s="9628"/>
      <c r="B22" s="974"/>
      <c r="C22" s="517" t="s">
        <v>796</v>
      </c>
      <c r="D22" s="5457" t="s">
        <v>167</v>
      </c>
      <c r="E22" s="5459" t="s">
        <v>56</v>
      </c>
      <c r="F22" s="5461"/>
      <c r="G22" s="5461">
        <v>205700</v>
      </c>
      <c r="H22" s="534"/>
      <c r="I22" s="5461"/>
      <c r="J22" s="595"/>
      <c r="K22" s="5497">
        <f>K21-G22</f>
        <v>41329485</v>
      </c>
    </row>
    <row r="23" spans="1:11">
      <c r="A23" s="5479"/>
      <c r="B23" s="5519"/>
      <c r="C23" s="555" t="s">
        <v>1033</v>
      </c>
      <c r="D23" s="5458" t="s">
        <v>1384</v>
      </c>
      <c r="E23" s="5460"/>
      <c r="F23" s="5462"/>
      <c r="G23" s="5462"/>
      <c r="H23" s="515"/>
      <c r="I23" s="5462"/>
      <c r="J23" s="559"/>
      <c r="K23" s="5497"/>
    </row>
    <row r="24" spans="1:11">
      <c r="A24" s="9628"/>
      <c r="B24" s="5466"/>
      <c r="C24" s="1795"/>
      <c r="D24" s="576"/>
      <c r="E24" s="582"/>
      <c r="F24" s="577"/>
      <c r="G24" s="577"/>
      <c r="H24" s="600"/>
      <c r="I24" s="577"/>
      <c r="J24" s="604">
        <v>750</v>
      </c>
      <c r="K24" s="5496">
        <f>K22+J24</f>
        <v>41330235</v>
      </c>
    </row>
    <row r="25" spans="1:11">
      <c r="A25" s="9628"/>
      <c r="B25" s="974"/>
      <c r="C25" s="556" t="s">
        <v>781</v>
      </c>
      <c r="D25" s="5457" t="s">
        <v>278</v>
      </c>
      <c r="E25" s="5472" t="s">
        <v>279</v>
      </c>
      <c r="F25" s="5461"/>
      <c r="G25" s="5461">
        <v>27840</v>
      </c>
      <c r="H25" s="5461"/>
      <c r="I25" s="5461"/>
      <c r="J25" s="464"/>
      <c r="K25" s="5492">
        <f>K24-G25</f>
        <v>41302395</v>
      </c>
    </row>
    <row r="26" spans="1:11">
      <c r="A26" s="5479"/>
      <c r="B26" s="974"/>
      <c r="C26" s="555" t="s">
        <v>1530</v>
      </c>
      <c r="D26" s="5458" t="s">
        <v>38</v>
      </c>
      <c r="E26" s="5460"/>
      <c r="F26" s="5462"/>
      <c r="G26" s="5462"/>
      <c r="H26" s="5462"/>
      <c r="I26" s="5462"/>
      <c r="J26" s="559"/>
      <c r="K26" s="5497"/>
    </row>
    <row r="27" spans="1:11">
      <c r="A27" s="5465"/>
      <c r="B27" s="561"/>
      <c r="C27" s="1438"/>
      <c r="D27" s="1436"/>
      <c r="E27" s="1436"/>
      <c r="F27" s="577"/>
      <c r="G27" s="577"/>
      <c r="H27" s="600"/>
      <c r="I27" s="577"/>
      <c r="J27" s="585">
        <v>1500</v>
      </c>
      <c r="K27" s="5496">
        <f>K25+J27</f>
        <v>41303895</v>
      </c>
    </row>
    <row r="28" spans="1:11">
      <c r="A28" s="491"/>
      <c r="B28" s="5459"/>
      <c r="C28" s="357" t="s">
        <v>815</v>
      </c>
      <c r="D28" s="5457" t="s">
        <v>1883</v>
      </c>
      <c r="E28" s="5459" t="s">
        <v>1884</v>
      </c>
      <c r="F28" s="5461"/>
      <c r="G28" s="5461">
        <v>156162</v>
      </c>
      <c r="H28" s="537"/>
      <c r="I28" s="5461"/>
      <c r="J28" s="537"/>
      <c r="K28" s="5492">
        <f>K27-G28</f>
        <v>41147733</v>
      </c>
    </row>
    <row r="29" spans="1:11">
      <c r="A29" s="5521"/>
      <c r="B29" s="5480"/>
      <c r="C29" s="522" t="s">
        <v>1882</v>
      </c>
      <c r="D29" s="5458" t="s">
        <v>1819</v>
      </c>
      <c r="E29" s="5460"/>
      <c r="F29" s="5462"/>
      <c r="G29" s="5462"/>
      <c r="H29" s="537"/>
      <c r="I29" s="5462"/>
      <c r="J29" s="537"/>
      <c r="K29" s="5497"/>
    </row>
    <row r="30" spans="1:11">
      <c r="A30" s="514"/>
      <c r="B30" s="5466"/>
      <c r="C30" s="3361"/>
      <c r="D30" s="602"/>
      <c r="E30" s="599"/>
      <c r="F30" s="586"/>
      <c r="G30" s="586"/>
      <c r="H30" s="586"/>
      <c r="I30" s="586"/>
      <c r="J30" s="585">
        <v>1800</v>
      </c>
      <c r="K30" s="5496">
        <f>K28+J30</f>
        <v>41149533</v>
      </c>
    </row>
    <row r="31" spans="1:11">
      <c r="A31" s="498"/>
      <c r="B31" s="5480"/>
      <c r="C31" s="357" t="s">
        <v>1921</v>
      </c>
      <c r="D31" s="5457" t="s">
        <v>1883</v>
      </c>
      <c r="E31" s="5459" t="s">
        <v>1884</v>
      </c>
      <c r="F31" s="5461"/>
      <c r="G31" s="5470">
        <v>46840</v>
      </c>
      <c r="H31" s="534"/>
      <c r="I31" s="5470"/>
      <c r="J31" s="923"/>
      <c r="K31" s="5492">
        <f>K30-G31</f>
        <v>41102693</v>
      </c>
    </row>
    <row r="32" spans="1:11">
      <c r="A32" s="498"/>
      <c r="B32" s="5480"/>
      <c r="C32" s="357" t="s">
        <v>1941</v>
      </c>
      <c r="D32" s="5458" t="s">
        <v>1819</v>
      </c>
      <c r="E32" s="5460"/>
      <c r="F32" s="5462"/>
      <c r="G32" s="5471"/>
      <c r="H32" s="515"/>
      <c r="I32" s="5471"/>
      <c r="J32" s="460"/>
      <c r="K32" s="5497"/>
    </row>
    <row r="33" spans="1:11">
      <c r="A33" s="514"/>
      <c r="B33" s="5466"/>
      <c r="C33" s="1795"/>
      <c r="D33" s="602"/>
      <c r="E33" s="2990"/>
      <c r="F33" s="577"/>
      <c r="G33" s="577"/>
      <c r="H33" s="600"/>
      <c r="I33" s="577"/>
      <c r="J33" s="600">
        <v>1500</v>
      </c>
      <c r="K33" s="5496">
        <f>K31+J33</f>
        <v>41104193</v>
      </c>
    </row>
    <row r="34" spans="1:11">
      <c r="A34" s="557"/>
      <c r="B34" s="5459"/>
      <c r="C34" s="556" t="s">
        <v>796</v>
      </c>
      <c r="D34" s="5457" t="s">
        <v>1532</v>
      </c>
      <c r="E34" s="974" t="s">
        <v>1233</v>
      </c>
      <c r="F34" s="5474"/>
      <c r="G34" s="5461">
        <v>136300</v>
      </c>
      <c r="H34" s="5461"/>
      <c r="I34" s="5461"/>
      <c r="J34" s="595"/>
      <c r="K34" s="5492">
        <f>K33-G34</f>
        <v>40967893</v>
      </c>
    </row>
    <row r="35" spans="1:11">
      <c r="A35" s="554"/>
      <c r="B35" s="5460"/>
      <c r="C35" s="555" t="s">
        <v>1905</v>
      </c>
      <c r="D35" s="5458" t="s">
        <v>1570</v>
      </c>
      <c r="E35" s="5460"/>
      <c r="F35" s="5462"/>
      <c r="G35" s="5462"/>
      <c r="H35" s="5462"/>
      <c r="I35" s="5462"/>
      <c r="J35" s="559"/>
      <c r="K35" s="5493"/>
    </row>
    <row r="36" spans="1:11">
      <c r="A36" s="554"/>
      <c r="B36" s="5466"/>
      <c r="C36" s="532"/>
      <c r="D36" s="576"/>
      <c r="E36" s="582"/>
      <c r="F36" s="575"/>
      <c r="G36" s="600"/>
      <c r="H36" s="600"/>
      <c r="I36" s="577"/>
      <c r="J36" s="585">
        <v>750</v>
      </c>
      <c r="K36" s="5493">
        <f>K34+J36</f>
        <v>40968643</v>
      </c>
    </row>
    <row r="37" spans="1:11">
      <c r="A37" s="3362"/>
      <c r="B37" s="5459"/>
      <c r="C37" s="556" t="s">
        <v>796</v>
      </c>
      <c r="D37" s="5457" t="s">
        <v>1334</v>
      </c>
      <c r="E37" s="1136" t="s">
        <v>1348</v>
      </c>
      <c r="F37" s="5474"/>
      <c r="G37" s="5461">
        <v>41300</v>
      </c>
      <c r="H37" s="534"/>
      <c r="I37" s="5461"/>
      <c r="J37" s="464"/>
      <c r="K37" s="5497">
        <f>K36-G37</f>
        <v>40927343</v>
      </c>
    </row>
    <row r="38" spans="1:11">
      <c r="A38" s="3364"/>
      <c r="B38" s="5460"/>
      <c r="C38" s="555" t="s">
        <v>1342</v>
      </c>
      <c r="D38" s="5458" t="s">
        <v>918</v>
      </c>
      <c r="E38" s="5473"/>
      <c r="F38" s="5462"/>
      <c r="G38" s="5462"/>
      <c r="H38" s="515"/>
      <c r="I38" s="5462"/>
      <c r="J38" s="559"/>
      <c r="K38" s="5497"/>
    </row>
    <row r="39" spans="1:11">
      <c r="A39" s="557"/>
      <c r="B39" s="5466"/>
      <c r="C39" s="1795"/>
      <c r="D39" s="576"/>
      <c r="E39" s="582"/>
      <c r="F39" s="577"/>
      <c r="G39" s="577"/>
      <c r="H39" s="600"/>
      <c r="I39" s="577"/>
      <c r="J39" s="585">
        <v>750</v>
      </c>
      <c r="K39" s="5496">
        <f>K37+J39</f>
        <v>40928093</v>
      </c>
    </row>
    <row r="40" spans="1:11">
      <c r="A40" s="9515"/>
      <c r="B40" s="1005"/>
      <c r="C40" s="550" t="s">
        <v>1110</v>
      </c>
      <c r="D40" s="5457" t="s">
        <v>1334</v>
      </c>
      <c r="E40" s="5459" t="s">
        <v>1348</v>
      </c>
      <c r="F40" s="534"/>
      <c r="G40" s="5461">
        <v>405000</v>
      </c>
      <c r="H40" s="534"/>
      <c r="I40" s="5461"/>
      <c r="J40" s="537"/>
      <c r="K40" s="5497">
        <f>K39-G40</f>
        <v>40523093</v>
      </c>
    </row>
    <row r="41" spans="1:11">
      <c r="A41" s="9516"/>
      <c r="B41" s="533"/>
      <c r="C41" s="551" t="s">
        <v>1333</v>
      </c>
      <c r="D41" s="5458" t="s">
        <v>918</v>
      </c>
      <c r="E41" s="5460"/>
      <c r="F41" s="537"/>
      <c r="G41" s="5462"/>
      <c r="H41" s="537"/>
      <c r="I41" s="5462"/>
      <c r="J41" s="537"/>
      <c r="K41" s="5497"/>
    </row>
    <row r="42" spans="1:11">
      <c r="A42" s="3365"/>
      <c r="B42" s="1988"/>
      <c r="C42" s="1795"/>
      <c r="D42" s="576"/>
      <c r="E42" s="582"/>
      <c r="F42" s="586"/>
      <c r="G42" s="586"/>
      <c r="H42" s="586"/>
      <c r="I42" s="586"/>
      <c r="J42" s="585">
        <v>3600</v>
      </c>
      <c r="K42" s="5496">
        <f>K40+J42</f>
        <v>40526693</v>
      </c>
    </row>
    <row r="43" spans="1:11">
      <c r="A43" s="9515"/>
      <c r="B43" s="1005"/>
      <c r="C43" s="556" t="s">
        <v>815</v>
      </c>
      <c r="D43" s="5457" t="s">
        <v>1283</v>
      </c>
      <c r="E43" s="5459" t="s">
        <v>1346</v>
      </c>
      <c r="F43" s="5461"/>
      <c r="G43" s="5461">
        <v>595439</v>
      </c>
      <c r="H43" s="534"/>
      <c r="I43" s="5461"/>
      <c r="J43" s="595"/>
      <c r="K43" s="5497">
        <f>K42-G43</f>
        <v>39931254</v>
      </c>
    </row>
    <row r="44" spans="1:11">
      <c r="A44" s="9516"/>
      <c r="B44" s="533"/>
      <c r="C44" s="555" t="s">
        <v>1282</v>
      </c>
      <c r="D44" s="5458" t="s">
        <v>250</v>
      </c>
      <c r="E44" s="5460"/>
      <c r="F44" s="5462"/>
      <c r="G44" s="5462"/>
      <c r="H44" s="515"/>
      <c r="I44" s="5462"/>
      <c r="J44" s="595"/>
      <c r="K44" s="5497"/>
    </row>
    <row r="45" spans="1:11">
      <c r="A45" s="3365"/>
      <c r="B45" s="1988"/>
      <c r="C45" s="532"/>
      <c r="D45" s="576"/>
      <c r="E45" s="582"/>
      <c r="F45" s="577"/>
      <c r="G45" s="577"/>
      <c r="H45" s="1962"/>
      <c r="I45" s="577"/>
      <c r="J45" s="585">
        <v>1800</v>
      </c>
      <c r="K45" s="5496">
        <f>K43+J45</f>
        <v>39933054</v>
      </c>
    </row>
    <row r="46" spans="1:11">
      <c r="A46" s="9515"/>
      <c r="B46" s="5459"/>
      <c r="C46" s="474" t="s">
        <v>796</v>
      </c>
      <c r="D46" s="518" t="s">
        <v>1283</v>
      </c>
      <c r="E46" s="5459" t="s">
        <v>1346</v>
      </c>
      <c r="F46" s="5474"/>
      <c r="G46" s="5461">
        <v>96300</v>
      </c>
      <c r="H46" s="5461"/>
      <c r="I46" s="5461"/>
      <c r="J46" s="595"/>
      <c r="K46" s="5497">
        <f>K45-G46</f>
        <v>39836754</v>
      </c>
    </row>
    <row r="47" spans="1:11">
      <c r="A47" s="9516"/>
      <c r="B47" s="5460"/>
      <c r="C47" s="477" t="s">
        <v>1341</v>
      </c>
      <c r="D47" s="519" t="s">
        <v>250</v>
      </c>
      <c r="E47" s="5460"/>
      <c r="F47" s="5462"/>
      <c r="G47" s="5462"/>
      <c r="H47" s="5462"/>
      <c r="I47" s="5462"/>
      <c r="J47" s="559"/>
      <c r="K47" s="5497"/>
    </row>
    <row r="48" spans="1:11">
      <c r="A48" s="554"/>
      <c r="B48" s="527"/>
      <c r="C48" s="532"/>
      <c r="D48" s="576"/>
      <c r="E48" s="582"/>
      <c r="F48" s="577"/>
      <c r="G48" s="577"/>
      <c r="H48" s="600"/>
      <c r="I48" s="577"/>
      <c r="J48" s="585">
        <v>750</v>
      </c>
      <c r="K48" s="5496">
        <f>K46+J48</f>
        <v>39837504</v>
      </c>
    </row>
    <row r="49" spans="1:11">
      <c r="A49" s="525"/>
      <c r="B49" s="5459"/>
      <c r="C49" s="497" t="s">
        <v>821</v>
      </c>
      <c r="D49" s="5457" t="s">
        <v>558</v>
      </c>
      <c r="E49" s="5472" t="s">
        <v>251</v>
      </c>
      <c r="F49" s="5461"/>
      <c r="G49" s="5461">
        <v>638449</v>
      </c>
      <c r="H49" s="537"/>
      <c r="I49" s="5461"/>
      <c r="J49" s="537"/>
      <c r="K49" s="5492">
        <f>K48-G49</f>
        <v>39199055</v>
      </c>
    </row>
    <row r="50" spans="1:11">
      <c r="A50" s="554"/>
      <c r="B50" s="5460"/>
      <c r="C50" s="497" t="s">
        <v>1018</v>
      </c>
      <c r="D50" s="5458" t="s">
        <v>250</v>
      </c>
      <c r="E50" s="5473"/>
      <c r="F50" s="5462"/>
      <c r="G50" s="5462"/>
      <c r="H50" s="537"/>
      <c r="I50" s="5462"/>
      <c r="J50" s="537"/>
      <c r="K50" s="5493"/>
    </row>
    <row r="51" spans="1:11">
      <c r="A51" s="2497"/>
      <c r="B51" s="5466"/>
      <c r="C51" s="532"/>
      <c r="D51" s="576"/>
      <c r="E51" s="582"/>
      <c r="F51" s="586"/>
      <c r="G51" s="586"/>
      <c r="H51" s="586"/>
      <c r="I51" s="586"/>
      <c r="J51" s="585">
        <v>1800</v>
      </c>
      <c r="K51" s="5493">
        <f>K49+J51</f>
        <v>39200855</v>
      </c>
    </row>
    <row r="52" spans="1:11">
      <c r="A52" s="525"/>
      <c r="B52" s="5459"/>
      <c r="C52" s="497" t="s">
        <v>799</v>
      </c>
      <c r="D52" s="5457" t="s">
        <v>558</v>
      </c>
      <c r="E52" s="5472" t="s">
        <v>251</v>
      </c>
      <c r="F52" s="5474"/>
      <c r="G52" s="5461">
        <v>163800</v>
      </c>
      <c r="H52" s="537"/>
      <c r="I52" s="5461"/>
      <c r="J52" s="537"/>
      <c r="K52" s="5492">
        <f>K51-G52</f>
        <v>39037055</v>
      </c>
    </row>
    <row r="53" spans="1:11">
      <c r="A53" s="554"/>
      <c r="B53" s="5460"/>
      <c r="C53" s="497" t="s">
        <v>800</v>
      </c>
      <c r="D53" s="5458" t="s">
        <v>250</v>
      </c>
      <c r="E53" s="5473"/>
      <c r="F53" s="5462"/>
      <c r="G53" s="5462"/>
      <c r="H53" s="537"/>
      <c r="I53" s="5462"/>
      <c r="J53" s="537"/>
      <c r="K53" s="5493"/>
    </row>
    <row r="54" spans="1:11">
      <c r="A54" s="2497"/>
      <c r="B54" s="5466"/>
      <c r="C54" s="532"/>
      <c r="D54" s="576"/>
      <c r="E54" s="582"/>
      <c r="F54" s="586"/>
      <c r="G54" s="586"/>
      <c r="H54" s="586"/>
      <c r="I54" s="586"/>
      <c r="J54" s="585">
        <v>750</v>
      </c>
      <c r="K54" s="5493">
        <f>K52+J54</f>
        <v>39037805</v>
      </c>
    </row>
    <row r="55" spans="1:11">
      <c r="A55" s="525"/>
      <c r="B55" s="5459"/>
      <c r="C55" s="517" t="s">
        <v>796</v>
      </c>
      <c r="D55" s="5457" t="s">
        <v>1036</v>
      </c>
      <c r="E55" s="5459" t="s">
        <v>499</v>
      </c>
      <c r="F55" s="5474"/>
      <c r="G55" s="5461">
        <v>52300</v>
      </c>
      <c r="H55" s="534"/>
      <c r="I55" s="5461"/>
      <c r="J55" s="595"/>
      <c r="K55" s="5492">
        <f>K54-G55</f>
        <v>38985505</v>
      </c>
    </row>
    <row r="56" spans="1:11">
      <c r="A56" s="554"/>
      <c r="B56" s="5460"/>
      <c r="C56" s="555" t="s">
        <v>802</v>
      </c>
      <c r="D56" s="5458" t="s">
        <v>200</v>
      </c>
      <c r="E56" s="5460"/>
      <c r="F56" s="5462"/>
      <c r="G56" s="5462"/>
      <c r="H56" s="515"/>
      <c r="I56" s="5462"/>
      <c r="J56" s="559"/>
      <c r="K56" s="5493"/>
    </row>
    <row r="57" spans="1:11">
      <c r="A57" s="2497"/>
      <c r="B57" s="5466"/>
      <c r="C57" s="532"/>
      <c r="D57" s="576"/>
      <c r="E57" s="582"/>
      <c r="F57" s="577"/>
      <c r="G57" s="577"/>
      <c r="H57" s="600"/>
      <c r="I57" s="577"/>
      <c r="J57" s="585">
        <v>750</v>
      </c>
      <c r="K57" s="5493">
        <f>K55+J57</f>
        <v>38986255</v>
      </c>
    </row>
    <row r="58" spans="1:11">
      <c r="A58" s="525"/>
      <c r="B58" s="5459"/>
      <c r="C58" s="474" t="s">
        <v>781</v>
      </c>
      <c r="D58" s="5457" t="s">
        <v>1285</v>
      </c>
      <c r="E58" s="5459" t="s">
        <v>1320</v>
      </c>
      <c r="F58" s="5461"/>
      <c r="G58" s="5461">
        <v>20140</v>
      </c>
      <c r="H58" s="534"/>
      <c r="I58" s="5461"/>
      <c r="J58" s="5475"/>
      <c r="K58" s="5492">
        <f>K57-G58</f>
        <v>38966115</v>
      </c>
    </row>
    <row r="59" spans="1:11">
      <c r="A59" s="554"/>
      <c r="B59" s="5460"/>
      <c r="C59" s="477" t="s">
        <v>1092</v>
      </c>
      <c r="D59" s="5458" t="s">
        <v>38</v>
      </c>
      <c r="E59" s="5460"/>
      <c r="F59" s="5462"/>
      <c r="G59" s="5462"/>
      <c r="H59" s="515"/>
      <c r="I59" s="5462"/>
      <c r="J59" s="5476"/>
      <c r="K59" s="5493"/>
    </row>
    <row r="60" spans="1:11">
      <c r="A60" s="2497"/>
      <c r="B60" s="5466"/>
      <c r="C60" s="1436"/>
      <c r="D60" s="1436"/>
      <c r="E60" s="1436"/>
      <c r="F60" s="577"/>
      <c r="G60" s="577"/>
      <c r="H60" s="600"/>
      <c r="I60" s="577"/>
      <c r="J60" s="604">
        <v>1500</v>
      </c>
      <c r="K60" s="5493">
        <f>K58+J60</f>
        <v>38967615</v>
      </c>
    </row>
    <row r="61" spans="1:11">
      <c r="A61" s="525"/>
      <c r="B61" s="5459"/>
      <c r="C61" s="556" t="s">
        <v>781</v>
      </c>
      <c r="D61" s="5457" t="s">
        <v>1344</v>
      </c>
      <c r="E61" s="1136" t="s">
        <v>1349</v>
      </c>
      <c r="F61" s="5461"/>
      <c r="G61" s="5470">
        <v>102140</v>
      </c>
      <c r="H61" s="5461"/>
      <c r="I61" s="5461"/>
      <c r="J61" s="5475"/>
      <c r="K61" s="5492">
        <f>K60-G61</f>
        <v>38865475</v>
      </c>
    </row>
    <row r="62" spans="1:11">
      <c r="A62" s="554"/>
      <c r="B62" s="5460"/>
      <c r="C62" s="555" t="s">
        <v>1343</v>
      </c>
      <c r="D62" s="5458" t="s">
        <v>1543</v>
      </c>
      <c r="E62" s="5473"/>
      <c r="F62" s="5462"/>
      <c r="G62" s="5471"/>
      <c r="H62" s="5462"/>
      <c r="I62" s="5462"/>
      <c r="J62" s="5476"/>
      <c r="K62" s="5493"/>
    </row>
    <row r="63" spans="1:11">
      <c r="A63" s="554"/>
      <c r="B63" s="5466"/>
      <c r="C63" s="532"/>
      <c r="D63" s="576"/>
      <c r="E63" s="582"/>
      <c r="F63" s="577"/>
      <c r="G63" s="577"/>
      <c r="H63" s="600"/>
      <c r="I63" s="577"/>
      <c r="J63" s="604">
        <v>1500</v>
      </c>
      <c r="K63" s="5493">
        <f>K61+J63</f>
        <v>38866975</v>
      </c>
    </row>
    <row r="64" spans="1:11">
      <c r="A64" s="525"/>
      <c r="B64" s="5459"/>
      <c r="C64" s="556" t="s">
        <v>781</v>
      </c>
      <c r="D64" s="5457" t="s">
        <v>1344</v>
      </c>
      <c r="E64" s="1136" t="s">
        <v>1349</v>
      </c>
      <c r="F64" s="5461"/>
      <c r="G64" s="5470">
        <v>24140</v>
      </c>
      <c r="H64" s="5461"/>
      <c r="I64" s="5461"/>
      <c r="J64" s="5475"/>
      <c r="K64" s="5492">
        <f>K63-G64</f>
        <v>38842835</v>
      </c>
    </row>
    <row r="65" spans="1:11">
      <c r="A65" s="554"/>
      <c r="B65" s="5460"/>
      <c r="C65" s="555" t="s">
        <v>2121</v>
      </c>
      <c r="D65" s="5458" t="s">
        <v>1543</v>
      </c>
      <c r="E65" s="5473"/>
      <c r="F65" s="5462"/>
      <c r="G65" s="5471"/>
      <c r="H65" s="5462"/>
      <c r="I65" s="5462"/>
      <c r="J65" s="5476"/>
      <c r="K65" s="5493"/>
    </row>
    <row r="66" spans="1:11">
      <c r="A66" s="554"/>
      <c r="B66" s="5466"/>
      <c r="C66" s="532"/>
      <c r="D66" s="576"/>
      <c r="E66" s="582"/>
      <c r="F66" s="577"/>
      <c r="G66" s="577"/>
      <c r="H66" s="600"/>
      <c r="I66" s="577"/>
      <c r="J66" s="604">
        <v>1500</v>
      </c>
      <c r="K66" s="5493">
        <f>K64+J66</f>
        <v>38844335</v>
      </c>
    </row>
    <row r="67" spans="1:11">
      <c r="A67" s="525"/>
      <c r="B67" s="5459"/>
      <c r="C67" s="517" t="s">
        <v>781</v>
      </c>
      <c r="D67" s="5457" t="s">
        <v>1560</v>
      </c>
      <c r="E67" s="5459" t="s">
        <v>1603</v>
      </c>
      <c r="F67" s="5461"/>
      <c r="G67" s="5461">
        <v>39140</v>
      </c>
      <c r="H67" s="5461"/>
      <c r="I67" s="5461"/>
      <c r="J67" s="5475"/>
      <c r="K67" s="5492">
        <f>K66-G67</f>
        <v>38805195</v>
      </c>
    </row>
    <row r="68" spans="1:11">
      <c r="A68" s="554"/>
      <c r="B68" s="5460"/>
      <c r="C68" s="477" t="s">
        <v>1559</v>
      </c>
      <c r="D68" s="5458" t="s">
        <v>38</v>
      </c>
      <c r="E68" s="5460"/>
      <c r="F68" s="5462"/>
      <c r="G68" s="5462"/>
      <c r="H68" s="5462"/>
      <c r="I68" s="5462"/>
      <c r="J68" s="5476"/>
      <c r="K68" s="5493"/>
    </row>
    <row r="69" spans="1:11">
      <c r="A69" s="554"/>
      <c r="B69" s="5466"/>
      <c r="C69" s="532"/>
      <c r="D69" s="583"/>
      <c r="E69" s="582"/>
      <c r="F69" s="575"/>
      <c r="G69" s="575"/>
      <c r="H69" s="586"/>
      <c r="I69" s="575"/>
      <c r="J69" s="585">
        <v>1500</v>
      </c>
      <c r="K69" s="5493">
        <f>K67+J69</f>
        <v>38806695</v>
      </c>
    </row>
    <row r="70" spans="1:11">
      <c r="A70" s="525"/>
      <c r="B70" s="5459"/>
      <c r="C70" s="474" t="s">
        <v>815</v>
      </c>
      <c r="D70" s="485" t="s">
        <v>1887</v>
      </c>
      <c r="E70" s="5459" t="s">
        <v>1888</v>
      </c>
      <c r="F70" s="5474"/>
      <c r="G70" s="5461">
        <v>1310900</v>
      </c>
      <c r="H70" s="5467"/>
      <c r="I70" s="5461"/>
      <c r="J70" s="534"/>
      <c r="K70" s="5492">
        <f>K69-G70</f>
        <v>37495795</v>
      </c>
    </row>
    <row r="71" spans="1:11">
      <c r="A71" s="554"/>
      <c r="B71" s="5460"/>
      <c r="C71" s="477" t="s">
        <v>1886</v>
      </c>
      <c r="D71" s="486" t="s">
        <v>1951</v>
      </c>
      <c r="E71" s="5460"/>
      <c r="F71" s="5462"/>
      <c r="G71" s="5462"/>
      <c r="H71" s="5468"/>
      <c r="I71" s="5462"/>
      <c r="J71" s="537"/>
      <c r="K71" s="5493"/>
    </row>
    <row r="72" spans="1:11">
      <c r="A72" s="554"/>
      <c r="B72" s="5466"/>
      <c r="C72" s="891"/>
      <c r="D72" s="891"/>
      <c r="E72" s="891"/>
      <c r="F72" s="586"/>
      <c r="G72" s="588"/>
      <c r="H72" s="586"/>
      <c r="I72" s="586"/>
      <c r="J72" s="585">
        <v>1800</v>
      </c>
      <c r="K72" s="5493">
        <f>K70+J72</f>
        <v>37497595</v>
      </c>
    </row>
    <row r="73" spans="1:11">
      <c r="A73" s="525"/>
      <c r="B73" s="5459"/>
      <c r="C73" s="474" t="s">
        <v>815</v>
      </c>
      <c r="D73" s="485" t="s">
        <v>1887</v>
      </c>
      <c r="E73" s="5459" t="s">
        <v>1888</v>
      </c>
      <c r="F73" s="5461"/>
      <c r="G73" s="5461">
        <v>554375</v>
      </c>
      <c r="H73" s="534"/>
      <c r="I73" s="5461"/>
      <c r="J73" s="537"/>
      <c r="K73" s="5492">
        <f>K72-G73</f>
        <v>36943220</v>
      </c>
    </row>
    <row r="74" spans="1:11">
      <c r="A74" s="554"/>
      <c r="B74" s="5460"/>
      <c r="C74" s="477" t="s">
        <v>1889</v>
      </c>
      <c r="D74" s="486" t="s">
        <v>1951</v>
      </c>
      <c r="E74" s="5460"/>
      <c r="F74" s="5462"/>
      <c r="G74" s="5462"/>
      <c r="H74" s="537"/>
      <c r="I74" s="5462"/>
      <c r="J74" s="537"/>
      <c r="K74" s="5493"/>
    </row>
    <row r="75" spans="1:11">
      <c r="A75" s="554"/>
      <c r="B75" s="5466"/>
      <c r="C75" s="532"/>
      <c r="D75" s="576"/>
      <c r="E75" s="582"/>
      <c r="F75" s="586"/>
      <c r="G75" s="586"/>
      <c r="H75" s="586"/>
      <c r="I75" s="586"/>
      <c r="J75" s="585">
        <v>1800</v>
      </c>
      <c r="K75" s="5496">
        <f>K73+J75</f>
        <v>36945020</v>
      </c>
    </row>
    <row r="76" spans="1:11">
      <c r="A76" s="525"/>
      <c r="B76" s="5459"/>
      <c r="C76" s="474" t="s">
        <v>815</v>
      </c>
      <c r="D76" s="5457" t="s">
        <v>568</v>
      </c>
      <c r="E76" s="5459" t="s">
        <v>715</v>
      </c>
      <c r="F76" s="5461"/>
      <c r="G76" s="5461">
        <v>477664</v>
      </c>
      <c r="H76" s="5461"/>
      <c r="I76" s="5461"/>
      <c r="J76" s="464"/>
      <c r="K76" s="5492">
        <f>K75-G76</f>
        <v>36467356</v>
      </c>
    </row>
    <row r="77" spans="1:11">
      <c r="A77" s="554"/>
      <c r="B77" s="5460"/>
      <c r="C77" s="477" t="s">
        <v>833</v>
      </c>
      <c r="D77" s="5458" t="s">
        <v>250</v>
      </c>
      <c r="E77" s="5460"/>
      <c r="F77" s="5462"/>
      <c r="G77" s="5462"/>
      <c r="H77" s="5462"/>
      <c r="I77" s="5462"/>
      <c r="J77" s="559"/>
      <c r="K77" s="5493"/>
    </row>
    <row r="78" spans="1:11">
      <c r="A78" s="554"/>
      <c r="B78" s="5466"/>
      <c r="C78" s="528"/>
      <c r="D78" s="576"/>
      <c r="E78" s="528"/>
      <c r="F78" s="528"/>
      <c r="G78" s="585"/>
      <c r="H78" s="600"/>
      <c r="I78" s="577"/>
      <c r="J78" s="604">
        <v>1800</v>
      </c>
      <c r="K78" s="5493">
        <f>K76+J78</f>
        <v>36469156</v>
      </c>
    </row>
    <row r="79" spans="1:11">
      <c r="A79" s="525"/>
      <c r="B79" s="5459"/>
      <c r="C79" s="474" t="s">
        <v>781</v>
      </c>
      <c r="D79" s="518" t="s">
        <v>568</v>
      </c>
      <c r="E79" s="5459" t="s">
        <v>715</v>
      </c>
      <c r="F79" s="5461"/>
      <c r="G79" s="5461">
        <v>39240</v>
      </c>
      <c r="H79" s="5461"/>
      <c r="I79" s="5461"/>
      <c r="J79" s="5461"/>
      <c r="K79" s="5492">
        <f>K78-G79</f>
        <v>36429916</v>
      </c>
    </row>
    <row r="80" spans="1:11">
      <c r="A80" s="554"/>
      <c r="B80" s="5460"/>
      <c r="C80" s="477" t="s">
        <v>793</v>
      </c>
      <c r="D80" s="519" t="s">
        <v>250</v>
      </c>
      <c r="E80" s="5460"/>
      <c r="F80" s="5462"/>
      <c r="G80" s="5462"/>
      <c r="H80" s="5462"/>
      <c r="I80" s="5462"/>
      <c r="J80" s="5462"/>
      <c r="K80" s="5493"/>
    </row>
    <row r="81" spans="1:11">
      <c r="A81" s="554"/>
      <c r="B81" s="5466"/>
      <c r="C81" s="532"/>
      <c r="D81" s="576"/>
      <c r="E81" s="582"/>
      <c r="F81" s="577"/>
      <c r="G81" s="577"/>
      <c r="H81" s="600"/>
      <c r="I81" s="577"/>
      <c r="J81" s="604">
        <v>1500</v>
      </c>
      <c r="K81" s="5493">
        <f>K79+J81</f>
        <v>36431416</v>
      </c>
    </row>
    <row r="82" spans="1:11">
      <c r="A82" s="525"/>
      <c r="B82" s="5459"/>
      <c r="C82" s="474" t="s">
        <v>815</v>
      </c>
      <c r="D82" s="5457" t="s">
        <v>568</v>
      </c>
      <c r="E82" s="5459" t="s">
        <v>715</v>
      </c>
      <c r="F82" s="5461"/>
      <c r="G82" s="5470">
        <v>46951</v>
      </c>
      <c r="H82" s="5461"/>
      <c r="I82" s="5461"/>
      <c r="J82" s="5475"/>
      <c r="K82" s="1977">
        <f>K81-G82</f>
        <v>36384465</v>
      </c>
    </row>
    <row r="83" spans="1:11">
      <c r="A83" s="554"/>
      <c r="B83" s="5460"/>
      <c r="C83" s="477" t="s">
        <v>832</v>
      </c>
      <c r="D83" s="5458" t="s">
        <v>250</v>
      </c>
      <c r="E83" s="5460"/>
      <c r="F83" s="5462"/>
      <c r="G83" s="5471"/>
      <c r="H83" s="5462"/>
      <c r="I83" s="5462"/>
      <c r="J83" s="5476"/>
      <c r="K83" s="1978"/>
    </row>
    <row r="84" spans="1:11">
      <c r="A84" s="554"/>
      <c r="B84" s="5466"/>
      <c r="C84" s="532"/>
      <c r="D84" s="576"/>
      <c r="E84" s="605"/>
      <c r="F84" s="577"/>
      <c r="G84" s="577"/>
      <c r="H84" s="600"/>
      <c r="I84" s="577"/>
      <c r="J84" s="604">
        <v>1800</v>
      </c>
      <c r="K84" s="1978">
        <f>K82+J84</f>
        <v>36386265</v>
      </c>
    </row>
    <row r="85" spans="1:11">
      <c r="A85" s="525"/>
      <c r="B85" s="5459"/>
      <c r="C85" s="517" t="s">
        <v>796</v>
      </c>
      <c r="D85" s="5457" t="s">
        <v>1983</v>
      </c>
      <c r="E85" s="5459" t="s">
        <v>1985</v>
      </c>
      <c r="F85" s="5474"/>
      <c r="G85" s="5461">
        <v>136300</v>
      </c>
      <c r="H85" s="537"/>
      <c r="I85" s="1975"/>
      <c r="J85" s="595"/>
      <c r="K85" s="5492">
        <f>K84-G85</f>
        <v>36249965</v>
      </c>
    </row>
    <row r="86" spans="1:11">
      <c r="A86" s="554"/>
      <c r="B86" s="5460"/>
      <c r="C86" s="555" t="s">
        <v>1982</v>
      </c>
      <c r="D86" s="5458" t="s">
        <v>1984</v>
      </c>
      <c r="E86" s="5460"/>
      <c r="F86" s="5462"/>
      <c r="G86" s="5462"/>
      <c r="H86" s="515"/>
      <c r="I86" s="1976"/>
      <c r="J86" s="595"/>
      <c r="K86" s="5493"/>
    </row>
    <row r="87" spans="1:11">
      <c r="A87" s="554"/>
      <c r="B87" s="5466"/>
      <c r="C87" s="532"/>
      <c r="D87" s="528"/>
      <c r="E87" s="584"/>
      <c r="F87" s="577"/>
      <c r="G87" s="577"/>
      <c r="H87" s="600"/>
      <c r="I87" s="2034"/>
      <c r="J87" s="585">
        <v>750</v>
      </c>
      <c r="K87" s="5493">
        <f>K85+J87</f>
        <v>36250715</v>
      </c>
    </row>
    <row r="88" spans="1:11">
      <c r="A88" s="525"/>
      <c r="B88" s="5459"/>
      <c r="C88" s="556" t="s">
        <v>815</v>
      </c>
      <c r="D88" s="5457" t="s">
        <v>1657</v>
      </c>
      <c r="E88" s="5459" t="s">
        <v>135</v>
      </c>
      <c r="F88" s="5461"/>
      <c r="G88" s="5461">
        <v>137622</v>
      </c>
      <c r="H88" s="5461"/>
      <c r="I88" s="5461"/>
      <c r="J88" s="595"/>
      <c r="K88" s="5492">
        <f>K87-G88</f>
        <v>36113093</v>
      </c>
    </row>
    <row r="89" spans="1:11">
      <c r="A89" s="554"/>
      <c r="B89" s="5460"/>
      <c r="C89" s="555" t="s">
        <v>1656</v>
      </c>
      <c r="D89" s="5458" t="s">
        <v>956</v>
      </c>
      <c r="E89" s="5460"/>
      <c r="F89" s="5462"/>
      <c r="G89" s="5462"/>
      <c r="H89" s="5462"/>
      <c r="I89" s="5462"/>
      <c r="J89" s="559"/>
      <c r="K89" s="5493"/>
    </row>
    <row r="90" spans="1:11">
      <c r="A90" s="554"/>
      <c r="B90" s="5466"/>
      <c r="C90" s="532"/>
      <c r="D90" s="576"/>
      <c r="E90" s="605"/>
      <c r="F90" s="577"/>
      <c r="G90" s="577"/>
      <c r="H90" s="586"/>
      <c r="I90" s="577"/>
      <c r="J90" s="585">
        <v>1800</v>
      </c>
      <c r="K90" s="5493">
        <f>K88+J90</f>
        <v>36114893</v>
      </c>
    </row>
    <row r="91" spans="1:11">
      <c r="A91" s="525"/>
      <c r="B91" s="5459"/>
      <c r="C91" s="556" t="s">
        <v>796</v>
      </c>
      <c r="D91" s="5457" t="s">
        <v>1657</v>
      </c>
      <c r="E91" s="5459" t="s">
        <v>135</v>
      </c>
      <c r="F91" s="5461"/>
      <c r="G91" s="5461">
        <v>111300</v>
      </c>
      <c r="H91" s="537"/>
      <c r="I91" s="5461"/>
      <c r="J91" s="595"/>
      <c r="K91" s="5492">
        <f>K90-G91</f>
        <v>36003593</v>
      </c>
    </row>
    <row r="92" spans="1:11">
      <c r="A92" s="554"/>
      <c r="B92" s="5460"/>
      <c r="C92" s="555" t="s">
        <v>1658</v>
      </c>
      <c r="D92" s="5458" t="s">
        <v>956</v>
      </c>
      <c r="E92" s="5460"/>
      <c r="F92" s="5462"/>
      <c r="G92" s="5462"/>
      <c r="H92" s="515"/>
      <c r="I92" s="5462"/>
      <c r="J92" s="559"/>
      <c r="K92" s="5493"/>
    </row>
    <row r="93" spans="1:11">
      <c r="A93" s="554"/>
      <c r="B93" s="5466"/>
      <c r="C93" s="532"/>
      <c r="D93" s="576"/>
      <c r="E93" s="582"/>
      <c r="F93" s="577"/>
      <c r="G93" s="577"/>
      <c r="H93" s="600"/>
      <c r="I93" s="577"/>
      <c r="J93" s="585">
        <v>750</v>
      </c>
      <c r="K93" s="5493">
        <f>K91+J93</f>
        <v>36004343</v>
      </c>
    </row>
    <row r="94" spans="1:11">
      <c r="A94" s="525"/>
      <c r="B94" s="5459"/>
      <c r="C94" s="556" t="s">
        <v>1710</v>
      </c>
      <c r="D94" s="5479" t="s">
        <v>1766</v>
      </c>
      <c r="E94" s="974"/>
      <c r="F94" s="5474"/>
      <c r="G94" s="5461"/>
      <c r="H94" s="5461">
        <v>874140</v>
      </c>
      <c r="I94" s="5461"/>
      <c r="J94" s="464"/>
      <c r="K94" s="5492">
        <f>K93-H94</f>
        <v>35130203</v>
      </c>
    </row>
    <row r="95" spans="1:11">
      <c r="A95" s="554"/>
      <c r="B95" s="5460"/>
      <c r="C95" s="555" t="s">
        <v>1765</v>
      </c>
      <c r="D95" s="5458"/>
      <c r="E95" s="5460"/>
      <c r="F95" s="5462"/>
      <c r="G95" s="5462"/>
      <c r="H95" s="5462"/>
      <c r="I95" s="5462"/>
      <c r="J95" s="559"/>
      <c r="K95" s="5493"/>
    </row>
    <row r="96" spans="1:11">
      <c r="A96" s="554"/>
      <c r="B96" s="5466"/>
      <c r="C96" s="1436"/>
      <c r="D96" s="1436"/>
      <c r="E96" s="1436"/>
      <c r="F96" s="577"/>
      <c r="G96" s="577"/>
      <c r="H96" s="600"/>
      <c r="I96" s="577"/>
      <c r="J96" s="585">
        <v>1500</v>
      </c>
      <c r="K96" s="5493">
        <f>K94+J96</f>
        <v>35131703</v>
      </c>
    </row>
    <row r="97" spans="1:11">
      <c r="A97" s="557"/>
      <c r="B97" s="5459"/>
      <c r="C97" s="556" t="s">
        <v>1710</v>
      </c>
      <c r="D97" s="5457" t="s">
        <v>1768</v>
      </c>
      <c r="E97" s="5459"/>
      <c r="F97" s="5474"/>
      <c r="G97" s="5461"/>
      <c r="H97" s="5461">
        <v>187140</v>
      </c>
      <c r="I97" s="5461"/>
      <c r="J97" s="464"/>
      <c r="K97" s="5492">
        <f>K96-H97</f>
        <v>34944563</v>
      </c>
    </row>
    <row r="98" spans="1:11">
      <c r="A98" s="554"/>
      <c r="B98" s="5460"/>
      <c r="C98" s="555" t="s">
        <v>1767</v>
      </c>
      <c r="D98" s="5458"/>
      <c r="E98" s="5460"/>
      <c r="F98" s="5462"/>
      <c r="G98" s="5462"/>
      <c r="H98" s="5462"/>
      <c r="I98" s="5462"/>
      <c r="J98" s="559"/>
      <c r="K98" s="5493"/>
    </row>
    <row r="99" spans="1:11">
      <c r="A99" s="554"/>
      <c r="B99" s="5466"/>
      <c r="C99" s="1436"/>
      <c r="D99" s="1436"/>
      <c r="E99" s="1436"/>
      <c r="F99" s="577"/>
      <c r="G99" s="577"/>
      <c r="H99" s="600"/>
      <c r="I99" s="577"/>
      <c r="J99" s="585">
        <v>1500</v>
      </c>
      <c r="K99" s="5493">
        <f>K97+J99</f>
        <v>34946063</v>
      </c>
    </row>
    <row r="100" spans="1:11">
      <c r="A100" s="557"/>
      <c r="B100" s="5459"/>
      <c r="C100" s="556" t="s">
        <v>1710</v>
      </c>
      <c r="D100" s="5457" t="s">
        <v>1770</v>
      </c>
      <c r="E100" s="5459"/>
      <c r="F100" s="5474"/>
      <c r="G100" s="5461"/>
      <c r="H100" s="5461">
        <v>389640</v>
      </c>
      <c r="I100" s="5461"/>
      <c r="J100" s="464"/>
      <c r="K100" s="5492">
        <f>K99-H100</f>
        <v>34556423</v>
      </c>
    </row>
    <row r="101" spans="1:11">
      <c r="A101" s="554"/>
      <c r="B101" s="5460"/>
      <c r="C101" s="555" t="s">
        <v>1769</v>
      </c>
      <c r="D101" s="5458"/>
      <c r="E101" s="5460"/>
      <c r="F101" s="5462"/>
      <c r="G101" s="5462"/>
      <c r="H101" s="5462"/>
      <c r="I101" s="5462"/>
      <c r="J101" s="559"/>
      <c r="K101" s="5493"/>
    </row>
    <row r="102" spans="1:11">
      <c r="A102" s="554"/>
      <c r="B102" s="5466"/>
      <c r="C102" s="532"/>
      <c r="D102" s="576"/>
      <c r="E102" s="582"/>
      <c r="F102" s="577"/>
      <c r="G102" s="577"/>
      <c r="H102" s="600"/>
      <c r="I102" s="577"/>
      <c r="J102" s="585">
        <v>1500</v>
      </c>
      <c r="K102" s="5493">
        <f>K100+J102</f>
        <v>34557923</v>
      </c>
    </row>
    <row r="103" spans="1:11">
      <c r="A103" s="525"/>
      <c r="B103" s="5459"/>
      <c r="C103" s="556" t="s">
        <v>1710</v>
      </c>
      <c r="D103" s="5457" t="s">
        <v>956</v>
      </c>
      <c r="E103" s="5459"/>
      <c r="F103" s="5461"/>
      <c r="G103" s="5461"/>
      <c r="H103" s="5461">
        <v>12159900</v>
      </c>
      <c r="I103" s="5461"/>
      <c r="J103" s="595"/>
      <c r="K103" s="5492">
        <f>K102-H103</f>
        <v>22398023</v>
      </c>
    </row>
    <row r="104" spans="1:11">
      <c r="A104" s="554"/>
      <c r="B104" s="5460"/>
      <c r="C104" s="555" t="s">
        <v>1771</v>
      </c>
      <c r="D104" s="5458"/>
      <c r="E104" s="5460"/>
      <c r="F104" s="5462"/>
      <c r="G104" s="5462"/>
      <c r="H104" s="5462"/>
      <c r="I104" s="5462"/>
      <c r="J104" s="559"/>
      <c r="K104" s="5493"/>
    </row>
    <row r="105" spans="1:11">
      <c r="A105" s="554"/>
      <c r="B105" s="5466"/>
      <c r="C105" s="532"/>
      <c r="D105" s="576"/>
      <c r="E105" s="582"/>
      <c r="F105" s="577"/>
      <c r="G105" s="577"/>
      <c r="H105" s="600"/>
      <c r="I105" s="577"/>
      <c r="J105" s="585">
        <v>1500</v>
      </c>
      <c r="K105" s="5493">
        <f>K103+J105</f>
        <v>22399523</v>
      </c>
    </row>
    <row r="106" spans="1:11">
      <c r="A106" s="557"/>
      <c r="B106" s="5459"/>
      <c r="C106" s="556" t="s">
        <v>1710</v>
      </c>
      <c r="D106" s="5457" t="s">
        <v>1945</v>
      </c>
      <c r="E106" s="5459"/>
      <c r="F106" s="5461"/>
      <c r="G106" s="5461"/>
      <c r="H106" s="5461">
        <v>522640</v>
      </c>
      <c r="I106" s="5461"/>
      <c r="J106" s="595"/>
      <c r="K106" s="5492">
        <f>K105-H106</f>
        <v>21876883</v>
      </c>
    </row>
    <row r="107" spans="1:11">
      <c r="A107" s="554"/>
      <c r="B107" s="5460"/>
      <c r="C107" s="555" t="s">
        <v>1944</v>
      </c>
      <c r="D107" s="5458"/>
      <c r="E107" s="5460"/>
      <c r="F107" s="5462"/>
      <c r="G107" s="5462"/>
      <c r="H107" s="5462"/>
      <c r="I107" s="5462"/>
      <c r="J107" s="559"/>
      <c r="K107" s="5493"/>
    </row>
    <row r="108" spans="1:11">
      <c r="A108" s="554"/>
      <c r="B108" s="5466"/>
      <c r="C108" s="532"/>
      <c r="D108" s="576"/>
      <c r="E108" s="582"/>
      <c r="F108" s="577"/>
      <c r="G108" s="577"/>
      <c r="H108" s="600"/>
      <c r="I108" s="577"/>
      <c r="J108" s="585">
        <v>1500</v>
      </c>
      <c r="K108" s="5493">
        <f>K106+J108</f>
        <v>21878383</v>
      </c>
    </row>
    <row r="109" spans="1:11">
      <c r="A109" s="525"/>
      <c r="B109" s="5459"/>
      <c r="C109" s="556" t="s">
        <v>1710</v>
      </c>
      <c r="D109" s="5457" t="s">
        <v>2049</v>
      </c>
      <c r="E109" s="5459"/>
      <c r="F109" s="5474"/>
      <c r="G109" s="5461"/>
      <c r="H109" s="5461">
        <v>912140</v>
      </c>
      <c r="I109" s="5461"/>
      <c r="J109" s="464"/>
      <c r="K109" s="5492">
        <f>K108-H109</f>
        <v>20966243</v>
      </c>
    </row>
    <row r="110" spans="1:11">
      <c r="A110" s="554"/>
      <c r="B110" s="5460"/>
      <c r="C110" s="555" t="s">
        <v>2050</v>
      </c>
      <c r="D110" s="5458"/>
      <c r="E110" s="5460"/>
      <c r="F110" s="5462"/>
      <c r="G110" s="5462"/>
      <c r="H110" s="5462"/>
      <c r="I110" s="5462"/>
      <c r="J110" s="559"/>
      <c r="K110" s="5493"/>
    </row>
    <row r="111" spans="1:11">
      <c r="A111" s="554"/>
      <c r="B111" s="5466"/>
      <c r="C111" s="532"/>
      <c r="D111" s="576"/>
      <c r="E111" s="582"/>
      <c r="F111" s="577"/>
      <c r="G111" s="577"/>
      <c r="H111" s="600"/>
      <c r="I111" s="577"/>
      <c r="J111" s="585">
        <v>1500</v>
      </c>
      <c r="K111" s="5493">
        <f>K109+J111</f>
        <v>20967743</v>
      </c>
    </row>
    <row r="112" spans="1:11">
      <c r="A112" s="557"/>
      <c r="B112" s="5459"/>
      <c r="C112" s="517" t="s">
        <v>1716</v>
      </c>
      <c r="D112" s="5457" t="s">
        <v>1717</v>
      </c>
      <c r="E112" s="5459" t="s">
        <v>1423</v>
      </c>
      <c r="F112" s="5470"/>
      <c r="G112" s="5470">
        <v>183000</v>
      </c>
      <c r="H112" s="537"/>
      <c r="I112" s="1975"/>
      <c r="J112" s="595"/>
      <c r="K112" s="5492">
        <f>K111-G112</f>
        <v>20784743</v>
      </c>
    </row>
    <row r="113" spans="1:11">
      <c r="A113" s="554"/>
      <c r="B113" s="5460"/>
      <c r="C113" s="555" t="s">
        <v>1715</v>
      </c>
      <c r="D113" s="5458" t="s">
        <v>956</v>
      </c>
      <c r="E113" s="5460"/>
      <c r="F113" s="5471"/>
      <c r="G113" s="5471"/>
      <c r="H113" s="515"/>
      <c r="I113" s="1976"/>
      <c r="J113" s="595"/>
      <c r="K113" s="5493"/>
    </row>
    <row r="114" spans="1:11">
      <c r="A114" s="554"/>
      <c r="B114" s="5466"/>
      <c r="C114" s="532"/>
      <c r="D114" s="576"/>
      <c r="E114" s="582"/>
      <c r="F114" s="577"/>
      <c r="G114" s="577"/>
      <c r="H114" s="600"/>
      <c r="I114" s="2034"/>
      <c r="J114" s="585">
        <v>750</v>
      </c>
      <c r="K114" s="5493">
        <f>K112+J114</f>
        <v>20785493</v>
      </c>
    </row>
    <row r="115" spans="1:11">
      <c r="A115" s="557"/>
      <c r="B115" s="5459"/>
      <c r="C115" s="457" t="s">
        <v>781</v>
      </c>
      <c r="D115" s="5457" t="s">
        <v>2046</v>
      </c>
      <c r="E115" s="1136" t="s">
        <v>2048</v>
      </c>
      <c r="F115" s="5461"/>
      <c r="G115" s="5461">
        <v>114140</v>
      </c>
      <c r="H115" s="537"/>
      <c r="I115" s="5461"/>
      <c r="J115" s="595"/>
      <c r="K115" s="5492">
        <f>K114-G115</f>
        <v>20671353</v>
      </c>
    </row>
    <row r="116" spans="1:11">
      <c r="A116" s="554"/>
      <c r="B116" s="5460"/>
      <c r="C116" s="461" t="s">
        <v>2045</v>
      </c>
      <c r="D116" s="5458" t="s">
        <v>2047</v>
      </c>
      <c r="E116" s="5473"/>
      <c r="F116" s="5462"/>
      <c r="G116" s="5462"/>
      <c r="H116" s="515"/>
      <c r="I116" s="5462"/>
      <c r="J116" s="595"/>
      <c r="K116" s="5493"/>
    </row>
    <row r="117" spans="1:11">
      <c r="A117" s="554"/>
      <c r="B117" s="5466"/>
      <c r="C117" s="532"/>
      <c r="D117" s="576"/>
      <c r="E117" s="582"/>
      <c r="F117" s="577"/>
      <c r="G117" s="577"/>
      <c r="H117" s="600"/>
      <c r="I117" s="577"/>
      <c r="J117" s="585">
        <v>1500</v>
      </c>
      <c r="K117" s="5493">
        <f>K115+J117</f>
        <v>20672853</v>
      </c>
    </row>
    <row r="118" spans="1:11">
      <c r="A118" s="525"/>
      <c r="B118" s="5459"/>
      <c r="C118" s="474" t="s">
        <v>778</v>
      </c>
      <c r="D118" s="5457" t="s">
        <v>795</v>
      </c>
      <c r="E118" s="5459" t="s">
        <v>454</v>
      </c>
      <c r="F118" s="5461"/>
      <c r="G118" s="5461">
        <v>128640</v>
      </c>
      <c r="H118" s="537"/>
      <c r="I118" s="5461"/>
      <c r="J118" s="537"/>
      <c r="K118" s="5492">
        <f>K117-G118</f>
        <v>20544213</v>
      </c>
    </row>
    <row r="119" spans="1:11">
      <c r="A119" s="554"/>
      <c r="B119" s="5460"/>
      <c r="C119" s="477" t="s">
        <v>794</v>
      </c>
      <c r="D119" s="5458" t="s">
        <v>1345</v>
      </c>
      <c r="E119" s="5460"/>
      <c r="F119" s="5462"/>
      <c r="G119" s="5462"/>
      <c r="H119" s="515"/>
      <c r="I119" s="5462"/>
      <c r="J119" s="515"/>
      <c r="K119" s="5493"/>
    </row>
    <row r="120" spans="1:11">
      <c r="A120" s="554"/>
      <c r="B120" s="5466"/>
      <c r="C120" s="529"/>
      <c r="D120" s="583"/>
      <c r="E120" s="599"/>
      <c r="F120" s="600"/>
      <c r="G120" s="600"/>
      <c r="H120" s="600"/>
      <c r="I120" s="600"/>
      <c r="J120" s="585">
        <v>1500</v>
      </c>
      <c r="K120" s="5493">
        <f>K118+J120</f>
        <v>20545713</v>
      </c>
    </row>
    <row r="121" spans="1:11">
      <c r="A121" s="557"/>
      <c r="B121" s="5459"/>
      <c r="C121" s="474" t="s">
        <v>815</v>
      </c>
      <c r="D121" s="5457" t="s">
        <v>2163</v>
      </c>
      <c r="E121" s="5459" t="s">
        <v>2164</v>
      </c>
      <c r="F121" s="5461"/>
      <c r="G121" s="5461">
        <v>354416</v>
      </c>
      <c r="H121" s="5461"/>
      <c r="I121" s="5461"/>
      <c r="J121" s="5475"/>
      <c r="K121" s="5492">
        <f>K120-G121</f>
        <v>20191297</v>
      </c>
    </row>
    <row r="122" spans="1:11">
      <c r="A122" s="554"/>
      <c r="B122" s="5460"/>
      <c r="C122" s="477" t="s">
        <v>2165</v>
      </c>
      <c r="D122" s="5458" t="s">
        <v>1819</v>
      </c>
      <c r="E122" s="5460"/>
      <c r="F122" s="5471"/>
      <c r="G122" s="5462"/>
      <c r="H122" s="5462"/>
      <c r="I122" s="5462"/>
      <c r="J122" s="5476"/>
      <c r="K122" s="5493"/>
    </row>
    <row r="123" spans="1:11">
      <c r="A123" s="554"/>
      <c r="B123" s="5466"/>
      <c r="C123" s="529"/>
      <c r="D123" s="602"/>
      <c r="E123" s="605"/>
      <c r="F123" s="577"/>
      <c r="G123" s="577"/>
      <c r="H123" s="600"/>
      <c r="I123" s="577"/>
      <c r="J123" s="585">
        <v>1800</v>
      </c>
      <c r="K123" s="5493">
        <f>K121+J123</f>
        <v>20193097</v>
      </c>
    </row>
    <row r="124" spans="1:11">
      <c r="A124" s="525"/>
      <c r="B124" s="5459"/>
      <c r="C124" s="556" t="s">
        <v>815</v>
      </c>
      <c r="D124" s="5457" t="s">
        <v>2131</v>
      </c>
      <c r="E124" s="5459" t="s">
        <v>2132</v>
      </c>
      <c r="F124" s="5474"/>
      <c r="G124" s="5461">
        <v>499849</v>
      </c>
      <c r="H124" s="5461"/>
      <c r="I124" s="5461"/>
      <c r="J124" s="595"/>
      <c r="K124" s="5492">
        <f>K123-G124</f>
        <v>19693248</v>
      </c>
    </row>
    <row r="125" spans="1:11">
      <c r="A125" s="554"/>
      <c r="B125" s="5460"/>
      <c r="C125" s="555" t="s">
        <v>2153</v>
      </c>
      <c r="D125" s="5458" t="s">
        <v>1819</v>
      </c>
      <c r="E125" s="5460"/>
      <c r="F125" s="5462"/>
      <c r="G125" s="5462"/>
      <c r="H125" s="5462"/>
      <c r="I125" s="5462"/>
      <c r="J125" s="559"/>
      <c r="K125" s="5493"/>
    </row>
    <row r="126" spans="1:11">
      <c r="A126" s="554"/>
      <c r="B126" s="5466"/>
      <c r="C126" s="532"/>
      <c r="D126" s="576"/>
      <c r="E126" s="582"/>
      <c r="F126" s="575"/>
      <c r="G126" s="575"/>
      <c r="H126" s="600"/>
      <c r="I126" s="577"/>
      <c r="J126" s="585">
        <v>1800</v>
      </c>
      <c r="K126" s="5493">
        <f>K124+J126</f>
        <v>19695048</v>
      </c>
    </row>
    <row r="127" spans="1:11">
      <c r="A127" s="557"/>
      <c r="B127" s="5459"/>
      <c r="C127" s="556" t="s">
        <v>1837</v>
      </c>
      <c r="D127" s="5457" t="s">
        <v>2131</v>
      </c>
      <c r="E127" s="5459" t="s">
        <v>2132</v>
      </c>
      <c r="F127" s="5461"/>
      <c r="G127" s="5461">
        <v>80890</v>
      </c>
      <c r="H127" s="537"/>
      <c r="I127" s="5461"/>
      <c r="J127" s="595"/>
      <c r="K127" s="5492">
        <f>K126-G127</f>
        <v>19614158</v>
      </c>
    </row>
    <row r="128" spans="1:11">
      <c r="A128" s="554"/>
      <c r="B128" s="5460"/>
      <c r="C128" s="555" t="s">
        <v>2130</v>
      </c>
      <c r="D128" s="5458" t="s">
        <v>1819</v>
      </c>
      <c r="E128" s="5460"/>
      <c r="F128" s="5462"/>
      <c r="G128" s="5462"/>
      <c r="H128" s="515"/>
      <c r="I128" s="5462"/>
      <c r="J128" s="559"/>
      <c r="K128" s="5493"/>
    </row>
    <row r="129" spans="1:11">
      <c r="A129" s="554"/>
      <c r="B129" s="5466"/>
      <c r="C129" s="532"/>
      <c r="D129" s="576"/>
      <c r="E129" s="582"/>
      <c r="F129" s="577"/>
      <c r="G129" s="577"/>
      <c r="H129" s="600"/>
      <c r="I129" s="577"/>
      <c r="J129" s="585">
        <v>1500</v>
      </c>
      <c r="K129" s="5493">
        <f>K127+J129</f>
        <v>19615658</v>
      </c>
    </row>
    <row r="130" spans="1:11">
      <c r="A130" s="557"/>
      <c r="B130" s="5459"/>
      <c r="C130" s="556" t="s">
        <v>821</v>
      </c>
      <c r="D130" s="5457" t="s">
        <v>1288</v>
      </c>
      <c r="E130" s="5459" t="s">
        <v>1301</v>
      </c>
      <c r="F130" s="5474"/>
      <c r="G130" s="5461">
        <v>392486</v>
      </c>
      <c r="H130" s="537"/>
      <c r="I130" s="5461"/>
      <c r="J130" s="5475"/>
      <c r="K130" s="5492">
        <f>K129-G130</f>
        <v>19223172</v>
      </c>
    </row>
    <row r="131" spans="1:11">
      <c r="A131" s="554"/>
      <c r="B131" s="5460"/>
      <c r="C131" s="555" t="s">
        <v>1287</v>
      </c>
      <c r="D131" s="5458" t="s">
        <v>2051</v>
      </c>
      <c r="E131" s="5460"/>
      <c r="F131" s="5462"/>
      <c r="G131" s="5462"/>
      <c r="H131" s="537"/>
      <c r="I131" s="5462"/>
      <c r="J131" s="5476"/>
      <c r="K131" s="5493"/>
    </row>
    <row r="132" spans="1:11">
      <c r="A132" s="554"/>
      <c r="B132" s="5466"/>
      <c r="C132" s="532"/>
      <c r="D132" s="576"/>
      <c r="E132" s="582"/>
      <c r="F132" s="586"/>
      <c r="G132" s="586"/>
      <c r="H132" s="586"/>
      <c r="I132" s="586"/>
      <c r="J132" s="585">
        <v>1800</v>
      </c>
      <c r="K132" s="5493">
        <f>K130+J132</f>
        <v>19224972</v>
      </c>
    </row>
    <row r="133" spans="1:11">
      <c r="A133" s="525"/>
      <c r="B133" s="5459"/>
      <c r="C133" s="497" t="s">
        <v>815</v>
      </c>
      <c r="D133" s="5457" t="s">
        <v>157</v>
      </c>
      <c r="E133" s="5459" t="s">
        <v>156</v>
      </c>
      <c r="F133" s="5461"/>
      <c r="G133" s="5461">
        <v>1112341</v>
      </c>
      <c r="H133" s="537"/>
      <c r="I133" s="5461"/>
      <c r="J133" s="537"/>
      <c r="K133" s="5492">
        <f>K132-G133</f>
        <v>18112631</v>
      </c>
    </row>
    <row r="134" spans="1:11">
      <c r="A134" s="554"/>
      <c r="B134" s="5460"/>
      <c r="C134" s="497" t="s">
        <v>1022</v>
      </c>
      <c r="D134" s="5458" t="s">
        <v>1383</v>
      </c>
      <c r="E134" s="5460"/>
      <c r="F134" s="5462"/>
      <c r="G134" s="5462"/>
      <c r="H134" s="537"/>
      <c r="I134" s="5462"/>
      <c r="J134" s="537"/>
      <c r="K134" s="5493"/>
    </row>
    <row r="135" spans="1:11">
      <c r="A135" s="554"/>
      <c r="B135" s="5466"/>
      <c r="C135" s="529"/>
      <c r="D135" s="602"/>
      <c r="E135" s="599"/>
      <c r="F135" s="586"/>
      <c r="G135" s="586"/>
      <c r="H135" s="586"/>
      <c r="I135" s="586"/>
      <c r="J135" s="585">
        <v>1800</v>
      </c>
      <c r="K135" s="5493">
        <f>K133+J135</f>
        <v>18114431</v>
      </c>
    </row>
    <row r="136" spans="1:11">
      <c r="A136" s="557"/>
      <c r="B136" s="5459"/>
      <c r="C136" s="491" t="s">
        <v>778</v>
      </c>
      <c r="D136" s="5457" t="s">
        <v>157</v>
      </c>
      <c r="E136" s="5459" t="s">
        <v>156</v>
      </c>
      <c r="F136" s="5474"/>
      <c r="G136" s="5461">
        <v>165140</v>
      </c>
      <c r="H136" s="537"/>
      <c r="I136" s="5461"/>
      <c r="J136" s="537"/>
      <c r="K136" s="5492">
        <f>K135-G136</f>
        <v>17949291</v>
      </c>
    </row>
    <row r="137" spans="1:11">
      <c r="A137" s="554"/>
      <c r="B137" s="5460"/>
      <c r="C137" s="487" t="s">
        <v>1340</v>
      </c>
      <c r="D137" s="5458" t="s">
        <v>1383</v>
      </c>
      <c r="E137" s="5460"/>
      <c r="F137" s="5462"/>
      <c r="G137" s="5462"/>
      <c r="H137" s="537"/>
      <c r="I137" s="5462"/>
      <c r="J137" s="537"/>
      <c r="K137" s="5493"/>
    </row>
    <row r="138" spans="1:11">
      <c r="A138" s="554"/>
      <c r="B138" s="5466"/>
      <c r="C138" s="529"/>
      <c r="D138" s="601"/>
      <c r="E138" s="584"/>
      <c r="F138" s="586"/>
      <c r="G138" s="586"/>
      <c r="H138" s="586"/>
      <c r="I138" s="586"/>
      <c r="J138" s="585">
        <v>1500</v>
      </c>
      <c r="K138" s="5493">
        <f>K136+J138</f>
        <v>17950791</v>
      </c>
    </row>
    <row r="139" spans="1:11">
      <c r="A139" s="557"/>
      <c r="B139" s="5459"/>
      <c r="C139" s="497" t="s">
        <v>815</v>
      </c>
      <c r="D139" s="485" t="s">
        <v>267</v>
      </c>
      <c r="E139" s="5459" t="s">
        <v>271</v>
      </c>
      <c r="F139" s="5461"/>
      <c r="G139" s="5461">
        <v>327530</v>
      </c>
      <c r="H139" s="534"/>
      <c r="I139" s="5461"/>
      <c r="J139" s="537"/>
      <c r="K139" s="5492">
        <f>K138-G139</f>
        <v>17623261</v>
      </c>
    </row>
    <row r="140" spans="1:11">
      <c r="A140" s="554"/>
      <c r="B140" s="5460"/>
      <c r="C140" s="497" t="s">
        <v>1023</v>
      </c>
      <c r="D140" s="486" t="s">
        <v>304</v>
      </c>
      <c r="E140" s="5460"/>
      <c r="F140" s="5462"/>
      <c r="G140" s="5462"/>
      <c r="H140" s="537"/>
      <c r="I140" s="5462"/>
      <c r="J140" s="537"/>
      <c r="K140" s="5493"/>
    </row>
    <row r="141" spans="1:11">
      <c r="A141" s="554"/>
      <c r="B141" s="5466"/>
      <c r="C141" s="532"/>
      <c r="D141" s="576"/>
      <c r="E141" s="582"/>
      <c r="F141" s="586"/>
      <c r="G141" s="586"/>
      <c r="H141" s="586"/>
      <c r="I141" s="586"/>
      <c r="J141" s="585">
        <v>1800</v>
      </c>
      <c r="K141" s="5493">
        <f>K139+J141</f>
        <v>17625061</v>
      </c>
    </row>
    <row r="142" spans="1:11">
      <c r="A142" s="557"/>
      <c r="B142" s="5459"/>
      <c r="C142" s="491" t="s">
        <v>781</v>
      </c>
      <c r="D142" s="485" t="s">
        <v>267</v>
      </c>
      <c r="E142" s="5459" t="s">
        <v>271</v>
      </c>
      <c r="F142" s="5474"/>
      <c r="G142" s="5461">
        <v>35440</v>
      </c>
      <c r="H142" s="5467"/>
      <c r="I142" s="5461"/>
      <c r="J142" s="534"/>
      <c r="K142" s="5492">
        <f>K141-G142</f>
        <v>17589621</v>
      </c>
    </row>
    <row r="143" spans="1:11">
      <c r="A143" s="554"/>
      <c r="B143" s="5460"/>
      <c r="C143" s="487" t="s">
        <v>791</v>
      </c>
      <c r="D143" s="486" t="s">
        <v>304</v>
      </c>
      <c r="E143" s="5460"/>
      <c r="F143" s="5462"/>
      <c r="G143" s="5462"/>
      <c r="H143" s="5468"/>
      <c r="I143" s="5462"/>
      <c r="J143" s="537"/>
      <c r="K143" s="5493"/>
    </row>
    <row r="144" spans="1:11">
      <c r="A144" s="554"/>
      <c r="B144" s="5466"/>
      <c r="C144" s="891"/>
      <c r="D144" s="891"/>
      <c r="E144" s="891"/>
      <c r="F144" s="586"/>
      <c r="G144" s="588"/>
      <c r="H144" s="586"/>
      <c r="I144" s="586"/>
      <c r="J144" s="585">
        <v>1500</v>
      </c>
      <c r="K144" s="5493">
        <f>K142+J144</f>
        <v>17591121</v>
      </c>
    </row>
    <row r="145" spans="1:11">
      <c r="A145" s="557"/>
      <c r="B145" s="5459"/>
      <c r="C145" s="556" t="s">
        <v>796</v>
      </c>
      <c r="D145" s="5457" t="s">
        <v>1586</v>
      </c>
      <c r="E145" s="5459" t="s">
        <v>1637</v>
      </c>
      <c r="F145" s="5461"/>
      <c r="G145" s="5461">
        <v>191700</v>
      </c>
      <c r="H145" s="5461"/>
      <c r="I145" s="5461"/>
      <c r="J145" s="5475"/>
      <c r="K145" s="5492">
        <f>K144-G145</f>
        <v>17399421</v>
      </c>
    </row>
    <row r="146" spans="1:11">
      <c r="A146" s="554"/>
      <c r="B146" s="5460"/>
      <c r="C146" s="555" t="s">
        <v>1587</v>
      </c>
      <c r="D146" s="5458" t="s">
        <v>729</v>
      </c>
      <c r="E146" s="5460"/>
      <c r="F146" s="5462"/>
      <c r="G146" s="5462"/>
      <c r="H146" s="5462"/>
      <c r="I146" s="5462"/>
      <c r="J146" s="5476"/>
      <c r="K146" s="5493"/>
    </row>
    <row r="147" spans="1:11">
      <c r="A147" s="554"/>
      <c r="B147" s="5466"/>
      <c r="C147" s="529"/>
      <c r="D147" s="602"/>
      <c r="E147" s="605"/>
      <c r="F147" s="577"/>
      <c r="G147" s="577"/>
      <c r="H147" s="600"/>
      <c r="I147" s="577"/>
      <c r="J147" s="604">
        <v>750</v>
      </c>
      <c r="K147" s="5493">
        <f>K145+J147</f>
        <v>17400171</v>
      </c>
    </row>
    <row r="148" spans="1:11">
      <c r="A148" s="557"/>
      <c r="B148" s="5459"/>
      <c r="C148" s="517" t="s">
        <v>851</v>
      </c>
      <c r="D148" s="5457" t="s">
        <v>853</v>
      </c>
      <c r="E148" s="5459" t="s">
        <v>497</v>
      </c>
      <c r="F148" s="5461"/>
      <c r="G148" s="5461">
        <v>167837</v>
      </c>
      <c r="H148" s="537"/>
      <c r="I148" s="1975"/>
      <c r="J148" s="595"/>
      <c r="K148" s="2032">
        <f>K147-G148</f>
        <v>17232334</v>
      </c>
    </row>
    <row r="149" spans="1:11">
      <c r="A149" s="554"/>
      <c r="B149" s="5460"/>
      <c r="C149" s="555" t="s">
        <v>852</v>
      </c>
      <c r="D149" s="5458" t="s">
        <v>919</v>
      </c>
      <c r="E149" s="5460"/>
      <c r="F149" s="5462"/>
      <c r="G149" s="5462"/>
      <c r="H149" s="515"/>
      <c r="I149" s="1976"/>
      <c r="J149" s="595"/>
      <c r="K149" s="1978"/>
    </row>
    <row r="150" spans="1:11">
      <c r="A150" s="554"/>
      <c r="B150" s="5466"/>
      <c r="C150" s="532"/>
      <c r="D150" s="576"/>
      <c r="E150" s="582"/>
      <c r="F150" s="577"/>
      <c r="G150" s="577"/>
      <c r="H150" s="600"/>
      <c r="I150" s="2034"/>
      <c r="J150" s="585">
        <v>1800</v>
      </c>
      <c r="K150" s="1978">
        <f>K148+J150</f>
        <v>17234134</v>
      </c>
    </row>
    <row r="151" spans="1:11">
      <c r="A151" s="557"/>
      <c r="B151" s="5459"/>
      <c r="C151" s="435" t="s">
        <v>815</v>
      </c>
      <c r="D151" s="5457" t="s">
        <v>399</v>
      </c>
      <c r="E151" s="5459" t="s">
        <v>401</v>
      </c>
      <c r="F151" s="5486"/>
      <c r="G151" s="5486">
        <v>240471</v>
      </c>
      <c r="H151" s="537"/>
      <c r="I151" s="5461"/>
      <c r="J151" s="595"/>
      <c r="K151" s="1977">
        <f>K150-G151</f>
        <v>16993663</v>
      </c>
    </row>
    <row r="152" spans="1:11">
      <c r="A152" s="554"/>
      <c r="B152" s="5460"/>
      <c r="C152" s="509" t="s">
        <v>1051</v>
      </c>
      <c r="D152" s="5458" t="s">
        <v>400</v>
      </c>
      <c r="E152" s="5460"/>
      <c r="F152" s="5487"/>
      <c r="G152" s="5487"/>
      <c r="H152" s="515"/>
      <c r="I152" s="5462"/>
      <c r="J152" s="595"/>
      <c r="K152" s="1978"/>
    </row>
    <row r="153" spans="1:11">
      <c r="A153" s="554"/>
      <c r="B153" s="5466"/>
      <c r="C153" s="532"/>
      <c r="D153" s="576"/>
      <c r="E153" s="582"/>
      <c r="F153" s="577"/>
      <c r="G153" s="577"/>
      <c r="H153" s="600"/>
      <c r="I153" s="2034"/>
      <c r="J153" s="585">
        <v>1800</v>
      </c>
      <c r="K153" s="1978">
        <f>K151+J153</f>
        <v>16995463</v>
      </c>
    </row>
    <row r="154" spans="1:11">
      <c r="A154" s="557"/>
      <c r="B154" s="5459"/>
      <c r="C154" s="435" t="s">
        <v>815</v>
      </c>
      <c r="D154" s="5457" t="s">
        <v>399</v>
      </c>
      <c r="E154" s="5459" t="s">
        <v>401</v>
      </c>
      <c r="F154" s="5461"/>
      <c r="G154" s="5475">
        <v>541557</v>
      </c>
      <c r="H154" s="537"/>
      <c r="I154" s="1975"/>
      <c r="J154" s="595"/>
      <c r="K154" s="1977">
        <f>K153-G154</f>
        <v>16453906</v>
      </c>
    </row>
    <row r="155" spans="1:11">
      <c r="A155" s="554"/>
      <c r="B155" s="5460"/>
      <c r="C155" s="509" t="s">
        <v>1163</v>
      </c>
      <c r="D155" s="5458" t="s">
        <v>400</v>
      </c>
      <c r="E155" s="5460"/>
      <c r="F155" s="5462"/>
      <c r="G155" s="5476"/>
      <c r="H155" s="515"/>
      <c r="I155" s="1976"/>
      <c r="J155" s="595"/>
      <c r="K155" s="1978"/>
    </row>
    <row r="156" spans="1:11">
      <c r="A156" s="554"/>
      <c r="B156" s="5466"/>
      <c r="C156" s="532"/>
      <c r="D156" s="576"/>
      <c r="E156" s="582"/>
      <c r="F156" s="577"/>
      <c r="G156" s="577"/>
      <c r="H156" s="600"/>
      <c r="I156" s="2034"/>
      <c r="J156" s="585">
        <v>1800</v>
      </c>
      <c r="K156" s="2035">
        <f>K154+J156</f>
        <v>16455706</v>
      </c>
    </row>
    <row r="157" spans="1:11">
      <c r="A157" s="557"/>
      <c r="B157" s="5459"/>
      <c r="C157" s="474" t="s">
        <v>778</v>
      </c>
      <c r="D157" s="518" t="s">
        <v>399</v>
      </c>
      <c r="E157" s="5459" t="s">
        <v>401</v>
      </c>
      <c r="F157" s="5461"/>
      <c r="G157" s="5461">
        <v>35140</v>
      </c>
      <c r="H157" s="5470"/>
      <c r="I157" s="1997"/>
      <c r="J157" s="2036"/>
      <c r="K157" s="1977">
        <f>K156-G157</f>
        <v>16420566</v>
      </c>
    </row>
    <row r="158" spans="1:11">
      <c r="A158" s="554"/>
      <c r="B158" s="5460"/>
      <c r="C158" s="477" t="s">
        <v>862</v>
      </c>
      <c r="D158" s="519" t="s">
        <v>855</v>
      </c>
      <c r="E158" s="5460"/>
      <c r="F158" s="5462"/>
      <c r="G158" s="5462"/>
      <c r="H158" s="5471"/>
      <c r="I158" s="1998"/>
      <c r="J158" s="2036"/>
      <c r="K158" s="1978"/>
    </row>
    <row r="159" spans="1:11">
      <c r="A159" s="554"/>
      <c r="B159" s="5466"/>
      <c r="C159" s="532"/>
      <c r="D159" s="576"/>
      <c r="E159" s="582"/>
      <c r="F159" s="577"/>
      <c r="G159" s="577"/>
      <c r="H159" s="600"/>
      <c r="I159" s="2034"/>
      <c r="J159" s="585">
        <v>1500</v>
      </c>
      <c r="K159" s="1978">
        <f>K157+J159</f>
        <v>16422066</v>
      </c>
    </row>
    <row r="160" spans="1:11">
      <c r="A160" s="557"/>
      <c r="B160" s="5459"/>
      <c r="C160" s="517" t="s">
        <v>781</v>
      </c>
      <c r="D160" s="5457" t="s">
        <v>614</v>
      </c>
      <c r="E160" s="5459" t="s">
        <v>414</v>
      </c>
      <c r="F160" s="5461"/>
      <c r="G160" s="5461">
        <v>121140</v>
      </c>
      <c r="H160" s="5461"/>
      <c r="I160" s="5461"/>
      <c r="J160" s="534"/>
      <c r="K160" s="1977">
        <f>K159-G160</f>
        <v>16300926</v>
      </c>
    </row>
    <row r="161" spans="1:11">
      <c r="A161" s="554"/>
      <c r="B161" s="5460"/>
      <c r="C161" s="555" t="s">
        <v>1031</v>
      </c>
      <c r="D161" s="5458" t="s">
        <v>698</v>
      </c>
      <c r="E161" s="5460"/>
      <c r="F161" s="5462"/>
      <c r="G161" s="5462"/>
      <c r="H161" s="5462"/>
      <c r="I161" s="5462"/>
      <c r="J161" s="515"/>
      <c r="K161" s="1978"/>
    </row>
    <row r="162" spans="1:11">
      <c r="A162" s="554"/>
      <c r="B162" s="5466"/>
      <c r="C162" s="532"/>
      <c r="D162" s="576"/>
      <c r="E162" s="584"/>
      <c r="F162" s="577"/>
      <c r="G162" s="577"/>
      <c r="H162" s="600"/>
      <c r="I162" s="577"/>
      <c r="J162" s="604">
        <v>1500</v>
      </c>
      <c r="K162" s="1978">
        <f>K160+J162</f>
        <v>16302426</v>
      </c>
    </row>
    <row r="163" spans="1:11">
      <c r="A163" s="557"/>
      <c r="B163" s="5459"/>
      <c r="C163" s="457" t="s">
        <v>781</v>
      </c>
      <c r="D163" s="5484" t="s">
        <v>1246</v>
      </c>
      <c r="E163" s="459" t="s">
        <v>1248</v>
      </c>
      <c r="F163" s="5461"/>
      <c r="G163" s="5461">
        <v>266140</v>
      </c>
      <c r="H163" s="5461"/>
      <c r="I163" s="5461"/>
      <c r="J163" s="464"/>
      <c r="K163" s="1977">
        <f>K162-G163</f>
        <v>16036286</v>
      </c>
    </row>
    <row r="164" spans="1:11">
      <c r="A164" s="554"/>
      <c r="B164" s="5460"/>
      <c r="C164" s="461" t="s">
        <v>1487</v>
      </c>
      <c r="D164" s="5485" t="s">
        <v>1247</v>
      </c>
      <c r="E164" s="5478"/>
      <c r="F164" s="5462"/>
      <c r="G164" s="5462"/>
      <c r="H164" s="5462"/>
      <c r="I164" s="5462"/>
      <c r="J164" s="559"/>
      <c r="K164" s="1978"/>
    </row>
    <row r="165" spans="1:11">
      <c r="A165" s="554"/>
      <c r="B165" s="5466"/>
      <c r="C165" s="532"/>
      <c r="D165" s="583"/>
      <c r="E165" s="582"/>
      <c r="F165" s="577"/>
      <c r="G165" s="577"/>
      <c r="H165" s="600"/>
      <c r="I165" s="577"/>
      <c r="J165" s="585">
        <v>1500</v>
      </c>
      <c r="K165" s="1978">
        <f>K163+J165</f>
        <v>16037786</v>
      </c>
    </row>
    <row r="166" spans="1:11">
      <c r="A166" s="557"/>
      <c r="B166" s="5459"/>
      <c r="C166" s="556" t="s">
        <v>815</v>
      </c>
      <c r="D166" s="5457" t="s">
        <v>1145</v>
      </c>
      <c r="E166" s="5459" t="s">
        <v>1230</v>
      </c>
      <c r="F166" s="5461"/>
      <c r="G166" s="5461">
        <v>929648</v>
      </c>
      <c r="H166" s="534"/>
      <c r="I166" s="5461"/>
      <c r="J166" s="595"/>
      <c r="K166" s="1977">
        <f>K165-G166</f>
        <v>15108138</v>
      </c>
    </row>
    <row r="167" spans="1:11">
      <c r="A167" s="554"/>
      <c r="B167" s="5460"/>
      <c r="C167" s="555" t="s">
        <v>1146</v>
      </c>
      <c r="D167" s="5458" t="s">
        <v>729</v>
      </c>
      <c r="E167" s="5460"/>
      <c r="F167" s="5462"/>
      <c r="G167" s="5462"/>
      <c r="H167" s="515"/>
      <c r="I167" s="5462"/>
      <c r="J167" s="595"/>
      <c r="K167" s="1978"/>
    </row>
    <row r="168" spans="1:11">
      <c r="A168" s="554"/>
      <c r="B168" s="5466"/>
      <c r="C168" s="532"/>
      <c r="D168" s="576"/>
      <c r="E168" s="582"/>
      <c r="F168" s="577"/>
      <c r="G168" s="577"/>
      <c r="H168" s="1962"/>
      <c r="I168" s="577"/>
      <c r="J168" s="585">
        <v>1800</v>
      </c>
      <c r="K168" s="1978">
        <f>K166+J168</f>
        <v>15109938</v>
      </c>
    </row>
    <row r="169" spans="1:11">
      <c r="A169" s="557"/>
      <c r="B169" s="5459"/>
      <c r="C169" s="556" t="s">
        <v>815</v>
      </c>
      <c r="D169" s="5457" t="s">
        <v>138</v>
      </c>
      <c r="E169" s="974" t="s">
        <v>140</v>
      </c>
      <c r="F169" s="5470"/>
      <c r="G169" s="5470">
        <v>376259</v>
      </c>
      <c r="H169" s="923"/>
      <c r="I169" s="5470"/>
      <c r="J169" s="537"/>
      <c r="K169" s="1977">
        <f>K168-G169</f>
        <v>14733679</v>
      </c>
    </row>
    <row r="170" spans="1:11">
      <c r="A170" s="554"/>
      <c r="B170" s="5460"/>
      <c r="C170" s="555" t="s">
        <v>910</v>
      </c>
      <c r="D170" s="5458" t="s">
        <v>598</v>
      </c>
      <c r="E170" s="5473"/>
      <c r="F170" s="980"/>
      <c r="G170" s="5471"/>
      <c r="H170" s="460"/>
      <c r="I170" s="5471"/>
      <c r="J170" s="515"/>
      <c r="K170" s="1978"/>
    </row>
    <row r="171" spans="1:11">
      <c r="A171" s="554"/>
      <c r="B171" s="5466"/>
      <c r="C171" s="532"/>
      <c r="D171" s="576"/>
      <c r="E171" s="582"/>
      <c r="F171" s="586"/>
      <c r="G171" s="600"/>
      <c r="H171" s="600"/>
      <c r="I171" s="600"/>
      <c r="J171" s="604">
        <v>1800</v>
      </c>
      <c r="K171" s="1978">
        <f>K169+J171</f>
        <v>14735479</v>
      </c>
    </row>
    <row r="172" spans="1:11">
      <c r="A172" s="557"/>
      <c r="B172" s="5489"/>
      <c r="C172" s="517" t="s">
        <v>821</v>
      </c>
      <c r="D172" s="5457" t="s">
        <v>1427</v>
      </c>
      <c r="E172" s="5459" t="s">
        <v>1544</v>
      </c>
      <c r="F172" s="5474"/>
      <c r="G172" s="5461">
        <v>290690</v>
      </c>
      <c r="H172" s="537"/>
      <c r="I172" s="5461"/>
      <c r="J172" s="923"/>
      <c r="K172" s="1977">
        <f>K171-G172</f>
        <v>14444789</v>
      </c>
    </row>
    <row r="173" spans="1:11">
      <c r="A173" s="554"/>
      <c r="B173" s="5490"/>
      <c r="C173" s="555" t="s">
        <v>1426</v>
      </c>
      <c r="D173" s="5458" t="s">
        <v>729</v>
      </c>
      <c r="E173" s="5460"/>
      <c r="F173" s="5462"/>
      <c r="G173" s="5462"/>
      <c r="H173" s="515"/>
      <c r="I173" s="5462"/>
      <c r="J173" s="460"/>
      <c r="K173" s="1978"/>
    </row>
    <row r="174" spans="1:11">
      <c r="A174" s="554"/>
      <c r="B174" s="5466"/>
      <c r="C174" s="532"/>
      <c r="D174" s="528"/>
      <c r="E174" s="584"/>
      <c r="F174" s="577"/>
      <c r="G174" s="577"/>
      <c r="H174" s="600"/>
      <c r="I174" s="577"/>
      <c r="J174" s="604">
        <v>1800</v>
      </c>
      <c r="K174" s="1978">
        <f>K172+J174</f>
        <v>14446589</v>
      </c>
    </row>
    <row r="175" spans="1:11">
      <c r="A175" s="557"/>
      <c r="B175" s="5459"/>
      <c r="C175" s="435" t="s">
        <v>796</v>
      </c>
      <c r="D175" s="5457" t="s">
        <v>1427</v>
      </c>
      <c r="E175" s="1136" t="s">
        <v>1544</v>
      </c>
      <c r="F175" s="5461"/>
      <c r="G175" s="5461">
        <v>70300</v>
      </c>
      <c r="H175" s="5461"/>
      <c r="I175" s="5461"/>
      <c r="J175" s="595"/>
      <c r="K175" s="1977">
        <f>K174-G175</f>
        <v>14376289</v>
      </c>
    </row>
    <row r="176" spans="1:11">
      <c r="A176" s="554"/>
      <c r="B176" s="5460"/>
      <c r="C176" s="509" t="s">
        <v>1522</v>
      </c>
      <c r="D176" s="5458" t="s">
        <v>729</v>
      </c>
      <c r="E176" s="5473"/>
      <c r="F176" s="5462"/>
      <c r="G176" s="5462"/>
      <c r="H176" s="5462"/>
      <c r="I176" s="5462"/>
      <c r="J176" s="559"/>
      <c r="K176" s="1978"/>
    </row>
    <row r="177" spans="1:11">
      <c r="A177" s="554"/>
      <c r="B177" s="5466"/>
      <c r="C177" s="532"/>
      <c r="D177" s="576"/>
      <c r="E177" s="582"/>
      <c r="F177" s="577"/>
      <c r="G177" s="577"/>
      <c r="H177" s="600"/>
      <c r="I177" s="577"/>
      <c r="J177" s="604">
        <v>750</v>
      </c>
      <c r="K177" s="1978">
        <f>K175+J177</f>
        <v>14377039</v>
      </c>
    </row>
    <row r="178" spans="1:11">
      <c r="A178" s="557"/>
      <c r="B178" s="5459"/>
      <c r="C178" s="517" t="s">
        <v>821</v>
      </c>
      <c r="D178" s="5457" t="s">
        <v>2106</v>
      </c>
      <c r="E178" s="5459" t="s">
        <v>2108</v>
      </c>
      <c r="F178" s="5474"/>
      <c r="G178" s="5461">
        <v>240827</v>
      </c>
      <c r="H178" s="537"/>
      <c r="I178" s="5461"/>
      <c r="J178" s="923"/>
      <c r="K178" s="1977">
        <f>K177-G178</f>
        <v>14136212</v>
      </c>
    </row>
    <row r="179" spans="1:11">
      <c r="A179" s="554"/>
      <c r="B179" s="5460"/>
      <c r="C179" s="555" t="s">
        <v>2109</v>
      </c>
      <c r="D179" s="5458" t="s">
        <v>2107</v>
      </c>
      <c r="E179" s="5460"/>
      <c r="F179" s="5462"/>
      <c r="G179" s="5462"/>
      <c r="H179" s="515"/>
      <c r="I179" s="5462"/>
      <c r="J179" s="460"/>
      <c r="K179" s="1978"/>
    </row>
    <row r="180" spans="1:11">
      <c r="A180" s="554"/>
      <c r="B180" s="5466"/>
      <c r="C180" s="532"/>
      <c r="D180" s="528"/>
      <c r="E180" s="584"/>
      <c r="F180" s="577"/>
      <c r="G180" s="577"/>
      <c r="H180" s="600"/>
      <c r="I180" s="577"/>
      <c r="J180" s="604">
        <v>1800</v>
      </c>
      <c r="K180" s="1978">
        <f>K178+J180</f>
        <v>14138012</v>
      </c>
    </row>
    <row r="181" spans="1:11">
      <c r="A181" s="557"/>
      <c r="B181" s="5459"/>
      <c r="C181" s="517" t="s">
        <v>821</v>
      </c>
      <c r="D181" s="5457" t="s">
        <v>2110</v>
      </c>
      <c r="E181" s="5459" t="s">
        <v>2111</v>
      </c>
      <c r="F181" s="5474"/>
      <c r="G181" s="5461">
        <v>75034</v>
      </c>
      <c r="H181" s="537"/>
      <c r="I181" s="5461"/>
      <c r="J181" s="923"/>
      <c r="K181" s="1977">
        <f>K180-G181</f>
        <v>14062978</v>
      </c>
    </row>
    <row r="182" spans="1:11">
      <c r="A182" s="554"/>
      <c r="B182" s="5460"/>
      <c r="C182" s="555" t="s">
        <v>2112</v>
      </c>
      <c r="D182" s="5458" t="s">
        <v>2107</v>
      </c>
      <c r="E182" s="5460"/>
      <c r="F182" s="5462"/>
      <c r="G182" s="5462"/>
      <c r="H182" s="515"/>
      <c r="I182" s="5462"/>
      <c r="J182" s="460"/>
      <c r="K182" s="1978"/>
    </row>
    <row r="183" spans="1:11">
      <c r="A183" s="554"/>
      <c r="B183" s="5466"/>
      <c r="C183" s="532"/>
      <c r="D183" s="528"/>
      <c r="E183" s="584"/>
      <c r="F183" s="577"/>
      <c r="G183" s="577"/>
      <c r="H183" s="600"/>
      <c r="I183" s="577"/>
      <c r="J183" s="604">
        <v>1800</v>
      </c>
      <c r="K183" s="2035">
        <f>K181+J183</f>
        <v>14064778</v>
      </c>
    </row>
    <row r="184" spans="1:11">
      <c r="A184" s="557"/>
      <c r="B184" s="5459"/>
      <c r="C184" s="435" t="s">
        <v>796</v>
      </c>
      <c r="D184" s="5457" t="s">
        <v>2110</v>
      </c>
      <c r="E184" s="5459" t="s">
        <v>2111</v>
      </c>
      <c r="F184" s="5461"/>
      <c r="G184" s="5461">
        <v>41300</v>
      </c>
      <c r="H184" s="5461"/>
      <c r="I184" s="5461"/>
      <c r="J184" s="595"/>
      <c r="K184" s="1977">
        <f>K183-G184</f>
        <v>14023478</v>
      </c>
    </row>
    <row r="185" spans="1:11">
      <c r="A185" s="554"/>
      <c r="B185" s="5460"/>
      <c r="C185" s="509" t="s">
        <v>2113</v>
      </c>
      <c r="D185" s="5458" t="s">
        <v>2107</v>
      </c>
      <c r="E185" s="5460"/>
      <c r="F185" s="5462"/>
      <c r="G185" s="5462"/>
      <c r="H185" s="5462"/>
      <c r="I185" s="5462"/>
      <c r="J185" s="559"/>
      <c r="K185" s="1978"/>
    </row>
    <row r="186" spans="1:11">
      <c r="A186" s="554"/>
      <c r="B186" s="5466"/>
      <c r="C186" s="532"/>
      <c r="D186" s="528"/>
      <c r="E186" s="584"/>
      <c r="F186" s="577"/>
      <c r="G186" s="577"/>
      <c r="H186" s="600"/>
      <c r="I186" s="577"/>
      <c r="J186" s="604">
        <v>750</v>
      </c>
      <c r="K186" s="1978">
        <f>K184+J186</f>
        <v>14024228</v>
      </c>
    </row>
    <row r="187" spans="1:11">
      <c r="A187" s="557"/>
      <c r="B187" s="5459"/>
      <c r="C187" s="517" t="s">
        <v>821</v>
      </c>
      <c r="D187" s="5457" t="s">
        <v>2115</v>
      </c>
      <c r="E187" s="5459" t="s">
        <v>2116</v>
      </c>
      <c r="F187" s="5474"/>
      <c r="G187" s="5461">
        <v>104841</v>
      </c>
      <c r="H187" s="537"/>
      <c r="I187" s="5461"/>
      <c r="J187" s="923"/>
      <c r="K187" s="1977">
        <f>K186-G187</f>
        <v>13919387</v>
      </c>
    </row>
    <row r="188" spans="1:11">
      <c r="A188" s="554"/>
      <c r="B188" s="5460"/>
      <c r="C188" s="555" t="s">
        <v>2114</v>
      </c>
      <c r="D188" s="5458" t="s">
        <v>2107</v>
      </c>
      <c r="E188" s="5460"/>
      <c r="F188" s="5462"/>
      <c r="G188" s="5462"/>
      <c r="H188" s="515"/>
      <c r="I188" s="5462"/>
      <c r="J188" s="460"/>
      <c r="K188" s="1978"/>
    </row>
    <row r="189" spans="1:11">
      <c r="A189" s="554"/>
      <c r="B189" s="5466"/>
      <c r="C189" s="532"/>
      <c r="D189" s="528"/>
      <c r="E189" s="584"/>
      <c r="F189" s="577"/>
      <c r="G189" s="577"/>
      <c r="H189" s="600"/>
      <c r="I189" s="577"/>
      <c r="J189" s="604">
        <v>1800</v>
      </c>
      <c r="K189" s="1978">
        <f>K187+J189</f>
        <v>13921187</v>
      </c>
    </row>
    <row r="190" spans="1:11">
      <c r="A190" s="557"/>
      <c r="B190" s="5489"/>
      <c r="C190" s="474" t="s">
        <v>815</v>
      </c>
      <c r="D190" s="5477" t="s">
        <v>302</v>
      </c>
      <c r="E190" s="974" t="s">
        <v>878</v>
      </c>
      <c r="F190" s="5461"/>
      <c r="G190" s="5475">
        <v>58848</v>
      </c>
      <c r="H190" s="537"/>
      <c r="I190" s="1975"/>
      <c r="J190" s="595"/>
      <c r="K190" s="1977">
        <f>K189-G190</f>
        <v>13862339</v>
      </c>
    </row>
    <row r="191" spans="1:11">
      <c r="A191" s="554"/>
      <c r="B191" s="5490"/>
      <c r="C191" s="477" t="s">
        <v>831</v>
      </c>
      <c r="D191" s="5491" t="s">
        <v>918</v>
      </c>
      <c r="E191" s="5473"/>
      <c r="F191" s="5462"/>
      <c r="G191" s="5476"/>
      <c r="H191" s="515"/>
      <c r="I191" s="1976"/>
      <c r="J191" s="595"/>
      <c r="K191" s="1978"/>
    </row>
    <row r="192" spans="1:11">
      <c r="A192" s="554"/>
      <c r="B192" s="5466"/>
      <c r="C192" s="532"/>
      <c r="D192" s="576"/>
      <c r="E192" s="582"/>
      <c r="F192" s="577"/>
      <c r="G192" s="577"/>
      <c r="H192" s="600"/>
      <c r="I192" s="2034"/>
      <c r="J192" s="585">
        <v>1800</v>
      </c>
      <c r="K192" s="1978">
        <f>K190+J192</f>
        <v>13864139</v>
      </c>
    </row>
    <row r="193" spans="1:11">
      <c r="A193" s="557"/>
      <c r="B193" s="5489"/>
      <c r="C193" s="474" t="s">
        <v>821</v>
      </c>
      <c r="D193" s="5457" t="s">
        <v>302</v>
      </c>
      <c r="E193" s="974" t="s">
        <v>878</v>
      </c>
      <c r="F193" s="5461"/>
      <c r="G193" s="5461">
        <v>22120</v>
      </c>
      <c r="H193" s="5461"/>
      <c r="I193" s="1975"/>
      <c r="J193" s="595"/>
      <c r="K193" s="1977">
        <f>K192-G193</f>
        <v>13842019</v>
      </c>
    </row>
    <row r="194" spans="1:11">
      <c r="A194" s="554"/>
      <c r="B194" s="5490"/>
      <c r="C194" s="477" t="s">
        <v>1024</v>
      </c>
      <c r="D194" s="5458" t="s">
        <v>918</v>
      </c>
      <c r="E194" s="5473"/>
      <c r="F194" s="5462"/>
      <c r="G194" s="5462"/>
      <c r="H194" s="5462"/>
      <c r="I194" s="1976"/>
      <c r="J194" s="595"/>
      <c r="K194" s="1978"/>
    </row>
    <row r="195" spans="1:11">
      <c r="A195" s="554"/>
      <c r="B195" s="5466"/>
      <c r="C195" s="528"/>
      <c r="D195" s="576"/>
      <c r="E195" s="574"/>
      <c r="F195" s="577"/>
      <c r="G195" s="577"/>
      <c r="H195" s="600"/>
      <c r="I195" s="2034"/>
      <c r="J195" s="585">
        <v>1800</v>
      </c>
      <c r="K195" s="1978">
        <f>K193+J195</f>
        <v>13843819</v>
      </c>
    </row>
    <row r="196" spans="1:11">
      <c r="A196" s="557"/>
      <c r="B196" s="5459"/>
      <c r="C196" s="517" t="s">
        <v>796</v>
      </c>
      <c r="D196" s="5457" t="s">
        <v>302</v>
      </c>
      <c r="E196" s="974" t="s">
        <v>878</v>
      </c>
      <c r="F196" s="5474"/>
      <c r="G196" s="5461">
        <v>90800</v>
      </c>
      <c r="H196" s="537"/>
      <c r="I196" s="1975"/>
      <c r="J196" s="595"/>
      <c r="K196" s="1977">
        <f>K195-G196</f>
        <v>13753019</v>
      </c>
    </row>
    <row r="197" spans="1:11">
      <c r="A197" s="554"/>
      <c r="B197" s="5460"/>
      <c r="C197" s="555" t="s">
        <v>1521</v>
      </c>
      <c r="D197" s="5458" t="s">
        <v>918</v>
      </c>
      <c r="E197" s="5473"/>
      <c r="F197" s="5462"/>
      <c r="G197" s="5462"/>
      <c r="H197" s="515"/>
      <c r="I197" s="1976"/>
      <c r="J197" s="595"/>
      <c r="K197" s="1978"/>
    </row>
    <row r="198" spans="1:11">
      <c r="A198" s="554"/>
      <c r="B198" s="5466"/>
      <c r="C198" s="532"/>
      <c r="D198" s="576"/>
      <c r="E198" s="582"/>
      <c r="F198" s="577"/>
      <c r="G198" s="577"/>
      <c r="H198" s="600"/>
      <c r="I198" s="2034"/>
      <c r="J198" s="585">
        <v>750</v>
      </c>
      <c r="K198" s="1978">
        <f>K196+J198</f>
        <v>13753769</v>
      </c>
    </row>
    <row r="199" spans="1:11">
      <c r="A199" s="557"/>
      <c r="B199" s="5459"/>
      <c r="C199" s="517" t="s">
        <v>796</v>
      </c>
      <c r="D199" s="5457" t="s">
        <v>302</v>
      </c>
      <c r="E199" s="5459" t="s">
        <v>878</v>
      </c>
      <c r="F199" s="5474"/>
      <c r="G199" s="5461">
        <v>41300</v>
      </c>
      <c r="H199" s="537"/>
      <c r="I199" s="1975"/>
      <c r="J199" s="595"/>
      <c r="K199" s="1977">
        <f>K198-G199</f>
        <v>13712469</v>
      </c>
    </row>
    <row r="200" spans="1:11">
      <c r="A200" s="554"/>
      <c r="B200" s="5460"/>
      <c r="C200" s="555" t="s">
        <v>1038</v>
      </c>
      <c r="D200" s="5458" t="s">
        <v>918</v>
      </c>
      <c r="E200" s="5460"/>
      <c r="F200" s="5462"/>
      <c r="G200" s="5462"/>
      <c r="H200" s="515"/>
      <c r="I200" s="1976"/>
      <c r="J200" s="595"/>
      <c r="K200" s="1978"/>
    </row>
    <row r="201" spans="1:11">
      <c r="A201" s="554"/>
      <c r="B201" s="5466"/>
      <c r="C201" s="532"/>
      <c r="D201" s="528"/>
      <c r="E201" s="584"/>
      <c r="F201" s="577"/>
      <c r="G201" s="577"/>
      <c r="H201" s="600"/>
      <c r="I201" s="2034"/>
      <c r="J201" s="585">
        <v>750</v>
      </c>
      <c r="K201" s="1978">
        <f>K199+J201</f>
        <v>13713219</v>
      </c>
    </row>
    <row r="202" spans="1:11">
      <c r="A202" s="557"/>
      <c r="B202" s="5459"/>
      <c r="C202" s="517" t="s">
        <v>796</v>
      </c>
      <c r="D202" s="5457" t="s">
        <v>1750</v>
      </c>
      <c r="E202" s="5459" t="s">
        <v>406</v>
      </c>
      <c r="F202" s="5474"/>
      <c r="G202" s="5461">
        <v>153500</v>
      </c>
      <c r="H202" s="5461"/>
      <c r="I202" s="5461"/>
      <c r="J202" s="595"/>
      <c r="K202" s="1977">
        <f>K201-G202</f>
        <v>13559719</v>
      </c>
    </row>
    <row r="203" spans="1:11">
      <c r="A203" s="554"/>
      <c r="B203" s="5460"/>
      <c r="C203" s="555" t="s">
        <v>1034</v>
      </c>
      <c r="D203" s="5458" t="s">
        <v>698</v>
      </c>
      <c r="E203" s="5460"/>
      <c r="F203" s="5462"/>
      <c r="G203" s="5462"/>
      <c r="H203" s="5462"/>
      <c r="I203" s="5462"/>
      <c r="J203" s="559"/>
      <c r="K203" s="1978"/>
    </row>
    <row r="204" spans="1:11">
      <c r="A204" s="554"/>
      <c r="B204" s="5466"/>
      <c r="C204" s="532"/>
      <c r="D204" s="576"/>
      <c r="E204" s="582"/>
      <c r="F204" s="575"/>
      <c r="G204" s="575"/>
      <c r="H204" s="600"/>
      <c r="I204" s="577"/>
      <c r="J204" s="585">
        <v>750</v>
      </c>
      <c r="K204" s="1978">
        <f>K202+J204</f>
        <v>13560469</v>
      </c>
    </row>
    <row r="205" spans="1:11">
      <c r="A205" s="557"/>
      <c r="B205" s="5459"/>
      <c r="C205" s="457" t="s">
        <v>781</v>
      </c>
      <c r="D205" s="5457" t="s">
        <v>1959</v>
      </c>
      <c r="E205" s="1136" t="s">
        <v>1961</v>
      </c>
      <c r="F205" s="5461"/>
      <c r="G205" s="5461">
        <v>154640</v>
      </c>
      <c r="H205" s="537"/>
      <c r="I205" s="5461"/>
      <c r="J205" s="595"/>
      <c r="K205" s="1977">
        <f>K204-G205</f>
        <v>13405829</v>
      </c>
    </row>
    <row r="206" spans="1:11">
      <c r="A206" s="554"/>
      <c r="B206" s="5460"/>
      <c r="C206" s="461" t="s">
        <v>1958</v>
      </c>
      <c r="D206" s="5458" t="s">
        <v>1960</v>
      </c>
      <c r="E206" s="5473"/>
      <c r="F206" s="5462"/>
      <c r="G206" s="5462"/>
      <c r="H206" s="515"/>
      <c r="I206" s="5462"/>
      <c r="J206" s="595"/>
      <c r="K206" s="1978"/>
    </row>
    <row r="207" spans="1:11">
      <c r="A207" s="554"/>
      <c r="B207" s="5466"/>
      <c r="C207" s="532"/>
      <c r="D207" s="576"/>
      <c r="E207" s="582"/>
      <c r="F207" s="577"/>
      <c r="G207" s="577"/>
      <c r="H207" s="600"/>
      <c r="I207" s="577"/>
      <c r="J207" s="585">
        <v>1500</v>
      </c>
      <c r="K207" s="1978">
        <f>K205+J207</f>
        <v>13407329</v>
      </c>
    </row>
    <row r="208" spans="1:11">
      <c r="A208" s="557"/>
      <c r="B208" s="5459"/>
      <c r="C208" s="457" t="s">
        <v>781</v>
      </c>
      <c r="D208" s="5457" t="s">
        <v>1959</v>
      </c>
      <c r="E208" s="1136" t="s">
        <v>1961</v>
      </c>
      <c r="F208" s="5461"/>
      <c r="G208" s="5461">
        <v>31140</v>
      </c>
      <c r="H208" s="537"/>
      <c r="I208" s="5461"/>
      <c r="J208" s="595"/>
      <c r="K208" s="1977">
        <f>K207-G208</f>
        <v>13376189</v>
      </c>
    </row>
    <row r="209" spans="1:11">
      <c r="A209" s="554"/>
      <c r="B209" s="5460"/>
      <c r="C209" s="461" t="s">
        <v>2245</v>
      </c>
      <c r="D209" s="5458" t="s">
        <v>1960</v>
      </c>
      <c r="E209" s="5473"/>
      <c r="F209" s="5462"/>
      <c r="G209" s="5462"/>
      <c r="H209" s="515"/>
      <c r="I209" s="5462"/>
      <c r="J209" s="595"/>
      <c r="K209" s="1978"/>
    </row>
    <row r="210" spans="1:11">
      <c r="A210" s="554"/>
      <c r="B210" s="5466"/>
      <c r="C210" s="532"/>
      <c r="D210" s="576"/>
      <c r="E210" s="582"/>
      <c r="F210" s="577"/>
      <c r="G210" s="577"/>
      <c r="H210" s="600"/>
      <c r="I210" s="577"/>
      <c r="J210" s="585">
        <v>1500</v>
      </c>
      <c r="K210" s="1978">
        <f>K208+J210</f>
        <v>13377689</v>
      </c>
    </row>
    <row r="211" spans="1:11">
      <c r="A211" s="557"/>
      <c r="B211" s="5459"/>
      <c r="C211" s="457" t="s">
        <v>781</v>
      </c>
      <c r="D211" s="5457" t="s">
        <v>1959</v>
      </c>
      <c r="E211" s="1136" t="s">
        <v>1961</v>
      </c>
      <c r="F211" s="5461"/>
      <c r="G211" s="5461">
        <v>39140</v>
      </c>
      <c r="H211" s="537"/>
      <c r="I211" s="5461"/>
      <c r="J211" s="595"/>
      <c r="K211" s="1977">
        <f>K210-G211</f>
        <v>13338549</v>
      </c>
    </row>
    <row r="212" spans="1:11">
      <c r="A212" s="554"/>
      <c r="B212" s="5460"/>
      <c r="C212" s="461" t="s">
        <v>2246</v>
      </c>
      <c r="D212" s="5458" t="s">
        <v>1960</v>
      </c>
      <c r="E212" s="5473"/>
      <c r="F212" s="5462"/>
      <c r="G212" s="5462"/>
      <c r="H212" s="515"/>
      <c r="I212" s="5462"/>
      <c r="J212" s="595"/>
      <c r="K212" s="1978"/>
    </row>
    <row r="213" spans="1:11">
      <c r="A213" s="554"/>
      <c r="B213" s="5466"/>
      <c r="C213" s="532"/>
      <c r="D213" s="576"/>
      <c r="E213" s="582"/>
      <c r="F213" s="577"/>
      <c r="G213" s="577"/>
      <c r="H213" s="600"/>
      <c r="I213" s="577"/>
      <c r="J213" s="585">
        <v>1500</v>
      </c>
      <c r="K213" s="1978">
        <f>K211+J213</f>
        <v>13340049</v>
      </c>
    </row>
    <row r="214" spans="1:11">
      <c r="A214" s="557"/>
      <c r="B214" s="5459"/>
      <c r="C214" s="457" t="s">
        <v>781</v>
      </c>
      <c r="D214" s="5457" t="s">
        <v>1959</v>
      </c>
      <c r="E214" s="1136" t="s">
        <v>1961</v>
      </c>
      <c r="F214" s="5461"/>
      <c r="G214" s="5461">
        <v>24140</v>
      </c>
      <c r="H214" s="537"/>
      <c r="I214" s="5461"/>
      <c r="J214" s="595"/>
      <c r="K214" s="1977">
        <f>K213-G214</f>
        <v>13315909</v>
      </c>
    </row>
    <row r="215" spans="1:11">
      <c r="A215" s="554"/>
      <c r="B215" s="5460"/>
      <c r="C215" s="461" t="s">
        <v>2247</v>
      </c>
      <c r="D215" s="5458" t="s">
        <v>1960</v>
      </c>
      <c r="E215" s="5473"/>
      <c r="F215" s="5462"/>
      <c r="G215" s="5462"/>
      <c r="H215" s="515"/>
      <c r="I215" s="5462"/>
      <c r="J215" s="595"/>
      <c r="K215" s="1978"/>
    </row>
    <row r="216" spans="1:11">
      <c r="A216" s="554"/>
      <c r="B216" s="5466"/>
      <c r="C216" s="532"/>
      <c r="D216" s="576"/>
      <c r="E216" s="582"/>
      <c r="F216" s="577"/>
      <c r="G216" s="577"/>
      <c r="H216" s="600"/>
      <c r="I216" s="577"/>
      <c r="J216" s="585">
        <v>1500</v>
      </c>
      <c r="K216" s="1978">
        <f>K214+J216</f>
        <v>13317409</v>
      </c>
    </row>
    <row r="217" spans="1:11">
      <c r="A217" s="557"/>
      <c r="B217" s="5459"/>
      <c r="C217" s="491" t="s">
        <v>781</v>
      </c>
      <c r="D217" s="5457" t="s">
        <v>632</v>
      </c>
      <c r="E217" s="5459" t="s">
        <v>74</v>
      </c>
      <c r="F217" s="537"/>
      <c r="G217" s="5461">
        <v>95640</v>
      </c>
      <c r="H217" s="5461"/>
      <c r="I217" s="5461"/>
      <c r="J217" s="5461"/>
      <c r="K217" s="1977">
        <f>K216-G217</f>
        <v>13221769</v>
      </c>
    </row>
    <row r="218" spans="1:11">
      <c r="A218" s="554"/>
      <c r="B218" s="5460"/>
      <c r="C218" s="487" t="s">
        <v>1005</v>
      </c>
      <c r="D218" s="5458" t="s">
        <v>956</v>
      </c>
      <c r="E218" s="5460"/>
      <c r="F218" s="537"/>
      <c r="G218" s="5462"/>
      <c r="H218" s="5462"/>
      <c r="I218" s="5462"/>
      <c r="J218" s="5462"/>
      <c r="K218" s="1978"/>
    </row>
    <row r="219" spans="1:11">
      <c r="A219" s="554"/>
      <c r="B219" s="5466"/>
      <c r="C219" s="532"/>
      <c r="D219" s="576"/>
      <c r="E219" s="582"/>
      <c r="F219" s="586"/>
      <c r="G219" s="586"/>
      <c r="H219" s="575"/>
      <c r="I219" s="575"/>
      <c r="J219" s="575">
        <v>1500</v>
      </c>
      <c r="K219" s="1978">
        <f>K217+J219</f>
        <v>13223269</v>
      </c>
    </row>
    <row r="220" spans="1:11">
      <c r="A220" s="557"/>
      <c r="B220" s="5459"/>
      <c r="C220" s="525" t="s">
        <v>778</v>
      </c>
      <c r="D220" s="5457" t="s">
        <v>632</v>
      </c>
      <c r="E220" s="5459" t="s">
        <v>74</v>
      </c>
      <c r="F220" s="5461"/>
      <c r="G220" s="5461">
        <v>88140</v>
      </c>
      <c r="H220" s="5461"/>
      <c r="I220" s="5461"/>
      <c r="J220" s="5461"/>
      <c r="K220" s="2195">
        <f>K219-G220</f>
        <v>13135129</v>
      </c>
    </row>
    <row r="221" spans="1:11">
      <c r="A221" s="554"/>
      <c r="B221" s="5460"/>
      <c r="C221" s="539" t="s">
        <v>1004</v>
      </c>
      <c r="D221" s="5458" t="s">
        <v>956</v>
      </c>
      <c r="E221" s="5460"/>
      <c r="F221" s="5462"/>
      <c r="G221" s="5462"/>
      <c r="H221" s="5462"/>
      <c r="I221" s="5462"/>
      <c r="J221" s="5462"/>
      <c r="K221" s="2195"/>
    </row>
    <row r="222" spans="1:11">
      <c r="A222" s="554"/>
      <c r="B222" s="5466"/>
      <c r="C222" s="528"/>
      <c r="D222" s="576"/>
      <c r="E222" s="1982"/>
      <c r="F222" s="1983"/>
      <c r="G222" s="1983"/>
      <c r="H222" s="575"/>
      <c r="I222" s="1983"/>
      <c r="J222" s="1983">
        <v>1500</v>
      </c>
      <c r="K222" s="5496">
        <f>K220+J222</f>
        <v>13136629</v>
      </c>
    </row>
    <row r="223" spans="1:11">
      <c r="A223" s="557"/>
      <c r="B223" s="5459"/>
      <c r="C223" s="517" t="s">
        <v>821</v>
      </c>
      <c r="D223" s="5479" t="s">
        <v>2118</v>
      </c>
      <c r="E223" s="5459" t="s">
        <v>2119</v>
      </c>
      <c r="F223" s="5474"/>
      <c r="G223" s="5461">
        <v>213458</v>
      </c>
      <c r="H223" s="537"/>
      <c r="I223" s="5461"/>
      <c r="J223" s="923"/>
      <c r="K223" s="1977">
        <f>K222-G223</f>
        <v>12923171</v>
      </c>
    </row>
    <row r="224" spans="1:11">
      <c r="A224" s="554"/>
      <c r="B224" s="5460"/>
      <c r="C224" s="555" t="s">
        <v>2117</v>
      </c>
      <c r="D224" s="5458" t="s">
        <v>2107</v>
      </c>
      <c r="E224" s="5460"/>
      <c r="F224" s="5462"/>
      <c r="G224" s="5462"/>
      <c r="H224" s="515"/>
      <c r="I224" s="5462"/>
      <c r="J224" s="460"/>
      <c r="K224" s="1978"/>
    </row>
    <row r="225" spans="1:11">
      <c r="A225" s="554"/>
      <c r="B225" s="5466"/>
      <c r="C225" s="532"/>
      <c r="D225" s="528"/>
      <c r="E225" s="584"/>
      <c r="F225" s="577"/>
      <c r="G225" s="577"/>
      <c r="H225" s="600"/>
      <c r="I225" s="577"/>
      <c r="J225" s="604">
        <v>1800</v>
      </c>
      <c r="K225" s="2035">
        <f>K223+J225</f>
        <v>12924971</v>
      </c>
    </row>
    <row r="226" spans="1:11">
      <c r="A226" s="557"/>
      <c r="B226" s="5459"/>
      <c r="C226" s="556" t="s">
        <v>1710</v>
      </c>
      <c r="D226" s="5457" t="s">
        <v>1312</v>
      </c>
      <c r="E226" s="5459" t="s">
        <v>1326</v>
      </c>
      <c r="F226" s="5461"/>
      <c r="G226" s="5461">
        <v>175390</v>
      </c>
      <c r="H226" s="5461"/>
      <c r="I226" s="5461"/>
      <c r="J226" s="5475"/>
      <c r="K226" s="1977">
        <f>K225-G226</f>
        <v>12749581</v>
      </c>
    </row>
    <row r="227" spans="1:11">
      <c r="A227" s="554"/>
      <c r="B227" s="5460"/>
      <c r="C227" s="555" t="s">
        <v>2184</v>
      </c>
      <c r="D227" s="5458" t="s">
        <v>1313</v>
      </c>
      <c r="E227" s="5460"/>
      <c r="F227" s="5462"/>
      <c r="G227" s="5462"/>
      <c r="H227" s="5462"/>
      <c r="I227" s="5462"/>
      <c r="J227" s="5476"/>
      <c r="K227" s="1978"/>
    </row>
    <row r="228" spans="1:11">
      <c r="A228" s="554"/>
      <c r="B228" s="5466"/>
      <c r="C228" s="2197"/>
      <c r="D228" s="576"/>
      <c r="E228" s="582"/>
      <c r="F228" s="2199"/>
      <c r="G228" s="575"/>
      <c r="H228" s="586"/>
      <c r="I228" s="575"/>
      <c r="J228" s="585">
        <v>1500</v>
      </c>
      <c r="K228" s="1978">
        <f>K226+J228</f>
        <v>12751081</v>
      </c>
    </row>
    <row r="229" spans="1:11">
      <c r="A229" s="557"/>
      <c r="B229" s="5459"/>
      <c r="C229" s="457" t="s">
        <v>781</v>
      </c>
      <c r="D229" s="5457" t="s">
        <v>2193</v>
      </c>
      <c r="E229" s="1136"/>
      <c r="F229" s="5461"/>
      <c r="G229" s="5461"/>
      <c r="H229" s="537"/>
      <c r="I229" s="5461">
        <v>49390</v>
      </c>
      <c r="J229" s="595"/>
      <c r="K229" s="1977">
        <f>K228-I229</f>
        <v>12701691</v>
      </c>
    </row>
    <row r="230" spans="1:11">
      <c r="A230" s="554"/>
      <c r="B230" s="5460"/>
      <c r="C230" s="461" t="s">
        <v>1830</v>
      </c>
      <c r="D230" s="5458" t="s">
        <v>2194</v>
      </c>
      <c r="E230" s="5473"/>
      <c r="F230" s="5462"/>
      <c r="G230" s="5462"/>
      <c r="H230" s="515"/>
      <c r="I230" s="5462"/>
      <c r="J230" s="595"/>
      <c r="K230" s="1978"/>
    </row>
    <row r="231" spans="1:11">
      <c r="A231" s="554"/>
      <c r="B231" s="5466"/>
      <c r="C231" s="532"/>
      <c r="D231" s="576"/>
      <c r="E231" s="582"/>
      <c r="F231" s="577"/>
      <c r="G231" s="577"/>
      <c r="H231" s="600"/>
      <c r="I231" s="577"/>
      <c r="J231" s="585">
        <v>1500</v>
      </c>
      <c r="K231" s="1978">
        <f>K229+J231</f>
        <v>12703191</v>
      </c>
    </row>
    <row r="232" spans="1:11">
      <c r="A232" s="557"/>
      <c r="B232" s="5459"/>
      <c r="C232" s="480" t="s">
        <v>821</v>
      </c>
      <c r="D232" s="5457" t="s">
        <v>574</v>
      </c>
      <c r="E232" s="5459" t="s">
        <v>79</v>
      </c>
      <c r="F232" s="9492"/>
      <c r="G232" s="9492"/>
      <c r="H232" s="9492"/>
      <c r="I232" s="9492">
        <v>591888</v>
      </c>
      <c r="J232" s="9492"/>
      <c r="K232" s="1977">
        <f>K231-I232</f>
        <v>12111303</v>
      </c>
    </row>
    <row r="233" spans="1:11">
      <c r="A233" s="554"/>
      <c r="B233" s="5460"/>
      <c r="C233" s="477" t="s">
        <v>824</v>
      </c>
      <c r="D233" s="5458" t="s">
        <v>46</v>
      </c>
      <c r="E233" s="5460"/>
      <c r="F233" s="9493"/>
      <c r="G233" s="9493"/>
      <c r="H233" s="9493"/>
      <c r="I233" s="9493"/>
      <c r="J233" s="9493"/>
      <c r="K233" s="1978"/>
    </row>
    <row r="234" spans="1:11">
      <c r="A234" s="554"/>
      <c r="B234" s="5466"/>
      <c r="C234" s="532"/>
      <c r="D234" s="576"/>
      <c r="E234" s="584"/>
      <c r="F234" s="575"/>
      <c r="G234" s="575"/>
      <c r="H234" s="575"/>
      <c r="I234" s="575"/>
      <c r="J234" s="575">
        <v>1800</v>
      </c>
      <c r="K234" s="1978">
        <f>K232+J234</f>
        <v>12113103</v>
      </c>
    </row>
    <row r="235" spans="1:11">
      <c r="A235" s="557"/>
      <c r="B235" s="5459"/>
      <c r="C235" s="665" t="s">
        <v>815</v>
      </c>
      <c r="D235" s="666" t="s">
        <v>574</v>
      </c>
      <c r="E235" s="5459" t="s">
        <v>79</v>
      </c>
      <c r="F235" s="5461"/>
      <c r="G235" s="5461"/>
      <c r="H235" s="5461"/>
      <c r="I235" s="5461">
        <v>167389</v>
      </c>
      <c r="J235" s="5461"/>
      <c r="K235" s="1977">
        <f>K234-I235</f>
        <v>11945714</v>
      </c>
    </row>
    <row r="236" spans="1:11">
      <c r="A236" s="554"/>
      <c r="B236" s="5460"/>
      <c r="C236" s="538" t="s">
        <v>826</v>
      </c>
      <c r="D236" s="667" t="s">
        <v>46</v>
      </c>
      <c r="E236" s="5460"/>
      <c r="F236" s="5462"/>
      <c r="G236" s="5462"/>
      <c r="H236" s="5462"/>
      <c r="I236" s="5462"/>
      <c r="J236" s="5462"/>
      <c r="K236" s="1978"/>
    </row>
    <row r="237" spans="1:11">
      <c r="A237" s="554"/>
      <c r="B237" s="5466"/>
      <c r="C237" s="528"/>
      <c r="D237" s="576"/>
      <c r="E237" s="528"/>
      <c r="F237" s="528"/>
      <c r="G237" s="585"/>
      <c r="H237" s="528"/>
      <c r="I237" s="528"/>
      <c r="J237" s="585">
        <v>1800</v>
      </c>
      <c r="K237" s="1978">
        <f>K235+J237</f>
        <v>11947514</v>
      </c>
    </row>
    <row r="238" spans="1:11">
      <c r="A238" s="557"/>
      <c r="B238" s="5459"/>
      <c r="C238" s="499" t="s">
        <v>781</v>
      </c>
      <c r="D238" s="5457" t="s">
        <v>574</v>
      </c>
      <c r="E238" s="5459" t="s">
        <v>79</v>
      </c>
      <c r="F238" s="537"/>
      <c r="G238" s="5461"/>
      <c r="H238" s="5461"/>
      <c r="I238" s="5461">
        <v>10140</v>
      </c>
      <c r="J238" s="5457"/>
      <c r="K238" s="1977">
        <f>K237-I238</f>
        <v>11937374</v>
      </c>
    </row>
    <row r="239" spans="1:11">
      <c r="A239" s="554"/>
      <c r="B239" s="5460"/>
      <c r="C239" s="477" t="s">
        <v>994</v>
      </c>
      <c r="D239" s="5458" t="s">
        <v>46</v>
      </c>
      <c r="E239" s="5460"/>
      <c r="F239" s="537"/>
      <c r="G239" s="5474"/>
      <c r="H239" s="5462"/>
      <c r="I239" s="5462"/>
      <c r="J239" s="5458"/>
      <c r="K239" s="1978"/>
    </row>
    <row r="240" spans="1:11">
      <c r="A240" s="554"/>
      <c r="B240" s="5466"/>
      <c r="C240" s="532"/>
      <c r="D240" s="576"/>
      <c r="E240" s="582"/>
      <c r="F240" s="575"/>
      <c r="G240" s="575"/>
      <c r="H240" s="586"/>
      <c r="I240" s="575"/>
      <c r="J240" s="586">
        <v>1500</v>
      </c>
      <c r="K240" s="1978">
        <f>K238+J240</f>
        <v>11938874</v>
      </c>
    </row>
    <row r="241" spans="1:11">
      <c r="A241" s="557"/>
      <c r="B241" s="5459"/>
      <c r="C241" s="556" t="s">
        <v>1109</v>
      </c>
      <c r="D241" s="5457" t="s">
        <v>1591</v>
      </c>
      <c r="E241" s="5459" t="s">
        <v>1601</v>
      </c>
      <c r="F241" s="5461"/>
      <c r="G241" s="5461">
        <v>502500</v>
      </c>
      <c r="H241" s="5461"/>
      <c r="I241" s="5461"/>
      <c r="J241" s="5475"/>
      <c r="K241" s="1977">
        <f>K240-G241</f>
        <v>11436374</v>
      </c>
    </row>
    <row r="242" spans="1:11">
      <c r="A242" s="554"/>
      <c r="B242" s="5460"/>
      <c r="C242" s="555" t="s">
        <v>1590</v>
      </c>
      <c r="D242" s="5458" t="s">
        <v>956</v>
      </c>
      <c r="E242" s="533"/>
      <c r="F242" s="5462"/>
      <c r="G242" s="5462"/>
      <c r="H242" s="5462"/>
      <c r="I242" s="5462"/>
      <c r="J242" s="5476"/>
      <c r="K242" s="1978"/>
    </row>
    <row r="243" spans="1:11">
      <c r="A243" s="554"/>
      <c r="B243" s="5466"/>
      <c r="C243" s="532"/>
      <c r="D243" s="576"/>
      <c r="E243" s="582"/>
      <c r="F243" s="575"/>
      <c r="G243" s="575"/>
      <c r="H243" s="586"/>
      <c r="I243" s="575"/>
      <c r="J243" s="604">
        <v>1800</v>
      </c>
      <c r="K243" s="2035">
        <f>K241+J243</f>
        <v>11438174</v>
      </c>
    </row>
    <row r="244" spans="1:11">
      <c r="A244" s="557"/>
      <c r="B244" s="5459"/>
      <c r="C244" s="665" t="s">
        <v>815</v>
      </c>
      <c r="D244" s="5457" t="s">
        <v>1591</v>
      </c>
      <c r="E244" s="5459" t="s">
        <v>1601</v>
      </c>
      <c r="F244" s="5461"/>
      <c r="G244" s="5461">
        <v>84890</v>
      </c>
      <c r="H244" s="5461"/>
      <c r="I244" s="5461"/>
      <c r="J244" s="5475"/>
      <c r="K244" s="1977">
        <f>K243-G244</f>
        <v>11353284</v>
      </c>
    </row>
    <row r="245" spans="1:11">
      <c r="A245" s="554"/>
      <c r="B245" s="5460"/>
      <c r="C245" s="538" t="s">
        <v>2272</v>
      </c>
      <c r="D245" s="5458" t="s">
        <v>956</v>
      </c>
      <c r="E245" s="533"/>
      <c r="F245" s="5462"/>
      <c r="G245" s="5462"/>
      <c r="H245" s="5462"/>
      <c r="I245" s="5462"/>
      <c r="J245" s="5476"/>
      <c r="K245" s="1978"/>
    </row>
    <row r="246" spans="1:11">
      <c r="A246" s="554"/>
      <c r="B246" s="5466"/>
      <c r="C246" s="528"/>
      <c r="D246" s="576"/>
      <c r="E246" s="582"/>
      <c r="F246" s="2199"/>
      <c r="G246" s="575"/>
      <c r="H246" s="586"/>
      <c r="I246" s="575"/>
      <c r="J246" s="585">
        <v>1800</v>
      </c>
      <c r="K246" s="1978">
        <f>K244+J246</f>
        <v>11355084</v>
      </c>
    </row>
    <row r="247" spans="1:11">
      <c r="A247" s="557"/>
      <c r="B247" s="5459"/>
      <c r="C247" s="499" t="s">
        <v>781</v>
      </c>
      <c r="D247" s="5457" t="s">
        <v>1591</v>
      </c>
      <c r="E247" s="5459" t="s">
        <v>1601</v>
      </c>
      <c r="F247" s="537"/>
      <c r="G247" s="5461">
        <v>10390</v>
      </c>
      <c r="H247" s="5461"/>
      <c r="I247" s="5461"/>
      <c r="J247" s="5461"/>
      <c r="K247" s="1977">
        <f>K246-G247</f>
        <v>11344694</v>
      </c>
    </row>
    <row r="248" spans="1:11">
      <c r="A248" s="554"/>
      <c r="B248" s="5460"/>
      <c r="C248" s="477" t="s">
        <v>2273</v>
      </c>
      <c r="D248" s="5458" t="s">
        <v>956</v>
      </c>
      <c r="E248" s="533"/>
      <c r="F248" s="537"/>
      <c r="G248" s="5462"/>
      <c r="H248" s="5462"/>
      <c r="I248" s="5462"/>
      <c r="J248" s="5462"/>
      <c r="K248" s="1978"/>
    </row>
    <row r="249" spans="1:11">
      <c r="A249" s="554"/>
      <c r="B249" s="5466"/>
      <c r="C249" s="532"/>
      <c r="D249" s="576"/>
      <c r="E249" s="582"/>
      <c r="F249" s="586"/>
      <c r="G249" s="586"/>
      <c r="H249" s="575"/>
      <c r="I249" s="575"/>
      <c r="J249" s="575">
        <v>1500</v>
      </c>
      <c r="K249" s="1978">
        <f>K247+J249</f>
        <v>11346194</v>
      </c>
    </row>
    <row r="250" spans="1:11">
      <c r="A250" s="557"/>
      <c r="B250" s="5459"/>
      <c r="C250" s="497" t="s">
        <v>815</v>
      </c>
      <c r="D250" s="5457" t="s">
        <v>200</v>
      </c>
      <c r="E250" s="5459"/>
      <c r="F250" s="5461"/>
      <c r="G250" s="5461"/>
      <c r="H250" s="5461">
        <v>224373</v>
      </c>
      <c r="I250" s="1975"/>
      <c r="J250" s="595"/>
      <c r="K250" s="1977">
        <f>K249-H250</f>
        <v>11121821</v>
      </c>
    </row>
    <row r="251" spans="1:11">
      <c r="A251" s="554"/>
      <c r="B251" s="5460"/>
      <c r="C251" s="497" t="s">
        <v>1789</v>
      </c>
      <c r="D251" s="5458"/>
      <c r="E251" s="5460"/>
      <c r="F251" s="5462"/>
      <c r="G251" s="5462"/>
      <c r="H251" s="5462"/>
      <c r="I251" s="1976"/>
      <c r="J251" s="595"/>
      <c r="K251" s="1978"/>
    </row>
    <row r="252" spans="1:11">
      <c r="A252" s="554"/>
      <c r="B252" s="5466"/>
      <c r="C252" s="532"/>
      <c r="D252" s="576"/>
      <c r="E252" s="582"/>
      <c r="F252" s="577"/>
      <c r="G252" s="577"/>
      <c r="H252" s="600"/>
      <c r="I252" s="2034"/>
      <c r="J252" s="585">
        <v>1800</v>
      </c>
      <c r="K252" s="1978">
        <f>K250+J252</f>
        <v>11123621</v>
      </c>
    </row>
    <row r="253" spans="1:11">
      <c r="A253" s="557"/>
      <c r="B253" s="5459"/>
      <c r="C253" s="497" t="s">
        <v>815</v>
      </c>
      <c r="D253" s="5457" t="s">
        <v>200</v>
      </c>
      <c r="E253" s="974"/>
      <c r="F253" s="5461"/>
      <c r="G253" s="5461"/>
      <c r="H253" s="537">
        <v>412076</v>
      </c>
      <c r="I253" s="1975"/>
      <c r="J253" s="595"/>
      <c r="K253" s="1977">
        <f>K252-H253</f>
        <v>10711545</v>
      </c>
    </row>
    <row r="254" spans="1:11">
      <c r="A254" s="554"/>
      <c r="B254" s="5460"/>
      <c r="C254" s="497" t="s">
        <v>1912</v>
      </c>
      <c r="D254" s="5458"/>
      <c r="E254" s="5473"/>
      <c r="F254" s="5462"/>
      <c r="G254" s="5462"/>
      <c r="H254" s="515"/>
      <c r="I254" s="1976"/>
      <c r="J254" s="595"/>
      <c r="K254" s="1978"/>
    </row>
    <row r="255" spans="1:11">
      <c r="A255" s="554"/>
      <c r="B255" s="5466"/>
      <c r="C255" s="532"/>
      <c r="D255" s="576"/>
      <c r="E255" s="582"/>
      <c r="F255" s="577"/>
      <c r="G255" s="577"/>
      <c r="H255" s="600"/>
      <c r="I255" s="2034"/>
      <c r="J255" s="585">
        <v>1800</v>
      </c>
      <c r="K255" s="2035">
        <f>K253+J255</f>
        <v>10713345</v>
      </c>
    </row>
    <row r="256" spans="1:11">
      <c r="A256" s="525"/>
      <c r="B256" s="5459"/>
      <c r="C256" s="457" t="s">
        <v>781</v>
      </c>
      <c r="D256" s="5457" t="s">
        <v>200</v>
      </c>
      <c r="E256" s="1136"/>
      <c r="F256" s="5461"/>
      <c r="G256" s="5461"/>
      <c r="H256" s="537">
        <v>112140</v>
      </c>
      <c r="I256" s="5461"/>
      <c r="J256" s="595"/>
      <c r="K256" s="1977">
        <f>K255-H256</f>
        <v>10601205</v>
      </c>
    </row>
    <row r="257" spans="1:11">
      <c r="A257" s="554"/>
      <c r="B257" s="5460"/>
      <c r="C257" s="461" t="s">
        <v>1913</v>
      </c>
      <c r="D257" s="5458"/>
      <c r="E257" s="5473"/>
      <c r="F257" s="5462"/>
      <c r="G257" s="5462"/>
      <c r="H257" s="515"/>
      <c r="I257" s="5474"/>
      <c r="J257" s="595"/>
      <c r="K257" s="1978"/>
    </row>
    <row r="258" spans="1:11">
      <c r="A258" s="554"/>
      <c r="B258" s="5466"/>
      <c r="C258" s="532"/>
      <c r="D258" s="576"/>
      <c r="E258" s="582"/>
      <c r="F258" s="577"/>
      <c r="G258" s="577"/>
      <c r="H258" s="600"/>
      <c r="I258" s="575"/>
      <c r="J258" s="585">
        <v>1500</v>
      </c>
      <c r="K258" s="1978">
        <f>K256+J258</f>
        <v>10602705</v>
      </c>
    </row>
    <row r="259" spans="1:11">
      <c r="A259" s="557"/>
      <c r="B259" s="5459"/>
      <c r="C259" s="457" t="s">
        <v>781</v>
      </c>
      <c r="D259" s="5457" t="s">
        <v>200</v>
      </c>
      <c r="E259" s="1136"/>
      <c r="F259" s="5461"/>
      <c r="G259" s="5461"/>
      <c r="H259" s="537">
        <v>24140</v>
      </c>
      <c r="I259" s="5461"/>
      <c r="J259" s="595"/>
      <c r="K259" s="1977">
        <f>K258-H259</f>
        <v>10578565</v>
      </c>
    </row>
    <row r="260" spans="1:11">
      <c r="A260" s="554"/>
      <c r="B260" s="5460"/>
      <c r="C260" s="461" t="s">
        <v>1691</v>
      </c>
      <c r="D260" s="5458"/>
      <c r="E260" s="5473"/>
      <c r="F260" s="5462"/>
      <c r="G260" s="5462"/>
      <c r="H260" s="515"/>
      <c r="I260" s="5462"/>
      <c r="J260" s="595"/>
      <c r="K260" s="1978"/>
    </row>
    <row r="261" spans="1:11">
      <c r="A261" s="554"/>
      <c r="B261" s="5466"/>
      <c r="C261" s="532"/>
      <c r="D261" s="576"/>
      <c r="E261" s="582"/>
      <c r="F261" s="577"/>
      <c r="G261" s="577"/>
      <c r="H261" s="600"/>
      <c r="I261" s="577"/>
      <c r="J261" s="585">
        <v>1500</v>
      </c>
      <c r="K261" s="2035">
        <f>K259+J261</f>
        <v>10580065</v>
      </c>
    </row>
    <row r="262" spans="1:11">
      <c r="A262" s="557"/>
      <c r="B262" s="5459"/>
      <c r="C262" s="556" t="s">
        <v>1109</v>
      </c>
      <c r="D262" s="5457" t="s">
        <v>278</v>
      </c>
      <c r="E262" s="974" t="s">
        <v>279</v>
      </c>
      <c r="F262" s="5461"/>
      <c r="G262" s="5461">
        <v>502500</v>
      </c>
      <c r="H262" s="5461"/>
      <c r="I262" s="5461"/>
      <c r="J262" s="5475"/>
      <c r="K262" s="1977">
        <f>K261-G262</f>
        <v>10077565</v>
      </c>
    </row>
    <row r="263" spans="1:11">
      <c r="A263" s="554"/>
      <c r="B263" s="5460"/>
      <c r="C263" s="555" t="s">
        <v>1527</v>
      </c>
      <c r="D263" s="5458" t="s">
        <v>38</v>
      </c>
      <c r="E263" s="5473"/>
      <c r="F263" s="5462"/>
      <c r="G263" s="5462"/>
      <c r="H263" s="5462"/>
      <c r="I263" s="5462"/>
      <c r="J263" s="5476"/>
      <c r="K263" s="1978"/>
    </row>
    <row r="264" spans="1:11">
      <c r="A264" s="554"/>
      <c r="B264" s="5466"/>
      <c r="C264" s="529"/>
      <c r="D264" s="602"/>
      <c r="E264" s="605"/>
      <c r="F264" s="577"/>
      <c r="G264" s="577"/>
      <c r="H264" s="600"/>
      <c r="I264" s="577"/>
      <c r="J264" s="604">
        <v>1800</v>
      </c>
      <c r="K264" s="1978">
        <f>K262+J264</f>
        <v>10079365</v>
      </c>
    </row>
    <row r="265" spans="1:11">
      <c r="A265" s="557"/>
      <c r="B265" s="5459" t="s">
        <v>2274</v>
      </c>
      <c r="C265" s="556" t="s">
        <v>591</v>
      </c>
      <c r="D265" s="5508"/>
      <c r="E265" s="5510"/>
      <c r="F265" s="5503">
        <v>20000000</v>
      </c>
      <c r="G265" s="5461"/>
      <c r="H265" s="537"/>
      <c r="I265" s="1975"/>
      <c r="J265" s="595"/>
      <c r="K265" s="1977">
        <f>K264+F265</f>
        <v>30079365</v>
      </c>
    </row>
    <row r="266" spans="1:11">
      <c r="A266" s="554"/>
      <c r="B266" s="5460"/>
      <c r="C266" s="555"/>
      <c r="D266" s="486"/>
      <c r="E266" s="5507"/>
      <c r="F266" s="5512"/>
      <c r="G266" s="5462"/>
      <c r="H266" s="515"/>
      <c r="I266" s="1976"/>
      <c r="J266" s="595"/>
      <c r="K266" s="1978"/>
    </row>
    <row r="267" spans="1:11">
      <c r="A267" s="554"/>
      <c r="B267" s="5466"/>
      <c r="C267" s="532"/>
      <c r="D267" s="576"/>
      <c r="E267" s="582"/>
      <c r="F267" s="577"/>
      <c r="G267" s="577"/>
      <c r="H267" s="600"/>
      <c r="I267" s="2034"/>
      <c r="J267" s="585"/>
      <c r="K267" s="1978"/>
    </row>
    <row r="268" spans="1:11">
      <c r="A268" s="557"/>
      <c r="B268" s="5459"/>
      <c r="C268" s="517" t="s">
        <v>815</v>
      </c>
      <c r="D268" s="5508" t="s">
        <v>160</v>
      </c>
      <c r="E268" s="5506" t="s">
        <v>162</v>
      </c>
      <c r="F268" s="5503"/>
      <c r="G268" s="5503">
        <v>557946</v>
      </c>
      <c r="H268" s="5503"/>
      <c r="I268" s="5503"/>
      <c r="J268" s="595"/>
      <c r="K268" s="1977">
        <f>K265-G268</f>
        <v>29521419</v>
      </c>
    </row>
    <row r="269" spans="1:11">
      <c r="A269" s="554"/>
      <c r="B269" s="5460"/>
      <c r="C269" s="563" t="s">
        <v>849</v>
      </c>
      <c r="D269" s="5509" t="s">
        <v>850</v>
      </c>
      <c r="E269" s="5507"/>
      <c r="F269" s="5504"/>
      <c r="G269" s="5504"/>
      <c r="H269" s="5504"/>
      <c r="I269" s="5504"/>
      <c r="J269" s="559"/>
      <c r="K269" s="1978"/>
    </row>
    <row r="270" spans="1:11">
      <c r="A270" s="554"/>
      <c r="B270" s="5466"/>
      <c r="C270" s="532"/>
      <c r="D270" s="576"/>
      <c r="E270" s="582"/>
      <c r="F270" s="575"/>
      <c r="G270" s="575"/>
      <c r="H270" s="600"/>
      <c r="I270" s="577"/>
      <c r="J270" s="585">
        <v>1800</v>
      </c>
      <c r="K270" s="2080">
        <f>K268+J270</f>
        <v>29523219</v>
      </c>
    </row>
    <row r="271" spans="1:11">
      <c r="A271" s="557"/>
      <c r="B271" s="5459"/>
      <c r="C271" s="556" t="s">
        <v>869</v>
      </c>
      <c r="D271" s="5508" t="s">
        <v>160</v>
      </c>
      <c r="E271" s="5506" t="s">
        <v>162</v>
      </c>
      <c r="F271" s="5503"/>
      <c r="G271" s="5503">
        <v>299964</v>
      </c>
      <c r="H271" s="534"/>
      <c r="I271" s="5503"/>
      <c r="J271" s="595"/>
      <c r="K271" s="1977">
        <f>K270-G271</f>
        <v>29223255</v>
      </c>
    </row>
    <row r="272" spans="1:11">
      <c r="A272" s="554"/>
      <c r="B272" s="5460"/>
      <c r="C272" s="555" t="s">
        <v>1781</v>
      </c>
      <c r="D272" s="5509" t="s">
        <v>850</v>
      </c>
      <c r="E272" s="5507"/>
      <c r="F272" s="5504"/>
      <c r="G272" s="5504"/>
      <c r="H272" s="515"/>
      <c r="I272" s="5504"/>
      <c r="J272" s="559"/>
      <c r="K272" s="1978"/>
    </row>
    <row r="273" spans="1:11">
      <c r="A273" s="554"/>
      <c r="B273" s="5466"/>
      <c r="C273" s="532"/>
      <c r="D273" s="576"/>
      <c r="E273" s="582"/>
      <c r="F273" s="577"/>
      <c r="G273" s="577"/>
      <c r="H273" s="600"/>
      <c r="I273" s="577"/>
      <c r="J273" s="585">
        <v>1650</v>
      </c>
      <c r="K273" s="1978">
        <f>K271+J273</f>
        <v>29224905</v>
      </c>
    </row>
    <row r="274" spans="1:11">
      <c r="A274" s="557"/>
      <c r="B274" s="5459"/>
      <c r="C274" s="474" t="s">
        <v>821</v>
      </c>
      <c r="D274" s="5508" t="s">
        <v>790</v>
      </c>
      <c r="E274" s="5506" t="s">
        <v>877</v>
      </c>
      <c r="F274" s="5503"/>
      <c r="G274" s="5511">
        <v>240561</v>
      </c>
      <c r="H274" s="537"/>
      <c r="I274" s="1975"/>
      <c r="J274" s="595"/>
      <c r="K274" s="1977">
        <f>K273-G274</f>
        <v>28984344</v>
      </c>
    </row>
    <row r="275" spans="1:11">
      <c r="A275" s="554"/>
      <c r="B275" s="5460"/>
      <c r="C275" s="477" t="s">
        <v>827</v>
      </c>
      <c r="D275" s="5509" t="s">
        <v>304</v>
      </c>
      <c r="E275" s="5507"/>
      <c r="F275" s="5504"/>
      <c r="G275" s="5512"/>
      <c r="H275" s="515"/>
      <c r="I275" s="1976"/>
      <c r="J275" s="595"/>
      <c r="K275" s="1978"/>
    </row>
    <row r="276" spans="1:11">
      <c r="A276" s="554"/>
      <c r="B276" s="533"/>
      <c r="C276" s="532"/>
      <c r="D276" s="576"/>
      <c r="E276" s="582"/>
      <c r="F276" s="577"/>
      <c r="G276" s="577"/>
      <c r="H276" s="600"/>
      <c r="I276" s="2034"/>
      <c r="J276" s="585">
        <v>1800</v>
      </c>
      <c r="K276" s="1978">
        <f>K274+J276</f>
        <v>28986144</v>
      </c>
    </row>
    <row r="277" spans="1:11">
      <c r="A277" s="557"/>
      <c r="B277" s="5459"/>
      <c r="C277" s="474" t="s">
        <v>815</v>
      </c>
      <c r="D277" s="5508" t="s">
        <v>790</v>
      </c>
      <c r="E277" s="974" t="s">
        <v>877</v>
      </c>
      <c r="F277" s="5503"/>
      <c r="G277" s="5511">
        <v>8029</v>
      </c>
      <c r="H277" s="534"/>
      <c r="I277" s="1975"/>
      <c r="J277" s="595"/>
      <c r="K277" s="1977">
        <f>K276-G277</f>
        <v>28978115</v>
      </c>
    </row>
    <row r="278" spans="1:11">
      <c r="A278" s="554"/>
      <c r="B278" s="5460"/>
      <c r="C278" s="477" t="s">
        <v>828</v>
      </c>
      <c r="D278" s="5509" t="s">
        <v>304</v>
      </c>
      <c r="E278" s="5513"/>
      <c r="F278" s="5504"/>
      <c r="G278" s="5512"/>
      <c r="H278" s="515"/>
      <c r="I278" s="1976"/>
      <c r="J278" s="595"/>
      <c r="K278" s="1978"/>
    </row>
    <row r="279" spans="1:11">
      <c r="A279" s="554"/>
      <c r="B279" s="533"/>
      <c r="C279" s="532"/>
      <c r="D279" s="576"/>
      <c r="E279" s="582"/>
      <c r="F279" s="577"/>
      <c r="G279" s="577"/>
      <c r="H279" s="600"/>
      <c r="I279" s="2034"/>
      <c r="J279" s="585">
        <v>1800</v>
      </c>
      <c r="K279" s="2035">
        <f>K277+J279</f>
        <v>28979915</v>
      </c>
    </row>
    <row r="280" spans="1:11">
      <c r="A280" s="525" t="s">
        <v>356</v>
      </c>
      <c r="B280" s="5459"/>
      <c r="C280" s="525" t="s">
        <v>781</v>
      </c>
      <c r="D280" s="5514" t="s">
        <v>790</v>
      </c>
      <c r="E280" s="5506" t="s">
        <v>877</v>
      </c>
      <c r="F280" s="5503"/>
      <c r="G280" s="5503">
        <v>26990</v>
      </c>
      <c r="H280" s="537"/>
      <c r="I280" s="1975"/>
      <c r="J280" s="595"/>
      <c r="K280" s="1977">
        <f>K279-G280</f>
        <v>28952925</v>
      </c>
    </row>
    <row r="281" spans="1:11">
      <c r="A281" s="554"/>
      <c r="B281" s="5460"/>
      <c r="C281" s="539" t="s">
        <v>789</v>
      </c>
      <c r="D281" s="540" t="s">
        <v>304</v>
      </c>
      <c r="E281" s="5507"/>
      <c r="F281" s="5504"/>
      <c r="G281" s="5504"/>
      <c r="H281" s="515"/>
      <c r="I281" s="1976"/>
      <c r="J281" s="595"/>
      <c r="K281" s="1978"/>
    </row>
    <row r="282" spans="1:11">
      <c r="A282" s="554"/>
      <c r="B282" s="5466"/>
      <c r="C282" s="532"/>
      <c r="D282" s="576"/>
      <c r="E282" s="582"/>
      <c r="F282" s="577"/>
      <c r="G282" s="577"/>
      <c r="H282" s="600"/>
      <c r="I282" s="2034"/>
      <c r="J282" s="585">
        <v>1500</v>
      </c>
      <c r="K282" s="1978">
        <f>K280+J282</f>
        <v>28954425</v>
      </c>
    </row>
    <row r="283" spans="1:11">
      <c r="A283" s="557"/>
      <c r="B283" s="5459"/>
      <c r="C283" s="525" t="s">
        <v>2021</v>
      </c>
      <c r="D283" s="5514" t="s">
        <v>790</v>
      </c>
      <c r="E283" s="5506" t="s">
        <v>877</v>
      </c>
      <c r="F283" s="5503"/>
      <c r="G283" s="5503">
        <v>33500</v>
      </c>
      <c r="H283" s="537"/>
      <c r="I283" s="1975"/>
      <c r="J283" s="595"/>
      <c r="K283" s="1977">
        <f>K282-G283</f>
        <v>28920925</v>
      </c>
    </row>
    <row r="284" spans="1:11">
      <c r="A284" s="554"/>
      <c r="B284" s="5460"/>
      <c r="C284" s="539" t="s">
        <v>1981</v>
      </c>
      <c r="D284" s="540" t="s">
        <v>304</v>
      </c>
      <c r="E284" s="5507"/>
      <c r="F284" s="5504"/>
      <c r="G284" s="5504"/>
      <c r="H284" s="515"/>
      <c r="I284" s="1976"/>
      <c r="J284" s="595"/>
      <c r="K284" s="1978"/>
    </row>
    <row r="285" spans="1:11">
      <c r="A285" s="554"/>
      <c r="B285" s="5466"/>
      <c r="C285" s="532"/>
      <c r="D285" s="576"/>
      <c r="E285" s="582"/>
      <c r="F285" s="577"/>
      <c r="G285" s="577"/>
      <c r="H285" s="600"/>
      <c r="I285" s="2034"/>
      <c r="J285" s="585">
        <v>750</v>
      </c>
      <c r="K285" s="1978">
        <f>K283+J285</f>
        <v>28921675</v>
      </c>
    </row>
    <row r="286" spans="1:11">
      <c r="A286" s="557"/>
      <c r="B286" s="5506"/>
      <c r="C286" s="525" t="s">
        <v>2218</v>
      </c>
      <c r="D286" s="5514" t="s">
        <v>790</v>
      </c>
      <c r="E286" s="5506" t="s">
        <v>877</v>
      </c>
      <c r="F286" s="5503"/>
      <c r="G286" s="5503">
        <v>42300</v>
      </c>
      <c r="H286" s="537"/>
      <c r="I286" s="1975"/>
      <c r="J286" s="595"/>
      <c r="K286" s="1977">
        <f>K285-G286</f>
        <v>28879375</v>
      </c>
    </row>
    <row r="287" spans="1:11">
      <c r="A287" s="554"/>
      <c r="B287" s="5507"/>
      <c r="C287" s="539" t="s">
        <v>2219</v>
      </c>
      <c r="D287" s="540" t="s">
        <v>304</v>
      </c>
      <c r="E287" s="5507"/>
      <c r="F287" s="5504"/>
      <c r="G287" s="5504"/>
      <c r="H287" s="515"/>
      <c r="I287" s="1976"/>
      <c r="J287" s="595"/>
      <c r="K287" s="1978"/>
    </row>
    <row r="288" spans="1:11">
      <c r="A288" s="554"/>
      <c r="B288" s="5505"/>
      <c r="C288" s="532"/>
      <c r="D288" s="576"/>
      <c r="E288" s="582"/>
      <c r="F288" s="577"/>
      <c r="G288" s="577"/>
      <c r="H288" s="600"/>
      <c r="I288" s="2034"/>
      <c r="J288" s="585">
        <v>750</v>
      </c>
      <c r="K288" s="1978">
        <f>K286+J288</f>
        <v>28880125</v>
      </c>
    </row>
    <row r="289" spans="1:11">
      <c r="A289" s="557"/>
      <c r="B289" s="5506"/>
      <c r="C289" s="556" t="s">
        <v>869</v>
      </c>
      <c r="D289" s="5508" t="s">
        <v>838</v>
      </c>
      <c r="E289" s="5506" t="s">
        <v>877</v>
      </c>
      <c r="F289" s="5503"/>
      <c r="G289" s="5503">
        <v>25000</v>
      </c>
      <c r="H289" s="5503"/>
      <c r="I289" s="5503"/>
      <c r="J289" s="595"/>
      <c r="K289" s="1977">
        <f>K288-G289</f>
        <v>28855125</v>
      </c>
    </row>
    <row r="290" spans="1:11">
      <c r="A290" s="554"/>
      <c r="B290" s="5507"/>
      <c r="C290" s="555" t="s">
        <v>1782</v>
      </c>
      <c r="D290" s="5509" t="s">
        <v>304</v>
      </c>
      <c r="E290" s="5507"/>
      <c r="F290" s="5504"/>
      <c r="G290" s="5504"/>
      <c r="H290" s="5504"/>
      <c r="I290" s="5504"/>
      <c r="J290" s="559"/>
      <c r="K290" s="1978"/>
    </row>
    <row r="291" spans="1:11">
      <c r="A291" s="554"/>
      <c r="B291" s="5505"/>
      <c r="C291" s="532"/>
      <c r="D291" s="576"/>
      <c r="E291" s="582"/>
      <c r="F291" s="577"/>
      <c r="G291" s="577"/>
      <c r="H291" s="600"/>
      <c r="I291" s="577"/>
      <c r="J291" s="604">
        <v>1650</v>
      </c>
      <c r="K291" s="1978">
        <f>K289+J291</f>
        <v>28856775</v>
      </c>
    </row>
    <row r="292" spans="1:11">
      <c r="A292" s="557"/>
      <c r="B292" s="5506"/>
      <c r="C292" s="474" t="s">
        <v>815</v>
      </c>
      <c r="D292" s="485" t="s">
        <v>1847</v>
      </c>
      <c r="E292" s="5506" t="s">
        <v>1848</v>
      </c>
      <c r="F292" s="5503"/>
      <c r="G292" s="5503">
        <v>532490</v>
      </c>
      <c r="H292" s="5517"/>
      <c r="I292" s="5503"/>
      <c r="J292" s="5515"/>
      <c r="K292" s="1977">
        <f>K291-G292</f>
        <v>28324285</v>
      </c>
    </row>
    <row r="293" spans="1:11">
      <c r="A293" s="554"/>
      <c r="B293" s="5507"/>
      <c r="C293" s="461" t="s">
        <v>1846</v>
      </c>
      <c r="D293" s="486" t="s">
        <v>1819</v>
      </c>
      <c r="E293" s="5507"/>
      <c r="F293" s="5504"/>
      <c r="G293" s="5504"/>
      <c r="H293" s="5518"/>
      <c r="I293" s="5504"/>
      <c r="J293" s="5516"/>
      <c r="K293" s="1978"/>
    </row>
    <row r="294" spans="1:11">
      <c r="A294" s="554"/>
      <c r="B294" s="5505"/>
      <c r="C294" s="532"/>
      <c r="D294" s="602"/>
      <c r="E294" s="605"/>
      <c r="F294" s="577"/>
      <c r="G294" s="577"/>
      <c r="H294" s="600"/>
      <c r="I294" s="577"/>
      <c r="J294" s="604">
        <v>1800</v>
      </c>
      <c r="K294" s="1978">
        <f>K292+J294</f>
        <v>28326085</v>
      </c>
    </row>
    <row r="295" spans="1:11">
      <c r="A295" s="557"/>
      <c r="B295" s="5506"/>
      <c r="C295" s="517" t="s">
        <v>1716</v>
      </c>
      <c r="D295" s="485" t="s">
        <v>1847</v>
      </c>
      <c r="E295" s="5506" t="s">
        <v>1848</v>
      </c>
      <c r="F295" s="5511"/>
      <c r="G295" s="5511">
        <v>59100</v>
      </c>
      <c r="H295" s="537"/>
      <c r="I295" s="1975"/>
      <c r="J295" s="595"/>
      <c r="K295" s="1977">
        <f>K294-G295</f>
        <v>28266985</v>
      </c>
    </row>
    <row r="296" spans="1:11">
      <c r="A296" s="554"/>
      <c r="B296" s="5507"/>
      <c r="C296" s="555" t="s">
        <v>1890</v>
      </c>
      <c r="D296" s="486" t="s">
        <v>1819</v>
      </c>
      <c r="E296" s="5507"/>
      <c r="F296" s="5512"/>
      <c r="G296" s="5512"/>
      <c r="H296" s="515"/>
      <c r="I296" s="1976"/>
      <c r="J296" s="595"/>
      <c r="K296" s="1978"/>
    </row>
    <row r="297" spans="1:11">
      <c r="A297" s="554"/>
      <c r="B297" s="5505"/>
      <c r="C297" s="532"/>
      <c r="D297" s="576"/>
      <c r="E297" s="582"/>
      <c r="F297" s="577"/>
      <c r="G297" s="577"/>
      <c r="H297" s="600"/>
      <c r="I297" s="2034"/>
      <c r="J297" s="585">
        <v>750</v>
      </c>
      <c r="K297" s="1978">
        <f>K295+J297</f>
        <v>28267735</v>
      </c>
    </row>
    <row r="298" spans="1:11">
      <c r="A298" s="557"/>
      <c r="B298" s="5506"/>
      <c r="C298" s="556" t="s">
        <v>869</v>
      </c>
      <c r="D298" s="485" t="s">
        <v>1847</v>
      </c>
      <c r="E298" s="5506" t="s">
        <v>1848</v>
      </c>
      <c r="F298" s="5503"/>
      <c r="G298" s="5503">
        <v>40785</v>
      </c>
      <c r="H298" s="537"/>
      <c r="I298" s="5503"/>
      <c r="J298" s="595"/>
      <c r="K298" s="1977">
        <f>K297-G298</f>
        <v>28226950</v>
      </c>
    </row>
    <row r="299" spans="1:11">
      <c r="A299" s="554"/>
      <c r="B299" s="5507"/>
      <c r="C299" s="555" t="s">
        <v>1849</v>
      </c>
      <c r="D299" s="486" t="s">
        <v>1819</v>
      </c>
      <c r="E299" s="5507"/>
      <c r="F299" s="5504"/>
      <c r="G299" s="5504"/>
      <c r="H299" s="515"/>
      <c r="I299" s="5504"/>
      <c r="J299" s="559"/>
      <c r="K299" s="1978"/>
    </row>
    <row r="300" spans="1:11">
      <c r="A300" s="554"/>
      <c r="B300" s="5505"/>
      <c r="C300" s="532"/>
      <c r="D300" s="576"/>
      <c r="E300" s="582"/>
      <c r="F300" s="577"/>
      <c r="G300" s="577"/>
      <c r="H300" s="600"/>
      <c r="I300" s="577"/>
      <c r="J300" s="585">
        <v>1650</v>
      </c>
      <c r="K300" s="1978">
        <f>K298+J300</f>
        <v>28228600</v>
      </c>
    </row>
    <row r="301" spans="1:11">
      <c r="A301" s="557"/>
      <c r="B301" s="5506"/>
      <c r="C301" s="556" t="s">
        <v>821</v>
      </c>
      <c r="D301" s="5508" t="s">
        <v>1339</v>
      </c>
      <c r="E301" s="1136" t="s">
        <v>1347</v>
      </c>
      <c r="F301" s="5503"/>
      <c r="G301" s="5503">
        <v>478029</v>
      </c>
      <c r="H301" s="534"/>
      <c r="I301" s="5503"/>
      <c r="J301" s="2070"/>
      <c r="K301" s="1977">
        <f>K300-G301</f>
        <v>27750571</v>
      </c>
    </row>
    <row r="302" spans="1:11">
      <c r="A302" s="554"/>
      <c r="B302" s="5507"/>
      <c r="C302" s="555" t="s">
        <v>1338</v>
      </c>
      <c r="D302" s="5509" t="s">
        <v>304</v>
      </c>
      <c r="E302" s="5513"/>
      <c r="F302" s="5504"/>
      <c r="G302" s="5504"/>
      <c r="H302" s="515"/>
      <c r="I302" s="5504"/>
      <c r="J302" s="2070"/>
      <c r="K302" s="1978"/>
    </row>
    <row r="303" spans="1:11">
      <c r="A303" s="554"/>
      <c r="B303" s="5505"/>
      <c r="C303" s="532"/>
      <c r="D303" s="576"/>
      <c r="E303" s="582"/>
      <c r="F303" s="577"/>
      <c r="G303" s="577"/>
      <c r="H303" s="600"/>
      <c r="I303" s="577"/>
      <c r="J303" s="585">
        <v>1800</v>
      </c>
      <c r="K303" s="1978">
        <f>K301+J303</f>
        <v>27752371</v>
      </c>
    </row>
    <row r="304" spans="1:11">
      <c r="A304" s="557"/>
      <c r="B304" s="5459"/>
      <c r="C304" s="556" t="s">
        <v>869</v>
      </c>
      <c r="D304" s="5508" t="s">
        <v>1339</v>
      </c>
      <c r="E304" s="1136" t="s">
        <v>1347</v>
      </c>
      <c r="F304" s="5503"/>
      <c r="G304" s="5503">
        <v>58295</v>
      </c>
      <c r="H304" s="537"/>
      <c r="I304" s="5503"/>
      <c r="J304" s="595"/>
      <c r="K304" s="1977">
        <f>K303-G304</f>
        <v>27694076</v>
      </c>
    </row>
    <row r="305" spans="1:11">
      <c r="A305" s="554"/>
      <c r="B305" s="5460"/>
      <c r="C305" s="555" t="s">
        <v>1433</v>
      </c>
      <c r="D305" s="5509" t="s">
        <v>304</v>
      </c>
      <c r="E305" s="5513"/>
      <c r="F305" s="5504"/>
      <c r="G305" s="5504"/>
      <c r="H305" s="515"/>
      <c r="I305" s="5504"/>
      <c r="J305" s="559"/>
      <c r="K305" s="1978"/>
    </row>
    <row r="306" spans="1:11">
      <c r="A306" s="554"/>
      <c r="B306" s="5466"/>
      <c r="C306" s="532"/>
      <c r="D306" s="576"/>
      <c r="E306" s="582"/>
      <c r="F306" s="577"/>
      <c r="G306" s="577"/>
      <c r="H306" s="600"/>
      <c r="I306" s="577"/>
      <c r="J306" s="585">
        <v>1650</v>
      </c>
      <c r="K306" s="1978">
        <f>K304+J306</f>
        <v>27695726</v>
      </c>
    </row>
    <row r="307" spans="1:11">
      <c r="A307" s="557"/>
      <c r="B307" s="5459"/>
      <c r="C307" s="474" t="s">
        <v>821</v>
      </c>
      <c r="D307" s="5508" t="s">
        <v>2061</v>
      </c>
      <c r="E307" s="5506" t="s">
        <v>2062</v>
      </c>
      <c r="F307" s="5503"/>
      <c r="G307" s="1975">
        <v>94997</v>
      </c>
      <c r="H307" s="537"/>
      <c r="I307" s="1975"/>
      <c r="J307" s="595"/>
      <c r="K307" s="1977">
        <f>K306-G307</f>
        <v>27600729</v>
      </c>
    </row>
    <row r="308" spans="1:11">
      <c r="A308" s="554"/>
      <c r="B308" s="5460"/>
      <c r="C308" s="477" t="s">
        <v>2056</v>
      </c>
      <c r="D308" s="5509" t="s">
        <v>1804</v>
      </c>
      <c r="E308" s="5507"/>
      <c r="F308" s="5504"/>
      <c r="G308" s="1976"/>
      <c r="H308" s="515"/>
      <c r="I308" s="1976"/>
      <c r="J308" s="595"/>
      <c r="K308" s="1978"/>
    </row>
    <row r="309" spans="1:11">
      <c r="A309" s="554"/>
      <c r="B309" s="5466"/>
      <c r="C309" s="532"/>
      <c r="D309" s="576"/>
      <c r="E309" s="582"/>
      <c r="F309" s="577"/>
      <c r="G309" s="2034"/>
      <c r="H309" s="600"/>
      <c r="I309" s="2034"/>
      <c r="J309" s="585">
        <v>1800</v>
      </c>
      <c r="K309" s="2080">
        <f>K307+J309</f>
        <v>27602529</v>
      </c>
    </row>
    <row r="310" spans="1:11">
      <c r="A310" s="557"/>
      <c r="B310" s="5459"/>
      <c r="C310" s="474" t="s">
        <v>815</v>
      </c>
      <c r="D310" s="5508" t="s">
        <v>2061</v>
      </c>
      <c r="E310" s="5506" t="s">
        <v>2062</v>
      </c>
      <c r="F310" s="5503"/>
      <c r="G310" s="1975">
        <v>101472</v>
      </c>
      <c r="H310" s="534"/>
      <c r="I310" s="1975"/>
      <c r="J310" s="595"/>
      <c r="K310" s="1977">
        <f>K309-G310</f>
        <v>27501057</v>
      </c>
    </row>
    <row r="311" spans="1:11">
      <c r="A311" s="554"/>
      <c r="B311" s="5460"/>
      <c r="C311" s="477" t="s">
        <v>2057</v>
      </c>
      <c r="D311" s="5509" t="s">
        <v>1804</v>
      </c>
      <c r="E311" s="5507"/>
      <c r="F311" s="5504"/>
      <c r="G311" s="1976"/>
      <c r="H311" s="515"/>
      <c r="I311" s="1976"/>
      <c r="J311" s="595"/>
      <c r="K311" s="1978"/>
    </row>
    <row r="312" spans="1:11">
      <c r="A312" s="554"/>
      <c r="B312" s="5466"/>
      <c r="C312" s="532"/>
      <c r="D312" s="576"/>
      <c r="E312" s="582"/>
      <c r="F312" s="577"/>
      <c r="G312" s="2034"/>
      <c r="H312" s="600"/>
      <c r="I312" s="2034"/>
      <c r="J312" s="585">
        <v>1800</v>
      </c>
      <c r="K312" s="1978">
        <f>K310+J312</f>
        <v>27502857</v>
      </c>
    </row>
    <row r="313" spans="1:11">
      <c r="A313" s="525"/>
      <c r="B313" s="5459"/>
      <c r="C313" s="525" t="s">
        <v>796</v>
      </c>
      <c r="D313" s="5508" t="s">
        <v>2061</v>
      </c>
      <c r="E313" s="5506" t="s">
        <v>2062</v>
      </c>
      <c r="F313" s="5503"/>
      <c r="G313" s="1975">
        <v>90800</v>
      </c>
      <c r="H313" s="537"/>
      <c r="I313" s="1975"/>
      <c r="J313" s="595"/>
      <c r="K313" s="1977">
        <f>K312-G313</f>
        <v>27412057</v>
      </c>
    </row>
    <row r="314" spans="1:11">
      <c r="A314" s="554"/>
      <c r="B314" s="5460"/>
      <c r="C314" s="539" t="s">
        <v>2058</v>
      </c>
      <c r="D314" s="5509" t="s">
        <v>1804</v>
      </c>
      <c r="E314" s="5507"/>
      <c r="F314" s="5504"/>
      <c r="G314" s="1976"/>
      <c r="H314" s="515"/>
      <c r="I314" s="1976"/>
      <c r="J314" s="595"/>
      <c r="K314" s="1978"/>
    </row>
    <row r="315" spans="1:11">
      <c r="A315" s="554"/>
      <c r="B315" s="5466"/>
      <c r="C315" s="532"/>
      <c r="D315" s="576"/>
      <c r="E315" s="582"/>
      <c r="F315" s="577"/>
      <c r="G315" s="2034"/>
      <c r="H315" s="600"/>
      <c r="I315" s="2034"/>
      <c r="J315" s="585">
        <v>750</v>
      </c>
      <c r="K315" s="2035">
        <f>K313+J315</f>
        <v>27412807</v>
      </c>
    </row>
    <row r="316" spans="1:11">
      <c r="A316" s="557"/>
      <c r="B316" s="5459"/>
      <c r="C316" s="525" t="s">
        <v>796</v>
      </c>
      <c r="D316" s="5508" t="s">
        <v>2061</v>
      </c>
      <c r="E316" s="5506" t="s">
        <v>2062</v>
      </c>
      <c r="F316" s="5503"/>
      <c r="G316" s="1975">
        <v>41300</v>
      </c>
      <c r="H316" s="537"/>
      <c r="I316" s="1975"/>
      <c r="J316" s="595"/>
      <c r="K316" s="1977">
        <f>K315-G316</f>
        <v>27371507</v>
      </c>
    </row>
    <row r="317" spans="1:11">
      <c r="A317" s="554"/>
      <c r="B317" s="5460"/>
      <c r="C317" s="539" t="s">
        <v>2059</v>
      </c>
      <c r="D317" s="5509" t="s">
        <v>1804</v>
      </c>
      <c r="E317" s="5507"/>
      <c r="F317" s="5504"/>
      <c r="G317" s="1976"/>
      <c r="H317" s="515"/>
      <c r="I317" s="1976"/>
      <c r="J317" s="595"/>
      <c r="K317" s="1978"/>
    </row>
    <row r="318" spans="1:11">
      <c r="A318" s="554"/>
      <c r="B318" s="533"/>
      <c r="C318" s="532"/>
      <c r="D318" s="576"/>
      <c r="E318" s="582"/>
      <c r="F318" s="577"/>
      <c r="G318" s="2034"/>
      <c r="H318" s="600"/>
      <c r="I318" s="2034"/>
      <c r="J318" s="585">
        <v>750</v>
      </c>
      <c r="K318" s="1978">
        <f>K316+J318</f>
        <v>27372257</v>
      </c>
    </row>
    <row r="319" spans="1:11">
      <c r="A319" s="9515"/>
      <c r="B319" s="5459"/>
      <c r="C319" s="556" t="s">
        <v>869</v>
      </c>
      <c r="D319" s="5508" t="s">
        <v>2061</v>
      </c>
      <c r="E319" s="5506" t="s">
        <v>2062</v>
      </c>
      <c r="F319" s="5503"/>
      <c r="G319" s="5503">
        <v>52723</v>
      </c>
      <c r="H319" s="5503"/>
      <c r="I319" s="5503"/>
      <c r="J319" s="595"/>
      <c r="K319" s="1977">
        <f>K318-G319</f>
        <v>27319534</v>
      </c>
    </row>
    <row r="320" spans="1:11">
      <c r="A320" s="9516"/>
      <c r="B320" s="5460"/>
      <c r="C320" s="555" t="s">
        <v>2060</v>
      </c>
      <c r="D320" s="5509" t="s">
        <v>1804</v>
      </c>
      <c r="E320" s="5507"/>
      <c r="F320" s="5504"/>
      <c r="G320" s="5504"/>
      <c r="H320" s="5504"/>
      <c r="I320" s="5504"/>
      <c r="J320" s="559"/>
      <c r="K320" s="1978"/>
    </row>
    <row r="321" spans="1:11">
      <c r="A321" s="554"/>
      <c r="B321" s="5466"/>
      <c r="C321" s="532"/>
      <c r="D321" s="576"/>
      <c r="E321" s="582"/>
      <c r="F321" s="577"/>
      <c r="G321" s="577"/>
      <c r="H321" s="600"/>
      <c r="I321" s="577"/>
      <c r="J321" s="604">
        <v>1650</v>
      </c>
      <c r="K321" s="1978">
        <f>K319+J321</f>
        <v>27321184</v>
      </c>
    </row>
    <row r="322" spans="1:11">
      <c r="A322" s="9515"/>
      <c r="B322" s="5459"/>
      <c r="C322" s="556" t="s">
        <v>869</v>
      </c>
      <c r="D322" s="485" t="s">
        <v>46</v>
      </c>
      <c r="E322" s="5506"/>
      <c r="F322" s="5503"/>
      <c r="G322" s="5503"/>
      <c r="H322" s="5503">
        <v>523168</v>
      </c>
      <c r="I322" s="5503"/>
      <c r="J322" s="595"/>
      <c r="K322" s="1977">
        <f>K321-H322</f>
        <v>26798016</v>
      </c>
    </row>
    <row r="323" spans="1:11">
      <c r="A323" s="9516"/>
      <c r="B323" s="5460"/>
      <c r="C323" s="555" t="s">
        <v>1778</v>
      </c>
      <c r="D323" s="519" t="s">
        <v>2084</v>
      </c>
      <c r="E323" s="5507"/>
      <c r="F323" s="5504"/>
      <c r="G323" s="5504"/>
      <c r="H323" s="515"/>
      <c r="I323" s="5504"/>
      <c r="J323" s="559"/>
      <c r="K323" s="1978"/>
    </row>
    <row r="324" spans="1:11">
      <c r="A324" s="554"/>
      <c r="B324" s="5466"/>
      <c r="C324" s="532"/>
      <c r="D324" s="576"/>
      <c r="E324" s="582"/>
      <c r="F324" s="577"/>
      <c r="G324" s="577"/>
      <c r="H324" s="600"/>
      <c r="I324" s="577"/>
      <c r="J324" s="585">
        <v>1650</v>
      </c>
      <c r="K324" s="2080">
        <f>K322+J324</f>
        <v>26799666</v>
      </c>
    </row>
    <row r="325" spans="1:11">
      <c r="A325" s="9515"/>
      <c r="B325" s="5459"/>
      <c r="C325" s="562" t="s">
        <v>815</v>
      </c>
      <c r="D325" s="5508" t="s">
        <v>2135</v>
      </c>
      <c r="E325" s="5506" t="s">
        <v>2137</v>
      </c>
      <c r="F325" s="5503"/>
      <c r="G325" s="5503">
        <v>146005</v>
      </c>
      <c r="H325" s="5503"/>
      <c r="I325" s="5503"/>
      <c r="J325" s="5515"/>
      <c r="K325" s="1977">
        <f>K324-G325</f>
        <v>26653661</v>
      </c>
    </row>
    <row r="326" spans="1:11">
      <c r="A326" s="9516"/>
      <c r="B326" s="5460"/>
      <c r="C326" s="553" t="s">
        <v>2154</v>
      </c>
      <c r="D326" s="5509" t="s">
        <v>2136</v>
      </c>
      <c r="E326" s="5507"/>
      <c r="F326" s="5504"/>
      <c r="G326" s="5504"/>
      <c r="H326" s="5504"/>
      <c r="I326" s="5504"/>
      <c r="J326" s="5516"/>
      <c r="K326" s="1978"/>
    </row>
    <row r="327" spans="1:11">
      <c r="A327" s="554"/>
      <c r="B327" s="5466"/>
      <c r="C327" s="532"/>
      <c r="D327" s="576"/>
      <c r="E327" s="582"/>
      <c r="F327" s="577"/>
      <c r="G327" s="577"/>
      <c r="H327" s="600"/>
      <c r="I327" s="577"/>
      <c r="J327" s="604">
        <v>1800</v>
      </c>
      <c r="K327" s="1978">
        <f>K325+J327</f>
        <v>26655461</v>
      </c>
    </row>
    <row r="328" spans="1:11">
      <c r="A328" s="9515"/>
      <c r="B328" s="5459"/>
      <c r="C328" s="556" t="s">
        <v>796</v>
      </c>
      <c r="D328" s="5522" t="s">
        <v>2135</v>
      </c>
      <c r="E328" s="5524" t="s">
        <v>2137</v>
      </c>
      <c r="F328" s="5526"/>
      <c r="G328" s="5526">
        <v>42300</v>
      </c>
      <c r="H328" s="5526"/>
      <c r="I328" s="5526"/>
      <c r="J328" s="5533"/>
      <c r="K328" s="1977">
        <f>K327-G328</f>
        <v>26613161</v>
      </c>
    </row>
    <row r="329" spans="1:11">
      <c r="A329" s="9516"/>
      <c r="B329" s="5460"/>
      <c r="C329" s="477" t="s">
        <v>2133</v>
      </c>
      <c r="D329" s="5523" t="s">
        <v>2136</v>
      </c>
      <c r="E329" s="5525"/>
      <c r="F329" s="5527"/>
      <c r="G329" s="5527"/>
      <c r="H329" s="5527"/>
      <c r="I329" s="5527"/>
      <c r="J329" s="5534"/>
      <c r="K329" s="1978"/>
    </row>
    <row r="330" spans="1:11">
      <c r="A330" s="554"/>
      <c r="B330" s="5466"/>
      <c r="C330" s="532"/>
      <c r="D330" s="576"/>
      <c r="E330" s="582"/>
      <c r="F330" s="577"/>
      <c r="G330" s="577"/>
      <c r="H330" s="600"/>
      <c r="I330" s="577"/>
      <c r="J330" s="604">
        <v>750</v>
      </c>
      <c r="K330" s="1978">
        <f>K328+J330</f>
        <v>26613911</v>
      </c>
    </row>
    <row r="331" spans="1:11">
      <c r="A331" s="9515"/>
      <c r="B331" s="5459"/>
      <c r="C331" s="556" t="s">
        <v>869</v>
      </c>
      <c r="D331" s="5522" t="s">
        <v>2135</v>
      </c>
      <c r="E331" s="5524" t="s">
        <v>2137</v>
      </c>
      <c r="F331" s="5526"/>
      <c r="G331" s="5526">
        <v>74551</v>
      </c>
      <c r="H331" s="5526"/>
      <c r="I331" s="5526"/>
      <c r="J331" s="5533"/>
      <c r="K331" s="1977">
        <f>K330-G331</f>
        <v>26539360</v>
      </c>
    </row>
    <row r="332" spans="1:11">
      <c r="A332" s="9516"/>
      <c r="B332" s="5460"/>
      <c r="C332" s="555" t="s">
        <v>2155</v>
      </c>
      <c r="D332" s="5523" t="s">
        <v>2136</v>
      </c>
      <c r="E332" s="5525"/>
      <c r="F332" s="5527"/>
      <c r="G332" s="5527"/>
      <c r="H332" s="5527"/>
      <c r="I332" s="5527"/>
      <c r="J332" s="5534"/>
      <c r="K332" s="1978"/>
    </row>
    <row r="333" spans="1:11">
      <c r="A333" s="554"/>
      <c r="B333" s="533"/>
      <c r="C333" s="532"/>
      <c r="D333" s="576"/>
      <c r="E333" s="582"/>
      <c r="F333" s="577"/>
      <c r="G333" s="577"/>
      <c r="H333" s="600"/>
      <c r="I333" s="577"/>
      <c r="J333" s="604">
        <v>1650</v>
      </c>
      <c r="K333" s="2035">
        <f>K331+J333</f>
        <v>26541010</v>
      </c>
    </row>
    <row r="334" spans="1:11">
      <c r="A334" s="9515"/>
      <c r="B334" s="5459"/>
      <c r="C334" s="556" t="s">
        <v>869</v>
      </c>
      <c r="D334" s="485" t="s">
        <v>267</v>
      </c>
      <c r="E334" s="5524" t="s">
        <v>271</v>
      </c>
      <c r="F334" s="5526"/>
      <c r="G334" s="5526">
        <v>341500</v>
      </c>
      <c r="H334" s="5526"/>
      <c r="I334" s="5526"/>
      <c r="J334" s="5533"/>
      <c r="K334" s="1977">
        <f>K333-G334</f>
        <v>26199510</v>
      </c>
    </row>
    <row r="335" spans="1:11">
      <c r="A335" s="9516"/>
      <c r="B335" s="5460"/>
      <c r="C335" s="555" t="s">
        <v>2162</v>
      </c>
      <c r="D335" s="486" t="s">
        <v>304</v>
      </c>
      <c r="E335" s="5525"/>
      <c r="F335" s="5527"/>
      <c r="G335" s="5529"/>
      <c r="H335" s="5527"/>
      <c r="I335" s="5527"/>
      <c r="J335" s="5534"/>
      <c r="K335" s="1978"/>
    </row>
    <row r="336" spans="1:11">
      <c r="A336" s="554"/>
      <c r="B336" s="5460"/>
      <c r="C336" s="532"/>
      <c r="D336" s="576"/>
      <c r="E336" s="582"/>
      <c r="F336" s="577"/>
      <c r="G336" s="577"/>
      <c r="H336" s="600"/>
      <c r="I336" s="577"/>
      <c r="J336" s="604">
        <v>1650</v>
      </c>
      <c r="K336" s="1978">
        <f>K334+J336</f>
        <v>26201160</v>
      </c>
    </row>
    <row r="337" spans="1:11">
      <c r="A337" s="9515"/>
      <c r="B337" s="5459"/>
      <c r="C337" s="474" t="s">
        <v>815</v>
      </c>
      <c r="D337" s="5522" t="s">
        <v>46</v>
      </c>
      <c r="E337" s="5524"/>
      <c r="F337" s="5526"/>
      <c r="G337" s="5526"/>
      <c r="H337" s="537"/>
      <c r="I337" s="5526">
        <v>3411765</v>
      </c>
      <c r="J337" s="595"/>
      <c r="K337" s="1977">
        <f>K336-I337</f>
        <v>22789395</v>
      </c>
    </row>
    <row r="338" spans="1:11">
      <c r="A338" s="9516"/>
      <c r="B338" s="5460"/>
      <c r="C338" s="477" t="s">
        <v>889</v>
      </c>
      <c r="D338" s="5523"/>
      <c r="E338" s="5525"/>
      <c r="F338" s="5527"/>
      <c r="G338" s="5527"/>
      <c r="H338" s="515"/>
      <c r="I338" s="5527"/>
      <c r="J338" s="559"/>
      <c r="K338" s="1978"/>
    </row>
    <row r="339" spans="1:11">
      <c r="A339" s="554"/>
      <c r="B339" s="5460"/>
      <c r="C339" s="532"/>
      <c r="D339" s="576"/>
      <c r="E339" s="582"/>
      <c r="F339" s="600"/>
      <c r="G339" s="600"/>
      <c r="H339" s="600"/>
      <c r="I339" s="600"/>
      <c r="J339" s="604">
        <v>1800</v>
      </c>
      <c r="K339" s="1978">
        <f>K337+J339</f>
        <v>22791195</v>
      </c>
    </row>
    <row r="340" spans="1:11">
      <c r="A340" s="9515"/>
      <c r="B340" s="5459"/>
      <c r="C340" s="556" t="s">
        <v>815</v>
      </c>
      <c r="D340" s="5522" t="s">
        <v>906</v>
      </c>
      <c r="E340" s="5524"/>
      <c r="F340" s="5532"/>
      <c r="G340" s="5526"/>
      <c r="H340" s="5526"/>
      <c r="I340" s="5526">
        <v>205780</v>
      </c>
      <c r="J340" s="5533"/>
      <c r="K340" s="1977">
        <f>K339-I340</f>
        <v>22585415</v>
      </c>
    </row>
    <row r="341" spans="1:11">
      <c r="A341" s="9516"/>
      <c r="B341" s="5460"/>
      <c r="C341" s="555" t="s">
        <v>1056</v>
      </c>
      <c r="D341" s="5523"/>
      <c r="E341" s="5525"/>
      <c r="F341" s="5527"/>
      <c r="G341" s="5527"/>
      <c r="H341" s="5527"/>
      <c r="I341" s="5527"/>
      <c r="J341" s="5534"/>
      <c r="K341" s="1978"/>
    </row>
    <row r="342" spans="1:11">
      <c r="A342" s="554"/>
      <c r="B342" s="5466"/>
      <c r="C342" s="532"/>
      <c r="D342" s="576"/>
      <c r="E342" s="605"/>
      <c r="F342" s="577"/>
      <c r="G342" s="577"/>
      <c r="H342" s="586"/>
      <c r="I342" s="577"/>
      <c r="J342" s="585">
        <v>1800</v>
      </c>
      <c r="K342" s="1978">
        <f>K340+J342</f>
        <v>22587215</v>
      </c>
    </row>
    <row r="343" spans="1:11">
      <c r="A343" s="9515"/>
      <c r="B343" s="5459"/>
      <c r="C343" s="556" t="s">
        <v>1710</v>
      </c>
      <c r="D343" s="485" t="s">
        <v>46</v>
      </c>
      <c r="E343" s="5524"/>
      <c r="F343" s="5532"/>
      <c r="G343" s="5526"/>
      <c r="H343" s="5526"/>
      <c r="I343" s="5526">
        <v>102140</v>
      </c>
      <c r="J343" s="595"/>
      <c r="K343" s="1977">
        <f>K342-I343</f>
        <v>22485075</v>
      </c>
    </row>
    <row r="344" spans="1:11">
      <c r="A344" s="9516"/>
      <c r="B344" s="5460"/>
      <c r="C344" s="555" t="s">
        <v>1772</v>
      </c>
      <c r="D344" s="486"/>
      <c r="E344" s="5525"/>
      <c r="F344" s="5527"/>
      <c r="G344" s="5527"/>
      <c r="H344" s="5527"/>
      <c r="I344" s="5527"/>
      <c r="J344" s="559"/>
      <c r="K344" s="1978"/>
    </row>
    <row r="345" spans="1:11">
      <c r="A345" s="554"/>
      <c r="B345" s="5460"/>
      <c r="C345" s="532"/>
      <c r="D345" s="576"/>
      <c r="E345" s="582"/>
      <c r="F345" s="575"/>
      <c r="G345" s="577"/>
      <c r="H345" s="600"/>
      <c r="I345" s="577"/>
      <c r="J345" s="585">
        <v>1500</v>
      </c>
      <c r="K345" s="1978">
        <f>K343+J345</f>
        <v>22486575</v>
      </c>
    </row>
    <row r="346" spans="1:11">
      <c r="A346" s="9515"/>
      <c r="B346" s="5459"/>
      <c r="C346" s="556" t="s">
        <v>1710</v>
      </c>
      <c r="D346" s="485" t="s">
        <v>46</v>
      </c>
      <c r="E346" s="5524"/>
      <c r="F346" s="5532"/>
      <c r="G346" s="5526"/>
      <c r="H346" s="5526"/>
      <c r="I346" s="5526">
        <v>128140</v>
      </c>
      <c r="J346" s="595"/>
      <c r="K346" s="1977">
        <f>K345-I346</f>
        <v>22358435</v>
      </c>
    </row>
    <row r="347" spans="1:11">
      <c r="A347" s="9516"/>
      <c r="B347" s="5460"/>
      <c r="C347" s="555" t="s">
        <v>1773</v>
      </c>
      <c r="D347" s="519"/>
      <c r="E347" s="5525"/>
      <c r="F347" s="5527"/>
      <c r="G347" s="5527"/>
      <c r="H347" s="5527"/>
      <c r="I347" s="5527"/>
      <c r="J347" s="559"/>
      <c r="K347" s="1978"/>
    </row>
    <row r="348" spans="1:11">
      <c r="A348" s="554"/>
      <c r="B348" s="5466"/>
      <c r="C348" s="532"/>
      <c r="D348" s="576"/>
      <c r="E348" s="582"/>
      <c r="F348" s="577"/>
      <c r="G348" s="577"/>
      <c r="H348" s="600"/>
      <c r="I348" s="577"/>
      <c r="J348" s="585">
        <v>1500</v>
      </c>
      <c r="K348" s="1978">
        <f>K346+J348</f>
        <v>22359935</v>
      </c>
    </row>
    <row r="349" spans="1:11">
      <c r="A349" s="9515"/>
      <c r="B349" s="5459"/>
      <c r="C349" s="556" t="s">
        <v>869</v>
      </c>
      <c r="D349" s="485" t="s">
        <v>46</v>
      </c>
      <c r="E349" s="974"/>
      <c r="F349" s="5532"/>
      <c r="G349" s="5526"/>
      <c r="H349" s="5526"/>
      <c r="I349" s="5526">
        <v>144153</v>
      </c>
      <c r="J349" s="595"/>
      <c r="K349" s="1977">
        <f>K348-I349</f>
        <v>22215782</v>
      </c>
    </row>
    <row r="350" spans="1:11">
      <c r="A350" s="9516"/>
      <c r="B350" s="5460"/>
      <c r="C350" s="555" t="s">
        <v>1775</v>
      </c>
      <c r="D350" s="519"/>
      <c r="E350" s="5525"/>
      <c r="F350" s="5527"/>
      <c r="G350" s="5527"/>
      <c r="H350" s="5527"/>
      <c r="I350" s="5527"/>
      <c r="J350" s="559"/>
      <c r="K350" s="1978"/>
    </row>
    <row r="351" spans="1:11">
      <c r="A351" s="554"/>
      <c r="B351" s="5460"/>
      <c r="C351" s="532"/>
      <c r="D351" s="576"/>
      <c r="E351" s="582"/>
      <c r="F351" s="575"/>
      <c r="G351" s="600"/>
      <c r="H351" s="600"/>
      <c r="I351" s="577"/>
      <c r="J351" s="585">
        <v>1650</v>
      </c>
      <c r="K351" s="1978">
        <f>K349+J351</f>
        <v>22217432</v>
      </c>
    </row>
    <row r="352" spans="1:11">
      <c r="A352" s="9515"/>
      <c r="B352" s="5459"/>
      <c r="C352" s="556" t="s">
        <v>869</v>
      </c>
      <c r="D352" s="485" t="s">
        <v>46</v>
      </c>
      <c r="E352" s="5524"/>
      <c r="F352" s="5532"/>
      <c r="G352" s="5526"/>
      <c r="H352" s="5526"/>
      <c r="I352" s="5526">
        <v>142337</v>
      </c>
      <c r="J352" s="595"/>
      <c r="K352" s="1977">
        <f>K351-I352</f>
        <v>22075095</v>
      </c>
    </row>
    <row r="353" spans="1:11">
      <c r="A353" s="9516"/>
      <c r="B353" s="5460"/>
      <c r="C353" s="555" t="s">
        <v>1776</v>
      </c>
      <c r="D353" s="519"/>
      <c r="E353" s="5525"/>
      <c r="F353" s="5527"/>
      <c r="G353" s="5527"/>
      <c r="H353" s="5527"/>
      <c r="I353" s="5527"/>
      <c r="J353" s="559"/>
      <c r="K353" s="1978"/>
    </row>
    <row r="354" spans="1:11">
      <c r="A354" s="554"/>
      <c r="B354" s="5466"/>
      <c r="C354" s="532"/>
      <c r="D354" s="576"/>
      <c r="E354" s="582"/>
      <c r="F354" s="575"/>
      <c r="G354" s="575"/>
      <c r="H354" s="600"/>
      <c r="I354" s="577"/>
      <c r="J354" s="585">
        <v>1650</v>
      </c>
      <c r="K354" s="1978">
        <f>K352+J354</f>
        <v>22076745</v>
      </c>
    </row>
    <row r="355" spans="1:11">
      <c r="A355" s="9515"/>
      <c r="B355" s="5459"/>
      <c r="C355" s="556" t="s">
        <v>869</v>
      </c>
      <c r="D355" s="485" t="s">
        <v>46</v>
      </c>
      <c r="E355" s="5524"/>
      <c r="F355" s="5532"/>
      <c r="G355" s="5526"/>
      <c r="H355" s="534"/>
      <c r="I355" s="5526">
        <v>662535</v>
      </c>
      <c r="J355" s="595"/>
      <c r="K355" s="1977">
        <f>K354-I355</f>
        <v>21414210</v>
      </c>
    </row>
    <row r="356" spans="1:11">
      <c r="A356" s="9516"/>
      <c r="B356" s="5460"/>
      <c r="C356" s="555" t="s">
        <v>1777</v>
      </c>
      <c r="D356" s="519"/>
      <c r="E356" s="5525"/>
      <c r="F356" s="5527"/>
      <c r="G356" s="5527"/>
      <c r="H356" s="515"/>
      <c r="I356" s="5527"/>
      <c r="J356" s="559"/>
      <c r="K356" s="1978"/>
    </row>
    <row r="357" spans="1:11">
      <c r="A357" s="554"/>
      <c r="B357" s="5460"/>
      <c r="C357" s="532"/>
      <c r="D357" s="576"/>
      <c r="E357" s="582"/>
      <c r="F357" s="577"/>
      <c r="G357" s="577"/>
      <c r="H357" s="600"/>
      <c r="I357" s="577"/>
      <c r="J357" s="585">
        <v>1650</v>
      </c>
      <c r="K357" s="1978">
        <f>K355+J357</f>
        <v>21415860</v>
      </c>
    </row>
    <row r="358" spans="1:11">
      <c r="A358" s="9515"/>
      <c r="B358" s="5459"/>
      <c r="C358" s="556" t="s">
        <v>869</v>
      </c>
      <c r="D358" s="485" t="s">
        <v>46</v>
      </c>
      <c r="E358" s="974"/>
      <c r="F358" s="5532"/>
      <c r="G358" s="5526"/>
      <c r="H358" s="5526"/>
      <c r="I358" s="5526">
        <v>176360</v>
      </c>
      <c r="J358" s="595"/>
      <c r="K358" s="1977">
        <f>K357-I358</f>
        <v>21239500</v>
      </c>
    </row>
    <row r="359" spans="1:11">
      <c r="A359" s="9516"/>
      <c r="B359" s="5460"/>
      <c r="C359" s="555" t="s">
        <v>1779</v>
      </c>
      <c r="D359" s="5523"/>
      <c r="E359" s="5531"/>
      <c r="F359" s="5527"/>
      <c r="G359" s="5527"/>
      <c r="H359" s="5527"/>
      <c r="I359" s="5527"/>
      <c r="J359" s="559"/>
      <c r="K359" s="1978"/>
    </row>
    <row r="360" spans="1:11">
      <c r="A360" s="554"/>
      <c r="B360" s="5466"/>
      <c r="C360" s="532"/>
      <c r="D360" s="576"/>
      <c r="E360" s="582"/>
      <c r="F360" s="575"/>
      <c r="G360" s="575"/>
      <c r="H360" s="600"/>
      <c r="I360" s="577"/>
      <c r="J360" s="585">
        <v>1650</v>
      </c>
      <c r="K360" s="1978">
        <f>K358+J360</f>
        <v>21241150</v>
      </c>
    </row>
    <row r="361" spans="1:11">
      <c r="A361" s="9515"/>
      <c r="B361" s="5459"/>
      <c r="C361" s="556" t="s">
        <v>869</v>
      </c>
      <c r="D361" s="485" t="s">
        <v>46</v>
      </c>
      <c r="E361" s="1136"/>
      <c r="F361" s="5532"/>
      <c r="G361" s="5526"/>
      <c r="H361" s="534"/>
      <c r="I361" s="5526">
        <v>38860</v>
      </c>
      <c r="J361" s="464"/>
      <c r="K361" s="1977">
        <f>K360-I361</f>
        <v>21202290</v>
      </c>
    </row>
    <row r="362" spans="1:11">
      <c r="A362" s="9516"/>
      <c r="B362" s="5460"/>
      <c r="C362" s="555" t="s">
        <v>1780</v>
      </c>
      <c r="D362" s="5523"/>
      <c r="E362" s="5531"/>
      <c r="F362" s="5527"/>
      <c r="G362" s="5527"/>
      <c r="H362" s="515"/>
      <c r="I362" s="5527"/>
      <c r="J362" s="559"/>
      <c r="K362" s="1978"/>
    </row>
    <row r="363" spans="1:11">
      <c r="A363" s="554"/>
      <c r="B363" s="5460"/>
      <c r="C363" s="532"/>
      <c r="D363" s="576"/>
      <c r="E363" s="582"/>
      <c r="F363" s="577"/>
      <c r="G363" s="577"/>
      <c r="H363" s="600"/>
      <c r="I363" s="577"/>
      <c r="J363" s="585">
        <v>1650</v>
      </c>
      <c r="K363" s="1978">
        <f>K361+J363</f>
        <v>21203940</v>
      </c>
    </row>
    <row r="364" spans="1:11">
      <c r="A364" s="9515"/>
      <c r="B364" s="5459"/>
      <c r="C364" s="474" t="s">
        <v>815</v>
      </c>
      <c r="D364" s="5522" t="s">
        <v>1150</v>
      </c>
      <c r="E364" s="5524"/>
      <c r="F364" s="5526"/>
      <c r="G364" s="5526"/>
      <c r="H364" s="5526"/>
      <c r="I364" s="5526">
        <v>531015</v>
      </c>
      <c r="J364" s="464"/>
      <c r="K364" s="1977">
        <f>K363-I364</f>
        <v>20672925</v>
      </c>
    </row>
    <row r="365" spans="1:11">
      <c r="A365" s="9516"/>
      <c r="B365" s="5460"/>
      <c r="C365" s="477" t="s">
        <v>1151</v>
      </c>
      <c r="D365" s="5523"/>
      <c r="E365" s="5525"/>
      <c r="F365" s="5527"/>
      <c r="G365" s="5527"/>
      <c r="H365" s="5527"/>
      <c r="I365" s="5527"/>
      <c r="J365" s="559"/>
      <c r="K365" s="1978"/>
    </row>
    <row r="366" spans="1:11">
      <c r="A366" s="554"/>
      <c r="B366" s="5466"/>
      <c r="C366" s="532"/>
      <c r="D366" s="528"/>
      <c r="E366" s="584"/>
      <c r="F366" s="577"/>
      <c r="G366" s="577"/>
      <c r="H366" s="600"/>
      <c r="I366" s="577"/>
      <c r="J366" s="604">
        <v>1800</v>
      </c>
      <c r="K366" s="1978">
        <f>K364+J366</f>
        <v>20674725</v>
      </c>
    </row>
    <row r="367" spans="1:11">
      <c r="A367" s="9515"/>
      <c r="B367" s="5459"/>
      <c r="C367" s="474" t="s">
        <v>1716</v>
      </c>
      <c r="D367" s="485" t="s">
        <v>46</v>
      </c>
      <c r="E367" s="5530"/>
      <c r="F367" s="5532"/>
      <c r="G367" s="5526"/>
      <c r="H367" s="5526"/>
      <c r="I367" s="5526">
        <v>240100</v>
      </c>
      <c r="J367" s="464"/>
      <c r="K367" s="1977">
        <f>K366-I367</f>
        <v>20434625</v>
      </c>
    </row>
    <row r="368" spans="1:11">
      <c r="A368" s="9516"/>
      <c r="B368" s="5460"/>
      <c r="C368" s="477" t="s">
        <v>1774</v>
      </c>
      <c r="D368" s="519"/>
      <c r="E368" s="5531"/>
      <c r="F368" s="5527"/>
      <c r="G368" s="5527"/>
      <c r="H368" s="5527"/>
      <c r="I368" s="5527"/>
      <c r="J368" s="559"/>
      <c r="K368" s="1978"/>
    </row>
    <row r="369" spans="1:11">
      <c r="A369" s="554"/>
      <c r="B369" s="5460"/>
      <c r="C369" s="532"/>
      <c r="D369" s="576"/>
      <c r="E369" s="582"/>
      <c r="F369" s="575"/>
      <c r="G369" s="600"/>
      <c r="H369" s="600"/>
      <c r="I369" s="577"/>
      <c r="J369" s="585">
        <v>750</v>
      </c>
      <c r="K369" s="1978">
        <f>K367+J369</f>
        <v>20435375</v>
      </c>
    </row>
    <row r="370" spans="1:11">
      <c r="A370" s="9515"/>
      <c r="B370" s="5459"/>
      <c r="C370" s="480" t="s">
        <v>821</v>
      </c>
      <c r="D370" s="5535" t="s">
        <v>1892</v>
      </c>
      <c r="E370" s="5536" t="s">
        <v>1894</v>
      </c>
      <c r="F370" s="5532"/>
      <c r="G370" s="5532"/>
      <c r="H370" s="2566">
        <v>24019</v>
      </c>
      <c r="I370" s="2566"/>
      <c r="J370" s="595"/>
      <c r="K370" s="1977">
        <f>K369-H370</f>
        <v>20411356</v>
      </c>
    </row>
    <row r="371" spans="1:11">
      <c r="A371" s="9516"/>
      <c r="B371" s="5460"/>
      <c r="C371" s="477" t="s">
        <v>1895</v>
      </c>
      <c r="D371" s="5523" t="s">
        <v>1893</v>
      </c>
      <c r="E371" s="5525"/>
      <c r="F371" s="5527"/>
      <c r="G371" s="5527"/>
      <c r="H371" s="1976"/>
      <c r="I371" s="1976"/>
      <c r="J371" s="595"/>
      <c r="K371" s="1978"/>
    </row>
    <row r="372" spans="1:11">
      <c r="A372" s="554"/>
      <c r="B372" s="5460"/>
      <c r="C372" s="532"/>
      <c r="D372" s="528"/>
      <c r="E372" s="584"/>
      <c r="F372" s="577"/>
      <c r="G372" s="577"/>
      <c r="H372" s="2034"/>
      <c r="I372" s="2034"/>
      <c r="J372" s="585">
        <v>1800</v>
      </c>
      <c r="K372" s="1978">
        <f>K370+J372</f>
        <v>20413156</v>
      </c>
    </row>
    <row r="373" spans="1:11">
      <c r="A373" s="9515"/>
      <c r="B373" s="5459"/>
      <c r="C373" s="665" t="s">
        <v>815</v>
      </c>
      <c r="D373" s="5535" t="s">
        <v>1892</v>
      </c>
      <c r="E373" s="5536" t="s">
        <v>1894</v>
      </c>
      <c r="F373" s="5532"/>
      <c r="G373" s="5526"/>
      <c r="H373" s="1975">
        <v>179921</v>
      </c>
      <c r="I373" s="1975"/>
      <c r="J373" s="595"/>
      <c r="K373" s="1977">
        <f>K372-H373</f>
        <v>20233235</v>
      </c>
    </row>
    <row r="374" spans="1:11">
      <c r="A374" s="9516"/>
      <c r="B374" s="5460"/>
      <c r="C374" s="538" t="s">
        <v>1896</v>
      </c>
      <c r="D374" s="5523" t="s">
        <v>1893</v>
      </c>
      <c r="E374" s="5525"/>
      <c r="F374" s="5527"/>
      <c r="G374" s="5527"/>
      <c r="H374" s="1976"/>
      <c r="I374" s="1976"/>
      <c r="J374" s="595"/>
      <c r="K374" s="1978"/>
    </row>
    <row r="375" spans="1:11">
      <c r="A375" s="554"/>
      <c r="B375" s="5466"/>
      <c r="C375" s="528"/>
      <c r="D375" s="576"/>
      <c r="E375" s="582"/>
      <c r="F375" s="577"/>
      <c r="G375" s="577"/>
      <c r="H375" s="2034"/>
      <c r="I375" s="2034"/>
      <c r="J375" s="585">
        <v>1800</v>
      </c>
      <c r="K375" s="1978">
        <f>K373+J375</f>
        <v>20235035</v>
      </c>
    </row>
    <row r="376" spans="1:11">
      <c r="A376" s="9515"/>
      <c r="B376" s="5459"/>
      <c r="C376" s="499" t="s">
        <v>781</v>
      </c>
      <c r="D376" s="5535" t="s">
        <v>1892</v>
      </c>
      <c r="E376" s="5536" t="s">
        <v>1894</v>
      </c>
      <c r="F376" s="5528"/>
      <c r="G376" s="5528"/>
      <c r="H376" s="1975">
        <v>20390</v>
      </c>
      <c r="I376" s="1975"/>
      <c r="J376" s="595"/>
      <c r="K376" s="1977">
        <f>K375-H376</f>
        <v>20214645</v>
      </c>
    </row>
    <row r="377" spans="1:11">
      <c r="A377" s="9516"/>
      <c r="B377" s="5460"/>
      <c r="C377" s="477" t="s">
        <v>1897</v>
      </c>
      <c r="D377" s="5523" t="s">
        <v>1893</v>
      </c>
      <c r="E377" s="5525"/>
      <c r="F377" s="5529"/>
      <c r="G377" s="5529"/>
      <c r="H377" s="1976"/>
      <c r="I377" s="1976"/>
      <c r="J377" s="595"/>
      <c r="K377" s="1978"/>
    </row>
    <row r="378" spans="1:11">
      <c r="A378" s="554"/>
      <c r="B378" s="5460"/>
      <c r="C378" s="532"/>
      <c r="D378" s="576"/>
      <c r="E378" s="582"/>
      <c r="F378" s="577"/>
      <c r="G378" s="577"/>
      <c r="H378" s="2034"/>
      <c r="I378" s="2034"/>
      <c r="J378" s="585">
        <v>1500</v>
      </c>
      <c r="K378" s="1978">
        <f>K376+J378</f>
        <v>20216145</v>
      </c>
    </row>
    <row r="379" spans="1:11">
      <c r="A379" s="9515"/>
      <c r="B379" s="5459"/>
      <c r="C379" s="499" t="s">
        <v>781</v>
      </c>
      <c r="D379" s="5535" t="s">
        <v>1892</v>
      </c>
      <c r="E379" s="5536" t="s">
        <v>1894</v>
      </c>
      <c r="F379" s="5526"/>
      <c r="G379" s="5526"/>
      <c r="H379" s="1975">
        <v>37740</v>
      </c>
      <c r="I379" s="1975"/>
      <c r="J379" s="595"/>
      <c r="K379" s="2082">
        <f>K378-H379</f>
        <v>20178405</v>
      </c>
    </row>
    <row r="380" spans="1:11">
      <c r="A380" s="9516"/>
      <c r="B380" s="5460"/>
      <c r="C380" s="477" t="s">
        <v>1898</v>
      </c>
      <c r="D380" s="5523" t="s">
        <v>1893</v>
      </c>
      <c r="E380" s="5525"/>
      <c r="F380" s="5527"/>
      <c r="G380" s="5527"/>
      <c r="H380" s="1976"/>
      <c r="I380" s="1976"/>
      <c r="J380" s="595"/>
      <c r="K380" s="2083"/>
    </row>
    <row r="381" spans="1:11">
      <c r="A381" s="554"/>
      <c r="B381" s="5466"/>
      <c r="C381" s="532"/>
      <c r="D381" s="576"/>
      <c r="E381" s="582"/>
      <c r="F381" s="577"/>
      <c r="G381" s="577"/>
      <c r="H381" s="2034"/>
      <c r="I381" s="2034"/>
      <c r="J381" s="585">
        <v>1500</v>
      </c>
      <c r="K381" s="1978">
        <f>K379+J381</f>
        <v>20179905</v>
      </c>
    </row>
    <row r="382" spans="1:11">
      <c r="A382" s="9515"/>
      <c r="B382" s="5459"/>
      <c r="C382" s="556" t="s">
        <v>869</v>
      </c>
      <c r="D382" s="5535" t="s">
        <v>1892</v>
      </c>
      <c r="E382" s="5536" t="s">
        <v>1894</v>
      </c>
      <c r="F382" s="5526"/>
      <c r="G382" s="5526"/>
      <c r="H382" s="1960">
        <v>53456</v>
      </c>
      <c r="I382" s="1960"/>
      <c r="J382" s="5533"/>
      <c r="K382" s="1977">
        <f>K381-H382</f>
        <v>20126449</v>
      </c>
    </row>
    <row r="383" spans="1:11">
      <c r="A383" s="9516"/>
      <c r="B383" s="5460"/>
      <c r="C383" s="555" t="s">
        <v>1903</v>
      </c>
      <c r="D383" s="5523" t="s">
        <v>1893</v>
      </c>
      <c r="E383" s="5525"/>
      <c r="F383" s="5527"/>
      <c r="G383" s="5527"/>
      <c r="H383" s="1961"/>
      <c r="I383" s="1961"/>
      <c r="J383" s="5534"/>
      <c r="K383" s="1978"/>
    </row>
    <row r="384" spans="1:11">
      <c r="A384" s="554"/>
      <c r="B384" s="5460"/>
      <c r="C384" s="532"/>
      <c r="D384" s="576"/>
      <c r="E384" s="582"/>
      <c r="F384" s="600"/>
      <c r="G384" s="600"/>
      <c r="H384" s="600"/>
      <c r="I384" s="600"/>
      <c r="J384" s="585">
        <v>1650</v>
      </c>
      <c r="K384" s="2035">
        <f>K382+J384</f>
        <v>20128099</v>
      </c>
    </row>
    <row r="385" spans="1:11">
      <c r="A385" s="9515"/>
      <c r="B385" s="5459"/>
      <c r="C385" s="556" t="s">
        <v>869</v>
      </c>
      <c r="D385" s="5535" t="s">
        <v>1892</v>
      </c>
      <c r="E385" s="5536" t="s">
        <v>1894</v>
      </c>
      <c r="F385" s="5532"/>
      <c r="G385" s="5526"/>
      <c r="H385" s="5526">
        <v>42160</v>
      </c>
      <c r="I385" s="5526"/>
      <c r="J385" s="923"/>
      <c r="K385" s="1977">
        <f>K384-H385</f>
        <v>20085939</v>
      </c>
    </row>
    <row r="386" spans="1:11">
      <c r="A386" s="9516"/>
      <c r="B386" s="5460"/>
      <c r="C386" s="555" t="s">
        <v>1904</v>
      </c>
      <c r="D386" s="5523" t="s">
        <v>1893</v>
      </c>
      <c r="E386" s="5525"/>
      <c r="F386" s="5527"/>
      <c r="G386" s="5527"/>
      <c r="H386" s="5527"/>
      <c r="I386" s="5527"/>
      <c r="J386" s="460"/>
      <c r="K386" s="1978"/>
    </row>
    <row r="387" spans="1:11">
      <c r="A387" s="554"/>
      <c r="B387" s="5460"/>
      <c r="C387" s="532"/>
      <c r="D387" s="528"/>
      <c r="E387" s="584"/>
      <c r="F387" s="577"/>
      <c r="G387" s="577"/>
      <c r="H387" s="600"/>
      <c r="I387" s="600"/>
      <c r="J387" s="585">
        <v>1650</v>
      </c>
      <c r="K387" s="1978">
        <f>K385+J387</f>
        <v>20087589</v>
      </c>
    </row>
    <row r="388" spans="1:11">
      <c r="A388" s="9515"/>
      <c r="B388" s="5459" t="s">
        <v>2275</v>
      </c>
      <c r="C388" s="556" t="s">
        <v>997</v>
      </c>
      <c r="D388" s="5541" t="s">
        <v>1312</v>
      </c>
      <c r="E388" s="5539" t="s">
        <v>1326</v>
      </c>
      <c r="F388" s="5537"/>
      <c r="G388" s="5537">
        <v>202500</v>
      </c>
      <c r="H388" s="5537"/>
      <c r="I388" s="5537"/>
      <c r="J388" s="5543"/>
      <c r="K388" s="1977">
        <f>K387-G388</f>
        <v>19885089</v>
      </c>
    </row>
    <row r="389" spans="1:11">
      <c r="A389" s="9516"/>
      <c r="B389" s="5460"/>
      <c r="C389" s="555" t="s">
        <v>1311</v>
      </c>
      <c r="D389" s="5542" t="s">
        <v>1313</v>
      </c>
      <c r="E389" s="5540"/>
      <c r="F389" s="5538"/>
      <c r="G389" s="5538"/>
      <c r="H389" s="5538"/>
      <c r="I389" s="5538"/>
      <c r="J389" s="5544"/>
      <c r="K389" s="1978"/>
    </row>
    <row r="390" spans="1:11">
      <c r="A390" s="554"/>
      <c r="B390" s="5466"/>
      <c r="C390" s="529"/>
      <c r="D390" s="602"/>
      <c r="E390" s="605"/>
      <c r="F390" s="577"/>
      <c r="G390" s="577"/>
      <c r="H390" s="600"/>
      <c r="I390" s="577"/>
      <c r="J390" s="604">
        <v>1800</v>
      </c>
      <c r="K390" s="1978">
        <f>K388+J390</f>
        <v>19886889</v>
      </c>
    </row>
    <row r="391" spans="1:11">
      <c r="A391" s="9515"/>
      <c r="B391" s="5459" t="s">
        <v>2276</v>
      </c>
      <c r="C391" s="556" t="s">
        <v>796</v>
      </c>
      <c r="D391" s="5549" t="s">
        <v>2135</v>
      </c>
      <c r="E391" s="5547" t="s">
        <v>2137</v>
      </c>
      <c r="F391" s="5545"/>
      <c r="G391" s="5545">
        <v>42300</v>
      </c>
      <c r="H391" s="5545"/>
      <c r="I391" s="5545"/>
      <c r="J391" s="5552"/>
      <c r="K391" s="2032">
        <f>K390-G391</f>
        <v>19844589</v>
      </c>
    </row>
    <row r="392" spans="1:11">
      <c r="A392" s="9516"/>
      <c r="B392" s="5460"/>
      <c r="C392" s="477" t="s">
        <v>2134</v>
      </c>
      <c r="D392" s="5550" t="s">
        <v>2136</v>
      </c>
      <c r="E392" s="5548"/>
      <c r="F392" s="5546"/>
      <c r="G392" s="5546"/>
      <c r="H392" s="5546"/>
      <c r="I392" s="5546"/>
      <c r="J392" s="5553"/>
      <c r="K392" s="1978"/>
    </row>
    <row r="393" spans="1:11">
      <c r="A393" s="554"/>
      <c r="B393" s="5460"/>
      <c r="C393" s="532"/>
      <c r="D393" s="576"/>
      <c r="E393" s="582"/>
      <c r="F393" s="577"/>
      <c r="G393" s="577"/>
      <c r="H393" s="600"/>
      <c r="I393" s="577"/>
      <c r="J393" s="604">
        <v>750</v>
      </c>
      <c r="K393" s="1978">
        <f>K391+J393</f>
        <v>19845339</v>
      </c>
    </row>
    <row r="394" spans="1:11">
      <c r="A394" s="9515"/>
      <c r="B394" s="5459"/>
      <c r="C394" s="545" t="s">
        <v>864</v>
      </c>
      <c r="D394" s="5551" t="s">
        <v>1745</v>
      </c>
      <c r="E394" s="974" t="s">
        <v>1746</v>
      </c>
      <c r="F394" s="5545"/>
      <c r="G394" s="5545">
        <v>102500</v>
      </c>
      <c r="H394" s="537"/>
      <c r="I394" s="9492"/>
      <c r="J394" s="595"/>
      <c r="K394" s="1977">
        <f>K393-G394</f>
        <v>19742839</v>
      </c>
    </row>
    <row r="395" spans="1:11">
      <c r="A395" s="9516"/>
      <c r="B395" s="5460"/>
      <c r="C395" s="538" t="s">
        <v>1501</v>
      </c>
      <c r="D395" s="5550" t="s">
        <v>38</v>
      </c>
      <c r="E395" s="5548"/>
      <c r="F395" s="5546"/>
      <c r="G395" s="5546"/>
      <c r="H395" s="515"/>
      <c r="I395" s="9493"/>
      <c r="J395" s="559"/>
      <c r="K395" s="1978"/>
    </row>
    <row r="396" spans="1:11">
      <c r="A396" s="554"/>
      <c r="B396" s="5460"/>
      <c r="C396" s="532"/>
      <c r="D396" s="576"/>
      <c r="E396" s="582"/>
      <c r="F396" s="577"/>
      <c r="G396" s="577"/>
      <c r="H396" s="600"/>
      <c r="I396" s="577"/>
      <c r="J396" s="604">
        <v>1800</v>
      </c>
      <c r="K396" s="2035">
        <f>K394+J396</f>
        <v>19744639</v>
      </c>
    </row>
    <row r="397" spans="1:11">
      <c r="A397" s="9515"/>
      <c r="B397" s="5459" t="s">
        <v>2277</v>
      </c>
      <c r="C397" s="562" t="s">
        <v>815</v>
      </c>
      <c r="D397" s="5554" t="s">
        <v>1335</v>
      </c>
      <c r="E397" s="5556"/>
      <c r="F397" s="5558"/>
      <c r="G397" s="5558"/>
      <c r="H397" s="537"/>
      <c r="I397" s="1975">
        <v>120344</v>
      </c>
      <c r="J397" s="595"/>
      <c r="K397" s="5492">
        <f>K396-I397</f>
        <v>19624295</v>
      </c>
    </row>
    <row r="398" spans="1:11">
      <c r="A398" s="9516"/>
      <c r="B398" s="5460"/>
      <c r="C398" s="553" t="s">
        <v>1026</v>
      </c>
      <c r="D398" s="5555" t="s">
        <v>814</v>
      </c>
      <c r="E398" s="5557"/>
      <c r="F398" s="5559"/>
      <c r="G398" s="5559"/>
      <c r="H398" s="515"/>
      <c r="I398" s="1976"/>
      <c r="J398" s="595"/>
      <c r="K398" s="5493"/>
    </row>
    <row r="399" spans="1:11">
      <c r="A399" s="554"/>
      <c r="B399" s="5466"/>
      <c r="C399" s="532"/>
      <c r="D399" s="576"/>
      <c r="E399" s="582"/>
      <c r="F399" s="577"/>
      <c r="G399" s="577"/>
      <c r="H399" s="600"/>
      <c r="I399" s="577"/>
      <c r="J399" s="585">
        <v>1800</v>
      </c>
      <c r="K399" s="5493">
        <f>K397+J399</f>
        <v>19626095</v>
      </c>
    </row>
    <row r="400" spans="1:11">
      <c r="A400" s="9515"/>
      <c r="B400" s="5459"/>
      <c r="C400" s="545" t="s">
        <v>812</v>
      </c>
      <c r="D400" s="518" t="s">
        <v>1335</v>
      </c>
      <c r="E400" s="5556"/>
      <c r="F400" s="5558"/>
      <c r="G400" s="5558"/>
      <c r="H400" s="537"/>
      <c r="I400" s="1975">
        <v>428546</v>
      </c>
      <c r="J400" s="464"/>
      <c r="K400" s="5492">
        <f>K399-I400</f>
        <v>19197549</v>
      </c>
    </row>
    <row r="401" spans="1:11">
      <c r="A401" s="9516"/>
      <c r="B401" s="5460"/>
      <c r="C401" s="553" t="s">
        <v>813</v>
      </c>
      <c r="D401" s="519" t="s">
        <v>814</v>
      </c>
      <c r="E401" s="5557"/>
      <c r="F401" s="5559"/>
      <c r="G401" s="5559"/>
      <c r="H401" s="515"/>
      <c r="I401" s="1976"/>
      <c r="J401" s="559"/>
      <c r="K401" s="5493"/>
    </row>
    <row r="402" spans="1:11">
      <c r="A402" s="554"/>
      <c r="B402" s="5466"/>
      <c r="C402" s="532"/>
      <c r="D402" s="576"/>
      <c r="E402" s="582"/>
      <c r="F402" s="577"/>
      <c r="G402" s="577"/>
      <c r="H402" s="600"/>
      <c r="I402" s="577"/>
      <c r="J402" s="585">
        <v>1800</v>
      </c>
      <c r="K402" s="5495">
        <f>K400+J402</f>
        <v>19199349</v>
      </c>
    </row>
    <row r="403" spans="1:11">
      <c r="A403" s="9515"/>
      <c r="B403" s="5459"/>
      <c r="C403" s="5276" t="s">
        <v>864</v>
      </c>
      <c r="D403" s="5554" t="s">
        <v>743</v>
      </c>
      <c r="E403" s="5556" t="s">
        <v>1177</v>
      </c>
      <c r="F403" s="5558"/>
      <c r="G403" s="5560">
        <v>102500</v>
      </c>
      <c r="H403" s="5558"/>
      <c r="I403" s="5558"/>
      <c r="J403" s="5562"/>
      <c r="K403" s="5492">
        <f>K402-G403</f>
        <v>19096849</v>
      </c>
    </row>
    <row r="404" spans="1:11">
      <c r="A404" s="9516"/>
      <c r="B404" s="5460"/>
      <c r="C404" s="1542" t="s">
        <v>1028</v>
      </c>
      <c r="D404" s="5555" t="s">
        <v>46</v>
      </c>
      <c r="E404" s="5557"/>
      <c r="F404" s="5559"/>
      <c r="G404" s="5561"/>
      <c r="H404" s="5559"/>
      <c r="I404" s="5559"/>
      <c r="J404" s="5563"/>
      <c r="K404" s="5493"/>
    </row>
    <row r="405" spans="1:11">
      <c r="A405" s="554"/>
      <c r="B405" s="5466"/>
      <c r="C405" s="532"/>
      <c r="D405" s="576"/>
      <c r="E405" s="582"/>
      <c r="F405" s="577"/>
      <c r="G405" s="577"/>
      <c r="H405" s="600"/>
      <c r="I405" s="577"/>
      <c r="J405" s="604">
        <v>1800</v>
      </c>
      <c r="K405" s="5495">
        <f>K403+J405</f>
        <v>19098649</v>
      </c>
    </row>
    <row r="406" spans="1:11">
      <c r="A406" s="9515"/>
      <c r="B406" s="5459"/>
      <c r="C406" s="517" t="s">
        <v>1716</v>
      </c>
      <c r="D406" s="5554" t="s">
        <v>2104</v>
      </c>
      <c r="E406" s="5556"/>
      <c r="F406" s="5560"/>
      <c r="G406" s="5560"/>
      <c r="H406" s="537"/>
      <c r="I406" s="5560">
        <v>105800</v>
      </c>
      <c r="J406" s="595"/>
      <c r="K406" s="5492">
        <f>K405-I406</f>
        <v>18992849</v>
      </c>
    </row>
    <row r="407" spans="1:11">
      <c r="A407" s="9516"/>
      <c r="B407" s="5460"/>
      <c r="C407" s="555" t="s">
        <v>1077</v>
      </c>
      <c r="D407" s="5555" t="s">
        <v>1804</v>
      </c>
      <c r="E407" s="5557"/>
      <c r="F407" s="5561"/>
      <c r="G407" s="5561"/>
      <c r="H407" s="515"/>
      <c r="I407" s="1976"/>
      <c r="J407" s="595"/>
      <c r="K407" s="5493"/>
    </row>
    <row r="408" spans="1:11">
      <c r="A408" s="554"/>
      <c r="B408" s="5466"/>
      <c r="C408" s="532"/>
      <c r="D408" s="576"/>
      <c r="E408" s="582"/>
      <c r="F408" s="577"/>
      <c r="G408" s="577"/>
      <c r="H408" s="600"/>
      <c r="I408" s="2034"/>
      <c r="J408" s="585">
        <v>750</v>
      </c>
      <c r="K408" s="5493">
        <f>K406+J408</f>
        <v>18993599</v>
      </c>
    </row>
    <row r="409" spans="1:11">
      <c r="A409" s="9515"/>
      <c r="B409" s="5459"/>
      <c r="C409" s="517" t="s">
        <v>1716</v>
      </c>
      <c r="D409" s="5554" t="s">
        <v>2104</v>
      </c>
      <c r="E409" s="5556"/>
      <c r="F409" s="5560"/>
      <c r="G409" s="5560"/>
      <c r="H409" s="537"/>
      <c r="I409" s="5560">
        <v>98300</v>
      </c>
      <c r="J409" s="595"/>
      <c r="K409" s="1977">
        <f>K408-I409</f>
        <v>18895299</v>
      </c>
    </row>
    <row r="410" spans="1:11">
      <c r="A410" s="9516"/>
      <c r="B410" s="5460"/>
      <c r="C410" s="555" t="s">
        <v>1077</v>
      </c>
      <c r="D410" s="5555" t="s">
        <v>1804</v>
      </c>
      <c r="E410" s="5557"/>
      <c r="F410" s="5561"/>
      <c r="G410" s="5561"/>
      <c r="H410" s="515"/>
      <c r="I410" s="1976"/>
      <c r="J410" s="595"/>
      <c r="K410" s="1978"/>
    </row>
    <row r="411" spans="1:11">
      <c r="A411" s="554"/>
      <c r="B411" s="5466"/>
      <c r="C411" s="532"/>
      <c r="D411" s="576"/>
      <c r="E411" s="582"/>
      <c r="F411" s="577"/>
      <c r="G411" s="577"/>
      <c r="H411" s="600"/>
      <c r="I411" s="2034"/>
      <c r="J411" s="585">
        <v>750</v>
      </c>
      <c r="K411" s="5493">
        <f>K409+J411</f>
        <v>18896049</v>
      </c>
    </row>
    <row r="412" spans="1:11">
      <c r="A412" s="9515"/>
      <c r="B412" s="5459"/>
      <c r="C412" s="556" t="s">
        <v>1109</v>
      </c>
      <c r="D412" s="5554" t="s">
        <v>1049</v>
      </c>
      <c r="E412" s="5556" t="s">
        <v>126</v>
      </c>
      <c r="F412" s="5558"/>
      <c r="G412" s="5558">
        <v>502500</v>
      </c>
      <c r="H412" s="5558"/>
      <c r="I412" s="5558"/>
      <c r="J412" s="5562"/>
      <c r="K412" s="5492">
        <f>K411-G412</f>
        <v>18393549</v>
      </c>
    </row>
    <row r="413" spans="1:11">
      <c r="A413" s="9516"/>
      <c r="B413" s="5460"/>
      <c r="C413" s="555" t="s">
        <v>1048</v>
      </c>
      <c r="D413" s="5555" t="s">
        <v>956</v>
      </c>
      <c r="E413" s="5557"/>
      <c r="F413" s="5559"/>
      <c r="G413" s="5559"/>
      <c r="H413" s="5559"/>
      <c r="I413" s="5559"/>
      <c r="J413" s="5563"/>
      <c r="K413" s="5493"/>
    </row>
    <row r="414" spans="1:11">
      <c r="A414" s="554"/>
      <c r="B414" s="5460"/>
      <c r="C414" s="532"/>
      <c r="D414" s="576"/>
      <c r="E414" s="582"/>
      <c r="F414" s="577"/>
      <c r="G414" s="577"/>
      <c r="H414" s="600"/>
      <c r="I414" s="577"/>
      <c r="J414" s="585">
        <v>1800</v>
      </c>
      <c r="K414" s="5493">
        <f>K412+J414</f>
        <v>18395349</v>
      </c>
    </row>
    <row r="415" spans="1:11">
      <c r="A415" s="9515"/>
      <c r="B415" s="5459" t="s">
        <v>2278</v>
      </c>
      <c r="C415" s="556" t="s">
        <v>591</v>
      </c>
      <c r="D415" s="5568"/>
      <c r="E415" s="5570"/>
      <c r="F415" s="5564">
        <v>50000000</v>
      </c>
      <c r="G415" s="5564"/>
      <c r="H415" s="537"/>
      <c r="I415" s="1975"/>
      <c r="J415" s="464"/>
      <c r="K415" s="5492">
        <f>K414+F415</f>
        <v>68395349</v>
      </c>
    </row>
    <row r="416" spans="1:11">
      <c r="A416" s="9516"/>
      <c r="B416" s="5460"/>
      <c r="C416" s="555"/>
      <c r="D416" s="486"/>
      <c r="E416" s="5567"/>
      <c r="F416" s="5571"/>
      <c r="G416" s="5565"/>
      <c r="H416" s="515"/>
      <c r="I416" s="1976"/>
      <c r="J416" s="559"/>
      <c r="K416" s="5493"/>
    </row>
    <row r="417" spans="1:11">
      <c r="A417" s="554"/>
      <c r="B417" s="5466"/>
      <c r="C417" s="532"/>
      <c r="D417" s="576"/>
      <c r="E417" s="582"/>
      <c r="F417" s="577"/>
      <c r="G417" s="577"/>
      <c r="H417" s="600"/>
      <c r="I417" s="577"/>
      <c r="J417" s="585"/>
      <c r="K417" s="5493"/>
    </row>
    <row r="418" spans="1:11">
      <c r="A418" s="9515"/>
      <c r="B418" s="5459"/>
      <c r="C418" s="545" t="s">
        <v>812</v>
      </c>
      <c r="D418" s="518"/>
      <c r="E418" s="5566"/>
      <c r="F418" s="5564"/>
      <c r="G418" s="5564"/>
      <c r="H418" s="537"/>
      <c r="I418" s="1975">
        <v>31721010</v>
      </c>
      <c r="J418" s="464"/>
      <c r="K418" s="5492">
        <f>K415-I418</f>
        <v>36674339</v>
      </c>
    </row>
    <row r="419" spans="1:11">
      <c r="A419" s="9516"/>
      <c r="B419" s="5460"/>
      <c r="C419" s="553" t="s">
        <v>2280</v>
      </c>
      <c r="D419" s="519"/>
      <c r="E419" s="5567"/>
      <c r="F419" s="5565"/>
      <c r="G419" s="5565"/>
      <c r="H419" s="515"/>
      <c r="I419" s="1976"/>
      <c r="J419" s="559"/>
      <c r="K419" s="5493"/>
    </row>
    <row r="420" spans="1:11">
      <c r="A420" s="554"/>
      <c r="B420" s="5460"/>
      <c r="C420" s="532"/>
      <c r="D420" s="576"/>
      <c r="E420" s="582"/>
      <c r="F420" s="577"/>
      <c r="G420" s="577"/>
      <c r="H420" s="600"/>
      <c r="I420" s="577"/>
      <c r="J420" s="585">
        <v>3000</v>
      </c>
      <c r="K420" s="5495">
        <f>K418+J420</f>
        <v>36677339</v>
      </c>
    </row>
    <row r="421" spans="1:11">
      <c r="A421" s="9515"/>
      <c r="B421" s="5459"/>
      <c r="C421" s="545" t="s">
        <v>812</v>
      </c>
      <c r="D421" s="518"/>
      <c r="E421" s="5566"/>
      <c r="F421" s="5564"/>
      <c r="G421" s="5564"/>
      <c r="H421" s="537"/>
      <c r="I421" s="1975">
        <v>3434360</v>
      </c>
      <c r="J421" s="464"/>
      <c r="K421" s="5492">
        <f>K420-I421</f>
        <v>33242979</v>
      </c>
    </row>
    <row r="422" spans="1:11">
      <c r="A422" s="9516"/>
      <c r="B422" s="5460"/>
      <c r="C422" s="553" t="s">
        <v>2279</v>
      </c>
      <c r="D422" s="519"/>
      <c r="E422" s="5567"/>
      <c r="F422" s="5565"/>
      <c r="G422" s="5565"/>
      <c r="H422" s="515"/>
      <c r="I422" s="1976"/>
      <c r="J422" s="559"/>
      <c r="K422" s="5493"/>
    </row>
    <row r="423" spans="1:11">
      <c r="A423" s="554"/>
      <c r="B423" s="5466"/>
      <c r="C423" s="532"/>
      <c r="D423" s="576"/>
      <c r="E423" s="582"/>
      <c r="F423" s="577"/>
      <c r="G423" s="577"/>
      <c r="H423" s="600"/>
      <c r="I423" s="577"/>
      <c r="J423" s="585">
        <v>3000</v>
      </c>
      <c r="K423" s="5493">
        <f>K421+J423</f>
        <v>33245979</v>
      </c>
    </row>
    <row r="424" spans="1:11">
      <c r="A424" s="9515"/>
      <c r="B424" s="5459"/>
      <c r="C424" s="665" t="s">
        <v>815</v>
      </c>
      <c r="D424" s="5572" t="s">
        <v>2152</v>
      </c>
      <c r="E424" s="5573"/>
      <c r="F424" s="5574"/>
      <c r="G424" s="5564"/>
      <c r="H424" s="1975">
        <v>794111</v>
      </c>
      <c r="I424" s="1975"/>
      <c r="J424" s="595"/>
      <c r="K424" s="5492">
        <f>K423-H424</f>
        <v>32451868</v>
      </c>
    </row>
    <row r="425" spans="1:11">
      <c r="A425" s="9516"/>
      <c r="B425" s="5460"/>
      <c r="C425" s="538" t="s">
        <v>1954</v>
      </c>
      <c r="D425" s="5569"/>
      <c r="E425" s="5567"/>
      <c r="F425" s="5565"/>
      <c r="G425" s="5565"/>
      <c r="H425" s="1976"/>
      <c r="I425" s="1976"/>
      <c r="J425" s="595"/>
      <c r="K425" s="5493"/>
    </row>
    <row r="426" spans="1:11">
      <c r="A426" s="554"/>
      <c r="B426" s="5466"/>
      <c r="C426" s="528"/>
      <c r="D426" s="576"/>
      <c r="E426" s="582"/>
      <c r="F426" s="577"/>
      <c r="G426" s="577"/>
      <c r="H426" s="2034"/>
      <c r="I426" s="2034"/>
      <c r="J426" s="585">
        <v>1800</v>
      </c>
      <c r="K426" s="5493">
        <f>K424+J426</f>
        <v>32453668</v>
      </c>
    </row>
    <row r="427" spans="1:11">
      <c r="A427" s="9515"/>
      <c r="B427" s="5459"/>
      <c r="C427" s="457" t="s">
        <v>781</v>
      </c>
      <c r="D427" s="5568" t="s">
        <v>2152</v>
      </c>
      <c r="E427" s="1796"/>
      <c r="F427" s="5564"/>
      <c r="G427" s="1960"/>
      <c r="H427" s="537">
        <v>150890</v>
      </c>
      <c r="I427" s="5564"/>
      <c r="J427" s="595"/>
      <c r="K427" s="5492">
        <f>K426-H427</f>
        <v>32302778</v>
      </c>
    </row>
    <row r="428" spans="1:11">
      <c r="A428" s="9516"/>
      <c r="B428" s="5460"/>
      <c r="C428" s="3250" t="s">
        <v>1828</v>
      </c>
      <c r="D428" s="5572"/>
      <c r="E428" s="5573"/>
      <c r="F428" s="5574"/>
      <c r="G428" s="5574"/>
      <c r="H428" s="3253"/>
      <c r="I428" s="5574"/>
      <c r="J428" s="595"/>
      <c r="K428" s="5493"/>
    </row>
    <row r="429" spans="1:11">
      <c r="A429" s="554"/>
      <c r="B429" s="5466"/>
      <c r="C429" s="532"/>
      <c r="D429" s="576"/>
      <c r="E429" s="582"/>
      <c r="F429" s="575"/>
      <c r="G429" s="575"/>
      <c r="H429" s="2200"/>
      <c r="I429" s="575"/>
      <c r="J429" s="585">
        <v>1500</v>
      </c>
      <c r="K429" s="5495">
        <f>K427+J429</f>
        <v>32304278</v>
      </c>
    </row>
    <row r="430" spans="1:11">
      <c r="A430" s="9515"/>
      <c r="B430" s="5459"/>
      <c r="C430" s="556" t="s">
        <v>815</v>
      </c>
      <c r="D430" s="5568"/>
      <c r="E430" s="5566"/>
      <c r="F430" s="5574"/>
      <c r="G430" s="5564"/>
      <c r="H430" s="5564"/>
      <c r="I430" s="5564">
        <v>123552</v>
      </c>
      <c r="J430" s="595"/>
      <c r="K430" s="5492">
        <f>K429-I430</f>
        <v>32180726</v>
      </c>
    </row>
    <row r="431" spans="1:11">
      <c r="A431" s="9516"/>
      <c r="B431" s="5460"/>
      <c r="C431" s="555" t="s">
        <v>1566</v>
      </c>
      <c r="D431" s="5569"/>
      <c r="E431" s="5567"/>
      <c r="F431" s="5565"/>
      <c r="G431" s="5565"/>
      <c r="H431" s="5565"/>
      <c r="I431" s="5565"/>
      <c r="J431" s="559"/>
      <c r="K431" s="5493"/>
    </row>
    <row r="432" spans="1:11">
      <c r="A432" s="554"/>
      <c r="B432" s="5466"/>
      <c r="C432" s="532"/>
      <c r="D432" s="576"/>
      <c r="E432" s="582"/>
      <c r="F432" s="575"/>
      <c r="G432" s="575"/>
      <c r="H432" s="600"/>
      <c r="I432" s="577"/>
      <c r="J432" s="585">
        <v>1800</v>
      </c>
      <c r="K432" s="5493">
        <f>K430+J432</f>
        <v>32182526</v>
      </c>
    </row>
    <row r="433" spans="1:11">
      <c r="A433" s="9515"/>
      <c r="B433" s="5459"/>
      <c r="C433" s="556" t="s">
        <v>1837</v>
      </c>
      <c r="D433" s="5568"/>
      <c r="E433" s="5566"/>
      <c r="F433" s="5564"/>
      <c r="G433" s="5564"/>
      <c r="H433" s="537"/>
      <c r="I433" s="5564">
        <v>18390</v>
      </c>
      <c r="J433" s="595"/>
      <c r="K433" s="5492">
        <f>K432-I433</f>
        <v>32164136</v>
      </c>
    </row>
    <row r="434" spans="1:11">
      <c r="A434" s="9516"/>
      <c r="B434" s="5460"/>
      <c r="C434" s="555" t="s">
        <v>1838</v>
      </c>
      <c r="D434" s="5569"/>
      <c r="E434" s="5567"/>
      <c r="F434" s="5565"/>
      <c r="G434" s="5565"/>
      <c r="H434" s="515"/>
      <c r="I434" s="5565"/>
      <c r="J434" s="559"/>
      <c r="K434" s="5493"/>
    </row>
    <row r="435" spans="1:11">
      <c r="A435" s="554"/>
      <c r="B435" s="5466"/>
      <c r="C435" s="532"/>
      <c r="D435" s="576"/>
      <c r="E435" s="582"/>
      <c r="F435" s="577"/>
      <c r="G435" s="577"/>
      <c r="H435" s="600"/>
      <c r="I435" s="577"/>
      <c r="J435" s="585">
        <v>1500</v>
      </c>
      <c r="K435" s="5496">
        <f>K433+J435</f>
        <v>32165636</v>
      </c>
    </row>
    <row r="436" spans="1:11">
      <c r="A436" s="9515"/>
      <c r="B436" s="5459" t="s">
        <v>2281</v>
      </c>
      <c r="C436" s="545" t="s">
        <v>997</v>
      </c>
      <c r="D436" s="5575" t="s">
        <v>1584</v>
      </c>
      <c r="E436" s="974" t="s">
        <v>56</v>
      </c>
      <c r="F436" s="5578"/>
      <c r="G436" s="5578">
        <v>202500</v>
      </c>
      <c r="H436" s="5578"/>
      <c r="I436" s="5578"/>
      <c r="J436" s="5583"/>
      <c r="K436" s="5492">
        <f>K435-G436</f>
        <v>31963136</v>
      </c>
    </row>
    <row r="437" spans="1:11">
      <c r="A437" s="9516"/>
      <c r="B437" s="5460"/>
      <c r="C437" s="555" t="s">
        <v>1583</v>
      </c>
      <c r="D437" s="5576" t="s">
        <v>1384</v>
      </c>
      <c r="E437" s="5582"/>
      <c r="F437" s="5579"/>
      <c r="G437" s="5579"/>
      <c r="H437" s="5579"/>
      <c r="I437" s="5579"/>
      <c r="J437" s="5584"/>
      <c r="K437" s="5493"/>
    </row>
    <row r="438" spans="1:11">
      <c r="A438" s="557"/>
      <c r="B438" s="5480"/>
      <c r="C438" s="532"/>
      <c r="D438" s="576"/>
      <c r="E438" s="582"/>
      <c r="F438" s="575"/>
      <c r="G438" s="575"/>
      <c r="H438" s="586"/>
      <c r="I438" s="575"/>
      <c r="J438" s="585">
        <v>1800</v>
      </c>
      <c r="K438" s="5497">
        <f>K436+J438</f>
        <v>31964936</v>
      </c>
    </row>
    <row r="439" spans="1:11">
      <c r="A439" s="9515"/>
      <c r="B439" s="5459"/>
      <c r="C439" s="545" t="s">
        <v>1109</v>
      </c>
      <c r="D439" s="5585" t="s">
        <v>1745</v>
      </c>
      <c r="E439" s="974" t="s">
        <v>1746</v>
      </c>
      <c r="F439" s="5578"/>
      <c r="G439" s="5578">
        <v>502500</v>
      </c>
      <c r="H439" s="537"/>
      <c r="I439" s="9492"/>
      <c r="J439" s="595"/>
      <c r="K439" s="5492">
        <f>K438-G439</f>
        <v>31462436</v>
      </c>
    </row>
    <row r="440" spans="1:11">
      <c r="A440" s="9516"/>
      <c r="B440" s="5460"/>
      <c r="C440" s="538" t="s">
        <v>1501</v>
      </c>
      <c r="D440" s="5576" t="s">
        <v>38</v>
      </c>
      <c r="E440" s="5577"/>
      <c r="F440" s="5579"/>
      <c r="G440" s="5579"/>
      <c r="H440" s="515"/>
      <c r="I440" s="9493"/>
      <c r="J440" s="559"/>
      <c r="K440" s="5493"/>
    </row>
    <row r="441" spans="1:11">
      <c r="A441" s="554"/>
      <c r="B441" s="5466"/>
      <c r="C441" s="532"/>
      <c r="D441" s="576"/>
      <c r="E441" s="582"/>
      <c r="F441" s="577"/>
      <c r="G441" s="577"/>
      <c r="H441" s="600"/>
      <c r="I441" s="577"/>
      <c r="J441" s="604">
        <v>1800</v>
      </c>
      <c r="K441" s="5493">
        <f>K439+J441</f>
        <v>31464236</v>
      </c>
    </row>
    <row r="442" spans="1:11">
      <c r="A442" s="9515"/>
      <c r="B442" s="5459"/>
      <c r="C442" s="556" t="s">
        <v>1710</v>
      </c>
      <c r="D442" s="5575" t="s">
        <v>457</v>
      </c>
      <c r="E442" s="1136" t="s">
        <v>459</v>
      </c>
      <c r="F442" s="5578"/>
      <c r="G442" s="5580"/>
      <c r="H442" s="5578"/>
      <c r="I442" s="5578">
        <v>27390</v>
      </c>
      <c r="J442" s="5583"/>
      <c r="K442" s="5492">
        <f>K441-I442</f>
        <v>31436846</v>
      </c>
    </row>
    <row r="443" spans="1:11">
      <c r="A443" s="9516"/>
      <c r="B443" s="5460"/>
      <c r="C443" s="555" t="s">
        <v>1762</v>
      </c>
      <c r="D443" s="5576" t="s">
        <v>1893</v>
      </c>
      <c r="E443" s="5582"/>
      <c r="F443" s="5579"/>
      <c r="G443" s="5581"/>
      <c r="H443" s="5579"/>
      <c r="I443" s="5579"/>
      <c r="J443" s="5584"/>
      <c r="K443" s="5493"/>
    </row>
    <row r="444" spans="1:11">
      <c r="A444" s="554"/>
      <c r="B444" s="5460"/>
      <c r="C444" s="532"/>
      <c r="D444" s="576"/>
      <c r="E444" s="582"/>
      <c r="F444" s="577"/>
      <c r="G444" s="577"/>
      <c r="H444" s="600"/>
      <c r="I444" s="577"/>
      <c r="J444" s="604">
        <v>1500</v>
      </c>
      <c r="K444" s="5495">
        <f>K442+J444</f>
        <v>31438346</v>
      </c>
    </row>
    <row r="445" spans="1:11">
      <c r="A445" s="9515"/>
      <c r="B445" s="5459" t="s">
        <v>2282</v>
      </c>
      <c r="C445" s="517" t="s">
        <v>952</v>
      </c>
      <c r="D445" s="5588" t="s">
        <v>1862</v>
      </c>
      <c r="E445" s="5590" t="s">
        <v>1863</v>
      </c>
      <c r="F445" s="5586"/>
      <c r="G445" s="5592">
        <v>52500</v>
      </c>
      <c r="H445" s="5586"/>
      <c r="I445" s="5586"/>
      <c r="J445" s="5594"/>
      <c r="K445" s="5492">
        <f>K444-G445</f>
        <v>31385846</v>
      </c>
    </row>
    <row r="446" spans="1:11">
      <c r="A446" s="9516"/>
      <c r="B446" s="5460"/>
      <c r="C446" s="555" t="s">
        <v>1861</v>
      </c>
      <c r="D446" s="5589" t="s">
        <v>1819</v>
      </c>
      <c r="E446" s="5591"/>
      <c r="F446" s="5587"/>
      <c r="G446" s="5593"/>
      <c r="H446" s="5587"/>
      <c r="I446" s="5587"/>
      <c r="J446" s="5595"/>
      <c r="K446" s="5493"/>
    </row>
    <row r="447" spans="1:11">
      <c r="A447" s="554"/>
      <c r="B447" s="5466"/>
      <c r="C447" s="532"/>
      <c r="D447" s="576"/>
      <c r="E447" s="582"/>
      <c r="F447" s="577"/>
      <c r="G447" s="577"/>
      <c r="H447" s="600"/>
      <c r="I447" s="577"/>
      <c r="J447" s="604">
        <v>1800</v>
      </c>
      <c r="K447" s="5493">
        <f>K445+J447</f>
        <v>31387646</v>
      </c>
    </row>
    <row r="448" spans="1:11">
      <c r="A448" s="9515"/>
      <c r="B448" s="5459" t="s">
        <v>2283</v>
      </c>
      <c r="C448" s="556" t="s">
        <v>1109</v>
      </c>
      <c r="D448" s="5596" t="s">
        <v>1112</v>
      </c>
      <c r="E448" s="974" t="s">
        <v>1114</v>
      </c>
      <c r="F448" s="5600"/>
      <c r="G448" s="5600">
        <v>502500</v>
      </c>
      <c r="H448" s="537"/>
      <c r="I448" s="1975"/>
      <c r="J448" s="595"/>
      <c r="K448" s="5492">
        <f>K447-G448</f>
        <v>30885146</v>
      </c>
    </row>
    <row r="449" spans="1:11">
      <c r="A449" s="9516"/>
      <c r="B449" s="5460"/>
      <c r="C449" s="555" t="s">
        <v>1111</v>
      </c>
      <c r="D449" s="5597" t="s">
        <v>1113</v>
      </c>
      <c r="E449" s="5602"/>
      <c r="F449" s="5601"/>
      <c r="G449" s="5601"/>
      <c r="H449" s="515"/>
      <c r="I449" s="1976"/>
      <c r="J449" s="595"/>
      <c r="K449" s="5493"/>
    </row>
    <row r="450" spans="1:11">
      <c r="A450" s="554"/>
      <c r="B450" s="5466"/>
      <c r="C450" s="532"/>
      <c r="D450" s="576"/>
      <c r="E450" s="582"/>
      <c r="F450" s="575"/>
      <c r="G450" s="575"/>
      <c r="H450" s="586"/>
      <c r="I450" s="2196"/>
      <c r="J450" s="585">
        <v>1800</v>
      </c>
      <c r="K450" s="5493">
        <f>K448+J450</f>
        <v>30886946</v>
      </c>
    </row>
    <row r="451" spans="1:11">
      <c r="A451" s="9515"/>
      <c r="B451" s="5459"/>
      <c r="C451" s="474" t="s">
        <v>781</v>
      </c>
      <c r="D451" s="5605" t="s">
        <v>1167</v>
      </c>
      <c r="E451" s="5598" t="s">
        <v>195</v>
      </c>
      <c r="F451" s="5600"/>
      <c r="G451" s="5600"/>
      <c r="H451" s="537"/>
      <c r="I451" s="5600">
        <v>64640</v>
      </c>
      <c r="J451" s="595"/>
      <c r="K451" s="5492">
        <f>K450-I451</f>
        <v>30822306</v>
      </c>
    </row>
    <row r="452" spans="1:11">
      <c r="A452" s="9516"/>
      <c r="B452" s="5460"/>
      <c r="C452" s="477" t="s">
        <v>1239</v>
      </c>
      <c r="D452" s="5606" t="s">
        <v>38</v>
      </c>
      <c r="E452" s="5599"/>
      <c r="F452" s="5601"/>
      <c r="G452" s="5601"/>
      <c r="H452" s="515"/>
      <c r="I452" s="5601"/>
      <c r="J452" s="595"/>
      <c r="K452" s="5493"/>
    </row>
    <row r="453" spans="1:11">
      <c r="A453" s="554"/>
      <c r="B453" s="5459"/>
      <c r="C453" s="532"/>
      <c r="D453" s="576"/>
      <c r="E453" s="582"/>
      <c r="F453" s="577"/>
      <c r="G453" s="577"/>
      <c r="H453" s="600"/>
      <c r="I453" s="577"/>
      <c r="J453" s="585">
        <v>1500</v>
      </c>
      <c r="K453" s="1368">
        <f>K451+J453</f>
        <v>30823806</v>
      </c>
    </row>
    <row r="454" spans="1:11">
      <c r="A454" s="557"/>
      <c r="B454" s="5459"/>
      <c r="C454" s="474" t="s">
        <v>781</v>
      </c>
      <c r="D454" s="5605" t="s">
        <v>1167</v>
      </c>
      <c r="E454" s="5598" t="s">
        <v>195</v>
      </c>
      <c r="F454" s="5600"/>
      <c r="G454" s="5600"/>
      <c r="H454" s="5600"/>
      <c r="I454" s="5600">
        <v>103140</v>
      </c>
      <c r="J454" s="464"/>
      <c r="K454" s="1977">
        <f>K453-I454</f>
        <v>30720666</v>
      </c>
    </row>
    <row r="455" spans="1:11">
      <c r="A455" s="557"/>
      <c r="B455" s="5460"/>
      <c r="C455" s="477" t="s">
        <v>1238</v>
      </c>
      <c r="D455" s="5606" t="s">
        <v>38</v>
      </c>
      <c r="E455" s="5599"/>
      <c r="F455" s="5601"/>
      <c r="G455" s="5601"/>
      <c r="H455" s="5601"/>
      <c r="I455" s="5601"/>
      <c r="J455" s="559"/>
      <c r="K455" s="1978"/>
    </row>
    <row r="456" spans="1:11">
      <c r="A456" s="2497"/>
      <c r="B456" s="5466"/>
      <c r="C456" s="532"/>
      <c r="D456" s="576"/>
      <c r="E456" s="582"/>
      <c r="F456" s="577"/>
      <c r="G456" s="577"/>
      <c r="H456" s="600"/>
      <c r="I456" s="577"/>
      <c r="J456" s="585">
        <v>1500</v>
      </c>
      <c r="K456" s="5496">
        <f>K454+J456</f>
        <v>30722166</v>
      </c>
    </row>
    <row r="457" spans="1:11">
      <c r="A457" s="557"/>
      <c r="B457" s="5459"/>
      <c r="C457" s="474" t="s">
        <v>796</v>
      </c>
      <c r="D457" s="5605" t="s">
        <v>1167</v>
      </c>
      <c r="E457" s="5598" t="s">
        <v>195</v>
      </c>
      <c r="F457" s="5600"/>
      <c r="G457" s="5600"/>
      <c r="H457" s="5600"/>
      <c r="I457" s="5600">
        <v>172300</v>
      </c>
      <c r="J457" s="5603"/>
      <c r="K457" s="1977">
        <f>K456-I457</f>
        <v>30549866</v>
      </c>
    </row>
    <row r="458" spans="1:11">
      <c r="A458" s="557"/>
      <c r="B458" s="5480"/>
      <c r="C458" s="477" t="s">
        <v>1802</v>
      </c>
      <c r="D458" s="5606" t="s">
        <v>38</v>
      </c>
      <c r="E458" s="5599"/>
      <c r="F458" s="5601"/>
      <c r="G458" s="5601"/>
      <c r="H458" s="5601"/>
      <c r="I458" s="5601"/>
      <c r="J458" s="5604"/>
      <c r="K458" s="1978"/>
    </row>
    <row r="459" spans="1:11">
      <c r="A459" s="2497"/>
      <c r="B459" s="5466"/>
      <c r="C459" s="532"/>
      <c r="D459" s="576"/>
      <c r="E459" s="582"/>
      <c r="F459" s="577"/>
      <c r="G459" s="577"/>
      <c r="H459" s="600"/>
      <c r="I459" s="577"/>
      <c r="J459" s="585">
        <v>750</v>
      </c>
      <c r="K459" s="5496">
        <f>K457+J459</f>
        <v>30550616</v>
      </c>
    </row>
    <row r="460" spans="1:11">
      <c r="A460" s="557"/>
      <c r="B460" s="5459"/>
      <c r="C460" s="457" t="s">
        <v>781</v>
      </c>
      <c r="D460" s="5612" t="s">
        <v>1845</v>
      </c>
      <c r="E460" s="5610"/>
      <c r="F460" s="5607"/>
      <c r="G460" s="5607"/>
      <c r="H460" s="537"/>
      <c r="I460" s="5607">
        <v>88140</v>
      </c>
      <c r="J460" s="595"/>
      <c r="K460" s="2195">
        <f>K459-I460</f>
        <v>30462476</v>
      </c>
    </row>
    <row r="461" spans="1:11">
      <c r="A461" s="557"/>
      <c r="B461" s="5460"/>
      <c r="C461" s="461" t="s">
        <v>1061</v>
      </c>
      <c r="D461" s="5613"/>
      <c r="E461" s="5611"/>
      <c r="F461" s="5608"/>
      <c r="G461" s="5608"/>
      <c r="H461" s="515"/>
      <c r="I461" s="5608"/>
      <c r="J461" s="559"/>
      <c r="K461" s="2195"/>
    </row>
    <row r="462" spans="1:11">
      <c r="A462" s="2497"/>
      <c r="B462" s="5466"/>
      <c r="C462" s="532"/>
      <c r="D462" s="576"/>
      <c r="E462" s="582"/>
      <c r="F462" s="577"/>
      <c r="G462" s="577"/>
      <c r="H462" s="600"/>
      <c r="I462" s="577"/>
      <c r="J462" s="604">
        <v>1500</v>
      </c>
      <c r="K462" s="5496">
        <f>K460+J462</f>
        <v>30463976</v>
      </c>
    </row>
    <row r="463" spans="1:11">
      <c r="A463" s="525"/>
      <c r="B463" s="5610" t="s">
        <v>2284</v>
      </c>
      <c r="C463" s="457" t="s">
        <v>781</v>
      </c>
      <c r="D463" s="5612" t="s">
        <v>1363</v>
      </c>
      <c r="E463" s="5610"/>
      <c r="F463" s="5607"/>
      <c r="G463" s="5607"/>
      <c r="H463" s="5607">
        <v>570140</v>
      </c>
      <c r="I463" s="5607"/>
      <c r="J463" s="5621"/>
      <c r="K463" s="1977">
        <f>K462-H463</f>
        <v>29893836</v>
      </c>
    </row>
    <row r="464" spans="1:11">
      <c r="A464" s="554"/>
      <c r="B464" s="5611"/>
      <c r="C464" s="461" t="s">
        <v>1362</v>
      </c>
      <c r="D464" s="5613"/>
      <c r="E464" s="533"/>
      <c r="F464" s="5608"/>
      <c r="G464" s="5608"/>
      <c r="H464" s="5608"/>
      <c r="I464" s="5608"/>
      <c r="J464" s="5622"/>
      <c r="K464" s="1978"/>
    </row>
    <row r="465" spans="1:11">
      <c r="A465" s="2497"/>
      <c r="B465" s="5610"/>
      <c r="C465" s="532"/>
      <c r="D465" s="576"/>
      <c r="E465" s="582"/>
      <c r="F465" s="577"/>
      <c r="G465" s="577"/>
      <c r="H465" s="600"/>
      <c r="I465" s="577"/>
      <c r="J465" s="585">
        <v>1500</v>
      </c>
      <c r="K465" s="5496">
        <f>K463+J465</f>
        <v>29895336</v>
      </c>
    </row>
    <row r="466" spans="1:11">
      <c r="A466" s="525"/>
      <c r="B466" s="5610"/>
      <c r="C466" s="556" t="s">
        <v>781</v>
      </c>
      <c r="D466" s="5612" t="s">
        <v>1184</v>
      </c>
      <c r="E466" s="5610"/>
      <c r="F466" s="5607"/>
      <c r="G466" s="5607"/>
      <c r="H466" s="5607">
        <v>342140</v>
      </c>
      <c r="I466" s="5607"/>
      <c r="J466" s="5621"/>
      <c r="K466" s="2195">
        <f>K465-H466</f>
        <v>29553196</v>
      </c>
    </row>
    <row r="467" spans="1:11">
      <c r="A467" s="557"/>
      <c r="B467" s="5611"/>
      <c r="C467" s="555" t="s">
        <v>1182</v>
      </c>
      <c r="D467" s="5613"/>
      <c r="E467" s="5611"/>
      <c r="F467" s="5608"/>
      <c r="G467" s="5608"/>
      <c r="H467" s="5608"/>
      <c r="I467" s="5608"/>
      <c r="J467" s="5622"/>
      <c r="K467" s="2195"/>
    </row>
    <row r="468" spans="1:11">
      <c r="A468" s="2497"/>
      <c r="B468" s="5619"/>
      <c r="C468" s="532"/>
      <c r="D468" s="576"/>
      <c r="E468" s="582"/>
      <c r="F468" s="577"/>
      <c r="G468" s="577"/>
      <c r="H468" s="600"/>
      <c r="I468" s="577"/>
      <c r="J468" s="585">
        <v>1500</v>
      </c>
      <c r="K468" s="5496">
        <f>K466+J468</f>
        <v>29554696</v>
      </c>
    </row>
    <row r="469" spans="1:11">
      <c r="A469" s="557"/>
      <c r="B469" s="5610"/>
      <c r="C469" s="556" t="s">
        <v>781</v>
      </c>
      <c r="D469" s="5618" t="s">
        <v>1496</v>
      </c>
      <c r="E469" s="974" t="s">
        <v>1497</v>
      </c>
      <c r="F469" s="5607"/>
      <c r="G469" s="5607">
        <v>18540</v>
      </c>
      <c r="H469" s="5607"/>
      <c r="I469" s="5607"/>
      <c r="J469" s="5621"/>
      <c r="K469" s="2195">
        <f>K468-G469</f>
        <v>29536156</v>
      </c>
    </row>
    <row r="470" spans="1:11">
      <c r="A470" s="557"/>
      <c r="B470" s="5611"/>
      <c r="C470" s="555" t="s">
        <v>1493</v>
      </c>
      <c r="D470" s="5613" t="s">
        <v>38</v>
      </c>
      <c r="E470" s="5611"/>
      <c r="F470" s="5608"/>
      <c r="G470" s="5608"/>
      <c r="H470" s="5608"/>
      <c r="I470" s="5608"/>
      <c r="J470" s="5622"/>
      <c r="K470" s="2195"/>
    </row>
    <row r="471" spans="1:11">
      <c r="A471" s="2497"/>
      <c r="B471" s="5619"/>
      <c r="C471" s="529"/>
      <c r="D471" s="602"/>
      <c r="E471" s="605"/>
      <c r="F471" s="577"/>
      <c r="G471" s="577"/>
      <c r="H471" s="600"/>
      <c r="I471" s="577"/>
      <c r="J471" s="585">
        <v>1500</v>
      </c>
      <c r="K471" s="5496">
        <f>K469+J471</f>
        <v>29537656</v>
      </c>
    </row>
    <row r="472" spans="1:11">
      <c r="A472" s="9515"/>
      <c r="B472" s="5610"/>
      <c r="C472" s="556" t="s">
        <v>781</v>
      </c>
      <c r="D472" s="5618" t="s">
        <v>1496</v>
      </c>
      <c r="E472" s="974" t="s">
        <v>1497</v>
      </c>
      <c r="F472" s="5607"/>
      <c r="G472" s="5607">
        <v>13740</v>
      </c>
      <c r="H472" s="5607"/>
      <c r="I472" s="5607"/>
      <c r="J472" s="5621"/>
      <c r="K472" s="5492">
        <f>K471-G472</f>
        <v>29523916</v>
      </c>
    </row>
    <row r="473" spans="1:11">
      <c r="A473" s="9516"/>
      <c r="B473" s="5611"/>
      <c r="C473" s="555" t="s">
        <v>1494</v>
      </c>
      <c r="D473" s="5613" t="s">
        <v>38</v>
      </c>
      <c r="E473" s="5611"/>
      <c r="F473" s="5608"/>
      <c r="G473" s="5608"/>
      <c r="H473" s="5608"/>
      <c r="I473" s="5608"/>
      <c r="J473" s="5622"/>
      <c r="K473" s="5493"/>
    </row>
    <row r="474" spans="1:11">
      <c r="A474" s="554"/>
      <c r="B474" s="5619"/>
      <c r="C474" s="532"/>
      <c r="D474" s="576"/>
      <c r="E474" s="582"/>
      <c r="F474" s="577"/>
      <c r="G474" s="577"/>
      <c r="H474" s="600"/>
      <c r="I474" s="577"/>
      <c r="J474" s="585">
        <v>1500</v>
      </c>
      <c r="K474" s="5493">
        <f>K472+J474</f>
        <v>29525416</v>
      </c>
    </row>
    <row r="475" spans="1:11">
      <c r="A475" s="9515"/>
      <c r="B475" s="5610"/>
      <c r="C475" s="556" t="s">
        <v>781</v>
      </c>
      <c r="D475" s="5618" t="s">
        <v>1496</v>
      </c>
      <c r="E475" s="974" t="s">
        <v>1497</v>
      </c>
      <c r="F475" s="5607"/>
      <c r="G475" s="5607">
        <v>22140</v>
      </c>
      <c r="H475" s="5607"/>
      <c r="I475" s="5607"/>
      <c r="J475" s="5621"/>
      <c r="K475" s="5492">
        <f>K474-G475</f>
        <v>29503276</v>
      </c>
    </row>
    <row r="476" spans="1:11">
      <c r="A476" s="9516"/>
      <c r="B476" s="5611"/>
      <c r="C476" s="555" t="s">
        <v>1495</v>
      </c>
      <c r="D476" s="5613" t="s">
        <v>38</v>
      </c>
      <c r="E476" s="5611"/>
      <c r="F476" s="5608"/>
      <c r="G476" s="5608"/>
      <c r="H476" s="5608"/>
      <c r="I476" s="5608"/>
      <c r="J476" s="5622"/>
      <c r="K476" s="5493"/>
    </row>
    <row r="477" spans="1:11">
      <c r="A477" s="554"/>
      <c r="B477" s="5619"/>
      <c r="C477" s="529"/>
      <c r="D477" s="602"/>
      <c r="E477" s="605"/>
      <c r="F477" s="577"/>
      <c r="G477" s="577"/>
      <c r="H477" s="600"/>
      <c r="I477" s="577"/>
      <c r="J477" s="585">
        <v>1500</v>
      </c>
      <c r="K477" s="5495">
        <f>K475+J477</f>
        <v>29504776</v>
      </c>
    </row>
    <row r="478" spans="1:11">
      <c r="A478" s="9515"/>
      <c r="B478" s="5610"/>
      <c r="C478" s="457" t="s">
        <v>781</v>
      </c>
      <c r="D478" s="5623" t="s">
        <v>1734</v>
      </c>
      <c r="E478" s="459" t="s">
        <v>1805</v>
      </c>
      <c r="F478" s="5607"/>
      <c r="G478" s="5607">
        <v>31140</v>
      </c>
      <c r="H478" s="5607"/>
      <c r="I478" s="5607"/>
      <c r="J478" s="5621"/>
      <c r="K478" s="5492">
        <f>K477-G478</f>
        <v>29473636</v>
      </c>
    </row>
    <row r="479" spans="1:11">
      <c r="A479" s="9516"/>
      <c r="B479" s="5611"/>
      <c r="C479" s="461" t="s">
        <v>1733</v>
      </c>
      <c r="D479" s="5624" t="s">
        <v>1860</v>
      </c>
      <c r="E479" s="5617"/>
      <c r="F479" s="5608"/>
      <c r="G479" s="5608"/>
      <c r="H479" s="5608"/>
      <c r="I479" s="5608"/>
      <c r="J479" s="5622"/>
      <c r="K479" s="5493"/>
    </row>
    <row r="480" spans="1:11">
      <c r="A480" s="554"/>
      <c r="B480" s="5619"/>
      <c r="C480" s="529"/>
      <c r="D480" s="602"/>
      <c r="E480" s="605"/>
      <c r="F480" s="577"/>
      <c r="G480" s="577"/>
      <c r="H480" s="600"/>
      <c r="I480" s="577"/>
      <c r="J480" s="604">
        <v>1500</v>
      </c>
      <c r="K480" s="5493">
        <f>K478+J480</f>
        <v>29475136</v>
      </c>
    </row>
    <row r="481" spans="1:11">
      <c r="A481" s="9515"/>
      <c r="B481" s="5610"/>
      <c r="C481" s="474" t="s">
        <v>781</v>
      </c>
      <c r="D481" s="5612" t="s">
        <v>933</v>
      </c>
      <c r="E481" s="5610" t="s">
        <v>110</v>
      </c>
      <c r="F481" s="5607"/>
      <c r="G481" s="5607">
        <v>112640</v>
      </c>
      <c r="H481" s="5607"/>
      <c r="I481" s="5607"/>
      <c r="J481" s="5621"/>
      <c r="K481" s="5492">
        <f>K480-G481</f>
        <v>29362496</v>
      </c>
    </row>
    <row r="482" spans="1:11">
      <c r="A482" s="9516"/>
      <c r="B482" s="5611"/>
      <c r="C482" s="461" t="s">
        <v>1241</v>
      </c>
      <c r="D482" s="5613" t="s">
        <v>598</v>
      </c>
      <c r="E482" s="5611"/>
      <c r="F482" s="5608"/>
      <c r="G482" s="5608"/>
      <c r="H482" s="5608"/>
      <c r="I482" s="5608"/>
      <c r="J482" s="5622"/>
      <c r="K482" s="5493"/>
    </row>
    <row r="483" spans="1:11">
      <c r="A483" s="554"/>
      <c r="B483" s="5619"/>
      <c r="C483" s="532"/>
      <c r="D483" s="576"/>
      <c r="E483" s="582"/>
      <c r="F483" s="577"/>
      <c r="G483" s="577"/>
      <c r="H483" s="600"/>
      <c r="I483" s="577"/>
      <c r="J483" s="585">
        <v>1500</v>
      </c>
      <c r="K483" s="5493">
        <f>K481+J483</f>
        <v>29363996</v>
      </c>
    </row>
    <row r="484" spans="1:11">
      <c r="A484" s="9515"/>
      <c r="B484" s="5610"/>
      <c r="C484" s="556" t="s">
        <v>781</v>
      </c>
      <c r="D484" s="5623" t="s">
        <v>312</v>
      </c>
      <c r="E484" s="5610" t="s">
        <v>310</v>
      </c>
      <c r="F484" s="5607"/>
      <c r="G484" s="5607">
        <v>28890</v>
      </c>
      <c r="H484" s="5607"/>
      <c r="I484" s="5607"/>
      <c r="J484" s="5621"/>
      <c r="K484" s="5492">
        <f>K483-G484</f>
        <v>29335106</v>
      </c>
    </row>
    <row r="485" spans="1:11">
      <c r="A485" s="9516"/>
      <c r="B485" s="5611"/>
      <c r="C485" s="555" t="s">
        <v>1535</v>
      </c>
      <c r="D485" s="5624" t="s">
        <v>38</v>
      </c>
      <c r="E485" s="5617"/>
      <c r="F485" s="5608"/>
      <c r="G485" s="5608"/>
      <c r="H485" s="5608"/>
      <c r="I485" s="5608"/>
      <c r="J485" s="5622"/>
      <c r="K485" s="5493"/>
    </row>
    <row r="486" spans="1:11">
      <c r="A486" s="554"/>
      <c r="B486" s="5619"/>
      <c r="C486" s="529"/>
      <c r="D486" s="602"/>
      <c r="E486" s="605"/>
      <c r="F486" s="577"/>
      <c r="G486" s="577"/>
      <c r="H486" s="600"/>
      <c r="I486" s="577"/>
      <c r="J486" s="585">
        <v>1500</v>
      </c>
      <c r="K486" s="5495">
        <f>K484+J486</f>
        <v>29336606</v>
      </c>
    </row>
    <row r="487" spans="1:11">
      <c r="A487" s="557"/>
      <c r="B487" s="5610"/>
      <c r="C487" s="517" t="s">
        <v>1716</v>
      </c>
      <c r="D487" s="5612" t="s">
        <v>1717</v>
      </c>
      <c r="E487" s="5610" t="s">
        <v>1423</v>
      </c>
      <c r="F487" s="5614"/>
      <c r="G487" s="5614">
        <v>42300</v>
      </c>
      <c r="H487" s="537"/>
      <c r="I487" s="1975"/>
      <c r="J487" s="595"/>
      <c r="K487" s="5492">
        <f>K486-G487</f>
        <v>29294306</v>
      </c>
    </row>
    <row r="488" spans="1:11">
      <c r="A488" s="557"/>
      <c r="B488" s="5611"/>
      <c r="C488" s="555" t="s">
        <v>2002</v>
      </c>
      <c r="D488" s="5613" t="s">
        <v>956</v>
      </c>
      <c r="E488" s="5611"/>
      <c r="F488" s="5615"/>
      <c r="G488" s="5615"/>
      <c r="H488" s="515"/>
      <c r="I488" s="1976"/>
      <c r="J488" s="595"/>
      <c r="K488" s="5493"/>
    </row>
    <row r="489" spans="1:11">
      <c r="A489" s="514"/>
      <c r="B489" s="5619"/>
      <c r="C489" s="532"/>
      <c r="D489" s="576"/>
      <c r="E489" s="582"/>
      <c r="F489" s="577"/>
      <c r="G489" s="577"/>
      <c r="H489" s="600"/>
      <c r="I489" s="2034"/>
      <c r="J489" s="585">
        <v>750</v>
      </c>
      <c r="K489" s="5493">
        <f>K487+J489</f>
        <v>29295056</v>
      </c>
    </row>
    <row r="490" spans="1:11">
      <c r="A490" s="557"/>
      <c r="B490" s="5610"/>
      <c r="C490" s="474" t="s">
        <v>781</v>
      </c>
      <c r="D490" s="5612" t="s">
        <v>199</v>
      </c>
      <c r="E490" s="5610" t="s">
        <v>201</v>
      </c>
      <c r="F490" s="5607"/>
      <c r="G490" s="5607">
        <v>35140</v>
      </c>
      <c r="H490" s="5607"/>
      <c r="I490" s="5607"/>
      <c r="J490" s="5621"/>
      <c r="K490" s="1368">
        <f>K489-G490</f>
        <v>29259916</v>
      </c>
    </row>
    <row r="491" spans="1:11">
      <c r="A491" s="557"/>
      <c r="B491" s="5611"/>
      <c r="C491" s="477" t="s">
        <v>1243</v>
      </c>
      <c r="D491" s="5613" t="s">
        <v>200</v>
      </c>
      <c r="E491" s="5611"/>
      <c r="F491" s="5608"/>
      <c r="G491" s="5608"/>
      <c r="H491" s="5608"/>
      <c r="I491" s="5608"/>
      <c r="J491" s="5622"/>
      <c r="K491" s="1368"/>
    </row>
    <row r="492" spans="1:11">
      <c r="A492" s="514"/>
      <c r="B492" s="5619"/>
      <c r="C492" s="532"/>
      <c r="D492" s="576"/>
      <c r="E492" s="582"/>
      <c r="F492" s="577"/>
      <c r="G492" s="577"/>
      <c r="H492" s="600"/>
      <c r="I492" s="577"/>
      <c r="J492" s="604">
        <v>1500</v>
      </c>
      <c r="K492" s="1250">
        <f>K490+J492</f>
        <v>29261416</v>
      </c>
    </row>
    <row r="493" spans="1:11">
      <c r="A493" s="557"/>
      <c r="B493" s="5610"/>
      <c r="C493" s="457" t="s">
        <v>781</v>
      </c>
      <c r="D493" s="5623" t="s">
        <v>943</v>
      </c>
      <c r="E493" s="459" t="s">
        <v>1231</v>
      </c>
      <c r="F493" s="5607"/>
      <c r="G493" s="5607">
        <v>161140</v>
      </c>
      <c r="H493" s="5607"/>
      <c r="I493" s="5607"/>
      <c r="J493" s="5621"/>
      <c r="K493" s="1368">
        <f>K492-G493</f>
        <v>29100276</v>
      </c>
    </row>
    <row r="494" spans="1:11">
      <c r="A494" s="557"/>
      <c r="B494" s="5611"/>
      <c r="C494" s="461" t="s">
        <v>1181</v>
      </c>
      <c r="D494" s="5624" t="s">
        <v>598</v>
      </c>
      <c r="E494" s="5617"/>
      <c r="F494" s="5608"/>
      <c r="G494" s="5608"/>
      <c r="H494" s="5608"/>
      <c r="I494" s="5608"/>
      <c r="J494" s="5622"/>
      <c r="K494" s="1368"/>
    </row>
    <row r="495" spans="1:11">
      <c r="A495" s="514"/>
      <c r="B495" s="5619"/>
      <c r="C495" s="532"/>
      <c r="D495" s="576"/>
      <c r="E495" s="582"/>
      <c r="F495" s="577"/>
      <c r="G495" s="577"/>
      <c r="H495" s="600"/>
      <c r="I495" s="577"/>
      <c r="J495" s="604">
        <v>1500</v>
      </c>
      <c r="K495" s="1250">
        <f>K493+J495</f>
        <v>29101776</v>
      </c>
    </row>
    <row r="496" spans="1:11">
      <c r="A496" s="557"/>
      <c r="B496" s="5610"/>
      <c r="C496" s="457" t="s">
        <v>781</v>
      </c>
      <c r="D496" s="5623" t="s">
        <v>1246</v>
      </c>
      <c r="E496" s="459" t="s">
        <v>1248</v>
      </c>
      <c r="F496" s="5607"/>
      <c r="G496" s="5607">
        <v>81140</v>
      </c>
      <c r="H496" s="5607"/>
      <c r="I496" s="5607"/>
      <c r="J496" s="5621"/>
      <c r="K496" s="1368">
        <f>K495-G496</f>
        <v>29020636</v>
      </c>
    </row>
    <row r="497" spans="1:11">
      <c r="A497" s="557"/>
      <c r="B497" s="5611"/>
      <c r="C497" s="461" t="s">
        <v>1245</v>
      </c>
      <c r="D497" s="5624" t="s">
        <v>1247</v>
      </c>
      <c r="E497" s="5617"/>
      <c r="F497" s="5608"/>
      <c r="G497" s="5608"/>
      <c r="H497" s="5608"/>
      <c r="I497" s="5608"/>
      <c r="J497" s="5622"/>
      <c r="K497" s="1368"/>
    </row>
    <row r="498" spans="1:11">
      <c r="A498" s="514"/>
      <c r="B498" s="5619"/>
      <c r="C498" s="529"/>
      <c r="D498" s="602"/>
      <c r="E498" s="605"/>
      <c r="F498" s="577"/>
      <c r="G498" s="577"/>
      <c r="H498" s="600"/>
      <c r="I498" s="577"/>
      <c r="J498" s="585">
        <v>1500</v>
      </c>
      <c r="K498" s="1250">
        <f>K496+J498</f>
        <v>29022136</v>
      </c>
    </row>
    <row r="499" spans="1:11">
      <c r="A499" s="557"/>
      <c r="B499" s="5610"/>
      <c r="C499" s="556" t="s">
        <v>781</v>
      </c>
      <c r="D499" s="5612" t="s">
        <v>2266</v>
      </c>
      <c r="E499" s="1110" t="s">
        <v>1322</v>
      </c>
      <c r="F499" s="5607"/>
      <c r="G499" s="5607">
        <v>24040</v>
      </c>
      <c r="H499" s="5607"/>
      <c r="I499" s="5607"/>
      <c r="J499" s="5621"/>
      <c r="K499" s="1368">
        <f>K498-G499</f>
        <v>28998096</v>
      </c>
    </row>
    <row r="500" spans="1:11">
      <c r="A500" s="557"/>
      <c r="B500" s="5611"/>
      <c r="C500" s="555" t="s">
        <v>1306</v>
      </c>
      <c r="D500" s="5613" t="s">
        <v>1176</v>
      </c>
      <c r="E500" s="5611"/>
      <c r="F500" s="5608"/>
      <c r="G500" s="5608"/>
      <c r="H500" s="5608"/>
      <c r="I500" s="5608"/>
      <c r="J500" s="5622"/>
      <c r="K500" s="1368"/>
    </row>
    <row r="501" spans="1:11">
      <c r="A501" s="514"/>
      <c r="B501" s="5619"/>
      <c r="C501" s="529"/>
      <c r="D501" s="602"/>
      <c r="E501" s="605"/>
      <c r="F501" s="577"/>
      <c r="G501" s="577"/>
      <c r="H501" s="600"/>
      <c r="I501" s="577"/>
      <c r="J501" s="585">
        <v>1500</v>
      </c>
      <c r="K501" s="1250">
        <f>K499+J501</f>
        <v>28999596</v>
      </c>
    </row>
    <row r="502" spans="1:11">
      <c r="A502" s="557"/>
      <c r="B502" s="5610"/>
      <c r="C502" s="556" t="s">
        <v>781</v>
      </c>
      <c r="D502" s="5612" t="s">
        <v>743</v>
      </c>
      <c r="E502" s="5610" t="s">
        <v>1177</v>
      </c>
      <c r="F502" s="5607"/>
      <c r="G502" s="5607">
        <v>16890</v>
      </c>
      <c r="H502" s="5607"/>
      <c r="I502" s="5607"/>
      <c r="J502" s="5621"/>
      <c r="K502" s="1368">
        <f>K501-G502</f>
        <v>28982706</v>
      </c>
    </row>
    <row r="503" spans="1:11">
      <c r="A503" s="557"/>
      <c r="B503" s="5611"/>
      <c r="C503" s="555" t="s">
        <v>1175</v>
      </c>
      <c r="D503" s="5613" t="s">
        <v>1176</v>
      </c>
      <c r="E503" s="5611"/>
      <c r="F503" s="5608"/>
      <c r="G503" s="5608"/>
      <c r="H503" s="5608"/>
      <c r="I503" s="5608"/>
      <c r="J503" s="5622"/>
      <c r="K503" s="1368"/>
    </row>
    <row r="504" spans="1:11">
      <c r="A504" s="514"/>
      <c r="B504" s="5619"/>
      <c r="C504" s="529"/>
      <c r="D504" s="602"/>
      <c r="E504" s="605"/>
      <c r="F504" s="577"/>
      <c r="G504" s="577"/>
      <c r="H504" s="600"/>
      <c r="I504" s="577"/>
      <c r="J504" s="585">
        <v>1500</v>
      </c>
      <c r="K504" s="1250">
        <f>K502+J504</f>
        <v>28984206</v>
      </c>
    </row>
    <row r="505" spans="1:11">
      <c r="A505" s="557"/>
      <c r="B505" s="5610"/>
      <c r="C505" s="474" t="s">
        <v>1920</v>
      </c>
      <c r="D505" s="485" t="s">
        <v>1887</v>
      </c>
      <c r="E505" s="5610" t="s">
        <v>1888</v>
      </c>
      <c r="F505" s="5620"/>
      <c r="G505" s="5607">
        <v>60640</v>
      </c>
      <c r="H505" s="5607"/>
      <c r="I505" s="5607"/>
      <c r="J505" s="5621"/>
      <c r="K505" s="1368">
        <f>K504-G505</f>
        <v>28923566</v>
      </c>
    </row>
    <row r="506" spans="1:11">
      <c r="A506" s="557"/>
      <c r="B506" s="5611"/>
      <c r="C506" s="477" t="s">
        <v>1922</v>
      </c>
      <c r="D506" s="486" t="s">
        <v>1819</v>
      </c>
      <c r="E506" s="5611"/>
      <c r="F506" s="5608"/>
      <c r="G506" s="5608"/>
      <c r="H506" s="5608"/>
      <c r="I506" s="5608"/>
      <c r="J506" s="5622"/>
      <c r="K506" s="1368"/>
    </row>
    <row r="507" spans="1:11">
      <c r="A507" s="514"/>
      <c r="B507" s="5609"/>
      <c r="C507" s="891"/>
      <c r="D507" s="891"/>
      <c r="E507" s="891"/>
      <c r="F507" s="586"/>
      <c r="G507" s="588"/>
      <c r="H507" s="600"/>
      <c r="I507" s="577"/>
      <c r="J507" s="604">
        <v>1500</v>
      </c>
      <c r="K507" s="1250">
        <f>K505+J507</f>
        <v>28925066</v>
      </c>
    </row>
    <row r="508" spans="1:11">
      <c r="A508" s="557"/>
      <c r="B508" s="5619"/>
      <c r="C508" s="474" t="s">
        <v>1921</v>
      </c>
      <c r="D508" s="485" t="s">
        <v>1887</v>
      </c>
      <c r="E508" s="5610" t="s">
        <v>1888</v>
      </c>
      <c r="F508" s="5607"/>
      <c r="G508" s="5607">
        <v>31140</v>
      </c>
      <c r="H508" s="5627"/>
      <c r="I508" s="5607"/>
      <c r="J508" s="5621"/>
      <c r="K508" s="1368">
        <f>K507-G508</f>
        <v>28893926</v>
      </c>
    </row>
    <row r="509" spans="1:11">
      <c r="A509" s="557"/>
      <c r="B509" s="5619"/>
      <c r="C509" s="477" t="s">
        <v>1923</v>
      </c>
      <c r="D509" s="486" t="s">
        <v>1819</v>
      </c>
      <c r="E509" s="5611"/>
      <c r="F509" s="5608"/>
      <c r="G509" s="5608"/>
      <c r="H509" s="5628"/>
      <c r="I509" s="5608"/>
      <c r="J509" s="5622"/>
      <c r="K509" s="1368"/>
    </row>
    <row r="510" spans="1:11">
      <c r="A510" s="514"/>
      <c r="B510" s="5609"/>
      <c r="C510" s="529"/>
      <c r="D510" s="602"/>
      <c r="E510" s="605"/>
      <c r="F510" s="577"/>
      <c r="G510" s="577"/>
      <c r="H510" s="600"/>
      <c r="I510" s="577"/>
      <c r="J510" s="604">
        <v>1500</v>
      </c>
      <c r="K510" s="1250">
        <f>K508+J510</f>
        <v>28895426</v>
      </c>
    </row>
    <row r="511" spans="1:11">
      <c r="A511" s="557"/>
      <c r="B511" s="5619"/>
      <c r="C511" s="457" t="s">
        <v>781</v>
      </c>
      <c r="D511" s="5612" t="s">
        <v>1959</v>
      </c>
      <c r="E511" s="1136" t="s">
        <v>1961</v>
      </c>
      <c r="F511" s="5607"/>
      <c r="G511" s="5607">
        <v>88140</v>
      </c>
      <c r="H511" s="537"/>
      <c r="I511" s="5607"/>
      <c r="J511" s="595"/>
      <c r="K511" s="5494">
        <f>K510-G511</f>
        <v>28807286</v>
      </c>
    </row>
    <row r="512" spans="1:11">
      <c r="A512" s="557"/>
      <c r="B512" s="5619"/>
      <c r="C512" s="461" t="s">
        <v>2257</v>
      </c>
      <c r="D512" s="5613" t="s">
        <v>1960</v>
      </c>
      <c r="E512" s="5616"/>
      <c r="F512" s="5608"/>
      <c r="G512" s="5608"/>
      <c r="H512" s="515"/>
      <c r="I512" s="5608"/>
      <c r="J512" s="595"/>
      <c r="K512" s="1368"/>
    </row>
    <row r="513" spans="1:11">
      <c r="A513" s="514"/>
      <c r="B513" s="5609"/>
      <c r="C513" s="532"/>
      <c r="D513" s="576"/>
      <c r="E513" s="582"/>
      <c r="F513" s="577"/>
      <c r="G513" s="577"/>
      <c r="H513" s="600"/>
      <c r="I513" s="577"/>
      <c r="J513" s="585">
        <v>1500</v>
      </c>
      <c r="K513" s="1250">
        <f>K511+J513</f>
        <v>28808786</v>
      </c>
    </row>
    <row r="514" spans="1:11">
      <c r="A514" s="557"/>
      <c r="B514" s="5619"/>
      <c r="C514" s="457" t="s">
        <v>781</v>
      </c>
      <c r="D514" s="5612" t="s">
        <v>1959</v>
      </c>
      <c r="E514" s="1136" t="s">
        <v>1961</v>
      </c>
      <c r="F514" s="5607"/>
      <c r="G514" s="5607">
        <v>10390</v>
      </c>
      <c r="H514" s="537"/>
      <c r="I514" s="5607"/>
      <c r="J514" s="595"/>
      <c r="K514" s="1368">
        <f>K513-G514</f>
        <v>28798396</v>
      </c>
    </row>
    <row r="515" spans="1:11">
      <c r="A515" s="557"/>
      <c r="B515" s="5619"/>
      <c r="C515" s="461" t="s">
        <v>2258</v>
      </c>
      <c r="D515" s="5613" t="s">
        <v>1960</v>
      </c>
      <c r="E515" s="5616"/>
      <c r="F515" s="5608"/>
      <c r="G515" s="5608"/>
      <c r="H515" s="515"/>
      <c r="I515" s="5608"/>
      <c r="J515" s="595"/>
      <c r="K515" s="1368"/>
    </row>
    <row r="516" spans="1:11">
      <c r="A516" s="514"/>
      <c r="B516" s="5609"/>
      <c r="C516" s="532"/>
      <c r="D516" s="576"/>
      <c r="E516" s="582"/>
      <c r="F516" s="577"/>
      <c r="G516" s="577"/>
      <c r="H516" s="600"/>
      <c r="I516" s="577"/>
      <c r="J516" s="585">
        <v>1500</v>
      </c>
      <c r="K516" s="1250">
        <f>K514+J516</f>
        <v>28799896</v>
      </c>
    </row>
    <row r="517" spans="1:11">
      <c r="A517" s="557"/>
      <c r="B517" s="5619"/>
      <c r="C517" s="545" t="s">
        <v>781</v>
      </c>
      <c r="D517" s="5612" t="s">
        <v>113</v>
      </c>
      <c r="E517" s="5610" t="s">
        <v>114</v>
      </c>
      <c r="F517" s="5607"/>
      <c r="G517" s="5607"/>
      <c r="H517" s="5607"/>
      <c r="I517" s="5607">
        <v>92640</v>
      </c>
      <c r="J517" s="5621"/>
      <c r="K517" s="1368">
        <f>K516-I517</f>
        <v>28707256</v>
      </c>
    </row>
    <row r="518" spans="1:11">
      <c r="A518" s="557"/>
      <c r="B518" s="5619"/>
      <c r="C518" s="538" t="s">
        <v>1420</v>
      </c>
      <c r="D518" s="5613" t="s">
        <v>46</v>
      </c>
      <c r="E518" s="5611"/>
      <c r="F518" s="5608"/>
      <c r="G518" s="5608"/>
      <c r="H518" s="5608"/>
      <c r="I518" s="5608"/>
      <c r="J518" s="5622"/>
      <c r="K518" s="1368"/>
    </row>
    <row r="519" spans="1:11">
      <c r="A519" s="514"/>
      <c r="B519" s="5609"/>
      <c r="C519" s="529"/>
      <c r="D519" s="602"/>
      <c r="E519" s="605"/>
      <c r="F519" s="577"/>
      <c r="G519" s="577"/>
      <c r="H519" s="600"/>
      <c r="I519" s="577"/>
      <c r="J519" s="585">
        <v>1500</v>
      </c>
      <c r="K519" s="1250">
        <f>K517+J519</f>
        <v>28708756</v>
      </c>
    </row>
    <row r="520" spans="1:11">
      <c r="A520" s="557"/>
      <c r="B520" s="5459"/>
      <c r="C520" s="545" t="s">
        <v>997</v>
      </c>
      <c r="D520" s="5612" t="s">
        <v>1121</v>
      </c>
      <c r="E520" s="5625" t="s">
        <v>43</v>
      </c>
      <c r="F520" s="5607"/>
      <c r="G520" s="5607">
        <v>202500</v>
      </c>
      <c r="H520" s="537"/>
      <c r="I520" s="5607"/>
      <c r="J520" s="595"/>
      <c r="K520" s="1368">
        <f>K519-G520</f>
        <v>28506256</v>
      </c>
    </row>
    <row r="521" spans="1:11">
      <c r="A521" s="557"/>
      <c r="B521" s="5460"/>
      <c r="C521" s="555" t="s">
        <v>1120</v>
      </c>
      <c r="D521" s="5613" t="s">
        <v>1878</v>
      </c>
      <c r="E521" s="5626"/>
      <c r="F521" s="5608"/>
      <c r="G521" s="5608"/>
      <c r="H521" s="515"/>
      <c r="I521" s="5608"/>
      <c r="J521" s="595"/>
      <c r="K521" s="1368"/>
    </row>
    <row r="522" spans="1:11">
      <c r="A522" s="514"/>
      <c r="B522" s="5480"/>
      <c r="C522" s="532"/>
      <c r="D522" s="576"/>
      <c r="E522" s="582"/>
      <c r="F522" s="577"/>
      <c r="G522" s="577"/>
      <c r="H522" s="600"/>
      <c r="I522" s="577"/>
      <c r="J522" s="585">
        <v>1800</v>
      </c>
      <c r="K522" s="1250">
        <f>K520+J522</f>
        <v>28508056</v>
      </c>
    </row>
    <row r="523" spans="1:11">
      <c r="A523" s="557"/>
      <c r="B523" s="5459"/>
      <c r="C523" s="556" t="s">
        <v>781</v>
      </c>
      <c r="D523" s="5612" t="s">
        <v>1255</v>
      </c>
      <c r="E523" s="5610" t="s">
        <v>1256</v>
      </c>
      <c r="F523" s="5607"/>
      <c r="G523" s="5607"/>
      <c r="H523" s="537"/>
      <c r="I523" s="5607">
        <v>62840</v>
      </c>
      <c r="J523" s="595"/>
      <c r="K523" s="1368">
        <f>K522-I523</f>
        <v>28445216</v>
      </c>
    </row>
    <row r="524" spans="1:11">
      <c r="A524" s="557"/>
      <c r="B524" s="5460"/>
      <c r="C524" s="555" t="s">
        <v>1161</v>
      </c>
      <c r="D524" s="5613" t="s">
        <v>746</v>
      </c>
      <c r="E524" s="5611"/>
      <c r="F524" s="5608"/>
      <c r="G524" s="5608"/>
      <c r="H524" s="515"/>
      <c r="I524" s="5608"/>
      <c r="J524" s="595"/>
      <c r="K524" s="1368"/>
    </row>
    <row r="525" spans="1:11">
      <c r="A525" s="514"/>
      <c r="B525" s="5480"/>
      <c r="C525" s="532"/>
      <c r="D525" s="576"/>
      <c r="E525" s="582"/>
      <c r="F525" s="577"/>
      <c r="G525" s="577"/>
      <c r="H525" s="600"/>
      <c r="I525" s="577"/>
      <c r="J525" s="585">
        <v>1500</v>
      </c>
      <c r="K525" s="1250">
        <f>K523+J525</f>
        <v>28446716</v>
      </c>
    </row>
    <row r="526" spans="1:11">
      <c r="A526" s="557"/>
      <c r="B526" s="5459"/>
      <c r="C526" s="556" t="s">
        <v>781</v>
      </c>
      <c r="D526" s="5612" t="s">
        <v>1255</v>
      </c>
      <c r="E526" s="5610" t="s">
        <v>1256</v>
      </c>
      <c r="F526" s="5607"/>
      <c r="G526" s="5607"/>
      <c r="H526" s="537"/>
      <c r="I526" s="5607">
        <v>27140</v>
      </c>
      <c r="J526" s="595"/>
      <c r="K526" s="1368">
        <f>K525-I526</f>
        <v>28419576</v>
      </c>
    </row>
    <row r="527" spans="1:11">
      <c r="A527" s="557"/>
      <c r="B527" s="5460"/>
      <c r="C527" s="555" t="s">
        <v>2200</v>
      </c>
      <c r="D527" s="5613" t="s">
        <v>746</v>
      </c>
      <c r="E527" s="5611"/>
      <c r="F527" s="5608"/>
      <c r="G527" s="5608"/>
      <c r="H527" s="515"/>
      <c r="I527" s="5608"/>
      <c r="J527" s="595"/>
      <c r="K527" s="1368"/>
    </row>
    <row r="528" spans="1:11">
      <c r="A528" s="514"/>
      <c r="B528" s="5466"/>
      <c r="C528" s="532"/>
      <c r="D528" s="576"/>
      <c r="E528" s="582"/>
      <c r="F528" s="577"/>
      <c r="G528" s="577"/>
      <c r="H528" s="600"/>
      <c r="I528" s="577"/>
      <c r="J528" s="585">
        <v>1500</v>
      </c>
      <c r="K528" s="1250">
        <f>K526+J528</f>
        <v>28421076</v>
      </c>
    </row>
    <row r="529" spans="1:11">
      <c r="A529" s="557"/>
      <c r="B529" s="5480"/>
      <c r="C529" s="556" t="s">
        <v>1109</v>
      </c>
      <c r="D529" s="5612" t="s">
        <v>1312</v>
      </c>
      <c r="E529" s="5610" t="s">
        <v>1326</v>
      </c>
      <c r="F529" s="5607"/>
      <c r="G529" s="5614">
        <v>502500</v>
      </c>
      <c r="H529" s="534"/>
      <c r="I529" s="5607"/>
      <c r="J529" s="595"/>
      <c r="K529" s="1368">
        <f>K528-G529</f>
        <v>27918576</v>
      </c>
    </row>
    <row r="530" spans="1:11">
      <c r="A530" s="557"/>
      <c r="B530" s="5480"/>
      <c r="C530" s="555" t="s">
        <v>1311</v>
      </c>
      <c r="D530" s="5613" t="s">
        <v>1313</v>
      </c>
      <c r="E530" s="5611"/>
      <c r="F530" s="5608"/>
      <c r="G530" s="5615"/>
      <c r="H530" s="515"/>
      <c r="I530" s="5608"/>
      <c r="J530" s="559"/>
      <c r="K530" s="1368"/>
    </row>
    <row r="531" spans="1:11">
      <c r="A531" s="2497"/>
      <c r="B531" s="5466"/>
      <c r="C531" s="532"/>
      <c r="D531" s="576"/>
      <c r="E531" s="584"/>
      <c r="F531" s="600"/>
      <c r="G531" s="600"/>
      <c r="H531" s="600"/>
      <c r="I531" s="600"/>
      <c r="J531" s="604">
        <v>1800</v>
      </c>
      <c r="K531" s="1250">
        <f>K529+J531</f>
        <v>27920376</v>
      </c>
    </row>
    <row r="532" spans="1:11">
      <c r="A532" s="557"/>
      <c r="B532" s="5480"/>
      <c r="C532" s="556" t="s">
        <v>1710</v>
      </c>
      <c r="D532" s="5612" t="s">
        <v>2231</v>
      </c>
      <c r="E532" s="1136"/>
      <c r="F532" s="5607"/>
      <c r="G532" s="5614"/>
      <c r="H532" s="5607"/>
      <c r="I532" s="5607">
        <v>28390</v>
      </c>
      <c r="J532" s="5621"/>
      <c r="K532" s="1368">
        <f>K531-I532</f>
        <v>27891986</v>
      </c>
    </row>
    <row r="533" spans="1:11">
      <c r="A533" s="557"/>
      <c r="B533" s="5480"/>
      <c r="C533" s="555" t="s">
        <v>2170</v>
      </c>
      <c r="D533" s="5613"/>
      <c r="E533" s="5616"/>
      <c r="F533" s="5608"/>
      <c r="G533" s="5615"/>
      <c r="H533" s="5608"/>
      <c r="I533" s="5608"/>
      <c r="J533" s="5622"/>
      <c r="K533" s="1368"/>
    </row>
    <row r="534" spans="1:11">
      <c r="A534" s="2497"/>
      <c r="B534" s="5466"/>
      <c r="C534" s="532"/>
      <c r="D534" s="576"/>
      <c r="E534" s="582"/>
      <c r="F534" s="577"/>
      <c r="G534" s="577"/>
      <c r="H534" s="600"/>
      <c r="I534" s="577"/>
      <c r="J534" s="604">
        <v>1500</v>
      </c>
      <c r="K534" s="1250">
        <f>K532+J534</f>
        <v>27893486</v>
      </c>
    </row>
    <row r="535" spans="1:11">
      <c r="A535" s="557"/>
      <c r="B535" s="5480" t="s">
        <v>2285</v>
      </c>
      <c r="C535" s="556" t="s">
        <v>815</v>
      </c>
      <c r="D535" s="5629" t="s">
        <v>955</v>
      </c>
      <c r="E535" s="5631" t="s">
        <v>1232</v>
      </c>
      <c r="F535" s="5633"/>
      <c r="G535" s="5633"/>
      <c r="H535" s="5633"/>
      <c r="I535" s="5633">
        <v>397945</v>
      </c>
      <c r="J535" s="595"/>
      <c r="K535" s="1368">
        <f>K534-I535</f>
        <v>27495541</v>
      </c>
    </row>
    <row r="536" spans="1:11">
      <c r="A536" s="557"/>
      <c r="B536" s="5480"/>
      <c r="C536" s="555" t="s">
        <v>1186</v>
      </c>
      <c r="D536" s="5630" t="s">
        <v>956</v>
      </c>
      <c r="E536" s="5632"/>
      <c r="F536" s="5634"/>
      <c r="G536" s="5634"/>
      <c r="H536" s="5634"/>
      <c r="I536" s="5634"/>
      <c r="J536" s="595"/>
      <c r="K536" s="1368"/>
    </row>
    <row r="537" spans="1:11">
      <c r="A537" s="2497"/>
      <c r="B537" s="5466"/>
      <c r="C537" s="465"/>
      <c r="D537" s="602"/>
      <c r="E537" s="605"/>
      <c r="F537" s="577"/>
      <c r="G537" s="600"/>
      <c r="H537" s="600"/>
      <c r="I537" s="600"/>
      <c r="J537" s="585">
        <v>1800</v>
      </c>
      <c r="K537" s="1250">
        <f>K535+J537</f>
        <v>27497341</v>
      </c>
    </row>
    <row r="538" spans="1:11">
      <c r="A538" s="557"/>
      <c r="B538" s="5480"/>
      <c r="C538" s="556" t="s">
        <v>796</v>
      </c>
      <c r="D538" s="5629" t="s">
        <v>955</v>
      </c>
      <c r="E538" s="5631" t="s">
        <v>1232</v>
      </c>
      <c r="F538" s="5633"/>
      <c r="G538" s="5633"/>
      <c r="H538" s="5633"/>
      <c r="I538" s="5633">
        <v>85300</v>
      </c>
      <c r="J538" s="5635"/>
      <c r="K538" s="1368">
        <f>K537-I538</f>
        <v>27412041</v>
      </c>
    </row>
    <row r="539" spans="1:11">
      <c r="A539" s="557"/>
      <c r="B539" s="5480"/>
      <c r="C539" s="477" t="s">
        <v>1187</v>
      </c>
      <c r="D539" s="5630" t="s">
        <v>956</v>
      </c>
      <c r="E539" s="5632"/>
      <c r="F539" s="5634"/>
      <c r="G539" s="5634"/>
      <c r="H539" s="5634"/>
      <c r="I539" s="5634"/>
      <c r="J539" s="5636"/>
      <c r="K539" s="1368"/>
    </row>
    <row r="540" spans="1:11">
      <c r="A540" s="2497"/>
      <c r="B540" s="5466"/>
      <c r="C540" s="532"/>
      <c r="D540" s="576"/>
      <c r="E540" s="582"/>
      <c r="F540" s="577"/>
      <c r="G540" s="577"/>
      <c r="H540" s="600"/>
      <c r="I540" s="577"/>
      <c r="J540" s="604">
        <v>750</v>
      </c>
      <c r="K540" s="1250">
        <f>K538+J540</f>
        <v>27412791</v>
      </c>
    </row>
    <row r="541" spans="1:11">
      <c r="A541" s="557"/>
      <c r="B541" s="5480"/>
      <c r="C541" s="556" t="s">
        <v>796</v>
      </c>
      <c r="D541" s="5629" t="s">
        <v>955</v>
      </c>
      <c r="E541" s="5631" t="s">
        <v>1232</v>
      </c>
      <c r="F541" s="5633"/>
      <c r="G541" s="5633"/>
      <c r="H541" s="5633"/>
      <c r="I541" s="5633">
        <v>41300</v>
      </c>
      <c r="J541" s="5635"/>
      <c r="K541" s="1368">
        <f>K540-I541</f>
        <v>27371491</v>
      </c>
    </row>
    <row r="542" spans="1:11">
      <c r="A542" s="557"/>
      <c r="B542" s="5480"/>
      <c r="C542" s="477" t="s">
        <v>2260</v>
      </c>
      <c r="D542" s="5630" t="s">
        <v>956</v>
      </c>
      <c r="E542" s="5632"/>
      <c r="F542" s="5634"/>
      <c r="G542" s="5634"/>
      <c r="H542" s="5634"/>
      <c r="I542" s="5634"/>
      <c r="J542" s="5636"/>
      <c r="K542" s="1368"/>
    </row>
    <row r="543" spans="1:11">
      <c r="A543" s="2497"/>
      <c r="B543" s="5466"/>
      <c r="C543" s="532"/>
      <c r="D543" s="576"/>
      <c r="E543" s="582"/>
      <c r="F543" s="577"/>
      <c r="G543" s="577"/>
      <c r="H543" s="600"/>
      <c r="I543" s="577"/>
      <c r="J543" s="604">
        <v>750</v>
      </c>
      <c r="K543" s="1250">
        <f>K541+J543</f>
        <v>27372241</v>
      </c>
    </row>
    <row r="544" spans="1:11">
      <c r="A544" s="557"/>
      <c r="B544" s="5480"/>
      <c r="C544" s="556" t="s">
        <v>781</v>
      </c>
      <c r="D544" s="485" t="s">
        <v>1859</v>
      </c>
      <c r="E544" s="5459"/>
      <c r="F544" s="9492"/>
      <c r="G544" s="9492"/>
      <c r="H544" s="9492"/>
      <c r="I544" s="9492">
        <v>114140</v>
      </c>
      <c r="J544" s="5475"/>
      <c r="K544" s="1368">
        <f>K543-I544</f>
        <v>27258101</v>
      </c>
    </row>
    <row r="545" spans="1:11">
      <c r="A545" s="557"/>
      <c r="B545" s="5480"/>
      <c r="C545" s="555" t="s">
        <v>1208</v>
      </c>
      <c r="D545" s="486" t="s">
        <v>814</v>
      </c>
      <c r="E545" s="5460"/>
      <c r="F545" s="9493"/>
      <c r="G545" s="9493"/>
      <c r="H545" s="9493"/>
      <c r="I545" s="9493"/>
      <c r="J545" s="5476"/>
      <c r="K545" s="1368"/>
    </row>
    <row r="546" spans="1:11">
      <c r="A546" s="2497"/>
      <c r="B546" s="5466"/>
      <c r="C546" s="532"/>
      <c r="D546" s="576"/>
      <c r="E546" s="582"/>
      <c r="F546" s="577"/>
      <c r="G546" s="577"/>
      <c r="H546" s="600"/>
      <c r="I546" s="577"/>
      <c r="J546" s="604">
        <v>1500</v>
      </c>
      <c r="K546" s="1250">
        <f>K544+J546</f>
        <v>27259601</v>
      </c>
    </row>
    <row r="547" spans="1:11">
      <c r="A547" s="557"/>
      <c r="B547" s="5459"/>
      <c r="C547" s="556" t="s">
        <v>1710</v>
      </c>
      <c r="D547" s="5639" t="s">
        <v>2070</v>
      </c>
      <c r="E547" s="1136"/>
      <c r="F547" s="5637"/>
      <c r="G547" s="5641"/>
      <c r="H547" s="5637"/>
      <c r="I547" s="5637">
        <v>117390</v>
      </c>
      <c r="J547" s="5644"/>
      <c r="K547" s="1368">
        <f>K546-I547</f>
        <v>27142211</v>
      </c>
    </row>
    <row r="548" spans="1:11">
      <c r="A548" s="557"/>
      <c r="B548" s="5460"/>
      <c r="C548" s="555" t="s">
        <v>2069</v>
      </c>
      <c r="D548" s="5640" t="s">
        <v>814</v>
      </c>
      <c r="E548" s="5643"/>
      <c r="F548" s="5638"/>
      <c r="G548" s="5642"/>
      <c r="H548" s="5638"/>
      <c r="I548" s="5638"/>
      <c r="J548" s="5645"/>
      <c r="K548" s="1368"/>
    </row>
    <row r="549" spans="1:11">
      <c r="A549" s="514"/>
      <c r="B549" s="5480"/>
      <c r="C549" s="532"/>
      <c r="D549" s="576"/>
      <c r="E549" s="582"/>
      <c r="F549" s="577"/>
      <c r="G549" s="577"/>
      <c r="H549" s="600"/>
      <c r="I549" s="577"/>
      <c r="J549" s="604">
        <v>1500</v>
      </c>
      <c r="K549" s="1250">
        <f>K547+J549</f>
        <v>27143711</v>
      </c>
    </row>
    <row r="550" spans="1:11" ht="15.75">
      <c r="A550" s="9537" t="s">
        <v>2427</v>
      </c>
      <c r="B550" s="9538"/>
      <c r="C550" s="9538"/>
      <c r="D550" s="9538"/>
      <c r="E550" s="9539"/>
      <c r="F550" s="511">
        <f>SUM(F3:F549)</f>
        <v>90000000</v>
      </c>
      <c r="G550" s="511">
        <f>SUM(G3:G549)</f>
        <v>22024621</v>
      </c>
      <c r="H550" s="511">
        <f>SUM(H3:H549)</f>
        <v>18556464</v>
      </c>
      <c r="I550" s="511">
        <f>SUM(I3:I549)</f>
        <v>44690133</v>
      </c>
      <c r="J550" s="511">
        <f>SUM(J3:J549)</f>
        <v>273000</v>
      </c>
      <c r="K550" s="1647">
        <f>K3+F550-G550-H550-I550+J550</f>
        <v>27143711</v>
      </c>
    </row>
    <row r="551" spans="1:11" ht="15.75">
      <c r="A551" s="9531" t="s">
        <v>242</v>
      </c>
      <c r="B551" s="9532"/>
      <c r="C551" s="9532"/>
      <c r="D551" s="9532"/>
      <c r="E551" s="9533"/>
      <c r="F551" s="512">
        <f>'Juli''15'!F479</f>
        <v>578500000</v>
      </c>
      <c r="G551" s="512">
        <f>'Juli''15'!G479</f>
        <v>229960440</v>
      </c>
      <c r="H551" s="512">
        <f>'Juli''15'!H479</f>
        <v>131333783</v>
      </c>
      <c r="I551" s="512">
        <f>'Juli''15'!I479</f>
        <v>191423260</v>
      </c>
      <c r="J551" s="512">
        <f>'Juli''15'!J479</f>
        <v>2736050</v>
      </c>
      <c r="K551" s="1648">
        <f>'Juli''15'!K479</f>
        <v>318779781</v>
      </c>
    </row>
    <row r="552" spans="1:11" ht="15.75">
      <c r="A552" s="9737" t="s">
        <v>243</v>
      </c>
      <c r="B552" s="9738"/>
      <c r="C552" s="9738"/>
      <c r="D552" s="9738"/>
      <c r="E552" s="9739"/>
      <c r="F552" s="5501">
        <f t="shared" ref="F552:K552" si="0">F550+F551</f>
        <v>668500000</v>
      </c>
      <c r="G552" s="5501">
        <f t="shared" si="0"/>
        <v>251985061</v>
      </c>
      <c r="H552" s="5501">
        <f t="shared" si="0"/>
        <v>149890247</v>
      </c>
      <c r="I552" s="5501">
        <f t="shared" si="0"/>
        <v>236113393</v>
      </c>
      <c r="J552" s="5501">
        <f t="shared" si="0"/>
        <v>3009050</v>
      </c>
      <c r="K552" s="5502">
        <f t="shared" si="0"/>
        <v>345923492</v>
      </c>
    </row>
    <row r="558" spans="1:11">
      <c r="B558" s="4803" t="s">
        <v>2197</v>
      </c>
      <c r="C558" s="4804"/>
    </row>
    <row r="559" spans="1:11">
      <c r="B559" s="4805" t="s">
        <v>238</v>
      </c>
      <c r="C559" s="4804"/>
    </row>
    <row r="560" spans="1:11">
      <c r="B560" s="4803"/>
      <c r="C560" s="4804"/>
    </row>
    <row r="561" spans="2:3">
      <c r="B561" s="4805"/>
      <c r="C561" s="4804"/>
    </row>
  </sheetData>
  <mergeCells count="87">
    <mergeCell ref="I439:I440"/>
    <mergeCell ref="H544:H545"/>
    <mergeCell ref="I544:I545"/>
    <mergeCell ref="A550:E550"/>
    <mergeCell ref="G544:G545"/>
    <mergeCell ref="F544:F545"/>
    <mergeCell ref="A472:A473"/>
    <mergeCell ref="A448:A449"/>
    <mergeCell ref="A451:A452"/>
    <mergeCell ref="A424:A425"/>
    <mergeCell ref="A427:A428"/>
    <mergeCell ref="A430:A431"/>
    <mergeCell ref="A433:A434"/>
    <mergeCell ref="A445:A446"/>
    <mergeCell ref="A552:E552"/>
    <mergeCell ref="B4:B5"/>
    <mergeCell ref="B13:B14"/>
    <mergeCell ref="A43:A44"/>
    <mergeCell ref="A551:E551"/>
    <mergeCell ref="A475:A476"/>
    <mergeCell ref="A478:A479"/>
    <mergeCell ref="A481:A482"/>
    <mergeCell ref="A484:A485"/>
    <mergeCell ref="A418:A419"/>
    <mergeCell ref="A436:A437"/>
    <mergeCell ref="A421:A422"/>
    <mergeCell ref="A439:A440"/>
    <mergeCell ref="A442:A443"/>
    <mergeCell ref="A403:A404"/>
    <mergeCell ref="A406:A407"/>
    <mergeCell ref="A409:A410"/>
    <mergeCell ref="A412:A413"/>
    <mergeCell ref="A415:A416"/>
    <mergeCell ref="A400:A401"/>
    <mergeCell ref="A367:A368"/>
    <mergeCell ref="A370:A371"/>
    <mergeCell ref="A373:A374"/>
    <mergeCell ref="A376:A377"/>
    <mergeCell ref="A379:A380"/>
    <mergeCell ref="A382:A383"/>
    <mergeCell ref="A385:A386"/>
    <mergeCell ref="A388:A389"/>
    <mergeCell ref="A391:A392"/>
    <mergeCell ref="A394:A395"/>
    <mergeCell ref="A397:A398"/>
    <mergeCell ref="I232:I233"/>
    <mergeCell ref="J232:J233"/>
    <mergeCell ref="G232:G233"/>
    <mergeCell ref="A364:A365"/>
    <mergeCell ref="A331:A332"/>
    <mergeCell ref="A334:A335"/>
    <mergeCell ref="A337:A338"/>
    <mergeCell ref="A340:A341"/>
    <mergeCell ref="A343:A344"/>
    <mergeCell ref="A346:A347"/>
    <mergeCell ref="A349:A350"/>
    <mergeCell ref="A352:A353"/>
    <mergeCell ref="A355:A356"/>
    <mergeCell ref="A358:A359"/>
    <mergeCell ref="A361:A362"/>
    <mergeCell ref="F232:F233"/>
    <mergeCell ref="A46:A47"/>
    <mergeCell ref="A319:A320"/>
    <mergeCell ref="A322:A323"/>
    <mergeCell ref="A325:A326"/>
    <mergeCell ref="H232:H233"/>
    <mergeCell ref="A15:A16"/>
    <mergeCell ref="A18:A19"/>
    <mergeCell ref="A21:A22"/>
    <mergeCell ref="A24:A25"/>
    <mergeCell ref="A40:A41"/>
    <mergeCell ref="I394:I395"/>
    <mergeCell ref="J1:J2"/>
    <mergeCell ref="K1:K2"/>
    <mergeCell ref="A3:C3"/>
    <mergeCell ref="A7:A8"/>
    <mergeCell ref="B7:B8"/>
    <mergeCell ref="K7:K8"/>
    <mergeCell ref="A1:A2"/>
    <mergeCell ref="B1:B2"/>
    <mergeCell ref="C1:C2"/>
    <mergeCell ref="D1:E1"/>
    <mergeCell ref="F1:F2"/>
    <mergeCell ref="G1:I1"/>
    <mergeCell ref="A328:A329"/>
    <mergeCell ref="B10:B11"/>
    <mergeCell ref="K10:K11"/>
  </mergeCells>
  <pageMargins left="0.70866141732283472" right="0.70866141732283472" top="0.74803149606299213" bottom="0.74803149606299213" header="0.31496062992125984" footer="0.31496062992125984"/>
  <pageSetup scale="61" orientation="landscape" horizontalDpi="120" verticalDpi="72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K633"/>
  <sheetViews>
    <sheetView topLeftCell="A418" zoomScale="90" zoomScaleNormal="90" workbookViewId="0">
      <selection activeCell="C438" sqref="C438"/>
    </sheetView>
  </sheetViews>
  <sheetFormatPr defaultRowHeight="15"/>
  <cols>
    <col min="1" max="1" width="3.140625" customWidth="1"/>
    <col min="2" max="2" width="11" customWidth="1"/>
    <col min="3" max="3" width="44" customWidth="1"/>
    <col min="4" max="4" width="19.42578125" customWidth="1"/>
    <col min="6" max="6" width="16.140625" customWidth="1"/>
    <col min="7" max="7" width="18.42578125" customWidth="1"/>
    <col min="8" max="8" width="17.42578125" customWidth="1"/>
    <col min="9" max="9" width="16.140625" customWidth="1"/>
    <col min="10" max="10" width="16.7109375" customWidth="1"/>
    <col min="11" max="11" width="17.5703125" customWidth="1"/>
  </cols>
  <sheetData>
    <row r="1" spans="1:11">
      <c r="A1" s="9506" t="s">
        <v>1</v>
      </c>
      <c r="B1" s="9504" t="s">
        <v>2</v>
      </c>
      <c r="C1" s="9506" t="s">
        <v>3</v>
      </c>
      <c r="D1" s="9508" t="s">
        <v>4</v>
      </c>
      <c r="E1" s="9740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</row>
    <row r="2" spans="1:11">
      <c r="A2" s="9507"/>
      <c r="B2" s="9505"/>
      <c r="C2" s="9507"/>
      <c r="D2" s="5659" t="s">
        <v>9</v>
      </c>
      <c r="E2" s="470" t="s">
        <v>10</v>
      </c>
      <c r="F2" s="9511"/>
      <c r="G2" s="5652" t="s">
        <v>11</v>
      </c>
      <c r="H2" s="5655" t="s">
        <v>537</v>
      </c>
      <c r="I2" s="5652" t="s">
        <v>13</v>
      </c>
      <c r="J2" s="9511"/>
      <c r="K2" s="9721"/>
    </row>
    <row r="3" spans="1:11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1250">
        <f>'jan''17'!K550</f>
        <v>27143711</v>
      </c>
    </row>
    <row r="4" spans="1:11">
      <c r="A4" s="557"/>
      <c r="B4" s="9498" t="s">
        <v>2287</v>
      </c>
      <c r="C4" s="517" t="s">
        <v>1710</v>
      </c>
      <c r="D4" s="5674"/>
      <c r="E4" s="5676"/>
      <c r="F4" s="5678"/>
      <c r="G4" s="5678"/>
      <c r="H4" s="5678"/>
      <c r="I4" s="5678">
        <v>20390</v>
      </c>
      <c r="J4" s="534"/>
      <c r="K4" s="1977">
        <f>K3-I4</f>
        <v>27123321</v>
      </c>
    </row>
    <row r="5" spans="1:11">
      <c r="A5" s="554"/>
      <c r="B5" s="9499"/>
      <c r="C5" s="555" t="s">
        <v>2286</v>
      </c>
      <c r="D5" s="5675"/>
      <c r="E5" s="5677"/>
      <c r="F5" s="5679"/>
      <c r="G5" s="5679"/>
      <c r="H5" s="5679"/>
      <c r="I5" s="5679"/>
      <c r="J5" s="515"/>
      <c r="K5" s="1978"/>
    </row>
    <row r="6" spans="1:11">
      <c r="A6" s="554"/>
      <c r="B6" s="5649"/>
      <c r="C6" s="1795"/>
      <c r="D6" s="576"/>
      <c r="E6" s="584"/>
      <c r="F6" s="577"/>
      <c r="G6" s="577"/>
      <c r="H6" s="600"/>
      <c r="I6" s="577"/>
      <c r="J6" s="604">
        <v>1500</v>
      </c>
      <c r="K6" s="1978">
        <f>K4+J6</f>
        <v>27124821</v>
      </c>
    </row>
    <row r="7" spans="1:11">
      <c r="A7" s="9515"/>
      <c r="B7" s="9498"/>
      <c r="C7" s="556" t="s">
        <v>815</v>
      </c>
      <c r="D7" s="5653" t="s">
        <v>1720</v>
      </c>
      <c r="E7" s="5650" t="s">
        <v>1739</v>
      </c>
      <c r="F7" s="5656"/>
      <c r="G7" s="5656"/>
      <c r="H7" s="923"/>
      <c r="I7" s="1997">
        <v>123649</v>
      </c>
      <c r="J7" s="464"/>
      <c r="K7" s="9680">
        <f>K6-I7</f>
        <v>27001172</v>
      </c>
    </row>
    <row r="8" spans="1:11">
      <c r="A8" s="9516"/>
      <c r="B8" s="9499"/>
      <c r="C8" s="555" t="s">
        <v>1719</v>
      </c>
      <c r="D8" s="5654" t="s">
        <v>1176</v>
      </c>
      <c r="E8" s="5651"/>
      <c r="F8" s="5657"/>
      <c r="G8" s="5657"/>
      <c r="H8" s="460"/>
      <c r="I8" s="1998"/>
      <c r="J8" s="559"/>
      <c r="K8" s="9681"/>
    </row>
    <row r="9" spans="1:11">
      <c r="A9" s="5682"/>
      <c r="B9" s="5692"/>
      <c r="C9" s="1795"/>
      <c r="D9" s="576"/>
      <c r="E9" s="582"/>
      <c r="F9" s="577"/>
      <c r="G9" s="577"/>
      <c r="H9" s="600"/>
      <c r="I9" s="577"/>
      <c r="J9" s="1979">
        <v>1800</v>
      </c>
      <c r="K9" s="5673">
        <f>K7+J9</f>
        <v>27002972</v>
      </c>
    </row>
    <row r="10" spans="1:11">
      <c r="A10" s="5685"/>
      <c r="B10" s="9619"/>
      <c r="C10" s="556" t="s">
        <v>815</v>
      </c>
      <c r="D10" s="5653" t="s">
        <v>1720</v>
      </c>
      <c r="E10" s="974" t="s">
        <v>1739</v>
      </c>
      <c r="F10" s="5646"/>
      <c r="G10" s="5660"/>
      <c r="H10" s="5646"/>
      <c r="I10" s="1975">
        <v>23430</v>
      </c>
      <c r="J10" s="1996"/>
      <c r="K10" s="9680">
        <f>K9-I10</f>
        <v>26979542</v>
      </c>
    </row>
    <row r="11" spans="1:11">
      <c r="A11" s="5694"/>
      <c r="B11" s="9620"/>
      <c r="C11" s="555" t="s">
        <v>1721</v>
      </c>
      <c r="D11" s="5654" t="s">
        <v>1176</v>
      </c>
      <c r="E11" s="5658"/>
      <c r="F11" s="5647"/>
      <c r="G11" s="5661"/>
      <c r="H11" s="5647"/>
      <c r="I11" s="1976"/>
      <c r="J11" s="571"/>
      <c r="K11" s="9681"/>
    </row>
    <row r="12" spans="1:11">
      <c r="A12" s="5682"/>
      <c r="B12" s="5692"/>
      <c r="C12" s="1795"/>
      <c r="D12" s="576"/>
      <c r="E12" s="605"/>
      <c r="F12" s="586"/>
      <c r="G12" s="585"/>
      <c r="H12" s="587"/>
      <c r="I12" s="586"/>
      <c r="J12" s="1979">
        <v>1800</v>
      </c>
      <c r="K12" s="5673">
        <f>K10+J12</f>
        <v>26981342</v>
      </c>
    </row>
    <row r="13" spans="1:11">
      <c r="A13" s="5685"/>
      <c r="B13" s="9619"/>
      <c r="C13" s="517" t="s">
        <v>1710</v>
      </c>
      <c r="D13" s="5653" t="s">
        <v>1720</v>
      </c>
      <c r="E13" s="5650" t="s">
        <v>1739</v>
      </c>
      <c r="F13" s="5646"/>
      <c r="G13" s="5646"/>
      <c r="H13" s="5646"/>
      <c r="I13" s="5646">
        <v>15140</v>
      </c>
      <c r="J13" s="534"/>
      <c r="K13" s="5672">
        <f>K12-I13</f>
        <v>26966202</v>
      </c>
    </row>
    <row r="14" spans="1:11">
      <c r="A14" s="5686"/>
      <c r="B14" s="9620"/>
      <c r="C14" s="555" t="s">
        <v>1821</v>
      </c>
      <c r="D14" s="5654" t="s">
        <v>1479</v>
      </c>
      <c r="E14" s="5651"/>
      <c r="F14" s="5647"/>
      <c r="G14" s="5647"/>
      <c r="H14" s="5647"/>
      <c r="I14" s="5647"/>
      <c r="J14" s="515"/>
      <c r="K14" s="1987"/>
    </row>
    <row r="15" spans="1:11">
      <c r="A15" s="5682"/>
      <c r="B15" s="561"/>
      <c r="C15" s="1795"/>
      <c r="D15" s="576"/>
      <c r="E15" s="584"/>
      <c r="F15" s="577"/>
      <c r="G15" s="577"/>
      <c r="H15" s="600"/>
      <c r="I15" s="577"/>
      <c r="J15" s="604">
        <v>1500</v>
      </c>
      <c r="K15" s="5673">
        <f>K13+J15</f>
        <v>26967702</v>
      </c>
    </row>
    <row r="16" spans="1:11">
      <c r="A16" s="5685"/>
      <c r="B16" s="974"/>
      <c r="C16" s="517" t="s">
        <v>1710</v>
      </c>
      <c r="D16" s="5653" t="s">
        <v>1720</v>
      </c>
      <c r="E16" s="5650" t="s">
        <v>1739</v>
      </c>
      <c r="F16" s="5646"/>
      <c r="G16" s="5646"/>
      <c r="H16" s="5646"/>
      <c r="I16" s="5646">
        <v>35390</v>
      </c>
      <c r="J16" s="537"/>
      <c r="K16" s="5672">
        <f>K15-I16</f>
        <v>26932312</v>
      </c>
    </row>
    <row r="17" spans="1:11">
      <c r="A17" s="5686"/>
      <c r="B17" s="5519"/>
      <c r="C17" s="555" t="s">
        <v>1822</v>
      </c>
      <c r="D17" s="5654" t="s">
        <v>1479</v>
      </c>
      <c r="E17" s="5651"/>
      <c r="F17" s="5647"/>
      <c r="G17" s="5647"/>
      <c r="H17" s="5647"/>
      <c r="I17" s="5647"/>
      <c r="J17" s="515"/>
      <c r="K17" s="5672"/>
    </row>
    <row r="18" spans="1:11">
      <c r="A18" s="5682"/>
      <c r="B18" s="5727"/>
      <c r="C18" s="1795"/>
      <c r="D18" s="528"/>
      <c r="E18" s="584"/>
      <c r="F18" s="600"/>
      <c r="G18" s="600"/>
      <c r="H18" s="600"/>
      <c r="I18" s="600"/>
      <c r="J18" s="604">
        <v>1500</v>
      </c>
      <c r="K18" s="5673">
        <f>K16+J18</f>
        <v>26933812</v>
      </c>
    </row>
    <row r="19" spans="1:11">
      <c r="A19" s="5685"/>
      <c r="B19" s="459"/>
      <c r="C19" s="556" t="s">
        <v>815</v>
      </c>
      <c r="D19" s="5653" t="s">
        <v>113</v>
      </c>
      <c r="E19" s="5650" t="s">
        <v>114</v>
      </c>
      <c r="F19" s="5646"/>
      <c r="G19" s="5646"/>
      <c r="H19" s="5646"/>
      <c r="I19" s="5646">
        <v>467518</v>
      </c>
      <c r="J19" s="464"/>
      <c r="K19" s="5672">
        <f>K18-I19</f>
        <v>26466294</v>
      </c>
    </row>
    <row r="20" spans="1:11">
      <c r="A20" s="5686"/>
      <c r="B20" s="5520"/>
      <c r="C20" s="555" t="s">
        <v>2215</v>
      </c>
      <c r="D20" s="5654" t="s">
        <v>46</v>
      </c>
      <c r="E20" s="5651"/>
      <c r="F20" s="5647"/>
      <c r="G20" s="5647"/>
      <c r="H20" s="5647"/>
      <c r="I20" s="5647"/>
      <c r="J20" s="559"/>
      <c r="K20" s="5672"/>
    </row>
    <row r="21" spans="1:11">
      <c r="A21" s="5682"/>
      <c r="B21" s="561"/>
      <c r="C21" s="1795"/>
      <c r="D21" s="576"/>
      <c r="E21" s="582"/>
      <c r="F21" s="577"/>
      <c r="G21" s="577"/>
      <c r="H21" s="600"/>
      <c r="I21" s="577"/>
      <c r="J21" s="604">
        <v>1800</v>
      </c>
      <c r="K21" s="5673">
        <f>K19+J21</f>
        <v>26468094</v>
      </c>
    </row>
    <row r="22" spans="1:11">
      <c r="A22" s="5685"/>
      <c r="B22" s="974"/>
      <c r="C22" s="556" t="s">
        <v>1109</v>
      </c>
      <c r="D22" s="5685" t="s">
        <v>278</v>
      </c>
      <c r="E22" s="974" t="s">
        <v>279</v>
      </c>
      <c r="F22" s="5680"/>
      <c r="G22" s="5680">
        <v>502500</v>
      </c>
      <c r="H22" s="5680"/>
      <c r="I22" s="5680"/>
      <c r="J22" s="5696"/>
      <c r="K22" s="5702">
        <f>K21-G22</f>
        <v>25965594</v>
      </c>
    </row>
    <row r="23" spans="1:11">
      <c r="A23" s="5686"/>
      <c r="B23" s="5519"/>
      <c r="C23" s="555" t="s">
        <v>1527</v>
      </c>
      <c r="D23" s="5686" t="s">
        <v>38</v>
      </c>
      <c r="E23" s="5692"/>
      <c r="F23" s="5681"/>
      <c r="G23" s="5681"/>
      <c r="H23" s="5681"/>
      <c r="I23" s="5681"/>
      <c r="J23" s="5697"/>
      <c r="K23" s="5702"/>
    </row>
    <row r="24" spans="1:11">
      <c r="A24" s="5682"/>
      <c r="B24" s="561"/>
      <c r="C24" s="529"/>
      <c r="D24" s="602"/>
      <c r="E24" s="605"/>
      <c r="F24" s="577"/>
      <c r="G24" s="577"/>
      <c r="H24" s="600"/>
      <c r="I24" s="577"/>
      <c r="J24" s="604">
        <v>1800</v>
      </c>
      <c r="K24" s="5703">
        <f>K22+J24</f>
        <v>25967394</v>
      </c>
    </row>
    <row r="25" spans="1:11">
      <c r="A25" s="5685"/>
      <c r="B25" s="974"/>
      <c r="C25" s="556" t="s">
        <v>781</v>
      </c>
      <c r="D25" s="5685" t="s">
        <v>278</v>
      </c>
      <c r="E25" s="5691" t="s">
        <v>279</v>
      </c>
      <c r="F25" s="5680"/>
      <c r="G25" s="5680">
        <v>25940</v>
      </c>
      <c r="H25" s="5680"/>
      <c r="I25" s="5680"/>
      <c r="J25" s="464"/>
      <c r="K25" s="5702">
        <f>K24-G25</f>
        <v>25941454</v>
      </c>
    </row>
    <row r="26" spans="1:11">
      <c r="A26" s="5686"/>
      <c r="B26" s="5519"/>
      <c r="C26" s="555" t="s">
        <v>1530</v>
      </c>
      <c r="D26" s="5686" t="s">
        <v>38</v>
      </c>
      <c r="E26" s="5684"/>
      <c r="F26" s="5681"/>
      <c r="G26" s="5681"/>
      <c r="H26" s="5681"/>
      <c r="I26" s="5681"/>
      <c r="J26" s="559"/>
      <c r="K26" s="5702"/>
    </row>
    <row r="27" spans="1:11">
      <c r="A27" s="5682"/>
      <c r="B27" s="561"/>
      <c r="C27" s="1438"/>
      <c r="D27" s="1436"/>
      <c r="E27" s="1436"/>
      <c r="F27" s="577"/>
      <c r="G27" s="577"/>
      <c r="H27" s="600"/>
      <c r="I27" s="577"/>
      <c r="J27" s="585">
        <v>1500</v>
      </c>
      <c r="K27" s="5703">
        <f>K25+J27</f>
        <v>25942954</v>
      </c>
    </row>
    <row r="28" spans="1:11">
      <c r="A28" s="5685"/>
      <c r="B28" s="974"/>
      <c r="C28" s="545" t="s">
        <v>1109</v>
      </c>
      <c r="D28" s="5685" t="s">
        <v>1584</v>
      </c>
      <c r="E28" s="974" t="s">
        <v>56</v>
      </c>
      <c r="F28" s="5680"/>
      <c r="G28" s="5680">
        <v>502500</v>
      </c>
      <c r="H28" s="5680"/>
      <c r="I28" s="5680"/>
      <c r="J28" s="5696"/>
      <c r="K28" s="5702">
        <f>K27-G28</f>
        <v>25440454</v>
      </c>
    </row>
    <row r="29" spans="1:11">
      <c r="A29" s="5686"/>
      <c r="B29" s="5519"/>
      <c r="C29" s="555" t="s">
        <v>1583</v>
      </c>
      <c r="D29" s="5686" t="s">
        <v>1384</v>
      </c>
      <c r="E29" s="5692"/>
      <c r="F29" s="5681"/>
      <c r="G29" s="5681"/>
      <c r="H29" s="5681"/>
      <c r="I29" s="5681"/>
      <c r="J29" s="5697"/>
      <c r="K29" s="5702"/>
    </row>
    <row r="30" spans="1:11">
      <c r="A30" s="5682"/>
      <c r="B30" s="561"/>
      <c r="C30" s="532"/>
      <c r="D30" s="576"/>
      <c r="E30" s="582"/>
      <c r="F30" s="575"/>
      <c r="G30" s="575"/>
      <c r="H30" s="586"/>
      <c r="I30" s="575"/>
      <c r="J30" s="585">
        <v>1800</v>
      </c>
      <c r="K30" s="5703">
        <f>K28+J30</f>
        <v>25442254</v>
      </c>
    </row>
    <row r="31" spans="1:11">
      <c r="A31" s="5685"/>
      <c r="B31" s="974"/>
      <c r="C31" s="517" t="s">
        <v>796</v>
      </c>
      <c r="D31" s="5685" t="s">
        <v>167</v>
      </c>
      <c r="E31" s="5683" t="s">
        <v>56</v>
      </c>
      <c r="F31" s="5680"/>
      <c r="G31" s="5680">
        <v>214300</v>
      </c>
      <c r="H31" s="534"/>
      <c r="I31" s="5680"/>
      <c r="J31" s="595"/>
      <c r="K31" s="5702">
        <f>K30-G31</f>
        <v>25227954</v>
      </c>
    </row>
    <row r="32" spans="1:11">
      <c r="A32" s="5686"/>
      <c r="B32" s="5519"/>
      <c r="C32" s="555" t="s">
        <v>1033</v>
      </c>
      <c r="D32" s="5686" t="s">
        <v>1384</v>
      </c>
      <c r="E32" s="5684"/>
      <c r="F32" s="5681"/>
      <c r="G32" s="5681"/>
      <c r="H32" s="515"/>
      <c r="I32" s="5681"/>
      <c r="J32" s="559"/>
      <c r="K32" s="5702"/>
    </row>
    <row r="33" spans="1:11">
      <c r="A33" s="5682"/>
      <c r="B33" s="561"/>
      <c r="C33" s="1795"/>
      <c r="D33" s="576"/>
      <c r="E33" s="582"/>
      <c r="F33" s="577"/>
      <c r="G33" s="577"/>
      <c r="H33" s="600"/>
      <c r="I33" s="577"/>
      <c r="J33" s="604">
        <v>750</v>
      </c>
      <c r="K33" s="5703">
        <f>K31+J33</f>
        <v>25228704</v>
      </c>
    </row>
    <row r="34" spans="1:11">
      <c r="A34" s="5685"/>
      <c r="B34" s="974"/>
      <c r="C34" s="556" t="s">
        <v>1109</v>
      </c>
      <c r="D34" s="5685" t="s">
        <v>1312</v>
      </c>
      <c r="E34" s="5683" t="s">
        <v>1326</v>
      </c>
      <c r="F34" s="5680"/>
      <c r="G34" s="5689">
        <v>502500</v>
      </c>
      <c r="H34" s="534"/>
      <c r="I34" s="5680"/>
      <c r="J34" s="595"/>
      <c r="K34" s="5672">
        <f>K33-G34</f>
        <v>24726204</v>
      </c>
    </row>
    <row r="35" spans="1:11">
      <c r="A35" s="5686"/>
      <c r="B35" s="5519"/>
      <c r="C35" s="555" t="s">
        <v>1311</v>
      </c>
      <c r="D35" s="5686" t="s">
        <v>1313</v>
      </c>
      <c r="E35" s="5684"/>
      <c r="F35" s="5681"/>
      <c r="G35" s="5690"/>
      <c r="H35" s="515"/>
      <c r="I35" s="5681"/>
      <c r="J35" s="559"/>
      <c r="K35" s="5672"/>
    </row>
    <row r="36" spans="1:11">
      <c r="A36" s="5682"/>
      <c r="B36" s="561"/>
      <c r="C36" s="532"/>
      <c r="D36" s="576"/>
      <c r="E36" s="584"/>
      <c r="F36" s="600"/>
      <c r="G36" s="600"/>
      <c r="H36" s="600"/>
      <c r="I36" s="600"/>
      <c r="J36" s="604">
        <v>1800</v>
      </c>
      <c r="K36" s="5673">
        <f>K34+J36</f>
        <v>24728004</v>
      </c>
    </row>
    <row r="37" spans="1:11">
      <c r="A37" s="5685"/>
      <c r="B37" s="974"/>
      <c r="C37" s="545" t="s">
        <v>1109</v>
      </c>
      <c r="D37" s="5694" t="s">
        <v>1745</v>
      </c>
      <c r="E37" s="974" t="s">
        <v>1746</v>
      </c>
      <c r="F37" s="5680"/>
      <c r="G37" s="5680">
        <v>502500</v>
      </c>
      <c r="H37" s="537"/>
      <c r="I37" s="9492"/>
      <c r="J37" s="595"/>
      <c r="K37" s="5668">
        <f>K36-G37</f>
        <v>24225504</v>
      </c>
    </row>
    <row r="38" spans="1:11">
      <c r="A38" s="5686"/>
      <c r="B38" s="974"/>
      <c r="C38" s="538" t="s">
        <v>1501</v>
      </c>
      <c r="D38" s="5686" t="s">
        <v>38</v>
      </c>
      <c r="E38" s="5684"/>
      <c r="F38" s="5681"/>
      <c r="G38" s="5681"/>
      <c r="H38" s="515"/>
      <c r="I38" s="9493"/>
      <c r="J38" s="559"/>
      <c r="K38" s="5672"/>
    </row>
    <row r="39" spans="1:11">
      <c r="A39" s="5648"/>
      <c r="B39" s="561"/>
      <c r="C39" s="532"/>
      <c r="D39" s="576"/>
      <c r="E39" s="582"/>
      <c r="F39" s="577"/>
      <c r="G39" s="577"/>
      <c r="H39" s="600"/>
      <c r="I39" s="577"/>
      <c r="J39" s="604">
        <v>1800</v>
      </c>
      <c r="K39" s="5673">
        <f>K37+J39</f>
        <v>24227304</v>
      </c>
    </row>
    <row r="40" spans="1:11">
      <c r="A40" s="491"/>
      <c r="B40" s="5650"/>
      <c r="C40" s="357" t="s">
        <v>815</v>
      </c>
      <c r="D40" s="5653" t="s">
        <v>1883</v>
      </c>
      <c r="E40" s="5650" t="s">
        <v>1884</v>
      </c>
      <c r="F40" s="5646"/>
      <c r="G40" s="5646">
        <v>151886</v>
      </c>
      <c r="H40" s="537"/>
      <c r="I40" s="5646"/>
      <c r="J40" s="537"/>
      <c r="K40" s="5668">
        <f>K39-G40</f>
        <v>24075418</v>
      </c>
    </row>
    <row r="41" spans="1:11">
      <c r="A41" s="5521"/>
      <c r="B41" s="5662"/>
      <c r="C41" s="522" t="s">
        <v>1882</v>
      </c>
      <c r="D41" s="5654" t="s">
        <v>1819</v>
      </c>
      <c r="E41" s="5651"/>
      <c r="F41" s="5647"/>
      <c r="G41" s="5647"/>
      <c r="H41" s="537"/>
      <c r="I41" s="5647"/>
      <c r="J41" s="537"/>
      <c r="K41" s="5672"/>
    </row>
    <row r="42" spans="1:11">
      <c r="A42" s="514"/>
      <c r="B42" s="5649"/>
      <c r="C42" s="3361"/>
      <c r="D42" s="602"/>
      <c r="E42" s="599"/>
      <c r="F42" s="586"/>
      <c r="G42" s="586"/>
      <c r="H42" s="586"/>
      <c r="I42" s="586"/>
      <c r="J42" s="585">
        <v>1800</v>
      </c>
      <c r="K42" s="5673">
        <f>K40+J42</f>
        <v>24077218</v>
      </c>
    </row>
    <row r="43" spans="1:11">
      <c r="A43" s="498"/>
      <c r="B43" s="5662"/>
      <c r="C43" s="357" t="s">
        <v>1921</v>
      </c>
      <c r="D43" s="5653" t="s">
        <v>1883</v>
      </c>
      <c r="E43" s="5650" t="s">
        <v>1884</v>
      </c>
      <c r="F43" s="5646"/>
      <c r="G43" s="5656">
        <v>56340</v>
      </c>
      <c r="H43" s="534"/>
      <c r="I43" s="5656"/>
      <c r="J43" s="923"/>
      <c r="K43" s="5668">
        <f>K42-G43</f>
        <v>24020878</v>
      </c>
    </row>
    <row r="44" spans="1:11">
      <c r="A44" s="498"/>
      <c r="B44" s="5662"/>
      <c r="C44" s="357" t="s">
        <v>1941</v>
      </c>
      <c r="D44" s="5654" t="s">
        <v>1819</v>
      </c>
      <c r="E44" s="5651"/>
      <c r="F44" s="5647"/>
      <c r="G44" s="5657"/>
      <c r="H44" s="515"/>
      <c r="I44" s="5657"/>
      <c r="J44" s="460"/>
      <c r="K44" s="5672"/>
    </row>
    <row r="45" spans="1:11">
      <c r="A45" s="514"/>
      <c r="B45" s="5649"/>
      <c r="C45" s="1795"/>
      <c r="D45" s="602"/>
      <c r="E45" s="2990"/>
      <c r="F45" s="577"/>
      <c r="G45" s="577"/>
      <c r="H45" s="600"/>
      <c r="I45" s="577"/>
      <c r="J45" s="600">
        <v>1500</v>
      </c>
      <c r="K45" s="5673">
        <f>K43+J45</f>
        <v>24022378</v>
      </c>
    </row>
    <row r="46" spans="1:11">
      <c r="A46" s="557"/>
      <c r="B46" s="5650"/>
      <c r="C46" s="556" t="s">
        <v>796</v>
      </c>
      <c r="D46" s="5653" t="s">
        <v>1532</v>
      </c>
      <c r="E46" s="974" t="s">
        <v>1233</v>
      </c>
      <c r="F46" s="5663"/>
      <c r="G46" s="5646">
        <v>105900</v>
      </c>
      <c r="H46" s="5646"/>
      <c r="I46" s="5646"/>
      <c r="J46" s="595"/>
      <c r="K46" s="5668">
        <f>K45-G46</f>
        <v>23916478</v>
      </c>
    </row>
    <row r="47" spans="1:11">
      <c r="A47" s="554"/>
      <c r="B47" s="5651"/>
      <c r="C47" s="555" t="s">
        <v>1905</v>
      </c>
      <c r="D47" s="5654" t="s">
        <v>1570</v>
      </c>
      <c r="E47" s="5651"/>
      <c r="F47" s="5647"/>
      <c r="G47" s="5647"/>
      <c r="H47" s="5647"/>
      <c r="I47" s="5647"/>
      <c r="J47" s="559"/>
      <c r="K47" s="5669"/>
    </row>
    <row r="48" spans="1:11">
      <c r="A48" s="554"/>
      <c r="B48" s="5649"/>
      <c r="C48" s="532"/>
      <c r="D48" s="576"/>
      <c r="E48" s="582"/>
      <c r="F48" s="575"/>
      <c r="G48" s="600"/>
      <c r="H48" s="600"/>
      <c r="I48" s="577"/>
      <c r="J48" s="585">
        <v>750</v>
      </c>
      <c r="K48" s="5669">
        <f>K46+J48</f>
        <v>23917228</v>
      </c>
    </row>
    <row r="49" spans="1:11">
      <c r="A49" s="3362"/>
      <c r="B49" s="5650"/>
      <c r="C49" s="556" t="s">
        <v>796</v>
      </c>
      <c r="D49" s="5653" t="s">
        <v>1334</v>
      </c>
      <c r="E49" s="1136" t="s">
        <v>1348</v>
      </c>
      <c r="F49" s="5663"/>
      <c r="G49" s="5646">
        <v>46800</v>
      </c>
      <c r="H49" s="534"/>
      <c r="I49" s="5646"/>
      <c r="J49" s="464"/>
      <c r="K49" s="5672">
        <f>K48-G49</f>
        <v>23870428</v>
      </c>
    </row>
    <row r="50" spans="1:11">
      <c r="A50" s="3364"/>
      <c r="B50" s="5651"/>
      <c r="C50" s="555" t="s">
        <v>1342</v>
      </c>
      <c r="D50" s="5654" t="s">
        <v>918</v>
      </c>
      <c r="E50" s="5658"/>
      <c r="F50" s="5647"/>
      <c r="G50" s="5647"/>
      <c r="H50" s="515"/>
      <c r="I50" s="5647"/>
      <c r="J50" s="559"/>
      <c r="K50" s="5672"/>
    </row>
    <row r="51" spans="1:11">
      <c r="A51" s="557"/>
      <c r="B51" s="5649"/>
      <c r="C51" s="1795"/>
      <c r="D51" s="576"/>
      <c r="E51" s="582"/>
      <c r="F51" s="577"/>
      <c r="G51" s="577"/>
      <c r="H51" s="600"/>
      <c r="I51" s="577"/>
      <c r="J51" s="585">
        <v>750</v>
      </c>
      <c r="K51" s="5673">
        <f>K49+J51</f>
        <v>23871178</v>
      </c>
    </row>
    <row r="52" spans="1:11">
      <c r="A52" s="9515"/>
      <c r="B52" s="1005"/>
      <c r="C52" s="556" t="s">
        <v>815</v>
      </c>
      <c r="D52" s="5685" t="s">
        <v>1283</v>
      </c>
      <c r="E52" s="5683" t="s">
        <v>1346</v>
      </c>
      <c r="F52" s="5680"/>
      <c r="G52" s="5680">
        <v>537593</v>
      </c>
      <c r="H52" s="534"/>
      <c r="I52" s="5680"/>
      <c r="J52" s="595"/>
      <c r="K52" s="5672">
        <f>K51-G52</f>
        <v>23333585</v>
      </c>
    </row>
    <row r="53" spans="1:11">
      <c r="A53" s="9516"/>
      <c r="B53" s="533"/>
      <c r="C53" s="555" t="s">
        <v>1282</v>
      </c>
      <c r="D53" s="5686" t="s">
        <v>250</v>
      </c>
      <c r="E53" s="5684"/>
      <c r="F53" s="5681"/>
      <c r="G53" s="5681"/>
      <c r="H53" s="515"/>
      <c r="I53" s="5681"/>
      <c r="J53" s="595"/>
      <c r="K53" s="5672"/>
    </row>
    <row r="54" spans="1:11">
      <c r="A54" s="3365"/>
      <c r="B54" s="1988"/>
      <c r="C54" s="532"/>
      <c r="D54" s="576"/>
      <c r="E54" s="582"/>
      <c r="F54" s="577"/>
      <c r="G54" s="577"/>
      <c r="H54" s="1962"/>
      <c r="I54" s="577"/>
      <c r="J54" s="585">
        <v>1800</v>
      </c>
      <c r="K54" s="5673">
        <f>K52+J54</f>
        <v>23335385</v>
      </c>
    </row>
    <row r="55" spans="1:11">
      <c r="A55" s="9515"/>
      <c r="B55" s="1005"/>
      <c r="C55" s="474" t="s">
        <v>796</v>
      </c>
      <c r="D55" s="518" t="s">
        <v>1283</v>
      </c>
      <c r="E55" s="5683" t="s">
        <v>1346</v>
      </c>
      <c r="F55" s="5695"/>
      <c r="G55" s="5680">
        <v>96300</v>
      </c>
      <c r="H55" s="5680"/>
      <c r="I55" s="5680"/>
      <c r="J55" s="595"/>
      <c r="K55" s="5672">
        <f>K54-G55</f>
        <v>23239085</v>
      </c>
    </row>
    <row r="56" spans="1:11">
      <c r="A56" s="9516"/>
      <c r="B56" s="533"/>
      <c r="C56" s="477" t="s">
        <v>1341</v>
      </c>
      <c r="D56" s="519" t="s">
        <v>250</v>
      </c>
      <c r="E56" s="5684"/>
      <c r="F56" s="5681"/>
      <c r="G56" s="5681"/>
      <c r="H56" s="5681"/>
      <c r="I56" s="5681"/>
      <c r="J56" s="559"/>
      <c r="K56" s="5672"/>
    </row>
    <row r="57" spans="1:11">
      <c r="A57" s="3365"/>
      <c r="B57" s="1988"/>
      <c r="C57" s="532"/>
      <c r="D57" s="576"/>
      <c r="E57" s="582"/>
      <c r="F57" s="577"/>
      <c r="G57" s="577"/>
      <c r="H57" s="600"/>
      <c r="I57" s="577"/>
      <c r="J57" s="585">
        <v>750</v>
      </c>
      <c r="K57" s="5673">
        <f>K55+J57</f>
        <v>23239835</v>
      </c>
    </row>
    <row r="58" spans="1:11">
      <c r="A58" s="9515"/>
      <c r="B58" s="5650"/>
      <c r="C58" s="497" t="s">
        <v>821</v>
      </c>
      <c r="D58" s="5685" t="s">
        <v>558</v>
      </c>
      <c r="E58" s="5691" t="s">
        <v>251</v>
      </c>
      <c r="F58" s="5680"/>
      <c r="G58" s="5680">
        <v>661933</v>
      </c>
      <c r="H58" s="537"/>
      <c r="I58" s="5680"/>
      <c r="J58" s="537"/>
      <c r="K58" s="5672">
        <f>K57-G58</f>
        <v>22577902</v>
      </c>
    </row>
    <row r="59" spans="1:11">
      <c r="A59" s="9516"/>
      <c r="B59" s="5651"/>
      <c r="C59" s="497" t="s">
        <v>1018</v>
      </c>
      <c r="D59" s="5686" t="s">
        <v>250</v>
      </c>
      <c r="E59" s="5692"/>
      <c r="F59" s="5681"/>
      <c r="G59" s="5681"/>
      <c r="H59" s="537"/>
      <c r="I59" s="5681"/>
      <c r="J59" s="537"/>
      <c r="K59" s="5672"/>
    </row>
    <row r="60" spans="1:11">
      <c r="A60" s="554"/>
      <c r="B60" s="527"/>
      <c r="C60" s="532"/>
      <c r="D60" s="576"/>
      <c r="E60" s="582"/>
      <c r="F60" s="586"/>
      <c r="G60" s="586"/>
      <c r="H60" s="586"/>
      <c r="I60" s="586"/>
      <c r="J60" s="585">
        <v>1800</v>
      </c>
      <c r="K60" s="5673">
        <f>K58+J60</f>
        <v>22579702</v>
      </c>
    </row>
    <row r="61" spans="1:11">
      <c r="A61" s="525"/>
      <c r="B61" s="5650"/>
      <c r="C61" s="497" t="s">
        <v>799</v>
      </c>
      <c r="D61" s="5685" t="s">
        <v>558</v>
      </c>
      <c r="E61" s="5691" t="s">
        <v>251</v>
      </c>
      <c r="F61" s="5695"/>
      <c r="G61" s="5680">
        <v>111300</v>
      </c>
      <c r="H61" s="537"/>
      <c r="I61" s="5680"/>
      <c r="J61" s="537"/>
      <c r="K61" s="5668">
        <f>K60-G61</f>
        <v>22468402</v>
      </c>
    </row>
    <row r="62" spans="1:11">
      <c r="A62" s="554"/>
      <c r="B62" s="5651"/>
      <c r="C62" s="497" t="s">
        <v>800</v>
      </c>
      <c r="D62" s="5686" t="s">
        <v>250</v>
      </c>
      <c r="E62" s="5692"/>
      <c r="F62" s="5681"/>
      <c r="G62" s="5681"/>
      <c r="H62" s="537"/>
      <c r="I62" s="5681"/>
      <c r="J62" s="537"/>
      <c r="K62" s="5669"/>
    </row>
    <row r="63" spans="1:11">
      <c r="A63" s="2497"/>
      <c r="B63" s="5649"/>
      <c r="C63" s="532"/>
      <c r="D63" s="576"/>
      <c r="E63" s="582"/>
      <c r="F63" s="586"/>
      <c r="G63" s="586"/>
      <c r="H63" s="586"/>
      <c r="I63" s="586"/>
      <c r="J63" s="585">
        <v>750</v>
      </c>
      <c r="K63" s="5669">
        <f>K61+J63</f>
        <v>22469152</v>
      </c>
    </row>
    <row r="64" spans="1:11">
      <c r="A64" s="525"/>
      <c r="B64" s="5650"/>
      <c r="C64" s="517" t="s">
        <v>796</v>
      </c>
      <c r="D64" s="5685" t="s">
        <v>1036</v>
      </c>
      <c r="E64" s="5683" t="s">
        <v>499</v>
      </c>
      <c r="F64" s="5695"/>
      <c r="G64" s="5680">
        <v>46800</v>
      </c>
      <c r="H64" s="534"/>
      <c r="I64" s="5680"/>
      <c r="J64" s="595"/>
      <c r="K64" s="5668">
        <f>K63-G64</f>
        <v>22422352</v>
      </c>
    </row>
    <row r="65" spans="1:11">
      <c r="A65" s="554"/>
      <c r="B65" s="5651"/>
      <c r="C65" s="555" t="s">
        <v>802</v>
      </c>
      <c r="D65" s="5686" t="s">
        <v>200</v>
      </c>
      <c r="E65" s="5684"/>
      <c r="F65" s="5681"/>
      <c r="G65" s="5681"/>
      <c r="H65" s="515"/>
      <c r="I65" s="5681"/>
      <c r="J65" s="559"/>
      <c r="K65" s="5669"/>
    </row>
    <row r="66" spans="1:11">
      <c r="A66" s="2497"/>
      <c r="B66" s="5649"/>
      <c r="C66" s="532"/>
      <c r="D66" s="576"/>
      <c r="E66" s="582"/>
      <c r="F66" s="577"/>
      <c r="G66" s="577"/>
      <c r="H66" s="600"/>
      <c r="I66" s="577"/>
      <c r="J66" s="585">
        <v>750</v>
      </c>
      <c r="K66" s="5669">
        <f>K64+J66</f>
        <v>22423102</v>
      </c>
    </row>
    <row r="67" spans="1:11">
      <c r="A67" s="525"/>
      <c r="B67" s="5650" t="s">
        <v>2288</v>
      </c>
      <c r="C67" s="474" t="s">
        <v>781</v>
      </c>
      <c r="D67" s="5685" t="s">
        <v>1285</v>
      </c>
      <c r="E67" s="5683" t="s">
        <v>1320</v>
      </c>
      <c r="F67" s="5680"/>
      <c r="G67" s="5680">
        <v>20140</v>
      </c>
      <c r="H67" s="534"/>
      <c r="I67" s="5680"/>
      <c r="J67" s="5696"/>
      <c r="K67" s="5668">
        <f>K66-G67</f>
        <v>22402962</v>
      </c>
    </row>
    <row r="68" spans="1:11">
      <c r="A68" s="554"/>
      <c r="B68" s="5651"/>
      <c r="C68" s="477" t="s">
        <v>1092</v>
      </c>
      <c r="D68" s="5686" t="s">
        <v>38</v>
      </c>
      <c r="E68" s="5684"/>
      <c r="F68" s="5681"/>
      <c r="G68" s="5681"/>
      <c r="H68" s="515"/>
      <c r="I68" s="5681"/>
      <c r="J68" s="5697"/>
      <c r="K68" s="5669"/>
    </row>
    <row r="69" spans="1:11">
      <c r="A69" s="2497"/>
      <c r="B69" s="5649"/>
      <c r="C69" s="1436"/>
      <c r="D69" s="1436"/>
      <c r="E69" s="1436"/>
      <c r="F69" s="577"/>
      <c r="G69" s="577"/>
      <c r="H69" s="600"/>
      <c r="I69" s="577"/>
      <c r="J69" s="604">
        <v>1500</v>
      </c>
      <c r="K69" s="5669">
        <f>K67+J69</f>
        <v>22404462</v>
      </c>
    </row>
    <row r="70" spans="1:11">
      <c r="A70" s="525"/>
      <c r="B70" s="5650"/>
      <c r="C70" s="556" t="s">
        <v>781</v>
      </c>
      <c r="D70" s="5685" t="s">
        <v>1344</v>
      </c>
      <c r="E70" s="1136" t="s">
        <v>1349</v>
      </c>
      <c r="F70" s="5680"/>
      <c r="G70" s="5689">
        <v>91640</v>
      </c>
      <c r="H70" s="5680"/>
      <c r="I70" s="5680"/>
      <c r="J70" s="5696"/>
      <c r="K70" s="5668">
        <f>K69-G70</f>
        <v>22312822</v>
      </c>
    </row>
    <row r="71" spans="1:11">
      <c r="A71" s="554"/>
      <c r="B71" s="5651"/>
      <c r="C71" s="555" t="s">
        <v>1343</v>
      </c>
      <c r="D71" s="5686" t="s">
        <v>1543</v>
      </c>
      <c r="E71" s="5692"/>
      <c r="F71" s="5681"/>
      <c r="G71" s="5690"/>
      <c r="H71" s="5681"/>
      <c r="I71" s="5681"/>
      <c r="J71" s="5697"/>
      <c r="K71" s="5669"/>
    </row>
    <row r="72" spans="1:11">
      <c r="A72" s="2497"/>
      <c r="B72" s="5649"/>
      <c r="C72" s="532"/>
      <c r="D72" s="576"/>
      <c r="E72" s="582"/>
      <c r="F72" s="577"/>
      <c r="G72" s="577"/>
      <c r="H72" s="600"/>
      <c r="I72" s="577"/>
      <c r="J72" s="604">
        <v>1500</v>
      </c>
      <c r="K72" s="5669">
        <f>K70+J72</f>
        <v>22314322</v>
      </c>
    </row>
    <row r="73" spans="1:11">
      <c r="A73" s="525"/>
      <c r="B73" s="5650"/>
      <c r="C73" s="556" t="s">
        <v>781</v>
      </c>
      <c r="D73" s="5685" t="s">
        <v>1344</v>
      </c>
      <c r="E73" s="1136" t="s">
        <v>1349</v>
      </c>
      <c r="F73" s="5680"/>
      <c r="G73" s="5689">
        <v>24140</v>
      </c>
      <c r="H73" s="5680"/>
      <c r="I73" s="5680"/>
      <c r="J73" s="5696"/>
      <c r="K73" s="5668">
        <f>K72-G73</f>
        <v>22290182</v>
      </c>
    </row>
    <row r="74" spans="1:11">
      <c r="A74" s="554"/>
      <c r="B74" s="5651"/>
      <c r="C74" s="555" t="s">
        <v>2121</v>
      </c>
      <c r="D74" s="5686" t="s">
        <v>1543</v>
      </c>
      <c r="E74" s="5692"/>
      <c r="F74" s="5681"/>
      <c r="G74" s="5690"/>
      <c r="H74" s="5681"/>
      <c r="I74" s="5681"/>
      <c r="J74" s="5697"/>
      <c r="K74" s="5669"/>
    </row>
    <row r="75" spans="1:11">
      <c r="A75" s="554"/>
      <c r="B75" s="5649"/>
      <c r="C75" s="532"/>
      <c r="D75" s="576"/>
      <c r="E75" s="582"/>
      <c r="F75" s="577"/>
      <c r="G75" s="577"/>
      <c r="H75" s="600"/>
      <c r="I75" s="577"/>
      <c r="J75" s="604">
        <v>1500</v>
      </c>
      <c r="K75" s="5669">
        <f>K73+J75</f>
        <v>22291682</v>
      </c>
    </row>
    <row r="76" spans="1:11">
      <c r="A76" s="525"/>
      <c r="B76" s="5650"/>
      <c r="C76" s="517" t="s">
        <v>781</v>
      </c>
      <c r="D76" s="5685" t="s">
        <v>1560</v>
      </c>
      <c r="E76" s="5683" t="s">
        <v>1603</v>
      </c>
      <c r="F76" s="5680"/>
      <c r="G76" s="5680">
        <v>59140</v>
      </c>
      <c r="H76" s="5680"/>
      <c r="I76" s="5680"/>
      <c r="J76" s="5696"/>
      <c r="K76" s="5668">
        <f>K75-G76</f>
        <v>22232542</v>
      </c>
    </row>
    <row r="77" spans="1:11">
      <c r="A77" s="554"/>
      <c r="B77" s="5651"/>
      <c r="C77" s="477" t="s">
        <v>1559</v>
      </c>
      <c r="D77" s="5686" t="s">
        <v>38</v>
      </c>
      <c r="E77" s="5684"/>
      <c r="F77" s="5681"/>
      <c r="G77" s="5681"/>
      <c r="H77" s="5681"/>
      <c r="I77" s="5681"/>
      <c r="J77" s="5697"/>
      <c r="K77" s="5669"/>
    </row>
    <row r="78" spans="1:11">
      <c r="A78" s="554"/>
      <c r="B78" s="5649"/>
      <c r="C78" s="532"/>
      <c r="D78" s="583"/>
      <c r="E78" s="582"/>
      <c r="F78" s="575"/>
      <c r="G78" s="575"/>
      <c r="H78" s="586"/>
      <c r="I78" s="575"/>
      <c r="J78" s="585">
        <v>1500</v>
      </c>
      <c r="K78" s="5669">
        <f>K76+J78</f>
        <v>22234042</v>
      </c>
    </row>
    <row r="79" spans="1:11">
      <c r="A79" s="525"/>
      <c r="B79" s="5650"/>
      <c r="C79" s="474" t="s">
        <v>815</v>
      </c>
      <c r="D79" s="485" t="s">
        <v>1887</v>
      </c>
      <c r="E79" s="5683" t="s">
        <v>1888</v>
      </c>
      <c r="F79" s="5695"/>
      <c r="G79" s="5680">
        <v>1246164</v>
      </c>
      <c r="H79" s="5687"/>
      <c r="I79" s="5680"/>
      <c r="J79" s="534"/>
      <c r="K79" s="5668">
        <f>K78-G79</f>
        <v>20987878</v>
      </c>
    </row>
    <row r="80" spans="1:11">
      <c r="A80" s="554"/>
      <c r="B80" s="5651"/>
      <c r="C80" s="477" t="s">
        <v>1886</v>
      </c>
      <c r="D80" s="486" t="s">
        <v>1951</v>
      </c>
      <c r="E80" s="5684"/>
      <c r="F80" s="5681"/>
      <c r="G80" s="5681"/>
      <c r="H80" s="5688"/>
      <c r="I80" s="5681"/>
      <c r="J80" s="537"/>
      <c r="K80" s="5669"/>
    </row>
    <row r="81" spans="1:11">
      <c r="A81" s="554"/>
      <c r="B81" s="5649"/>
      <c r="C81" s="891"/>
      <c r="D81" s="891"/>
      <c r="E81" s="891"/>
      <c r="F81" s="586"/>
      <c r="G81" s="588"/>
      <c r="H81" s="586"/>
      <c r="I81" s="586"/>
      <c r="J81" s="585">
        <v>1800</v>
      </c>
      <c r="K81" s="5669">
        <f>K79+J81</f>
        <v>20989678</v>
      </c>
    </row>
    <row r="82" spans="1:11">
      <c r="A82" s="525"/>
      <c r="B82" s="5650"/>
      <c r="C82" s="474" t="s">
        <v>815</v>
      </c>
      <c r="D82" s="485" t="s">
        <v>1887</v>
      </c>
      <c r="E82" s="5683" t="s">
        <v>1888</v>
      </c>
      <c r="F82" s="5680"/>
      <c r="G82" s="5680">
        <v>246862</v>
      </c>
      <c r="H82" s="534"/>
      <c r="I82" s="5680"/>
      <c r="J82" s="537"/>
      <c r="K82" s="5668">
        <f>K81-G82</f>
        <v>20742816</v>
      </c>
    </row>
    <row r="83" spans="1:11">
      <c r="A83" s="554"/>
      <c r="B83" s="5651"/>
      <c r="C83" s="477" t="s">
        <v>1889</v>
      </c>
      <c r="D83" s="486" t="s">
        <v>1951</v>
      </c>
      <c r="E83" s="5684"/>
      <c r="F83" s="5681"/>
      <c r="G83" s="5681"/>
      <c r="H83" s="537"/>
      <c r="I83" s="5681"/>
      <c r="J83" s="537"/>
      <c r="K83" s="5669"/>
    </row>
    <row r="84" spans="1:11">
      <c r="A84" s="554"/>
      <c r="B84" s="5649"/>
      <c r="C84" s="532"/>
      <c r="D84" s="576"/>
      <c r="E84" s="582"/>
      <c r="F84" s="586"/>
      <c r="G84" s="586"/>
      <c r="H84" s="586"/>
      <c r="I84" s="586"/>
      <c r="J84" s="585">
        <v>1800</v>
      </c>
      <c r="K84" s="5669">
        <f>K82+J84</f>
        <v>20744616</v>
      </c>
    </row>
    <row r="85" spans="1:11">
      <c r="A85" s="525"/>
      <c r="B85" s="5650"/>
      <c r="C85" s="474" t="s">
        <v>815</v>
      </c>
      <c r="D85" s="5685" t="s">
        <v>568</v>
      </c>
      <c r="E85" s="5683" t="s">
        <v>715</v>
      </c>
      <c r="F85" s="5680"/>
      <c r="G85" s="5680">
        <v>445292</v>
      </c>
      <c r="H85" s="5680"/>
      <c r="I85" s="5680"/>
      <c r="J85" s="464"/>
      <c r="K85" s="5668">
        <f>K84-G85</f>
        <v>20299324</v>
      </c>
    </row>
    <row r="86" spans="1:11">
      <c r="A86" s="554"/>
      <c r="B86" s="5651"/>
      <c r="C86" s="477" t="s">
        <v>833</v>
      </c>
      <c r="D86" s="5686" t="s">
        <v>250</v>
      </c>
      <c r="E86" s="5684"/>
      <c r="F86" s="5681"/>
      <c r="G86" s="5681"/>
      <c r="H86" s="5681"/>
      <c r="I86" s="5681"/>
      <c r="J86" s="559"/>
      <c r="K86" s="5669"/>
    </row>
    <row r="87" spans="1:11">
      <c r="A87" s="554"/>
      <c r="B87" s="5649"/>
      <c r="C87" s="528"/>
      <c r="D87" s="576"/>
      <c r="E87" s="528"/>
      <c r="F87" s="528"/>
      <c r="G87" s="585"/>
      <c r="H87" s="600"/>
      <c r="I87" s="577"/>
      <c r="J87" s="604">
        <v>1800</v>
      </c>
      <c r="K87" s="5673">
        <f>K85+J87</f>
        <v>20301124</v>
      </c>
    </row>
    <row r="88" spans="1:11">
      <c r="A88" s="525"/>
      <c r="B88" s="5650"/>
      <c r="C88" s="474" t="s">
        <v>781</v>
      </c>
      <c r="D88" s="518" t="s">
        <v>568</v>
      </c>
      <c r="E88" s="5683" t="s">
        <v>715</v>
      </c>
      <c r="F88" s="5680"/>
      <c r="G88" s="5680">
        <v>35440</v>
      </c>
      <c r="H88" s="5680"/>
      <c r="I88" s="5680"/>
      <c r="J88" s="5680"/>
      <c r="K88" s="5668">
        <f>K87-G88</f>
        <v>20265684</v>
      </c>
    </row>
    <row r="89" spans="1:11">
      <c r="A89" s="554"/>
      <c r="B89" s="5651"/>
      <c r="C89" s="477" t="s">
        <v>793</v>
      </c>
      <c r="D89" s="519" t="s">
        <v>250</v>
      </c>
      <c r="E89" s="5684"/>
      <c r="F89" s="5681"/>
      <c r="G89" s="5681"/>
      <c r="H89" s="5681"/>
      <c r="I89" s="5681"/>
      <c r="J89" s="5681"/>
      <c r="K89" s="5669"/>
    </row>
    <row r="90" spans="1:11">
      <c r="A90" s="554"/>
      <c r="B90" s="5649"/>
      <c r="C90" s="532"/>
      <c r="D90" s="576"/>
      <c r="E90" s="582"/>
      <c r="F90" s="577"/>
      <c r="G90" s="577"/>
      <c r="H90" s="600"/>
      <c r="I90" s="577"/>
      <c r="J90" s="604">
        <v>1500</v>
      </c>
      <c r="K90" s="5669">
        <f>K88+J90</f>
        <v>20267184</v>
      </c>
    </row>
    <row r="91" spans="1:11">
      <c r="A91" s="525"/>
      <c r="B91" s="5650"/>
      <c r="C91" s="474" t="s">
        <v>815</v>
      </c>
      <c r="D91" s="5685" t="s">
        <v>568</v>
      </c>
      <c r="E91" s="5683" t="s">
        <v>715</v>
      </c>
      <c r="F91" s="5680"/>
      <c r="G91" s="5689">
        <v>57630</v>
      </c>
      <c r="H91" s="5680"/>
      <c r="I91" s="5680"/>
      <c r="J91" s="5696"/>
      <c r="K91" s="5668">
        <f>K90-G91</f>
        <v>20209554</v>
      </c>
    </row>
    <row r="92" spans="1:11">
      <c r="A92" s="554"/>
      <c r="B92" s="5651"/>
      <c r="C92" s="477" t="s">
        <v>832</v>
      </c>
      <c r="D92" s="5686" t="s">
        <v>250</v>
      </c>
      <c r="E92" s="5684"/>
      <c r="F92" s="5681"/>
      <c r="G92" s="5690"/>
      <c r="H92" s="5681"/>
      <c r="I92" s="5681"/>
      <c r="J92" s="5697"/>
      <c r="K92" s="5669"/>
    </row>
    <row r="93" spans="1:11">
      <c r="A93" s="554"/>
      <c r="B93" s="5649"/>
      <c r="C93" s="532"/>
      <c r="D93" s="576"/>
      <c r="E93" s="605"/>
      <c r="F93" s="577"/>
      <c r="G93" s="577"/>
      <c r="H93" s="600"/>
      <c r="I93" s="577"/>
      <c r="J93" s="604">
        <v>1800</v>
      </c>
      <c r="K93" s="5669">
        <f>K91+J93</f>
        <v>20211354</v>
      </c>
    </row>
    <row r="94" spans="1:11">
      <c r="A94" s="525"/>
      <c r="B94" s="5650"/>
      <c r="C94" s="517" t="s">
        <v>796</v>
      </c>
      <c r="D94" s="5685" t="s">
        <v>1983</v>
      </c>
      <c r="E94" s="5683" t="s">
        <v>1985</v>
      </c>
      <c r="F94" s="5695"/>
      <c r="G94" s="5680">
        <v>217800</v>
      </c>
      <c r="H94" s="537"/>
      <c r="I94" s="1975"/>
      <c r="J94" s="595"/>
      <c r="K94" s="1977">
        <f>K93-G94</f>
        <v>19993554</v>
      </c>
    </row>
    <row r="95" spans="1:11">
      <c r="A95" s="554"/>
      <c r="B95" s="5651"/>
      <c r="C95" s="555" t="s">
        <v>1982</v>
      </c>
      <c r="D95" s="5686" t="s">
        <v>1984</v>
      </c>
      <c r="E95" s="5684"/>
      <c r="F95" s="5681"/>
      <c r="G95" s="5681"/>
      <c r="H95" s="515"/>
      <c r="I95" s="1976"/>
      <c r="J95" s="595"/>
      <c r="K95" s="1978"/>
    </row>
    <row r="96" spans="1:11">
      <c r="A96" s="554"/>
      <c r="B96" s="5649"/>
      <c r="C96" s="532"/>
      <c r="D96" s="528"/>
      <c r="E96" s="584"/>
      <c r="F96" s="577"/>
      <c r="G96" s="577"/>
      <c r="H96" s="600"/>
      <c r="I96" s="2034"/>
      <c r="J96" s="585">
        <v>750</v>
      </c>
      <c r="K96" s="1978">
        <f>K94+J96</f>
        <v>19994304</v>
      </c>
    </row>
    <row r="97" spans="1:11">
      <c r="A97" s="525"/>
      <c r="B97" s="5650"/>
      <c r="C97" s="556" t="s">
        <v>815</v>
      </c>
      <c r="D97" s="5685" t="s">
        <v>1657</v>
      </c>
      <c r="E97" s="5683" t="s">
        <v>135</v>
      </c>
      <c r="F97" s="5680"/>
      <c r="G97" s="5680">
        <v>158694</v>
      </c>
      <c r="H97" s="5680"/>
      <c r="I97" s="5680"/>
      <c r="J97" s="595"/>
      <c r="K97" s="5668">
        <f>K96-G97</f>
        <v>19835610</v>
      </c>
    </row>
    <row r="98" spans="1:11">
      <c r="A98" s="554"/>
      <c r="B98" s="5651"/>
      <c r="C98" s="555" t="s">
        <v>1656</v>
      </c>
      <c r="D98" s="5686" t="s">
        <v>956</v>
      </c>
      <c r="E98" s="5684"/>
      <c r="F98" s="5681"/>
      <c r="G98" s="5681"/>
      <c r="H98" s="5681"/>
      <c r="I98" s="5681"/>
      <c r="J98" s="559"/>
      <c r="K98" s="5669"/>
    </row>
    <row r="99" spans="1:11">
      <c r="A99" s="554"/>
      <c r="B99" s="5649"/>
      <c r="C99" s="532"/>
      <c r="D99" s="576"/>
      <c r="E99" s="605"/>
      <c r="F99" s="577"/>
      <c r="G99" s="577"/>
      <c r="H99" s="586"/>
      <c r="I99" s="577"/>
      <c r="J99" s="585">
        <v>1800</v>
      </c>
      <c r="K99" s="5669">
        <f>K97+J99</f>
        <v>19837410</v>
      </c>
    </row>
    <row r="100" spans="1:11">
      <c r="A100" s="525"/>
      <c r="B100" s="5650"/>
      <c r="C100" s="556" t="s">
        <v>796</v>
      </c>
      <c r="D100" s="5685" t="s">
        <v>1657</v>
      </c>
      <c r="E100" s="5683" t="s">
        <v>135</v>
      </c>
      <c r="F100" s="5680"/>
      <c r="G100" s="5680">
        <v>103800</v>
      </c>
      <c r="H100" s="537"/>
      <c r="I100" s="5680"/>
      <c r="J100" s="595"/>
      <c r="K100" s="5668">
        <f>K99-G100</f>
        <v>19733610</v>
      </c>
    </row>
    <row r="101" spans="1:11">
      <c r="A101" s="554"/>
      <c r="B101" s="5651"/>
      <c r="C101" s="555" t="s">
        <v>1658</v>
      </c>
      <c r="D101" s="5686" t="s">
        <v>956</v>
      </c>
      <c r="E101" s="5684"/>
      <c r="F101" s="5681"/>
      <c r="G101" s="5681"/>
      <c r="H101" s="515"/>
      <c r="I101" s="5681"/>
      <c r="J101" s="559"/>
      <c r="K101" s="5669"/>
    </row>
    <row r="102" spans="1:11">
      <c r="A102" s="554"/>
      <c r="B102" s="5649"/>
      <c r="C102" s="532"/>
      <c r="D102" s="576"/>
      <c r="E102" s="582"/>
      <c r="F102" s="577"/>
      <c r="G102" s="577"/>
      <c r="H102" s="600"/>
      <c r="I102" s="577"/>
      <c r="J102" s="585">
        <v>750</v>
      </c>
      <c r="K102" s="5669">
        <f>K100+J102</f>
        <v>19734360</v>
      </c>
    </row>
    <row r="103" spans="1:11">
      <c r="A103" s="525"/>
      <c r="B103" s="5650"/>
      <c r="C103" s="556" t="s">
        <v>1710</v>
      </c>
      <c r="D103" s="5694" t="s">
        <v>1766</v>
      </c>
      <c r="E103" s="974"/>
      <c r="F103" s="5695"/>
      <c r="G103" s="5680"/>
      <c r="H103" s="5680">
        <v>902640</v>
      </c>
      <c r="I103" s="5680"/>
      <c r="J103" s="464"/>
      <c r="K103" s="5668">
        <f>K102-H103</f>
        <v>18831720</v>
      </c>
    </row>
    <row r="104" spans="1:11">
      <c r="A104" s="554"/>
      <c r="B104" s="5651"/>
      <c r="C104" s="555" t="s">
        <v>1765</v>
      </c>
      <c r="D104" s="5686"/>
      <c r="E104" s="5684"/>
      <c r="F104" s="5681"/>
      <c r="G104" s="5681"/>
      <c r="H104" s="5681"/>
      <c r="I104" s="5681"/>
      <c r="J104" s="559"/>
      <c r="K104" s="5669"/>
    </row>
    <row r="105" spans="1:11">
      <c r="A105" s="554"/>
      <c r="B105" s="5649"/>
      <c r="C105" s="1436"/>
      <c r="D105" s="1436"/>
      <c r="E105" s="1436"/>
      <c r="F105" s="577"/>
      <c r="G105" s="577"/>
      <c r="H105" s="600"/>
      <c r="I105" s="577"/>
      <c r="J105" s="585">
        <v>1500</v>
      </c>
      <c r="K105" s="5669">
        <f>K103+J105</f>
        <v>18833220</v>
      </c>
    </row>
    <row r="106" spans="1:11">
      <c r="A106" s="525"/>
      <c r="B106" s="5650"/>
      <c r="C106" s="556" t="s">
        <v>1710</v>
      </c>
      <c r="D106" s="5685" t="s">
        <v>1768</v>
      </c>
      <c r="E106" s="5683"/>
      <c r="F106" s="5695"/>
      <c r="G106" s="5680"/>
      <c r="H106" s="5680">
        <v>187140</v>
      </c>
      <c r="I106" s="5680"/>
      <c r="J106" s="464"/>
      <c r="K106" s="5668">
        <f>K105-H106</f>
        <v>18646080</v>
      </c>
    </row>
    <row r="107" spans="1:11">
      <c r="A107" s="554"/>
      <c r="B107" s="5651"/>
      <c r="C107" s="555" t="s">
        <v>1767</v>
      </c>
      <c r="D107" s="5686"/>
      <c r="E107" s="5684"/>
      <c r="F107" s="5681"/>
      <c r="G107" s="5681"/>
      <c r="H107" s="5681"/>
      <c r="I107" s="5681"/>
      <c r="J107" s="559"/>
      <c r="K107" s="5669"/>
    </row>
    <row r="108" spans="1:11">
      <c r="A108" s="554"/>
      <c r="B108" s="5649"/>
      <c r="C108" s="1436"/>
      <c r="D108" s="1436"/>
      <c r="E108" s="1436"/>
      <c r="F108" s="577"/>
      <c r="G108" s="577"/>
      <c r="H108" s="600"/>
      <c r="I108" s="577"/>
      <c r="J108" s="585">
        <v>1500</v>
      </c>
      <c r="K108" s="5669">
        <f>K106+J108</f>
        <v>18647580</v>
      </c>
    </row>
    <row r="109" spans="1:11">
      <c r="A109" s="557"/>
      <c r="B109" s="5650"/>
      <c r="C109" s="556" t="s">
        <v>1710</v>
      </c>
      <c r="D109" s="5685" t="s">
        <v>1770</v>
      </c>
      <c r="E109" s="5683"/>
      <c r="F109" s="5695"/>
      <c r="G109" s="5680"/>
      <c r="H109" s="5680">
        <v>465640</v>
      </c>
      <c r="I109" s="5680"/>
      <c r="J109" s="464"/>
      <c r="K109" s="5668">
        <f>K108-H109</f>
        <v>18181940</v>
      </c>
    </row>
    <row r="110" spans="1:11">
      <c r="A110" s="554"/>
      <c r="B110" s="5651"/>
      <c r="C110" s="555" t="s">
        <v>1769</v>
      </c>
      <c r="D110" s="5686"/>
      <c r="E110" s="5684"/>
      <c r="F110" s="5681"/>
      <c r="G110" s="5681"/>
      <c r="H110" s="5681"/>
      <c r="I110" s="5681"/>
      <c r="J110" s="559"/>
      <c r="K110" s="5669"/>
    </row>
    <row r="111" spans="1:11">
      <c r="A111" s="554"/>
      <c r="B111" s="5649"/>
      <c r="C111" s="532"/>
      <c r="D111" s="576"/>
      <c r="E111" s="582"/>
      <c r="F111" s="577"/>
      <c r="G111" s="577"/>
      <c r="H111" s="600"/>
      <c r="I111" s="577"/>
      <c r="J111" s="585">
        <v>1500</v>
      </c>
      <c r="K111" s="5669">
        <f>K109+J111</f>
        <v>18183440</v>
      </c>
    </row>
    <row r="112" spans="1:11">
      <c r="A112" s="557"/>
      <c r="B112" s="5650"/>
      <c r="C112" s="556" t="s">
        <v>1710</v>
      </c>
      <c r="D112" s="5685" t="s">
        <v>956</v>
      </c>
      <c r="E112" s="5683"/>
      <c r="F112" s="5680"/>
      <c r="G112" s="5680"/>
      <c r="H112" s="5680">
        <v>9024900</v>
      </c>
      <c r="I112" s="5680"/>
      <c r="J112" s="595"/>
      <c r="K112" s="5668">
        <f>K111-H112</f>
        <v>9158540</v>
      </c>
    </row>
    <row r="113" spans="1:11">
      <c r="A113" s="554"/>
      <c r="B113" s="5651"/>
      <c r="C113" s="555" t="s">
        <v>1771</v>
      </c>
      <c r="D113" s="5686"/>
      <c r="E113" s="5684"/>
      <c r="F113" s="5681"/>
      <c r="G113" s="5681"/>
      <c r="H113" s="5681"/>
      <c r="I113" s="5681"/>
      <c r="J113" s="559"/>
      <c r="K113" s="5669"/>
    </row>
    <row r="114" spans="1:11">
      <c r="A114" s="554"/>
      <c r="B114" s="5649"/>
      <c r="C114" s="532"/>
      <c r="D114" s="576"/>
      <c r="E114" s="582"/>
      <c r="F114" s="577"/>
      <c r="G114" s="577"/>
      <c r="H114" s="600"/>
      <c r="I114" s="577"/>
      <c r="J114" s="585">
        <v>1500</v>
      </c>
      <c r="K114" s="5669">
        <f>K112+J114</f>
        <v>9160040</v>
      </c>
    </row>
    <row r="115" spans="1:11">
      <c r="A115" s="525"/>
      <c r="B115" s="5650"/>
      <c r="C115" s="556" t="s">
        <v>1710</v>
      </c>
      <c r="D115" s="5685" t="s">
        <v>1945</v>
      </c>
      <c r="E115" s="5683"/>
      <c r="F115" s="5680"/>
      <c r="G115" s="5680"/>
      <c r="H115" s="5680">
        <v>494140</v>
      </c>
      <c r="I115" s="5680"/>
      <c r="J115" s="595"/>
      <c r="K115" s="5668">
        <f>K114-H115</f>
        <v>8665900</v>
      </c>
    </row>
    <row r="116" spans="1:11">
      <c r="A116" s="554"/>
      <c r="B116" s="5651"/>
      <c r="C116" s="555" t="s">
        <v>1944</v>
      </c>
      <c r="D116" s="5686"/>
      <c r="E116" s="5684"/>
      <c r="F116" s="5681"/>
      <c r="G116" s="5681"/>
      <c r="H116" s="5681"/>
      <c r="I116" s="5681"/>
      <c r="J116" s="559"/>
      <c r="K116" s="5669"/>
    </row>
    <row r="117" spans="1:11">
      <c r="A117" s="554"/>
      <c r="B117" s="5649"/>
      <c r="C117" s="532"/>
      <c r="D117" s="576"/>
      <c r="E117" s="582"/>
      <c r="F117" s="577"/>
      <c r="G117" s="577"/>
      <c r="H117" s="600"/>
      <c r="I117" s="577"/>
      <c r="J117" s="585">
        <v>1500</v>
      </c>
      <c r="K117" s="5669">
        <f>K115+J117</f>
        <v>8667400</v>
      </c>
    </row>
    <row r="118" spans="1:11">
      <c r="A118" s="557"/>
      <c r="B118" s="5650"/>
      <c r="C118" s="556" t="s">
        <v>1710</v>
      </c>
      <c r="D118" s="5685" t="s">
        <v>2049</v>
      </c>
      <c r="E118" s="5683"/>
      <c r="F118" s="5695"/>
      <c r="G118" s="5680"/>
      <c r="H118" s="5680">
        <v>836140</v>
      </c>
      <c r="I118" s="5680"/>
      <c r="J118" s="464"/>
      <c r="K118" s="5668">
        <f>K117-H118</f>
        <v>7831260</v>
      </c>
    </row>
    <row r="119" spans="1:11">
      <c r="A119" s="554"/>
      <c r="B119" s="5651"/>
      <c r="C119" s="555" t="s">
        <v>2050</v>
      </c>
      <c r="D119" s="5686"/>
      <c r="E119" s="5684"/>
      <c r="F119" s="5681"/>
      <c r="G119" s="5681"/>
      <c r="H119" s="5681"/>
      <c r="I119" s="5681"/>
      <c r="J119" s="559"/>
      <c r="K119" s="5669"/>
    </row>
    <row r="120" spans="1:11">
      <c r="A120" s="554"/>
      <c r="B120" s="5649"/>
      <c r="C120" s="532"/>
      <c r="D120" s="576"/>
      <c r="E120" s="582"/>
      <c r="F120" s="577"/>
      <c r="G120" s="577"/>
      <c r="H120" s="600"/>
      <c r="I120" s="577"/>
      <c r="J120" s="585">
        <v>1500</v>
      </c>
      <c r="K120" s="5669">
        <f>K118+J120</f>
        <v>7832760</v>
      </c>
    </row>
    <row r="121" spans="1:11">
      <c r="A121" s="525"/>
      <c r="B121" s="5650"/>
      <c r="C121" s="517" t="s">
        <v>1716</v>
      </c>
      <c r="D121" s="5685" t="s">
        <v>1717</v>
      </c>
      <c r="E121" s="5683" t="s">
        <v>1423</v>
      </c>
      <c r="F121" s="5689"/>
      <c r="G121" s="5689">
        <v>264300</v>
      </c>
      <c r="H121" s="537"/>
      <c r="I121" s="1975"/>
      <c r="J121" s="595"/>
      <c r="K121" s="5668">
        <f>K120-G121</f>
        <v>7568460</v>
      </c>
    </row>
    <row r="122" spans="1:11">
      <c r="A122" s="554"/>
      <c r="B122" s="5651"/>
      <c r="C122" s="555" t="s">
        <v>1715</v>
      </c>
      <c r="D122" s="5686" t="s">
        <v>956</v>
      </c>
      <c r="E122" s="5684"/>
      <c r="F122" s="5690"/>
      <c r="G122" s="5690"/>
      <c r="H122" s="515"/>
      <c r="I122" s="1976"/>
      <c r="J122" s="595"/>
      <c r="K122" s="5669"/>
    </row>
    <row r="123" spans="1:11">
      <c r="A123" s="554"/>
      <c r="B123" s="5649"/>
      <c r="C123" s="532"/>
      <c r="D123" s="576"/>
      <c r="E123" s="582"/>
      <c r="F123" s="577"/>
      <c r="G123" s="577"/>
      <c r="H123" s="600"/>
      <c r="I123" s="2034"/>
      <c r="J123" s="585">
        <v>750</v>
      </c>
      <c r="K123" s="5669">
        <f>K121+J123</f>
        <v>7569210</v>
      </c>
    </row>
    <row r="124" spans="1:11">
      <c r="A124" s="557"/>
      <c r="B124" s="5650"/>
      <c r="C124" s="457" t="s">
        <v>781</v>
      </c>
      <c r="D124" s="5685" t="s">
        <v>2046</v>
      </c>
      <c r="E124" s="1136" t="s">
        <v>2048</v>
      </c>
      <c r="F124" s="5680"/>
      <c r="G124" s="5680">
        <v>119640</v>
      </c>
      <c r="H124" s="537"/>
      <c r="I124" s="5680"/>
      <c r="J124" s="595"/>
      <c r="K124" s="5668">
        <f>K123-G124</f>
        <v>7449570</v>
      </c>
    </row>
    <row r="125" spans="1:11">
      <c r="A125" s="554"/>
      <c r="B125" s="5651"/>
      <c r="C125" s="461" t="s">
        <v>2045</v>
      </c>
      <c r="D125" s="5686" t="s">
        <v>2047</v>
      </c>
      <c r="E125" s="5692"/>
      <c r="F125" s="5681"/>
      <c r="G125" s="5681"/>
      <c r="H125" s="515"/>
      <c r="I125" s="5681"/>
      <c r="J125" s="595"/>
      <c r="K125" s="5669"/>
    </row>
    <row r="126" spans="1:11">
      <c r="A126" s="554"/>
      <c r="B126" s="5649"/>
      <c r="C126" s="532"/>
      <c r="D126" s="576"/>
      <c r="E126" s="582"/>
      <c r="F126" s="577"/>
      <c r="G126" s="577"/>
      <c r="H126" s="600"/>
      <c r="I126" s="577"/>
      <c r="J126" s="585">
        <v>1500</v>
      </c>
      <c r="K126" s="5669">
        <f>K124+J126</f>
        <v>7451070</v>
      </c>
    </row>
    <row r="127" spans="1:11">
      <c r="A127" s="557"/>
      <c r="B127" s="5650"/>
      <c r="C127" s="474" t="s">
        <v>778</v>
      </c>
      <c r="D127" s="5685" t="s">
        <v>795</v>
      </c>
      <c r="E127" s="5683" t="s">
        <v>454</v>
      </c>
      <c r="F127" s="5680"/>
      <c r="G127" s="5680">
        <v>112140</v>
      </c>
      <c r="H127" s="537"/>
      <c r="I127" s="5680"/>
      <c r="J127" s="537"/>
      <c r="K127" s="5668">
        <f>K126-G127</f>
        <v>7338930</v>
      </c>
    </row>
    <row r="128" spans="1:11">
      <c r="A128" s="554"/>
      <c r="B128" s="5651"/>
      <c r="C128" s="477" t="s">
        <v>794</v>
      </c>
      <c r="D128" s="5686" t="s">
        <v>1345</v>
      </c>
      <c r="E128" s="5684"/>
      <c r="F128" s="5681"/>
      <c r="G128" s="5681"/>
      <c r="H128" s="515"/>
      <c r="I128" s="5681"/>
      <c r="J128" s="515"/>
      <c r="K128" s="5669"/>
    </row>
    <row r="129" spans="1:11">
      <c r="A129" s="554"/>
      <c r="B129" s="5649"/>
      <c r="C129" s="529"/>
      <c r="D129" s="583"/>
      <c r="E129" s="599"/>
      <c r="F129" s="600"/>
      <c r="G129" s="600"/>
      <c r="H129" s="600"/>
      <c r="I129" s="600"/>
      <c r="J129" s="585">
        <v>1500</v>
      </c>
      <c r="K129" s="5669">
        <f>K127+J129</f>
        <v>7340430</v>
      </c>
    </row>
    <row r="130" spans="1:11">
      <c r="A130" s="525"/>
      <c r="B130" s="5650"/>
      <c r="C130" s="474" t="s">
        <v>815</v>
      </c>
      <c r="D130" s="5685" t="s">
        <v>2163</v>
      </c>
      <c r="E130" s="5683" t="s">
        <v>2164</v>
      </c>
      <c r="F130" s="5680"/>
      <c r="G130" s="5680">
        <v>364145</v>
      </c>
      <c r="H130" s="5680"/>
      <c r="I130" s="5680"/>
      <c r="J130" s="5696"/>
      <c r="K130" s="5668">
        <f>K129-G130</f>
        <v>6976285</v>
      </c>
    </row>
    <row r="131" spans="1:11">
      <c r="A131" s="554"/>
      <c r="B131" s="5651"/>
      <c r="C131" s="477" t="s">
        <v>2165</v>
      </c>
      <c r="D131" s="5686" t="s">
        <v>1819</v>
      </c>
      <c r="E131" s="5684"/>
      <c r="F131" s="5690"/>
      <c r="G131" s="5681"/>
      <c r="H131" s="5681"/>
      <c r="I131" s="5681"/>
      <c r="J131" s="5697"/>
      <c r="K131" s="5669"/>
    </row>
    <row r="132" spans="1:11">
      <c r="A132" s="554"/>
      <c r="B132" s="5649"/>
      <c r="C132" s="529"/>
      <c r="D132" s="602"/>
      <c r="E132" s="605"/>
      <c r="F132" s="577"/>
      <c r="G132" s="577"/>
      <c r="H132" s="600"/>
      <c r="I132" s="577"/>
      <c r="J132" s="585">
        <v>1800</v>
      </c>
      <c r="K132" s="5669">
        <f>K130+J132</f>
        <v>6978085</v>
      </c>
    </row>
    <row r="133" spans="1:11">
      <c r="A133" s="557"/>
      <c r="B133" s="5650"/>
      <c r="C133" s="556" t="s">
        <v>815</v>
      </c>
      <c r="D133" s="5685" t="s">
        <v>2131</v>
      </c>
      <c r="E133" s="5683" t="s">
        <v>2132</v>
      </c>
      <c r="F133" s="5695"/>
      <c r="G133" s="5680">
        <v>475459</v>
      </c>
      <c r="H133" s="5680"/>
      <c r="I133" s="5680"/>
      <c r="J133" s="595"/>
      <c r="K133" s="5668">
        <f>K132-G133</f>
        <v>6502626</v>
      </c>
    </row>
    <row r="134" spans="1:11">
      <c r="A134" s="554"/>
      <c r="B134" s="5651"/>
      <c r="C134" s="555" t="s">
        <v>2153</v>
      </c>
      <c r="D134" s="5686" t="s">
        <v>1819</v>
      </c>
      <c r="E134" s="5684"/>
      <c r="F134" s="5681"/>
      <c r="G134" s="5681"/>
      <c r="H134" s="5681"/>
      <c r="I134" s="5681"/>
      <c r="J134" s="559"/>
      <c r="K134" s="5669"/>
    </row>
    <row r="135" spans="1:11">
      <c r="A135" s="554"/>
      <c r="B135" s="5649"/>
      <c r="C135" s="532"/>
      <c r="D135" s="576"/>
      <c r="E135" s="582"/>
      <c r="F135" s="575"/>
      <c r="G135" s="575"/>
      <c r="H135" s="600"/>
      <c r="I135" s="577"/>
      <c r="J135" s="585">
        <v>1800</v>
      </c>
      <c r="K135" s="5669">
        <f>K133+J135</f>
        <v>6504426</v>
      </c>
    </row>
    <row r="136" spans="1:11">
      <c r="A136" s="525"/>
      <c r="B136" s="5650"/>
      <c r="C136" s="556" t="s">
        <v>1837</v>
      </c>
      <c r="D136" s="5685" t="s">
        <v>2131</v>
      </c>
      <c r="E136" s="5683" t="s">
        <v>2132</v>
      </c>
      <c r="F136" s="5680"/>
      <c r="G136" s="5680">
        <v>105390</v>
      </c>
      <c r="H136" s="537"/>
      <c r="I136" s="5680"/>
      <c r="J136" s="595"/>
      <c r="K136" s="5668">
        <f>K135-G136</f>
        <v>6399036</v>
      </c>
    </row>
    <row r="137" spans="1:11">
      <c r="A137" s="554"/>
      <c r="B137" s="5651"/>
      <c r="C137" s="555" t="s">
        <v>2130</v>
      </c>
      <c r="D137" s="5686" t="s">
        <v>1819</v>
      </c>
      <c r="E137" s="5684"/>
      <c r="F137" s="5681"/>
      <c r="G137" s="5681"/>
      <c r="H137" s="515"/>
      <c r="I137" s="5681"/>
      <c r="J137" s="559"/>
      <c r="K137" s="5669"/>
    </row>
    <row r="138" spans="1:11">
      <c r="A138" s="554"/>
      <c r="B138" s="5649"/>
      <c r="C138" s="532"/>
      <c r="D138" s="576"/>
      <c r="E138" s="582"/>
      <c r="F138" s="577"/>
      <c r="G138" s="577"/>
      <c r="H138" s="600"/>
      <c r="I138" s="577"/>
      <c r="J138" s="585">
        <v>1500</v>
      </c>
      <c r="K138" s="5669">
        <f>K136+J138</f>
        <v>6400536</v>
      </c>
    </row>
    <row r="139" spans="1:11">
      <c r="A139" s="557"/>
      <c r="B139" s="5650"/>
      <c r="C139" s="556" t="s">
        <v>821</v>
      </c>
      <c r="D139" s="5685" t="s">
        <v>1288</v>
      </c>
      <c r="E139" s="5683" t="s">
        <v>1301</v>
      </c>
      <c r="F139" s="5695"/>
      <c r="G139" s="5680">
        <v>362834</v>
      </c>
      <c r="H139" s="537"/>
      <c r="I139" s="5680"/>
      <c r="J139" s="5696"/>
      <c r="K139" s="5668">
        <f>K138-G139</f>
        <v>6037702</v>
      </c>
    </row>
    <row r="140" spans="1:11">
      <c r="A140" s="554"/>
      <c r="B140" s="5651"/>
      <c r="C140" s="555" t="s">
        <v>1287</v>
      </c>
      <c r="D140" s="5686" t="s">
        <v>2051</v>
      </c>
      <c r="E140" s="5684"/>
      <c r="F140" s="5681"/>
      <c r="G140" s="5681"/>
      <c r="H140" s="537"/>
      <c r="I140" s="5681"/>
      <c r="J140" s="5697"/>
      <c r="K140" s="5669"/>
    </row>
    <row r="141" spans="1:11">
      <c r="A141" s="554"/>
      <c r="B141" s="5649"/>
      <c r="C141" s="532"/>
      <c r="D141" s="576"/>
      <c r="E141" s="582"/>
      <c r="F141" s="586"/>
      <c r="G141" s="586"/>
      <c r="H141" s="586"/>
      <c r="I141" s="586"/>
      <c r="J141" s="585">
        <v>1800</v>
      </c>
      <c r="K141" s="5669">
        <f>K139+J141</f>
        <v>6039502</v>
      </c>
    </row>
    <row r="142" spans="1:11">
      <c r="A142" s="557"/>
      <c r="B142" s="5650"/>
      <c r="C142" s="497" t="s">
        <v>815</v>
      </c>
      <c r="D142" s="5685" t="s">
        <v>157</v>
      </c>
      <c r="E142" s="5683" t="s">
        <v>156</v>
      </c>
      <c r="F142" s="5680"/>
      <c r="G142" s="5680">
        <v>1084615</v>
      </c>
      <c r="H142" s="537"/>
      <c r="I142" s="5680"/>
      <c r="J142" s="537"/>
      <c r="K142" s="5668">
        <f>K141-G142</f>
        <v>4954887</v>
      </c>
    </row>
    <row r="143" spans="1:11">
      <c r="A143" s="554"/>
      <c r="B143" s="5651"/>
      <c r="C143" s="497" t="s">
        <v>1022</v>
      </c>
      <c r="D143" s="5686" t="s">
        <v>1383</v>
      </c>
      <c r="E143" s="5684"/>
      <c r="F143" s="5681"/>
      <c r="G143" s="5681"/>
      <c r="H143" s="537"/>
      <c r="I143" s="5681"/>
      <c r="J143" s="537"/>
      <c r="K143" s="5669"/>
    </row>
    <row r="144" spans="1:11">
      <c r="A144" s="554"/>
      <c r="B144" s="5649"/>
      <c r="C144" s="529"/>
      <c r="D144" s="602"/>
      <c r="E144" s="599"/>
      <c r="F144" s="586"/>
      <c r="G144" s="586"/>
      <c r="H144" s="586"/>
      <c r="I144" s="586"/>
      <c r="J144" s="585">
        <v>1800</v>
      </c>
      <c r="K144" s="5669">
        <f>K142+J144</f>
        <v>4956687</v>
      </c>
    </row>
    <row r="145" spans="1:11">
      <c r="A145" s="525"/>
      <c r="B145" s="5650"/>
      <c r="C145" s="491" t="s">
        <v>778</v>
      </c>
      <c r="D145" s="5685" t="s">
        <v>157</v>
      </c>
      <c r="E145" s="5683" t="s">
        <v>156</v>
      </c>
      <c r="F145" s="5695"/>
      <c r="G145" s="5680">
        <v>193140</v>
      </c>
      <c r="H145" s="537"/>
      <c r="I145" s="5680"/>
      <c r="J145" s="537"/>
      <c r="K145" s="5668">
        <f>K144-G145</f>
        <v>4763547</v>
      </c>
    </row>
    <row r="146" spans="1:11">
      <c r="A146" s="554"/>
      <c r="B146" s="5651"/>
      <c r="C146" s="487" t="s">
        <v>1340</v>
      </c>
      <c r="D146" s="5686" t="s">
        <v>1383</v>
      </c>
      <c r="E146" s="5684"/>
      <c r="F146" s="5681"/>
      <c r="G146" s="5681"/>
      <c r="H146" s="537"/>
      <c r="I146" s="5681"/>
      <c r="J146" s="537"/>
      <c r="K146" s="5669"/>
    </row>
    <row r="147" spans="1:11">
      <c r="A147" s="554"/>
      <c r="B147" s="5649"/>
      <c r="C147" s="529"/>
      <c r="D147" s="601"/>
      <c r="E147" s="584"/>
      <c r="F147" s="586"/>
      <c r="G147" s="586"/>
      <c r="H147" s="586"/>
      <c r="I147" s="586"/>
      <c r="J147" s="585">
        <v>1500</v>
      </c>
      <c r="K147" s="5669">
        <f>K145+J147</f>
        <v>4765047</v>
      </c>
    </row>
    <row r="148" spans="1:11">
      <c r="A148" s="557"/>
      <c r="B148" s="5650"/>
      <c r="C148" s="497" t="s">
        <v>815</v>
      </c>
      <c r="D148" s="485" t="s">
        <v>267</v>
      </c>
      <c r="E148" s="5683" t="s">
        <v>271</v>
      </c>
      <c r="F148" s="5680"/>
      <c r="G148" s="5680">
        <v>314915</v>
      </c>
      <c r="H148" s="534"/>
      <c r="I148" s="5680"/>
      <c r="J148" s="537"/>
      <c r="K148" s="5668">
        <f>K147-G148</f>
        <v>4450132</v>
      </c>
    </row>
    <row r="149" spans="1:11">
      <c r="A149" s="554"/>
      <c r="B149" s="5651"/>
      <c r="C149" s="497" t="s">
        <v>1023</v>
      </c>
      <c r="D149" s="486" t="s">
        <v>304</v>
      </c>
      <c r="E149" s="5684"/>
      <c r="F149" s="5681"/>
      <c r="G149" s="5681"/>
      <c r="H149" s="537"/>
      <c r="I149" s="5681"/>
      <c r="J149" s="537"/>
      <c r="K149" s="5669"/>
    </row>
    <row r="150" spans="1:11">
      <c r="A150" s="554"/>
      <c r="B150" s="5649"/>
      <c r="C150" s="532"/>
      <c r="D150" s="576"/>
      <c r="E150" s="582"/>
      <c r="F150" s="586"/>
      <c r="G150" s="586"/>
      <c r="H150" s="586"/>
      <c r="I150" s="586"/>
      <c r="J150" s="585">
        <v>1800</v>
      </c>
      <c r="K150" s="5669">
        <f>K148+J150</f>
        <v>4451932</v>
      </c>
    </row>
    <row r="151" spans="1:11">
      <c r="A151" s="557"/>
      <c r="B151" s="5650"/>
      <c r="C151" s="491" t="s">
        <v>781</v>
      </c>
      <c r="D151" s="485" t="s">
        <v>267</v>
      </c>
      <c r="E151" s="5683" t="s">
        <v>271</v>
      </c>
      <c r="F151" s="5695"/>
      <c r="G151" s="5680">
        <v>25940</v>
      </c>
      <c r="H151" s="5687"/>
      <c r="I151" s="5680"/>
      <c r="J151" s="534"/>
      <c r="K151" s="5668">
        <f>K150-G151</f>
        <v>4425992</v>
      </c>
    </row>
    <row r="152" spans="1:11">
      <c r="A152" s="554"/>
      <c r="B152" s="5651"/>
      <c r="C152" s="487" t="s">
        <v>791</v>
      </c>
      <c r="D152" s="486" t="s">
        <v>304</v>
      </c>
      <c r="E152" s="5684"/>
      <c r="F152" s="5681"/>
      <c r="G152" s="5681"/>
      <c r="H152" s="5688"/>
      <c r="I152" s="5681"/>
      <c r="J152" s="537"/>
      <c r="K152" s="5669"/>
    </row>
    <row r="153" spans="1:11">
      <c r="A153" s="554"/>
      <c r="B153" s="5649"/>
      <c r="C153" s="891"/>
      <c r="D153" s="891"/>
      <c r="E153" s="891"/>
      <c r="F153" s="586"/>
      <c r="G153" s="588"/>
      <c r="H153" s="586"/>
      <c r="I153" s="586"/>
      <c r="J153" s="585">
        <v>1500</v>
      </c>
      <c r="K153" s="5669">
        <f>K151+J153</f>
        <v>4427492</v>
      </c>
    </row>
    <row r="154" spans="1:11">
      <c r="A154" s="557"/>
      <c r="B154" s="5650"/>
      <c r="C154" s="556" t="s">
        <v>796</v>
      </c>
      <c r="D154" s="5685" t="s">
        <v>1586</v>
      </c>
      <c r="E154" s="5683" t="s">
        <v>1637</v>
      </c>
      <c r="F154" s="5680"/>
      <c r="G154" s="5680">
        <v>42300</v>
      </c>
      <c r="H154" s="5680"/>
      <c r="I154" s="5680"/>
      <c r="J154" s="5696"/>
      <c r="K154" s="5668">
        <f>K153-G154</f>
        <v>4385192</v>
      </c>
    </row>
    <row r="155" spans="1:11">
      <c r="A155" s="554"/>
      <c r="B155" s="5651"/>
      <c r="C155" s="555" t="s">
        <v>1587</v>
      </c>
      <c r="D155" s="5686" t="s">
        <v>729</v>
      </c>
      <c r="E155" s="5684"/>
      <c r="F155" s="5681"/>
      <c r="G155" s="5681"/>
      <c r="H155" s="5681"/>
      <c r="I155" s="5681"/>
      <c r="J155" s="5697"/>
      <c r="K155" s="5669"/>
    </row>
    <row r="156" spans="1:11">
      <c r="A156" s="554"/>
      <c r="B156" s="5649"/>
      <c r="C156" s="529"/>
      <c r="D156" s="602"/>
      <c r="E156" s="605"/>
      <c r="F156" s="577"/>
      <c r="G156" s="577"/>
      <c r="H156" s="600"/>
      <c r="I156" s="577"/>
      <c r="J156" s="604">
        <v>750</v>
      </c>
      <c r="K156" s="5669">
        <f>K154+J156</f>
        <v>4385942</v>
      </c>
    </row>
    <row r="157" spans="1:11">
      <c r="A157" s="557"/>
      <c r="B157" s="5650"/>
      <c r="C157" s="517" t="s">
        <v>851</v>
      </c>
      <c r="D157" s="5685" t="s">
        <v>853</v>
      </c>
      <c r="E157" s="5683" t="s">
        <v>497</v>
      </c>
      <c r="F157" s="5680"/>
      <c r="G157" s="5680">
        <v>208574</v>
      </c>
      <c r="H157" s="537"/>
      <c r="I157" s="1975"/>
      <c r="J157" s="595"/>
      <c r="K157" s="5668">
        <f>K156-G157</f>
        <v>4177368</v>
      </c>
    </row>
    <row r="158" spans="1:11">
      <c r="A158" s="554"/>
      <c r="B158" s="5651"/>
      <c r="C158" s="555" t="s">
        <v>852</v>
      </c>
      <c r="D158" s="5686" t="s">
        <v>919</v>
      </c>
      <c r="E158" s="5684"/>
      <c r="F158" s="5681"/>
      <c r="G158" s="5681"/>
      <c r="H158" s="515"/>
      <c r="I158" s="1976"/>
      <c r="J158" s="595"/>
      <c r="K158" s="5669"/>
    </row>
    <row r="159" spans="1:11">
      <c r="A159" s="554"/>
      <c r="B159" s="5649"/>
      <c r="C159" s="532"/>
      <c r="D159" s="576"/>
      <c r="E159" s="582"/>
      <c r="F159" s="577"/>
      <c r="G159" s="577"/>
      <c r="H159" s="600"/>
      <c r="I159" s="2034"/>
      <c r="J159" s="585">
        <v>1800</v>
      </c>
      <c r="K159" s="5669">
        <f>K157+J159</f>
        <v>4179168</v>
      </c>
    </row>
    <row r="160" spans="1:11">
      <c r="A160" s="557"/>
      <c r="B160" s="5650"/>
      <c r="C160" s="435" t="s">
        <v>815</v>
      </c>
      <c r="D160" s="5685" t="s">
        <v>399</v>
      </c>
      <c r="E160" s="5683" t="s">
        <v>401</v>
      </c>
      <c r="F160" s="5700"/>
      <c r="G160" s="5700">
        <v>144580</v>
      </c>
      <c r="H160" s="537"/>
      <c r="I160" s="5680"/>
      <c r="J160" s="595"/>
      <c r="K160" s="2032">
        <f>K159-G160</f>
        <v>4034588</v>
      </c>
    </row>
    <row r="161" spans="1:11">
      <c r="A161" s="554"/>
      <c r="B161" s="5651"/>
      <c r="C161" s="509" t="s">
        <v>1051</v>
      </c>
      <c r="D161" s="5686" t="s">
        <v>400</v>
      </c>
      <c r="E161" s="5684"/>
      <c r="F161" s="5701"/>
      <c r="G161" s="5701"/>
      <c r="H161" s="515"/>
      <c r="I161" s="5681"/>
      <c r="J161" s="595"/>
      <c r="K161" s="1978"/>
    </row>
    <row r="162" spans="1:11">
      <c r="A162" s="554"/>
      <c r="B162" s="5649"/>
      <c r="C162" s="532"/>
      <c r="D162" s="576"/>
      <c r="E162" s="582"/>
      <c r="F162" s="577"/>
      <c r="G162" s="577"/>
      <c r="H162" s="600"/>
      <c r="I162" s="2034"/>
      <c r="J162" s="585">
        <v>1800</v>
      </c>
      <c r="K162" s="1978">
        <f>K160+J162</f>
        <v>4036388</v>
      </c>
    </row>
    <row r="163" spans="1:11">
      <c r="A163" s="557"/>
      <c r="B163" s="5650"/>
      <c r="C163" s="435" t="s">
        <v>815</v>
      </c>
      <c r="D163" s="5685" t="s">
        <v>399</v>
      </c>
      <c r="E163" s="5683" t="s">
        <v>401</v>
      </c>
      <c r="F163" s="5680"/>
      <c r="G163" s="5696">
        <v>486340</v>
      </c>
      <c r="H163" s="537"/>
      <c r="I163" s="1975"/>
      <c r="J163" s="595"/>
      <c r="K163" s="1977">
        <f>K162-G163</f>
        <v>3550048</v>
      </c>
    </row>
    <row r="164" spans="1:11">
      <c r="A164" s="554"/>
      <c r="B164" s="5651"/>
      <c r="C164" s="509" t="s">
        <v>1163</v>
      </c>
      <c r="D164" s="5686" t="s">
        <v>400</v>
      </c>
      <c r="E164" s="5684"/>
      <c r="F164" s="5681"/>
      <c r="G164" s="5697"/>
      <c r="H164" s="515"/>
      <c r="I164" s="1976"/>
      <c r="J164" s="595"/>
      <c r="K164" s="1978"/>
    </row>
    <row r="165" spans="1:11">
      <c r="A165" s="554"/>
      <c r="B165" s="5649"/>
      <c r="C165" s="532"/>
      <c r="D165" s="576"/>
      <c r="E165" s="582"/>
      <c r="F165" s="577"/>
      <c r="G165" s="577"/>
      <c r="H165" s="600"/>
      <c r="I165" s="2034"/>
      <c r="J165" s="585">
        <v>1800</v>
      </c>
      <c r="K165" s="1978">
        <f>K163+J165</f>
        <v>3551848</v>
      </c>
    </row>
    <row r="166" spans="1:11">
      <c r="A166" s="557"/>
      <c r="B166" s="5650"/>
      <c r="C166" s="474" t="s">
        <v>778</v>
      </c>
      <c r="D166" s="518" t="s">
        <v>399</v>
      </c>
      <c r="E166" s="5683" t="s">
        <v>401</v>
      </c>
      <c r="F166" s="5680"/>
      <c r="G166" s="5680">
        <v>35140</v>
      </c>
      <c r="H166" s="5689"/>
      <c r="I166" s="1997"/>
      <c r="J166" s="2036"/>
      <c r="K166" s="1977">
        <f>K165-G166</f>
        <v>3516708</v>
      </c>
    </row>
    <row r="167" spans="1:11">
      <c r="A167" s="554"/>
      <c r="B167" s="5651"/>
      <c r="C167" s="477" t="s">
        <v>862</v>
      </c>
      <c r="D167" s="519" t="s">
        <v>855</v>
      </c>
      <c r="E167" s="5684"/>
      <c r="F167" s="5681"/>
      <c r="G167" s="5681"/>
      <c r="H167" s="5690"/>
      <c r="I167" s="1998"/>
      <c r="J167" s="2036"/>
      <c r="K167" s="1978"/>
    </row>
    <row r="168" spans="1:11">
      <c r="A168" s="554"/>
      <c r="B168" s="5649"/>
      <c r="C168" s="532"/>
      <c r="D168" s="576"/>
      <c r="E168" s="582"/>
      <c r="F168" s="577"/>
      <c r="G168" s="577"/>
      <c r="H168" s="600"/>
      <c r="I168" s="2034"/>
      <c r="J168" s="585">
        <v>1500</v>
      </c>
      <c r="K168" s="2035">
        <f>K166+J168</f>
        <v>3518208</v>
      </c>
    </row>
    <row r="169" spans="1:11">
      <c r="A169" s="557"/>
      <c r="B169" s="5650"/>
      <c r="C169" s="517" t="s">
        <v>781</v>
      </c>
      <c r="D169" s="5685" t="s">
        <v>614</v>
      </c>
      <c r="E169" s="5683" t="s">
        <v>414</v>
      </c>
      <c r="F169" s="5680"/>
      <c r="G169" s="5680">
        <v>158140</v>
      </c>
      <c r="H169" s="5680"/>
      <c r="I169" s="5680"/>
      <c r="J169" s="534"/>
      <c r="K169" s="1977">
        <f>K168-G169</f>
        <v>3360068</v>
      </c>
    </row>
    <row r="170" spans="1:11">
      <c r="A170" s="554"/>
      <c r="B170" s="5651"/>
      <c r="C170" s="555" t="s">
        <v>1031</v>
      </c>
      <c r="D170" s="5686" t="s">
        <v>698</v>
      </c>
      <c r="E170" s="5684"/>
      <c r="F170" s="5681"/>
      <c r="G170" s="5681"/>
      <c r="H170" s="5681"/>
      <c r="I170" s="5681"/>
      <c r="J170" s="515"/>
      <c r="K170" s="1978"/>
    </row>
    <row r="171" spans="1:11">
      <c r="A171" s="554"/>
      <c r="B171" s="5649"/>
      <c r="C171" s="532"/>
      <c r="D171" s="576"/>
      <c r="E171" s="584"/>
      <c r="F171" s="577"/>
      <c r="G171" s="577"/>
      <c r="H171" s="600"/>
      <c r="I171" s="577"/>
      <c r="J171" s="604">
        <v>1500</v>
      </c>
      <c r="K171" s="1978">
        <f>K169+J171</f>
        <v>3361568</v>
      </c>
    </row>
    <row r="172" spans="1:11">
      <c r="A172" s="557"/>
      <c r="B172" s="5650"/>
      <c r="C172" s="457" t="s">
        <v>781</v>
      </c>
      <c r="D172" s="5698" t="s">
        <v>1246</v>
      </c>
      <c r="E172" s="459" t="s">
        <v>1248</v>
      </c>
      <c r="F172" s="5680"/>
      <c r="G172" s="5680">
        <v>332640</v>
      </c>
      <c r="H172" s="5680"/>
      <c r="I172" s="5680"/>
      <c r="J172" s="464"/>
      <c r="K172" s="1977">
        <f>K171-G172</f>
        <v>3028928</v>
      </c>
    </row>
    <row r="173" spans="1:11">
      <c r="A173" s="554"/>
      <c r="B173" s="5651"/>
      <c r="C173" s="461" t="s">
        <v>1487</v>
      </c>
      <c r="D173" s="5699" t="s">
        <v>1247</v>
      </c>
      <c r="E173" s="5693"/>
      <c r="F173" s="5681"/>
      <c r="G173" s="5681"/>
      <c r="H173" s="5681"/>
      <c r="I173" s="5681"/>
      <c r="J173" s="559"/>
      <c r="K173" s="1978"/>
    </row>
    <row r="174" spans="1:11">
      <c r="A174" s="554"/>
      <c r="B174" s="5649"/>
      <c r="C174" s="532"/>
      <c r="D174" s="583"/>
      <c r="E174" s="582"/>
      <c r="F174" s="577"/>
      <c r="G174" s="577"/>
      <c r="H174" s="600"/>
      <c r="I174" s="577"/>
      <c r="J174" s="585">
        <v>1500</v>
      </c>
      <c r="K174" s="1978">
        <f>K172+J174</f>
        <v>3030428</v>
      </c>
    </row>
    <row r="175" spans="1:11">
      <c r="A175" s="557"/>
      <c r="B175" s="5650"/>
      <c r="C175" s="556" t="s">
        <v>815</v>
      </c>
      <c r="D175" s="5685" t="s">
        <v>1145</v>
      </c>
      <c r="E175" s="5683" t="s">
        <v>1230</v>
      </c>
      <c r="F175" s="5680"/>
      <c r="G175" s="5680">
        <v>968196</v>
      </c>
      <c r="H175" s="534"/>
      <c r="I175" s="5680"/>
      <c r="J175" s="595"/>
      <c r="K175" s="1977">
        <f>K174-G175</f>
        <v>2062232</v>
      </c>
    </row>
    <row r="176" spans="1:11">
      <c r="A176" s="554"/>
      <c r="B176" s="5651"/>
      <c r="C176" s="555" t="s">
        <v>1146</v>
      </c>
      <c r="D176" s="5686" t="s">
        <v>729</v>
      </c>
      <c r="E176" s="5684"/>
      <c r="F176" s="5681"/>
      <c r="G176" s="5681"/>
      <c r="H176" s="515"/>
      <c r="I176" s="5681"/>
      <c r="J176" s="595"/>
      <c r="K176" s="1978"/>
    </row>
    <row r="177" spans="1:11">
      <c r="A177" s="554"/>
      <c r="B177" s="5649"/>
      <c r="C177" s="532"/>
      <c r="D177" s="576"/>
      <c r="E177" s="582"/>
      <c r="F177" s="577"/>
      <c r="G177" s="577"/>
      <c r="H177" s="1962"/>
      <c r="I177" s="577"/>
      <c r="J177" s="585">
        <v>1800</v>
      </c>
      <c r="K177" s="1978">
        <f>K175+J177</f>
        <v>2064032</v>
      </c>
    </row>
    <row r="178" spans="1:11">
      <c r="A178" s="557"/>
      <c r="B178" s="5650"/>
      <c r="C178" s="556" t="s">
        <v>815</v>
      </c>
      <c r="D178" s="5685" t="s">
        <v>138</v>
      </c>
      <c r="E178" s="974" t="s">
        <v>140</v>
      </c>
      <c r="F178" s="5689"/>
      <c r="G178" s="5689">
        <v>372256</v>
      </c>
      <c r="H178" s="923"/>
      <c r="I178" s="5689"/>
      <c r="J178" s="537"/>
      <c r="K178" s="1977">
        <f>K177-G178</f>
        <v>1691776</v>
      </c>
    </row>
    <row r="179" spans="1:11">
      <c r="A179" s="554"/>
      <c r="B179" s="5651"/>
      <c r="C179" s="555" t="s">
        <v>910</v>
      </c>
      <c r="D179" s="5686" t="s">
        <v>598</v>
      </c>
      <c r="E179" s="5692"/>
      <c r="F179" s="980"/>
      <c r="G179" s="5690"/>
      <c r="H179" s="460"/>
      <c r="I179" s="5690"/>
      <c r="J179" s="515"/>
      <c r="K179" s="1978"/>
    </row>
    <row r="180" spans="1:11">
      <c r="A180" s="554"/>
      <c r="B180" s="5649"/>
      <c r="C180" s="532"/>
      <c r="D180" s="576"/>
      <c r="E180" s="582"/>
      <c r="F180" s="586"/>
      <c r="G180" s="600"/>
      <c r="H180" s="600"/>
      <c r="I180" s="600"/>
      <c r="J180" s="604">
        <v>1800</v>
      </c>
      <c r="K180" s="1978">
        <f>K178+J180</f>
        <v>1693576</v>
      </c>
    </row>
    <row r="181" spans="1:11">
      <c r="A181" s="557"/>
      <c r="B181" s="5650"/>
      <c r="C181" s="517" t="s">
        <v>821</v>
      </c>
      <c r="D181" s="5685" t="s">
        <v>1427</v>
      </c>
      <c r="E181" s="5683" t="s">
        <v>1544</v>
      </c>
      <c r="F181" s="5695"/>
      <c r="G181" s="5680">
        <v>273049</v>
      </c>
      <c r="H181" s="537"/>
      <c r="I181" s="5680"/>
      <c r="J181" s="923"/>
      <c r="K181" s="1977">
        <f>K180-G181</f>
        <v>1420527</v>
      </c>
    </row>
    <row r="182" spans="1:11">
      <c r="A182" s="554"/>
      <c r="B182" s="5651"/>
      <c r="C182" s="555" t="s">
        <v>1426</v>
      </c>
      <c r="D182" s="5686" t="s">
        <v>729</v>
      </c>
      <c r="E182" s="5684"/>
      <c r="F182" s="5681"/>
      <c r="G182" s="5681"/>
      <c r="H182" s="515"/>
      <c r="I182" s="5681"/>
      <c r="J182" s="460"/>
      <c r="K182" s="1978"/>
    </row>
    <row r="183" spans="1:11">
      <c r="A183" s="554"/>
      <c r="B183" s="5649"/>
      <c r="C183" s="532"/>
      <c r="D183" s="528"/>
      <c r="E183" s="584"/>
      <c r="F183" s="577"/>
      <c r="G183" s="577"/>
      <c r="H183" s="600"/>
      <c r="I183" s="577"/>
      <c r="J183" s="604">
        <v>1800</v>
      </c>
      <c r="K183" s="1978">
        <f>K181+J183</f>
        <v>1422327</v>
      </c>
    </row>
    <row r="184" spans="1:11">
      <c r="A184" s="557"/>
      <c r="B184" s="5666"/>
      <c r="C184" s="435" t="s">
        <v>796</v>
      </c>
      <c r="D184" s="5685" t="s">
        <v>1427</v>
      </c>
      <c r="E184" s="1136" t="s">
        <v>1544</v>
      </c>
      <c r="F184" s="5680"/>
      <c r="G184" s="5680">
        <v>113500</v>
      </c>
      <c r="H184" s="5680"/>
      <c r="I184" s="5680"/>
      <c r="J184" s="595"/>
      <c r="K184" s="1977">
        <f>K183-G184</f>
        <v>1308827</v>
      </c>
    </row>
    <row r="185" spans="1:11">
      <c r="A185" s="554"/>
      <c r="B185" s="5667"/>
      <c r="C185" s="509" t="s">
        <v>1522</v>
      </c>
      <c r="D185" s="5686" t="s">
        <v>729</v>
      </c>
      <c r="E185" s="5692"/>
      <c r="F185" s="5681"/>
      <c r="G185" s="5681"/>
      <c r="H185" s="5681"/>
      <c r="I185" s="5681"/>
      <c r="J185" s="559"/>
      <c r="K185" s="1978"/>
    </row>
    <row r="186" spans="1:11">
      <c r="A186" s="554"/>
      <c r="B186" s="5649"/>
      <c r="C186" s="532"/>
      <c r="D186" s="576"/>
      <c r="E186" s="582"/>
      <c r="F186" s="577"/>
      <c r="G186" s="577"/>
      <c r="H186" s="600"/>
      <c r="I186" s="577"/>
      <c r="J186" s="604">
        <v>750</v>
      </c>
      <c r="K186" s="1978">
        <f>K184+J186</f>
        <v>1309577</v>
      </c>
    </row>
    <row r="187" spans="1:11">
      <c r="A187" s="557"/>
      <c r="B187" s="5650"/>
      <c r="C187" s="517" t="s">
        <v>821</v>
      </c>
      <c r="D187" s="5685" t="s">
        <v>2106</v>
      </c>
      <c r="E187" s="5683" t="s">
        <v>2108</v>
      </c>
      <c r="F187" s="5695"/>
      <c r="G187" s="5680">
        <v>250841</v>
      </c>
      <c r="H187" s="537"/>
      <c r="I187" s="5680"/>
      <c r="J187" s="923"/>
      <c r="K187" s="1977">
        <f>K186-G187</f>
        <v>1058736</v>
      </c>
    </row>
    <row r="188" spans="1:11">
      <c r="A188" s="554"/>
      <c r="B188" s="5651"/>
      <c r="C188" s="555" t="s">
        <v>2109</v>
      </c>
      <c r="D188" s="5686" t="s">
        <v>2107</v>
      </c>
      <c r="E188" s="5684"/>
      <c r="F188" s="5681"/>
      <c r="G188" s="5681"/>
      <c r="H188" s="515"/>
      <c r="I188" s="5681"/>
      <c r="J188" s="460"/>
      <c r="K188" s="1978"/>
    </row>
    <row r="189" spans="1:11">
      <c r="A189" s="554"/>
      <c r="B189" s="5649"/>
      <c r="C189" s="532"/>
      <c r="D189" s="528"/>
      <c r="E189" s="584"/>
      <c r="F189" s="577"/>
      <c r="G189" s="577"/>
      <c r="H189" s="600"/>
      <c r="I189" s="577"/>
      <c r="J189" s="604">
        <v>1800</v>
      </c>
      <c r="K189" s="1978">
        <f>K187+J189</f>
        <v>1060536</v>
      </c>
    </row>
    <row r="190" spans="1:11">
      <c r="A190" s="9515"/>
      <c r="B190" s="5706"/>
      <c r="C190" s="556" t="s">
        <v>815</v>
      </c>
      <c r="D190" s="5704"/>
      <c r="E190" s="5706"/>
      <c r="F190" s="5716"/>
      <c r="G190" s="5708"/>
      <c r="H190" s="5708"/>
      <c r="I190" s="5708">
        <v>120879</v>
      </c>
      <c r="J190" s="595"/>
      <c r="K190" s="2195">
        <f>K189-I190</f>
        <v>939657</v>
      </c>
    </row>
    <row r="191" spans="1:11">
      <c r="A191" s="9516"/>
      <c r="B191" s="5707"/>
      <c r="C191" s="555" t="s">
        <v>1566</v>
      </c>
      <c r="D191" s="5705"/>
      <c r="E191" s="5707"/>
      <c r="F191" s="5709"/>
      <c r="G191" s="5709"/>
      <c r="H191" s="5709"/>
      <c r="I191" s="5709"/>
      <c r="J191" s="559"/>
      <c r="K191" s="2195"/>
    </row>
    <row r="192" spans="1:11">
      <c r="A192" s="554"/>
      <c r="B192" s="5712"/>
      <c r="C192" s="532"/>
      <c r="D192" s="576"/>
      <c r="E192" s="582"/>
      <c r="F192" s="575"/>
      <c r="G192" s="575"/>
      <c r="H192" s="600"/>
      <c r="I192" s="577"/>
      <c r="J192" s="585">
        <v>1800</v>
      </c>
      <c r="K192" s="5726">
        <f>K190+J192</f>
        <v>941457</v>
      </c>
    </row>
    <row r="193" spans="1:11">
      <c r="A193" s="9515"/>
      <c r="B193" s="5706"/>
      <c r="C193" s="556" t="s">
        <v>1837</v>
      </c>
      <c r="D193" s="5704"/>
      <c r="E193" s="5706"/>
      <c r="F193" s="5708"/>
      <c r="G193" s="5708"/>
      <c r="H193" s="537"/>
      <c r="I193" s="5708">
        <v>47890</v>
      </c>
      <c r="J193" s="595"/>
      <c r="K193" s="2195">
        <f>K192-I193</f>
        <v>893567</v>
      </c>
    </row>
    <row r="194" spans="1:11">
      <c r="A194" s="9516"/>
      <c r="B194" s="5707"/>
      <c r="C194" s="555" t="s">
        <v>1838</v>
      </c>
      <c r="D194" s="5705"/>
      <c r="E194" s="5707"/>
      <c r="F194" s="5709"/>
      <c r="G194" s="5709"/>
      <c r="H194" s="515"/>
      <c r="I194" s="5709"/>
      <c r="J194" s="559"/>
      <c r="K194" s="2195"/>
    </row>
    <row r="195" spans="1:11">
      <c r="A195" s="554"/>
      <c r="B195" s="5712"/>
      <c r="C195" s="532"/>
      <c r="D195" s="576"/>
      <c r="E195" s="582"/>
      <c r="F195" s="577"/>
      <c r="G195" s="577"/>
      <c r="H195" s="600"/>
      <c r="I195" s="577"/>
      <c r="J195" s="585">
        <v>1500</v>
      </c>
      <c r="K195" s="5726">
        <f>K193+J195</f>
        <v>895067</v>
      </c>
    </row>
    <row r="196" spans="1:11">
      <c r="A196" s="9515"/>
      <c r="B196" s="5706"/>
      <c r="C196" s="517" t="s">
        <v>2212</v>
      </c>
      <c r="D196" s="5704" t="s">
        <v>1862</v>
      </c>
      <c r="E196" s="5710" t="s">
        <v>1863</v>
      </c>
      <c r="F196" s="5708"/>
      <c r="G196" s="5713">
        <v>149047</v>
      </c>
      <c r="H196" s="5708"/>
      <c r="I196" s="5708"/>
      <c r="J196" s="5717"/>
      <c r="K196" s="2195">
        <f>K195-G196</f>
        <v>746020</v>
      </c>
    </row>
    <row r="197" spans="1:11">
      <c r="A197" s="9516"/>
      <c r="B197" s="5707"/>
      <c r="C197" s="555" t="s">
        <v>2213</v>
      </c>
      <c r="D197" s="5705" t="s">
        <v>1819</v>
      </c>
      <c r="E197" s="5711"/>
      <c r="F197" s="5709"/>
      <c r="G197" s="5714"/>
      <c r="H197" s="5709"/>
      <c r="I197" s="5709"/>
      <c r="J197" s="5718"/>
      <c r="K197" s="2195"/>
    </row>
    <row r="198" spans="1:11">
      <c r="A198" s="554"/>
      <c r="B198" s="5712"/>
      <c r="C198" s="532"/>
      <c r="D198" s="576"/>
      <c r="E198" s="582"/>
      <c r="F198" s="577"/>
      <c r="G198" s="577"/>
      <c r="H198" s="600"/>
      <c r="I198" s="577"/>
      <c r="J198" s="604">
        <v>700</v>
      </c>
      <c r="K198" s="5726">
        <f>K196+J198</f>
        <v>746720</v>
      </c>
    </row>
    <row r="199" spans="1:11">
      <c r="A199" s="9515"/>
      <c r="B199" s="5706"/>
      <c r="C199" s="556" t="s">
        <v>1109</v>
      </c>
      <c r="D199" s="5704" t="s">
        <v>1049</v>
      </c>
      <c r="E199" s="5706" t="s">
        <v>126</v>
      </c>
      <c r="F199" s="5708"/>
      <c r="G199" s="5708">
        <v>502500</v>
      </c>
      <c r="H199" s="5708"/>
      <c r="I199" s="5708"/>
      <c r="J199" s="5717"/>
      <c r="K199" s="2195">
        <f>K198-G199</f>
        <v>244220</v>
      </c>
    </row>
    <row r="200" spans="1:11">
      <c r="A200" s="9516"/>
      <c r="B200" s="5707"/>
      <c r="C200" s="555" t="s">
        <v>1048</v>
      </c>
      <c r="D200" s="5705" t="s">
        <v>956</v>
      </c>
      <c r="E200" s="5707"/>
      <c r="F200" s="5709"/>
      <c r="G200" s="5709"/>
      <c r="H200" s="5709"/>
      <c r="I200" s="5709"/>
      <c r="J200" s="5718"/>
      <c r="K200" s="2195"/>
    </row>
    <row r="201" spans="1:11">
      <c r="A201" s="554"/>
      <c r="B201" s="5712"/>
      <c r="C201" s="532"/>
      <c r="D201" s="576"/>
      <c r="E201" s="582"/>
      <c r="F201" s="577"/>
      <c r="G201" s="577"/>
      <c r="H201" s="600"/>
      <c r="I201" s="577"/>
      <c r="J201" s="585">
        <v>1800</v>
      </c>
      <c r="K201" s="5726">
        <f>K199+J201</f>
        <v>246020</v>
      </c>
    </row>
    <row r="202" spans="1:11">
      <c r="A202" s="9515"/>
      <c r="B202" s="5706" t="s">
        <v>2289</v>
      </c>
      <c r="C202" s="556" t="s">
        <v>591</v>
      </c>
      <c r="D202" s="5704"/>
      <c r="E202" s="5710"/>
      <c r="F202" s="5708">
        <v>25000000</v>
      </c>
      <c r="G202" s="5708"/>
      <c r="H202" s="5708"/>
      <c r="I202" s="5708"/>
      <c r="J202" s="595"/>
      <c r="K202" s="2195">
        <f>K201+F202</f>
        <v>25246020</v>
      </c>
    </row>
    <row r="203" spans="1:11">
      <c r="A203" s="9516"/>
      <c r="B203" s="5707"/>
      <c r="C203" s="555"/>
      <c r="D203" s="486"/>
      <c r="E203" s="5707"/>
      <c r="F203" s="5714"/>
      <c r="G203" s="5709"/>
      <c r="H203" s="5709"/>
      <c r="I203" s="5709"/>
      <c r="J203" s="559"/>
      <c r="K203" s="2195"/>
    </row>
    <row r="204" spans="1:11">
      <c r="A204" s="554"/>
      <c r="B204" s="5712"/>
      <c r="C204" s="532"/>
      <c r="D204" s="576"/>
      <c r="E204" s="582"/>
      <c r="F204" s="575"/>
      <c r="G204" s="575"/>
      <c r="H204" s="600"/>
      <c r="I204" s="577"/>
      <c r="J204" s="585"/>
      <c r="K204" s="5726"/>
    </row>
    <row r="205" spans="1:11">
      <c r="A205" s="9515"/>
      <c r="B205" s="5706"/>
      <c r="C205" s="517" t="s">
        <v>821</v>
      </c>
      <c r="D205" s="5704" t="s">
        <v>2110</v>
      </c>
      <c r="E205" s="5706" t="s">
        <v>2111</v>
      </c>
      <c r="F205" s="5716"/>
      <c r="G205" s="5708">
        <v>360560</v>
      </c>
      <c r="H205" s="537"/>
      <c r="I205" s="5708"/>
      <c r="J205" s="923"/>
      <c r="K205" s="2195">
        <f>K202-G205</f>
        <v>24885460</v>
      </c>
    </row>
    <row r="206" spans="1:11">
      <c r="A206" s="9516"/>
      <c r="B206" s="5707"/>
      <c r="C206" s="555" t="s">
        <v>2112</v>
      </c>
      <c r="D206" s="5705" t="s">
        <v>2107</v>
      </c>
      <c r="E206" s="5707"/>
      <c r="F206" s="5709"/>
      <c r="G206" s="5709"/>
      <c r="H206" s="515"/>
      <c r="I206" s="5709"/>
      <c r="J206" s="460"/>
      <c r="K206" s="2195"/>
    </row>
    <row r="207" spans="1:11">
      <c r="A207" s="554"/>
      <c r="B207" s="5712"/>
      <c r="C207" s="532"/>
      <c r="D207" s="528"/>
      <c r="E207" s="584"/>
      <c r="F207" s="577"/>
      <c r="G207" s="577"/>
      <c r="H207" s="600"/>
      <c r="I207" s="577"/>
      <c r="J207" s="604">
        <v>1800</v>
      </c>
      <c r="K207" s="5726">
        <f>K205+J207</f>
        <v>24887260</v>
      </c>
    </row>
    <row r="208" spans="1:11">
      <c r="A208" s="9515"/>
      <c r="B208" s="5706"/>
      <c r="C208" s="435" t="s">
        <v>796</v>
      </c>
      <c r="D208" s="5704" t="s">
        <v>2110</v>
      </c>
      <c r="E208" s="5706" t="s">
        <v>2111</v>
      </c>
      <c r="F208" s="5708"/>
      <c r="G208" s="5708">
        <v>41300</v>
      </c>
      <c r="H208" s="5708"/>
      <c r="I208" s="5708"/>
      <c r="J208" s="595"/>
      <c r="K208" s="2195">
        <f>K207-G208</f>
        <v>24845960</v>
      </c>
    </row>
    <row r="209" spans="1:11">
      <c r="A209" s="9516"/>
      <c r="B209" s="5707"/>
      <c r="C209" s="509" t="s">
        <v>2113</v>
      </c>
      <c r="D209" s="5705" t="s">
        <v>2107</v>
      </c>
      <c r="E209" s="5707"/>
      <c r="F209" s="5709"/>
      <c r="G209" s="5709"/>
      <c r="H209" s="5709"/>
      <c r="I209" s="5709"/>
      <c r="J209" s="559"/>
      <c r="K209" s="2195"/>
    </row>
    <row r="210" spans="1:11">
      <c r="A210" s="554"/>
      <c r="B210" s="5712"/>
      <c r="C210" s="532"/>
      <c r="D210" s="528"/>
      <c r="E210" s="584"/>
      <c r="F210" s="577"/>
      <c r="G210" s="577"/>
      <c r="H210" s="600"/>
      <c r="I210" s="577"/>
      <c r="J210" s="604">
        <v>750</v>
      </c>
      <c r="K210" s="5726">
        <f>K208+J210</f>
        <v>24846710</v>
      </c>
    </row>
    <row r="211" spans="1:11">
      <c r="A211" s="9515"/>
      <c r="B211" s="5706"/>
      <c r="C211" s="550" t="s">
        <v>997</v>
      </c>
      <c r="D211" s="5704" t="s">
        <v>2110</v>
      </c>
      <c r="E211" s="5706" t="s">
        <v>2111</v>
      </c>
      <c r="F211" s="534"/>
      <c r="G211" s="5708">
        <v>202500</v>
      </c>
      <c r="H211" s="534"/>
      <c r="I211" s="5708"/>
      <c r="J211" s="537"/>
      <c r="K211" s="2195">
        <f>K210-G211</f>
        <v>24644210</v>
      </c>
    </row>
    <row r="212" spans="1:11">
      <c r="A212" s="9516"/>
      <c r="B212" s="5707"/>
      <c r="C212" s="551" t="s">
        <v>2290</v>
      </c>
      <c r="D212" s="5705" t="s">
        <v>2107</v>
      </c>
      <c r="E212" s="5707"/>
      <c r="F212" s="537"/>
      <c r="G212" s="5709"/>
      <c r="H212" s="537"/>
      <c r="I212" s="5709"/>
      <c r="J212" s="537"/>
      <c r="K212" s="2195"/>
    </row>
    <row r="213" spans="1:11">
      <c r="A213" s="554"/>
      <c r="B213" s="5712"/>
      <c r="C213" s="1795"/>
      <c r="D213" s="528"/>
      <c r="E213" s="584"/>
      <c r="F213" s="586"/>
      <c r="G213" s="586"/>
      <c r="H213" s="586"/>
      <c r="I213" s="586"/>
      <c r="J213" s="585">
        <v>1800</v>
      </c>
      <c r="K213" s="5726">
        <f>K211+J213</f>
        <v>24646010</v>
      </c>
    </row>
    <row r="214" spans="1:11">
      <c r="A214" s="9515"/>
      <c r="B214" s="5706"/>
      <c r="C214" s="550" t="s">
        <v>1278</v>
      </c>
      <c r="D214" s="5704" t="s">
        <v>1334</v>
      </c>
      <c r="E214" s="5706" t="s">
        <v>1348</v>
      </c>
      <c r="F214" s="534"/>
      <c r="G214" s="5708">
        <v>305000</v>
      </c>
      <c r="H214" s="534"/>
      <c r="I214" s="5708"/>
      <c r="J214" s="537"/>
      <c r="K214" s="2195">
        <f>K213-G214</f>
        <v>24341010</v>
      </c>
    </row>
    <row r="215" spans="1:11">
      <c r="A215" s="9516"/>
      <c r="B215" s="5707"/>
      <c r="C215" s="551" t="s">
        <v>1333</v>
      </c>
      <c r="D215" s="5705" t="s">
        <v>918</v>
      </c>
      <c r="E215" s="5707"/>
      <c r="F215" s="537"/>
      <c r="G215" s="5709"/>
      <c r="H215" s="537"/>
      <c r="I215" s="5709"/>
      <c r="J215" s="537"/>
      <c r="K215" s="2195"/>
    </row>
    <row r="216" spans="1:11">
      <c r="A216" s="554"/>
      <c r="B216" s="5712"/>
      <c r="C216" s="1795"/>
      <c r="D216" s="576"/>
      <c r="E216" s="582"/>
      <c r="F216" s="586"/>
      <c r="G216" s="586"/>
      <c r="H216" s="586"/>
      <c r="I216" s="586"/>
      <c r="J216" s="585">
        <v>3600</v>
      </c>
      <c r="K216" s="5726">
        <f>K214+J216</f>
        <v>24344610</v>
      </c>
    </row>
    <row r="217" spans="1:11">
      <c r="A217" s="9515"/>
      <c r="B217" s="5706"/>
      <c r="C217" s="474" t="s">
        <v>815</v>
      </c>
      <c r="D217" s="5719" t="s">
        <v>302</v>
      </c>
      <c r="E217" s="974" t="s">
        <v>878</v>
      </c>
      <c r="F217" s="5708"/>
      <c r="G217" s="5717">
        <v>68043</v>
      </c>
      <c r="H217" s="537"/>
      <c r="I217" s="1975"/>
      <c r="J217" s="595"/>
      <c r="K217" s="2195">
        <f>K216-G217</f>
        <v>24276567</v>
      </c>
    </row>
    <row r="218" spans="1:11">
      <c r="A218" s="9516"/>
      <c r="B218" s="5707"/>
      <c r="C218" s="477" t="s">
        <v>831</v>
      </c>
      <c r="D218" s="5724" t="s">
        <v>918</v>
      </c>
      <c r="E218" s="5715"/>
      <c r="F218" s="5709"/>
      <c r="G218" s="5718"/>
      <c r="H218" s="515"/>
      <c r="I218" s="1976"/>
      <c r="J218" s="595"/>
      <c r="K218" s="2195"/>
    </row>
    <row r="219" spans="1:11">
      <c r="A219" s="554"/>
      <c r="B219" s="5712"/>
      <c r="C219" s="532"/>
      <c r="D219" s="576"/>
      <c r="E219" s="582"/>
      <c r="F219" s="577"/>
      <c r="G219" s="577"/>
      <c r="H219" s="600"/>
      <c r="I219" s="2034"/>
      <c r="J219" s="585">
        <v>1800</v>
      </c>
      <c r="K219" s="5726">
        <f>K217+J219</f>
        <v>24278367</v>
      </c>
    </row>
    <row r="220" spans="1:11">
      <c r="A220" s="9515"/>
      <c r="B220" s="5706"/>
      <c r="C220" s="474" t="s">
        <v>821</v>
      </c>
      <c r="D220" s="5704" t="s">
        <v>302</v>
      </c>
      <c r="E220" s="974" t="s">
        <v>878</v>
      </c>
      <c r="F220" s="5708"/>
      <c r="G220" s="5708">
        <v>183486</v>
      </c>
      <c r="H220" s="5708"/>
      <c r="I220" s="1975"/>
      <c r="J220" s="595"/>
      <c r="K220" s="2195">
        <f>K219-G220</f>
        <v>24094881</v>
      </c>
    </row>
    <row r="221" spans="1:11">
      <c r="A221" s="9516"/>
      <c r="B221" s="5707"/>
      <c r="C221" s="477" t="s">
        <v>1024</v>
      </c>
      <c r="D221" s="5705" t="s">
        <v>918</v>
      </c>
      <c r="E221" s="5715"/>
      <c r="F221" s="5709"/>
      <c r="G221" s="5709"/>
      <c r="H221" s="5709"/>
      <c r="I221" s="1976"/>
      <c r="J221" s="595"/>
      <c r="K221" s="2195"/>
    </row>
    <row r="222" spans="1:11">
      <c r="A222" s="554"/>
      <c r="B222" s="5712"/>
      <c r="C222" s="528"/>
      <c r="D222" s="576"/>
      <c r="E222" s="574"/>
      <c r="F222" s="577"/>
      <c r="G222" s="577"/>
      <c r="H222" s="600"/>
      <c r="I222" s="2034"/>
      <c r="J222" s="585">
        <v>1800</v>
      </c>
      <c r="K222" s="5725">
        <f>K220+J222</f>
        <v>24096681</v>
      </c>
    </row>
    <row r="223" spans="1:11">
      <c r="A223" s="557"/>
      <c r="B223" s="5650"/>
      <c r="C223" s="517" t="s">
        <v>796</v>
      </c>
      <c r="D223" s="5704" t="s">
        <v>302</v>
      </c>
      <c r="E223" s="974" t="s">
        <v>878</v>
      </c>
      <c r="F223" s="5716"/>
      <c r="G223" s="5708">
        <v>90800</v>
      </c>
      <c r="H223" s="537"/>
      <c r="I223" s="1975"/>
      <c r="J223" s="595"/>
      <c r="K223" s="1977">
        <f>K222-G223</f>
        <v>24005881</v>
      </c>
    </row>
    <row r="224" spans="1:11">
      <c r="A224" s="554"/>
      <c r="B224" s="5651"/>
      <c r="C224" s="555" t="s">
        <v>1521</v>
      </c>
      <c r="D224" s="5705" t="s">
        <v>918</v>
      </c>
      <c r="E224" s="5715"/>
      <c r="F224" s="5709"/>
      <c r="G224" s="5709"/>
      <c r="H224" s="515"/>
      <c r="I224" s="1976"/>
      <c r="J224" s="595"/>
      <c r="K224" s="1978"/>
    </row>
    <row r="225" spans="1:11">
      <c r="A225" s="554"/>
      <c r="B225" s="5649"/>
      <c r="C225" s="532"/>
      <c r="D225" s="576"/>
      <c r="E225" s="582"/>
      <c r="F225" s="577"/>
      <c r="G225" s="577"/>
      <c r="H225" s="600"/>
      <c r="I225" s="2034"/>
      <c r="J225" s="585">
        <v>750</v>
      </c>
      <c r="K225" s="1978">
        <f>K223+J225</f>
        <v>24006631</v>
      </c>
    </row>
    <row r="226" spans="1:11">
      <c r="A226" s="557"/>
      <c r="B226" s="5650"/>
      <c r="C226" s="517" t="s">
        <v>796</v>
      </c>
      <c r="D226" s="5704" t="s">
        <v>302</v>
      </c>
      <c r="E226" s="5706" t="s">
        <v>878</v>
      </c>
      <c r="F226" s="5716"/>
      <c r="G226" s="5708">
        <v>41300</v>
      </c>
      <c r="H226" s="537"/>
      <c r="I226" s="1975"/>
      <c r="J226" s="595"/>
      <c r="K226" s="1977">
        <f>K225-G226</f>
        <v>23965331</v>
      </c>
    </row>
    <row r="227" spans="1:11">
      <c r="A227" s="554"/>
      <c r="B227" s="5651"/>
      <c r="C227" s="555" t="s">
        <v>1038</v>
      </c>
      <c r="D227" s="5705" t="s">
        <v>918</v>
      </c>
      <c r="E227" s="5707"/>
      <c r="F227" s="5709"/>
      <c r="G227" s="5709"/>
      <c r="H227" s="515"/>
      <c r="I227" s="1976"/>
      <c r="J227" s="595"/>
      <c r="K227" s="1978"/>
    </row>
    <row r="228" spans="1:11">
      <c r="A228" s="554"/>
      <c r="B228" s="5649"/>
      <c r="C228" s="532"/>
      <c r="D228" s="528"/>
      <c r="E228" s="584"/>
      <c r="F228" s="577"/>
      <c r="G228" s="577"/>
      <c r="H228" s="600"/>
      <c r="I228" s="2034"/>
      <c r="J228" s="585">
        <v>750</v>
      </c>
      <c r="K228" s="2035">
        <f>K226+J228</f>
        <v>23966081</v>
      </c>
    </row>
    <row r="229" spans="1:11">
      <c r="A229" s="557"/>
      <c r="B229" s="5650"/>
      <c r="C229" s="517" t="s">
        <v>796</v>
      </c>
      <c r="D229" s="5704" t="s">
        <v>1750</v>
      </c>
      <c r="E229" s="5706" t="s">
        <v>406</v>
      </c>
      <c r="F229" s="5716"/>
      <c r="G229" s="5708">
        <v>44300</v>
      </c>
      <c r="H229" s="5708"/>
      <c r="I229" s="5708"/>
      <c r="J229" s="595"/>
      <c r="K229" s="1977">
        <f>K228-G229</f>
        <v>23921781</v>
      </c>
    </row>
    <row r="230" spans="1:11">
      <c r="A230" s="554"/>
      <c r="B230" s="5651"/>
      <c r="C230" s="555" t="s">
        <v>1034</v>
      </c>
      <c r="D230" s="5705" t="s">
        <v>698</v>
      </c>
      <c r="E230" s="5707"/>
      <c r="F230" s="5709"/>
      <c r="G230" s="5709"/>
      <c r="H230" s="5709"/>
      <c r="I230" s="5709"/>
      <c r="J230" s="559"/>
      <c r="K230" s="1978"/>
    </row>
    <row r="231" spans="1:11">
      <c r="A231" s="554"/>
      <c r="B231" s="5649"/>
      <c r="C231" s="532"/>
      <c r="D231" s="576"/>
      <c r="E231" s="582"/>
      <c r="F231" s="575"/>
      <c r="G231" s="575"/>
      <c r="H231" s="600"/>
      <c r="I231" s="577"/>
      <c r="J231" s="585">
        <v>750</v>
      </c>
      <c r="K231" s="1978">
        <f>K229+J231</f>
        <v>23922531</v>
      </c>
    </row>
    <row r="232" spans="1:11">
      <c r="A232" s="557"/>
      <c r="B232" s="5650"/>
      <c r="C232" s="457" t="s">
        <v>781</v>
      </c>
      <c r="D232" s="5704" t="s">
        <v>1959</v>
      </c>
      <c r="E232" s="1136" t="s">
        <v>1961</v>
      </c>
      <c r="F232" s="5708"/>
      <c r="G232" s="5708">
        <v>77640</v>
      </c>
      <c r="H232" s="537"/>
      <c r="I232" s="5708"/>
      <c r="J232" s="595"/>
      <c r="K232" s="1977">
        <f>K231-G232</f>
        <v>23844891</v>
      </c>
    </row>
    <row r="233" spans="1:11">
      <c r="A233" s="554"/>
      <c r="B233" s="5651"/>
      <c r="C233" s="461" t="s">
        <v>1958</v>
      </c>
      <c r="D233" s="5705" t="s">
        <v>1960</v>
      </c>
      <c r="E233" s="5715"/>
      <c r="F233" s="5709"/>
      <c r="G233" s="5709"/>
      <c r="H233" s="515"/>
      <c r="I233" s="5709"/>
      <c r="J233" s="595"/>
      <c r="K233" s="1978"/>
    </row>
    <row r="234" spans="1:11">
      <c r="A234" s="554"/>
      <c r="B234" s="5649"/>
      <c r="C234" s="532"/>
      <c r="D234" s="576"/>
      <c r="E234" s="582"/>
      <c r="F234" s="577"/>
      <c r="G234" s="577"/>
      <c r="H234" s="600"/>
      <c r="I234" s="577"/>
      <c r="J234" s="585">
        <v>1500</v>
      </c>
      <c r="K234" s="1978">
        <f>K232+J234</f>
        <v>23846391</v>
      </c>
    </row>
    <row r="235" spans="1:11">
      <c r="A235" s="557"/>
      <c r="B235" s="5666"/>
      <c r="C235" s="457" t="s">
        <v>781</v>
      </c>
      <c r="D235" s="5704" t="s">
        <v>1959</v>
      </c>
      <c r="E235" s="1136" t="s">
        <v>1961</v>
      </c>
      <c r="F235" s="5708"/>
      <c r="G235" s="5708">
        <v>31140</v>
      </c>
      <c r="H235" s="537"/>
      <c r="I235" s="5708"/>
      <c r="J235" s="595"/>
      <c r="K235" s="1977">
        <f>K234-G235</f>
        <v>23815251</v>
      </c>
    </row>
    <row r="236" spans="1:11">
      <c r="A236" s="554"/>
      <c r="B236" s="5667"/>
      <c r="C236" s="461" t="s">
        <v>2245</v>
      </c>
      <c r="D236" s="5705" t="s">
        <v>1960</v>
      </c>
      <c r="E236" s="5715"/>
      <c r="F236" s="5709"/>
      <c r="G236" s="5709"/>
      <c r="H236" s="515"/>
      <c r="I236" s="5709"/>
      <c r="J236" s="595"/>
      <c r="K236" s="1978"/>
    </row>
    <row r="237" spans="1:11">
      <c r="A237" s="554"/>
      <c r="B237" s="5649"/>
      <c r="C237" s="532"/>
      <c r="D237" s="576"/>
      <c r="E237" s="582"/>
      <c r="F237" s="577"/>
      <c r="G237" s="577"/>
      <c r="H237" s="600"/>
      <c r="I237" s="577"/>
      <c r="J237" s="585">
        <v>1500</v>
      </c>
      <c r="K237" s="1978">
        <f>K235+J237</f>
        <v>23816751</v>
      </c>
    </row>
    <row r="238" spans="1:11">
      <c r="A238" s="557"/>
      <c r="B238" s="5650"/>
      <c r="C238" s="457" t="s">
        <v>781</v>
      </c>
      <c r="D238" s="5704" t="s">
        <v>1959</v>
      </c>
      <c r="E238" s="1136" t="s">
        <v>1961</v>
      </c>
      <c r="F238" s="5708"/>
      <c r="G238" s="5708">
        <v>39140</v>
      </c>
      <c r="H238" s="537"/>
      <c r="I238" s="5708"/>
      <c r="J238" s="595"/>
      <c r="K238" s="1977">
        <f>K237-G238</f>
        <v>23777611</v>
      </c>
    </row>
    <row r="239" spans="1:11">
      <c r="A239" s="554"/>
      <c r="B239" s="5651"/>
      <c r="C239" s="461" t="s">
        <v>2246</v>
      </c>
      <c r="D239" s="5705" t="s">
        <v>1960</v>
      </c>
      <c r="E239" s="5715"/>
      <c r="F239" s="5709"/>
      <c r="G239" s="5709"/>
      <c r="H239" s="515"/>
      <c r="I239" s="5709"/>
      <c r="J239" s="595"/>
      <c r="K239" s="1978"/>
    </row>
    <row r="240" spans="1:11">
      <c r="A240" s="554"/>
      <c r="B240" s="5649"/>
      <c r="C240" s="532"/>
      <c r="D240" s="576"/>
      <c r="E240" s="582"/>
      <c r="F240" s="577"/>
      <c r="G240" s="577"/>
      <c r="H240" s="600"/>
      <c r="I240" s="577"/>
      <c r="J240" s="585">
        <v>1500</v>
      </c>
      <c r="K240" s="1978">
        <f>K238+J240</f>
        <v>23779111</v>
      </c>
    </row>
    <row r="241" spans="1:11">
      <c r="A241" s="557"/>
      <c r="B241" s="5650"/>
      <c r="C241" s="457" t="s">
        <v>781</v>
      </c>
      <c r="D241" s="5704" t="s">
        <v>1959</v>
      </c>
      <c r="E241" s="1136" t="s">
        <v>1961</v>
      </c>
      <c r="F241" s="5708"/>
      <c r="G241" s="5708">
        <v>24140</v>
      </c>
      <c r="H241" s="537"/>
      <c r="I241" s="5708"/>
      <c r="J241" s="595"/>
      <c r="K241" s="1977">
        <f>K240-G241</f>
        <v>23754971</v>
      </c>
    </row>
    <row r="242" spans="1:11">
      <c r="A242" s="554"/>
      <c r="B242" s="5651"/>
      <c r="C242" s="461" t="s">
        <v>2247</v>
      </c>
      <c r="D242" s="5705" t="s">
        <v>1960</v>
      </c>
      <c r="E242" s="5715"/>
      <c r="F242" s="5709"/>
      <c r="G242" s="5709"/>
      <c r="H242" s="515"/>
      <c r="I242" s="5709"/>
      <c r="J242" s="595"/>
      <c r="K242" s="1978"/>
    </row>
    <row r="243" spans="1:11">
      <c r="A243" s="554"/>
      <c r="B243" s="5649"/>
      <c r="C243" s="532"/>
      <c r="D243" s="576"/>
      <c r="E243" s="582"/>
      <c r="F243" s="577"/>
      <c r="G243" s="577"/>
      <c r="H243" s="600"/>
      <c r="I243" s="577"/>
      <c r="J243" s="585">
        <v>1500</v>
      </c>
      <c r="K243" s="1978">
        <f>K241+J243</f>
        <v>23756471</v>
      </c>
    </row>
    <row r="244" spans="1:11">
      <c r="A244" s="557"/>
      <c r="B244" s="5650"/>
      <c r="C244" s="491" t="s">
        <v>781</v>
      </c>
      <c r="D244" s="5704" t="s">
        <v>632</v>
      </c>
      <c r="E244" s="5706" t="s">
        <v>74</v>
      </c>
      <c r="F244" s="537"/>
      <c r="G244" s="5708">
        <v>75140</v>
      </c>
      <c r="H244" s="5708"/>
      <c r="I244" s="5708"/>
      <c r="J244" s="5708"/>
      <c r="K244" s="1977">
        <f>K243-G244</f>
        <v>23681331</v>
      </c>
    </row>
    <row r="245" spans="1:11">
      <c r="A245" s="554"/>
      <c r="B245" s="5651"/>
      <c r="C245" s="487" t="s">
        <v>1005</v>
      </c>
      <c r="D245" s="5705" t="s">
        <v>956</v>
      </c>
      <c r="E245" s="5707"/>
      <c r="F245" s="537"/>
      <c r="G245" s="5709"/>
      <c r="H245" s="5709"/>
      <c r="I245" s="5709"/>
      <c r="J245" s="5709"/>
      <c r="K245" s="1978"/>
    </row>
    <row r="246" spans="1:11">
      <c r="A246" s="554"/>
      <c r="B246" s="5649"/>
      <c r="C246" s="532"/>
      <c r="D246" s="576"/>
      <c r="E246" s="582"/>
      <c r="F246" s="586"/>
      <c r="G246" s="586"/>
      <c r="H246" s="575"/>
      <c r="I246" s="575"/>
      <c r="J246" s="575">
        <v>1500</v>
      </c>
      <c r="K246" s="1978">
        <f>K244+J246</f>
        <v>23682831</v>
      </c>
    </row>
    <row r="247" spans="1:11">
      <c r="A247" s="557"/>
      <c r="B247" s="5650"/>
      <c r="C247" s="525" t="s">
        <v>778</v>
      </c>
      <c r="D247" s="5704" t="s">
        <v>632</v>
      </c>
      <c r="E247" s="5706" t="s">
        <v>74</v>
      </c>
      <c r="F247" s="5708"/>
      <c r="G247" s="5708">
        <v>88140</v>
      </c>
      <c r="H247" s="5708"/>
      <c r="I247" s="5708"/>
      <c r="J247" s="5708"/>
      <c r="K247" s="1977">
        <f>K246-G247</f>
        <v>23594691</v>
      </c>
    </row>
    <row r="248" spans="1:11">
      <c r="A248" s="554"/>
      <c r="B248" s="5651"/>
      <c r="C248" s="539" t="s">
        <v>1004</v>
      </c>
      <c r="D248" s="5705" t="s">
        <v>956</v>
      </c>
      <c r="E248" s="5707"/>
      <c r="F248" s="5709"/>
      <c r="G248" s="5709"/>
      <c r="H248" s="5709"/>
      <c r="I248" s="5709"/>
      <c r="J248" s="5709"/>
      <c r="K248" s="1978"/>
    </row>
    <row r="249" spans="1:11">
      <c r="A249" s="554"/>
      <c r="B249" s="5649"/>
      <c r="C249" s="528"/>
      <c r="D249" s="576"/>
      <c r="E249" s="1982"/>
      <c r="F249" s="1983"/>
      <c r="G249" s="1983"/>
      <c r="H249" s="575"/>
      <c r="I249" s="1983"/>
      <c r="J249" s="1983">
        <v>1500</v>
      </c>
      <c r="K249" s="1978">
        <f>K247+J249</f>
        <v>23596191</v>
      </c>
    </row>
    <row r="250" spans="1:11">
      <c r="A250" s="557"/>
      <c r="B250" s="5650"/>
      <c r="C250" s="517" t="s">
        <v>821</v>
      </c>
      <c r="D250" s="5720" t="s">
        <v>2118</v>
      </c>
      <c r="E250" s="5706" t="s">
        <v>2119</v>
      </c>
      <c r="F250" s="5716"/>
      <c r="G250" s="5708">
        <v>239433</v>
      </c>
      <c r="H250" s="537"/>
      <c r="I250" s="5708"/>
      <c r="J250" s="923"/>
      <c r="K250" s="1977">
        <f>K249-G250</f>
        <v>23356758</v>
      </c>
    </row>
    <row r="251" spans="1:11">
      <c r="A251" s="554"/>
      <c r="B251" s="5651"/>
      <c r="C251" s="555" t="s">
        <v>2117</v>
      </c>
      <c r="D251" s="5705" t="s">
        <v>2107</v>
      </c>
      <c r="E251" s="5707"/>
      <c r="F251" s="5709"/>
      <c r="G251" s="5709"/>
      <c r="H251" s="515"/>
      <c r="I251" s="5709"/>
      <c r="J251" s="460"/>
      <c r="K251" s="1978"/>
    </row>
    <row r="252" spans="1:11">
      <c r="A252" s="554"/>
      <c r="B252" s="5649"/>
      <c r="C252" s="532"/>
      <c r="D252" s="528"/>
      <c r="E252" s="584"/>
      <c r="F252" s="577"/>
      <c r="G252" s="577"/>
      <c r="H252" s="600"/>
      <c r="I252" s="577"/>
      <c r="J252" s="604">
        <v>1800</v>
      </c>
      <c r="K252" s="1978">
        <f>K250+J252</f>
        <v>23358558</v>
      </c>
    </row>
    <row r="253" spans="1:11">
      <c r="A253" s="557"/>
      <c r="B253" s="5650"/>
      <c r="C253" s="556" t="s">
        <v>1710</v>
      </c>
      <c r="D253" s="5704" t="s">
        <v>1312</v>
      </c>
      <c r="E253" s="5706" t="s">
        <v>1326</v>
      </c>
      <c r="F253" s="5708"/>
      <c r="G253" s="5708">
        <v>182390</v>
      </c>
      <c r="H253" s="5708"/>
      <c r="I253" s="5708"/>
      <c r="J253" s="5717"/>
      <c r="K253" s="1977">
        <f>K252-G253</f>
        <v>23176168</v>
      </c>
    </row>
    <row r="254" spans="1:11">
      <c r="A254" s="554"/>
      <c r="B254" s="5651"/>
      <c r="C254" s="555" t="s">
        <v>2184</v>
      </c>
      <c r="D254" s="5705" t="s">
        <v>1313</v>
      </c>
      <c r="E254" s="5707"/>
      <c r="F254" s="5709"/>
      <c r="G254" s="5709"/>
      <c r="H254" s="5709"/>
      <c r="I254" s="5709"/>
      <c r="J254" s="5718"/>
      <c r="K254" s="1978"/>
    </row>
    <row r="255" spans="1:11">
      <c r="A255" s="554"/>
      <c r="B255" s="5649"/>
      <c r="C255" s="2197"/>
      <c r="D255" s="576"/>
      <c r="E255" s="582"/>
      <c r="F255" s="2199"/>
      <c r="G255" s="575"/>
      <c r="H255" s="586"/>
      <c r="I255" s="575"/>
      <c r="J255" s="585">
        <v>1500</v>
      </c>
      <c r="K255" s="1978">
        <f>K253+J255</f>
        <v>23177668</v>
      </c>
    </row>
    <row r="256" spans="1:11">
      <c r="A256" s="557"/>
      <c r="B256" s="5650"/>
      <c r="C256" s="665" t="s">
        <v>815</v>
      </c>
      <c r="D256" s="5704" t="s">
        <v>1591</v>
      </c>
      <c r="E256" s="5706" t="s">
        <v>1601</v>
      </c>
      <c r="F256" s="5708"/>
      <c r="G256" s="5708">
        <v>85061</v>
      </c>
      <c r="H256" s="5708"/>
      <c r="I256" s="5708"/>
      <c r="J256" s="5717"/>
      <c r="K256" s="1977">
        <f>K255-G256</f>
        <v>23092607</v>
      </c>
    </row>
    <row r="257" spans="1:11">
      <c r="A257" s="554"/>
      <c r="B257" s="5651"/>
      <c r="C257" s="538" t="s">
        <v>2272</v>
      </c>
      <c r="D257" s="5705" t="s">
        <v>956</v>
      </c>
      <c r="E257" s="533"/>
      <c r="F257" s="5709"/>
      <c r="G257" s="5709"/>
      <c r="H257" s="5709"/>
      <c r="I257" s="5709"/>
      <c r="J257" s="5718"/>
      <c r="K257" s="1978"/>
    </row>
    <row r="258" spans="1:11">
      <c r="A258" s="554"/>
      <c r="B258" s="5649"/>
      <c r="C258" s="528"/>
      <c r="D258" s="576"/>
      <c r="E258" s="582"/>
      <c r="F258" s="2199"/>
      <c r="G258" s="575"/>
      <c r="H258" s="586"/>
      <c r="I258" s="575"/>
      <c r="J258" s="585">
        <v>1800</v>
      </c>
      <c r="K258" s="1978">
        <f>K256+J258</f>
        <v>23094407</v>
      </c>
    </row>
    <row r="259" spans="1:11">
      <c r="A259" s="557"/>
      <c r="B259" s="5650"/>
      <c r="C259" s="499" t="s">
        <v>781</v>
      </c>
      <c r="D259" s="5704" t="s">
        <v>1591</v>
      </c>
      <c r="E259" s="5706" t="s">
        <v>1601</v>
      </c>
      <c r="F259" s="537"/>
      <c r="G259" s="5708">
        <v>10390</v>
      </c>
      <c r="H259" s="5708"/>
      <c r="I259" s="5708"/>
      <c r="J259" s="5708"/>
      <c r="K259" s="1977">
        <f>K258-G259</f>
        <v>23084017</v>
      </c>
    </row>
    <row r="260" spans="1:11">
      <c r="A260" s="554"/>
      <c r="B260" s="5651"/>
      <c r="C260" s="477" t="s">
        <v>2273</v>
      </c>
      <c r="D260" s="5705" t="s">
        <v>956</v>
      </c>
      <c r="E260" s="533"/>
      <c r="F260" s="537"/>
      <c r="G260" s="5709"/>
      <c r="H260" s="5709"/>
      <c r="I260" s="5709"/>
      <c r="J260" s="5709"/>
      <c r="K260" s="1978"/>
    </row>
    <row r="261" spans="1:11">
      <c r="A261" s="554"/>
      <c r="B261" s="5649"/>
      <c r="C261" s="532"/>
      <c r="D261" s="576"/>
      <c r="E261" s="582"/>
      <c r="F261" s="586"/>
      <c r="G261" s="586"/>
      <c r="H261" s="575"/>
      <c r="I261" s="575"/>
      <c r="J261" s="575">
        <v>1500</v>
      </c>
      <c r="K261" s="1978">
        <f>K259+J261</f>
        <v>23085517</v>
      </c>
    </row>
    <row r="262" spans="1:11">
      <c r="A262" s="557"/>
      <c r="B262" s="5650"/>
      <c r="C262" s="545" t="s">
        <v>1109</v>
      </c>
      <c r="D262" s="5704" t="s">
        <v>1471</v>
      </c>
      <c r="E262" s="5706" t="s">
        <v>1469</v>
      </c>
      <c r="F262" s="5708"/>
      <c r="G262" s="5708">
        <v>502500</v>
      </c>
      <c r="H262" s="5708"/>
      <c r="I262" s="5708"/>
      <c r="J262" s="5717"/>
      <c r="K262" s="2195">
        <f>K261-G262</f>
        <v>22583017</v>
      </c>
    </row>
    <row r="263" spans="1:11">
      <c r="A263" s="554"/>
      <c r="B263" s="5651"/>
      <c r="C263" s="538" t="s">
        <v>1468</v>
      </c>
      <c r="D263" s="5705" t="s">
        <v>1325</v>
      </c>
      <c r="E263" s="5707"/>
      <c r="F263" s="5709"/>
      <c r="G263" s="5709"/>
      <c r="H263" s="5709"/>
      <c r="I263" s="5709"/>
      <c r="J263" s="5718"/>
      <c r="K263" s="2195"/>
    </row>
    <row r="264" spans="1:11">
      <c r="A264" s="554"/>
      <c r="B264" s="5649"/>
      <c r="C264" s="532"/>
      <c r="D264" s="576"/>
      <c r="E264" s="582"/>
      <c r="F264" s="577"/>
      <c r="G264" s="577"/>
      <c r="H264" s="600"/>
      <c r="I264" s="577"/>
      <c r="J264" s="604">
        <v>1800</v>
      </c>
      <c r="K264" s="5673">
        <f>K262+J264</f>
        <v>22584817</v>
      </c>
    </row>
    <row r="265" spans="1:11">
      <c r="A265" s="557"/>
      <c r="B265" s="5706" t="s">
        <v>2291</v>
      </c>
      <c r="C265" s="517" t="s">
        <v>821</v>
      </c>
      <c r="D265" s="5704" t="s">
        <v>2115</v>
      </c>
      <c r="E265" s="5706" t="s">
        <v>2116</v>
      </c>
      <c r="F265" s="5716"/>
      <c r="G265" s="5708">
        <v>187474</v>
      </c>
      <c r="H265" s="537"/>
      <c r="I265" s="5708"/>
      <c r="J265" s="923"/>
      <c r="K265" s="1977">
        <f>K264-G265</f>
        <v>22397343</v>
      </c>
    </row>
    <row r="266" spans="1:11">
      <c r="A266" s="554"/>
      <c r="B266" s="5707"/>
      <c r="C266" s="555" t="s">
        <v>2292</v>
      </c>
      <c r="D266" s="5705" t="s">
        <v>2107</v>
      </c>
      <c r="E266" s="5707"/>
      <c r="F266" s="5709"/>
      <c r="G266" s="5709"/>
      <c r="H266" s="515"/>
      <c r="I266" s="5709"/>
      <c r="J266" s="460"/>
      <c r="K266" s="1978"/>
    </row>
    <row r="267" spans="1:11">
      <c r="A267" s="554"/>
      <c r="B267" s="5712"/>
      <c r="C267" s="532"/>
      <c r="D267" s="528"/>
      <c r="E267" s="584"/>
      <c r="F267" s="577"/>
      <c r="G267" s="577"/>
      <c r="H267" s="600"/>
      <c r="I267" s="577"/>
      <c r="J267" s="604">
        <v>1800</v>
      </c>
      <c r="K267" s="2035">
        <f>K265+J267</f>
        <v>22399143</v>
      </c>
    </row>
    <row r="268" spans="1:11">
      <c r="A268" s="557"/>
      <c r="B268" s="5650"/>
      <c r="C268" s="499" t="s">
        <v>781</v>
      </c>
      <c r="D268" s="5704" t="s">
        <v>2163</v>
      </c>
      <c r="E268" s="5706" t="s">
        <v>2164</v>
      </c>
      <c r="F268" s="5646"/>
      <c r="G268" s="5646">
        <v>15390</v>
      </c>
      <c r="H268" s="5646"/>
      <c r="I268" s="5646"/>
      <c r="J268" s="5664"/>
      <c r="K268" s="1977">
        <f>K267-G268</f>
        <v>22383753</v>
      </c>
    </row>
    <row r="269" spans="1:11">
      <c r="A269" s="554"/>
      <c r="B269" s="5651"/>
      <c r="C269" s="477" t="s">
        <v>2293</v>
      </c>
      <c r="D269" s="5705" t="s">
        <v>1819</v>
      </c>
      <c r="E269" s="5707"/>
      <c r="F269" s="5647"/>
      <c r="G269" s="5647"/>
      <c r="H269" s="5647"/>
      <c r="I269" s="5647"/>
      <c r="J269" s="5665"/>
      <c r="K269" s="1978"/>
    </row>
    <row r="270" spans="1:11">
      <c r="A270" s="554"/>
      <c r="B270" s="5649"/>
      <c r="C270" s="2197"/>
      <c r="D270" s="602"/>
      <c r="E270" s="605"/>
      <c r="F270" s="2199"/>
      <c r="G270" s="575"/>
      <c r="H270" s="586"/>
      <c r="I270" s="575"/>
      <c r="J270" s="585">
        <v>1500</v>
      </c>
      <c r="K270" s="1978">
        <f>K268+J270</f>
        <v>22385253</v>
      </c>
    </row>
    <row r="271" spans="1:11">
      <c r="A271" s="557"/>
      <c r="B271" s="5650"/>
      <c r="C271" s="556" t="s">
        <v>1710</v>
      </c>
      <c r="D271" s="5704" t="s">
        <v>457</v>
      </c>
      <c r="E271" s="1136" t="s">
        <v>459</v>
      </c>
      <c r="F271" s="5708"/>
      <c r="G271" s="5713"/>
      <c r="H271" s="5708"/>
      <c r="I271" s="5708">
        <v>27390</v>
      </c>
      <c r="J271" s="5717"/>
      <c r="K271" s="1977">
        <f>K270-I271</f>
        <v>22357863</v>
      </c>
    </row>
    <row r="272" spans="1:11">
      <c r="A272" s="554"/>
      <c r="B272" s="5651"/>
      <c r="C272" s="555" t="s">
        <v>1762</v>
      </c>
      <c r="D272" s="5705" t="s">
        <v>1893</v>
      </c>
      <c r="E272" s="5715"/>
      <c r="F272" s="5709"/>
      <c r="G272" s="5714"/>
      <c r="H272" s="5709"/>
      <c r="I272" s="5709"/>
      <c r="J272" s="5718"/>
      <c r="K272" s="1978"/>
    </row>
    <row r="273" spans="1:11">
      <c r="A273" s="554"/>
      <c r="B273" s="5649"/>
      <c r="C273" s="532"/>
      <c r="D273" s="576"/>
      <c r="E273" s="582"/>
      <c r="F273" s="577"/>
      <c r="G273" s="577"/>
      <c r="H273" s="600"/>
      <c r="I273" s="577"/>
      <c r="J273" s="604">
        <v>1500</v>
      </c>
      <c r="K273" s="1978">
        <f>K271+J273</f>
        <v>22359363</v>
      </c>
    </row>
    <row r="274" spans="1:11">
      <c r="A274" s="557"/>
      <c r="B274" s="5650"/>
      <c r="C274" s="556" t="s">
        <v>1710</v>
      </c>
      <c r="D274" s="5653" t="s">
        <v>2294</v>
      </c>
      <c r="E274" s="5650" t="s">
        <v>2295</v>
      </c>
      <c r="F274" s="9492"/>
      <c r="G274" s="9492">
        <v>43140</v>
      </c>
      <c r="H274" s="9492"/>
      <c r="I274" s="9492"/>
      <c r="J274" s="9492"/>
      <c r="K274" s="1977">
        <f>K273-G274</f>
        <v>22316223</v>
      </c>
    </row>
    <row r="275" spans="1:11">
      <c r="A275" s="554"/>
      <c r="B275" s="5651"/>
      <c r="C275" s="555" t="s">
        <v>2296</v>
      </c>
      <c r="D275" s="5654" t="s">
        <v>746</v>
      </c>
      <c r="E275" s="5651"/>
      <c r="F275" s="9493"/>
      <c r="G275" s="9493"/>
      <c r="H275" s="9493"/>
      <c r="I275" s="9493"/>
      <c r="J275" s="9493"/>
      <c r="K275" s="1978"/>
    </row>
    <row r="276" spans="1:11">
      <c r="A276" s="554"/>
      <c r="B276" s="5649"/>
      <c r="C276" s="532"/>
      <c r="D276" s="576"/>
      <c r="E276" s="584"/>
      <c r="F276" s="575"/>
      <c r="G276" s="575"/>
      <c r="H276" s="575"/>
      <c r="I276" s="575"/>
      <c r="J276" s="575">
        <v>1500</v>
      </c>
      <c r="K276" s="1978">
        <f>K274+J276</f>
        <v>22317723</v>
      </c>
    </row>
    <row r="277" spans="1:11">
      <c r="A277" s="557"/>
      <c r="B277" s="5650"/>
      <c r="C277" s="517" t="s">
        <v>815</v>
      </c>
      <c r="D277" s="5704" t="s">
        <v>160</v>
      </c>
      <c r="E277" s="5706" t="s">
        <v>162</v>
      </c>
      <c r="F277" s="5708"/>
      <c r="G277" s="5708">
        <v>522593</v>
      </c>
      <c r="H277" s="5708"/>
      <c r="I277" s="5708"/>
      <c r="J277" s="595"/>
      <c r="K277" s="1977">
        <f>K276-G277</f>
        <v>21795130</v>
      </c>
    </row>
    <row r="278" spans="1:11">
      <c r="A278" s="554"/>
      <c r="B278" s="5651"/>
      <c r="C278" s="563" t="s">
        <v>849</v>
      </c>
      <c r="D278" s="5705" t="s">
        <v>850</v>
      </c>
      <c r="E278" s="5707"/>
      <c r="F278" s="5709"/>
      <c r="G278" s="5709"/>
      <c r="H278" s="5709"/>
      <c r="I278" s="5709"/>
      <c r="J278" s="559"/>
      <c r="K278" s="1978"/>
    </row>
    <row r="279" spans="1:11">
      <c r="A279" s="554"/>
      <c r="B279" s="5649"/>
      <c r="C279" s="532"/>
      <c r="D279" s="576"/>
      <c r="E279" s="582"/>
      <c r="F279" s="575"/>
      <c r="G279" s="575"/>
      <c r="H279" s="600"/>
      <c r="I279" s="577"/>
      <c r="J279" s="585">
        <v>1800</v>
      </c>
      <c r="K279" s="1978">
        <f>K277+J279</f>
        <v>21796930</v>
      </c>
    </row>
    <row r="280" spans="1:11">
      <c r="A280" s="557"/>
      <c r="B280" s="5650"/>
      <c r="C280" s="556" t="s">
        <v>869</v>
      </c>
      <c r="D280" s="5704" t="s">
        <v>160</v>
      </c>
      <c r="E280" s="5706" t="s">
        <v>162</v>
      </c>
      <c r="F280" s="5708"/>
      <c r="G280" s="5708">
        <v>292935</v>
      </c>
      <c r="H280" s="534"/>
      <c r="I280" s="5708"/>
      <c r="J280" s="595"/>
      <c r="K280" s="1977">
        <f>K279-G280</f>
        <v>21503995</v>
      </c>
    </row>
    <row r="281" spans="1:11">
      <c r="A281" s="554"/>
      <c r="B281" s="5651"/>
      <c r="C281" s="555" t="s">
        <v>1781</v>
      </c>
      <c r="D281" s="5705" t="s">
        <v>850</v>
      </c>
      <c r="E281" s="5707"/>
      <c r="F281" s="5709"/>
      <c r="G281" s="5709"/>
      <c r="H281" s="515"/>
      <c r="I281" s="5709"/>
      <c r="J281" s="559"/>
      <c r="K281" s="1978"/>
    </row>
    <row r="282" spans="1:11">
      <c r="A282" s="554"/>
      <c r="B282" s="5649"/>
      <c r="C282" s="532"/>
      <c r="D282" s="576"/>
      <c r="E282" s="582"/>
      <c r="F282" s="577"/>
      <c r="G282" s="577"/>
      <c r="H282" s="600"/>
      <c r="I282" s="577"/>
      <c r="J282" s="585">
        <v>1650</v>
      </c>
      <c r="K282" s="1978">
        <f>K280+J282</f>
        <v>21505645</v>
      </c>
    </row>
    <row r="283" spans="1:11">
      <c r="A283" s="557"/>
      <c r="B283" s="5650"/>
      <c r="C283" s="556" t="s">
        <v>781</v>
      </c>
      <c r="D283" s="5704" t="s">
        <v>1255</v>
      </c>
      <c r="E283" s="5706" t="s">
        <v>1256</v>
      </c>
      <c r="F283" s="5708"/>
      <c r="G283" s="5708"/>
      <c r="H283" s="537"/>
      <c r="I283" s="5708">
        <v>55340</v>
      </c>
      <c r="J283" s="595"/>
      <c r="K283" s="1977">
        <f>K282-I283</f>
        <v>21450305</v>
      </c>
    </row>
    <row r="284" spans="1:11">
      <c r="A284" s="554"/>
      <c r="B284" s="5651"/>
      <c r="C284" s="555" t="s">
        <v>1161</v>
      </c>
      <c r="D284" s="5705" t="s">
        <v>746</v>
      </c>
      <c r="E284" s="5707"/>
      <c r="F284" s="5709"/>
      <c r="G284" s="5709"/>
      <c r="H284" s="515"/>
      <c r="I284" s="5709"/>
      <c r="J284" s="595"/>
      <c r="K284" s="1978"/>
    </row>
    <row r="285" spans="1:11">
      <c r="A285" s="554"/>
      <c r="B285" s="5649"/>
      <c r="C285" s="532"/>
      <c r="D285" s="576"/>
      <c r="E285" s="582"/>
      <c r="F285" s="577"/>
      <c r="G285" s="577"/>
      <c r="H285" s="600"/>
      <c r="I285" s="577"/>
      <c r="J285" s="585">
        <v>1500</v>
      </c>
      <c r="K285" s="2035">
        <f>K283+J285</f>
        <v>21451805</v>
      </c>
    </row>
    <row r="286" spans="1:11">
      <c r="A286" s="557"/>
      <c r="B286" s="5650"/>
      <c r="C286" s="556" t="s">
        <v>781</v>
      </c>
      <c r="D286" s="5704" t="s">
        <v>1255</v>
      </c>
      <c r="E286" s="5706" t="s">
        <v>1256</v>
      </c>
      <c r="F286" s="5708"/>
      <c r="G286" s="5708"/>
      <c r="H286" s="537"/>
      <c r="I286" s="5708">
        <v>24140</v>
      </c>
      <c r="J286" s="595"/>
      <c r="K286" s="1977">
        <f>K285-I286</f>
        <v>21427665</v>
      </c>
    </row>
    <row r="287" spans="1:11">
      <c r="A287" s="554"/>
      <c r="B287" s="5651"/>
      <c r="C287" s="555" t="s">
        <v>2200</v>
      </c>
      <c r="D287" s="5705" t="s">
        <v>746</v>
      </c>
      <c r="E287" s="5707"/>
      <c r="F287" s="5709"/>
      <c r="G287" s="5709"/>
      <c r="H287" s="515"/>
      <c r="I287" s="5709"/>
      <c r="J287" s="595"/>
      <c r="K287" s="1978"/>
    </row>
    <row r="288" spans="1:11">
      <c r="A288" s="554"/>
      <c r="B288" s="5649"/>
      <c r="C288" s="532"/>
      <c r="D288" s="576"/>
      <c r="E288" s="582"/>
      <c r="F288" s="577"/>
      <c r="G288" s="577"/>
      <c r="H288" s="600"/>
      <c r="I288" s="577"/>
      <c r="J288" s="585">
        <v>1500</v>
      </c>
      <c r="K288" s="1978">
        <f>K286+J288</f>
        <v>21429165</v>
      </c>
    </row>
    <row r="289" spans="1:11">
      <c r="A289" s="557"/>
      <c r="B289" s="5650"/>
      <c r="C289" s="556" t="s">
        <v>1109</v>
      </c>
      <c r="D289" s="5704" t="s">
        <v>1591</v>
      </c>
      <c r="E289" s="5706" t="s">
        <v>1601</v>
      </c>
      <c r="F289" s="5708"/>
      <c r="G289" s="5708">
        <v>502500</v>
      </c>
      <c r="H289" s="5708"/>
      <c r="I289" s="5708"/>
      <c r="J289" s="5717"/>
      <c r="K289" s="1977">
        <f>K288-G289</f>
        <v>20926665</v>
      </c>
    </row>
    <row r="290" spans="1:11">
      <c r="A290" s="554"/>
      <c r="B290" s="5651"/>
      <c r="C290" s="555" t="s">
        <v>1590</v>
      </c>
      <c r="D290" s="5705" t="s">
        <v>956</v>
      </c>
      <c r="E290" s="533"/>
      <c r="F290" s="5709"/>
      <c r="G290" s="5709"/>
      <c r="H290" s="5709"/>
      <c r="I290" s="5709"/>
      <c r="J290" s="5718"/>
      <c r="K290" s="1978"/>
    </row>
    <row r="291" spans="1:11">
      <c r="A291" s="554"/>
      <c r="B291" s="5649"/>
      <c r="C291" s="532"/>
      <c r="D291" s="576"/>
      <c r="E291" s="582"/>
      <c r="F291" s="575"/>
      <c r="G291" s="575"/>
      <c r="H291" s="586"/>
      <c r="I291" s="575"/>
      <c r="J291" s="604">
        <v>1800</v>
      </c>
      <c r="K291" s="1978">
        <f>K289+J291</f>
        <v>20928465</v>
      </c>
    </row>
    <row r="292" spans="1:11">
      <c r="A292" s="557"/>
      <c r="B292" s="5650"/>
      <c r="C292" s="457" t="s">
        <v>781</v>
      </c>
      <c r="D292" s="5704" t="s">
        <v>1845</v>
      </c>
      <c r="E292" s="5706"/>
      <c r="F292" s="5708"/>
      <c r="G292" s="5708"/>
      <c r="H292" s="537"/>
      <c r="I292" s="5708">
        <v>88140</v>
      </c>
      <c r="J292" s="595"/>
      <c r="K292" s="1977">
        <f>K291-I292</f>
        <v>20840325</v>
      </c>
    </row>
    <row r="293" spans="1:11">
      <c r="A293" s="554"/>
      <c r="B293" s="5651"/>
      <c r="C293" s="461" t="s">
        <v>1061</v>
      </c>
      <c r="D293" s="5705"/>
      <c r="E293" s="5707"/>
      <c r="F293" s="5709"/>
      <c r="G293" s="5709"/>
      <c r="H293" s="515"/>
      <c r="I293" s="5709"/>
      <c r="J293" s="559"/>
      <c r="K293" s="1978"/>
    </row>
    <row r="294" spans="1:11">
      <c r="A294" s="554"/>
      <c r="B294" s="5649"/>
      <c r="C294" s="532"/>
      <c r="D294" s="576"/>
      <c r="E294" s="582"/>
      <c r="F294" s="577"/>
      <c r="G294" s="577"/>
      <c r="H294" s="600"/>
      <c r="I294" s="577"/>
      <c r="J294" s="604">
        <v>1500</v>
      </c>
      <c r="K294" s="1978">
        <f>K292+J294</f>
        <v>20841825</v>
      </c>
    </row>
    <row r="295" spans="1:11">
      <c r="A295" s="557"/>
      <c r="B295" s="5650"/>
      <c r="C295" s="457" t="s">
        <v>781</v>
      </c>
      <c r="D295" s="5704" t="s">
        <v>1845</v>
      </c>
      <c r="E295" s="5706"/>
      <c r="F295" s="5708"/>
      <c r="G295" s="5708"/>
      <c r="H295" s="537"/>
      <c r="I295" s="5708">
        <v>227640</v>
      </c>
      <c r="J295" s="595"/>
      <c r="K295" s="1977">
        <f>K294-I295</f>
        <v>20614185</v>
      </c>
    </row>
    <row r="296" spans="1:11">
      <c r="A296" s="554"/>
      <c r="B296" s="5651"/>
      <c r="C296" s="461" t="s">
        <v>2297</v>
      </c>
      <c r="D296" s="5705"/>
      <c r="E296" s="5707"/>
      <c r="F296" s="5709"/>
      <c r="G296" s="5709"/>
      <c r="H296" s="515"/>
      <c r="I296" s="5709"/>
      <c r="J296" s="559"/>
      <c r="K296" s="1978"/>
    </row>
    <row r="297" spans="1:11">
      <c r="A297" s="554"/>
      <c r="B297" s="5649"/>
      <c r="C297" s="532"/>
      <c r="D297" s="576"/>
      <c r="E297" s="582"/>
      <c r="F297" s="577"/>
      <c r="G297" s="577"/>
      <c r="H297" s="600"/>
      <c r="I297" s="577"/>
      <c r="J297" s="604">
        <v>1500</v>
      </c>
      <c r="K297" s="2035">
        <f>K295+J297</f>
        <v>20615685</v>
      </c>
    </row>
    <row r="298" spans="1:11">
      <c r="A298" s="525"/>
      <c r="B298" s="5650"/>
      <c r="C298" s="474" t="s">
        <v>821</v>
      </c>
      <c r="D298" s="5704" t="s">
        <v>790</v>
      </c>
      <c r="E298" s="5706" t="s">
        <v>877</v>
      </c>
      <c r="F298" s="5708"/>
      <c r="G298" s="5713">
        <v>84990</v>
      </c>
      <c r="H298" s="537"/>
      <c r="I298" s="1975"/>
      <c r="J298" s="595"/>
      <c r="K298" s="1977">
        <f>K297-G298</f>
        <v>20530695</v>
      </c>
    </row>
    <row r="299" spans="1:11">
      <c r="A299" s="554"/>
      <c r="B299" s="5651"/>
      <c r="C299" s="477" t="s">
        <v>827</v>
      </c>
      <c r="D299" s="5705" t="s">
        <v>304</v>
      </c>
      <c r="E299" s="5707"/>
      <c r="F299" s="5709"/>
      <c r="G299" s="5714"/>
      <c r="H299" s="515"/>
      <c r="I299" s="1976"/>
      <c r="J299" s="595"/>
      <c r="K299" s="1978"/>
    </row>
    <row r="300" spans="1:11">
      <c r="A300" s="554"/>
      <c r="B300" s="5649"/>
      <c r="C300" s="532"/>
      <c r="D300" s="576"/>
      <c r="E300" s="582"/>
      <c r="F300" s="577"/>
      <c r="G300" s="577"/>
      <c r="H300" s="600"/>
      <c r="I300" s="2034"/>
      <c r="J300" s="585">
        <v>1800</v>
      </c>
      <c r="K300" s="1978">
        <f>K298+J300</f>
        <v>20532495</v>
      </c>
    </row>
    <row r="301" spans="1:11">
      <c r="A301" s="557"/>
      <c r="B301" s="5650"/>
      <c r="C301" s="474" t="s">
        <v>815</v>
      </c>
      <c r="D301" s="5704" t="s">
        <v>790</v>
      </c>
      <c r="E301" s="974" t="s">
        <v>877</v>
      </c>
      <c r="F301" s="5708"/>
      <c r="G301" s="5713">
        <v>8029</v>
      </c>
      <c r="H301" s="534"/>
      <c r="I301" s="1975"/>
      <c r="J301" s="595"/>
      <c r="K301" s="1977">
        <f>K300-G301</f>
        <v>20524466</v>
      </c>
    </row>
    <row r="302" spans="1:11">
      <c r="A302" s="554"/>
      <c r="B302" s="5651"/>
      <c r="C302" s="477" t="s">
        <v>828</v>
      </c>
      <c r="D302" s="5705" t="s">
        <v>304</v>
      </c>
      <c r="E302" s="5715"/>
      <c r="F302" s="5709"/>
      <c r="G302" s="5714"/>
      <c r="H302" s="515"/>
      <c r="I302" s="1976"/>
      <c r="J302" s="595"/>
      <c r="K302" s="1978"/>
    </row>
    <row r="303" spans="1:11">
      <c r="A303" s="554"/>
      <c r="B303" s="5649"/>
      <c r="C303" s="532"/>
      <c r="D303" s="576"/>
      <c r="E303" s="582"/>
      <c r="F303" s="577"/>
      <c r="G303" s="577"/>
      <c r="H303" s="600"/>
      <c r="I303" s="2034"/>
      <c r="J303" s="585">
        <v>1800</v>
      </c>
      <c r="K303" s="2035">
        <f>K301+J303</f>
        <v>20526266</v>
      </c>
    </row>
    <row r="304" spans="1:11">
      <c r="A304" s="557"/>
      <c r="B304" s="5650"/>
      <c r="C304" s="525" t="s">
        <v>781</v>
      </c>
      <c r="D304" s="5720" t="s">
        <v>790</v>
      </c>
      <c r="E304" s="5706" t="s">
        <v>877</v>
      </c>
      <c r="F304" s="5708"/>
      <c r="G304" s="5708">
        <v>26990</v>
      </c>
      <c r="H304" s="537"/>
      <c r="I304" s="1975"/>
      <c r="J304" s="595"/>
      <c r="K304" s="1977">
        <f>K303-G304</f>
        <v>20499276</v>
      </c>
    </row>
    <row r="305" spans="1:11">
      <c r="A305" s="554"/>
      <c r="B305" s="5651"/>
      <c r="C305" s="539" t="s">
        <v>789</v>
      </c>
      <c r="D305" s="540" t="s">
        <v>304</v>
      </c>
      <c r="E305" s="5707"/>
      <c r="F305" s="5709"/>
      <c r="G305" s="5709"/>
      <c r="H305" s="515"/>
      <c r="I305" s="1976"/>
      <c r="J305" s="595"/>
      <c r="K305" s="1978"/>
    </row>
    <row r="306" spans="1:11">
      <c r="A306" s="554"/>
      <c r="B306" s="5649"/>
      <c r="C306" s="532"/>
      <c r="D306" s="576"/>
      <c r="E306" s="582"/>
      <c r="F306" s="577"/>
      <c r="G306" s="577"/>
      <c r="H306" s="600"/>
      <c r="I306" s="2034"/>
      <c r="J306" s="585">
        <v>1500</v>
      </c>
      <c r="K306" s="1978">
        <f>K304+J306</f>
        <v>20500776</v>
      </c>
    </row>
    <row r="307" spans="1:11">
      <c r="A307" s="557"/>
      <c r="B307" s="5650"/>
      <c r="C307" s="525" t="s">
        <v>2021</v>
      </c>
      <c r="D307" s="5720" t="s">
        <v>790</v>
      </c>
      <c r="E307" s="5706" t="s">
        <v>877</v>
      </c>
      <c r="F307" s="5708"/>
      <c r="G307" s="5708">
        <v>33500</v>
      </c>
      <c r="H307" s="537"/>
      <c r="I307" s="1975"/>
      <c r="J307" s="595"/>
      <c r="K307" s="1977">
        <f>K306-G307</f>
        <v>20467276</v>
      </c>
    </row>
    <row r="308" spans="1:11">
      <c r="A308" s="554"/>
      <c r="B308" s="5651"/>
      <c r="C308" s="539" t="s">
        <v>1981</v>
      </c>
      <c r="D308" s="540" t="s">
        <v>304</v>
      </c>
      <c r="E308" s="5707"/>
      <c r="F308" s="5709"/>
      <c r="G308" s="5709"/>
      <c r="H308" s="515"/>
      <c r="I308" s="1976"/>
      <c r="J308" s="595"/>
      <c r="K308" s="1978"/>
    </row>
    <row r="309" spans="1:11">
      <c r="A309" s="554"/>
      <c r="B309" s="5649"/>
      <c r="C309" s="532"/>
      <c r="D309" s="576"/>
      <c r="E309" s="582"/>
      <c r="F309" s="577"/>
      <c r="G309" s="577"/>
      <c r="H309" s="600"/>
      <c r="I309" s="2034"/>
      <c r="J309" s="585">
        <v>750</v>
      </c>
      <c r="K309" s="1978">
        <f>K307+J309</f>
        <v>20468026</v>
      </c>
    </row>
    <row r="310" spans="1:11">
      <c r="A310" s="557"/>
      <c r="B310" s="5650"/>
      <c r="C310" s="525" t="s">
        <v>2218</v>
      </c>
      <c r="D310" s="5720" t="s">
        <v>790</v>
      </c>
      <c r="E310" s="5706" t="s">
        <v>877</v>
      </c>
      <c r="F310" s="5708"/>
      <c r="G310" s="5708">
        <v>42300</v>
      </c>
      <c r="H310" s="537"/>
      <c r="I310" s="1975"/>
      <c r="J310" s="595"/>
      <c r="K310" s="1977">
        <f>K309-G310</f>
        <v>20425726</v>
      </c>
    </row>
    <row r="311" spans="1:11">
      <c r="A311" s="554"/>
      <c r="B311" s="5651"/>
      <c r="C311" s="539" t="s">
        <v>2219</v>
      </c>
      <c r="D311" s="540" t="s">
        <v>304</v>
      </c>
      <c r="E311" s="5707"/>
      <c r="F311" s="5709"/>
      <c r="G311" s="5709"/>
      <c r="H311" s="515"/>
      <c r="I311" s="1976"/>
      <c r="J311" s="595"/>
      <c r="K311" s="1978"/>
    </row>
    <row r="312" spans="1:11">
      <c r="A312" s="554"/>
      <c r="B312" s="5649"/>
      <c r="C312" s="532"/>
      <c r="D312" s="576"/>
      <c r="E312" s="582"/>
      <c r="F312" s="577"/>
      <c r="G312" s="577"/>
      <c r="H312" s="600"/>
      <c r="I312" s="2034"/>
      <c r="J312" s="585">
        <v>750</v>
      </c>
      <c r="K312" s="2080">
        <f>K310+J312</f>
        <v>20426476</v>
      </c>
    </row>
    <row r="313" spans="1:11">
      <c r="A313" s="557"/>
      <c r="B313" s="5650"/>
      <c r="C313" s="556" t="s">
        <v>869</v>
      </c>
      <c r="D313" s="5704" t="s">
        <v>838</v>
      </c>
      <c r="E313" s="5706" t="s">
        <v>877</v>
      </c>
      <c r="F313" s="5708"/>
      <c r="G313" s="5708">
        <v>25000</v>
      </c>
      <c r="H313" s="5708"/>
      <c r="I313" s="5708"/>
      <c r="J313" s="595"/>
      <c r="K313" s="1977">
        <f>K312-G313</f>
        <v>20401476</v>
      </c>
    </row>
    <row r="314" spans="1:11">
      <c r="A314" s="554"/>
      <c r="B314" s="5651"/>
      <c r="C314" s="555" t="s">
        <v>1782</v>
      </c>
      <c r="D314" s="5705" t="s">
        <v>304</v>
      </c>
      <c r="E314" s="5707"/>
      <c r="F314" s="5709"/>
      <c r="G314" s="5709"/>
      <c r="H314" s="5709"/>
      <c r="I314" s="5709"/>
      <c r="J314" s="559"/>
      <c r="K314" s="1978"/>
    </row>
    <row r="315" spans="1:11">
      <c r="A315" s="554"/>
      <c r="B315" s="5649"/>
      <c r="C315" s="532"/>
      <c r="D315" s="576"/>
      <c r="E315" s="582"/>
      <c r="F315" s="577"/>
      <c r="G315" s="577"/>
      <c r="H315" s="600"/>
      <c r="I315" s="577"/>
      <c r="J315" s="604">
        <v>1650</v>
      </c>
      <c r="K315" s="1978">
        <f>K313+J315</f>
        <v>20403126</v>
      </c>
    </row>
    <row r="316" spans="1:11">
      <c r="A316" s="557"/>
      <c r="B316" s="5650"/>
      <c r="C316" s="474" t="s">
        <v>815</v>
      </c>
      <c r="D316" s="485" t="s">
        <v>1847</v>
      </c>
      <c r="E316" s="5706" t="s">
        <v>1848</v>
      </c>
      <c r="F316" s="5708"/>
      <c r="G316" s="5708">
        <v>605896</v>
      </c>
      <c r="H316" s="5722"/>
      <c r="I316" s="5708"/>
      <c r="J316" s="5717"/>
      <c r="K316" s="1977">
        <f>K315-G316</f>
        <v>19797230</v>
      </c>
    </row>
    <row r="317" spans="1:11">
      <c r="A317" s="554"/>
      <c r="B317" s="5651"/>
      <c r="C317" s="461" t="s">
        <v>1846</v>
      </c>
      <c r="D317" s="486" t="s">
        <v>1819</v>
      </c>
      <c r="E317" s="5707"/>
      <c r="F317" s="5709"/>
      <c r="G317" s="5709"/>
      <c r="H317" s="5723"/>
      <c r="I317" s="5709"/>
      <c r="J317" s="5718"/>
      <c r="K317" s="1978"/>
    </row>
    <row r="318" spans="1:11">
      <c r="A318" s="554"/>
      <c r="B318" s="533"/>
      <c r="C318" s="532"/>
      <c r="D318" s="602"/>
      <c r="E318" s="605"/>
      <c r="F318" s="577"/>
      <c r="G318" s="577"/>
      <c r="H318" s="600"/>
      <c r="I318" s="577"/>
      <c r="J318" s="604">
        <v>1800</v>
      </c>
      <c r="K318" s="1978">
        <f>K316+J318</f>
        <v>19799030</v>
      </c>
    </row>
    <row r="319" spans="1:11">
      <c r="A319" s="557"/>
      <c r="B319" s="5650"/>
      <c r="C319" s="517" t="s">
        <v>1716</v>
      </c>
      <c r="D319" s="485" t="s">
        <v>1847</v>
      </c>
      <c r="E319" s="5706" t="s">
        <v>1848</v>
      </c>
      <c r="F319" s="5713"/>
      <c r="G319" s="5713">
        <v>42300</v>
      </c>
      <c r="H319" s="537"/>
      <c r="I319" s="1975"/>
      <c r="J319" s="595"/>
      <c r="K319" s="1977">
        <f>K318-G319</f>
        <v>19756730</v>
      </c>
    </row>
    <row r="320" spans="1:11">
      <c r="A320" s="554"/>
      <c r="B320" s="5651"/>
      <c r="C320" s="555" t="s">
        <v>1890</v>
      </c>
      <c r="D320" s="486" t="s">
        <v>1819</v>
      </c>
      <c r="E320" s="5707"/>
      <c r="F320" s="5714"/>
      <c r="G320" s="5714"/>
      <c r="H320" s="515"/>
      <c r="I320" s="1976"/>
      <c r="J320" s="595"/>
      <c r="K320" s="1978"/>
    </row>
    <row r="321" spans="1:11">
      <c r="A321" s="554"/>
      <c r="B321" s="533"/>
      <c r="C321" s="532"/>
      <c r="D321" s="576"/>
      <c r="E321" s="582"/>
      <c r="F321" s="577"/>
      <c r="G321" s="577"/>
      <c r="H321" s="600"/>
      <c r="I321" s="2034"/>
      <c r="J321" s="585">
        <v>750</v>
      </c>
      <c r="K321" s="2035">
        <f>K319+J321</f>
        <v>19757480</v>
      </c>
    </row>
    <row r="322" spans="1:11">
      <c r="A322" s="525" t="s">
        <v>356</v>
      </c>
      <c r="B322" s="5650"/>
      <c r="C322" s="556" t="s">
        <v>869</v>
      </c>
      <c r="D322" s="485" t="s">
        <v>1847</v>
      </c>
      <c r="E322" s="5706" t="s">
        <v>1848</v>
      </c>
      <c r="F322" s="5708"/>
      <c r="G322" s="5708">
        <v>40510</v>
      </c>
      <c r="H322" s="537"/>
      <c r="I322" s="5708"/>
      <c r="J322" s="595"/>
      <c r="K322" s="1977">
        <f>K321-G322</f>
        <v>19716970</v>
      </c>
    </row>
    <row r="323" spans="1:11">
      <c r="A323" s="554"/>
      <c r="B323" s="5651"/>
      <c r="C323" s="555" t="s">
        <v>1849</v>
      </c>
      <c r="D323" s="486" t="s">
        <v>1819</v>
      </c>
      <c r="E323" s="5707"/>
      <c r="F323" s="5709"/>
      <c r="G323" s="5709"/>
      <c r="H323" s="515"/>
      <c r="I323" s="5709"/>
      <c r="J323" s="559"/>
      <c r="K323" s="1978"/>
    </row>
    <row r="324" spans="1:11">
      <c r="A324" s="554"/>
      <c r="B324" s="5649"/>
      <c r="C324" s="532"/>
      <c r="D324" s="576"/>
      <c r="E324" s="582"/>
      <c r="F324" s="577"/>
      <c r="G324" s="577"/>
      <c r="H324" s="600"/>
      <c r="I324" s="577"/>
      <c r="J324" s="585">
        <v>1650</v>
      </c>
      <c r="K324" s="1978">
        <f>K322+J324</f>
        <v>19718620</v>
      </c>
    </row>
    <row r="325" spans="1:11">
      <c r="A325" s="557"/>
      <c r="B325" s="5650"/>
      <c r="C325" s="556" t="s">
        <v>821</v>
      </c>
      <c r="D325" s="5704" t="s">
        <v>1339</v>
      </c>
      <c r="E325" s="1136" t="s">
        <v>1347</v>
      </c>
      <c r="F325" s="5708"/>
      <c r="G325" s="5708">
        <v>444204</v>
      </c>
      <c r="H325" s="534"/>
      <c r="I325" s="5708"/>
      <c r="J325" s="2070"/>
      <c r="K325" s="1977">
        <f>K324-G325</f>
        <v>19274416</v>
      </c>
    </row>
    <row r="326" spans="1:11">
      <c r="A326" s="554"/>
      <c r="B326" s="5651"/>
      <c r="C326" s="555" t="s">
        <v>1338</v>
      </c>
      <c r="D326" s="5705" t="s">
        <v>304</v>
      </c>
      <c r="E326" s="5715"/>
      <c r="F326" s="5709"/>
      <c r="G326" s="5709"/>
      <c r="H326" s="515"/>
      <c r="I326" s="5709"/>
      <c r="J326" s="2070"/>
      <c r="K326" s="1978"/>
    </row>
    <row r="327" spans="1:11">
      <c r="A327" s="554"/>
      <c r="B327" s="5649"/>
      <c r="C327" s="532"/>
      <c r="D327" s="576"/>
      <c r="E327" s="582"/>
      <c r="F327" s="577"/>
      <c r="G327" s="577"/>
      <c r="H327" s="600"/>
      <c r="I327" s="577"/>
      <c r="J327" s="585">
        <v>1800</v>
      </c>
      <c r="K327" s="1978">
        <f>K325+J327</f>
        <v>19276216</v>
      </c>
    </row>
    <row r="328" spans="1:11">
      <c r="A328" s="557"/>
      <c r="B328" s="5650"/>
      <c r="C328" s="556" t="s">
        <v>869</v>
      </c>
      <c r="D328" s="5704" t="s">
        <v>1339</v>
      </c>
      <c r="E328" s="1136" t="s">
        <v>1347</v>
      </c>
      <c r="F328" s="5708"/>
      <c r="G328" s="5708">
        <v>53639</v>
      </c>
      <c r="H328" s="537"/>
      <c r="I328" s="5708"/>
      <c r="J328" s="595"/>
      <c r="K328" s="1977">
        <f>K327-G328</f>
        <v>19222577</v>
      </c>
    </row>
    <row r="329" spans="1:11">
      <c r="A329" s="554"/>
      <c r="B329" s="5651"/>
      <c r="C329" s="555" t="s">
        <v>1433</v>
      </c>
      <c r="D329" s="5705" t="s">
        <v>304</v>
      </c>
      <c r="E329" s="5715"/>
      <c r="F329" s="5709"/>
      <c r="G329" s="5709"/>
      <c r="H329" s="515"/>
      <c r="I329" s="5709"/>
      <c r="J329" s="559"/>
      <c r="K329" s="1978"/>
    </row>
    <row r="330" spans="1:11">
      <c r="A330" s="554"/>
      <c r="B330" s="5649"/>
      <c r="C330" s="532"/>
      <c r="D330" s="576"/>
      <c r="E330" s="582"/>
      <c r="F330" s="577"/>
      <c r="G330" s="577"/>
      <c r="H330" s="600"/>
      <c r="I330" s="577"/>
      <c r="J330" s="585">
        <v>1650</v>
      </c>
      <c r="K330" s="1978">
        <f>K328+J330</f>
        <v>19224227</v>
      </c>
    </row>
    <row r="331" spans="1:11">
      <c r="A331" s="557"/>
      <c r="B331" s="5650"/>
      <c r="C331" s="474" t="s">
        <v>821</v>
      </c>
      <c r="D331" s="5704" t="s">
        <v>2061</v>
      </c>
      <c r="E331" s="5706" t="s">
        <v>2062</v>
      </c>
      <c r="F331" s="5708"/>
      <c r="G331" s="1975">
        <v>117588</v>
      </c>
      <c r="H331" s="537"/>
      <c r="I331" s="1975"/>
      <c r="J331" s="595"/>
      <c r="K331" s="1977">
        <f>K330-G331</f>
        <v>19106639</v>
      </c>
    </row>
    <row r="332" spans="1:11">
      <c r="A332" s="554"/>
      <c r="B332" s="5651"/>
      <c r="C332" s="477" t="s">
        <v>2056</v>
      </c>
      <c r="D332" s="5705" t="s">
        <v>1804</v>
      </c>
      <c r="E332" s="5707"/>
      <c r="F332" s="5709"/>
      <c r="G332" s="1976"/>
      <c r="H332" s="515"/>
      <c r="I332" s="1976"/>
      <c r="J332" s="595"/>
      <c r="K332" s="1978"/>
    </row>
    <row r="333" spans="1:11">
      <c r="A333" s="554"/>
      <c r="B333" s="5649"/>
      <c r="C333" s="532"/>
      <c r="D333" s="576"/>
      <c r="E333" s="582"/>
      <c r="F333" s="577"/>
      <c r="G333" s="2034"/>
      <c r="H333" s="600"/>
      <c r="I333" s="2034"/>
      <c r="J333" s="585">
        <v>1800</v>
      </c>
      <c r="K333" s="1978">
        <f>K331+J333</f>
        <v>19108439</v>
      </c>
    </row>
    <row r="334" spans="1:11">
      <c r="A334" s="557"/>
      <c r="B334" s="5650"/>
      <c r="C334" s="474" t="s">
        <v>815</v>
      </c>
      <c r="D334" s="5704" t="s">
        <v>2061</v>
      </c>
      <c r="E334" s="5706" t="s">
        <v>2062</v>
      </c>
      <c r="F334" s="5708"/>
      <c r="G334" s="1975">
        <v>129876</v>
      </c>
      <c r="H334" s="534"/>
      <c r="I334" s="1975"/>
      <c r="J334" s="595"/>
      <c r="K334" s="1977">
        <f>K333-G334</f>
        <v>18978563</v>
      </c>
    </row>
    <row r="335" spans="1:11">
      <c r="A335" s="554"/>
      <c r="B335" s="5651"/>
      <c r="C335" s="477" t="s">
        <v>2057</v>
      </c>
      <c r="D335" s="5705" t="s">
        <v>1804</v>
      </c>
      <c r="E335" s="5707"/>
      <c r="F335" s="5709"/>
      <c r="G335" s="1976"/>
      <c r="H335" s="515"/>
      <c r="I335" s="1976"/>
      <c r="J335" s="595"/>
      <c r="K335" s="1978"/>
    </row>
    <row r="336" spans="1:11">
      <c r="A336" s="554"/>
      <c r="B336" s="5649"/>
      <c r="C336" s="532"/>
      <c r="D336" s="576"/>
      <c r="E336" s="582"/>
      <c r="F336" s="577"/>
      <c r="G336" s="2034"/>
      <c r="H336" s="600"/>
      <c r="I336" s="2034"/>
      <c r="J336" s="585">
        <v>1800</v>
      </c>
      <c r="K336" s="1978">
        <f>K334+J336</f>
        <v>18980363</v>
      </c>
    </row>
    <row r="337" spans="1:11">
      <c r="A337" s="557"/>
      <c r="B337" s="5650"/>
      <c r="C337" s="525" t="s">
        <v>796</v>
      </c>
      <c r="D337" s="5704" t="s">
        <v>2061</v>
      </c>
      <c r="E337" s="5706" t="s">
        <v>2062</v>
      </c>
      <c r="F337" s="5708"/>
      <c r="G337" s="1975">
        <v>118800</v>
      </c>
      <c r="H337" s="537"/>
      <c r="I337" s="1975"/>
      <c r="J337" s="595"/>
      <c r="K337" s="1977">
        <f>K336-G337</f>
        <v>18861563</v>
      </c>
    </row>
    <row r="338" spans="1:11">
      <c r="A338" s="554"/>
      <c r="B338" s="5651"/>
      <c r="C338" s="539" t="s">
        <v>2058</v>
      </c>
      <c r="D338" s="5705" t="s">
        <v>1804</v>
      </c>
      <c r="E338" s="5707"/>
      <c r="F338" s="5709"/>
      <c r="G338" s="1976"/>
      <c r="H338" s="515"/>
      <c r="I338" s="1976"/>
      <c r="J338" s="595"/>
      <c r="K338" s="1978"/>
    </row>
    <row r="339" spans="1:11">
      <c r="A339" s="554"/>
      <c r="B339" s="5649"/>
      <c r="C339" s="532"/>
      <c r="D339" s="576"/>
      <c r="E339" s="582"/>
      <c r="F339" s="577"/>
      <c r="G339" s="2034"/>
      <c r="H339" s="600"/>
      <c r="I339" s="2034"/>
      <c r="J339" s="585">
        <v>750</v>
      </c>
      <c r="K339" s="1978">
        <f>K337+J339</f>
        <v>18862313</v>
      </c>
    </row>
    <row r="340" spans="1:11">
      <c r="A340" s="557"/>
      <c r="B340" s="5650"/>
      <c r="C340" s="525" t="s">
        <v>796</v>
      </c>
      <c r="D340" s="5704" t="s">
        <v>2061</v>
      </c>
      <c r="E340" s="5706" t="s">
        <v>2062</v>
      </c>
      <c r="F340" s="5708"/>
      <c r="G340" s="1975">
        <v>41300</v>
      </c>
      <c r="H340" s="537"/>
      <c r="I340" s="1975"/>
      <c r="J340" s="595"/>
      <c r="K340" s="1977">
        <f>K339-G340</f>
        <v>18821013</v>
      </c>
    </row>
    <row r="341" spans="1:11">
      <c r="A341" s="554"/>
      <c r="B341" s="5651"/>
      <c r="C341" s="539" t="s">
        <v>2059</v>
      </c>
      <c r="D341" s="5705" t="s">
        <v>1804</v>
      </c>
      <c r="E341" s="5707"/>
      <c r="F341" s="5709"/>
      <c r="G341" s="1976"/>
      <c r="H341" s="515"/>
      <c r="I341" s="1976"/>
      <c r="J341" s="595"/>
      <c r="K341" s="1978"/>
    </row>
    <row r="342" spans="1:11">
      <c r="A342" s="554"/>
      <c r="B342" s="5649"/>
      <c r="C342" s="532"/>
      <c r="D342" s="576"/>
      <c r="E342" s="582"/>
      <c r="F342" s="577"/>
      <c r="G342" s="2034"/>
      <c r="H342" s="600"/>
      <c r="I342" s="2034"/>
      <c r="J342" s="585">
        <v>750</v>
      </c>
      <c r="K342" s="1978">
        <f>K340+J342</f>
        <v>18821763</v>
      </c>
    </row>
    <row r="343" spans="1:11">
      <c r="A343" s="557"/>
      <c r="B343" s="5650"/>
      <c r="C343" s="556" t="s">
        <v>869</v>
      </c>
      <c r="D343" s="5704" t="s">
        <v>2061</v>
      </c>
      <c r="E343" s="5706" t="s">
        <v>2062</v>
      </c>
      <c r="F343" s="5708"/>
      <c r="G343" s="5708">
        <v>55523</v>
      </c>
      <c r="H343" s="5708"/>
      <c r="I343" s="5708"/>
      <c r="J343" s="595"/>
      <c r="K343" s="1977">
        <f>K342-G343</f>
        <v>18766240</v>
      </c>
    </row>
    <row r="344" spans="1:11">
      <c r="A344" s="554"/>
      <c r="B344" s="5651"/>
      <c r="C344" s="555" t="s">
        <v>2060</v>
      </c>
      <c r="D344" s="5705" t="s">
        <v>1804</v>
      </c>
      <c r="E344" s="5707"/>
      <c r="F344" s="5709"/>
      <c r="G344" s="5709"/>
      <c r="H344" s="5709"/>
      <c r="I344" s="5709"/>
      <c r="J344" s="559"/>
      <c r="K344" s="1978"/>
    </row>
    <row r="345" spans="1:11">
      <c r="A345" s="554"/>
      <c r="B345" s="5649"/>
      <c r="C345" s="532"/>
      <c r="D345" s="576"/>
      <c r="E345" s="582"/>
      <c r="F345" s="577"/>
      <c r="G345" s="577"/>
      <c r="H345" s="600"/>
      <c r="I345" s="577"/>
      <c r="J345" s="604">
        <v>1650</v>
      </c>
      <c r="K345" s="1978">
        <f>K343+J345</f>
        <v>18767890</v>
      </c>
    </row>
    <row r="346" spans="1:11">
      <c r="A346" s="557"/>
      <c r="B346" s="5650"/>
      <c r="C346" s="556" t="s">
        <v>869</v>
      </c>
      <c r="D346" s="485" t="s">
        <v>46</v>
      </c>
      <c r="E346" s="5706"/>
      <c r="F346" s="5708"/>
      <c r="G346" s="5708"/>
      <c r="H346" s="5708">
        <v>778524</v>
      </c>
      <c r="I346" s="5708"/>
      <c r="J346" s="595"/>
      <c r="K346" s="1977">
        <f>K345-H346</f>
        <v>17989366</v>
      </c>
    </row>
    <row r="347" spans="1:11">
      <c r="A347" s="554"/>
      <c r="B347" s="5651"/>
      <c r="C347" s="555" t="s">
        <v>1778</v>
      </c>
      <c r="D347" s="519" t="s">
        <v>2084</v>
      </c>
      <c r="E347" s="5707"/>
      <c r="F347" s="5709"/>
      <c r="G347" s="5709"/>
      <c r="H347" s="515"/>
      <c r="I347" s="5709"/>
      <c r="J347" s="559"/>
      <c r="K347" s="1978"/>
    </row>
    <row r="348" spans="1:11">
      <c r="A348" s="554"/>
      <c r="B348" s="5649"/>
      <c r="C348" s="532"/>
      <c r="D348" s="576"/>
      <c r="E348" s="582"/>
      <c r="F348" s="577"/>
      <c r="G348" s="577"/>
      <c r="H348" s="600"/>
      <c r="I348" s="577"/>
      <c r="J348" s="585">
        <v>1650</v>
      </c>
      <c r="K348" s="1978">
        <f>K346+J348</f>
        <v>17991016</v>
      </c>
    </row>
    <row r="349" spans="1:11">
      <c r="A349" s="557"/>
      <c r="B349" s="5650"/>
      <c r="C349" s="562" t="s">
        <v>815</v>
      </c>
      <c r="D349" s="5704" t="s">
        <v>2135</v>
      </c>
      <c r="E349" s="5706" t="s">
        <v>2137</v>
      </c>
      <c r="F349" s="5708"/>
      <c r="G349" s="5708">
        <v>182709</v>
      </c>
      <c r="H349" s="5708"/>
      <c r="I349" s="5708"/>
      <c r="J349" s="5717"/>
      <c r="K349" s="1977">
        <f>K348-G349</f>
        <v>17808307</v>
      </c>
    </row>
    <row r="350" spans="1:11">
      <c r="A350" s="554"/>
      <c r="B350" s="5651"/>
      <c r="C350" s="553" t="s">
        <v>2154</v>
      </c>
      <c r="D350" s="5705" t="s">
        <v>2136</v>
      </c>
      <c r="E350" s="5707"/>
      <c r="F350" s="5709"/>
      <c r="G350" s="5709"/>
      <c r="H350" s="5709"/>
      <c r="I350" s="5709"/>
      <c r="J350" s="5718"/>
      <c r="K350" s="1978"/>
    </row>
    <row r="351" spans="1:11">
      <c r="A351" s="554"/>
      <c r="B351" s="5649"/>
      <c r="C351" s="532"/>
      <c r="D351" s="576"/>
      <c r="E351" s="582"/>
      <c r="F351" s="577"/>
      <c r="G351" s="577"/>
      <c r="H351" s="600"/>
      <c r="I351" s="577"/>
      <c r="J351" s="604">
        <v>1800</v>
      </c>
      <c r="K351" s="2080">
        <f>K349+J351</f>
        <v>17810107</v>
      </c>
    </row>
    <row r="352" spans="1:11">
      <c r="A352" s="557"/>
      <c r="B352" s="5650"/>
      <c r="C352" s="556" t="s">
        <v>796</v>
      </c>
      <c r="D352" s="5704" t="s">
        <v>2135</v>
      </c>
      <c r="E352" s="5706" t="s">
        <v>2137</v>
      </c>
      <c r="F352" s="5708"/>
      <c r="G352" s="5708">
        <v>42300</v>
      </c>
      <c r="H352" s="5708"/>
      <c r="I352" s="5708"/>
      <c r="J352" s="5717"/>
      <c r="K352" s="1977">
        <f>K351-G352</f>
        <v>17767807</v>
      </c>
    </row>
    <row r="353" spans="1:11">
      <c r="A353" s="554"/>
      <c r="B353" s="5651"/>
      <c r="C353" s="477" t="s">
        <v>2133</v>
      </c>
      <c r="D353" s="5705" t="s">
        <v>2136</v>
      </c>
      <c r="E353" s="5707"/>
      <c r="F353" s="5709"/>
      <c r="G353" s="5709"/>
      <c r="H353" s="5709"/>
      <c r="I353" s="5709"/>
      <c r="J353" s="5718"/>
      <c r="K353" s="1978"/>
    </row>
    <row r="354" spans="1:11">
      <c r="A354" s="554"/>
      <c r="B354" s="5649"/>
      <c r="C354" s="532"/>
      <c r="D354" s="576"/>
      <c r="E354" s="582"/>
      <c r="F354" s="577"/>
      <c r="G354" s="577"/>
      <c r="H354" s="600"/>
      <c r="I354" s="577"/>
      <c r="J354" s="604">
        <v>750</v>
      </c>
      <c r="K354" s="1978">
        <f>K352+J354</f>
        <v>17768557</v>
      </c>
    </row>
    <row r="355" spans="1:11">
      <c r="A355" s="525"/>
      <c r="B355" s="5650"/>
      <c r="C355" s="556" t="s">
        <v>796</v>
      </c>
      <c r="D355" s="5704" t="s">
        <v>2135</v>
      </c>
      <c r="E355" s="5706" t="s">
        <v>2137</v>
      </c>
      <c r="F355" s="5708"/>
      <c r="G355" s="5708">
        <v>42300</v>
      </c>
      <c r="H355" s="5708"/>
      <c r="I355" s="5708"/>
      <c r="J355" s="5717"/>
      <c r="K355" s="1977">
        <f>K354-G355</f>
        <v>17726257</v>
      </c>
    </row>
    <row r="356" spans="1:11">
      <c r="A356" s="554"/>
      <c r="B356" s="5651"/>
      <c r="C356" s="477" t="s">
        <v>2134</v>
      </c>
      <c r="D356" s="5705" t="s">
        <v>2136</v>
      </c>
      <c r="E356" s="5707"/>
      <c r="F356" s="5709"/>
      <c r="G356" s="5709"/>
      <c r="H356" s="5709"/>
      <c r="I356" s="5709"/>
      <c r="J356" s="5718"/>
      <c r="K356" s="1978"/>
    </row>
    <row r="357" spans="1:11">
      <c r="A357" s="554"/>
      <c r="B357" s="5649"/>
      <c r="C357" s="532"/>
      <c r="D357" s="576"/>
      <c r="E357" s="582"/>
      <c r="F357" s="577"/>
      <c r="G357" s="577"/>
      <c r="H357" s="600"/>
      <c r="I357" s="577"/>
      <c r="J357" s="604">
        <v>750</v>
      </c>
      <c r="K357" s="2035">
        <f>K355+J357</f>
        <v>17727007</v>
      </c>
    </row>
    <row r="358" spans="1:11">
      <c r="A358" s="557"/>
      <c r="B358" s="5650"/>
      <c r="C358" s="556" t="s">
        <v>869</v>
      </c>
      <c r="D358" s="5704" t="s">
        <v>2135</v>
      </c>
      <c r="E358" s="5706" t="s">
        <v>2137</v>
      </c>
      <c r="F358" s="5708"/>
      <c r="G358" s="5708">
        <v>62552</v>
      </c>
      <c r="H358" s="5708"/>
      <c r="I358" s="5708"/>
      <c r="J358" s="5717"/>
      <c r="K358" s="1977">
        <f>K357-G358</f>
        <v>17664455</v>
      </c>
    </row>
    <row r="359" spans="1:11">
      <c r="A359" s="554"/>
      <c r="B359" s="5651"/>
      <c r="C359" s="555" t="s">
        <v>2155</v>
      </c>
      <c r="D359" s="5705" t="s">
        <v>2136</v>
      </c>
      <c r="E359" s="5707"/>
      <c r="F359" s="5709"/>
      <c r="G359" s="5709"/>
      <c r="H359" s="5709"/>
      <c r="I359" s="5709"/>
      <c r="J359" s="5718"/>
      <c r="K359" s="1978"/>
    </row>
    <row r="360" spans="1:11">
      <c r="A360" s="554"/>
      <c r="B360" s="533"/>
      <c r="C360" s="532"/>
      <c r="D360" s="576"/>
      <c r="E360" s="582"/>
      <c r="F360" s="577"/>
      <c r="G360" s="577"/>
      <c r="H360" s="600"/>
      <c r="I360" s="577"/>
      <c r="J360" s="604">
        <v>1650</v>
      </c>
      <c r="K360" s="1978">
        <f>K358+J360</f>
        <v>17666105</v>
      </c>
    </row>
    <row r="361" spans="1:11">
      <c r="A361" s="9515"/>
      <c r="B361" s="5650"/>
      <c r="C361" s="556" t="s">
        <v>869</v>
      </c>
      <c r="D361" s="485" t="s">
        <v>267</v>
      </c>
      <c r="E361" s="5706" t="s">
        <v>271</v>
      </c>
      <c r="F361" s="5708"/>
      <c r="G361" s="5708">
        <v>341500</v>
      </c>
      <c r="H361" s="5708"/>
      <c r="I361" s="5708"/>
      <c r="J361" s="5717"/>
      <c r="K361" s="1977">
        <f>K360-G361</f>
        <v>17324605</v>
      </c>
    </row>
    <row r="362" spans="1:11">
      <c r="A362" s="9516"/>
      <c r="B362" s="5651"/>
      <c r="C362" s="555" t="s">
        <v>2162</v>
      </c>
      <c r="D362" s="486" t="s">
        <v>304</v>
      </c>
      <c r="E362" s="5707"/>
      <c r="F362" s="5709"/>
      <c r="G362" s="5714"/>
      <c r="H362" s="5709"/>
      <c r="I362" s="5709"/>
      <c r="J362" s="5718"/>
      <c r="K362" s="1978"/>
    </row>
    <row r="363" spans="1:11">
      <c r="A363" s="554"/>
      <c r="B363" s="5649"/>
      <c r="C363" s="532"/>
      <c r="D363" s="576"/>
      <c r="E363" s="582"/>
      <c r="F363" s="577"/>
      <c r="G363" s="577"/>
      <c r="H363" s="600"/>
      <c r="I363" s="577"/>
      <c r="J363" s="604">
        <v>1650</v>
      </c>
      <c r="K363" s="1978">
        <f>K361+J363</f>
        <v>17326255</v>
      </c>
    </row>
    <row r="364" spans="1:11">
      <c r="A364" s="9515"/>
      <c r="B364" s="5650"/>
      <c r="C364" s="5276" t="s">
        <v>949</v>
      </c>
      <c r="D364" s="5704" t="s">
        <v>743</v>
      </c>
      <c r="E364" s="5706" t="s">
        <v>1177</v>
      </c>
      <c r="F364" s="5708"/>
      <c r="G364" s="5713">
        <v>155000</v>
      </c>
      <c r="H364" s="5708"/>
      <c r="I364" s="5708"/>
      <c r="J364" s="5717"/>
      <c r="K364" s="1977">
        <f>K363-G364</f>
        <v>17171255</v>
      </c>
    </row>
    <row r="365" spans="1:11">
      <c r="A365" s="9516"/>
      <c r="B365" s="5651"/>
      <c r="C365" s="1542" t="s">
        <v>1028</v>
      </c>
      <c r="D365" s="5705" t="s">
        <v>46</v>
      </c>
      <c r="E365" s="5707"/>
      <c r="F365" s="5709"/>
      <c r="G365" s="5714"/>
      <c r="H365" s="5709"/>
      <c r="I365" s="5709"/>
      <c r="J365" s="5718"/>
      <c r="K365" s="1978"/>
    </row>
    <row r="366" spans="1:11">
      <c r="A366" s="554"/>
      <c r="B366" s="5649"/>
      <c r="C366" s="532"/>
      <c r="D366" s="576"/>
      <c r="E366" s="582"/>
      <c r="F366" s="577"/>
      <c r="G366" s="577"/>
      <c r="H366" s="600"/>
      <c r="I366" s="577"/>
      <c r="J366" s="604">
        <v>3600</v>
      </c>
      <c r="K366" s="2080">
        <f>K364+J366</f>
        <v>17174855</v>
      </c>
    </row>
    <row r="367" spans="1:11">
      <c r="A367" s="9515"/>
      <c r="B367" s="5650"/>
      <c r="C367" s="480" t="s">
        <v>821</v>
      </c>
      <c r="D367" s="5720" t="s">
        <v>1892</v>
      </c>
      <c r="E367" s="5721" t="s">
        <v>1894</v>
      </c>
      <c r="F367" s="5716"/>
      <c r="G367" s="5716"/>
      <c r="H367" s="2566">
        <v>30218</v>
      </c>
      <c r="I367" s="2566"/>
      <c r="J367" s="595"/>
      <c r="K367" s="1977">
        <f>K366-H367</f>
        <v>17144637</v>
      </c>
    </row>
    <row r="368" spans="1:11">
      <c r="A368" s="9516"/>
      <c r="B368" s="5651"/>
      <c r="C368" s="477" t="s">
        <v>1895</v>
      </c>
      <c r="D368" s="5705" t="s">
        <v>1893</v>
      </c>
      <c r="E368" s="5707"/>
      <c r="F368" s="5709"/>
      <c r="G368" s="5709"/>
      <c r="H368" s="1976"/>
      <c r="I368" s="1976"/>
      <c r="J368" s="595"/>
      <c r="K368" s="1978"/>
    </row>
    <row r="369" spans="1:11">
      <c r="A369" s="554"/>
      <c r="B369" s="5649"/>
      <c r="C369" s="532"/>
      <c r="D369" s="528"/>
      <c r="E369" s="584"/>
      <c r="F369" s="577"/>
      <c r="G369" s="577"/>
      <c r="H369" s="2034"/>
      <c r="I369" s="2034"/>
      <c r="J369" s="585">
        <v>1800</v>
      </c>
      <c r="K369" s="1978">
        <f>K367+J369</f>
        <v>17146437</v>
      </c>
    </row>
    <row r="370" spans="1:11">
      <c r="A370" s="9515"/>
      <c r="B370" s="5650"/>
      <c r="C370" s="665" t="s">
        <v>815</v>
      </c>
      <c r="D370" s="5720" t="s">
        <v>1892</v>
      </c>
      <c r="E370" s="5721" t="s">
        <v>1894</v>
      </c>
      <c r="F370" s="5716"/>
      <c r="G370" s="5708"/>
      <c r="H370" s="1975">
        <v>150174</v>
      </c>
      <c r="I370" s="1975"/>
      <c r="J370" s="595"/>
      <c r="K370" s="1977">
        <f>K369-H370</f>
        <v>16996263</v>
      </c>
    </row>
    <row r="371" spans="1:11">
      <c r="A371" s="9516"/>
      <c r="B371" s="5651"/>
      <c r="C371" s="538" t="s">
        <v>1896</v>
      </c>
      <c r="D371" s="5705" t="s">
        <v>1893</v>
      </c>
      <c r="E371" s="5707"/>
      <c r="F371" s="5709"/>
      <c r="G371" s="5709"/>
      <c r="H371" s="1976"/>
      <c r="I371" s="1976"/>
      <c r="J371" s="595"/>
      <c r="K371" s="1978"/>
    </row>
    <row r="372" spans="1:11">
      <c r="A372" s="554"/>
      <c r="B372" s="5649"/>
      <c r="C372" s="528"/>
      <c r="D372" s="576"/>
      <c r="E372" s="582"/>
      <c r="F372" s="577"/>
      <c r="G372" s="577"/>
      <c r="H372" s="2034"/>
      <c r="I372" s="2034"/>
      <c r="J372" s="585">
        <v>1800</v>
      </c>
      <c r="K372" s="1978">
        <f>K370+J372</f>
        <v>16998063</v>
      </c>
    </row>
    <row r="373" spans="1:11">
      <c r="A373" s="9515"/>
      <c r="B373" s="5650"/>
      <c r="C373" s="499" t="s">
        <v>781</v>
      </c>
      <c r="D373" s="5720" t="s">
        <v>1892</v>
      </c>
      <c r="E373" s="5721" t="s">
        <v>1894</v>
      </c>
      <c r="F373" s="5713"/>
      <c r="G373" s="5713"/>
      <c r="H373" s="1975">
        <v>20390</v>
      </c>
      <c r="I373" s="1975"/>
      <c r="J373" s="595"/>
      <c r="K373" s="1977">
        <f>K372-H373</f>
        <v>16977673</v>
      </c>
    </row>
    <row r="374" spans="1:11">
      <c r="A374" s="9516"/>
      <c r="B374" s="5651"/>
      <c r="C374" s="477" t="s">
        <v>1897</v>
      </c>
      <c r="D374" s="5705" t="s">
        <v>1893</v>
      </c>
      <c r="E374" s="5707"/>
      <c r="F374" s="5714"/>
      <c r="G374" s="5714"/>
      <c r="H374" s="1976"/>
      <c r="I374" s="1976"/>
      <c r="J374" s="595"/>
      <c r="K374" s="1978"/>
    </row>
    <row r="375" spans="1:11">
      <c r="A375" s="554"/>
      <c r="B375" s="533"/>
      <c r="C375" s="532"/>
      <c r="D375" s="576"/>
      <c r="E375" s="582"/>
      <c r="F375" s="577"/>
      <c r="G375" s="577"/>
      <c r="H375" s="2034"/>
      <c r="I375" s="2034"/>
      <c r="J375" s="585">
        <v>1500</v>
      </c>
      <c r="K375" s="2035">
        <f>K373+J375</f>
        <v>16979173</v>
      </c>
    </row>
    <row r="376" spans="1:11">
      <c r="A376" s="9515"/>
      <c r="B376" s="5650"/>
      <c r="C376" s="499" t="s">
        <v>781</v>
      </c>
      <c r="D376" s="5720" t="s">
        <v>1892</v>
      </c>
      <c r="E376" s="5721" t="s">
        <v>1894</v>
      </c>
      <c r="F376" s="5708"/>
      <c r="G376" s="5708"/>
      <c r="H376" s="1975">
        <v>46540</v>
      </c>
      <c r="I376" s="1975"/>
      <c r="J376" s="595"/>
      <c r="K376" s="1977">
        <f>K375-H376</f>
        <v>16932633</v>
      </c>
    </row>
    <row r="377" spans="1:11">
      <c r="A377" s="9516"/>
      <c r="B377" s="5651"/>
      <c r="C377" s="477" t="s">
        <v>1898</v>
      </c>
      <c r="D377" s="5705" t="s">
        <v>1893</v>
      </c>
      <c r="E377" s="5707"/>
      <c r="F377" s="5709"/>
      <c r="G377" s="5709"/>
      <c r="H377" s="1976"/>
      <c r="I377" s="1976"/>
      <c r="J377" s="595"/>
      <c r="K377" s="1978"/>
    </row>
    <row r="378" spans="1:11">
      <c r="A378" s="554"/>
      <c r="B378" s="5651"/>
      <c r="C378" s="532"/>
      <c r="D378" s="576"/>
      <c r="E378" s="582"/>
      <c r="F378" s="577"/>
      <c r="G378" s="577"/>
      <c r="H378" s="2034"/>
      <c r="I378" s="2034"/>
      <c r="J378" s="585">
        <v>1500</v>
      </c>
      <c r="K378" s="1978">
        <f>K376+J378</f>
        <v>16934133</v>
      </c>
    </row>
    <row r="379" spans="1:11">
      <c r="A379" s="9515"/>
      <c r="B379" s="5650"/>
      <c r="C379" s="556" t="s">
        <v>869</v>
      </c>
      <c r="D379" s="5720" t="s">
        <v>1892</v>
      </c>
      <c r="E379" s="5721" t="s">
        <v>1894</v>
      </c>
      <c r="F379" s="5708"/>
      <c r="G379" s="5708"/>
      <c r="H379" s="1960">
        <v>48660</v>
      </c>
      <c r="I379" s="1960"/>
      <c r="J379" s="5717"/>
      <c r="K379" s="1977">
        <f>K378-H379</f>
        <v>16885473</v>
      </c>
    </row>
    <row r="380" spans="1:11">
      <c r="A380" s="9516"/>
      <c r="B380" s="5651"/>
      <c r="C380" s="555" t="s">
        <v>1903</v>
      </c>
      <c r="D380" s="5705" t="s">
        <v>1893</v>
      </c>
      <c r="E380" s="5707"/>
      <c r="F380" s="5709"/>
      <c r="G380" s="5709"/>
      <c r="H380" s="1961"/>
      <c r="I380" s="1961"/>
      <c r="J380" s="5718"/>
      <c r="K380" s="1978"/>
    </row>
    <row r="381" spans="1:11">
      <c r="A381" s="554"/>
      <c r="B381" s="5651"/>
      <c r="C381" s="532"/>
      <c r="D381" s="576"/>
      <c r="E381" s="582"/>
      <c r="F381" s="600"/>
      <c r="G381" s="600"/>
      <c r="H381" s="600"/>
      <c r="I381" s="600"/>
      <c r="J381" s="585">
        <v>1650</v>
      </c>
      <c r="K381" s="1978">
        <f>K379+J381</f>
        <v>16887123</v>
      </c>
    </row>
    <row r="382" spans="1:11">
      <c r="A382" s="9515"/>
      <c r="B382" s="5650"/>
      <c r="C382" s="556" t="s">
        <v>869</v>
      </c>
      <c r="D382" s="5720" t="s">
        <v>1892</v>
      </c>
      <c r="E382" s="5721" t="s">
        <v>1894</v>
      </c>
      <c r="F382" s="5716"/>
      <c r="G382" s="5708"/>
      <c r="H382" s="5708">
        <v>42160</v>
      </c>
      <c r="I382" s="5708"/>
      <c r="J382" s="923"/>
      <c r="K382" s="1977">
        <f>K381-H382</f>
        <v>16844963</v>
      </c>
    </row>
    <row r="383" spans="1:11">
      <c r="A383" s="9516"/>
      <c r="B383" s="5651"/>
      <c r="C383" s="555" t="s">
        <v>1904</v>
      </c>
      <c r="D383" s="5705" t="s">
        <v>1893</v>
      </c>
      <c r="E383" s="5707"/>
      <c r="F383" s="5709"/>
      <c r="G383" s="5709"/>
      <c r="H383" s="5709"/>
      <c r="I383" s="5709"/>
      <c r="J383" s="460"/>
      <c r="K383" s="1978"/>
    </row>
    <row r="384" spans="1:11">
      <c r="A384" s="554"/>
      <c r="B384" s="5649"/>
      <c r="C384" s="532"/>
      <c r="D384" s="528"/>
      <c r="E384" s="584"/>
      <c r="F384" s="577"/>
      <c r="G384" s="577"/>
      <c r="H384" s="600"/>
      <c r="I384" s="600"/>
      <c r="J384" s="585">
        <v>1650</v>
      </c>
      <c r="K384" s="1978">
        <f>K382+J384</f>
        <v>16846613</v>
      </c>
    </row>
    <row r="385" spans="1:11">
      <c r="A385" s="9515"/>
      <c r="B385" s="5650"/>
      <c r="C385" s="556" t="s">
        <v>796</v>
      </c>
      <c r="D385" s="5720" t="s">
        <v>1496</v>
      </c>
      <c r="E385" s="974" t="s">
        <v>1497</v>
      </c>
      <c r="F385" s="5708"/>
      <c r="G385" s="5708">
        <v>42300</v>
      </c>
      <c r="H385" s="5708"/>
      <c r="I385" s="5708"/>
      <c r="J385" s="5717"/>
      <c r="K385" s="1977">
        <f>K384-G385</f>
        <v>16804313</v>
      </c>
    </row>
    <row r="386" spans="1:11">
      <c r="A386" s="9516"/>
      <c r="B386" s="5651"/>
      <c r="C386" s="477" t="s">
        <v>2298</v>
      </c>
      <c r="D386" s="5705" t="s">
        <v>38</v>
      </c>
      <c r="E386" s="5707"/>
      <c r="F386" s="5709"/>
      <c r="G386" s="5709"/>
      <c r="H386" s="5709"/>
      <c r="I386" s="5709"/>
      <c r="J386" s="5718"/>
      <c r="K386" s="1978"/>
    </row>
    <row r="387" spans="1:11">
      <c r="A387" s="554"/>
      <c r="B387" s="5651"/>
      <c r="C387" s="532"/>
      <c r="D387" s="576"/>
      <c r="E387" s="582"/>
      <c r="F387" s="577"/>
      <c r="G387" s="577"/>
      <c r="H387" s="600"/>
      <c r="I387" s="577"/>
      <c r="J387" s="604">
        <v>750</v>
      </c>
      <c r="K387" s="1978">
        <f>K385+J387</f>
        <v>16805063</v>
      </c>
    </row>
    <row r="388" spans="1:11">
      <c r="A388" s="9515"/>
      <c r="B388" s="5650" t="s">
        <v>2299</v>
      </c>
      <c r="C388" s="474" t="s">
        <v>815</v>
      </c>
      <c r="D388" s="5732" t="s">
        <v>46</v>
      </c>
      <c r="E388" s="5730"/>
      <c r="F388" s="5728"/>
      <c r="G388" s="5728"/>
      <c r="H388" s="537"/>
      <c r="I388" s="5728">
        <v>4741980</v>
      </c>
      <c r="J388" s="595"/>
      <c r="K388" s="1977">
        <f>K387-I388</f>
        <v>12063083</v>
      </c>
    </row>
    <row r="389" spans="1:11">
      <c r="A389" s="9516"/>
      <c r="B389" s="5651"/>
      <c r="C389" s="477" t="s">
        <v>889</v>
      </c>
      <c r="D389" s="5733"/>
      <c r="E389" s="5731"/>
      <c r="F389" s="5729"/>
      <c r="G389" s="5729"/>
      <c r="H389" s="515"/>
      <c r="I389" s="5729"/>
      <c r="J389" s="559"/>
      <c r="K389" s="1978"/>
    </row>
    <row r="390" spans="1:11">
      <c r="A390" s="554"/>
      <c r="B390" s="5649"/>
      <c r="C390" s="532"/>
      <c r="D390" s="576"/>
      <c r="E390" s="582"/>
      <c r="F390" s="600"/>
      <c r="G390" s="600"/>
      <c r="H390" s="600"/>
      <c r="I390" s="600"/>
      <c r="J390" s="604">
        <v>1800</v>
      </c>
      <c r="K390" s="1978">
        <f>K388+J390</f>
        <v>12064883</v>
      </c>
    </row>
    <row r="391" spans="1:11">
      <c r="A391" s="9515"/>
      <c r="B391" s="5650"/>
      <c r="C391" s="556" t="s">
        <v>815</v>
      </c>
      <c r="D391" s="5732" t="s">
        <v>906</v>
      </c>
      <c r="E391" s="5730"/>
      <c r="F391" s="5737"/>
      <c r="G391" s="5728"/>
      <c r="H391" s="5728"/>
      <c r="I391" s="5728">
        <v>205780</v>
      </c>
      <c r="J391" s="5738"/>
      <c r="K391" s="1977">
        <f>K390-I391</f>
        <v>11859103</v>
      </c>
    </row>
    <row r="392" spans="1:11">
      <c r="A392" s="9516"/>
      <c r="B392" s="5651"/>
      <c r="C392" s="555" t="s">
        <v>1056</v>
      </c>
      <c r="D392" s="5733"/>
      <c r="E392" s="5731"/>
      <c r="F392" s="5729"/>
      <c r="G392" s="5729"/>
      <c r="H392" s="5729"/>
      <c r="I392" s="5729"/>
      <c r="J392" s="5739"/>
      <c r="K392" s="1978"/>
    </row>
    <row r="393" spans="1:11">
      <c r="A393" s="554"/>
      <c r="B393" s="5651"/>
      <c r="C393" s="532"/>
      <c r="D393" s="576"/>
      <c r="E393" s="605"/>
      <c r="F393" s="577"/>
      <c r="G393" s="577"/>
      <c r="H393" s="586"/>
      <c r="I393" s="577"/>
      <c r="J393" s="585">
        <v>1800</v>
      </c>
      <c r="K393" s="1978">
        <f>K391+J393</f>
        <v>11860903</v>
      </c>
    </row>
    <row r="394" spans="1:11">
      <c r="A394" s="9515"/>
      <c r="B394" s="5650"/>
      <c r="C394" s="556" t="s">
        <v>1710</v>
      </c>
      <c r="D394" s="485" t="s">
        <v>46</v>
      </c>
      <c r="E394" s="5730"/>
      <c r="F394" s="5737"/>
      <c r="G394" s="5728"/>
      <c r="H394" s="5728"/>
      <c r="I394" s="5728">
        <v>90140</v>
      </c>
      <c r="J394" s="595"/>
      <c r="K394" s="1977">
        <f>K393-I394</f>
        <v>11770763</v>
      </c>
    </row>
    <row r="395" spans="1:11">
      <c r="A395" s="9516"/>
      <c r="B395" s="5651"/>
      <c r="C395" s="555" t="s">
        <v>1772</v>
      </c>
      <c r="D395" s="486"/>
      <c r="E395" s="5731"/>
      <c r="F395" s="5729"/>
      <c r="G395" s="5729"/>
      <c r="H395" s="5729"/>
      <c r="I395" s="5729"/>
      <c r="J395" s="559"/>
      <c r="K395" s="1978"/>
    </row>
    <row r="396" spans="1:11">
      <c r="A396" s="554"/>
      <c r="B396" s="5649"/>
      <c r="C396" s="532"/>
      <c r="D396" s="576"/>
      <c r="E396" s="582"/>
      <c r="F396" s="575"/>
      <c r="G396" s="577"/>
      <c r="H396" s="600"/>
      <c r="I396" s="577"/>
      <c r="J396" s="585">
        <v>1500</v>
      </c>
      <c r="K396" s="1978">
        <f>K394+J396</f>
        <v>11772263</v>
      </c>
    </row>
    <row r="397" spans="1:11">
      <c r="A397" s="9515"/>
      <c r="B397" s="5650"/>
      <c r="C397" s="556" t="s">
        <v>1710</v>
      </c>
      <c r="D397" s="485" t="s">
        <v>46</v>
      </c>
      <c r="E397" s="5730"/>
      <c r="F397" s="5737"/>
      <c r="G397" s="5728"/>
      <c r="H397" s="5728"/>
      <c r="I397" s="5728">
        <v>128140</v>
      </c>
      <c r="J397" s="595"/>
      <c r="K397" s="1977">
        <f>K396-I397</f>
        <v>11644123</v>
      </c>
    </row>
    <row r="398" spans="1:11">
      <c r="A398" s="9516"/>
      <c r="B398" s="5651"/>
      <c r="C398" s="555" t="s">
        <v>1773</v>
      </c>
      <c r="D398" s="519"/>
      <c r="E398" s="5731"/>
      <c r="F398" s="5729"/>
      <c r="G398" s="5729"/>
      <c r="H398" s="5729"/>
      <c r="I398" s="5729"/>
      <c r="J398" s="559"/>
      <c r="K398" s="1978"/>
    </row>
    <row r="399" spans="1:11">
      <c r="A399" s="554"/>
      <c r="B399" s="5651"/>
      <c r="C399" s="532"/>
      <c r="D399" s="576"/>
      <c r="E399" s="582"/>
      <c r="F399" s="577"/>
      <c r="G399" s="577"/>
      <c r="H399" s="600"/>
      <c r="I399" s="577"/>
      <c r="J399" s="585">
        <v>1500</v>
      </c>
      <c r="K399" s="1978">
        <f>K397+J399</f>
        <v>11645623</v>
      </c>
    </row>
    <row r="400" spans="1:11">
      <c r="A400" s="9515"/>
      <c r="B400" s="5650"/>
      <c r="C400" s="556" t="s">
        <v>869</v>
      </c>
      <c r="D400" s="485" t="s">
        <v>46</v>
      </c>
      <c r="E400" s="974"/>
      <c r="F400" s="5737"/>
      <c r="G400" s="5728"/>
      <c r="H400" s="5728"/>
      <c r="I400" s="5728">
        <v>129569</v>
      </c>
      <c r="J400" s="595"/>
      <c r="K400" s="1977">
        <f>K399-I400</f>
        <v>11516054</v>
      </c>
    </row>
    <row r="401" spans="1:11">
      <c r="A401" s="9516"/>
      <c r="B401" s="5651"/>
      <c r="C401" s="555" t="s">
        <v>1775</v>
      </c>
      <c r="D401" s="519"/>
      <c r="E401" s="5731"/>
      <c r="F401" s="5729"/>
      <c r="G401" s="5729"/>
      <c r="H401" s="5729"/>
      <c r="I401" s="5729"/>
      <c r="J401" s="559"/>
      <c r="K401" s="1978"/>
    </row>
    <row r="402" spans="1:11">
      <c r="A402" s="554"/>
      <c r="B402" s="5649"/>
      <c r="C402" s="532"/>
      <c r="D402" s="576"/>
      <c r="E402" s="582"/>
      <c r="F402" s="575"/>
      <c r="G402" s="600"/>
      <c r="H402" s="600"/>
      <c r="I402" s="577"/>
      <c r="J402" s="585">
        <v>1650</v>
      </c>
      <c r="K402" s="1978">
        <f>K400+J402</f>
        <v>11517704</v>
      </c>
    </row>
    <row r="403" spans="1:11">
      <c r="A403" s="9515"/>
      <c r="B403" s="5650"/>
      <c r="C403" s="556" t="s">
        <v>869</v>
      </c>
      <c r="D403" s="485" t="s">
        <v>46</v>
      </c>
      <c r="E403" s="5730"/>
      <c r="F403" s="5737"/>
      <c r="G403" s="5728"/>
      <c r="H403" s="5728"/>
      <c r="I403" s="5728">
        <v>106387</v>
      </c>
      <c r="J403" s="595"/>
      <c r="K403" s="1977">
        <f>K402-I403</f>
        <v>11411317</v>
      </c>
    </row>
    <row r="404" spans="1:11">
      <c r="A404" s="9516"/>
      <c r="B404" s="5651"/>
      <c r="C404" s="555" t="s">
        <v>1776</v>
      </c>
      <c r="D404" s="519"/>
      <c r="E404" s="5731"/>
      <c r="F404" s="5729"/>
      <c r="G404" s="5729"/>
      <c r="H404" s="5729"/>
      <c r="I404" s="5729"/>
      <c r="J404" s="559"/>
      <c r="K404" s="1978"/>
    </row>
    <row r="405" spans="1:11">
      <c r="A405" s="554"/>
      <c r="B405" s="5651"/>
      <c r="C405" s="532"/>
      <c r="D405" s="576"/>
      <c r="E405" s="582"/>
      <c r="F405" s="575"/>
      <c r="G405" s="575"/>
      <c r="H405" s="600"/>
      <c r="I405" s="577"/>
      <c r="J405" s="585">
        <v>1650</v>
      </c>
      <c r="K405" s="1978">
        <f>K403+J405</f>
        <v>11412967</v>
      </c>
    </row>
    <row r="406" spans="1:11">
      <c r="A406" s="9515"/>
      <c r="B406" s="5650"/>
      <c r="C406" s="556" t="s">
        <v>869</v>
      </c>
      <c r="D406" s="485" t="s">
        <v>46</v>
      </c>
      <c r="E406" s="5730"/>
      <c r="F406" s="5737"/>
      <c r="G406" s="5728"/>
      <c r="H406" s="534"/>
      <c r="I406" s="5728">
        <v>795255</v>
      </c>
      <c r="J406" s="595"/>
      <c r="K406" s="1977">
        <f>K405-I406</f>
        <v>10617712</v>
      </c>
    </row>
    <row r="407" spans="1:11">
      <c r="A407" s="9516"/>
      <c r="B407" s="5651"/>
      <c r="C407" s="555" t="s">
        <v>1777</v>
      </c>
      <c r="D407" s="519"/>
      <c r="E407" s="5731"/>
      <c r="F407" s="5729"/>
      <c r="G407" s="5729"/>
      <c r="H407" s="515"/>
      <c r="I407" s="5729"/>
      <c r="J407" s="559"/>
      <c r="K407" s="1978"/>
    </row>
    <row r="408" spans="1:11">
      <c r="A408" s="554"/>
      <c r="B408" s="5649"/>
      <c r="C408" s="532"/>
      <c r="D408" s="576"/>
      <c r="E408" s="582"/>
      <c r="F408" s="577"/>
      <c r="G408" s="577"/>
      <c r="H408" s="600"/>
      <c r="I408" s="577"/>
      <c r="J408" s="585">
        <v>1650</v>
      </c>
      <c r="K408" s="1978">
        <f>K406+J408</f>
        <v>10619362</v>
      </c>
    </row>
    <row r="409" spans="1:11">
      <c r="A409" s="9515"/>
      <c r="B409" s="5650"/>
      <c r="C409" s="556" t="s">
        <v>869</v>
      </c>
      <c r="D409" s="485" t="s">
        <v>46</v>
      </c>
      <c r="E409" s="974"/>
      <c r="F409" s="5737"/>
      <c r="G409" s="5728"/>
      <c r="H409" s="5728"/>
      <c r="I409" s="5728">
        <v>176360</v>
      </c>
      <c r="J409" s="595"/>
      <c r="K409" s="1977">
        <f>K408-I409</f>
        <v>10443002</v>
      </c>
    </row>
    <row r="410" spans="1:11">
      <c r="A410" s="9516"/>
      <c r="B410" s="5651"/>
      <c r="C410" s="555" t="s">
        <v>1779</v>
      </c>
      <c r="D410" s="5733"/>
      <c r="E410" s="5734"/>
      <c r="F410" s="5729"/>
      <c r="G410" s="5729"/>
      <c r="H410" s="5729"/>
      <c r="I410" s="5729"/>
      <c r="J410" s="559"/>
      <c r="K410" s="1978"/>
    </row>
    <row r="411" spans="1:11">
      <c r="A411" s="554"/>
      <c r="B411" s="5651"/>
      <c r="C411" s="532"/>
      <c r="D411" s="576"/>
      <c r="E411" s="582"/>
      <c r="F411" s="575"/>
      <c r="G411" s="575"/>
      <c r="H411" s="600"/>
      <c r="I411" s="577"/>
      <c r="J411" s="585">
        <v>1650</v>
      </c>
      <c r="K411" s="1978">
        <f>K409+J411</f>
        <v>10444652</v>
      </c>
    </row>
    <row r="412" spans="1:11">
      <c r="A412" s="9515"/>
      <c r="B412" s="5650"/>
      <c r="C412" s="556" t="s">
        <v>869</v>
      </c>
      <c r="D412" s="485" t="s">
        <v>46</v>
      </c>
      <c r="E412" s="1136"/>
      <c r="F412" s="5737"/>
      <c r="G412" s="5728"/>
      <c r="H412" s="534"/>
      <c r="I412" s="5728">
        <v>38860</v>
      </c>
      <c r="J412" s="464"/>
      <c r="K412" s="1977">
        <f>K411-I412</f>
        <v>10405792</v>
      </c>
    </row>
    <row r="413" spans="1:11">
      <c r="A413" s="9516"/>
      <c r="B413" s="5651"/>
      <c r="C413" s="555" t="s">
        <v>1780</v>
      </c>
      <c r="D413" s="5733"/>
      <c r="E413" s="5734"/>
      <c r="F413" s="5729"/>
      <c r="G413" s="5729"/>
      <c r="H413" s="515"/>
      <c r="I413" s="5729"/>
      <c r="J413" s="559"/>
      <c r="K413" s="1978"/>
    </row>
    <row r="414" spans="1:11">
      <c r="A414" s="554"/>
      <c r="B414" s="5651"/>
      <c r="C414" s="532"/>
      <c r="D414" s="576"/>
      <c r="E414" s="582"/>
      <c r="F414" s="577"/>
      <c r="G414" s="577"/>
      <c r="H414" s="600"/>
      <c r="I414" s="577"/>
      <c r="J414" s="585">
        <v>1650</v>
      </c>
      <c r="K414" s="1978">
        <f>K412+J414</f>
        <v>10407442</v>
      </c>
    </row>
    <row r="415" spans="1:11">
      <c r="A415" s="9515"/>
      <c r="B415" s="5650"/>
      <c r="C415" s="457" t="s">
        <v>781</v>
      </c>
      <c r="D415" s="5732" t="s">
        <v>2193</v>
      </c>
      <c r="E415" s="1136"/>
      <c r="F415" s="5728"/>
      <c r="G415" s="5728"/>
      <c r="H415" s="537"/>
      <c r="I415" s="5728">
        <v>31390</v>
      </c>
      <c r="J415" s="595"/>
      <c r="K415" s="1977">
        <f>K414-I415</f>
        <v>10376052</v>
      </c>
    </row>
    <row r="416" spans="1:11">
      <c r="A416" s="9516"/>
      <c r="B416" s="5651"/>
      <c r="C416" s="461" t="s">
        <v>1830</v>
      </c>
      <c r="D416" s="5733" t="s">
        <v>2194</v>
      </c>
      <c r="E416" s="5734"/>
      <c r="F416" s="5729"/>
      <c r="G416" s="5729"/>
      <c r="H416" s="515"/>
      <c r="I416" s="5729"/>
      <c r="J416" s="595"/>
      <c r="K416" s="1978"/>
    </row>
    <row r="417" spans="1:11">
      <c r="A417" s="554"/>
      <c r="B417" s="5649"/>
      <c r="C417" s="532"/>
      <c r="D417" s="576"/>
      <c r="E417" s="582"/>
      <c r="F417" s="577"/>
      <c r="G417" s="577"/>
      <c r="H417" s="600"/>
      <c r="I417" s="577"/>
      <c r="J417" s="585">
        <v>1500</v>
      </c>
      <c r="K417" s="1978">
        <f>K415+J417</f>
        <v>10377552</v>
      </c>
    </row>
    <row r="418" spans="1:11">
      <c r="A418" s="9515"/>
      <c r="B418" s="5650"/>
      <c r="C418" s="665" t="s">
        <v>815</v>
      </c>
      <c r="D418" s="5735" t="s">
        <v>2152</v>
      </c>
      <c r="E418" s="5736"/>
      <c r="F418" s="5737"/>
      <c r="G418" s="5728"/>
      <c r="H418" s="1975">
        <v>589356</v>
      </c>
      <c r="I418" s="1975"/>
      <c r="J418" s="595"/>
      <c r="K418" s="1977">
        <f>K417-H418</f>
        <v>9788196</v>
      </c>
    </row>
    <row r="419" spans="1:11">
      <c r="A419" s="9516"/>
      <c r="B419" s="5651"/>
      <c r="C419" s="538" t="s">
        <v>1954</v>
      </c>
      <c r="D419" s="5733"/>
      <c r="E419" s="5731"/>
      <c r="F419" s="5729"/>
      <c r="G419" s="5729"/>
      <c r="H419" s="1976"/>
      <c r="I419" s="1976"/>
      <c r="J419" s="595"/>
      <c r="K419" s="1978"/>
    </row>
    <row r="420" spans="1:11">
      <c r="A420" s="554"/>
      <c r="B420" s="5651"/>
      <c r="C420" s="528"/>
      <c r="D420" s="576"/>
      <c r="E420" s="582"/>
      <c r="F420" s="577"/>
      <c r="G420" s="577"/>
      <c r="H420" s="2034"/>
      <c r="I420" s="2034"/>
      <c r="J420" s="585">
        <v>1800</v>
      </c>
      <c r="K420" s="1978">
        <f>K418+J420</f>
        <v>9789996</v>
      </c>
    </row>
    <row r="421" spans="1:11">
      <c r="A421" s="9515"/>
      <c r="B421" s="5650" t="s">
        <v>2300</v>
      </c>
      <c r="C421" s="556" t="s">
        <v>1109</v>
      </c>
      <c r="D421" s="5740" t="s">
        <v>1112</v>
      </c>
      <c r="E421" s="974" t="s">
        <v>1114</v>
      </c>
      <c r="F421" s="5744"/>
      <c r="G421" s="5744">
        <v>502500</v>
      </c>
      <c r="H421" s="537"/>
      <c r="I421" s="1975"/>
      <c r="J421" s="595"/>
      <c r="K421" s="2082">
        <f>K420-G421</f>
        <v>9287496</v>
      </c>
    </row>
    <row r="422" spans="1:11">
      <c r="A422" s="9516"/>
      <c r="B422" s="5651"/>
      <c r="C422" s="555" t="s">
        <v>1111</v>
      </c>
      <c r="D422" s="5741" t="s">
        <v>1113</v>
      </c>
      <c r="E422" s="5746"/>
      <c r="F422" s="5745"/>
      <c r="G422" s="5745"/>
      <c r="H422" s="515"/>
      <c r="I422" s="1976"/>
      <c r="J422" s="595"/>
      <c r="K422" s="2083"/>
    </row>
    <row r="423" spans="1:11">
      <c r="A423" s="554"/>
      <c r="B423" s="5649"/>
      <c r="C423" s="532"/>
      <c r="D423" s="576"/>
      <c r="E423" s="582"/>
      <c r="F423" s="575"/>
      <c r="G423" s="575"/>
      <c r="H423" s="586"/>
      <c r="I423" s="2196"/>
      <c r="J423" s="585">
        <v>1800</v>
      </c>
      <c r="K423" s="1978">
        <f>K421+J423</f>
        <v>9289296</v>
      </c>
    </row>
    <row r="424" spans="1:11">
      <c r="A424" s="9515"/>
      <c r="B424" s="5650"/>
      <c r="C424" s="517" t="s">
        <v>1109</v>
      </c>
      <c r="D424" s="5740" t="s">
        <v>1831</v>
      </c>
      <c r="E424" s="5749" t="s">
        <v>717</v>
      </c>
      <c r="F424" s="5744"/>
      <c r="G424" s="5744">
        <v>502500</v>
      </c>
      <c r="H424" s="5744"/>
      <c r="I424" s="5744"/>
      <c r="J424" s="5747"/>
      <c r="K424" s="1977">
        <f>K423-G424</f>
        <v>8786796</v>
      </c>
    </row>
    <row r="425" spans="1:11">
      <c r="A425" s="9516"/>
      <c r="B425" s="5651"/>
      <c r="C425" s="477" t="s">
        <v>1179</v>
      </c>
      <c r="D425" s="5741" t="s">
        <v>250</v>
      </c>
      <c r="E425" s="5750"/>
      <c r="F425" s="5745"/>
      <c r="G425" s="5745"/>
      <c r="H425" s="5745"/>
      <c r="I425" s="5745"/>
      <c r="J425" s="5748"/>
      <c r="K425" s="1978"/>
    </row>
    <row r="426" spans="1:11">
      <c r="A426" s="554"/>
      <c r="B426" s="5651"/>
      <c r="C426" s="1795"/>
      <c r="D426" s="576"/>
      <c r="E426" s="582"/>
      <c r="F426" s="577"/>
      <c r="G426" s="577"/>
      <c r="H426" s="600"/>
      <c r="I426" s="577"/>
      <c r="J426" s="604">
        <v>1800</v>
      </c>
      <c r="K426" s="2035">
        <f>K424+J426</f>
        <v>8788596</v>
      </c>
    </row>
    <row r="427" spans="1:11">
      <c r="A427" s="9515"/>
      <c r="B427" s="5650"/>
      <c r="C427" s="545" t="s">
        <v>812</v>
      </c>
      <c r="D427" s="518" t="s">
        <v>2302</v>
      </c>
      <c r="E427" s="5742"/>
      <c r="F427" s="5744"/>
      <c r="G427" s="5744"/>
      <c r="H427" s="537"/>
      <c r="I427" s="1975">
        <v>278616</v>
      </c>
      <c r="J427" s="464"/>
      <c r="K427" s="1977">
        <f>K426-I427</f>
        <v>8509980</v>
      </c>
    </row>
    <row r="428" spans="1:11">
      <c r="A428" s="9516"/>
      <c r="B428" s="5651"/>
      <c r="C428" s="553" t="s">
        <v>2301</v>
      </c>
      <c r="D428" s="519"/>
      <c r="E428" s="5743"/>
      <c r="F428" s="5745"/>
      <c r="G428" s="5745"/>
      <c r="H428" s="515"/>
      <c r="I428" s="1976"/>
      <c r="J428" s="559"/>
      <c r="K428" s="1978"/>
    </row>
    <row r="429" spans="1:11">
      <c r="A429" s="554"/>
      <c r="B429" s="5651"/>
      <c r="C429" s="532"/>
      <c r="D429" s="576"/>
      <c r="E429" s="582"/>
      <c r="F429" s="577"/>
      <c r="G429" s="577"/>
      <c r="H429" s="600"/>
      <c r="I429" s="577"/>
      <c r="J429" s="585">
        <v>3000</v>
      </c>
      <c r="K429" s="1978">
        <f>K427+J429</f>
        <v>8512980</v>
      </c>
    </row>
    <row r="430" spans="1:11">
      <c r="A430" s="9515"/>
      <c r="B430" s="5650"/>
      <c r="C430" s="457" t="s">
        <v>781</v>
      </c>
      <c r="D430" s="5740" t="s">
        <v>1845</v>
      </c>
      <c r="E430" s="5742"/>
      <c r="F430" s="5744"/>
      <c r="G430" s="5744"/>
      <c r="H430" s="537"/>
      <c r="I430" s="5744">
        <v>31340</v>
      </c>
      <c r="J430" s="595"/>
      <c r="K430" s="1977">
        <f>K429-I430</f>
        <v>8481640</v>
      </c>
    </row>
    <row r="431" spans="1:11">
      <c r="A431" s="9516"/>
      <c r="B431" s="5651"/>
      <c r="C431" s="461" t="s">
        <v>2303</v>
      </c>
      <c r="D431" s="5741"/>
      <c r="E431" s="5743"/>
      <c r="F431" s="5745"/>
      <c r="G431" s="5745"/>
      <c r="H431" s="515"/>
      <c r="I431" s="5745"/>
      <c r="J431" s="559"/>
      <c r="K431" s="1978"/>
    </row>
    <row r="432" spans="1:11">
      <c r="A432" s="554"/>
      <c r="B432" s="5649"/>
      <c r="C432" s="532"/>
      <c r="D432" s="576"/>
      <c r="E432" s="582"/>
      <c r="F432" s="577"/>
      <c r="G432" s="577"/>
      <c r="H432" s="600"/>
      <c r="I432" s="577"/>
      <c r="J432" s="604">
        <v>1500</v>
      </c>
      <c r="K432" s="1978">
        <f>K430+J432</f>
        <v>8483140</v>
      </c>
    </row>
    <row r="433" spans="1:11">
      <c r="A433" s="9515"/>
      <c r="B433" s="5650"/>
      <c r="C433" s="545" t="s">
        <v>812</v>
      </c>
      <c r="D433" s="518" t="s">
        <v>2302</v>
      </c>
      <c r="E433" s="5742"/>
      <c r="F433" s="5744"/>
      <c r="G433" s="5744"/>
      <c r="H433" s="537"/>
      <c r="I433" s="1975">
        <v>202500</v>
      </c>
      <c r="J433" s="464"/>
      <c r="K433" s="2032">
        <f>K432-I433</f>
        <v>8280640</v>
      </c>
    </row>
    <row r="434" spans="1:11">
      <c r="A434" s="9516"/>
      <c r="B434" s="5651"/>
      <c r="C434" s="553" t="s">
        <v>2304</v>
      </c>
      <c r="D434" s="519"/>
      <c r="E434" s="5743"/>
      <c r="F434" s="5745"/>
      <c r="G434" s="5745"/>
      <c r="H434" s="515"/>
      <c r="I434" s="1976"/>
      <c r="J434" s="559"/>
      <c r="K434" s="1978"/>
    </row>
    <row r="435" spans="1:11">
      <c r="A435" s="554"/>
      <c r="B435" s="5651"/>
      <c r="C435" s="532"/>
      <c r="D435" s="576"/>
      <c r="E435" s="582"/>
      <c r="F435" s="577"/>
      <c r="G435" s="577"/>
      <c r="H435" s="600"/>
      <c r="I435" s="577"/>
      <c r="J435" s="585">
        <v>1800</v>
      </c>
      <c r="K435" s="1978">
        <f>K433+J435</f>
        <v>8282440</v>
      </c>
    </row>
    <row r="436" spans="1:11">
      <c r="A436" s="9515"/>
      <c r="B436" s="5650" t="s">
        <v>2305</v>
      </c>
      <c r="C436" s="556" t="s">
        <v>591</v>
      </c>
      <c r="D436" s="5755"/>
      <c r="E436" s="5757"/>
      <c r="F436" s="5751">
        <v>50000000</v>
      </c>
      <c r="G436" s="5751"/>
      <c r="H436" s="5751"/>
      <c r="I436" s="5751"/>
      <c r="J436" s="5759"/>
      <c r="K436" s="1977">
        <f>K435+F436</f>
        <v>58282440</v>
      </c>
    </row>
    <row r="437" spans="1:11">
      <c r="A437" s="9516"/>
      <c r="B437" s="5651"/>
      <c r="C437" s="555"/>
      <c r="D437" s="486"/>
      <c r="E437" s="5754"/>
      <c r="F437" s="5758"/>
      <c r="G437" s="5752"/>
      <c r="H437" s="5752"/>
      <c r="I437" s="5752"/>
      <c r="J437" s="5760"/>
      <c r="K437" s="1978"/>
    </row>
    <row r="438" spans="1:11">
      <c r="A438" s="554"/>
      <c r="B438" s="5651"/>
      <c r="C438" s="529"/>
      <c r="D438" s="602"/>
      <c r="E438" s="605"/>
      <c r="F438" s="577"/>
      <c r="G438" s="577"/>
      <c r="H438" s="600"/>
      <c r="I438" s="577"/>
      <c r="J438" s="604"/>
      <c r="K438" s="2035"/>
    </row>
    <row r="439" spans="1:11">
      <c r="A439" s="9515"/>
      <c r="B439" s="5650"/>
      <c r="C439" s="556" t="s">
        <v>997</v>
      </c>
      <c r="D439" s="5755" t="s">
        <v>1312</v>
      </c>
      <c r="E439" s="5753" t="s">
        <v>1326</v>
      </c>
      <c r="F439" s="5751"/>
      <c r="G439" s="5751">
        <v>202500</v>
      </c>
      <c r="H439" s="5751"/>
      <c r="I439" s="5751"/>
      <c r="J439" s="5759"/>
      <c r="K439" s="5668">
        <f>K436-G439</f>
        <v>58079940</v>
      </c>
    </row>
    <row r="440" spans="1:11">
      <c r="A440" s="9516"/>
      <c r="B440" s="5651"/>
      <c r="C440" s="555" t="s">
        <v>1311</v>
      </c>
      <c r="D440" s="5756" t="s">
        <v>1313</v>
      </c>
      <c r="E440" s="5754"/>
      <c r="F440" s="5752"/>
      <c r="G440" s="5752"/>
      <c r="H440" s="5752"/>
      <c r="I440" s="5752"/>
      <c r="J440" s="5760"/>
      <c r="K440" s="5669"/>
    </row>
    <row r="441" spans="1:11">
      <c r="A441" s="554"/>
      <c r="B441" s="5649"/>
      <c r="C441" s="529"/>
      <c r="D441" s="602"/>
      <c r="E441" s="605"/>
      <c r="F441" s="577"/>
      <c r="G441" s="577"/>
      <c r="H441" s="600"/>
      <c r="I441" s="577"/>
      <c r="J441" s="604">
        <v>1800</v>
      </c>
      <c r="K441" s="5669">
        <f>K439+J441</f>
        <v>58081740</v>
      </c>
    </row>
    <row r="442" spans="1:11">
      <c r="A442" s="9515"/>
      <c r="B442" s="5650" t="s">
        <v>2306</v>
      </c>
      <c r="C442" s="556" t="s">
        <v>815</v>
      </c>
      <c r="D442" s="5761" t="s">
        <v>955</v>
      </c>
      <c r="E442" s="5763" t="s">
        <v>1232</v>
      </c>
      <c r="F442" s="5765"/>
      <c r="G442" s="5765"/>
      <c r="H442" s="5765"/>
      <c r="I442" s="5765">
        <v>394559</v>
      </c>
      <c r="J442" s="595"/>
      <c r="K442" s="5668">
        <f>K441-I442</f>
        <v>57687181</v>
      </c>
    </row>
    <row r="443" spans="1:11">
      <c r="A443" s="9516"/>
      <c r="B443" s="5651"/>
      <c r="C443" s="555" t="s">
        <v>1186</v>
      </c>
      <c r="D443" s="5762" t="s">
        <v>956</v>
      </c>
      <c r="E443" s="5764"/>
      <c r="F443" s="5766"/>
      <c r="G443" s="5766"/>
      <c r="H443" s="5766"/>
      <c r="I443" s="5766"/>
      <c r="J443" s="595"/>
      <c r="K443" s="5669"/>
    </row>
    <row r="444" spans="1:11">
      <c r="A444" s="554"/>
      <c r="B444" s="5649"/>
      <c r="C444" s="465"/>
      <c r="D444" s="602"/>
      <c r="E444" s="605"/>
      <c r="F444" s="577"/>
      <c r="G444" s="600"/>
      <c r="H444" s="600"/>
      <c r="I444" s="600"/>
      <c r="J444" s="585">
        <v>1800</v>
      </c>
      <c r="K444" s="5671">
        <f>K442+J444</f>
        <v>57688981</v>
      </c>
    </row>
    <row r="445" spans="1:11">
      <c r="A445" s="9515"/>
      <c r="B445" s="5650"/>
      <c r="C445" s="556" t="s">
        <v>796</v>
      </c>
      <c r="D445" s="5761" t="s">
        <v>955</v>
      </c>
      <c r="E445" s="5763" t="s">
        <v>1232</v>
      </c>
      <c r="F445" s="5765"/>
      <c r="G445" s="5765"/>
      <c r="H445" s="5765"/>
      <c r="I445" s="5765">
        <v>85300</v>
      </c>
      <c r="J445" s="5767"/>
      <c r="K445" s="5668">
        <f>K444-I445</f>
        <v>57603681</v>
      </c>
    </row>
    <row r="446" spans="1:11">
      <c r="A446" s="9516"/>
      <c r="B446" s="5651"/>
      <c r="C446" s="477" t="s">
        <v>1187</v>
      </c>
      <c r="D446" s="5762" t="s">
        <v>956</v>
      </c>
      <c r="E446" s="5764"/>
      <c r="F446" s="5766"/>
      <c r="G446" s="5766"/>
      <c r="H446" s="5766"/>
      <c r="I446" s="5766"/>
      <c r="J446" s="5768"/>
      <c r="K446" s="5669"/>
    </row>
    <row r="447" spans="1:11">
      <c r="A447" s="554"/>
      <c r="B447" s="5649"/>
      <c r="C447" s="532"/>
      <c r="D447" s="576"/>
      <c r="E447" s="582"/>
      <c r="F447" s="577"/>
      <c r="G447" s="577"/>
      <c r="H447" s="600"/>
      <c r="I447" s="577"/>
      <c r="J447" s="604">
        <v>750</v>
      </c>
      <c r="K447" s="5671">
        <f>K445+J447</f>
        <v>57604431</v>
      </c>
    </row>
    <row r="448" spans="1:11">
      <c r="A448" s="9515"/>
      <c r="B448" s="5650"/>
      <c r="C448" s="556" t="s">
        <v>796</v>
      </c>
      <c r="D448" s="5761" t="s">
        <v>955</v>
      </c>
      <c r="E448" s="5763" t="s">
        <v>1232</v>
      </c>
      <c r="F448" s="5765"/>
      <c r="G448" s="5765"/>
      <c r="H448" s="5765"/>
      <c r="I448" s="5765">
        <v>41300</v>
      </c>
      <c r="J448" s="5767"/>
      <c r="K448" s="5668">
        <f>K447-I448</f>
        <v>57563131</v>
      </c>
    </row>
    <row r="449" spans="1:11">
      <c r="A449" s="9516"/>
      <c r="B449" s="5651"/>
      <c r="C449" s="477" t="s">
        <v>2260</v>
      </c>
      <c r="D449" s="5762" t="s">
        <v>956</v>
      </c>
      <c r="E449" s="5764"/>
      <c r="F449" s="5766"/>
      <c r="G449" s="5766"/>
      <c r="H449" s="5766"/>
      <c r="I449" s="5766"/>
      <c r="J449" s="5768"/>
      <c r="K449" s="5669"/>
    </row>
    <row r="450" spans="1:11">
      <c r="A450" s="554"/>
      <c r="B450" s="5649"/>
      <c r="C450" s="532"/>
      <c r="D450" s="576"/>
      <c r="E450" s="582"/>
      <c r="F450" s="577"/>
      <c r="G450" s="577"/>
      <c r="H450" s="600"/>
      <c r="I450" s="577"/>
      <c r="J450" s="604">
        <v>750</v>
      </c>
      <c r="K450" s="5669">
        <f>K448+J450</f>
        <v>57563881</v>
      </c>
    </row>
    <row r="451" spans="1:11">
      <c r="A451" s="9515"/>
      <c r="B451" s="5650"/>
      <c r="C451" s="562" t="s">
        <v>815</v>
      </c>
      <c r="D451" s="5761" t="s">
        <v>1335</v>
      </c>
      <c r="E451" s="5763"/>
      <c r="F451" s="5765"/>
      <c r="G451" s="5765"/>
      <c r="H451" s="537"/>
      <c r="I451" s="1975">
        <v>123649</v>
      </c>
      <c r="J451" s="595"/>
      <c r="K451" s="1977">
        <f>K450-I451</f>
        <v>57440232</v>
      </c>
    </row>
    <row r="452" spans="1:11">
      <c r="A452" s="9516"/>
      <c r="B452" s="5651"/>
      <c r="C452" s="553" t="s">
        <v>1026</v>
      </c>
      <c r="D452" s="5762" t="s">
        <v>814</v>
      </c>
      <c r="E452" s="5764"/>
      <c r="F452" s="5766"/>
      <c r="G452" s="5766"/>
      <c r="H452" s="515"/>
      <c r="I452" s="1976"/>
      <c r="J452" s="595"/>
      <c r="K452" s="1978"/>
    </row>
    <row r="453" spans="1:11">
      <c r="A453" s="554"/>
      <c r="B453" s="5649"/>
      <c r="C453" s="532"/>
      <c r="D453" s="576"/>
      <c r="E453" s="582"/>
      <c r="F453" s="577"/>
      <c r="G453" s="577"/>
      <c r="H453" s="600"/>
      <c r="I453" s="577"/>
      <c r="J453" s="585">
        <v>1800</v>
      </c>
      <c r="K453" s="5669">
        <f>K451+J453</f>
        <v>57442032</v>
      </c>
    </row>
    <row r="454" spans="1:11">
      <c r="A454" s="9515"/>
      <c r="B454" s="5650"/>
      <c r="C454" s="545" t="s">
        <v>812</v>
      </c>
      <c r="D454" s="518" t="s">
        <v>1335</v>
      </c>
      <c r="E454" s="5763"/>
      <c r="F454" s="5765"/>
      <c r="G454" s="5765"/>
      <c r="H454" s="537"/>
      <c r="I454" s="1975">
        <v>405599</v>
      </c>
      <c r="J454" s="464"/>
      <c r="K454" s="5668">
        <f>K453-I454</f>
        <v>57036433</v>
      </c>
    </row>
    <row r="455" spans="1:11">
      <c r="A455" s="9516"/>
      <c r="B455" s="5651"/>
      <c r="C455" s="553" t="s">
        <v>813</v>
      </c>
      <c r="D455" s="519" t="s">
        <v>814</v>
      </c>
      <c r="E455" s="5764"/>
      <c r="F455" s="5766"/>
      <c r="G455" s="5766"/>
      <c r="H455" s="515"/>
      <c r="I455" s="1976"/>
      <c r="J455" s="559"/>
      <c r="K455" s="5669"/>
    </row>
    <row r="456" spans="1:11">
      <c r="A456" s="554"/>
      <c r="B456" s="5651"/>
      <c r="C456" s="532"/>
      <c r="D456" s="576"/>
      <c r="E456" s="582"/>
      <c r="F456" s="577"/>
      <c r="G456" s="577"/>
      <c r="H456" s="600"/>
      <c r="I456" s="577"/>
      <c r="J456" s="585">
        <v>1800</v>
      </c>
      <c r="K456" s="5669">
        <f>K454+J456</f>
        <v>57038233</v>
      </c>
    </row>
    <row r="457" spans="1:11">
      <c r="A457" s="9515"/>
      <c r="B457" s="5650" t="s">
        <v>2307</v>
      </c>
      <c r="C457" s="474" t="s">
        <v>1907</v>
      </c>
      <c r="D457" s="5769" t="s">
        <v>224</v>
      </c>
      <c r="E457" s="974" t="s">
        <v>176</v>
      </c>
      <c r="F457" s="5773"/>
      <c r="G457" s="5773">
        <v>405000</v>
      </c>
      <c r="H457" s="537"/>
      <c r="I457" s="5773"/>
      <c r="J457" s="595"/>
      <c r="K457" s="5668">
        <f>K456-G457</f>
        <v>56633233</v>
      </c>
    </row>
    <row r="458" spans="1:11">
      <c r="A458" s="9516"/>
      <c r="B458" s="5651"/>
      <c r="C458" s="555" t="s">
        <v>757</v>
      </c>
      <c r="D458" s="5770" t="s">
        <v>758</v>
      </c>
      <c r="E458" s="5775"/>
      <c r="F458" s="5774"/>
      <c r="G458" s="5774"/>
      <c r="H458" s="515"/>
      <c r="I458" s="5774"/>
      <c r="J458" s="595"/>
      <c r="K458" s="5669"/>
    </row>
    <row r="459" spans="1:11">
      <c r="A459" s="554"/>
      <c r="B459" s="5649"/>
      <c r="C459" s="532"/>
      <c r="D459" s="576"/>
      <c r="E459" s="582"/>
      <c r="F459" s="575"/>
      <c r="G459" s="575"/>
      <c r="H459" s="2200"/>
      <c r="I459" s="575"/>
      <c r="J459" s="585">
        <v>3600</v>
      </c>
      <c r="K459" s="5669">
        <f>K457+J459</f>
        <v>56636833</v>
      </c>
    </row>
    <row r="460" spans="1:11">
      <c r="A460" s="9515"/>
      <c r="B460" s="5650"/>
      <c r="C460" s="545" t="s">
        <v>864</v>
      </c>
      <c r="D460" s="5769" t="s">
        <v>224</v>
      </c>
      <c r="E460" s="974" t="s">
        <v>176</v>
      </c>
      <c r="F460" s="5773"/>
      <c r="G460" s="5773">
        <v>102500</v>
      </c>
      <c r="H460" s="5773"/>
      <c r="I460" s="5773"/>
      <c r="J460" s="5776"/>
      <c r="K460" s="5668">
        <f>K459-G460</f>
        <v>56534333</v>
      </c>
    </row>
    <row r="461" spans="1:11">
      <c r="A461" s="9516"/>
      <c r="B461" s="5651"/>
      <c r="C461" s="555" t="s">
        <v>2252</v>
      </c>
      <c r="D461" s="5770" t="s">
        <v>758</v>
      </c>
      <c r="E461" s="5775"/>
      <c r="F461" s="5774"/>
      <c r="G461" s="5774"/>
      <c r="H461" s="5774"/>
      <c r="I461" s="5774"/>
      <c r="J461" s="5777"/>
      <c r="K461" s="5669"/>
    </row>
    <row r="462" spans="1:11">
      <c r="A462" s="554"/>
      <c r="B462" s="5651"/>
      <c r="C462" s="529"/>
      <c r="D462" s="576"/>
      <c r="E462" s="582"/>
      <c r="F462" s="577"/>
      <c r="G462" s="577"/>
      <c r="H462" s="600"/>
      <c r="I462" s="577"/>
      <c r="J462" s="585">
        <v>1800</v>
      </c>
      <c r="K462" s="5671">
        <f>K460+J462</f>
        <v>56536133</v>
      </c>
    </row>
    <row r="463" spans="1:11">
      <c r="A463" s="9515"/>
      <c r="B463" s="5650"/>
      <c r="C463" s="474" t="s">
        <v>781</v>
      </c>
      <c r="D463" s="5769" t="s">
        <v>1901</v>
      </c>
      <c r="E463" s="5771"/>
      <c r="F463" s="5773"/>
      <c r="G463" s="5773"/>
      <c r="H463" s="534"/>
      <c r="I463" s="2567">
        <v>121180</v>
      </c>
      <c r="J463" s="595"/>
      <c r="K463" s="5668">
        <f>K462-I463</f>
        <v>56414953</v>
      </c>
    </row>
    <row r="464" spans="1:11">
      <c r="A464" s="9516"/>
      <c r="B464" s="5651"/>
      <c r="C464" s="477" t="s">
        <v>1900</v>
      </c>
      <c r="D464" s="5770" t="s">
        <v>1902</v>
      </c>
      <c r="E464" s="5772"/>
      <c r="F464" s="5774"/>
      <c r="G464" s="5774"/>
      <c r="H464" s="515"/>
      <c r="I464" s="2568"/>
      <c r="J464" s="595"/>
      <c r="K464" s="5669"/>
    </row>
    <row r="465" spans="1:11">
      <c r="A465" s="554"/>
      <c r="B465" s="5649"/>
      <c r="C465" s="1980"/>
      <c r="D465" s="576"/>
      <c r="E465" s="582"/>
      <c r="F465" s="577"/>
      <c r="G465" s="577"/>
      <c r="H465" s="586"/>
      <c r="I465" s="575"/>
      <c r="J465" s="586">
        <v>1500</v>
      </c>
      <c r="K465" s="5669">
        <f>K463+J465</f>
        <v>56416453</v>
      </c>
    </row>
    <row r="466" spans="1:11">
      <c r="A466" s="9515"/>
      <c r="B466" s="5650"/>
      <c r="C466" s="457" t="s">
        <v>781</v>
      </c>
      <c r="D466" s="5792" t="s">
        <v>1167</v>
      </c>
      <c r="E466" s="5794" t="s">
        <v>195</v>
      </c>
      <c r="F466" s="5784"/>
      <c r="G466" s="5784"/>
      <c r="H466" s="943"/>
      <c r="I466" s="5784">
        <v>147640</v>
      </c>
      <c r="J466" s="595"/>
      <c r="K466" s="5668">
        <f>K465-I466</f>
        <v>56268813</v>
      </c>
    </row>
    <row r="467" spans="1:11">
      <c r="A467" s="9516"/>
      <c r="B467" s="5651"/>
      <c r="C467" s="461" t="s">
        <v>1237</v>
      </c>
      <c r="D467" s="5793" t="s">
        <v>38</v>
      </c>
      <c r="E467" s="5795"/>
      <c r="F467" s="5785"/>
      <c r="G467" s="5785"/>
      <c r="H467" s="460"/>
      <c r="I467" s="5785"/>
      <c r="J467" s="595"/>
      <c r="K467" s="5669"/>
    </row>
    <row r="468" spans="1:11">
      <c r="A468" s="554"/>
      <c r="B468" s="5649"/>
      <c r="C468" s="465"/>
      <c r="D468" s="602"/>
      <c r="E468" s="605"/>
      <c r="F468" s="577"/>
      <c r="G468" s="577"/>
      <c r="H468" s="600"/>
      <c r="I468" s="577"/>
      <c r="J468" s="585">
        <v>1500</v>
      </c>
      <c r="K468" s="5669">
        <f>K466+J468</f>
        <v>56270313</v>
      </c>
    </row>
    <row r="469" spans="1:11">
      <c r="A469" s="9515"/>
      <c r="B469" s="5650" t="s">
        <v>2308</v>
      </c>
      <c r="C469" s="457" t="s">
        <v>781</v>
      </c>
      <c r="D469" s="5782" t="s">
        <v>1363</v>
      </c>
      <c r="E469" s="5780"/>
      <c r="F469" s="5778"/>
      <c r="G469" s="5778"/>
      <c r="H469" s="5778">
        <v>532140</v>
      </c>
      <c r="I469" s="5778"/>
      <c r="J469" s="5790"/>
      <c r="K469" s="5668">
        <f>K468-H469</f>
        <v>55738173</v>
      </c>
    </row>
    <row r="470" spans="1:11">
      <c r="A470" s="9516"/>
      <c r="B470" s="5651"/>
      <c r="C470" s="461" t="s">
        <v>1362</v>
      </c>
      <c r="D470" s="5783"/>
      <c r="E470" s="533"/>
      <c r="F470" s="5779"/>
      <c r="G470" s="5779"/>
      <c r="H470" s="5779"/>
      <c r="I470" s="5779"/>
      <c r="J470" s="5791"/>
      <c r="K470" s="5669"/>
    </row>
    <row r="471" spans="1:11">
      <c r="A471" s="554"/>
      <c r="B471" s="5649"/>
      <c r="C471" s="532"/>
      <c r="D471" s="576"/>
      <c r="E471" s="582"/>
      <c r="F471" s="577"/>
      <c r="G471" s="577"/>
      <c r="H471" s="600"/>
      <c r="I471" s="577"/>
      <c r="J471" s="585">
        <v>1500</v>
      </c>
      <c r="K471" s="5671">
        <f>K469+J471</f>
        <v>55739673</v>
      </c>
    </row>
    <row r="472" spans="1:11">
      <c r="A472" s="9515"/>
      <c r="B472" s="5650"/>
      <c r="C472" s="556" t="s">
        <v>781</v>
      </c>
      <c r="D472" s="5782" t="s">
        <v>1184</v>
      </c>
      <c r="E472" s="5780"/>
      <c r="F472" s="5778"/>
      <c r="G472" s="5778"/>
      <c r="H472" s="5778">
        <v>285140</v>
      </c>
      <c r="I472" s="5778"/>
      <c r="J472" s="5790"/>
      <c r="K472" s="5668">
        <f>K471-H472</f>
        <v>55454533</v>
      </c>
    </row>
    <row r="473" spans="1:11">
      <c r="A473" s="9516"/>
      <c r="B473" s="5651"/>
      <c r="C473" s="555" t="s">
        <v>1182</v>
      </c>
      <c r="D473" s="5783"/>
      <c r="E473" s="5781"/>
      <c r="F473" s="5779"/>
      <c r="G473" s="5779"/>
      <c r="H473" s="5779"/>
      <c r="I473" s="5779"/>
      <c r="J473" s="5791"/>
      <c r="K473" s="5669"/>
    </row>
    <row r="474" spans="1:11">
      <c r="A474" s="554"/>
      <c r="B474" s="5649"/>
      <c r="C474" s="532"/>
      <c r="D474" s="576"/>
      <c r="E474" s="582"/>
      <c r="F474" s="577"/>
      <c r="G474" s="577"/>
      <c r="H474" s="600"/>
      <c r="I474" s="577"/>
      <c r="J474" s="585">
        <v>1500</v>
      </c>
      <c r="K474" s="5669">
        <f>K472+J474</f>
        <v>55456033</v>
      </c>
    </row>
    <row r="475" spans="1:11">
      <c r="A475" s="9515"/>
      <c r="B475" s="5650"/>
      <c r="C475" s="556" t="s">
        <v>781</v>
      </c>
      <c r="D475" s="5788" t="s">
        <v>1496</v>
      </c>
      <c r="E475" s="974" t="s">
        <v>1497</v>
      </c>
      <c r="F475" s="5778"/>
      <c r="G475" s="5778">
        <v>17340</v>
      </c>
      <c r="H475" s="5778"/>
      <c r="I475" s="5778"/>
      <c r="J475" s="5790"/>
      <c r="K475" s="5668">
        <f>K474-G475</f>
        <v>55438693</v>
      </c>
    </row>
    <row r="476" spans="1:11">
      <c r="A476" s="9516"/>
      <c r="B476" s="5651"/>
      <c r="C476" s="555" t="s">
        <v>1493</v>
      </c>
      <c r="D476" s="5783" t="s">
        <v>38</v>
      </c>
      <c r="E476" s="5781"/>
      <c r="F476" s="5779"/>
      <c r="G476" s="5779"/>
      <c r="H476" s="5779"/>
      <c r="I476" s="5779"/>
      <c r="J476" s="5791"/>
      <c r="K476" s="5669"/>
    </row>
    <row r="477" spans="1:11">
      <c r="A477" s="554"/>
      <c r="B477" s="5649"/>
      <c r="C477" s="529"/>
      <c r="D477" s="602"/>
      <c r="E477" s="605"/>
      <c r="F477" s="577"/>
      <c r="G477" s="577"/>
      <c r="H477" s="600"/>
      <c r="I477" s="577"/>
      <c r="J477" s="585">
        <v>1500</v>
      </c>
      <c r="K477" s="5673">
        <f>K475+J477</f>
        <v>55440193</v>
      </c>
    </row>
    <row r="478" spans="1:11">
      <c r="A478" s="9515"/>
      <c r="B478" s="5650"/>
      <c r="C478" s="556" t="s">
        <v>781</v>
      </c>
      <c r="D478" s="5788" t="s">
        <v>1496</v>
      </c>
      <c r="E478" s="974" t="s">
        <v>1497</v>
      </c>
      <c r="F478" s="5778"/>
      <c r="G478" s="5778">
        <v>17340</v>
      </c>
      <c r="H478" s="5778"/>
      <c r="I478" s="5778"/>
      <c r="J478" s="5790"/>
      <c r="K478" s="5668">
        <f>K477-G478</f>
        <v>55422853</v>
      </c>
    </row>
    <row r="479" spans="1:11">
      <c r="A479" s="9516"/>
      <c r="B479" s="5651"/>
      <c r="C479" s="555" t="s">
        <v>1494</v>
      </c>
      <c r="D479" s="5783" t="s">
        <v>38</v>
      </c>
      <c r="E479" s="5781"/>
      <c r="F479" s="5779"/>
      <c r="G479" s="5779"/>
      <c r="H479" s="5779"/>
      <c r="I479" s="5779"/>
      <c r="J479" s="5791"/>
      <c r="K479" s="5669"/>
    </row>
    <row r="480" spans="1:11">
      <c r="A480" s="557"/>
      <c r="B480" s="5662"/>
      <c r="C480" s="532"/>
      <c r="D480" s="576"/>
      <c r="E480" s="582"/>
      <c r="F480" s="577"/>
      <c r="G480" s="577"/>
      <c r="H480" s="600"/>
      <c r="I480" s="577"/>
      <c r="J480" s="585">
        <v>1500</v>
      </c>
      <c r="K480" s="5672">
        <f>K478+J480</f>
        <v>55424353</v>
      </c>
    </row>
    <row r="481" spans="1:11">
      <c r="A481" s="9515"/>
      <c r="B481" s="5650"/>
      <c r="C481" s="556" t="s">
        <v>781</v>
      </c>
      <c r="D481" s="5788" t="s">
        <v>1496</v>
      </c>
      <c r="E481" s="974" t="s">
        <v>1497</v>
      </c>
      <c r="F481" s="5778"/>
      <c r="G481" s="5778">
        <v>10140</v>
      </c>
      <c r="H481" s="5778"/>
      <c r="I481" s="5778"/>
      <c r="J481" s="5790"/>
      <c r="K481" s="5668">
        <f>K480-G481</f>
        <v>55414213</v>
      </c>
    </row>
    <row r="482" spans="1:11">
      <c r="A482" s="9516"/>
      <c r="B482" s="5651"/>
      <c r="C482" s="555" t="s">
        <v>1495</v>
      </c>
      <c r="D482" s="5783" t="s">
        <v>38</v>
      </c>
      <c r="E482" s="5781"/>
      <c r="F482" s="5779"/>
      <c r="G482" s="5779"/>
      <c r="H482" s="5779"/>
      <c r="I482" s="5779"/>
      <c r="J482" s="5791"/>
      <c r="K482" s="5669"/>
    </row>
    <row r="483" spans="1:11">
      <c r="A483" s="554"/>
      <c r="B483" s="5649"/>
      <c r="C483" s="529"/>
      <c r="D483" s="602"/>
      <c r="E483" s="605"/>
      <c r="F483" s="577"/>
      <c r="G483" s="577"/>
      <c r="H483" s="600"/>
      <c r="I483" s="577"/>
      <c r="J483" s="585">
        <v>1500</v>
      </c>
      <c r="K483" s="5669">
        <f>K481+J483</f>
        <v>55415713</v>
      </c>
    </row>
    <row r="484" spans="1:11">
      <c r="A484" s="9515"/>
      <c r="B484" s="5650"/>
      <c r="C484" s="457" t="s">
        <v>781</v>
      </c>
      <c r="D484" s="5792" t="s">
        <v>1734</v>
      </c>
      <c r="E484" s="459" t="s">
        <v>1805</v>
      </c>
      <c r="F484" s="5778"/>
      <c r="G484" s="5778">
        <v>31140</v>
      </c>
      <c r="H484" s="5778"/>
      <c r="I484" s="5778"/>
      <c r="J484" s="5790"/>
      <c r="K484" s="5668">
        <f>K483-G484</f>
        <v>55384573</v>
      </c>
    </row>
    <row r="485" spans="1:11">
      <c r="A485" s="9516"/>
      <c r="B485" s="5651"/>
      <c r="C485" s="461" t="s">
        <v>1733</v>
      </c>
      <c r="D485" s="5793" t="s">
        <v>1860</v>
      </c>
      <c r="E485" s="5787"/>
      <c r="F485" s="5779"/>
      <c r="G485" s="5779"/>
      <c r="H485" s="5779"/>
      <c r="I485" s="5779"/>
      <c r="J485" s="5791"/>
      <c r="K485" s="5669"/>
    </row>
    <row r="486" spans="1:11">
      <c r="A486" s="554"/>
      <c r="B486" s="5651"/>
      <c r="C486" s="529"/>
      <c r="D486" s="602"/>
      <c r="E486" s="605"/>
      <c r="F486" s="577"/>
      <c r="G486" s="577"/>
      <c r="H486" s="600"/>
      <c r="I486" s="577"/>
      <c r="J486" s="604">
        <v>1500</v>
      </c>
      <c r="K486" s="5671">
        <f>K484+J486</f>
        <v>55386073</v>
      </c>
    </row>
    <row r="487" spans="1:11">
      <c r="A487" s="9515"/>
      <c r="B487" s="5650"/>
      <c r="C487" s="474" t="s">
        <v>781</v>
      </c>
      <c r="D487" s="5782" t="s">
        <v>933</v>
      </c>
      <c r="E487" s="5780" t="s">
        <v>110</v>
      </c>
      <c r="F487" s="5778"/>
      <c r="G487" s="5778">
        <v>63640</v>
      </c>
      <c r="H487" s="5778"/>
      <c r="I487" s="5778"/>
      <c r="J487" s="5790"/>
      <c r="K487" s="5668">
        <f>K486-G487</f>
        <v>55322433</v>
      </c>
    </row>
    <row r="488" spans="1:11">
      <c r="A488" s="9516"/>
      <c r="B488" s="5651"/>
      <c r="C488" s="461" t="s">
        <v>1241</v>
      </c>
      <c r="D488" s="5783" t="s">
        <v>598</v>
      </c>
      <c r="E488" s="5781"/>
      <c r="F488" s="5779"/>
      <c r="G488" s="5779"/>
      <c r="H488" s="5779"/>
      <c r="I488" s="5779"/>
      <c r="J488" s="5791"/>
      <c r="K488" s="5669"/>
    </row>
    <row r="489" spans="1:11">
      <c r="A489" s="554"/>
      <c r="B489" s="5649"/>
      <c r="C489" s="532"/>
      <c r="D489" s="576"/>
      <c r="E489" s="582"/>
      <c r="F489" s="577"/>
      <c r="G489" s="577"/>
      <c r="H489" s="600"/>
      <c r="I489" s="577"/>
      <c r="J489" s="585">
        <v>1500</v>
      </c>
      <c r="K489" s="5669">
        <f>K487+J489</f>
        <v>55323933</v>
      </c>
    </row>
    <row r="490" spans="1:11">
      <c r="A490" s="9515"/>
      <c r="B490" s="5650"/>
      <c r="C490" s="556" t="s">
        <v>781</v>
      </c>
      <c r="D490" s="5792" t="s">
        <v>312</v>
      </c>
      <c r="E490" s="5780" t="s">
        <v>310</v>
      </c>
      <c r="F490" s="5778"/>
      <c r="G490" s="5778">
        <v>19890</v>
      </c>
      <c r="H490" s="5778"/>
      <c r="I490" s="5778"/>
      <c r="J490" s="5790"/>
      <c r="K490" s="5668">
        <f>K489-G490</f>
        <v>55304043</v>
      </c>
    </row>
    <row r="491" spans="1:11">
      <c r="A491" s="9516"/>
      <c r="B491" s="5651"/>
      <c r="C491" s="555" t="s">
        <v>1535</v>
      </c>
      <c r="D491" s="5793" t="s">
        <v>38</v>
      </c>
      <c r="E491" s="5787"/>
      <c r="F491" s="5779"/>
      <c r="G491" s="5779"/>
      <c r="H491" s="5779"/>
      <c r="I491" s="5779"/>
      <c r="J491" s="5791"/>
      <c r="K491" s="5669"/>
    </row>
    <row r="492" spans="1:11">
      <c r="A492" s="554"/>
      <c r="B492" s="5649"/>
      <c r="C492" s="529"/>
      <c r="D492" s="602"/>
      <c r="E492" s="605"/>
      <c r="F492" s="577"/>
      <c r="G492" s="577"/>
      <c r="H492" s="600"/>
      <c r="I492" s="577"/>
      <c r="J492" s="585">
        <v>1500</v>
      </c>
      <c r="K492" s="5669">
        <f>K490+J492</f>
        <v>55305543</v>
      </c>
    </row>
    <row r="493" spans="1:11">
      <c r="A493" s="9515"/>
      <c r="B493" s="5650"/>
      <c r="C493" s="517" t="s">
        <v>1716</v>
      </c>
      <c r="D493" s="5782" t="s">
        <v>1717</v>
      </c>
      <c r="E493" s="5780" t="s">
        <v>1423</v>
      </c>
      <c r="F493" s="5784"/>
      <c r="G493" s="5784">
        <v>64700</v>
      </c>
      <c r="H493" s="537"/>
      <c r="I493" s="1975"/>
      <c r="J493" s="595"/>
      <c r="K493" s="5668">
        <f>K492-G493</f>
        <v>55240843</v>
      </c>
    </row>
    <row r="494" spans="1:11">
      <c r="A494" s="9516"/>
      <c r="B494" s="5651"/>
      <c r="C494" s="555" t="s">
        <v>2002</v>
      </c>
      <c r="D494" s="5783" t="s">
        <v>956</v>
      </c>
      <c r="E494" s="5781"/>
      <c r="F494" s="5785"/>
      <c r="G494" s="5785"/>
      <c r="H494" s="515"/>
      <c r="I494" s="1976"/>
      <c r="J494" s="595"/>
      <c r="K494" s="5669"/>
    </row>
    <row r="495" spans="1:11">
      <c r="A495" s="554"/>
      <c r="B495" s="5650"/>
      <c r="C495" s="532"/>
      <c r="D495" s="576"/>
      <c r="E495" s="582"/>
      <c r="F495" s="577"/>
      <c r="G495" s="577"/>
      <c r="H495" s="600"/>
      <c r="I495" s="2034"/>
      <c r="J495" s="585">
        <v>750</v>
      </c>
      <c r="K495" s="1368">
        <f>K493+J495</f>
        <v>55241593</v>
      </c>
    </row>
    <row r="496" spans="1:11">
      <c r="A496" s="557"/>
      <c r="B496" s="5650"/>
      <c r="C496" s="474" t="s">
        <v>781</v>
      </c>
      <c r="D496" s="5782" t="s">
        <v>199</v>
      </c>
      <c r="E496" s="5780" t="s">
        <v>201</v>
      </c>
      <c r="F496" s="5778"/>
      <c r="G496" s="5778">
        <v>50140</v>
      </c>
      <c r="H496" s="5778"/>
      <c r="I496" s="5778"/>
      <c r="J496" s="5790"/>
      <c r="K496" s="1977">
        <f>K495-G496</f>
        <v>55191453</v>
      </c>
    </row>
    <row r="497" spans="1:11">
      <c r="A497" s="557"/>
      <c r="B497" s="5651"/>
      <c r="C497" s="477" t="s">
        <v>1243</v>
      </c>
      <c r="D497" s="5783" t="s">
        <v>200</v>
      </c>
      <c r="E497" s="5781"/>
      <c r="F497" s="5779"/>
      <c r="G497" s="5779"/>
      <c r="H497" s="5779"/>
      <c r="I497" s="5779"/>
      <c r="J497" s="5791"/>
      <c r="K497" s="1978"/>
    </row>
    <row r="498" spans="1:11">
      <c r="A498" s="2497"/>
      <c r="B498" s="5649"/>
      <c r="C498" s="532"/>
      <c r="D498" s="576"/>
      <c r="E498" s="582"/>
      <c r="F498" s="577"/>
      <c r="G498" s="577"/>
      <c r="H498" s="600"/>
      <c r="I498" s="577"/>
      <c r="J498" s="604">
        <v>1500</v>
      </c>
      <c r="K498" s="5673">
        <f>K496+J498</f>
        <v>55192953</v>
      </c>
    </row>
    <row r="499" spans="1:11">
      <c r="A499" s="557"/>
      <c r="B499" s="5650"/>
      <c r="C499" s="457" t="s">
        <v>781</v>
      </c>
      <c r="D499" s="5792" t="s">
        <v>943</v>
      </c>
      <c r="E499" s="459" t="s">
        <v>1231</v>
      </c>
      <c r="F499" s="5778"/>
      <c r="G499" s="5778">
        <v>177640</v>
      </c>
      <c r="H499" s="5778"/>
      <c r="I499" s="5778"/>
      <c r="J499" s="5790"/>
      <c r="K499" s="1977">
        <f>K498-G499</f>
        <v>55015313</v>
      </c>
    </row>
    <row r="500" spans="1:11">
      <c r="A500" s="557"/>
      <c r="B500" s="5662"/>
      <c r="C500" s="461" t="s">
        <v>1181</v>
      </c>
      <c r="D500" s="5793" t="s">
        <v>598</v>
      </c>
      <c r="E500" s="5787"/>
      <c r="F500" s="5779"/>
      <c r="G500" s="5779"/>
      <c r="H500" s="5779"/>
      <c r="I500" s="5779"/>
      <c r="J500" s="5791"/>
      <c r="K500" s="1978"/>
    </row>
    <row r="501" spans="1:11">
      <c r="A501" s="2497"/>
      <c r="B501" s="5649"/>
      <c r="C501" s="532"/>
      <c r="D501" s="576"/>
      <c r="E501" s="582"/>
      <c r="F501" s="577"/>
      <c r="G501" s="577"/>
      <c r="H501" s="600"/>
      <c r="I501" s="577"/>
      <c r="J501" s="604">
        <v>1500</v>
      </c>
      <c r="K501" s="5673">
        <f>K499+J501</f>
        <v>55016813</v>
      </c>
    </row>
    <row r="502" spans="1:11">
      <c r="A502" s="557"/>
      <c r="B502" s="5650"/>
      <c r="C502" s="457" t="s">
        <v>781</v>
      </c>
      <c r="D502" s="5792" t="s">
        <v>1246</v>
      </c>
      <c r="E502" s="459" t="s">
        <v>1248</v>
      </c>
      <c r="F502" s="5778"/>
      <c r="G502" s="5778">
        <v>74140</v>
      </c>
      <c r="H502" s="5778"/>
      <c r="I502" s="5778"/>
      <c r="J502" s="5790"/>
      <c r="K502" s="2195">
        <f>K501-G502</f>
        <v>54942673</v>
      </c>
    </row>
    <row r="503" spans="1:11">
      <c r="A503" s="557"/>
      <c r="B503" s="5651"/>
      <c r="C503" s="461" t="s">
        <v>1245</v>
      </c>
      <c r="D503" s="5793" t="s">
        <v>1247</v>
      </c>
      <c r="E503" s="5787"/>
      <c r="F503" s="5779"/>
      <c r="G503" s="5779"/>
      <c r="H503" s="5779"/>
      <c r="I503" s="5779"/>
      <c r="J503" s="5791"/>
      <c r="K503" s="2195"/>
    </row>
    <row r="504" spans="1:11">
      <c r="A504" s="2497"/>
      <c r="B504" s="5649"/>
      <c r="C504" s="529"/>
      <c r="D504" s="602"/>
      <c r="E504" s="605"/>
      <c r="F504" s="577"/>
      <c r="G504" s="577"/>
      <c r="H504" s="600"/>
      <c r="I504" s="577"/>
      <c r="J504" s="585">
        <v>1500</v>
      </c>
      <c r="K504" s="5673">
        <f>K502+J504</f>
        <v>54944173</v>
      </c>
    </row>
    <row r="505" spans="1:11">
      <c r="A505" s="525"/>
      <c r="B505" s="5650"/>
      <c r="C505" s="556" t="s">
        <v>781</v>
      </c>
      <c r="D505" s="5782" t="s">
        <v>2266</v>
      </c>
      <c r="E505" s="1110" t="s">
        <v>1322</v>
      </c>
      <c r="F505" s="5778"/>
      <c r="G505" s="5778">
        <v>22140</v>
      </c>
      <c r="H505" s="5778"/>
      <c r="I505" s="5778"/>
      <c r="J505" s="5790"/>
      <c r="K505" s="1977">
        <f>K504-G505</f>
        <v>54922033</v>
      </c>
    </row>
    <row r="506" spans="1:11">
      <c r="A506" s="554"/>
      <c r="B506" s="5651"/>
      <c r="C506" s="555" t="s">
        <v>1306</v>
      </c>
      <c r="D506" s="5783" t="s">
        <v>1176</v>
      </c>
      <c r="E506" s="5781"/>
      <c r="F506" s="5779"/>
      <c r="G506" s="5779"/>
      <c r="H506" s="5779"/>
      <c r="I506" s="5779"/>
      <c r="J506" s="5791"/>
      <c r="K506" s="1978"/>
    </row>
    <row r="507" spans="1:11">
      <c r="A507" s="2497"/>
      <c r="B507" s="5650"/>
      <c r="C507" s="529"/>
      <c r="D507" s="602"/>
      <c r="E507" s="605"/>
      <c r="F507" s="577"/>
      <c r="G507" s="577"/>
      <c r="H507" s="600"/>
      <c r="I507" s="577"/>
      <c r="J507" s="585">
        <v>1500</v>
      </c>
      <c r="K507" s="5673">
        <f>K505+J507</f>
        <v>54923533</v>
      </c>
    </row>
    <row r="508" spans="1:11">
      <c r="A508" s="525"/>
      <c r="B508" s="5650"/>
      <c r="C508" s="556" t="s">
        <v>781</v>
      </c>
      <c r="D508" s="5782" t="s">
        <v>743</v>
      </c>
      <c r="E508" s="5780" t="s">
        <v>1177</v>
      </c>
      <c r="F508" s="5778"/>
      <c r="G508" s="5778">
        <v>15390</v>
      </c>
      <c r="H508" s="5778"/>
      <c r="I508" s="5778"/>
      <c r="J508" s="5790"/>
      <c r="K508" s="2195">
        <f>K507-G508</f>
        <v>54908143</v>
      </c>
    </row>
    <row r="509" spans="1:11">
      <c r="A509" s="557"/>
      <c r="B509" s="5651"/>
      <c r="C509" s="555" t="s">
        <v>1175</v>
      </c>
      <c r="D509" s="5783" t="s">
        <v>1176</v>
      </c>
      <c r="E509" s="5781"/>
      <c r="F509" s="5779"/>
      <c r="G509" s="5779"/>
      <c r="H509" s="5779"/>
      <c r="I509" s="5779"/>
      <c r="J509" s="5791"/>
      <c r="K509" s="2195"/>
    </row>
    <row r="510" spans="1:11">
      <c r="A510" s="2497"/>
      <c r="B510" s="5662"/>
      <c r="C510" s="529"/>
      <c r="D510" s="602"/>
      <c r="E510" s="605"/>
      <c r="F510" s="577"/>
      <c r="G510" s="577"/>
      <c r="H510" s="600"/>
      <c r="I510" s="577"/>
      <c r="J510" s="585">
        <v>1500</v>
      </c>
      <c r="K510" s="5673">
        <f>K508+J510</f>
        <v>54909643</v>
      </c>
    </row>
    <row r="511" spans="1:11">
      <c r="A511" s="557"/>
      <c r="B511" s="5650"/>
      <c r="C511" s="474" t="s">
        <v>1920</v>
      </c>
      <c r="D511" s="485" t="s">
        <v>1887</v>
      </c>
      <c r="E511" s="5780" t="s">
        <v>1888</v>
      </c>
      <c r="F511" s="5789"/>
      <c r="G511" s="5778">
        <v>47440</v>
      </c>
      <c r="H511" s="5778"/>
      <c r="I511" s="5778"/>
      <c r="J511" s="5790"/>
      <c r="K511" s="2195">
        <f>K510-G511</f>
        <v>54862203</v>
      </c>
    </row>
    <row r="512" spans="1:11">
      <c r="A512" s="557"/>
      <c r="B512" s="5651"/>
      <c r="C512" s="477" t="s">
        <v>1922</v>
      </c>
      <c r="D512" s="486" t="s">
        <v>1819</v>
      </c>
      <c r="E512" s="5781"/>
      <c r="F512" s="5779"/>
      <c r="G512" s="5779"/>
      <c r="H512" s="5779"/>
      <c r="I512" s="5779"/>
      <c r="J512" s="5791"/>
      <c r="K512" s="2195"/>
    </row>
    <row r="513" spans="1:11">
      <c r="A513" s="2497"/>
      <c r="B513" s="5662"/>
      <c r="C513" s="891"/>
      <c r="D513" s="891"/>
      <c r="E513" s="891"/>
      <c r="F513" s="586"/>
      <c r="G513" s="588"/>
      <c r="H513" s="600"/>
      <c r="I513" s="577"/>
      <c r="J513" s="604">
        <v>1500</v>
      </c>
      <c r="K513" s="5673">
        <f>K511+J513</f>
        <v>54863703</v>
      </c>
    </row>
    <row r="514" spans="1:11">
      <c r="A514" s="9515"/>
      <c r="B514" s="5650"/>
      <c r="C514" s="474" t="s">
        <v>1921</v>
      </c>
      <c r="D514" s="485" t="s">
        <v>1887</v>
      </c>
      <c r="E514" s="5780" t="s">
        <v>1888</v>
      </c>
      <c r="F514" s="5778"/>
      <c r="G514" s="5778">
        <v>48740</v>
      </c>
      <c r="H514" s="5796"/>
      <c r="I514" s="5778"/>
      <c r="J514" s="5790"/>
      <c r="K514" s="5668">
        <f>K513-G514</f>
        <v>54814963</v>
      </c>
    </row>
    <row r="515" spans="1:11">
      <c r="A515" s="9516"/>
      <c r="B515" s="5651"/>
      <c r="C515" s="477" t="s">
        <v>1923</v>
      </c>
      <c r="D515" s="486" t="s">
        <v>1819</v>
      </c>
      <c r="E515" s="5781"/>
      <c r="F515" s="5779"/>
      <c r="G515" s="5779"/>
      <c r="H515" s="5797"/>
      <c r="I515" s="5779"/>
      <c r="J515" s="5791"/>
      <c r="K515" s="5669"/>
    </row>
    <row r="516" spans="1:11">
      <c r="A516" s="554"/>
      <c r="B516" s="5662"/>
      <c r="C516" s="529"/>
      <c r="D516" s="602"/>
      <c r="E516" s="605"/>
      <c r="F516" s="577"/>
      <c r="G516" s="577"/>
      <c r="H516" s="600"/>
      <c r="I516" s="577"/>
      <c r="J516" s="604">
        <v>1500</v>
      </c>
      <c r="K516" s="5669">
        <f>K514+J516</f>
        <v>54816463</v>
      </c>
    </row>
    <row r="517" spans="1:11">
      <c r="A517" s="9515"/>
      <c r="B517" s="5650"/>
      <c r="C517" s="457" t="s">
        <v>781</v>
      </c>
      <c r="D517" s="5782" t="s">
        <v>1959</v>
      </c>
      <c r="E517" s="1136" t="s">
        <v>1961</v>
      </c>
      <c r="F517" s="5778"/>
      <c r="G517" s="5778">
        <v>88140</v>
      </c>
      <c r="H517" s="537"/>
      <c r="I517" s="5778"/>
      <c r="J517" s="595"/>
      <c r="K517" s="5668">
        <f>K516-G517</f>
        <v>54728323</v>
      </c>
    </row>
    <row r="518" spans="1:11">
      <c r="A518" s="9516"/>
      <c r="B518" s="5651"/>
      <c r="C518" s="461" t="s">
        <v>2257</v>
      </c>
      <c r="D518" s="5783" t="s">
        <v>1960</v>
      </c>
      <c r="E518" s="5786"/>
      <c r="F518" s="5779"/>
      <c r="G518" s="5779"/>
      <c r="H518" s="515"/>
      <c r="I518" s="5779"/>
      <c r="J518" s="595"/>
      <c r="K518" s="5669"/>
    </row>
    <row r="519" spans="1:11">
      <c r="A519" s="554"/>
      <c r="B519" s="5662"/>
      <c r="C519" s="532"/>
      <c r="D519" s="576"/>
      <c r="E519" s="582"/>
      <c r="F519" s="577"/>
      <c r="G519" s="577"/>
      <c r="H519" s="600"/>
      <c r="I519" s="577"/>
      <c r="J519" s="585">
        <v>1500</v>
      </c>
      <c r="K519" s="5671">
        <f>K517+J519</f>
        <v>54729823</v>
      </c>
    </row>
    <row r="520" spans="1:11">
      <c r="A520" s="9515"/>
      <c r="B520" s="5650"/>
      <c r="C520" s="457" t="s">
        <v>781</v>
      </c>
      <c r="D520" s="5782" t="s">
        <v>1959</v>
      </c>
      <c r="E520" s="1136" t="s">
        <v>1961</v>
      </c>
      <c r="F520" s="5778"/>
      <c r="G520" s="5778">
        <v>10390</v>
      </c>
      <c r="H520" s="537"/>
      <c r="I520" s="5778"/>
      <c r="J520" s="595"/>
      <c r="K520" s="5668">
        <f>K519-G520</f>
        <v>54719433</v>
      </c>
    </row>
    <row r="521" spans="1:11">
      <c r="A521" s="9516"/>
      <c r="B521" s="5651"/>
      <c r="C521" s="461" t="s">
        <v>2258</v>
      </c>
      <c r="D521" s="5783" t="s">
        <v>1960</v>
      </c>
      <c r="E521" s="5786"/>
      <c r="F521" s="5779"/>
      <c r="G521" s="5779"/>
      <c r="H521" s="515"/>
      <c r="I521" s="5779"/>
      <c r="J521" s="595"/>
      <c r="K521" s="5669"/>
    </row>
    <row r="522" spans="1:11">
      <c r="A522" s="554"/>
      <c r="B522" s="5662"/>
      <c r="C522" s="532"/>
      <c r="D522" s="576"/>
      <c r="E522" s="582"/>
      <c r="F522" s="577"/>
      <c r="G522" s="577"/>
      <c r="H522" s="600"/>
      <c r="I522" s="577"/>
      <c r="J522" s="585">
        <v>1500</v>
      </c>
      <c r="K522" s="5669">
        <f>K520+J522</f>
        <v>54720933</v>
      </c>
    </row>
    <row r="523" spans="1:11">
      <c r="A523" s="9515"/>
      <c r="B523" s="5650"/>
      <c r="C523" s="517" t="s">
        <v>2212</v>
      </c>
      <c r="D523" s="518" t="s">
        <v>568</v>
      </c>
      <c r="E523" s="5780" t="s">
        <v>715</v>
      </c>
      <c r="F523" s="5778"/>
      <c r="G523" s="5784">
        <v>161241</v>
      </c>
      <c r="H523" s="5778"/>
      <c r="I523" s="5778"/>
      <c r="J523" s="5790"/>
      <c r="K523" s="5668">
        <f>K522-G523</f>
        <v>54559692</v>
      </c>
    </row>
    <row r="524" spans="1:11">
      <c r="A524" s="9516"/>
      <c r="B524" s="5651"/>
      <c r="C524" s="555" t="s">
        <v>2309</v>
      </c>
      <c r="D524" s="519" t="s">
        <v>250</v>
      </c>
      <c r="E524" s="5781"/>
      <c r="F524" s="5779"/>
      <c r="G524" s="5785"/>
      <c r="H524" s="5779"/>
      <c r="I524" s="5779"/>
      <c r="J524" s="5791"/>
      <c r="K524" s="5669"/>
    </row>
    <row r="525" spans="1:11">
      <c r="A525" s="554"/>
      <c r="B525" s="5662"/>
      <c r="C525" s="532"/>
      <c r="D525" s="576"/>
      <c r="E525" s="582"/>
      <c r="F525" s="577"/>
      <c r="G525" s="577"/>
      <c r="H525" s="600"/>
      <c r="I525" s="577"/>
      <c r="J525" s="604">
        <v>700</v>
      </c>
      <c r="K525" s="5669">
        <f>K523+J525</f>
        <v>54560392</v>
      </c>
    </row>
    <row r="526" spans="1:11">
      <c r="A526" s="9515"/>
      <c r="B526" s="5650"/>
      <c r="C526" s="556" t="s">
        <v>997</v>
      </c>
      <c r="D526" s="5800" t="s">
        <v>278</v>
      </c>
      <c r="E526" s="974" t="s">
        <v>279</v>
      </c>
      <c r="F526" s="5798"/>
      <c r="G526" s="5798">
        <v>202500</v>
      </c>
      <c r="H526" s="5798"/>
      <c r="I526" s="5798"/>
      <c r="J526" s="5803"/>
      <c r="K526" s="5668">
        <f>K525-G526</f>
        <v>54357892</v>
      </c>
    </row>
    <row r="527" spans="1:11">
      <c r="A527" s="9516"/>
      <c r="B527" s="5651"/>
      <c r="C527" s="555" t="s">
        <v>1527</v>
      </c>
      <c r="D527" s="5801" t="s">
        <v>38</v>
      </c>
      <c r="E527" s="5802"/>
      <c r="F527" s="5799"/>
      <c r="G527" s="5799"/>
      <c r="H527" s="5799"/>
      <c r="I527" s="5799"/>
      <c r="J527" s="5804"/>
      <c r="K527" s="5669"/>
    </row>
    <row r="528" spans="1:11">
      <c r="A528" s="554"/>
      <c r="B528" s="5662"/>
      <c r="C528" s="529"/>
      <c r="D528" s="602"/>
      <c r="E528" s="605"/>
      <c r="F528" s="577"/>
      <c r="G528" s="577"/>
      <c r="H528" s="600"/>
      <c r="I528" s="577"/>
      <c r="J528" s="604">
        <v>1800</v>
      </c>
      <c r="K528" s="5671">
        <f>K526+J528</f>
        <v>54359692</v>
      </c>
    </row>
    <row r="529" spans="1:11">
      <c r="A529" s="557"/>
      <c r="B529" s="5650" t="s">
        <v>2310</v>
      </c>
      <c r="C529" s="545" t="s">
        <v>781</v>
      </c>
      <c r="D529" s="5805" t="s">
        <v>113</v>
      </c>
      <c r="E529" s="5807" t="s">
        <v>114</v>
      </c>
      <c r="F529" s="5809"/>
      <c r="G529" s="5809"/>
      <c r="H529" s="5809"/>
      <c r="I529" s="5809">
        <v>75140</v>
      </c>
      <c r="J529" s="5814"/>
      <c r="K529" s="5668">
        <f>K528-I529</f>
        <v>54284552</v>
      </c>
    </row>
    <row r="530" spans="1:11">
      <c r="A530" s="557"/>
      <c r="B530" s="5651"/>
      <c r="C530" s="538" t="s">
        <v>1420</v>
      </c>
      <c r="D530" s="5806" t="s">
        <v>46</v>
      </c>
      <c r="E530" s="5808"/>
      <c r="F530" s="5810"/>
      <c r="G530" s="5810"/>
      <c r="H530" s="5810"/>
      <c r="I530" s="5810"/>
      <c r="J530" s="5815"/>
      <c r="K530" s="5669"/>
    </row>
    <row r="531" spans="1:11">
      <c r="A531" s="514"/>
      <c r="B531" s="5662"/>
      <c r="C531" s="529"/>
      <c r="D531" s="602"/>
      <c r="E531" s="605"/>
      <c r="F531" s="577"/>
      <c r="G531" s="577"/>
      <c r="H531" s="600"/>
      <c r="I531" s="577"/>
      <c r="J531" s="585">
        <v>1500</v>
      </c>
      <c r="K531" s="5669">
        <f>K529+J531</f>
        <v>54286052</v>
      </c>
    </row>
    <row r="532" spans="1:11">
      <c r="A532" s="557"/>
      <c r="B532" s="5650"/>
      <c r="C532" s="556" t="s">
        <v>1710</v>
      </c>
      <c r="D532" s="5805" t="s">
        <v>2070</v>
      </c>
      <c r="E532" s="1136"/>
      <c r="F532" s="5809"/>
      <c r="G532" s="5811"/>
      <c r="H532" s="5809"/>
      <c r="I532" s="5809">
        <v>161090</v>
      </c>
      <c r="J532" s="5814"/>
      <c r="K532" s="1368">
        <f>K531-I532</f>
        <v>54124962</v>
      </c>
    </row>
    <row r="533" spans="1:11">
      <c r="A533" s="557"/>
      <c r="B533" s="5651"/>
      <c r="C533" s="555" t="s">
        <v>2069</v>
      </c>
      <c r="D533" s="5806" t="s">
        <v>814</v>
      </c>
      <c r="E533" s="5813"/>
      <c r="F533" s="5810"/>
      <c r="G533" s="5812"/>
      <c r="H533" s="5810"/>
      <c r="I533" s="5810"/>
      <c r="J533" s="5815"/>
      <c r="K533" s="1368"/>
    </row>
    <row r="534" spans="1:11">
      <c r="A534" s="514"/>
      <c r="B534" s="5662"/>
      <c r="C534" s="532"/>
      <c r="D534" s="576"/>
      <c r="E534" s="582"/>
      <c r="F534" s="577"/>
      <c r="G534" s="577"/>
      <c r="H534" s="600"/>
      <c r="I534" s="577"/>
      <c r="J534" s="604">
        <v>1500</v>
      </c>
      <c r="K534" s="1250">
        <f>K532+J534</f>
        <v>54126462</v>
      </c>
    </row>
    <row r="535" spans="1:11">
      <c r="A535" s="557"/>
      <c r="B535" s="5650"/>
      <c r="C535" s="474" t="s">
        <v>781</v>
      </c>
      <c r="D535" s="5816" t="s">
        <v>1167</v>
      </c>
      <c r="E535" s="5807" t="s">
        <v>195</v>
      </c>
      <c r="F535" s="5809"/>
      <c r="G535" s="5809"/>
      <c r="H535" s="537"/>
      <c r="I535" s="5809">
        <v>83240</v>
      </c>
      <c r="J535" s="595"/>
      <c r="K535" s="1368">
        <f>K534-I535</f>
        <v>54043222</v>
      </c>
    </row>
    <row r="536" spans="1:11">
      <c r="A536" s="557"/>
      <c r="B536" s="5651"/>
      <c r="C536" s="477" t="s">
        <v>1239</v>
      </c>
      <c r="D536" s="5817" t="s">
        <v>38</v>
      </c>
      <c r="E536" s="5808"/>
      <c r="F536" s="5810"/>
      <c r="G536" s="5810"/>
      <c r="H536" s="515"/>
      <c r="I536" s="5810"/>
      <c r="J536" s="595"/>
      <c r="K536" s="1368"/>
    </row>
    <row r="537" spans="1:11">
      <c r="A537" s="514"/>
      <c r="B537" s="5662"/>
      <c r="C537" s="532"/>
      <c r="D537" s="576"/>
      <c r="E537" s="582"/>
      <c r="F537" s="577"/>
      <c r="G537" s="577"/>
      <c r="H537" s="600"/>
      <c r="I537" s="577"/>
      <c r="J537" s="585">
        <v>1500</v>
      </c>
      <c r="K537" s="1250">
        <f>K535+J537</f>
        <v>54044722</v>
      </c>
    </row>
    <row r="538" spans="1:11">
      <c r="A538" s="557"/>
      <c r="B538" s="5650"/>
      <c r="C538" s="474" t="s">
        <v>781</v>
      </c>
      <c r="D538" s="5816" t="s">
        <v>1167</v>
      </c>
      <c r="E538" s="5807" t="s">
        <v>195</v>
      </c>
      <c r="F538" s="5809"/>
      <c r="G538" s="5809"/>
      <c r="H538" s="5809"/>
      <c r="I538" s="5809">
        <v>66140</v>
      </c>
      <c r="J538" s="464"/>
      <c r="K538" s="1368">
        <f>K537-I538</f>
        <v>53978582</v>
      </c>
    </row>
    <row r="539" spans="1:11">
      <c r="A539" s="557"/>
      <c r="B539" s="5651"/>
      <c r="C539" s="477" t="s">
        <v>1238</v>
      </c>
      <c r="D539" s="5817" t="s">
        <v>38</v>
      </c>
      <c r="E539" s="5808"/>
      <c r="F539" s="5810"/>
      <c r="G539" s="5810"/>
      <c r="H539" s="5810"/>
      <c r="I539" s="5810"/>
      <c r="J539" s="559"/>
      <c r="K539" s="1368"/>
    </row>
    <row r="540" spans="1:11">
      <c r="A540" s="514"/>
      <c r="B540" s="5662"/>
      <c r="C540" s="532"/>
      <c r="D540" s="576"/>
      <c r="E540" s="582"/>
      <c r="F540" s="577"/>
      <c r="G540" s="577"/>
      <c r="H540" s="600"/>
      <c r="I540" s="577"/>
      <c r="J540" s="585">
        <v>1500</v>
      </c>
      <c r="K540" s="1250">
        <f>K538+J540</f>
        <v>53980082</v>
      </c>
    </row>
    <row r="541" spans="1:11">
      <c r="A541" s="557"/>
      <c r="B541" s="5650"/>
      <c r="C541" s="474" t="s">
        <v>796</v>
      </c>
      <c r="D541" s="5816" t="s">
        <v>1167</v>
      </c>
      <c r="E541" s="5807" t="s">
        <v>195</v>
      </c>
      <c r="F541" s="5809"/>
      <c r="G541" s="5809"/>
      <c r="H541" s="5809"/>
      <c r="I541" s="5809">
        <v>172300</v>
      </c>
      <c r="J541" s="5814"/>
      <c r="K541" s="1368">
        <f>K540-I541</f>
        <v>53807782</v>
      </c>
    </row>
    <row r="542" spans="1:11">
      <c r="A542" s="557"/>
      <c r="B542" s="5651"/>
      <c r="C542" s="477" t="s">
        <v>1802</v>
      </c>
      <c r="D542" s="5817" t="s">
        <v>38</v>
      </c>
      <c r="E542" s="5808"/>
      <c r="F542" s="5810"/>
      <c r="G542" s="5810"/>
      <c r="H542" s="5810"/>
      <c r="I542" s="5810"/>
      <c r="J542" s="5815"/>
      <c r="K542" s="1368"/>
    </row>
    <row r="543" spans="1:11">
      <c r="A543" s="514"/>
      <c r="B543" s="5662"/>
      <c r="C543" s="532"/>
      <c r="D543" s="576"/>
      <c r="E543" s="582"/>
      <c r="F543" s="577"/>
      <c r="G543" s="577"/>
      <c r="H543" s="600"/>
      <c r="I543" s="577"/>
      <c r="J543" s="585">
        <v>750</v>
      </c>
      <c r="K543" s="1250">
        <f>K541+J543</f>
        <v>53808532</v>
      </c>
    </row>
    <row r="544" spans="1:11">
      <c r="A544" s="557"/>
      <c r="B544" s="5650"/>
      <c r="C544" s="474" t="s">
        <v>815</v>
      </c>
      <c r="D544" s="485" t="s">
        <v>1852</v>
      </c>
      <c r="E544" s="5807"/>
      <c r="F544" s="5809"/>
      <c r="G544" s="5809"/>
      <c r="H544" s="5818"/>
      <c r="I544" s="5809">
        <v>2975198</v>
      </c>
      <c r="J544" s="5814"/>
      <c r="K544" s="1368">
        <f>K543-I544</f>
        <v>50833334</v>
      </c>
    </row>
    <row r="545" spans="1:11">
      <c r="A545" s="557"/>
      <c r="B545" s="5651"/>
      <c r="C545" s="461" t="s">
        <v>1851</v>
      </c>
      <c r="D545" s="486"/>
      <c r="E545" s="5808"/>
      <c r="F545" s="5810"/>
      <c r="G545" s="5810"/>
      <c r="H545" s="5819"/>
      <c r="I545" s="5810"/>
      <c r="J545" s="5815"/>
      <c r="K545" s="1368"/>
    </row>
    <row r="546" spans="1:11">
      <c r="A546" s="514"/>
      <c r="B546" s="5662"/>
      <c r="C546" s="532"/>
      <c r="D546" s="602"/>
      <c r="E546" s="605"/>
      <c r="F546" s="577"/>
      <c r="G546" s="577"/>
      <c r="H546" s="600"/>
      <c r="I546" s="577"/>
      <c r="J546" s="604">
        <v>1800</v>
      </c>
      <c r="K546" s="1250">
        <f>K544+J546</f>
        <v>50835134</v>
      </c>
    </row>
    <row r="547" spans="1:11">
      <c r="A547" s="557"/>
      <c r="B547" s="5650"/>
      <c r="C547" s="474" t="s">
        <v>815</v>
      </c>
      <c r="D547" s="485" t="s">
        <v>1852</v>
      </c>
      <c r="E547" s="5807"/>
      <c r="F547" s="5809"/>
      <c r="G547" s="5809"/>
      <c r="H547" s="5818"/>
      <c r="I547" s="5809">
        <v>997870</v>
      </c>
      <c r="J547" s="5814"/>
      <c r="K547" s="1368">
        <f>K546-I547</f>
        <v>49837264</v>
      </c>
    </row>
    <row r="548" spans="1:11">
      <c r="A548" s="557"/>
      <c r="B548" s="5651"/>
      <c r="C548" s="461" t="s">
        <v>1854</v>
      </c>
      <c r="D548" s="486"/>
      <c r="E548" s="5808"/>
      <c r="F548" s="5810"/>
      <c r="G548" s="5810"/>
      <c r="H548" s="5819"/>
      <c r="I548" s="5810"/>
      <c r="J548" s="5815"/>
      <c r="K548" s="1368"/>
    </row>
    <row r="549" spans="1:11">
      <c r="A549" s="514"/>
      <c r="B549" s="5649"/>
      <c r="C549" s="532"/>
      <c r="D549" s="602"/>
      <c r="E549" s="605"/>
      <c r="F549" s="577"/>
      <c r="G549" s="577"/>
      <c r="H549" s="600"/>
      <c r="I549" s="577"/>
      <c r="J549" s="604">
        <v>1800</v>
      </c>
      <c r="K549" s="1250">
        <f>K547+J549</f>
        <v>49839064</v>
      </c>
    </row>
    <row r="550" spans="1:11">
      <c r="A550" s="557"/>
      <c r="B550" s="5662"/>
      <c r="C550" s="474" t="s">
        <v>815</v>
      </c>
      <c r="D550" s="485" t="s">
        <v>1852</v>
      </c>
      <c r="E550" s="5807"/>
      <c r="F550" s="5809"/>
      <c r="G550" s="5809"/>
      <c r="H550" s="5818"/>
      <c r="I550" s="5809">
        <v>5780573</v>
      </c>
      <c r="J550" s="5814"/>
      <c r="K550" s="1368">
        <f>K549-I550</f>
        <v>44058491</v>
      </c>
    </row>
    <row r="551" spans="1:11">
      <c r="A551" s="557"/>
      <c r="B551" s="5662"/>
      <c r="C551" s="461" t="s">
        <v>1855</v>
      </c>
      <c r="D551" s="486"/>
      <c r="E551" s="5808"/>
      <c r="F551" s="5810"/>
      <c r="G551" s="5810"/>
      <c r="H551" s="5819"/>
      <c r="I551" s="5810"/>
      <c r="J551" s="5815"/>
      <c r="K551" s="1368"/>
    </row>
    <row r="552" spans="1:11">
      <c r="A552" s="514"/>
      <c r="B552" s="5649"/>
      <c r="C552" s="532"/>
      <c r="D552" s="602"/>
      <c r="E552" s="605"/>
      <c r="F552" s="577"/>
      <c r="G552" s="577"/>
      <c r="H552" s="600"/>
      <c r="I552" s="577"/>
      <c r="J552" s="604">
        <v>1800</v>
      </c>
      <c r="K552" s="1250">
        <f>K550+J552</f>
        <v>44060291</v>
      </c>
    </row>
    <row r="553" spans="1:11">
      <c r="A553" s="557"/>
      <c r="B553" s="5662"/>
      <c r="C553" s="474" t="s">
        <v>815</v>
      </c>
      <c r="D553" s="485" t="s">
        <v>1852</v>
      </c>
      <c r="E553" s="5807"/>
      <c r="F553" s="5809"/>
      <c r="G553" s="5809"/>
      <c r="H553" s="5818"/>
      <c r="I553" s="5809">
        <v>284701</v>
      </c>
      <c r="J553" s="5814"/>
      <c r="K553" s="5670">
        <f>K552-I553</f>
        <v>43775590</v>
      </c>
    </row>
    <row r="554" spans="1:11">
      <c r="A554" s="557"/>
      <c r="B554" s="5662"/>
      <c r="C554" s="461" t="s">
        <v>1856</v>
      </c>
      <c r="D554" s="486"/>
      <c r="E554" s="5808"/>
      <c r="F554" s="5810"/>
      <c r="G554" s="5810"/>
      <c r="H554" s="5819"/>
      <c r="I554" s="5810"/>
      <c r="J554" s="5815"/>
      <c r="K554" s="1368"/>
    </row>
    <row r="555" spans="1:11">
      <c r="A555" s="514"/>
      <c r="B555" s="5649"/>
      <c r="C555" s="532"/>
      <c r="D555" s="602"/>
      <c r="E555" s="605"/>
      <c r="F555" s="577"/>
      <c r="G555" s="577"/>
      <c r="H555" s="600"/>
      <c r="I555" s="577"/>
      <c r="J555" s="604">
        <v>1800</v>
      </c>
      <c r="K555" s="1250">
        <f>K553+J555</f>
        <v>43777390</v>
      </c>
    </row>
    <row r="556" spans="1:11">
      <c r="A556" s="557"/>
      <c r="B556" s="5662"/>
      <c r="C556" s="474" t="s">
        <v>815</v>
      </c>
      <c r="D556" s="485" t="s">
        <v>1852</v>
      </c>
      <c r="E556" s="5807"/>
      <c r="F556" s="5809"/>
      <c r="G556" s="5809"/>
      <c r="H556" s="5818"/>
      <c r="I556" s="5809">
        <v>823240</v>
      </c>
      <c r="J556" s="5814"/>
      <c r="K556" s="1368">
        <f>K555-I556</f>
        <v>42954150</v>
      </c>
    </row>
    <row r="557" spans="1:11">
      <c r="A557" s="557"/>
      <c r="B557" s="5662"/>
      <c r="C557" s="461" t="s">
        <v>1857</v>
      </c>
      <c r="D557" s="486"/>
      <c r="E557" s="5808"/>
      <c r="F557" s="5810"/>
      <c r="G557" s="5810"/>
      <c r="H557" s="5819"/>
      <c r="I557" s="5810"/>
      <c r="J557" s="5815"/>
      <c r="K557" s="1368"/>
    </row>
    <row r="558" spans="1:11">
      <c r="A558" s="514"/>
      <c r="B558" s="5649"/>
      <c r="C558" s="532"/>
      <c r="D558" s="602"/>
      <c r="E558" s="605"/>
      <c r="F558" s="577"/>
      <c r="G558" s="577"/>
      <c r="H558" s="600"/>
      <c r="I558" s="577"/>
      <c r="J558" s="604">
        <v>1800</v>
      </c>
      <c r="K558" s="1250">
        <f>K556+J558</f>
        <v>42955950</v>
      </c>
    </row>
    <row r="559" spans="1:11">
      <c r="A559" s="557"/>
      <c r="B559" s="5662"/>
      <c r="C559" s="474" t="s">
        <v>815</v>
      </c>
      <c r="D559" s="485" t="s">
        <v>1852</v>
      </c>
      <c r="E559" s="5807"/>
      <c r="F559" s="5809"/>
      <c r="G559" s="5809"/>
      <c r="H559" s="5818"/>
      <c r="I559" s="5809">
        <v>2046285</v>
      </c>
      <c r="J559" s="5814"/>
      <c r="K559" s="1368">
        <f>K558-I559</f>
        <v>40909665</v>
      </c>
    </row>
    <row r="560" spans="1:11">
      <c r="A560" s="557"/>
      <c r="B560" s="5662"/>
      <c r="C560" s="461" t="s">
        <v>1853</v>
      </c>
      <c r="D560" s="486"/>
      <c r="E560" s="5808"/>
      <c r="F560" s="5810"/>
      <c r="G560" s="5810"/>
      <c r="H560" s="5819"/>
      <c r="I560" s="5810"/>
      <c r="J560" s="5815"/>
      <c r="K560" s="1368"/>
    </row>
    <row r="561" spans="1:11">
      <c r="A561" s="514"/>
      <c r="B561" s="5649"/>
      <c r="C561" s="532"/>
      <c r="D561" s="602"/>
      <c r="E561" s="605"/>
      <c r="F561" s="577"/>
      <c r="G561" s="577"/>
      <c r="H561" s="600"/>
      <c r="I561" s="577"/>
      <c r="J561" s="604">
        <v>1800</v>
      </c>
      <c r="K561" s="1250">
        <f>K559+J561</f>
        <v>40911465</v>
      </c>
    </row>
    <row r="562" spans="1:11">
      <c r="A562" s="557"/>
      <c r="B562" s="5807"/>
      <c r="C562" s="556" t="s">
        <v>869</v>
      </c>
      <c r="D562" s="5805" t="s">
        <v>1845</v>
      </c>
      <c r="E562" s="1136"/>
      <c r="F562" s="5809"/>
      <c r="G562" s="5809"/>
      <c r="H562" s="537"/>
      <c r="I562" s="5809">
        <v>183976</v>
      </c>
      <c r="J562" s="595"/>
      <c r="K562" s="1368">
        <f>K561-I562</f>
        <v>40727489</v>
      </c>
    </row>
    <row r="563" spans="1:11">
      <c r="A563" s="557"/>
      <c r="B563" s="5807"/>
      <c r="C563" s="555" t="s">
        <v>2311</v>
      </c>
      <c r="D563" s="5806"/>
      <c r="E563" s="5813"/>
      <c r="F563" s="5810"/>
      <c r="G563" s="5810"/>
      <c r="H563" s="515"/>
      <c r="I563" s="5810"/>
      <c r="J563" s="559"/>
      <c r="K563" s="1368"/>
    </row>
    <row r="564" spans="1:11">
      <c r="A564" s="514"/>
      <c r="B564" s="5807"/>
      <c r="C564" s="532"/>
      <c r="D564" s="576"/>
      <c r="E564" s="582"/>
      <c r="F564" s="577"/>
      <c r="G564" s="577"/>
      <c r="H564" s="600"/>
      <c r="I564" s="577"/>
      <c r="J564" s="585">
        <v>1650</v>
      </c>
      <c r="K564" s="1250">
        <f>K562+J564</f>
        <v>40729139</v>
      </c>
    </row>
    <row r="565" spans="1:11">
      <c r="A565" s="557"/>
      <c r="B565" s="5650"/>
      <c r="C565" s="556" t="s">
        <v>869</v>
      </c>
      <c r="D565" s="5805" t="s">
        <v>1845</v>
      </c>
      <c r="E565" s="1136"/>
      <c r="F565" s="5809"/>
      <c r="G565" s="5809"/>
      <c r="H565" s="537"/>
      <c r="I565" s="5809">
        <v>63335</v>
      </c>
      <c r="J565" s="595"/>
      <c r="K565" s="1368">
        <f>K564-I565</f>
        <v>40665804</v>
      </c>
    </row>
    <row r="566" spans="1:11">
      <c r="A566" s="557"/>
      <c r="B566" s="5651"/>
      <c r="C566" s="555" t="s">
        <v>2312</v>
      </c>
      <c r="D566" s="5806"/>
      <c r="E566" s="5813"/>
      <c r="F566" s="5810"/>
      <c r="G566" s="5810"/>
      <c r="H566" s="515"/>
      <c r="I566" s="5810"/>
      <c r="J566" s="559"/>
      <c r="K566" s="1368"/>
    </row>
    <row r="567" spans="1:11">
      <c r="A567" s="514"/>
      <c r="B567" s="5662"/>
      <c r="C567" s="532"/>
      <c r="D567" s="576"/>
      <c r="E567" s="582"/>
      <c r="F567" s="577"/>
      <c r="G567" s="577"/>
      <c r="H567" s="600"/>
      <c r="I567" s="577"/>
      <c r="J567" s="585">
        <v>1650</v>
      </c>
      <c r="K567" s="1250">
        <f>K565+J567</f>
        <v>40667454</v>
      </c>
    </row>
    <row r="568" spans="1:11">
      <c r="A568" s="557"/>
      <c r="B568" s="5650"/>
      <c r="C568" s="517" t="s">
        <v>997</v>
      </c>
      <c r="D568" s="5805" t="s">
        <v>1831</v>
      </c>
      <c r="E568" s="5820" t="s">
        <v>717</v>
      </c>
      <c r="F568" s="5809"/>
      <c r="G568" s="5809">
        <v>202500</v>
      </c>
      <c r="H568" s="5809"/>
      <c r="I568" s="5809"/>
      <c r="J568" s="5814"/>
      <c r="K568" s="1368">
        <f>K567-G568</f>
        <v>40464954</v>
      </c>
    </row>
    <row r="569" spans="1:11">
      <c r="A569" s="557"/>
      <c r="B569" s="5651"/>
      <c r="C569" s="477" t="s">
        <v>2254</v>
      </c>
      <c r="D569" s="5806" t="s">
        <v>250</v>
      </c>
      <c r="E569" s="5821"/>
      <c r="F569" s="5810"/>
      <c r="G569" s="5810"/>
      <c r="H569" s="5810"/>
      <c r="I569" s="5810"/>
      <c r="J569" s="5815"/>
      <c r="K569" s="1368"/>
    </row>
    <row r="570" spans="1:11">
      <c r="A570" s="514"/>
      <c r="B570" s="5662"/>
      <c r="C570" s="1795"/>
      <c r="D570" s="576"/>
      <c r="E570" s="582"/>
      <c r="F570" s="577"/>
      <c r="G570" s="577"/>
      <c r="H570" s="600"/>
      <c r="I570" s="577"/>
      <c r="J570" s="604">
        <v>1800</v>
      </c>
      <c r="K570" s="1250">
        <f>K568+J570</f>
        <v>40466754</v>
      </c>
    </row>
    <row r="571" spans="1:11">
      <c r="A571" s="557"/>
      <c r="B571" s="5650"/>
      <c r="C571" s="545" t="s">
        <v>812</v>
      </c>
      <c r="D571" s="518" t="s">
        <v>2302</v>
      </c>
      <c r="E571" s="5807"/>
      <c r="F571" s="5809"/>
      <c r="G571" s="5809"/>
      <c r="H571" s="537"/>
      <c r="I571" s="1975">
        <v>102500</v>
      </c>
      <c r="J571" s="464"/>
      <c r="K571" s="1368">
        <f>K570-I571</f>
        <v>40364254</v>
      </c>
    </row>
    <row r="572" spans="1:11">
      <c r="A572" s="557"/>
      <c r="B572" s="5651"/>
      <c r="C572" s="553" t="s">
        <v>2304</v>
      </c>
      <c r="D572" s="519"/>
      <c r="E572" s="5808"/>
      <c r="F572" s="5810"/>
      <c r="G572" s="5810"/>
      <c r="H572" s="515"/>
      <c r="I572" s="1976"/>
      <c r="J572" s="559"/>
      <c r="K572" s="1368"/>
    </row>
    <row r="573" spans="1:11">
      <c r="A573" s="2497"/>
      <c r="B573" s="5649"/>
      <c r="C573" s="532"/>
      <c r="D573" s="576"/>
      <c r="E573" s="582"/>
      <c r="F573" s="577"/>
      <c r="G573" s="577"/>
      <c r="H573" s="600"/>
      <c r="I573" s="577"/>
      <c r="J573" s="585">
        <v>1800</v>
      </c>
      <c r="K573" s="1250">
        <f>K571+J573</f>
        <v>40366054</v>
      </c>
    </row>
    <row r="574" spans="1:11">
      <c r="A574" s="557"/>
      <c r="B574" s="5662" t="s">
        <v>2313</v>
      </c>
      <c r="C574" s="556" t="s">
        <v>869</v>
      </c>
      <c r="D574" s="5826" t="s">
        <v>1845</v>
      </c>
      <c r="E574" s="1136"/>
      <c r="F574" s="5822"/>
      <c r="G574" s="5822"/>
      <c r="H574" s="537"/>
      <c r="I574" s="5822">
        <v>84413</v>
      </c>
      <c r="J574" s="595"/>
      <c r="K574" s="1368">
        <f>K573-I574</f>
        <v>40281641</v>
      </c>
    </row>
    <row r="575" spans="1:11">
      <c r="A575" s="557"/>
      <c r="B575" s="5662"/>
      <c r="C575" s="555" t="s">
        <v>1872</v>
      </c>
      <c r="D575" s="5827"/>
      <c r="E575" s="5828"/>
      <c r="F575" s="5823"/>
      <c r="G575" s="5823"/>
      <c r="H575" s="515"/>
      <c r="I575" s="5823"/>
      <c r="J575" s="559"/>
      <c r="K575" s="1368"/>
    </row>
    <row r="576" spans="1:11">
      <c r="A576" s="2497"/>
      <c r="B576" s="5649"/>
      <c r="C576" s="532"/>
      <c r="D576" s="576"/>
      <c r="E576" s="582"/>
      <c r="F576" s="577"/>
      <c r="G576" s="577"/>
      <c r="H576" s="600"/>
      <c r="I576" s="577"/>
      <c r="J576" s="585">
        <v>1650</v>
      </c>
      <c r="K576" s="1250">
        <f>K574+J576</f>
        <v>40283291</v>
      </c>
    </row>
    <row r="577" spans="1:11">
      <c r="A577" s="557"/>
      <c r="B577" s="5662"/>
      <c r="C577" s="545" t="s">
        <v>1109</v>
      </c>
      <c r="D577" s="5829" t="s">
        <v>1745</v>
      </c>
      <c r="E577" s="974" t="s">
        <v>1746</v>
      </c>
      <c r="F577" s="5822"/>
      <c r="G577" s="5822">
        <v>502500</v>
      </c>
      <c r="H577" s="537"/>
      <c r="I577" s="9492"/>
      <c r="J577" s="595"/>
      <c r="K577" s="1368">
        <f>K576-G577</f>
        <v>39780791</v>
      </c>
    </row>
    <row r="578" spans="1:11">
      <c r="A578" s="557"/>
      <c r="B578" s="5662"/>
      <c r="C578" s="538" t="s">
        <v>1501</v>
      </c>
      <c r="D578" s="5827" t="s">
        <v>38</v>
      </c>
      <c r="E578" s="5825"/>
      <c r="F578" s="5823"/>
      <c r="G578" s="5823"/>
      <c r="H578" s="515"/>
      <c r="I578" s="9493"/>
      <c r="J578" s="559"/>
      <c r="K578" s="1368"/>
    </row>
    <row r="579" spans="1:11">
      <c r="A579" s="2497"/>
      <c r="B579" s="5649"/>
      <c r="C579" s="532"/>
      <c r="D579" s="576"/>
      <c r="E579" s="582"/>
      <c r="F579" s="577"/>
      <c r="G579" s="577"/>
      <c r="H579" s="600"/>
      <c r="I579" s="577"/>
      <c r="J579" s="604">
        <v>1800</v>
      </c>
      <c r="K579" s="1250">
        <f>K577+J579</f>
        <v>39782591</v>
      </c>
    </row>
    <row r="580" spans="1:11">
      <c r="A580" s="557"/>
      <c r="B580" s="5662"/>
      <c r="C580" s="556" t="s">
        <v>781</v>
      </c>
      <c r="D580" s="485" t="s">
        <v>1859</v>
      </c>
      <c r="E580" s="5824"/>
      <c r="F580" s="9492"/>
      <c r="G580" s="9492"/>
      <c r="H580" s="9492"/>
      <c r="I580" s="9492">
        <v>86640</v>
      </c>
      <c r="J580" s="5830"/>
      <c r="K580" s="1368">
        <f>K579-I580</f>
        <v>39695951</v>
      </c>
    </row>
    <row r="581" spans="1:11">
      <c r="A581" s="557"/>
      <c r="B581" s="5662"/>
      <c r="C581" s="555" t="s">
        <v>1208</v>
      </c>
      <c r="D581" s="486" t="s">
        <v>814</v>
      </c>
      <c r="E581" s="5825"/>
      <c r="F581" s="9493"/>
      <c r="G581" s="9493"/>
      <c r="H581" s="9493"/>
      <c r="I581" s="9493"/>
      <c r="J581" s="5831"/>
      <c r="K581" s="1368"/>
    </row>
    <row r="582" spans="1:11">
      <c r="A582" s="2497"/>
      <c r="B582" s="5649"/>
      <c r="C582" s="532"/>
      <c r="D582" s="576"/>
      <c r="E582" s="582"/>
      <c r="F582" s="577"/>
      <c r="G582" s="577"/>
      <c r="H582" s="600"/>
      <c r="I582" s="577"/>
      <c r="J582" s="604">
        <v>1500</v>
      </c>
      <c r="K582" s="1250">
        <f>K580+J582</f>
        <v>39697451</v>
      </c>
    </row>
    <row r="583" spans="1:11">
      <c r="A583" s="557"/>
      <c r="B583" s="5662" t="s">
        <v>2314</v>
      </c>
      <c r="C583" s="517" t="s">
        <v>1109</v>
      </c>
      <c r="D583" s="5832" t="s">
        <v>1831</v>
      </c>
      <c r="E583" s="5838" t="s">
        <v>717</v>
      </c>
      <c r="F583" s="5834"/>
      <c r="G583" s="5834">
        <v>502500</v>
      </c>
      <c r="H583" s="5834"/>
      <c r="I583" s="5834"/>
      <c r="J583" s="5836"/>
      <c r="K583" s="1368">
        <f>K582-G583</f>
        <v>39194951</v>
      </c>
    </row>
    <row r="584" spans="1:11">
      <c r="A584" s="557"/>
      <c r="B584" s="5662"/>
      <c r="C584" s="477" t="s">
        <v>1179</v>
      </c>
      <c r="D584" s="5833" t="s">
        <v>250</v>
      </c>
      <c r="E584" s="5839"/>
      <c r="F584" s="5835"/>
      <c r="G584" s="5835"/>
      <c r="H584" s="5835"/>
      <c r="I584" s="5835"/>
      <c r="J584" s="5837"/>
      <c r="K584" s="1368"/>
    </row>
    <row r="585" spans="1:11">
      <c r="A585" s="2497"/>
      <c r="B585" s="5649"/>
      <c r="C585" s="1795"/>
      <c r="D585" s="576"/>
      <c r="E585" s="582"/>
      <c r="F585" s="577"/>
      <c r="G585" s="577"/>
      <c r="H585" s="600"/>
      <c r="I585" s="577"/>
      <c r="J585" s="604">
        <v>1800</v>
      </c>
      <c r="K585" s="1250">
        <f>K583+J585</f>
        <v>39196751</v>
      </c>
    </row>
    <row r="586" spans="1:11">
      <c r="A586" s="557"/>
      <c r="B586" s="5662"/>
      <c r="C586" s="545" t="s">
        <v>997</v>
      </c>
      <c r="D586" s="5832" t="s">
        <v>1121</v>
      </c>
      <c r="E586" s="5838" t="s">
        <v>43</v>
      </c>
      <c r="F586" s="5834"/>
      <c r="G586" s="5834">
        <v>202500</v>
      </c>
      <c r="H586" s="537"/>
      <c r="I586" s="5834"/>
      <c r="J586" s="595"/>
      <c r="K586" s="1368">
        <f>K585-G586</f>
        <v>38994251</v>
      </c>
    </row>
    <row r="587" spans="1:11">
      <c r="A587" s="557"/>
      <c r="B587" s="5662"/>
      <c r="C587" s="555" t="s">
        <v>1120</v>
      </c>
      <c r="D587" s="5833" t="s">
        <v>1878</v>
      </c>
      <c r="E587" s="5839"/>
      <c r="F587" s="5835"/>
      <c r="G587" s="5835"/>
      <c r="H587" s="515"/>
      <c r="I587" s="5835"/>
      <c r="J587" s="595"/>
      <c r="K587" s="1368"/>
    </row>
    <row r="588" spans="1:11">
      <c r="A588" s="2497"/>
      <c r="B588" s="5649"/>
      <c r="C588" s="532"/>
      <c r="D588" s="576"/>
      <c r="E588" s="582"/>
      <c r="F588" s="577"/>
      <c r="G588" s="577"/>
      <c r="H588" s="600"/>
      <c r="I588" s="577"/>
      <c r="J588" s="585">
        <v>1800</v>
      </c>
      <c r="K588" s="1250">
        <f>K586+J588</f>
        <v>38996051</v>
      </c>
    </row>
    <row r="589" spans="1:11">
      <c r="A589" s="557"/>
      <c r="B589" s="5850" t="s">
        <v>2315</v>
      </c>
      <c r="C589" s="556" t="s">
        <v>591</v>
      </c>
      <c r="D589" s="5845"/>
      <c r="E589" s="5847"/>
      <c r="F589" s="5840">
        <v>25000000</v>
      </c>
      <c r="G589" s="5848"/>
      <c r="H589" s="534"/>
      <c r="I589" s="5840"/>
      <c r="J589" s="595"/>
      <c r="K589" s="1368">
        <f>K588+F589</f>
        <v>63996051</v>
      </c>
    </row>
    <row r="590" spans="1:11">
      <c r="A590" s="557"/>
      <c r="B590" s="5850"/>
      <c r="C590" s="555"/>
      <c r="D590" s="486"/>
      <c r="E590" s="5844"/>
      <c r="F590" s="5849"/>
      <c r="G590" s="5849"/>
      <c r="H590" s="515"/>
      <c r="I590" s="5841"/>
      <c r="J590" s="559"/>
      <c r="K590" s="1368"/>
    </row>
    <row r="591" spans="1:11">
      <c r="A591" s="514"/>
      <c r="B591" s="5842"/>
      <c r="C591" s="532"/>
      <c r="D591" s="576"/>
      <c r="E591" s="584"/>
      <c r="F591" s="600"/>
      <c r="G591" s="600"/>
      <c r="H591" s="600"/>
      <c r="I591" s="600"/>
      <c r="J591" s="604"/>
      <c r="K591" s="1250"/>
    </row>
    <row r="592" spans="1:11">
      <c r="A592" s="557"/>
      <c r="B592" s="5850"/>
      <c r="C592" s="556" t="s">
        <v>880</v>
      </c>
      <c r="D592" s="5845" t="s">
        <v>1312</v>
      </c>
      <c r="E592" s="5843" t="s">
        <v>1326</v>
      </c>
      <c r="F592" s="5840"/>
      <c r="G592" s="5848">
        <v>1002500</v>
      </c>
      <c r="H592" s="534"/>
      <c r="I592" s="5840"/>
      <c r="J592" s="595"/>
      <c r="K592" s="1368">
        <f>K589-G592</f>
        <v>62993551</v>
      </c>
    </row>
    <row r="593" spans="1:11">
      <c r="A593" s="557"/>
      <c r="B593" s="5850"/>
      <c r="C593" s="555" t="s">
        <v>1311</v>
      </c>
      <c r="D593" s="5846" t="s">
        <v>1313</v>
      </c>
      <c r="E593" s="5844"/>
      <c r="F593" s="5841"/>
      <c r="G593" s="5849"/>
      <c r="H593" s="515"/>
      <c r="I593" s="5841"/>
      <c r="J593" s="559"/>
      <c r="K593" s="1368"/>
    </row>
    <row r="594" spans="1:11">
      <c r="A594" s="514"/>
      <c r="B594" s="5842"/>
      <c r="C594" s="532"/>
      <c r="D594" s="576"/>
      <c r="E594" s="584"/>
      <c r="F594" s="600"/>
      <c r="G594" s="600"/>
      <c r="H594" s="600"/>
      <c r="I594" s="600"/>
      <c r="J594" s="604">
        <v>1800</v>
      </c>
      <c r="K594" s="1250">
        <f>K592+J594</f>
        <v>62995351</v>
      </c>
    </row>
    <row r="595" spans="1:11">
      <c r="A595" s="557"/>
      <c r="B595" s="5850"/>
      <c r="C595" s="556" t="s">
        <v>1109</v>
      </c>
      <c r="D595" s="5845" t="s">
        <v>1049</v>
      </c>
      <c r="E595" s="5843" t="s">
        <v>126</v>
      </c>
      <c r="F595" s="5840"/>
      <c r="G595" s="5840">
        <v>502500</v>
      </c>
      <c r="H595" s="5840"/>
      <c r="I595" s="5840"/>
      <c r="J595" s="5851"/>
      <c r="K595" s="1368">
        <f>K594-G595</f>
        <v>62492851</v>
      </c>
    </row>
    <row r="596" spans="1:11">
      <c r="A596" s="557"/>
      <c r="B596" s="5850"/>
      <c r="C596" s="555" t="s">
        <v>1048</v>
      </c>
      <c r="D596" s="5846" t="s">
        <v>956</v>
      </c>
      <c r="E596" s="5844"/>
      <c r="F596" s="5841"/>
      <c r="G596" s="5841"/>
      <c r="H596" s="5841"/>
      <c r="I596" s="5841"/>
      <c r="J596" s="5852"/>
      <c r="K596" s="1368"/>
    </row>
    <row r="597" spans="1:11">
      <c r="A597" s="514"/>
      <c r="B597" s="5842"/>
      <c r="C597" s="532"/>
      <c r="D597" s="576"/>
      <c r="E597" s="582"/>
      <c r="F597" s="577"/>
      <c r="G597" s="577"/>
      <c r="H597" s="600"/>
      <c r="I597" s="577"/>
      <c r="J597" s="585">
        <v>1800</v>
      </c>
      <c r="K597" s="1250">
        <f>K595+J597</f>
        <v>62494651</v>
      </c>
    </row>
    <row r="598" spans="1:11">
      <c r="A598" s="557"/>
      <c r="B598" s="5850" t="s">
        <v>2316</v>
      </c>
      <c r="C598" s="556" t="s">
        <v>1109</v>
      </c>
      <c r="D598" s="5853" t="s">
        <v>278</v>
      </c>
      <c r="E598" s="974" t="s">
        <v>279</v>
      </c>
      <c r="F598" s="5855"/>
      <c r="G598" s="5855">
        <v>502500</v>
      </c>
      <c r="H598" s="5855"/>
      <c r="I598" s="5855"/>
      <c r="J598" s="5861"/>
      <c r="K598" s="1368">
        <f>K597-G598</f>
        <v>61992151</v>
      </c>
    </row>
    <row r="599" spans="1:11">
      <c r="A599" s="557"/>
      <c r="B599" s="5850"/>
      <c r="C599" s="555" t="s">
        <v>1527</v>
      </c>
      <c r="D599" s="5854" t="s">
        <v>38</v>
      </c>
      <c r="E599" s="5860"/>
      <c r="F599" s="5856"/>
      <c r="G599" s="5856"/>
      <c r="H599" s="5856"/>
      <c r="I599" s="5856"/>
      <c r="J599" s="5862"/>
      <c r="K599" s="1368"/>
    </row>
    <row r="600" spans="1:11">
      <c r="A600" s="514"/>
      <c r="B600" s="5842"/>
      <c r="C600" s="529"/>
      <c r="D600" s="602"/>
      <c r="E600" s="605"/>
      <c r="F600" s="577"/>
      <c r="G600" s="577"/>
      <c r="H600" s="600"/>
      <c r="I600" s="577"/>
      <c r="J600" s="604">
        <v>1800</v>
      </c>
      <c r="K600" s="1250">
        <f>K598+J600</f>
        <v>61993951</v>
      </c>
    </row>
    <row r="601" spans="1:11">
      <c r="A601" s="557"/>
      <c r="B601" s="5850"/>
      <c r="C601" s="556" t="s">
        <v>1710</v>
      </c>
      <c r="D601" s="5853" t="s">
        <v>2231</v>
      </c>
      <c r="E601" s="1136"/>
      <c r="F601" s="5855"/>
      <c r="G601" s="5858"/>
      <c r="H601" s="5855"/>
      <c r="I601" s="5855">
        <v>28390</v>
      </c>
      <c r="J601" s="5861"/>
      <c r="K601" s="1368">
        <f>K600-I601</f>
        <v>61965561</v>
      </c>
    </row>
    <row r="602" spans="1:11">
      <c r="A602" s="557"/>
      <c r="B602" s="5850"/>
      <c r="C602" s="555" t="s">
        <v>2170</v>
      </c>
      <c r="D602" s="5854"/>
      <c r="E602" s="5860"/>
      <c r="F602" s="5856"/>
      <c r="G602" s="5859"/>
      <c r="H602" s="5856"/>
      <c r="I602" s="5856"/>
      <c r="J602" s="5862"/>
      <c r="K602" s="1368"/>
    </row>
    <row r="603" spans="1:11">
      <c r="A603" s="514"/>
      <c r="B603" s="5842"/>
      <c r="C603" s="532"/>
      <c r="D603" s="576"/>
      <c r="E603" s="582"/>
      <c r="F603" s="577"/>
      <c r="G603" s="577"/>
      <c r="H603" s="600"/>
      <c r="I603" s="577"/>
      <c r="J603" s="604">
        <v>1500</v>
      </c>
      <c r="K603" s="1250">
        <f>K601+J603</f>
        <v>61967061</v>
      </c>
    </row>
    <row r="604" spans="1:11">
      <c r="A604" s="557"/>
      <c r="B604" s="5863" t="s">
        <v>2317</v>
      </c>
      <c r="C604" s="545" t="s">
        <v>1109</v>
      </c>
      <c r="D604" s="5866" t="s">
        <v>1584</v>
      </c>
      <c r="E604" s="974" t="s">
        <v>56</v>
      </c>
      <c r="F604" s="5864"/>
      <c r="G604" s="5864">
        <v>502500</v>
      </c>
      <c r="H604" s="5864"/>
      <c r="I604" s="5864"/>
      <c r="J604" s="5869"/>
      <c r="K604" s="1368">
        <f>K603-G604</f>
        <v>61464561</v>
      </c>
    </row>
    <row r="605" spans="1:11">
      <c r="A605" s="557"/>
      <c r="B605" s="5863"/>
      <c r="C605" s="555" t="s">
        <v>1583</v>
      </c>
      <c r="D605" s="5867" t="s">
        <v>1384</v>
      </c>
      <c r="E605" s="5868"/>
      <c r="F605" s="5865"/>
      <c r="G605" s="5865"/>
      <c r="H605" s="5865"/>
      <c r="I605" s="5865"/>
      <c r="J605" s="5870"/>
      <c r="K605" s="1368"/>
    </row>
    <row r="606" spans="1:11">
      <c r="A606" s="514"/>
      <c r="B606" s="5857"/>
      <c r="C606" s="532"/>
      <c r="D606" s="576"/>
      <c r="E606" s="582"/>
      <c r="F606" s="575"/>
      <c r="G606" s="575"/>
      <c r="H606" s="586"/>
      <c r="I606" s="575"/>
      <c r="J606" s="585">
        <v>1800</v>
      </c>
      <c r="K606" s="1250">
        <f>K604+J606</f>
        <v>61466361</v>
      </c>
    </row>
    <row r="607" spans="1:11">
      <c r="A607" s="557"/>
      <c r="B607" s="5863" t="s">
        <v>2318</v>
      </c>
      <c r="C607" s="497" t="s">
        <v>815</v>
      </c>
      <c r="D607" s="5871"/>
      <c r="E607" s="974"/>
      <c r="F607" s="5875"/>
      <c r="G607" s="5875"/>
      <c r="H607" s="537"/>
      <c r="I607" s="1975">
        <v>334836</v>
      </c>
      <c r="J607" s="595"/>
      <c r="K607" s="1368">
        <f>K606-I607</f>
        <v>61131525</v>
      </c>
    </row>
    <row r="608" spans="1:11">
      <c r="A608" s="557"/>
      <c r="B608" s="5863"/>
      <c r="C608" s="497" t="s">
        <v>1917</v>
      </c>
      <c r="D608" s="5872"/>
      <c r="E608" s="5877"/>
      <c r="F608" s="5876"/>
      <c r="G608" s="5876"/>
      <c r="H608" s="515"/>
      <c r="I608" s="1976"/>
      <c r="J608" s="595"/>
      <c r="K608" s="1368"/>
    </row>
    <row r="609" spans="1:11">
      <c r="A609" s="514"/>
      <c r="B609" s="5857"/>
      <c r="C609" s="532"/>
      <c r="D609" s="576"/>
      <c r="E609" s="582"/>
      <c r="F609" s="577"/>
      <c r="G609" s="577"/>
      <c r="H609" s="600"/>
      <c r="I609" s="2034"/>
      <c r="J609" s="585">
        <v>1800</v>
      </c>
      <c r="K609" s="1250">
        <f>K607+J609</f>
        <v>61133325</v>
      </c>
    </row>
    <row r="610" spans="1:11">
      <c r="A610" s="557"/>
      <c r="B610" s="5863"/>
      <c r="C610" s="550" t="s">
        <v>997</v>
      </c>
      <c r="D610" s="5871" t="s">
        <v>1334</v>
      </c>
      <c r="E610" s="5873" t="s">
        <v>1348</v>
      </c>
      <c r="F610" s="534"/>
      <c r="G610" s="5875">
        <v>202500</v>
      </c>
      <c r="H610" s="534"/>
      <c r="I610" s="5875"/>
      <c r="J610" s="537"/>
      <c r="K610" s="1368">
        <f>K609-G610</f>
        <v>60930825</v>
      </c>
    </row>
    <row r="611" spans="1:11">
      <c r="A611" s="557"/>
      <c r="B611" s="5863"/>
      <c r="C611" s="551" t="s">
        <v>1333</v>
      </c>
      <c r="D611" s="5872" t="s">
        <v>918</v>
      </c>
      <c r="E611" s="5874"/>
      <c r="F611" s="537"/>
      <c r="G611" s="5876"/>
      <c r="H611" s="537"/>
      <c r="I611" s="5876"/>
      <c r="J611" s="537"/>
      <c r="K611" s="1368"/>
    </row>
    <row r="612" spans="1:11">
      <c r="A612" s="514"/>
      <c r="B612" s="5857"/>
      <c r="C612" s="1795"/>
      <c r="D612" s="576"/>
      <c r="E612" s="582"/>
      <c r="F612" s="586"/>
      <c r="G612" s="586"/>
      <c r="H612" s="586"/>
      <c r="I612" s="586"/>
      <c r="J612" s="585">
        <v>1800</v>
      </c>
      <c r="K612" s="1250">
        <f>K610+J612</f>
        <v>60932625</v>
      </c>
    </row>
    <row r="613" spans="1:11">
      <c r="A613" s="557"/>
      <c r="B613" s="5863" t="s">
        <v>2319</v>
      </c>
      <c r="C613" s="556" t="s">
        <v>1710</v>
      </c>
      <c r="D613" s="5882" t="s">
        <v>2238</v>
      </c>
      <c r="E613" s="5886" t="s">
        <v>2240</v>
      </c>
      <c r="F613" s="5884"/>
      <c r="G613" s="5884"/>
      <c r="H613" s="3052"/>
      <c r="I613" s="3052">
        <v>39940</v>
      </c>
      <c r="J613" s="1996"/>
      <c r="K613" s="1368">
        <f>K612-I613</f>
        <v>60892685</v>
      </c>
    </row>
    <row r="614" spans="1:11">
      <c r="A614" s="557"/>
      <c r="B614" s="5863"/>
      <c r="C614" s="555" t="s">
        <v>1936</v>
      </c>
      <c r="D614" s="5883" t="s">
        <v>2239</v>
      </c>
      <c r="E614" s="5887"/>
      <c r="F614" s="5885"/>
      <c r="G614" s="5885"/>
      <c r="H614" s="980"/>
      <c r="I614" s="3053"/>
      <c r="J614" s="571"/>
      <c r="K614" s="1368"/>
    </row>
    <row r="615" spans="1:11">
      <c r="A615" s="514"/>
      <c r="B615" s="5857"/>
      <c r="C615" s="532"/>
      <c r="D615" s="576"/>
      <c r="E615" s="582"/>
      <c r="F615" s="575"/>
      <c r="G615" s="575"/>
      <c r="H615" s="586"/>
      <c r="I615" s="575"/>
      <c r="J615" s="585">
        <v>1500</v>
      </c>
      <c r="K615" s="1250">
        <f>K613+J615</f>
        <v>60894185</v>
      </c>
    </row>
    <row r="616" spans="1:11">
      <c r="A616" s="557"/>
      <c r="B616" s="5863"/>
      <c r="C616" s="497" t="s">
        <v>815</v>
      </c>
      <c r="D616" s="5882" t="s">
        <v>200</v>
      </c>
      <c r="E616" s="5880"/>
      <c r="F616" s="5878"/>
      <c r="G616" s="5878"/>
      <c r="H616" s="5878">
        <v>274752</v>
      </c>
      <c r="I616" s="1975"/>
      <c r="J616" s="595"/>
      <c r="K616" s="1368">
        <f>K615-H616</f>
        <v>60619433</v>
      </c>
    </row>
    <row r="617" spans="1:11">
      <c r="A617" s="557"/>
      <c r="B617" s="5863"/>
      <c r="C617" s="497" t="s">
        <v>1789</v>
      </c>
      <c r="D617" s="5883"/>
      <c r="E617" s="5881"/>
      <c r="F617" s="5879"/>
      <c r="G617" s="5879"/>
      <c r="H617" s="5879"/>
      <c r="I617" s="1976"/>
      <c r="J617" s="595"/>
      <c r="K617" s="1368"/>
    </row>
    <row r="618" spans="1:11">
      <c r="A618" s="514"/>
      <c r="B618" s="5857"/>
      <c r="C618" s="532"/>
      <c r="D618" s="576"/>
      <c r="E618" s="582"/>
      <c r="F618" s="577"/>
      <c r="G618" s="577"/>
      <c r="H618" s="600"/>
      <c r="I618" s="2034"/>
      <c r="J618" s="585">
        <v>1800</v>
      </c>
      <c r="K618" s="1250">
        <f>K616+J618</f>
        <v>60621233</v>
      </c>
    </row>
    <row r="619" spans="1:11" ht="15.75">
      <c r="A619" s="9537" t="s">
        <v>2428</v>
      </c>
      <c r="B619" s="9538"/>
      <c r="C619" s="9538"/>
      <c r="D619" s="9538"/>
      <c r="E619" s="9539"/>
      <c r="F619" s="511">
        <f>SUM(F3:F618)</f>
        <v>100000000</v>
      </c>
      <c r="G619" s="511">
        <f>SUM(G3:G618)</f>
        <v>28186587</v>
      </c>
      <c r="H619" s="511">
        <f>SUM(H3:H618)</f>
        <v>14708654</v>
      </c>
      <c r="I619" s="511">
        <f>SUM(I3:I618)</f>
        <v>23942287</v>
      </c>
      <c r="J619" s="511">
        <f>SUM(J3:J618)</f>
        <v>315050</v>
      </c>
      <c r="K619" s="1647">
        <f>K3+F619-G619-H619-I619+J619</f>
        <v>60621233</v>
      </c>
    </row>
    <row r="620" spans="1:11" ht="15.75">
      <c r="A620" s="9531" t="s">
        <v>242</v>
      </c>
      <c r="B620" s="9532"/>
      <c r="C620" s="9532"/>
      <c r="D620" s="9532"/>
      <c r="E620" s="9533"/>
      <c r="F620" s="512">
        <f>'Juli''15'!F479</f>
        <v>578500000</v>
      </c>
      <c r="G620" s="512">
        <f>'Juli''15'!G479</f>
        <v>229960440</v>
      </c>
      <c r="H620" s="512">
        <f>'Juli''15'!H479</f>
        <v>131333783</v>
      </c>
      <c r="I620" s="512">
        <f>'Juli''15'!I479</f>
        <v>191423260</v>
      </c>
      <c r="J620" s="512">
        <f>'Juli''15'!J479</f>
        <v>2736050</v>
      </c>
      <c r="K620" s="1648">
        <f>'Juli''15'!K479</f>
        <v>318779781</v>
      </c>
    </row>
    <row r="621" spans="1:11" ht="15.75">
      <c r="A621" s="9737" t="s">
        <v>243</v>
      </c>
      <c r="B621" s="9738"/>
      <c r="C621" s="9738"/>
      <c r="D621" s="9738"/>
      <c r="E621" s="9739"/>
      <c r="F621" s="5501">
        <f t="shared" ref="F621:K621" si="0">F619+F620</f>
        <v>678500000</v>
      </c>
      <c r="G621" s="5501">
        <f t="shared" si="0"/>
        <v>258147027</v>
      </c>
      <c r="H621" s="5501">
        <f t="shared" si="0"/>
        <v>146042437</v>
      </c>
      <c r="I621" s="5501">
        <f t="shared" si="0"/>
        <v>215365547</v>
      </c>
      <c r="J621" s="5501">
        <f t="shared" si="0"/>
        <v>3051100</v>
      </c>
      <c r="K621" s="5502">
        <f t="shared" si="0"/>
        <v>379401014</v>
      </c>
    </row>
    <row r="627" spans="2:3">
      <c r="B627" s="4803"/>
      <c r="C627" s="4804"/>
    </row>
    <row r="628" spans="2:3">
      <c r="B628" s="4805"/>
      <c r="C628" s="4804"/>
    </row>
    <row r="632" spans="2:3">
      <c r="B632" s="4803" t="s">
        <v>2197</v>
      </c>
      <c r="C632" s="4804"/>
    </row>
    <row r="633" spans="2:3">
      <c r="B633" s="4805" t="s">
        <v>238</v>
      </c>
      <c r="C633" s="4804"/>
    </row>
  </sheetData>
  <mergeCells count="94">
    <mergeCell ref="A205:A206"/>
    <mergeCell ref="H274:H275"/>
    <mergeCell ref="I274:I275"/>
    <mergeCell ref="J274:J275"/>
    <mergeCell ref="A361:A362"/>
    <mergeCell ref="A208:A209"/>
    <mergeCell ref="A217:A218"/>
    <mergeCell ref="A214:A215"/>
    <mergeCell ref="A211:A212"/>
    <mergeCell ref="A364:A365"/>
    <mergeCell ref="F274:F275"/>
    <mergeCell ref="G274:G275"/>
    <mergeCell ref="A619:E619"/>
    <mergeCell ref="A620:E620"/>
    <mergeCell ref="A400:A401"/>
    <mergeCell ref="A457:A458"/>
    <mergeCell ref="A460:A461"/>
    <mergeCell ref="A463:A464"/>
    <mergeCell ref="A403:A404"/>
    <mergeCell ref="A370:A371"/>
    <mergeCell ref="A373:A374"/>
    <mergeCell ref="A376:A377"/>
    <mergeCell ref="A379:A380"/>
    <mergeCell ref="A382:A383"/>
    <mergeCell ref="A385:A386"/>
    <mergeCell ref="A621:E621"/>
    <mergeCell ref="B10:B11"/>
    <mergeCell ref="K10:K11"/>
    <mergeCell ref="B13:B14"/>
    <mergeCell ref="A367:A368"/>
    <mergeCell ref="A52:A53"/>
    <mergeCell ref="A55:A56"/>
    <mergeCell ref="A58:A59"/>
    <mergeCell ref="A190:A191"/>
    <mergeCell ref="A193:A194"/>
    <mergeCell ref="A196:A197"/>
    <mergeCell ref="A220:A221"/>
    <mergeCell ref="A199:A200"/>
    <mergeCell ref="A202:A203"/>
    <mergeCell ref="A394:A395"/>
    <mergeCell ref="A397:A398"/>
    <mergeCell ref="J1:J2"/>
    <mergeCell ref="K1:K2"/>
    <mergeCell ref="A3:C3"/>
    <mergeCell ref="B4:B5"/>
    <mergeCell ref="A7:A8"/>
    <mergeCell ref="B7:B8"/>
    <mergeCell ref="K7:K8"/>
    <mergeCell ref="A1:A2"/>
    <mergeCell ref="B1:B2"/>
    <mergeCell ref="C1:C2"/>
    <mergeCell ref="D1:E1"/>
    <mergeCell ref="F1:F2"/>
    <mergeCell ref="G1:I1"/>
    <mergeCell ref="A388:A389"/>
    <mergeCell ref="A391:A392"/>
    <mergeCell ref="A442:A443"/>
    <mergeCell ref="A445:A446"/>
    <mergeCell ref="A448:A449"/>
    <mergeCell ref="A406:A407"/>
    <mergeCell ref="A409:A410"/>
    <mergeCell ref="A412:A413"/>
    <mergeCell ref="A415:A416"/>
    <mergeCell ref="A418:A419"/>
    <mergeCell ref="A451:A452"/>
    <mergeCell ref="A454:A455"/>
    <mergeCell ref="A436:A437"/>
    <mergeCell ref="A421:A422"/>
    <mergeCell ref="A424:A425"/>
    <mergeCell ref="A427:A428"/>
    <mergeCell ref="A439:A440"/>
    <mergeCell ref="A430:A431"/>
    <mergeCell ref="A433:A434"/>
    <mergeCell ref="A475:A476"/>
    <mergeCell ref="A478:A479"/>
    <mergeCell ref="A481:A482"/>
    <mergeCell ref="A469:A470"/>
    <mergeCell ref="A466:A467"/>
    <mergeCell ref="H580:H581"/>
    <mergeCell ref="I580:I581"/>
    <mergeCell ref="I37:I38"/>
    <mergeCell ref="A526:A527"/>
    <mergeCell ref="A484:A485"/>
    <mergeCell ref="A490:A491"/>
    <mergeCell ref="A493:A494"/>
    <mergeCell ref="A514:A515"/>
    <mergeCell ref="A517:A518"/>
    <mergeCell ref="A520:A521"/>
    <mergeCell ref="A523:A524"/>
    <mergeCell ref="I577:I578"/>
    <mergeCell ref="F580:F581"/>
    <mergeCell ref="G580:G581"/>
    <mergeCell ref="A487:A488"/>
    <mergeCell ref="A472:A473"/>
  </mergeCells>
  <pageMargins left="0.70866141732283472" right="0.70866141732283472" top="0.74803149606299213" bottom="0.74803149606299213" header="0.31496062992125984" footer="0.31496062992125984"/>
  <pageSetup paperSize="9" scale="68" orientation="landscape" horizontalDpi="4294967293" verticalDpi="72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K651"/>
  <sheetViews>
    <sheetView topLeftCell="B402" zoomScale="95" zoomScaleNormal="95" workbookViewId="0">
      <selection activeCell="C411" sqref="C411"/>
    </sheetView>
  </sheetViews>
  <sheetFormatPr defaultRowHeight="15"/>
  <cols>
    <col min="1" max="1" width="5" customWidth="1"/>
    <col min="2" max="2" width="11.5703125" customWidth="1"/>
    <col min="3" max="3" width="47.7109375" customWidth="1"/>
    <col min="4" max="4" width="19.7109375" customWidth="1"/>
    <col min="6" max="6" width="18.5703125" customWidth="1"/>
    <col min="7" max="7" width="16.7109375" customWidth="1"/>
    <col min="8" max="8" width="20.5703125" customWidth="1"/>
    <col min="9" max="9" width="20.85546875" customWidth="1"/>
    <col min="10" max="10" width="15.7109375" customWidth="1"/>
    <col min="11" max="11" width="16.85546875" customWidth="1"/>
  </cols>
  <sheetData>
    <row r="1" spans="1:11">
      <c r="A1" s="9506" t="s">
        <v>1</v>
      </c>
      <c r="B1" s="9504" t="s">
        <v>2</v>
      </c>
      <c r="C1" s="9506" t="s">
        <v>3</v>
      </c>
      <c r="D1" s="9508" t="s">
        <v>4</v>
      </c>
      <c r="E1" s="9740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</row>
    <row r="2" spans="1:11">
      <c r="A2" s="9507"/>
      <c r="B2" s="9505"/>
      <c r="C2" s="9507"/>
      <c r="D2" s="5907" t="s">
        <v>9</v>
      </c>
      <c r="E2" s="470" t="s">
        <v>10</v>
      </c>
      <c r="F2" s="9511"/>
      <c r="G2" s="5894" t="s">
        <v>11</v>
      </c>
      <c r="H2" s="5899" t="s">
        <v>537</v>
      </c>
      <c r="I2" s="5894" t="s">
        <v>13</v>
      </c>
      <c r="J2" s="9511"/>
      <c r="K2" s="9721"/>
    </row>
    <row r="3" spans="1:11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1250">
        <f>'Feb''17'!K619</f>
        <v>60621233</v>
      </c>
    </row>
    <row r="4" spans="1:11">
      <c r="A4" s="557"/>
      <c r="B4" s="9498" t="s">
        <v>2320</v>
      </c>
      <c r="C4" s="556" t="s">
        <v>815</v>
      </c>
      <c r="D4" s="5895" t="s">
        <v>1720</v>
      </c>
      <c r="E4" s="5892" t="s">
        <v>1739</v>
      </c>
      <c r="F4" s="5902"/>
      <c r="G4" s="5902"/>
      <c r="H4" s="923"/>
      <c r="I4" s="1997">
        <v>128700</v>
      </c>
      <c r="J4" s="464"/>
      <c r="K4" s="1977">
        <f>K3-I4</f>
        <v>60492533</v>
      </c>
    </row>
    <row r="5" spans="1:11">
      <c r="A5" s="554"/>
      <c r="B5" s="9499"/>
      <c r="C5" s="555" t="s">
        <v>1719</v>
      </c>
      <c r="D5" s="5896" t="s">
        <v>1176</v>
      </c>
      <c r="E5" s="5893"/>
      <c r="F5" s="5903"/>
      <c r="G5" s="5903"/>
      <c r="H5" s="460"/>
      <c r="I5" s="1998"/>
      <c r="J5" s="559"/>
      <c r="K5" s="1978"/>
    </row>
    <row r="6" spans="1:11">
      <c r="A6" s="554"/>
      <c r="B6" s="5891"/>
      <c r="C6" s="1795"/>
      <c r="D6" s="576"/>
      <c r="E6" s="582"/>
      <c r="F6" s="577"/>
      <c r="G6" s="577"/>
      <c r="H6" s="600"/>
      <c r="I6" s="577"/>
      <c r="J6" s="1979">
        <v>1800</v>
      </c>
      <c r="K6" s="1978">
        <f>K4+J6</f>
        <v>60494333</v>
      </c>
    </row>
    <row r="7" spans="1:11">
      <c r="A7" s="9515"/>
      <c r="B7" s="9498"/>
      <c r="C7" s="556" t="s">
        <v>815</v>
      </c>
      <c r="D7" s="5895" t="s">
        <v>1720</v>
      </c>
      <c r="E7" s="974" t="s">
        <v>1739</v>
      </c>
      <c r="F7" s="5888"/>
      <c r="G7" s="5908"/>
      <c r="H7" s="5888"/>
      <c r="I7" s="1975">
        <v>19931</v>
      </c>
      <c r="J7" s="1996"/>
      <c r="K7" s="9680">
        <f>K6-I7</f>
        <v>60474402</v>
      </c>
    </row>
    <row r="8" spans="1:11">
      <c r="A8" s="9516"/>
      <c r="B8" s="9499"/>
      <c r="C8" s="555" t="s">
        <v>1721</v>
      </c>
      <c r="D8" s="5896" t="s">
        <v>1176</v>
      </c>
      <c r="E8" s="5905"/>
      <c r="F8" s="5889"/>
      <c r="G8" s="5909"/>
      <c r="H8" s="5889"/>
      <c r="I8" s="1976"/>
      <c r="J8" s="571"/>
      <c r="K8" s="9681"/>
    </row>
    <row r="9" spans="1:11">
      <c r="A9" s="5890"/>
      <c r="B9" s="5905"/>
      <c r="C9" s="1795"/>
      <c r="D9" s="576"/>
      <c r="E9" s="605"/>
      <c r="F9" s="586"/>
      <c r="G9" s="585"/>
      <c r="H9" s="587"/>
      <c r="I9" s="586"/>
      <c r="J9" s="1979">
        <v>1800</v>
      </c>
      <c r="K9" s="5928">
        <f>K7+J9</f>
        <v>60476202</v>
      </c>
    </row>
    <row r="10" spans="1:11">
      <c r="A10" s="5895"/>
      <c r="B10" s="9619"/>
      <c r="C10" s="517" t="s">
        <v>1710</v>
      </c>
      <c r="D10" s="5895" t="s">
        <v>1720</v>
      </c>
      <c r="E10" s="5892" t="s">
        <v>1739</v>
      </c>
      <c r="F10" s="5888"/>
      <c r="G10" s="5888"/>
      <c r="H10" s="5888"/>
      <c r="I10" s="5888">
        <v>15140</v>
      </c>
      <c r="J10" s="534"/>
      <c r="K10" s="9680">
        <f>K9-I10</f>
        <v>60461062</v>
      </c>
    </row>
    <row r="11" spans="1:11">
      <c r="A11" s="5910"/>
      <c r="B11" s="9620"/>
      <c r="C11" s="555" t="s">
        <v>1821</v>
      </c>
      <c r="D11" s="5896" t="s">
        <v>1479</v>
      </c>
      <c r="E11" s="5893"/>
      <c r="F11" s="5889"/>
      <c r="G11" s="5889"/>
      <c r="H11" s="5889"/>
      <c r="I11" s="5889"/>
      <c r="J11" s="515"/>
      <c r="K11" s="9681"/>
    </row>
    <row r="12" spans="1:11">
      <c r="A12" s="5890"/>
      <c r="B12" s="5905"/>
      <c r="C12" s="1795"/>
      <c r="D12" s="576"/>
      <c r="E12" s="584"/>
      <c r="F12" s="577"/>
      <c r="G12" s="577"/>
      <c r="H12" s="600"/>
      <c r="I12" s="577"/>
      <c r="J12" s="604">
        <v>1500</v>
      </c>
      <c r="K12" s="5928">
        <f>K10+J12</f>
        <v>60462562</v>
      </c>
    </row>
    <row r="13" spans="1:11">
      <c r="A13" s="5895"/>
      <c r="B13" s="9619"/>
      <c r="C13" s="517" t="s">
        <v>1710</v>
      </c>
      <c r="D13" s="5895" t="s">
        <v>1720</v>
      </c>
      <c r="E13" s="5892" t="s">
        <v>1739</v>
      </c>
      <c r="F13" s="5888"/>
      <c r="G13" s="5888"/>
      <c r="H13" s="5888"/>
      <c r="I13" s="5888">
        <v>37890</v>
      </c>
      <c r="J13" s="537"/>
      <c r="K13" s="5927">
        <f>K12-I13</f>
        <v>60424672</v>
      </c>
    </row>
    <row r="14" spans="1:11">
      <c r="A14" s="5896"/>
      <c r="B14" s="9620"/>
      <c r="C14" s="555" t="s">
        <v>1822</v>
      </c>
      <c r="D14" s="5896" t="s">
        <v>1479</v>
      </c>
      <c r="E14" s="5893"/>
      <c r="F14" s="5889"/>
      <c r="G14" s="5889"/>
      <c r="H14" s="5889"/>
      <c r="I14" s="5889"/>
      <c r="J14" s="515"/>
      <c r="K14" s="1987"/>
    </row>
    <row r="15" spans="1:11">
      <c r="A15" s="5890"/>
      <c r="B15" s="561"/>
      <c r="C15" s="1795"/>
      <c r="D15" s="528"/>
      <c r="E15" s="584"/>
      <c r="F15" s="600"/>
      <c r="G15" s="600"/>
      <c r="H15" s="600"/>
      <c r="I15" s="600"/>
      <c r="J15" s="604">
        <v>1500</v>
      </c>
      <c r="K15" s="5928">
        <f>K13+J15</f>
        <v>60426172</v>
      </c>
    </row>
    <row r="16" spans="1:11">
      <c r="A16" s="5895"/>
      <c r="B16" s="974"/>
      <c r="C16" s="556" t="s">
        <v>815</v>
      </c>
      <c r="D16" s="5895" t="s">
        <v>113</v>
      </c>
      <c r="E16" s="5892" t="s">
        <v>114</v>
      </c>
      <c r="F16" s="5888"/>
      <c r="G16" s="5888"/>
      <c r="H16" s="5888"/>
      <c r="I16" s="5888">
        <v>414343</v>
      </c>
      <c r="J16" s="464"/>
      <c r="K16" s="5927">
        <f>K15-I16</f>
        <v>60011829</v>
      </c>
    </row>
    <row r="17" spans="1:11">
      <c r="A17" s="5896"/>
      <c r="B17" s="5519"/>
      <c r="C17" s="555" t="s">
        <v>2215</v>
      </c>
      <c r="D17" s="5896" t="s">
        <v>46</v>
      </c>
      <c r="E17" s="5893"/>
      <c r="F17" s="5889"/>
      <c r="G17" s="5889"/>
      <c r="H17" s="5889"/>
      <c r="I17" s="5889"/>
      <c r="J17" s="559"/>
      <c r="K17" s="5927"/>
    </row>
    <row r="18" spans="1:11">
      <c r="A18" s="5890"/>
      <c r="B18" s="5727"/>
      <c r="C18" s="1795"/>
      <c r="D18" s="576"/>
      <c r="E18" s="582"/>
      <c r="F18" s="577"/>
      <c r="G18" s="577"/>
      <c r="H18" s="600"/>
      <c r="I18" s="577"/>
      <c r="J18" s="604">
        <v>1800</v>
      </c>
      <c r="K18" s="5928">
        <f>K16+J18</f>
        <v>60013629</v>
      </c>
    </row>
    <row r="19" spans="1:11">
      <c r="A19" s="5895"/>
      <c r="B19" s="459"/>
      <c r="C19" s="457" t="s">
        <v>781</v>
      </c>
      <c r="D19" s="5895" t="s">
        <v>2193</v>
      </c>
      <c r="E19" s="1136"/>
      <c r="F19" s="5888"/>
      <c r="G19" s="5888"/>
      <c r="H19" s="537"/>
      <c r="I19" s="5888">
        <v>31390</v>
      </c>
      <c r="J19" s="595"/>
      <c r="K19" s="5927">
        <f>K18-I19</f>
        <v>59982239</v>
      </c>
    </row>
    <row r="20" spans="1:11">
      <c r="A20" s="5896"/>
      <c r="B20" s="5520"/>
      <c r="C20" s="461" t="s">
        <v>1830</v>
      </c>
      <c r="D20" s="5896" t="s">
        <v>2194</v>
      </c>
      <c r="E20" s="5905"/>
      <c r="F20" s="5889"/>
      <c r="G20" s="5889"/>
      <c r="H20" s="515"/>
      <c r="I20" s="5889"/>
      <c r="J20" s="595"/>
      <c r="K20" s="5927"/>
    </row>
    <row r="21" spans="1:11">
      <c r="A21" s="5890"/>
      <c r="B21" s="561"/>
      <c r="C21" s="532"/>
      <c r="D21" s="576"/>
      <c r="E21" s="582"/>
      <c r="F21" s="577"/>
      <c r="G21" s="577"/>
      <c r="H21" s="600"/>
      <c r="I21" s="577"/>
      <c r="J21" s="585">
        <v>1500</v>
      </c>
      <c r="K21" s="5928">
        <f>K19+J21</f>
        <v>59983739</v>
      </c>
    </row>
    <row r="22" spans="1:11">
      <c r="A22" s="5895"/>
      <c r="B22" s="974"/>
      <c r="C22" s="556" t="s">
        <v>781</v>
      </c>
      <c r="D22" s="5895" t="s">
        <v>278</v>
      </c>
      <c r="E22" s="5904" t="s">
        <v>279</v>
      </c>
      <c r="F22" s="5888"/>
      <c r="G22" s="5888">
        <v>24040</v>
      </c>
      <c r="H22" s="5888"/>
      <c r="I22" s="5888"/>
      <c r="J22" s="464"/>
      <c r="K22" s="5927">
        <f>K21-G22</f>
        <v>59959699</v>
      </c>
    </row>
    <row r="23" spans="1:11">
      <c r="A23" s="5896"/>
      <c r="B23" s="5519"/>
      <c r="C23" s="555" t="s">
        <v>1530</v>
      </c>
      <c r="D23" s="5896" t="s">
        <v>38</v>
      </c>
      <c r="E23" s="5893"/>
      <c r="F23" s="5889"/>
      <c r="G23" s="5889"/>
      <c r="H23" s="5889"/>
      <c r="I23" s="5889"/>
      <c r="J23" s="559"/>
      <c r="K23" s="5927"/>
    </row>
    <row r="24" spans="1:11">
      <c r="A24" s="5890"/>
      <c r="B24" s="561"/>
      <c r="C24" s="1438"/>
      <c r="D24" s="1436"/>
      <c r="E24" s="1436"/>
      <c r="F24" s="577"/>
      <c r="G24" s="577"/>
      <c r="H24" s="600"/>
      <c r="I24" s="577"/>
      <c r="J24" s="585">
        <v>1500</v>
      </c>
      <c r="K24" s="5928">
        <f>K22+J24</f>
        <v>59961199</v>
      </c>
    </row>
    <row r="25" spans="1:11">
      <c r="A25" s="5895"/>
      <c r="B25" s="974"/>
      <c r="C25" s="517" t="s">
        <v>796</v>
      </c>
      <c r="D25" s="5895" t="s">
        <v>167</v>
      </c>
      <c r="E25" s="5892" t="s">
        <v>56</v>
      </c>
      <c r="F25" s="5888"/>
      <c r="G25" s="5888">
        <v>240100</v>
      </c>
      <c r="H25" s="534"/>
      <c r="I25" s="5888"/>
      <c r="J25" s="595"/>
      <c r="K25" s="5927">
        <f>K24-G25</f>
        <v>59721099</v>
      </c>
    </row>
    <row r="26" spans="1:11">
      <c r="A26" s="5896"/>
      <c r="B26" s="5519"/>
      <c r="C26" s="555" t="s">
        <v>1033</v>
      </c>
      <c r="D26" s="5896" t="s">
        <v>1384</v>
      </c>
      <c r="E26" s="5893"/>
      <c r="F26" s="5889"/>
      <c r="G26" s="5889"/>
      <c r="H26" s="515"/>
      <c r="I26" s="5889"/>
      <c r="J26" s="559"/>
      <c r="K26" s="5927"/>
    </row>
    <row r="27" spans="1:11">
      <c r="A27" s="5890"/>
      <c r="B27" s="561"/>
      <c r="C27" s="1795"/>
      <c r="D27" s="576"/>
      <c r="E27" s="582"/>
      <c r="F27" s="577"/>
      <c r="G27" s="577"/>
      <c r="H27" s="600"/>
      <c r="I27" s="577"/>
      <c r="J27" s="604">
        <v>750</v>
      </c>
      <c r="K27" s="5928">
        <f>K25+J27</f>
        <v>59721849</v>
      </c>
    </row>
    <row r="28" spans="1:11">
      <c r="A28" s="5895"/>
      <c r="B28" s="974"/>
      <c r="C28" s="357" t="s">
        <v>815</v>
      </c>
      <c r="D28" s="5895" t="s">
        <v>1883</v>
      </c>
      <c r="E28" s="5892" t="s">
        <v>1884</v>
      </c>
      <c r="F28" s="5888"/>
      <c r="G28" s="5888">
        <v>135313</v>
      </c>
      <c r="H28" s="537"/>
      <c r="I28" s="5888"/>
      <c r="J28" s="537"/>
      <c r="K28" s="5927">
        <f>K27-G28</f>
        <v>59586536</v>
      </c>
    </row>
    <row r="29" spans="1:11">
      <c r="A29" s="5896"/>
      <c r="B29" s="5519"/>
      <c r="C29" s="522" t="s">
        <v>1882</v>
      </c>
      <c r="D29" s="5896" t="s">
        <v>1819</v>
      </c>
      <c r="E29" s="5893"/>
      <c r="F29" s="5889"/>
      <c r="G29" s="5889"/>
      <c r="H29" s="537"/>
      <c r="I29" s="5889"/>
      <c r="J29" s="537"/>
      <c r="K29" s="5927"/>
    </row>
    <row r="30" spans="1:11">
      <c r="A30" s="5890"/>
      <c r="B30" s="561"/>
      <c r="C30" s="3361"/>
      <c r="D30" s="602"/>
      <c r="E30" s="599"/>
      <c r="F30" s="586"/>
      <c r="G30" s="586"/>
      <c r="H30" s="586"/>
      <c r="I30" s="586"/>
      <c r="J30" s="585">
        <v>1800</v>
      </c>
      <c r="K30" s="5928">
        <f>K28+J30</f>
        <v>59588336</v>
      </c>
    </row>
    <row r="31" spans="1:11">
      <c r="A31" s="5895"/>
      <c r="B31" s="974"/>
      <c r="C31" s="357" t="s">
        <v>1921</v>
      </c>
      <c r="D31" s="5895" t="s">
        <v>1883</v>
      </c>
      <c r="E31" s="5892" t="s">
        <v>1884</v>
      </c>
      <c r="F31" s="5888"/>
      <c r="G31" s="5902">
        <v>75340</v>
      </c>
      <c r="H31" s="534"/>
      <c r="I31" s="5902"/>
      <c r="J31" s="923"/>
      <c r="K31" s="5927">
        <f>K30-G31</f>
        <v>59512996</v>
      </c>
    </row>
    <row r="32" spans="1:11">
      <c r="A32" s="5896"/>
      <c r="B32" s="5519"/>
      <c r="C32" s="357" t="s">
        <v>1941</v>
      </c>
      <c r="D32" s="5896" t="s">
        <v>1819</v>
      </c>
      <c r="E32" s="5893"/>
      <c r="F32" s="5889"/>
      <c r="G32" s="5903"/>
      <c r="H32" s="515"/>
      <c r="I32" s="5903"/>
      <c r="J32" s="460"/>
      <c r="K32" s="5927"/>
    </row>
    <row r="33" spans="1:11">
      <c r="A33" s="5890"/>
      <c r="B33" s="561"/>
      <c r="C33" s="1795"/>
      <c r="D33" s="602"/>
      <c r="E33" s="2990"/>
      <c r="F33" s="577"/>
      <c r="G33" s="577"/>
      <c r="H33" s="600"/>
      <c r="I33" s="577"/>
      <c r="J33" s="600">
        <v>1500</v>
      </c>
      <c r="K33" s="5928">
        <f>K31+J33</f>
        <v>59514496</v>
      </c>
    </row>
    <row r="34" spans="1:11">
      <c r="A34" s="5895"/>
      <c r="B34" s="974"/>
      <c r="C34" s="556" t="s">
        <v>796</v>
      </c>
      <c r="D34" s="5895" t="s">
        <v>1532</v>
      </c>
      <c r="E34" s="974" t="s">
        <v>1233</v>
      </c>
      <c r="F34" s="5912"/>
      <c r="G34" s="5888">
        <v>143900</v>
      </c>
      <c r="H34" s="5888"/>
      <c r="I34" s="5888"/>
      <c r="J34" s="595"/>
      <c r="K34" s="5927">
        <f>K33-G34</f>
        <v>59370596</v>
      </c>
    </row>
    <row r="35" spans="1:11">
      <c r="A35" s="5896"/>
      <c r="B35" s="5519"/>
      <c r="C35" s="555" t="s">
        <v>1905</v>
      </c>
      <c r="D35" s="5896" t="s">
        <v>1570</v>
      </c>
      <c r="E35" s="5893"/>
      <c r="F35" s="5889"/>
      <c r="G35" s="5889"/>
      <c r="H35" s="5889"/>
      <c r="I35" s="5889"/>
      <c r="J35" s="559"/>
      <c r="K35" s="5927"/>
    </row>
    <row r="36" spans="1:11">
      <c r="A36" s="5890"/>
      <c r="B36" s="561"/>
      <c r="C36" s="532"/>
      <c r="D36" s="576"/>
      <c r="E36" s="582"/>
      <c r="F36" s="575"/>
      <c r="G36" s="600"/>
      <c r="H36" s="600"/>
      <c r="I36" s="577"/>
      <c r="J36" s="585">
        <v>750</v>
      </c>
      <c r="K36" s="5928">
        <f>K34+J36</f>
        <v>59371346</v>
      </c>
    </row>
    <row r="37" spans="1:11">
      <c r="A37" s="5895"/>
      <c r="B37" s="974"/>
      <c r="C37" s="556" t="s">
        <v>796</v>
      </c>
      <c r="D37" s="5895" t="s">
        <v>1334</v>
      </c>
      <c r="E37" s="1136" t="s">
        <v>1348</v>
      </c>
      <c r="F37" s="5912"/>
      <c r="G37" s="5888">
        <v>57800</v>
      </c>
      <c r="H37" s="534"/>
      <c r="I37" s="5888"/>
      <c r="J37" s="464"/>
      <c r="K37" s="5923">
        <f>K36-G37</f>
        <v>59313546</v>
      </c>
    </row>
    <row r="38" spans="1:11">
      <c r="A38" s="5896"/>
      <c r="B38" s="974"/>
      <c r="C38" s="555" t="s">
        <v>1342</v>
      </c>
      <c r="D38" s="5896" t="s">
        <v>918</v>
      </c>
      <c r="E38" s="5905"/>
      <c r="F38" s="5889"/>
      <c r="G38" s="5889"/>
      <c r="H38" s="515"/>
      <c r="I38" s="5889"/>
      <c r="J38" s="559"/>
      <c r="K38" s="5927"/>
    </row>
    <row r="39" spans="1:11">
      <c r="A39" s="5890"/>
      <c r="B39" s="561"/>
      <c r="C39" s="1795"/>
      <c r="D39" s="576"/>
      <c r="E39" s="582"/>
      <c r="F39" s="577"/>
      <c r="G39" s="577"/>
      <c r="H39" s="600"/>
      <c r="I39" s="577"/>
      <c r="J39" s="585">
        <v>750</v>
      </c>
      <c r="K39" s="5928">
        <f>K37+J39</f>
        <v>59314296</v>
      </c>
    </row>
    <row r="40" spans="1:11">
      <c r="A40" s="491"/>
      <c r="B40" s="5892"/>
      <c r="C40" s="556" t="s">
        <v>815</v>
      </c>
      <c r="D40" s="5895" t="s">
        <v>1283</v>
      </c>
      <c r="E40" s="5892" t="s">
        <v>1346</v>
      </c>
      <c r="F40" s="5888"/>
      <c r="G40" s="5888">
        <v>434122</v>
      </c>
      <c r="H40" s="534"/>
      <c r="I40" s="5888"/>
      <c r="J40" s="595"/>
      <c r="K40" s="5923">
        <f>K39-G40</f>
        <v>58880174</v>
      </c>
    </row>
    <row r="41" spans="1:11">
      <c r="A41" s="5521"/>
      <c r="B41" s="5911"/>
      <c r="C41" s="555" t="s">
        <v>1282</v>
      </c>
      <c r="D41" s="5896" t="s">
        <v>250</v>
      </c>
      <c r="E41" s="5893"/>
      <c r="F41" s="5889"/>
      <c r="G41" s="5889"/>
      <c r="H41" s="515"/>
      <c r="I41" s="5889"/>
      <c r="J41" s="595"/>
      <c r="K41" s="5927"/>
    </row>
    <row r="42" spans="1:11">
      <c r="A42" s="514"/>
      <c r="B42" s="5891"/>
      <c r="C42" s="532"/>
      <c r="D42" s="576"/>
      <c r="E42" s="582"/>
      <c r="F42" s="577"/>
      <c r="G42" s="577"/>
      <c r="H42" s="586"/>
      <c r="I42" s="577"/>
      <c r="J42" s="585">
        <v>1800</v>
      </c>
      <c r="K42" s="5928">
        <f>K40+J42</f>
        <v>58881974</v>
      </c>
    </row>
    <row r="43" spans="1:11">
      <c r="A43" s="498"/>
      <c r="B43" s="5911"/>
      <c r="C43" s="497" t="s">
        <v>821</v>
      </c>
      <c r="D43" s="5895" t="s">
        <v>558</v>
      </c>
      <c r="E43" s="5904" t="s">
        <v>251</v>
      </c>
      <c r="F43" s="5888"/>
      <c r="G43" s="5888">
        <v>472506</v>
      </c>
      <c r="H43" s="537"/>
      <c r="I43" s="5888"/>
      <c r="J43" s="537"/>
      <c r="K43" s="5923">
        <f>K42-G43</f>
        <v>58409468</v>
      </c>
    </row>
    <row r="44" spans="1:11">
      <c r="A44" s="498"/>
      <c r="B44" s="5911"/>
      <c r="C44" s="497" t="s">
        <v>1018</v>
      </c>
      <c r="D44" s="5896" t="s">
        <v>250</v>
      </c>
      <c r="E44" s="5905"/>
      <c r="F44" s="5889"/>
      <c r="G44" s="5889"/>
      <c r="H44" s="537"/>
      <c r="I44" s="5889"/>
      <c r="J44" s="537"/>
      <c r="K44" s="5927"/>
    </row>
    <row r="45" spans="1:11">
      <c r="A45" s="514"/>
      <c r="B45" s="5891"/>
      <c r="C45" s="532"/>
      <c r="D45" s="576"/>
      <c r="E45" s="582"/>
      <c r="F45" s="586"/>
      <c r="G45" s="586"/>
      <c r="H45" s="586"/>
      <c r="I45" s="586"/>
      <c r="J45" s="585">
        <v>1800</v>
      </c>
      <c r="K45" s="5928">
        <f>K43+J45</f>
        <v>58411268</v>
      </c>
    </row>
    <row r="46" spans="1:11">
      <c r="A46" s="557"/>
      <c r="B46" s="5892"/>
      <c r="C46" s="497" t="s">
        <v>799</v>
      </c>
      <c r="D46" s="5895" t="s">
        <v>558</v>
      </c>
      <c r="E46" s="5904" t="s">
        <v>251</v>
      </c>
      <c r="F46" s="5912"/>
      <c r="G46" s="5888">
        <v>57800</v>
      </c>
      <c r="H46" s="537"/>
      <c r="I46" s="5888"/>
      <c r="J46" s="537"/>
      <c r="K46" s="5923">
        <f>K45-G46</f>
        <v>58353468</v>
      </c>
    </row>
    <row r="47" spans="1:11">
      <c r="A47" s="554"/>
      <c r="B47" s="5893"/>
      <c r="C47" s="497" t="s">
        <v>800</v>
      </c>
      <c r="D47" s="5896" t="s">
        <v>250</v>
      </c>
      <c r="E47" s="5905"/>
      <c r="F47" s="5889"/>
      <c r="G47" s="5889"/>
      <c r="H47" s="537"/>
      <c r="I47" s="5889"/>
      <c r="J47" s="537"/>
      <c r="K47" s="5924"/>
    </row>
    <row r="48" spans="1:11">
      <c r="A48" s="554"/>
      <c r="B48" s="5891"/>
      <c r="C48" s="532"/>
      <c r="D48" s="576"/>
      <c r="E48" s="582"/>
      <c r="F48" s="586"/>
      <c r="G48" s="586"/>
      <c r="H48" s="586"/>
      <c r="I48" s="586"/>
      <c r="J48" s="585">
        <v>750</v>
      </c>
      <c r="K48" s="5924">
        <f>K46+J48</f>
        <v>58354218</v>
      </c>
    </row>
    <row r="49" spans="1:11">
      <c r="A49" s="3362"/>
      <c r="B49" s="5892"/>
      <c r="C49" s="517" t="s">
        <v>796</v>
      </c>
      <c r="D49" s="5895" t="s">
        <v>1036</v>
      </c>
      <c r="E49" s="5892" t="s">
        <v>499</v>
      </c>
      <c r="F49" s="5912"/>
      <c r="G49" s="5888">
        <v>52300</v>
      </c>
      <c r="H49" s="534"/>
      <c r="I49" s="5888"/>
      <c r="J49" s="595"/>
      <c r="K49" s="5927">
        <f>K48-G49</f>
        <v>58301918</v>
      </c>
    </row>
    <row r="50" spans="1:11">
      <c r="A50" s="3364"/>
      <c r="B50" s="5893"/>
      <c r="C50" s="555" t="s">
        <v>802</v>
      </c>
      <c r="D50" s="5896" t="s">
        <v>200</v>
      </c>
      <c r="E50" s="5893"/>
      <c r="F50" s="5889"/>
      <c r="G50" s="5889"/>
      <c r="H50" s="515"/>
      <c r="I50" s="5889"/>
      <c r="J50" s="559"/>
      <c r="K50" s="5927"/>
    </row>
    <row r="51" spans="1:11">
      <c r="A51" s="557"/>
      <c r="B51" s="5891"/>
      <c r="C51" s="532"/>
      <c r="D51" s="576"/>
      <c r="E51" s="582"/>
      <c r="F51" s="577"/>
      <c r="G51" s="577"/>
      <c r="H51" s="600"/>
      <c r="I51" s="577"/>
      <c r="J51" s="585">
        <v>750</v>
      </c>
      <c r="K51" s="5928">
        <f>K49+J51</f>
        <v>58302668</v>
      </c>
    </row>
    <row r="52" spans="1:11">
      <c r="A52" s="9515"/>
      <c r="B52" s="1005"/>
      <c r="C52" s="474" t="s">
        <v>781</v>
      </c>
      <c r="D52" s="5895" t="s">
        <v>1285</v>
      </c>
      <c r="E52" s="5892" t="s">
        <v>1320</v>
      </c>
      <c r="F52" s="5888"/>
      <c r="G52" s="5888">
        <v>52640</v>
      </c>
      <c r="H52" s="534"/>
      <c r="I52" s="5888"/>
      <c r="J52" s="5913"/>
      <c r="K52" s="5927">
        <f>K51-G52</f>
        <v>58250028</v>
      </c>
    </row>
    <row r="53" spans="1:11">
      <c r="A53" s="9516"/>
      <c r="B53" s="533"/>
      <c r="C53" s="477" t="s">
        <v>1092</v>
      </c>
      <c r="D53" s="5896" t="s">
        <v>38</v>
      </c>
      <c r="E53" s="5893"/>
      <c r="F53" s="5889"/>
      <c r="G53" s="5889"/>
      <c r="H53" s="515"/>
      <c r="I53" s="5889"/>
      <c r="J53" s="5914"/>
      <c r="K53" s="5927"/>
    </row>
    <row r="54" spans="1:11">
      <c r="A54" s="3365"/>
      <c r="B54" s="1988"/>
      <c r="C54" s="1436"/>
      <c r="D54" s="1436"/>
      <c r="E54" s="1436"/>
      <c r="F54" s="577"/>
      <c r="G54" s="577"/>
      <c r="H54" s="600"/>
      <c r="I54" s="577"/>
      <c r="J54" s="604">
        <v>1500</v>
      </c>
      <c r="K54" s="5928">
        <f>K52+J54</f>
        <v>58251528</v>
      </c>
    </row>
    <row r="55" spans="1:11">
      <c r="A55" s="9515"/>
      <c r="B55" s="1005"/>
      <c r="C55" s="556" t="s">
        <v>781</v>
      </c>
      <c r="D55" s="5895" t="s">
        <v>1344</v>
      </c>
      <c r="E55" s="1136" t="s">
        <v>1349</v>
      </c>
      <c r="F55" s="5888"/>
      <c r="G55" s="5902">
        <v>88140</v>
      </c>
      <c r="H55" s="5888"/>
      <c r="I55" s="5888"/>
      <c r="J55" s="5913"/>
      <c r="K55" s="5927">
        <f>K54-G55</f>
        <v>58163388</v>
      </c>
    </row>
    <row r="56" spans="1:11">
      <c r="A56" s="9516"/>
      <c r="B56" s="533"/>
      <c r="C56" s="555" t="s">
        <v>1343</v>
      </c>
      <c r="D56" s="5896" t="s">
        <v>1543</v>
      </c>
      <c r="E56" s="5905"/>
      <c r="F56" s="5889"/>
      <c r="G56" s="5903"/>
      <c r="H56" s="5889"/>
      <c r="I56" s="5889"/>
      <c r="J56" s="5914"/>
      <c r="K56" s="5927"/>
    </row>
    <row r="57" spans="1:11">
      <c r="A57" s="3365"/>
      <c r="B57" s="1988"/>
      <c r="C57" s="532"/>
      <c r="D57" s="576"/>
      <c r="E57" s="582"/>
      <c r="F57" s="577"/>
      <c r="G57" s="577"/>
      <c r="H57" s="600"/>
      <c r="I57" s="577"/>
      <c r="J57" s="604">
        <v>1500</v>
      </c>
      <c r="K57" s="5928">
        <f>K55+J57</f>
        <v>58164888</v>
      </c>
    </row>
    <row r="58" spans="1:11">
      <c r="A58" s="9515"/>
      <c r="B58" s="5892"/>
      <c r="C58" s="556" t="s">
        <v>781</v>
      </c>
      <c r="D58" s="5895" t="s">
        <v>1344</v>
      </c>
      <c r="E58" s="1136" t="s">
        <v>1349</v>
      </c>
      <c r="F58" s="5888"/>
      <c r="G58" s="5902">
        <v>24140</v>
      </c>
      <c r="H58" s="5888"/>
      <c r="I58" s="5888"/>
      <c r="J58" s="5913"/>
      <c r="K58" s="5927">
        <f>K57-G58</f>
        <v>58140748</v>
      </c>
    </row>
    <row r="59" spans="1:11">
      <c r="A59" s="9516"/>
      <c r="B59" s="5893"/>
      <c r="C59" s="555" t="s">
        <v>2121</v>
      </c>
      <c r="D59" s="5896" t="s">
        <v>1543</v>
      </c>
      <c r="E59" s="5905"/>
      <c r="F59" s="5889"/>
      <c r="G59" s="5903"/>
      <c r="H59" s="5889"/>
      <c r="I59" s="5889"/>
      <c r="J59" s="5914"/>
      <c r="K59" s="5927"/>
    </row>
    <row r="60" spans="1:11">
      <c r="A60" s="554"/>
      <c r="B60" s="527"/>
      <c r="C60" s="532"/>
      <c r="D60" s="576"/>
      <c r="E60" s="582"/>
      <c r="F60" s="577"/>
      <c r="G60" s="577"/>
      <c r="H60" s="600"/>
      <c r="I60" s="577"/>
      <c r="J60" s="604">
        <v>1500</v>
      </c>
      <c r="K60" s="5928">
        <f>K58+J60</f>
        <v>58142248</v>
      </c>
    </row>
    <row r="61" spans="1:11">
      <c r="A61" s="525"/>
      <c r="B61" s="5892"/>
      <c r="C61" s="517" t="s">
        <v>781</v>
      </c>
      <c r="D61" s="5895" t="s">
        <v>1560</v>
      </c>
      <c r="E61" s="5892" t="s">
        <v>1603</v>
      </c>
      <c r="F61" s="5888"/>
      <c r="G61" s="5888">
        <v>134140</v>
      </c>
      <c r="H61" s="5888"/>
      <c r="I61" s="5888"/>
      <c r="J61" s="5913"/>
      <c r="K61" s="5923">
        <f>K60-G61</f>
        <v>58008108</v>
      </c>
    </row>
    <row r="62" spans="1:11">
      <c r="A62" s="554"/>
      <c r="B62" s="5893"/>
      <c r="C62" s="477" t="s">
        <v>1559</v>
      </c>
      <c r="D62" s="5896" t="s">
        <v>38</v>
      </c>
      <c r="E62" s="5893"/>
      <c r="F62" s="5889"/>
      <c r="G62" s="5889"/>
      <c r="H62" s="5889"/>
      <c r="I62" s="5889"/>
      <c r="J62" s="5914"/>
      <c r="K62" s="5924"/>
    </row>
    <row r="63" spans="1:11">
      <c r="A63" s="2497"/>
      <c r="B63" s="5891"/>
      <c r="C63" s="532"/>
      <c r="D63" s="583"/>
      <c r="E63" s="582"/>
      <c r="F63" s="575"/>
      <c r="G63" s="575"/>
      <c r="H63" s="586"/>
      <c r="I63" s="575"/>
      <c r="J63" s="585">
        <v>1500</v>
      </c>
      <c r="K63" s="5924">
        <f>K61+J63</f>
        <v>58009608</v>
      </c>
    </row>
    <row r="64" spans="1:11">
      <c r="A64" s="525"/>
      <c r="B64" s="5892"/>
      <c r="C64" s="474" t="s">
        <v>815</v>
      </c>
      <c r="D64" s="485" t="s">
        <v>1887</v>
      </c>
      <c r="E64" s="5892" t="s">
        <v>1888</v>
      </c>
      <c r="F64" s="5912"/>
      <c r="G64" s="5888">
        <v>1106671</v>
      </c>
      <c r="H64" s="5900"/>
      <c r="I64" s="5888"/>
      <c r="J64" s="534"/>
      <c r="K64" s="5923">
        <f>K63-G64</f>
        <v>56902937</v>
      </c>
    </row>
    <row r="65" spans="1:11">
      <c r="A65" s="554"/>
      <c r="B65" s="5893"/>
      <c r="C65" s="477" t="s">
        <v>1886</v>
      </c>
      <c r="D65" s="486" t="s">
        <v>1951</v>
      </c>
      <c r="E65" s="5893"/>
      <c r="F65" s="5889"/>
      <c r="G65" s="5889"/>
      <c r="H65" s="5901"/>
      <c r="I65" s="5889"/>
      <c r="J65" s="537"/>
      <c r="K65" s="5924"/>
    </row>
    <row r="66" spans="1:11">
      <c r="A66" s="2497"/>
      <c r="B66" s="5891"/>
      <c r="C66" s="891"/>
      <c r="D66" s="891"/>
      <c r="E66" s="891"/>
      <c r="F66" s="586"/>
      <c r="G66" s="588"/>
      <c r="H66" s="586"/>
      <c r="I66" s="586"/>
      <c r="J66" s="585">
        <v>1800</v>
      </c>
      <c r="K66" s="5924">
        <f>K64+J66</f>
        <v>56904737</v>
      </c>
    </row>
    <row r="67" spans="1:11">
      <c r="A67" s="525"/>
      <c r="B67" s="5892"/>
      <c r="C67" s="474" t="s">
        <v>815</v>
      </c>
      <c r="D67" s="485" t="s">
        <v>1887</v>
      </c>
      <c r="E67" s="5892" t="s">
        <v>1888</v>
      </c>
      <c r="F67" s="5888"/>
      <c r="G67" s="5888">
        <v>347787</v>
      </c>
      <c r="H67" s="534"/>
      <c r="I67" s="5888"/>
      <c r="J67" s="537"/>
      <c r="K67" s="5923">
        <f>K66-G67</f>
        <v>56556950</v>
      </c>
    </row>
    <row r="68" spans="1:11">
      <c r="A68" s="554"/>
      <c r="B68" s="5893"/>
      <c r="C68" s="477" t="s">
        <v>1889</v>
      </c>
      <c r="D68" s="486" t="s">
        <v>1951</v>
      </c>
      <c r="E68" s="5893"/>
      <c r="F68" s="5889"/>
      <c r="G68" s="5889"/>
      <c r="H68" s="537"/>
      <c r="I68" s="5889"/>
      <c r="J68" s="537"/>
      <c r="K68" s="5924"/>
    </row>
    <row r="69" spans="1:11">
      <c r="A69" s="2497"/>
      <c r="B69" s="5891"/>
      <c r="C69" s="532"/>
      <c r="D69" s="576"/>
      <c r="E69" s="582"/>
      <c r="F69" s="586"/>
      <c r="G69" s="586"/>
      <c r="H69" s="586"/>
      <c r="I69" s="586"/>
      <c r="J69" s="585">
        <v>1800</v>
      </c>
      <c r="K69" s="5924">
        <f>K67+J69</f>
        <v>56558750</v>
      </c>
    </row>
    <row r="70" spans="1:11">
      <c r="A70" s="525"/>
      <c r="B70" s="5892"/>
      <c r="C70" s="474" t="s">
        <v>815</v>
      </c>
      <c r="D70" s="5895" t="s">
        <v>568</v>
      </c>
      <c r="E70" s="5892" t="s">
        <v>715</v>
      </c>
      <c r="F70" s="5888"/>
      <c r="G70" s="5888">
        <v>406420</v>
      </c>
      <c r="H70" s="5888"/>
      <c r="I70" s="5888"/>
      <c r="J70" s="464"/>
      <c r="K70" s="5923">
        <f>K69-G70</f>
        <v>56152330</v>
      </c>
    </row>
    <row r="71" spans="1:11">
      <c r="A71" s="554"/>
      <c r="B71" s="5893"/>
      <c r="C71" s="477" t="s">
        <v>833</v>
      </c>
      <c r="D71" s="5896" t="s">
        <v>250</v>
      </c>
      <c r="E71" s="5893"/>
      <c r="F71" s="5889"/>
      <c r="G71" s="5889"/>
      <c r="H71" s="5889"/>
      <c r="I71" s="5889"/>
      <c r="J71" s="559"/>
      <c r="K71" s="5924"/>
    </row>
    <row r="72" spans="1:11">
      <c r="A72" s="2497"/>
      <c r="B72" s="5891"/>
      <c r="C72" s="528"/>
      <c r="D72" s="576"/>
      <c r="E72" s="528"/>
      <c r="F72" s="528"/>
      <c r="G72" s="585"/>
      <c r="H72" s="600"/>
      <c r="I72" s="577"/>
      <c r="J72" s="604">
        <v>1800</v>
      </c>
      <c r="K72" s="5924">
        <f>K70+J72</f>
        <v>56154130</v>
      </c>
    </row>
    <row r="73" spans="1:11">
      <c r="A73" s="525"/>
      <c r="B73" s="5892"/>
      <c r="C73" s="474" t="s">
        <v>781</v>
      </c>
      <c r="D73" s="518" t="s">
        <v>568</v>
      </c>
      <c r="E73" s="5892" t="s">
        <v>715</v>
      </c>
      <c r="F73" s="5888"/>
      <c r="G73" s="5888">
        <v>35440</v>
      </c>
      <c r="H73" s="5888"/>
      <c r="I73" s="5888"/>
      <c r="J73" s="5888"/>
      <c r="K73" s="5923">
        <f>K72-G73</f>
        <v>56118690</v>
      </c>
    </row>
    <row r="74" spans="1:11">
      <c r="A74" s="554"/>
      <c r="B74" s="5893"/>
      <c r="C74" s="477" t="s">
        <v>793</v>
      </c>
      <c r="D74" s="519" t="s">
        <v>250</v>
      </c>
      <c r="E74" s="5893"/>
      <c r="F74" s="5889"/>
      <c r="G74" s="5889"/>
      <c r="H74" s="5889"/>
      <c r="I74" s="5889"/>
      <c r="J74" s="5889"/>
      <c r="K74" s="5924"/>
    </row>
    <row r="75" spans="1:11">
      <c r="A75" s="554"/>
      <c r="B75" s="5891"/>
      <c r="C75" s="532"/>
      <c r="D75" s="576"/>
      <c r="E75" s="582"/>
      <c r="F75" s="577"/>
      <c r="G75" s="577"/>
      <c r="H75" s="600"/>
      <c r="I75" s="577"/>
      <c r="J75" s="604">
        <v>1500</v>
      </c>
      <c r="K75" s="5924">
        <f>K73+J75</f>
        <v>56120190</v>
      </c>
    </row>
    <row r="76" spans="1:11">
      <c r="A76" s="525"/>
      <c r="B76" s="5892"/>
      <c r="C76" s="5276" t="s">
        <v>997</v>
      </c>
      <c r="D76" s="5895" t="s">
        <v>743</v>
      </c>
      <c r="E76" s="5892" t="s">
        <v>1177</v>
      </c>
      <c r="F76" s="5888"/>
      <c r="G76" s="5902">
        <v>202500</v>
      </c>
      <c r="H76" s="5888"/>
      <c r="I76" s="5888"/>
      <c r="J76" s="5913"/>
      <c r="K76" s="5923">
        <f>K75-G76</f>
        <v>55917690</v>
      </c>
    </row>
    <row r="77" spans="1:11">
      <c r="A77" s="554"/>
      <c r="B77" s="5893"/>
      <c r="C77" s="1542" t="s">
        <v>1028</v>
      </c>
      <c r="D77" s="5896" t="s">
        <v>46</v>
      </c>
      <c r="E77" s="5893"/>
      <c r="F77" s="5889"/>
      <c r="G77" s="5903"/>
      <c r="H77" s="5889"/>
      <c r="I77" s="5889"/>
      <c r="J77" s="5914"/>
      <c r="K77" s="5924"/>
    </row>
    <row r="78" spans="1:11">
      <c r="A78" s="554"/>
      <c r="B78" s="5891"/>
      <c r="C78" s="532"/>
      <c r="D78" s="576"/>
      <c r="E78" s="582"/>
      <c r="F78" s="577"/>
      <c r="G78" s="577"/>
      <c r="H78" s="600"/>
      <c r="I78" s="577"/>
      <c r="J78" s="604">
        <v>1800</v>
      </c>
      <c r="K78" s="5924">
        <f>K76+J78</f>
        <v>55919490</v>
      </c>
    </row>
    <row r="79" spans="1:11">
      <c r="A79" s="525"/>
      <c r="B79" s="5892"/>
      <c r="C79" s="517" t="s">
        <v>796</v>
      </c>
      <c r="D79" s="5895" t="s">
        <v>1983</v>
      </c>
      <c r="E79" s="5892" t="s">
        <v>1985</v>
      </c>
      <c r="F79" s="5912"/>
      <c r="G79" s="5888">
        <v>191700</v>
      </c>
      <c r="H79" s="537"/>
      <c r="I79" s="1975"/>
      <c r="J79" s="595"/>
      <c r="K79" s="5923">
        <f>K78-G79</f>
        <v>55727790</v>
      </c>
    </row>
    <row r="80" spans="1:11">
      <c r="A80" s="554"/>
      <c r="B80" s="5893"/>
      <c r="C80" s="555" t="s">
        <v>1982</v>
      </c>
      <c r="D80" s="5896" t="s">
        <v>1984</v>
      </c>
      <c r="E80" s="5893"/>
      <c r="F80" s="5889"/>
      <c r="G80" s="5889"/>
      <c r="H80" s="515"/>
      <c r="I80" s="1976"/>
      <c r="J80" s="595"/>
      <c r="K80" s="5924"/>
    </row>
    <row r="81" spans="1:11">
      <c r="A81" s="554"/>
      <c r="B81" s="5891"/>
      <c r="C81" s="532"/>
      <c r="D81" s="528"/>
      <c r="E81" s="584"/>
      <c r="F81" s="577"/>
      <c r="G81" s="577"/>
      <c r="H81" s="600"/>
      <c r="I81" s="2034"/>
      <c r="J81" s="585">
        <v>750</v>
      </c>
      <c r="K81" s="5924">
        <f>K79+J81</f>
        <v>55728540</v>
      </c>
    </row>
    <row r="82" spans="1:11">
      <c r="A82" s="525"/>
      <c r="B82" s="5892"/>
      <c r="C82" s="556" t="s">
        <v>815</v>
      </c>
      <c r="D82" s="5895" t="s">
        <v>1657</v>
      </c>
      <c r="E82" s="5892" t="s">
        <v>135</v>
      </c>
      <c r="F82" s="5888"/>
      <c r="G82" s="5888">
        <v>179651</v>
      </c>
      <c r="H82" s="5888"/>
      <c r="I82" s="5888"/>
      <c r="J82" s="595"/>
      <c r="K82" s="5923">
        <f>K81-G82</f>
        <v>55548889</v>
      </c>
    </row>
    <row r="83" spans="1:11">
      <c r="A83" s="554"/>
      <c r="B83" s="5893"/>
      <c r="C83" s="555" t="s">
        <v>1656</v>
      </c>
      <c r="D83" s="5896" t="s">
        <v>956</v>
      </c>
      <c r="E83" s="5893"/>
      <c r="F83" s="5889"/>
      <c r="G83" s="5889"/>
      <c r="H83" s="5889"/>
      <c r="I83" s="5889"/>
      <c r="J83" s="559"/>
      <c r="K83" s="5924"/>
    </row>
    <row r="84" spans="1:11">
      <c r="A84" s="554"/>
      <c r="B84" s="5891"/>
      <c r="C84" s="532"/>
      <c r="D84" s="576"/>
      <c r="E84" s="605"/>
      <c r="F84" s="577"/>
      <c r="G84" s="577"/>
      <c r="H84" s="586"/>
      <c r="I84" s="577"/>
      <c r="J84" s="585">
        <v>1800</v>
      </c>
      <c r="K84" s="5924">
        <f>K82+J84</f>
        <v>55550689</v>
      </c>
    </row>
    <row r="85" spans="1:11">
      <c r="A85" s="525"/>
      <c r="B85" s="5892"/>
      <c r="C85" s="556" t="s">
        <v>796</v>
      </c>
      <c r="D85" s="5895" t="s">
        <v>1657</v>
      </c>
      <c r="E85" s="5892" t="s">
        <v>135</v>
      </c>
      <c r="F85" s="5888"/>
      <c r="G85" s="5888">
        <v>126300</v>
      </c>
      <c r="H85" s="537"/>
      <c r="I85" s="5888"/>
      <c r="J85" s="595"/>
      <c r="K85" s="5923">
        <f>K84-G85</f>
        <v>55424389</v>
      </c>
    </row>
    <row r="86" spans="1:11">
      <c r="A86" s="554"/>
      <c r="B86" s="5893"/>
      <c r="C86" s="555" t="s">
        <v>1658</v>
      </c>
      <c r="D86" s="5896" t="s">
        <v>956</v>
      </c>
      <c r="E86" s="5893"/>
      <c r="F86" s="5889"/>
      <c r="G86" s="5889"/>
      <c r="H86" s="515"/>
      <c r="I86" s="5889"/>
      <c r="J86" s="559"/>
      <c r="K86" s="5924"/>
    </row>
    <row r="87" spans="1:11">
      <c r="A87" s="554"/>
      <c r="B87" s="5891"/>
      <c r="C87" s="532"/>
      <c r="D87" s="576"/>
      <c r="E87" s="582"/>
      <c r="F87" s="577"/>
      <c r="G87" s="577"/>
      <c r="H87" s="600"/>
      <c r="I87" s="577"/>
      <c r="J87" s="585">
        <v>750</v>
      </c>
      <c r="K87" s="5928">
        <f>K85+J87</f>
        <v>55425139</v>
      </c>
    </row>
    <row r="88" spans="1:11">
      <c r="A88" s="525"/>
      <c r="B88" s="5892"/>
      <c r="C88" s="556" t="s">
        <v>1710</v>
      </c>
      <c r="D88" s="5910" t="s">
        <v>1766</v>
      </c>
      <c r="E88" s="974"/>
      <c r="F88" s="5912"/>
      <c r="G88" s="5888"/>
      <c r="H88" s="5888">
        <v>1190640</v>
      </c>
      <c r="I88" s="5888"/>
      <c r="J88" s="464"/>
      <c r="K88" s="5923">
        <f>K87-H88</f>
        <v>54234499</v>
      </c>
    </row>
    <row r="89" spans="1:11">
      <c r="A89" s="554"/>
      <c r="B89" s="5893"/>
      <c r="C89" s="555" t="s">
        <v>1765</v>
      </c>
      <c r="D89" s="5896"/>
      <c r="E89" s="5893"/>
      <c r="F89" s="5889"/>
      <c r="G89" s="5889"/>
      <c r="H89" s="5889"/>
      <c r="I89" s="5889"/>
      <c r="J89" s="559"/>
      <c r="K89" s="5924"/>
    </row>
    <row r="90" spans="1:11">
      <c r="A90" s="554"/>
      <c r="B90" s="5891"/>
      <c r="C90" s="1436"/>
      <c r="D90" s="1436"/>
      <c r="E90" s="1436"/>
      <c r="F90" s="577"/>
      <c r="G90" s="577"/>
      <c r="H90" s="600"/>
      <c r="I90" s="577"/>
      <c r="J90" s="585">
        <v>1500</v>
      </c>
      <c r="K90" s="5924">
        <f>K88+J90</f>
        <v>54235999</v>
      </c>
    </row>
    <row r="91" spans="1:11">
      <c r="A91" s="525"/>
      <c r="B91" s="5892"/>
      <c r="C91" s="556" t="s">
        <v>1710</v>
      </c>
      <c r="D91" s="5895" t="s">
        <v>1768</v>
      </c>
      <c r="E91" s="5892"/>
      <c r="F91" s="5912"/>
      <c r="G91" s="5888"/>
      <c r="H91" s="5888">
        <v>187140</v>
      </c>
      <c r="I91" s="5888"/>
      <c r="J91" s="464"/>
      <c r="K91" s="5923">
        <f>K90-H91</f>
        <v>54048859</v>
      </c>
    </row>
    <row r="92" spans="1:11">
      <c r="A92" s="554"/>
      <c r="B92" s="5893"/>
      <c r="C92" s="555" t="s">
        <v>1767</v>
      </c>
      <c r="D92" s="5896"/>
      <c r="E92" s="5893"/>
      <c r="F92" s="5889"/>
      <c r="G92" s="5889"/>
      <c r="H92" s="5889"/>
      <c r="I92" s="5889"/>
      <c r="J92" s="559"/>
      <c r="K92" s="5924"/>
    </row>
    <row r="93" spans="1:11">
      <c r="A93" s="554"/>
      <c r="B93" s="5891"/>
      <c r="C93" s="1436"/>
      <c r="D93" s="1436"/>
      <c r="E93" s="1436"/>
      <c r="F93" s="577"/>
      <c r="G93" s="577"/>
      <c r="H93" s="600"/>
      <c r="I93" s="577"/>
      <c r="J93" s="585">
        <v>1500</v>
      </c>
      <c r="K93" s="5924">
        <f>K91+J93</f>
        <v>54050359</v>
      </c>
    </row>
    <row r="94" spans="1:11">
      <c r="A94" s="525"/>
      <c r="B94" s="5892"/>
      <c r="C94" s="556" t="s">
        <v>1710</v>
      </c>
      <c r="D94" s="5895" t="s">
        <v>1770</v>
      </c>
      <c r="E94" s="5892"/>
      <c r="F94" s="5912"/>
      <c r="G94" s="5888"/>
      <c r="H94" s="5888">
        <v>437140</v>
      </c>
      <c r="I94" s="5888"/>
      <c r="J94" s="464"/>
      <c r="K94" s="1977">
        <f>K93-H94</f>
        <v>53613219</v>
      </c>
    </row>
    <row r="95" spans="1:11">
      <c r="A95" s="554"/>
      <c r="B95" s="5893"/>
      <c r="C95" s="555" t="s">
        <v>1769</v>
      </c>
      <c r="D95" s="5896"/>
      <c r="E95" s="5893"/>
      <c r="F95" s="5889"/>
      <c r="G95" s="5889"/>
      <c r="H95" s="5889"/>
      <c r="I95" s="5889"/>
      <c r="J95" s="559"/>
      <c r="K95" s="1978"/>
    </row>
    <row r="96" spans="1:11">
      <c r="A96" s="554"/>
      <c r="B96" s="5891"/>
      <c r="C96" s="532"/>
      <c r="D96" s="576"/>
      <c r="E96" s="582"/>
      <c r="F96" s="577"/>
      <c r="G96" s="577"/>
      <c r="H96" s="600"/>
      <c r="I96" s="577"/>
      <c r="J96" s="585">
        <v>1500</v>
      </c>
      <c r="K96" s="1978">
        <f>K94+J96</f>
        <v>53614719</v>
      </c>
    </row>
    <row r="97" spans="1:11">
      <c r="A97" s="525"/>
      <c r="B97" s="5892"/>
      <c r="C97" s="556" t="s">
        <v>1710</v>
      </c>
      <c r="D97" s="5895" t="s">
        <v>956</v>
      </c>
      <c r="E97" s="5892"/>
      <c r="F97" s="5888"/>
      <c r="G97" s="5888"/>
      <c r="H97" s="5888">
        <v>10060400</v>
      </c>
      <c r="I97" s="5888"/>
      <c r="J97" s="595"/>
      <c r="K97" s="5923">
        <f>K96-H97</f>
        <v>43554319</v>
      </c>
    </row>
    <row r="98" spans="1:11">
      <c r="A98" s="554"/>
      <c r="B98" s="5893"/>
      <c r="C98" s="555" t="s">
        <v>1771</v>
      </c>
      <c r="D98" s="5896"/>
      <c r="E98" s="5893"/>
      <c r="F98" s="5889"/>
      <c r="G98" s="5889"/>
      <c r="H98" s="5889"/>
      <c r="I98" s="5889"/>
      <c r="J98" s="559"/>
      <c r="K98" s="5924"/>
    </row>
    <row r="99" spans="1:11">
      <c r="A99" s="554"/>
      <c r="B99" s="5891"/>
      <c r="C99" s="532"/>
      <c r="D99" s="576"/>
      <c r="E99" s="582"/>
      <c r="F99" s="577"/>
      <c r="G99" s="577"/>
      <c r="H99" s="600"/>
      <c r="I99" s="577"/>
      <c r="J99" s="585">
        <v>1500</v>
      </c>
      <c r="K99" s="5924">
        <f>K97+J99</f>
        <v>43555819</v>
      </c>
    </row>
    <row r="100" spans="1:11">
      <c r="A100" s="525"/>
      <c r="B100" s="5892"/>
      <c r="C100" s="556" t="s">
        <v>1710</v>
      </c>
      <c r="D100" s="5895" t="s">
        <v>1945</v>
      </c>
      <c r="E100" s="5892"/>
      <c r="F100" s="5888"/>
      <c r="G100" s="5888"/>
      <c r="H100" s="5888">
        <v>418140</v>
      </c>
      <c r="I100" s="5888"/>
      <c r="J100" s="595"/>
      <c r="K100" s="5923">
        <f>K99-H100</f>
        <v>43137679</v>
      </c>
    </row>
    <row r="101" spans="1:11">
      <c r="A101" s="554"/>
      <c r="B101" s="5893"/>
      <c r="C101" s="555" t="s">
        <v>1944</v>
      </c>
      <c r="D101" s="5896"/>
      <c r="E101" s="5893"/>
      <c r="F101" s="5889"/>
      <c r="G101" s="5889"/>
      <c r="H101" s="5889"/>
      <c r="I101" s="5889"/>
      <c r="J101" s="559"/>
      <c r="K101" s="5924"/>
    </row>
    <row r="102" spans="1:11">
      <c r="A102" s="554"/>
      <c r="B102" s="5891"/>
      <c r="C102" s="532"/>
      <c r="D102" s="576"/>
      <c r="E102" s="582"/>
      <c r="F102" s="577"/>
      <c r="G102" s="577"/>
      <c r="H102" s="600"/>
      <c r="I102" s="577"/>
      <c r="J102" s="585">
        <v>1500</v>
      </c>
      <c r="K102" s="5924">
        <f>K100+J102</f>
        <v>43139179</v>
      </c>
    </row>
    <row r="103" spans="1:11">
      <c r="A103" s="525"/>
      <c r="B103" s="5892"/>
      <c r="C103" s="556" t="s">
        <v>1710</v>
      </c>
      <c r="D103" s="5895" t="s">
        <v>2049</v>
      </c>
      <c r="E103" s="5892"/>
      <c r="F103" s="5912"/>
      <c r="G103" s="5888"/>
      <c r="H103" s="5888">
        <v>921640</v>
      </c>
      <c r="I103" s="5888"/>
      <c r="J103" s="464"/>
      <c r="K103" s="5923">
        <f>K102-H103</f>
        <v>42217539</v>
      </c>
    </row>
    <row r="104" spans="1:11">
      <c r="A104" s="554"/>
      <c r="B104" s="5893"/>
      <c r="C104" s="555" t="s">
        <v>2050</v>
      </c>
      <c r="D104" s="5896"/>
      <c r="E104" s="5893"/>
      <c r="F104" s="5889"/>
      <c r="G104" s="5889"/>
      <c r="H104" s="5889"/>
      <c r="I104" s="5889"/>
      <c r="J104" s="559"/>
      <c r="K104" s="5924"/>
    </row>
    <row r="105" spans="1:11">
      <c r="A105" s="554"/>
      <c r="B105" s="5891"/>
      <c r="C105" s="532"/>
      <c r="D105" s="576"/>
      <c r="E105" s="582"/>
      <c r="F105" s="577"/>
      <c r="G105" s="577"/>
      <c r="H105" s="600"/>
      <c r="I105" s="577"/>
      <c r="J105" s="585">
        <v>1500</v>
      </c>
      <c r="K105" s="5924">
        <f>K103+J105</f>
        <v>42219039</v>
      </c>
    </row>
    <row r="106" spans="1:11">
      <c r="A106" s="525"/>
      <c r="B106" s="5892"/>
      <c r="C106" s="517" t="s">
        <v>1716</v>
      </c>
      <c r="D106" s="5895" t="s">
        <v>1717</v>
      </c>
      <c r="E106" s="5892" t="s">
        <v>1423</v>
      </c>
      <c r="F106" s="5902"/>
      <c r="G106" s="5902">
        <v>273000</v>
      </c>
      <c r="H106" s="537"/>
      <c r="I106" s="1975"/>
      <c r="J106" s="595"/>
      <c r="K106" s="5923">
        <f>K105-G106</f>
        <v>41946039</v>
      </c>
    </row>
    <row r="107" spans="1:11">
      <c r="A107" s="554"/>
      <c r="B107" s="5893"/>
      <c r="C107" s="555" t="s">
        <v>1715</v>
      </c>
      <c r="D107" s="5896" t="s">
        <v>956</v>
      </c>
      <c r="E107" s="5893"/>
      <c r="F107" s="5903"/>
      <c r="G107" s="5903"/>
      <c r="H107" s="515"/>
      <c r="I107" s="1976"/>
      <c r="J107" s="595"/>
      <c r="K107" s="5924"/>
    </row>
    <row r="108" spans="1:11">
      <c r="A108" s="554"/>
      <c r="B108" s="5891"/>
      <c r="C108" s="532"/>
      <c r="D108" s="576"/>
      <c r="E108" s="582"/>
      <c r="F108" s="577"/>
      <c r="G108" s="577"/>
      <c r="H108" s="600"/>
      <c r="I108" s="2034"/>
      <c r="J108" s="585">
        <v>750</v>
      </c>
      <c r="K108" s="5924">
        <f>K106+J108</f>
        <v>41946789</v>
      </c>
    </row>
    <row r="109" spans="1:11">
      <c r="A109" s="557"/>
      <c r="B109" s="5892"/>
      <c r="C109" s="457" t="s">
        <v>781</v>
      </c>
      <c r="D109" s="5895" t="s">
        <v>2046</v>
      </c>
      <c r="E109" s="1136" t="s">
        <v>2048</v>
      </c>
      <c r="F109" s="5888"/>
      <c r="G109" s="5888">
        <v>103140</v>
      </c>
      <c r="H109" s="537"/>
      <c r="I109" s="5888"/>
      <c r="J109" s="595"/>
      <c r="K109" s="5923">
        <f>K108-G109</f>
        <v>41843649</v>
      </c>
    </row>
    <row r="110" spans="1:11">
      <c r="A110" s="554"/>
      <c r="B110" s="5893"/>
      <c r="C110" s="461" t="s">
        <v>2045</v>
      </c>
      <c r="D110" s="5896" t="s">
        <v>2047</v>
      </c>
      <c r="E110" s="5905"/>
      <c r="F110" s="5889"/>
      <c r="G110" s="5889"/>
      <c r="H110" s="515"/>
      <c r="I110" s="5889"/>
      <c r="J110" s="595"/>
      <c r="K110" s="5924"/>
    </row>
    <row r="111" spans="1:11">
      <c r="A111" s="554"/>
      <c r="B111" s="5891"/>
      <c r="C111" s="532"/>
      <c r="D111" s="576"/>
      <c r="E111" s="582"/>
      <c r="F111" s="577"/>
      <c r="G111" s="577"/>
      <c r="H111" s="600"/>
      <c r="I111" s="577"/>
      <c r="J111" s="585">
        <v>1500</v>
      </c>
      <c r="K111" s="5924">
        <f>K109+J111</f>
        <v>41845149</v>
      </c>
    </row>
    <row r="112" spans="1:11">
      <c r="A112" s="557"/>
      <c r="B112" s="5892"/>
      <c r="C112" s="474" t="s">
        <v>778</v>
      </c>
      <c r="D112" s="5895" t="s">
        <v>795</v>
      </c>
      <c r="E112" s="5892" t="s">
        <v>454</v>
      </c>
      <c r="F112" s="5888"/>
      <c r="G112" s="5888">
        <v>84640</v>
      </c>
      <c r="H112" s="537"/>
      <c r="I112" s="5888"/>
      <c r="J112" s="537"/>
      <c r="K112" s="5923">
        <f>K111-G112</f>
        <v>41760509</v>
      </c>
    </row>
    <row r="113" spans="1:11">
      <c r="A113" s="554"/>
      <c r="B113" s="5893"/>
      <c r="C113" s="477" t="s">
        <v>794</v>
      </c>
      <c r="D113" s="5896" t="s">
        <v>1345</v>
      </c>
      <c r="E113" s="5893"/>
      <c r="F113" s="5889"/>
      <c r="G113" s="5889"/>
      <c r="H113" s="515"/>
      <c r="I113" s="5889"/>
      <c r="J113" s="515"/>
      <c r="K113" s="5924"/>
    </row>
    <row r="114" spans="1:11">
      <c r="A114" s="554"/>
      <c r="B114" s="5891"/>
      <c r="C114" s="529"/>
      <c r="D114" s="583"/>
      <c r="E114" s="599"/>
      <c r="F114" s="600"/>
      <c r="G114" s="600"/>
      <c r="H114" s="600"/>
      <c r="I114" s="600"/>
      <c r="J114" s="585">
        <v>1500</v>
      </c>
      <c r="K114" s="5924">
        <f>K112+J114</f>
        <v>41762009</v>
      </c>
    </row>
    <row r="115" spans="1:11">
      <c r="A115" s="557"/>
      <c r="B115" s="5892"/>
      <c r="C115" s="474" t="s">
        <v>815</v>
      </c>
      <c r="D115" s="5895" t="s">
        <v>2163</v>
      </c>
      <c r="E115" s="5892" t="s">
        <v>2164</v>
      </c>
      <c r="F115" s="5888"/>
      <c r="G115" s="5888">
        <v>363633</v>
      </c>
      <c r="H115" s="5888"/>
      <c r="I115" s="5888"/>
      <c r="J115" s="5913"/>
      <c r="K115" s="5927">
        <f>K114-G115</f>
        <v>41398376</v>
      </c>
    </row>
    <row r="116" spans="1:11">
      <c r="A116" s="557"/>
      <c r="B116" s="5892"/>
      <c r="C116" s="477" t="s">
        <v>2165</v>
      </c>
      <c r="D116" s="5896" t="s">
        <v>1819</v>
      </c>
      <c r="E116" s="5893"/>
      <c r="F116" s="5903"/>
      <c r="G116" s="5889"/>
      <c r="H116" s="5889"/>
      <c r="I116" s="5889"/>
      <c r="J116" s="5914"/>
      <c r="K116" s="5927"/>
    </row>
    <row r="117" spans="1:11">
      <c r="A117" s="557"/>
      <c r="B117" s="5892"/>
      <c r="C117" s="529"/>
      <c r="D117" s="602"/>
      <c r="E117" s="605"/>
      <c r="F117" s="577"/>
      <c r="G117" s="577"/>
      <c r="H117" s="600"/>
      <c r="I117" s="577"/>
      <c r="J117" s="585">
        <v>1800</v>
      </c>
      <c r="K117" s="5928">
        <f>K115+J117</f>
        <v>41400176</v>
      </c>
    </row>
    <row r="118" spans="1:11">
      <c r="A118" s="525"/>
      <c r="B118" s="5892"/>
      <c r="C118" s="499" t="s">
        <v>781</v>
      </c>
      <c r="D118" s="5895" t="s">
        <v>2163</v>
      </c>
      <c r="E118" s="5892" t="s">
        <v>2164</v>
      </c>
      <c r="F118" s="5888"/>
      <c r="G118" s="5888">
        <v>15390</v>
      </c>
      <c r="H118" s="5888"/>
      <c r="I118" s="5888"/>
      <c r="J118" s="5913"/>
      <c r="K118" s="5923">
        <f>K117-G118</f>
        <v>41384786</v>
      </c>
    </row>
    <row r="119" spans="1:11">
      <c r="A119" s="554"/>
      <c r="B119" s="5893"/>
      <c r="C119" s="477" t="s">
        <v>2293</v>
      </c>
      <c r="D119" s="5896" t="s">
        <v>1819</v>
      </c>
      <c r="E119" s="5893"/>
      <c r="F119" s="5889"/>
      <c r="G119" s="5889"/>
      <c r="H119" s="5889"/>
      <c r="I119" s="5889"/>
      <c r="J119" s="5914"/>
      <c r="K119" s="5924"/>
    </row>
    <row r="120" spans="1:11">
      <c r="A120" s="554"/>
      <c r="B120" s="5891"/>
      <c r="C120" s="2197"/>
      <c r="D120" s="602"/>
      <c r="E120" s="605"/>
      <c r="F120" s="2199"/>
      <c r="G120" s="575"/>
      <c r="H120" s="586"/>
      <c r="I120" s="575"/>
      <c r="J120" s="585">
        <v>1500</v>
      </c>
      <c r="K120" s="5924">
        <f>K118+J120</f>
        <v>41386286</v>
      </c>
    </row>
    <row r="121" spans="1:11">
      <c r="A121" s="557"/>
      <c r="B121" s="5892"/>
      <c r="C121" s="556" t="s">
        <v>815</v>
      </c>
      <c r="D121" s="5895" t="s">
        <v>2131</v>
      </c>
      <c r="E121" s="5892" t="s">
        <v>2132</v>
      </c>
      <c r="F121" s="5912"/>
      <c r="G121" s="5888">
        <v>425435</v>
      </c>
      <c r="H121" s="5888"/>
      <c r="I121" s="5888"/>
      <c r="J121" s="595"/>
      <c r="K121" s="5923">
        <f>K120-G121</f>
        <v>40960851</v>
      </c>
    </row>
    <row r="122" spans="1:11">
      <c r="A122" s="554"/>
      <c r="B122" s="5893"/>
      <c r="C122" s="555" t="s">
        <v>2153</v>
      </c>
      <c r="D122" s="5896" t="s">
        <v>1819</v>
      </c>
      <c r="E122" s="5893"/>
      <c r="F122" s="5889"/>
      <c r="G122" s="5889"/>
      <c r="H122" s="5889"/>
      <c r="I122" s="5889"/>
      <c r="J122" s="559"/>
      <c r="K122" s="5924"/>
    </row>
    <row r="123" spans="1:11">
      <c r="A123" s="554"/>
      <c r="B123" s="5891"/>
      <c r="C123" s="532"/>
      <c r="D123" s="576"/>
      <c r="E123" s="582"/>
      <c r="F123" s="575"/>
      <c r="G123" s="575"/>
      <c r="H123" s="600"/>
      <c r="I123" s="577"/>
      <c r="J123" s="585">
        <v>1800</v>
      </c>
      <c r="K123" s="5924">
        <f>K121+J123</f>
        <v>40962651</v>
      </c>
    </row>
    <row r="124" spans="1:11">
      <c r="A124" s="525"/>
      <c r="B124" s="5892"/>
      <c r="C124" s="556" t="s">
        <v>1837</v>
      </c>
      <c r="D124" s="5895" t="s">
        <v>2131</v>
      </c>
      <c r="E124" s="5892" t="s">
        <v>2132</v>
      </c>
      <c r="F124" s="5888"/>
      <c r="G124" s="5888">
        <v>87890</v>
      </c>
      <c r="H124" s="537"/>
      <c r="I124" s="5888"/>
      <c r="J124" s="595"/>
      <c r="K124" s="5923">
        <f>K123-G124</f>
        <v>40874761</v>
      </c>
    </row>
    <row r="125" spans="1:11">
      <c r="A125" s="554"/>
      <c r="B125" s="5893"/>
      <c r="C125" s="555" t="s">
        <v>2130</v>
      </c>
      <c r="D125" s="5896" t="s">
        <v>1819</v>
      </c>
      <c r="E125" s="5893"/>
      <c r="F125" s="5889"/>
      <c r="G125" s="5889"/>
      <c r="H125" s="515"/>
      <c r="I125" s="5889"/>
      <c r="J125" s="559"/>
      <c r="K125" s="5924"/>
    </row>
    <row r="126" spans="1:11">
      <c r="A126" s="554"/>
      <c r="B126" s="5891"/>
      <c r="C126" s="532"/>
      <c r="D126" s="576"/>
      <c r="E126" s="582"/>
      <c r="F126" s="577"/>
      <c r="G126" s="577"/>
      <c r="H126" s="600"/>
      <c r="I126" s="577"/>
      <c r="J126" s="585">
        <v>1500</v>
      </c>
      <c r="K126" s="5924">
        <f>K124+J126</f>
        <v>40876261</v>
      </c>
    </row>
    <row r="127" spans="1:11">
      <c r="A127" s="557"/>
      <c r="B127" s="5892"/>
      <c r="C127" s="556" t="s">
        <v>821</v>
      </c>
      <c r="D127" s="5895" t="s">
        <v>1288</v>
      </c>
      <c r="E127" s="5892" t="s">
        <v>1301</v>
      </c>
      <c r="F127" s="5912"/>
      <c r="G127" s="5888">
        <v>376546</v>
      </c>
      <c r="H127" s="537"/>
      <c r="I127" s="5888"/>
      <c r="J127" s="5913"/>
      <c r="K127" s="5923">
        <f>K126-G127</f>
        <v>40499715</v>
      </c>
    </row>
    <row r="128" spans="1:11">
      <c r="A128" s="554"/>
      <c r="B128" s="5893"/>
      <c r="C128" s="555" t="s">
        <v>1287</v>
      </c>
      <c r="D128" s="5896" t="s">
        <v>2051</v>
      </c>
      <c r="E128" s="5893"/>
      <c r="F128" s="5889"/>
      <c r="G128" s="5889"/>
      <c r="H128" s="537"/>
      <c r="I128" s="5889"/>
      <c r="J128" s="5914"/>
      <c r="K128" s="5924"/>
    </row>
    <row r="129" spans="1:11">
      <c r="A129" s="554"/>
      <c r="B129" s="5891"/>
      <c r="C129" s="532"/>
      <c r="D129" s="576"/>
      <c r="E129" s="582"/>
      <c r="F129" s="586"/>
      <c r="G129" s="586"/>
      <c r="H129" s="586"/>
      <c r="I129" s="586"/>
      <c r="J129" s="585">
        <v>1800</v>
      </c>
      <c r="K129" s="5924">
        <f>K127+J129</f>
        <v>40501515</v>
      </c>
    </row>
    <row r="130" spans="1:11">
      <c r="A130" s="557"/>
      <c r="B130" s="5892"/>
      <c r="C130" s="497" t="s">
        <v>815</v>
      </c>
      <c r="D130" s="5895" t="s">
        <v>157</v>
      </c>
      <c r="E130" s="5892" t="s">
        <v>156</v>
      </c>
      <c r="F130" s="5888"/>
      <c r="G130" s="5888">
        <v>892911</v>
      </c>
      <c r="H130" s="537"/>
      <c r="I130" s="5888"/>
      <c r="J130" s="537"/>
      <c r="K130" s="5923">
        <f>K129-G130</f>
        <v>39608604</v>
      </c>
    </row>
    <row r="131" spans="1:11">
      <c r="A131" s="554"/>
      <c r="B131" s="5893"/>
      <c r="C131" s="497" t="s">
        <v>1022</v>
      </c>
      <c r="D131" s="5896" t="s">
        <v>1383</v>
      </c>
      <c r="E131" s="5893"/>
      <c r="F131" s="5889"/>
      <c r="G131" s="5889"/>
      <c r="H131" s="537"/>
      <c r="I131" s="5889"/>
      <c r="J131" s="537"/>
      <c r="K131" s="5924"/>
    </row>
    <row r="132" spans="1:11">
      <c r="A132" s="554"/>
      <c r="B132" s="5891"/>
      <c r="C132" s="532"/>
      <c r="D132" s="602"/>
      <c r="E132" s="599"/>
      <c r="F132" s="586"/>
      <c r="G132" s="586"/>
      <c r="H132" s="586"/>
      <c r="I132" s="586"/>
      <c r="J132" s="585">
        <v>1800</v>
      </c>
      <c r="K132" s="5924">
        <f>K130+J132</f>
        <v>39610404</v>
      </c>
    </row>
    <row r="133" spans="1:11">
      <c r="A133" s="525"/>
      <c r="B133" s="5892"/>
      <c r="C133" s="491" t="s">
        <v>778</v>
      </c>
      <c r="D133" s="5895" t="s">
        <v>157</v>
      </c>
      <c r="E133" s="5892" t="s">
        <v>156</v>
      </c>
      <c r="F133" s="5912"/>
      <c r="G133" s="5888">
        <v>165140</v>
      </c>
      <c r="H133" s="537"/>
      <c r="I133" s="5888"/>
      <c r="J133" s="537"/>
      <c r="K133" s="5923">
        <f>K132-G133</f>
        <v>39445264</v>
      </c>
    </row>
    <row r="134" spans="1:11">
      <c r="A134" s="554"/>
      <c r="B134" s="5893"/>
      <c r="C134" s="487" t="s">
        <v>1340</v>
      </c>
      <c r="D134" s="5896" t="s">
        <v>1383</v>
      </c>
      <c r="E134" s="5893"/>
      <c r="F134" s="5889"/>
      <c r="G134" s="5889"/>
      <c r="H134" s="537"/>
      <c r="I134" s="5889"/>
      <c r="J134" s="537"/>
      <c r="K134" s="5924"/>
    </row>
    <row r="135" spans="1:11">
      <c r="A135" s="554"/>
      <c r="B135" s="5891"/>
      <c r="C135" s="529"/>
      <c r="D135" s="601"/>
      <c r="E135" s="584"/>
      <c r="F135" s="586"/>
      <c r="G135" s="586"/>
      <c r="H135" s="586"/>
      <c r="I135" s="586"/>
      <c r="J135" s="585">
        <v>1500</v>
      </c>
      <c r="K135" s="5924">
        <f>K133+J135</f>
        <v>39446764</v>
      </c>
    </row>
    <row r="136" spans="1:11">
      <c r="A136" s="557"/>
      <c r="B136" s="5892"/>
      <c r="C136" s="497" t="s">
        <v>815</v>
      </c>
      <c r="D136" s="485" t="s">
        <v>267</v>
      </c>
      <c r="E136" s="5892" t="s">
        <v>271</v>
      </c>
      <c r="F136" s="5888"/>
      <c r="G136" s="5888">
        <v>268723</v>
      </c>
      <c r="H136" s="534"/>
      <c r="I136" s="5888"/>
      <c r="J136" s="537"/>
      <c r="K136" s="5923">
        <f>K135-G136</f>
        <v>39178041</v>
      </c>
    </row>
    <row r="137" spans="1:11">
      <c r="A137" s="554"/>
      <c r="B137" s="5893"/>
      <c r="C137" s="497" t="s">
        <v>1023</v>
      </c>
      <c r="D137" s="486" t="s">
        <v>304</v>
      </c>
      <c r="E137" s="5893"/>
      <c r="F137" s="5889"/>
      <c r="G137" s="5889"/>
      <c r="H137" s="537"/>
      <c r="I137" s="5889"/>
      <c r="J137" s="537"/>
      <c r="K137" s="5924"/>
    </row>
    <row r="138" spans="1:11">
      <c r="A138" s="554"/>
      <c r="B138" s="5891"/>
      <c r="C138" s="532"/>
      <c r="D138" s="576"/>
      <c r="E138" s="582"/>
      <c r="F138" s="586"/>
      <c r="G138" s="586"/>
      <c r="H138" s="586"/>
      <c r="I138" s="586"/>
      <c r="J138" s="585">
        <v>1800</v>
      </c>
      <c r="K138" s="5924">
        <f>K136+J138</f>
        <v>39179841</v>
      </c>
    </row>
    <row r="139" spans="1:11">
      <c r="A139" s="525"/>
      <c r="B139" s="5892"/>
      <c r="C139" s="491" t="s">
        <v>781</v>
      </c>
      <c r="D139" s="485" t="s">
        <v>267</v>
      </c>
      <c r="E139" s="5892" t="s">
        <v>271</v>
      </c>
      <c r="F139" s="5912"/>
      <c r="G139" s="5888">
        <v>31640</v>
      </c>
      <c r="H139" s="5900"/>
      <c r="I139" s="5888"/>
      <c r="J139" s="534"/>
      <c r="K139" s="5923">
        <f>K138-G139</f>
        <v>39148201</v>
      </c>
    </row>
    <row r="140" spans="1:11">
      <c r="A140" s="554"/>
      <c r="B140" s="5893"/>
      <c r="C140" s="487" t="s">
        <v>791</v>
      </c>
      <c r="D140" s="486" t="s">
        <v>304</v>
      </c>
      <c r="E140" s="5893"/>
      <c r="F140" s="5889"/>
      <c r="G140" s="5889"/>
      <c r="H140" s="5901"/>
      <c r="I140" s="5889"/>
      <c r="J140" s="537"/>
      <c r="K140" s="5924"/>
    </row>
    <row r="141" spans="1:11">
      <c r="A141" s="554"/>
      <c r="B141" s="5891"/>
      <c r="C141" s="891"/>
      <c r="D141" s="891"/>
      <c r="E141" s="891"/>
      <c r="F141" s="586"/>
      <c r="G141" s="588"/>
      <c r="H141" s="586"/>
      <c r="I141" s="586"/>
      <c r="J141" s="585">
        <v>1500</v>
      </c>
      <c r="K141" s="5924">
        <f>K139+J141</f>
        <v>39149701</v>
      </c>
    </row>
    <row r="142" spans="1:11">
      <c r="A142" s="557"/>
      <c r="B142" s="5892"/>
      <c r="C142" s="556" t="s">
        <v>796</v>
      </c>
      <c r="D142" s="5895" t="s">
        <v>1586</v>
      </c>
      <c r="E142" s="5892" t="s">
        <v>1637</v>
      </c>
      <c r="F142" s="5888"/>
      <c r="G142" s="5888">
        <v>42300</v>
      </c>
      <c r="H142" s="5888"/>
      <c r="I142" s="5888"/>
      <c r="J142" s="5913"/>
      <c r="K142" s="5923">
        <f>K141-G142</f>
        <v>39107401</v>
      </c>
    </row>
    <row r="143" spans="1:11">
      <c r="A143" s="554"/>
      <c r="B143" s="5893"/>
      <c r="C143" s="555" t="s">
        <v>1587</v>
      </c>
      <c r="D143" s="5896" t="s">
        <v>729</v>
      </c>
      <c r="E143" s="5893"/>
      <c r="F143" s="5889"/>
      <c r="G143" s="5889"/>
      <c r="H143" s="5889"/>
      <c r="I143" s="5889"/>
      <c r="J143" s="5914"/>
      <c r="K143" s="5924"/>
    </row>
    <row r="144" spans="1:11">
      <c r="A144" s="554"/>
      <c r="B144" s="5891"/>
      <c r="C144" s="529"/>
      <c r="D144" s="602"/>
      <c r="E144" s="605"/>
      <c r="F144" s="577"/>
      <c r="G144" s="577"/>
      <c r="H144" s="600"/>
      <c r="I144" s="577"/>
      <c r="J144" s="604">
        <v>750</v>
      </c>
      <c r="K144" s="5924">
        <f>K142+J144</f>
        <v>39108151</v>
      </c>
    </row>
    <row r="145" spans="1:11">
      <c r="A145" s="557"/>
      <c r="B145" s="5892"/>
      <c r="C145" s="517" t="s">
        <v>851</v>
      </c>
      <c r="D145" s="5895" t="s">
        <v>853</v>
      </c>
      <c r="E145" s="5892" t="s">
        <v>497</v>
      </c>
      <c r="F145" s="5888"/>
      <c r="G145" s="5888">
        <v>206805</v>
      </c>
      <c r="H145" s="537"/>
      <c r="I145" s="1975"/>
      <c r="J145" s="595"/>
      <c r="K145" s="5923">
        <f>K144-G145</f>
        <v>38901346</v>
      </c>
    </row>
    <row r="146" spans="1:11">
      <c r="A146" s="554"/>
      <c r="B146" s="5893"/>
      <c r="C146" s="555" t="s">
        <v>852</v>
      </c>
      <c r="D146" s="5896" t="s">
        <v>919</v>
      </c>
      <c r="E146" s="5893"/>
      <c r="F146" s="5889"/>
      <c r="G146" s="5889"/>
      <c r="H146" s="515"/>
      <c r="I146" s="1976"/>
      <c r="J146" s="595"/>
      <c r="K146" s="5924"/>
    </row>
    <row r="147" spans="1:11">
      <c r="A147" s="554"/>
      <c r="B147" s="5891"/>
      <c r="C147" s="532"/>
      <c r="D147" s="576"/>
      <c r="E147" s="582"/>
      <c r="F147" s="577"/>
      <c r="G147" s="577"/>
      <c r="H147" s="600"/>
      <c r="I147" s="2034"/>
      <c r="J147" s="585">
        <v>1800</v>
      </c>
      <c r="K147" s="5924">
        <f>K145+J147</f>
        <v>38903146</v>
      </c>
    </row>
    <row r="148" spans="1:11">
      <c r="A148" s="525"/>
      <c r="B148" s="5892"/>
      <c r="C148" s="435" t="s">
        <v>815</v>
      </c>
      <c r="D148" s="5895" t="s">
        <v>399</v>
      </c>
      <c r="E148" s="5892" t="s">
        <v>401</v>
      </c>
      <c r="F148" s="5920"/>
      <c r="G148" s="5920">
        <v>144533</v>
      </c>
      <c r="H148" s="537"/>
      <c r="I148" s="5888"/>
      <c r="J148" s="595"/>
      <c r="K148" s="5923">
        <f>K147-G148</f>
        <v>38758613</v>
      </c>
    </row>
    <row r="149" spans="1:11">
      <c r="A149" s="554"/>
      <c r="B149" s="5893"/>
      <c r="C149" s="509" t="s">
        <v>1051</v>
      </c>
      <c r="D149" s="5896" t="s">
        <v>400</v>
      </c>
      <c r="E149" s="5893"/>
      <c r="F149" s="5921"/>
      <c r="G149" s="5921"/>
      <c r="H149" s="515"/>
      <c r="I149" s="5889"/>
      <c r="J149" s="595"/>
      <c r="K149" s="5924"/>
    </row>
    <row r="150" spans="1:11">
      <c r="A150" s="554"/>
      <c r="B150" s="5891"/>
      <c r="C150" s="532"/>
      <c r="D150" s="576"/>
      <c r="E150" s="582"/>
      <c r="F150" s="577"/>
      <c r="G150" s="577"/>
      <c r="H150" s="600"/>
      <c r="I150" s="2034"/>
      <c r="J150" s="585">
        <v>1800</v>
      </c>
      <c r="K150" s="5924">
        <f>K148+J150</f>
        <v>38760413</v>
      </c>
    </row>
    <row r="151" spans="1:11">
      <c r="A151" s="557"/>
      <c r="B151" s="5892"/>
      <c r="C151" s="435" t="s">
        <v>815</v>
      </c>
      <c r="D151" s="5895" t="s">
        <v>399</v>
      </c>
      <c r="E151" s="5892" t="s">
        <v>401</v>
      </c>
      <c r="F151" s="5888"/>
      <c r="G151" s="5913">
        <v>248122</v>
      </c>
      <c r="H151" s="537"/>
      <c r="I151" s="1975"/>
      <c r="J151" s="595"/>
      <c r="K151" s="5923">
        <f>K150-G151</f>
        <v>38512291</v>
      </c>
    </row>
    <row r="152" spans="1:11">
      <c r="A152" s="554"/>
      <c r="B152" s="5893"/>
      <c r="C152" s="509" t="s">
        <v>1163</v>
      </c>
      <c r="D152" s="5896" t="s">
        <v>400</v>
      </c>
      <c r="E152" s="5893"/>
      <c r="F152" s="5889"/>
      <c r="G152" s="5914"/>
      <c r="H152" s="515"/>
      <c r="I152" s="1976"/>
      <c r="J152" s="595"/>
      <c r="K152" s="5924"/>
    </row>
    <row r="153" spans="1:11">
      <c r="A153" s="554"/>
      <c r="B153" s="5891"/>
      <c r="C153" s="532"/>
      <c r="D153" s="576"/>
      <c r="E153" s="582"/>
      <c r="F153" s="577"/>
      <c r="G153" s="577"/>
      <c r="H153" s="600"/>
      <c r="I153" s="2034"/>
      <c r="J153" s="585">
        <v>1800</v>
      </c>
      <c r="K153" s="5924">
        <f>K151+J153</f>
        <v>38514091</v>
      </c>
    </row>
    <row r="154" spans="1:11">
      <c r="A154" s="557"/>
      <c r="B154" s="5892"/>
      <c r="C154" s="474" t="s">
        <v>778</v>
      </c>
      <c r="D154" s="518" t="s">
        <v>399</v>
      </c>
      <c r="E154" s="5892" t="s">
        <v>401</v>
      </c>
      <c r="F154" s="5888"/>
      <c r="G154" s="5888">
        <v>35140</v>
      </c>
      <c r="H154" s="5902"/>
      <c r="I154" s="1997"/>
      <c r="J154" s="2036"/>
      <c r="K154" s="5923">
        <f>K153-G154</f>
        <v>38478951</v>
      </c>
    </row>
    <row r="155" spans="1:11">
      <c r="A155" s="554"/>
      <c r="B155" s="5893"/>
      <c r="C155" s="477" t="s">
        <v>862</v>
      </c>
      <c r="D155" s="519" t="s">
        <v>855</v>
      </c>
      <c r="E155" s="5893"/>
      <c r="F155" s="5889"/>
      <c r="G155" s="5889"/>
      <c r="H155" s="5903"/>
      <c r="I155" s="1998"/>
      <c r="J155" s="2036"/>
      <c r="K155" s="5924"/>
    </row>
    <row r="156" spans="1:11">
      <c r="A156" s="554"/>
      <c r="B156" s="5891"/>
      <c r="C156" s="532"/>
      <c r="D156" s="576"/>
      <c r="E156" s="582"/>
      <c r="F156" s="577"/>
      <c r="G156" s="577"/>
      <c r="H156" s="600"/>
      <c r="I156" s="2034"/>
      <c r="J156" s="585">
        <v>1500</v>
      </c>
      <c r="K156" s="5924">
        <f>K154+J156</f>
        <v>38480451</v>
      </c>
    </row>
    <row r="157" spans="1:11">
      <c r="A157" s="557"/>
      <c r="B157" s="5892"/>
      <c r="C157" s="517" t="s">
        <v>781</v>
      </c>
      <c r="D157" s="5895" t="s">
        <v>614</v>
      </c>
      <c r="E157" s="5892" t="s">
        <v>414</v>
      </c>
      <c r="F157" s="5888"/>
      <c r="G157" s="5888">
        <v>158140</v>
      </c>
      <c r="H157" s="5888"/>
      <c r="I157" s="5888"/>
      <c r="J157" s="534"/>
      <c r="K157" s="5923">
        <f>K156-G157</f>
        <v>38322311</v>
      </c>
    </row>
    <row r="158" spans="1:11">
      <c r="A158" s="554"/>
      <c r="B158" s="5893"/>
      <c r="C158" s="555" t="s">
        <v>1031</v>
      </c>
      <c r="D158" s="5896" t="s">
        <v>698</v>
      </c>
      <c r="E158" s="5893"/>
      <c r="F158" s="5889"/>
      <c r="G158" s="5889"/>
      <c r="H158" s="5889"/>
      <c r="I158" s="5889"/>
      <c r="J158" s="515"/>
      <c r="K158" s="5924"/>
    </row>
    <row r="159" spans="1:11">
      <c r="A159" s="554"/>
      <c r="B159" s="5891"/>
      <c r="C159" s="532"/>
      <c r="D159" s="576"/>
      <c r="E159" s="584"/>
      <c r="F159" s="577"/>
      <c r="G159" s="577"/>
      <c r="H159" s="600"/>
      <c r="I159" s="577"/>
      <c r="J159" s="604">
        <v>1500</v>
      </c>
      <c r="K159" s="5924">
        <f>K157+J159</f>
        <v>38323811</v>
      </c>
    </row>
    <row r="160" spans="1:11">
      <c r="A160" s="557"/>
      <c r="B160" s="5892"/>
      <c r="C160" s="457" t="s">
        <v>781</v>
      </c>
      <c r="D160" s="5916" t="s">
        <v>1246</v>
      </c>
      <c r="E160" s="459" t="s">
        <v>1248</v>
      </c>
      <c r="F160" s="5888"/>
      <c r="G160" s="5888">
        <v>234640</v>
      </c>
      <c r="H160" s="5888"/>
      <c r="I160" s="5888"/>
      <c r="J160" s="464"/>
      <c r="K160" s="5923">
        <f>K159-G160</f>
        <v>38089171</v>
      </c>
    </row>
    <row r="161" spans="1:11">
      <c r="A161" s="554"/>
      <c r="B161" s="5893"/>
      <c r="C161" s="461" t="s">
        <v>1487</v>
      </c>
      <c r="D161" s="5917" t="s">
        <v>1247</v>
      </c>
      <c r="E161" s="5906"/>
      <c r="F161" s="5889"/>
      <c r="G161" s="5889"/>
      <c r="H161" s="5889"/>
      <c r="I161" s="5889"/>
      <c r="J161" s="559"/>
      <c r="K161" s="5924"/>
    </row>
    <row r="162" spans="1:11">
      <c r="A162" s="554"/>
      <c r="B162" s="5891"/>
      <c r="C162" s="532"/>
      <c r="D162" s="583"/>
      <c r="E162" s="582"/>
      <c r="F162" s="577"/>
      <c r="G162" s="577"/>
      <c r="H162" s="600"/>
      <c r="I162" s="577"/>
      <c r="J162" s="585">
        <v>1500</v>
      </c>
      <c r="K162" s="5924">
        <f>K160+J162</f>
        <v>38090671</v>
      </c>
    </row>
    <row r="163" spans="1:11">
      <c r="A163" s="557"/>
      <c r="B163" s="5892"/>
      <c r="C163" s="556" t="s">
        <v>815</v>
      </c>
      <c r="D163" s="5895" t="s">
        <v>1145</v>
      </c>
      <c r="E163" s="5892" t="s">
        <v>1230</v>
      </c>
      <c r="F163" s="5888"/>
      <c r="G163" s="5888">
        <v>667889</v>
      </c>
      <c r="H163" s="534"/>
      <c r="I163" s="5888"/>
      <c r="J163" s="595"/>
      <c r="K163" s="2032">
        <f>K162-G163</f>
        <v>37422782</v>
      </c>
    </row>
    <row r="164" spans="1:11">
      <c r="A164" s="554"/>
      <c r="B164" s="5893"/>
      <c r="C164" s="555" t="s">
        <v>1146</v>
      </c>
      <c r="D164" s="5896" t="s">
        <v>729</v>
      </c>
      <c r="E164" s="5893"/>
      <c r="F164" s="5889"/>
      <c r="G164" s="5889"/>
      <c r="H164" s="515"/>
      <c r="I164" s="5889"/>
      <c r="J164" s="595"/>
      <c r="K164" s="1978"/>
    </row>
    <row r="165" spans="1:11">
      <c r="A165" s="554"/>
      <c r="B165" s="5891"/>
      <c r="C165" s="532"/>
      <c r="D165" s="576"/>
      <c r="E165" s="582"/>
      <c r="F165" s="577"/>
      <c r="G165" s="577"/>
      <c r="H165" s="1962"/>
      <c r="I165" s="577"/>
      <c r="J165" s="585">
        <v>1800</v>
      </c>
      <c r="K165" s="1978">
        <f>K163+J165</f>
        <v>37424582</v>
      </c>
    </row>
    <row r="166" spans="1:11">
      <c r="A166" s="557"/>
      <c r="B166" s="5892"/>
      <c r="C166" s="556" t="s">
        <v>815</v>
      </c>
      <c r="D166" s="5895" t="s">
        <v>138</v>
      </c>
      <c r="E166" s="974" t="s">
        <v>140</v>
      </c>
      <c r="F166" s="5902"/>
      <c r="G166" s="5902">
        <v>305001</v>
      </c>
      <c r="H166" s="923"/>
      <c r="I166" s="5902"/>
      <c r="J166" s="537"/>
      <c r="K166" s="1977">
        <f>K165-G166</f>
        <v>37119581</v>
      </c>
    </row>
    <row r="167" spans="1:11">
      <c r="A167" s="554"/>
      <c r="B167" s="5893"/>
      <c r="C167" s="555" t="s">
        <v>910</v>
      </c>
      <c r="D167" s="5896" t="s">
        <v>598</v>
      </c>
      <c r="E167" s="5905"/>
      <c r="F167" s="980"/>
      <c r="G167" s="5903"/>
      <c r="H167" s="460"/>
      <c r="I167" s="5903"/>
      <c r="J167" s="515"/>
      <c r="K167" s="1978"/>
    </row>
    <row r="168" spans="1:11">
      <c r="A168" s="554"/>
      <c r="B168" s="5891"/>
      <c r="C168" s="532"/>
      <c r="D168" s="576"/>
      <c r="E168" s="582"/>
      <c r="F168" s="586"/>
      <c r="G168" s="600"/>
      <c r="H168" s="600"/>
      <c r="I168" s="600"/>
      <c r="J168" s="604">
        <v>1800</v>
      </c>
      <c r="K168" s="1978">
        <f>K166+J168</f>
        <v>37121381</v>
      </c>
    </row>
    <row r="169" spans="1:11">
      <c r="A169" s="557"/>
      <c r="B169" s="5892"/>
      <c r="C169" s="517" t="s">
        <v>821</v>
      </c>
      <c r="D169" s="5895" t="s">
        <v>1427</v>
      </c>
      <c r="E169" s="5892" t="s">
        <v>1544</v>
      </c>
      <c r="F169" s="5912"/>
      <c r="G169" s="5888">
        <v>141642</v>
      </c>
      <c r="H169" s="537"/>
      <c r="I169" s="5888"/>
      <c r="J169" s="923"/>
      <c r="K169" s="1977">
        <f>K168-G169</f>
        <v>36979739</v>
      </c>
    </row>
    <row r="170" spans="1:11">
      <c r="A170" s="554"/>
      <c r="B170" s="5893"/>
      <c r="C170" s="555" t="s">
        <v>1426</v>
      </c>
      <c r="D170" s="5896" t="s">
        <v>729</v>
      </c>
      <c r="E170" s="5893"/>
      <c r="F170" s="5889"/>
      <c r="G170" s="5889"/>
      <c r="H170" s="515"/>
      <c r="I170" s="5889"/>
      <c r="J170" s="460"/>
      <c r="K170" s="1978"/>
    </row>
    <row r="171" spans="1:11">
      <c r="A171" s="554"/>
      <c r="B171" s="5891"/>
      <c r="C171" s="532"/>
      <c r="D171" s="528"/>
      <c r="E171" s="584"/>
      <c r="F171" s="577"/>
      <c r="G171" s="577"/>
      <c r="H171" s="600"/>
      <c r="I171" s="577"/>
      <c r="J171" s="604">
        <v>1800</v>
      </c>
      <c r="K171" s="2035">
        <f>K169+J171</f>
        <v>36981539</v>
      </c>
    </row>
    <row r="172" spans="1:11">
      <c r="A172" s="557"/>
      <c r="B172" s="5892"/>
      <c r="C172" s="435" t="s">
        <v>796</v>
      </c>
      <c r="D172" s="5895" t="s">
        <v>1427</v>
      </c>
      <c r="E172" s="1136" t="s">
        <v>1544</v>
      </c>
      <c r="F172" s="5888"/>
      <c r="G172" s="5888">
        <v>53500</v>
      </c>
      <c r="H172" s="5888"/>
      <c r="I172" s="5888"/>
      <c r="J172" s="595"/>
      <c r="K172" s="1977">
        <f>K171-G172</f>
        <v>36928039</v>
      </c>
    </row>
    <row r="173" spans="1:11">
      <c r="A173" s="554"/>
      <c r="B173" s="5893"/>
      <c r="C173" s="509" t="s">
        <v>1522</v>
      </c>
      <c r="D173" s="5896" t="s">
        <v>729</v>
      </c>
      <c r="E173" s="5905"/>
      <c r="F173" s="5889"/>
      <c r="G173" s="5889"/>
      <c r="H173" s="5889"/>
      <c r="I173" s="5889"/>
      <c r="J173" s="559"/>
      <c r="K173" s="1978"/>
    </row>
    <row r="174" spans="1:11">
      <c r="A174" s="554"/>
      <c r="B174" s="5891"/>
      <c r="C174" s="532"/>
      <c r="D174" s="576"/>
      <c r="E174" s="582"/>
      <c r="F174" s="577"/>
      <c r="G174" s="577"/>
      <c r="H174" s="600"/>
      <c r="I174" s="577"/>
      <c r="J174" s="604">
        <v>750</v>
      </c>
      <c r="K174" s="1978">
        <f>K172+J174</f>
        <v>36928789</v>
      </c>
    </row>
    <row r="175" spans="1:11">
      <c r="A175" s="557"/>
      <c r="B175" s="5892"/>
      <c r="C175" s="517" t="s">
        <v>821</v>
      </c>
      <c r="D175" s="5895" t="s">
        <v>2106</v>
      </c>
      <c r="E175" s="5892" t="s">
        <v>2108</v>
      </c>
      <c r="F175" s="5912"/>
      <c r="G175" s="5888">
        <v>223209</v>
      </c>
      <c r="H175" s="537"/>
      <c r="I175" s="5888"/>
      <c r="J175" s="923"/>
      <c r="K175" s="1977">
        <f>K174-G175</f>
        <v>36705580</v>
      </c>
    </row>
    <row r="176" spans="1:11">
      <c r="A176" s="554"/>
      <c r="B176" s="5893"/>
      <c r="C176" s="555" t="s">
        <v>2109</v>
      </c>
      <c r="D176" s="5896" t="s">
        <v>2107</v>
      </c>
      <c r="E176" s="5893"/>
      <c r="F176" s="5889"/>
      <c r="G176" s="5889"/>
      <c r="H176" s="515"/>
      <c r="I176" s="5889"/>
      <c r="J176" s="460"/>
      <c r="K176" s="1978"/>
    </row>
    <row r="177" spans="1:11">
      <c r="A177" s="554"/>
      <c r="B177" s="5891"/>
      <c r="C177" s="532"/>
      <c r="D177" s="528"/>
      <c r="E177" s="584"/>
      <c r="F177" s="577"/>
      <c r="G177" s="577"/>
      <c r="H177" s="600"/>
      <c r="I177" s="577"/>
      <c r="J177" s="604">
        <v>1800</v>
      </c>
      <c r="K177" s="1978">
        <f>K175+J177</f>
        <v>36707380</v>
      </c>
    </row>
    <row r="178" spans="1:11">
      <c r="A178" s="557"/>
      <c r="B178" s="5892"/>
      <c r="C178" s="517" t="s">
        <v>2212</v>
      </c>
      <c r="D178" s="5895" t="s">
        <v>1862</v>
      </c>
      <c r="E178" s="5897" t="s">
        <v>1863</v>
      </c>
      <c r="F178" s="5888"/>
      <c r="G178" s="5902">
        <v>168825</v>
      </c>
      <c r="H178" s="5888"/>
      <c r="I178" s="5888"/>
      <c r="J178" s="5913"/>
      <c r="K178" s="1977">
        <f>K177-G178</f>
        <v>36538555</v>
      </c>
    </row>
    <row r="179" spans="1:11">
      <c r="A179" s="554"/>
      <c r="B179" s="5893"/>
      <c r="C179" s="555" t="s">
        <v>2213</v>
      </c>
      <c r="D179" s="5896" t="s">
        <v>1819</v>
      </c>
      <c r="E179" s="5898"/>
      <c r="F179" s="5889"/>
      <c r="G179" s="5903"/>
      <c r="H179" s="5889"/>
      <c r="I179" s="5889"/>
      <c r="J179" s="5914"/>
      <c r="K179" s="1978"/>
    </row>
    <row r="180" spans="1:11">
      <c r="A180" s="554"/>
      <c r="B180" s="5891"/>
      <c r="C180" s="532"/>
      <c r="D180" s="576"/>
      <c r="E180" s="582"/>
      <c r="F180" s="577"/>
      <c r="G180" s="577"/>
      <c r="H180" s="600"/>
      <c r="I180" s="577"/>
      <c r="J180" s="604">
        <v>700</v>
      </c>
      <c r="K180" s="1978">
        <f>K178+J180</f>
        <v>36539255</v>
      </c>
    </row>
    <row r="181" spans="1:11">
      <c r="A181" s="557"/>
      <c r="B181" s="5892"/>
      <c r="C181" s="517" t="s">
        <v>821</v>
      </c>
      <c r="D181" s="5895" t="s">
        <v>2110</v>
      </c>
      <c r="E181" s="5892" t="s">
        <v>2111</v>
      </c>
      <c r="F181" s="5912"/>
      <c r="G181" s="5888">
        <v>252062</v>
      </c>
      <c r="H181" s="537"/>
      <c r="I181" s="5888"/>
      <c r="J181" s="923"/>
      <c r="K181" s="1977">
        <f>K180-G181</f>
        <v>36287193</v>
      </c>
    </row>
    <row r="182" spans="1:11">
      <c r="A182" s="554"/>
      <c r="B182" s="5893"/>
      <c r="C182" s="555" t="s">
        <v>2112</v>
      </c>
      <c r="D182" s="5896" t="s">
        <v>2107</v>
      </c>
      <c r="E182" s="5893"/>
      <c r="F182" s="5889"/>
      <c r="G182" s="5889"/>
      <c r="H182" s="515"/>
      <c r="I182" s="5889"/>
      <c r="J182" s="460"/>
      <c r="K182" s="1978"/>
    </row>
    <row r="183" spans="1:11">
      <c r="A183" s="554"/>
      <c r="B183" s="5891"/>
      <c r="C183" s="532"/>
      <c r="D183" s="528"/>
      <c r="E183" s="584"/>
      <c r="F183" s="577"/>
      <c r="G183" s="577"/>
      <c r="H183" s="600"/>
      <c r="I183" s="577"/>
      <c r="J183" s="604">
        <v>1800</v>
      </c>
      <c r="K183" s="1978">
        <f>K181+J183</f>
        <v>36288993</v>
      </c>
    </row>
    <row r="184" spans="1:11">
      <c r="A184" s="557"/>
      <c r="B184" s="5892"/>
      <c r="C184" s="435" t="s">
        <v>796</v>
      </c>
      <c r="D184" s="5895" t="s">
        <v>2110</v>
      </c>
      <c r="E184" s="5892" t="s">
        <v>2111</v>
      </c>
      <c r="F184" s="5888"/>
      <c r="G184" s="5888">
        <v>41300</v>
      </c>
      <c r="H184" s="5888"/>
      <c r="I184" s="5888"/>
      <c r="J184" s="595"/>
      <c r="K184" s="1977">
        <f>K183-G184</f>
        <v>36247693</v>
      </c>
    </row>
    <row r="185" spans="1:11">
      <c r="A185" s="554"/>
      <c r="B185" s="5893"/>
      <c r="C185" s="509" t="s">
        <v>2113</v>
      </c>
      <c r="D185" s="5896" t="s">
        <v>2107</v>
      </c>
      <c r="E185" s="5893"/>
      <c r="F185" s="5889"/>
      <c r="G185" s="5889"/>
      <c r="H185" s="5889"/>
      <c r="I185" s="5889"/>
      <c r="J185" s="559"/>
      <c r="K185" s="1978"/>
    </row>
    <row r="186" spans="1:11">
      <c r="A186" s="554"/>
      <c r="B186" s="5891"/>
      <c r="C186" s="532"/>
      <c r="D186" s="528"/>
      <c r="E186" s="584"/>
      <c r="F186" s="577"/>
      <c r="G186" s="577"/>
      <c r="H186" s="600"/>
      <c r="I186" s="577"/>
      <c r="J186" s="604">
        <v>750</v>
      </c>
      <c r="K186" s="1978">
        <f>K184+J186</f>
        <v>36248443</v>
      </c>
    </row>
    <row r="187" spans="1:11">
      <c r="A187" s="557"/>
      <c r="B187" s="5918"/>
      <c r="C187" s="474" t="s">
        <v>815</v>
      </c>
      <c r="D187" s="5915" t="s">
        <v>302</v>
      </c>
      <c r="E187" s="974" t="s">
        <v>878</v>
      </c>
      <c r="F187" s="5888"/>
      <c r="G187" s="5913">
        <v>73298</v>
      </c>
      <c r="H187" s="537"/>
      <c r="I187" s="1975"/>
      <c r="J187" s="595"/>
      <c r="K187" s="1977">
        <f>K186-G187</f>
        <v>36175145</v>
      </c>
    </row>
    <row r="188" spans="1:11">
      <c r="A188" s="554"/>
      <c r="B188" s="5919"/>
      <c r="C188" s="477" t="s">
        <v>831</v>
      </c>
      <c r="D188" s="5922" t="s">
        <v>918</v>
      </c>
      <c r="E188" s="5905"/>
      <c r="F188" s="5889"/>
      <c r="G188" s="5914"/>
      <c r="H188" s="515"/>
      <c r="I188" s="1976"/>
      <c r="J188" s="595"/>
      <c r="K188" s="1978"/>
    </row>
    <row r="189" spans="1:11">
      <c r="A189" s="554"/>
      <c r="B189" s="5891"/>
      <c r="C189" s="532"/>
      <c r="D189" s="576"/>
      <c r="E189" s="582"/>
      <c r="F189" s="577"/>
      <c r="G189" s="577"/>
      <c r="H189" s="600"/>
      <c r="I189" s="2034"/>
      <c r="J189" s="585">
        <v>1800</v>
      </c>
      <c r="K189" s="1978">
        <f>K187+J189</f>
        <v>36176945</v>
      </c>
    </row>
    <row r="190" spans="1:11">
      <c r="A190" s="557"/>
      <c r="B190" s="5892"/>
      <c r="C190" s="474" t="s">
        <v>821</v>
      </c>
      <c r="D190" s="5895" t="s">
        <v>302</v>
      </c>
      <c r="E190" s="974" t="s">
        <v>878</v>
      </c>
      <c r="F190" s="5888"/>
      <c r="G190" s="5888">
        <v>31538</v>
      </c>
      <c r="H190" s="5888"/>
      <c r="I190" s="1975"/>
      <c r="J190" s="595"/>
      <c r="K190" s="1977">
        <f>K189-G190</f>
        <v>36145407</v>
      </c>
    </row>
    <row r="191" spans="1:11">
      <c r="A191" s="554"/>
      <c r="B191" s="5893"/>
      <c r="C191" s="477" t="s">
        <v>1024</v>
      </c>
      <c r="D191" s="5896" t="s">
        <v>918</v>
      </c>
      <c r="E191" s="5905"/>
      <c r="F191" s="5889"/>
      <c r="G191" s="5889"/>
      <c r="H191" s="5889"/>
      <c r="I191" s="1976"/>
      <c r="J191" s="595"/>
      <c r="K191" s="1978"/>
    </row>
    <row r="192" spans="1:11">
      <c r="A192" s="554"/>
      <c r="B192" s="5891"/>
      <c r="C192" s="528"/>
      <c r="D192" s="576"/>
      <c r="E192" s="574"/>
      <c r="F192" s="577"/>
      <c r="G192" s="577"/>
      <c r="H192" s="600"/>
      <c r="I192" s="2034"/>
      <c r="J192" s="585">
        <v>1800</v>
      </c>
      <c r="K192" s="1978">
        <f>K190+J192</f>
        <v>36147207</v>
      </c>
    </row>
    <row r="193" spans="1:11">
      <c r="A193" s="9515"/>
      <c r="B193" s="5892"/>
      <c r="C193" s="517" t="s">
        <v>796</v>
      </c>
      <c r="D193" s="5895" t="s">
        <v>302</v>
      </c>
      <c r="E193" s="974" t="s">
        <v>878</v>
      </c>
      <c r="F193" s="5912"/>
      <c r="G193" s="5888">
        <v>103800</v>
      </c>
      <c r="H193" s="537"/>
      <c r="I193" s="1975"/>
      <c r="J193" s="595"/>
      <c r="K193" s="2195">
        <f>K192-G193</f>
        <v>36043407</v>
      </c>
    </row>
    <row r="194" spans="1:11">
      <c r="A194" s="9516"/>
      <c r="B194" s="5893"/>
      <c r="C194" s="555" t="s">
        <v>1521</v>
      </c>
      <c r="D194" s="5896" t="s">
        <v>918</v>
      </c>
      <c r="E194" s="5905"/>
      <c r="F194" s="5889"/>
      <c r="G194" s="5889"/>
      <c r="H194" s="515"/>
      <c r="I194" s="1976"/>
      <c r="J194" s="595"/>
      <c r="K194" s="2195"/>
    </row>
    <row r="195" spans="1:11">
      <c r="A195" s="554"/>
      <c r="B195" s="5891"/>
      <c r="C195" s="532"/>
      <c r="D195" s="576"/>
      <c r="E195" s="582"/>
      <c r="F195" s="577"/>
      <c r="G195" s="577"/>
      <c r="H195" s="600"/>
      <c r="I195" s="2034"/>
      <c r="J195" s="585">
        <v>750</v>
      </c>
      <c r="K195" s="5928">
        <f>K193+J195</f>
        <v>36044157</v>
      </c>
    </row>
    <row r="196" spans="1:11">
      <c r="A196" s="9515"/>
      <c r="B196" s="5892"/>
      <c r="C196" s="517" t="s">
        <v>796</v>
      </c>
      <c r="D196" s="5895" t="s">
        <v>302</v>
      </c>
      <c r="E196" s="5892" t="s">
        <v>878</v>
      </c>
      <c r="F196" s="5912"/>
      <c r="G196" s="5888">
        <v>41300</v>
      </c>
      <c r="H196" s="537"/>
      <c r="I196" s="1975"/>
      <c r="J196" s="595"/>
      <c r="K196" s="2195">
        <f>K195-G196</f>
        <v>36002857</v>
      </c>
    </row>
    <row r="197" spans="1:11">
      <c r="A197" s="9516"/>
      <c r="B197" s="5893"/>
      <c r="C197" s="555" t="s">
        <v>1038</v>
      </c>
      <c r="D197" s="5896" t="s">
        <v>918</v>
      </c>
      <c r="E197" s="5893"/>
      <c r="F197" s="5889"/>
      <c r="G197" s="5889"/>
      <c r="H197" s="515"/>
      <c r="I197" s="1976"/>
      <c r="J197" s="595"/>
      <c r="K197" s="2195"/>
    </row>
    <row r="198" spans="1:11">
      <c r="A198" s="554"/>
      <c r="B198" s="5891"/>
      <c r="C198" s="532"/>
      <c r="D198" s="528"/>
      <c r="E198" s="584"/>
      <c r="F198" s="577"/>
      <c r="G198" s="577"/>
      <c r="H198" s="600"/>
      <c r="I198" s="2034"/>
      <c r="J198" s="585">
        <v>750</v>
      </c>
      <c r="K198" s="5928">
        <f>K196+J198</f>
        <v>36003607</v>
      </c>
    </row>
    <row r="199" spans="1:11">
      <c r="A199" s="9515"/>
      <c r="B199" s="5892"/>
      <c r="C199" s="517" t="s">
        <v>796</v>
      </c>
      <c r="D199" s="5895" t="s">
        <v>1750</v>
      </c>
      <c r="E199" s="5892" t="s">
        <v>406</v>
      </c>
      <c r="F199" s="5912"/>
      <c r="G199" s="5888">
        <v>55500</v>
      </c>
      <c r="H199" s="5888"/>
      <c r="I199" s="5888"/>
      <c r="J199" s="595"/>
      <c r="K199" s="2195">
        <f>K198-G199</f>
        <v>35948107</v>
      </c>
    </row>
    <row r="200" spans="1:11">
      <c r="A200" s="9516"/>
      <c r="B200" s="5893"/>
      <c r="C200" s="555" t="s">
        <v>1034</v>
      </c>
      <c r="D200" s="5896" t="s">
        <v>698</v>
      </c>
      <c r="E200" s="5893"/>
      <c r="F200" s="5889"/>
      <c r="G200" s="5889"/>
      <c r="H200" s="5889"/>
      <c r="I200" s="5889"/>
      <c r="J200" s="559"/>
      <c r="K200" s="2195"/>
    </row>
    <row r="201" spans="1:11">
      <c r="A201" s="554"/>
      <c r="B201" s="5891"/>
      <c r="C201" s="532"/>
      <c r="D201" s="576"/>
      <c r="E201" s="582"/>
      <c r="F201" s="575"/>
      <c r="G201" s="575"/>
      <c r="H201" s="600"/>
      <c r="I201" s="577"/>
      <c r="J201" s="585">
        <v>750</v>
      </c>
      <c r="K201" s="5928">
        <f>K199+J201</f>
        <v>35948857</v>
      </c>
    </row>
    <row r="202" spans="1:11">
      <c r="A202" s="9515"/>
      <c r="B202" s="5892"/>
      <c r="C202" s="457" t="s">
        <v>781</v>
      </c>
      <c r="D202" s="5895" t="s">
        <v>1959</v>
      </c>
      <c r="E202" s="1136" t="s">
        <v>1961</v>
      </c>
      <c r="F202" s="5888"/>
      <c r="G202" s="5888">
        <v>95140</v>
      </c>
      <c r="H202" s="537"/>
      <c r="I202" s="5888"/>
      <c r="J202" s="595"/>
      <c r="K202" s="2195">
        <f>K201-G202</f>
        <v>35853717</v>
      </c>
    </row>
    <row r="203" spans="1:11">
      <c r="A203" s="9516"/>
      <c r="B203" s="5893"/>
      <c r="C203" s="461" t="s">
        <v>1958</v>
      </c>
      <c r="D203" s="5896" t="s">
        <v>1960</v>
      </c>
      <c r="E203" s="5905"/>
      <c r="F203" s="5889"/>
      <c r="G203" s="5889"/>
      <c r="H203" s="515"/>
      <c r="I203" s="5889"/>
      <c r="J203" s="595"/>
      <c r="K203" s="2195"/>
    </row>
    <row r="204" spans="1:11">
      <c r="A204" s="554"/>
      <c r="B204" s="5891"/>
      <c r="C204" s="532"/>
      <c r="D204" s="576"/>
      <c r="E204" s="582"/>
      <c r="F204" s="577"/>
      <c r="G204" s="577"/>
      <c r="H204" s="600"/>
      <c r="I204" s="577"/>
      <c r="J204" s="585">
        <v>1500</v>
      </c>
      <c r="K204" s="5928">
        <f>K202+J204</f>
        <v>35855217</v>
      </c>
    </row>
    <row r="205" spans="1:11">
      <c r="A205" s="9515"/>
      <c r="B205" s="5892"/>
      <c r="C205" s="457" t="s">
        <v>781</v>
      </c>
      <c r="D205" s="5895" t="s">
        <v>1959</v>
      </c>
      <c r="E205" s="1136" t="s">
        <v>1961</v>
      </c>
      <c r="F205" s="5888"/>
      <c r="G205" s="5888">
        <v>31140</v>
      </c>
      <c r="H205" s="537"/>
      <c r="I205" s="5888"/>
      <c r="J205" s="595"/>
      <c r="K205" s="2195">
        <f>K204-G205</f>
        <v>35824077</v>
      </c>
    </row>
    <row r="206" spans="1:11">
      <c r="A206" s="9516"/>
      <c r="B206" s="5893"/>
      <c r="C206" s="461" t="s">
        <v>2245</v>
      </c>
      <c r="D206" s="5896" t="s">
        <v>1960</v>
      </c>
      <c r="E206" s="5905"/>
      <c r="F206" s="5889"/>
      <c r="G206" s="5889"/>
      <c r="H206" s="515"/>
      <c r="I206" s="5889"/>
      <c r="J206" s="595"/>
      <c r="K206" s="2195"/>
    </row>
    <row r="207" spans="1:11">
      <c r="A207" s="554"/>
      <c r="B207" s="5891"/>
      <c r="C207" s="532"/>
      <c r="D207" s="576"/>
      <c r="E207" s="582"/>
      <c r="F207" s="577"/>
      <c r="G207" s="577"/>
      <c r="H207" s="600"/>
      <c r="I207" s="577"/>
      <c r="J207" s="585">
        <v>1500</v>
      </c>
      <c r="K207" s="5928">
        <f>K205+J207</f>
        <v>35825577</v>
      </c>
    </row>
    <row r="208" spans="1:11">
      <c r="A208" s="9515"/>
      <c r="B208" s="5892"/>
      <c r="C208" s="457" t="s">
        <v>781</v>
      </c>
      <c r="D208" s="5895" t="s">
        <v>1959</v>
      </c>
      <c r="E208" s="1136" t="s">
        <v>1961</v>
      </c>
      <c r="F208" s="5888"/>
      <c r="G208" s="5888">
        <v>39140</v>
      </c>
      <c r="H208" s="537"/>
      <c r="I208" s="5888"/>
      <c r="J208" s="595"/>
      <c r="K208" s="2195">
        <f>K207-G208</f>
        <v>35786437</v>
      </c>
    </row>
    <row r="209" spans="1:11">
      <c r="A209" s="9516"/>
      <c r="B209" s="5893"/>
      <c r="C209" s="461" t="s">
        <v>2246</v>
      </c>
      <c r="D209" s="5896" t="s">
        <v>1960</v>
      </c>
      <c r="E209" s="5905"/>
      <c r="F209" s="5889"/>
      <c r="G209" s="5889"/>
      <c r="H209" s="515"/>
      <c r="I209" s="5889"/>
      <c r="J209" s="595"/>
      <c r="K209" s="2195"/>
    </row>
    <row r="210" spans="1:11">
      <c r="A210" s="554"/>
      <c r="B210" s="5891"/>
      <c r="C210" s="532"/>
      <c r="D210" s="576"/>
      <c r="E210" s="582"/>
      <c r="F210" s="577"/>
      <c r="G210" s="577"/>
      <c r="H210" s="600"/>
      <c r="I210" s="577"/>
      <c r="J210" s="585">
        <v>1500</v>
      </c>
      <c r="K210" s="5928">
        <f>K208+J210</f>
        <v>35787937</v>
      </c>
    </row>
    <row r="211" spans="1:11">
      <c r="A211" s="9515"/>
      <c r="B211" s="5892"/>
      <c r="C211" s="457" t="s">
        <v>781</v>
      </c>
      <c r="D211" s="5895" t="s">
        <v>1959</v>
      </c>
      <c r="E211" s="1136" t="s">
        <v>1961</v>
      </c>
      <c r="F211" s="5888"/>
      <c r="G211" s="5888">
        <v>24140</v>
      </c>
      <c r="H211" s="537"/>
      <c r="I211" s="5888"/>
      <c r="J211" s="595"/>
      <c r="K211" s="2195">
        <f>K210-G211</f>
        <v>35763797</v>
      </c>
    </row>
    <row r="212" spans="1:11">
      <c r="A212" s="9516"/>
      <c r="B212" s="5893"/>
      <c r="C212" s="461" t="s">
        <v>2247</v>
      </c>
      <c r="D212" s="5896" t="s">
        <v>1960</v>
      </c>
      <c r="E212" s="5905"/>
      <c r="F212" s="5889"/>
      <c r="G212" s="5889"/>
      <c r="H212" s="515"/>
      <c r="I212" s="5889"/>
      <c r="J212" s="595"/>
      <c r="K212" s="2195"/>
    </row>
    <row r="213" spans="1:11">
      <c r="A213" s="554"/>
      <c r="B213" s="5891"/>
      <c r="C213" s="532"/>
      <c r="D213" s="576"/>
      <c r="E213" s="582"/>
      <c r="F213" s="577"/>
      <c r="G213" s="577"/>
      <c r="H213" s="600"/>
      <c r="I213" s="577"/>
      <c r="J213" s="585">
        <v>1500</v>
      </c>
      <c r="K213" s="5928">
        <f>K211+J213</f>
        <v>35765297</v>
      </c>
    </row>
    <row r="214" spans="1:11">
      <c r="A214" s="9515"/>
      <c r="B214" s="5892"/>
      <c r="C214" s="491" t="s">
        <v>781</v>
      </c>
      <c r="D214" s="5895" t="s">
        <v>632</v>
      </c>
      <c r="E214" s="5892" t="s">
        <v>74</v>
      </c>
      <c r="F214" s="537"/>
      <c r="G214" s="5888">
        <v>71140</v>
      </c>
      <c r="H214" s="5888"/>
      <c r="I214" s="5888"/>
      <c r="J214" s="5888"/>
      <c r="K214" s="2195">
        <f>K213-G214</f>
        <v>35694157</v>
      </c>
    </row>
    <row r="215" spans="1:11">
      <c r="A215" s="9516"/>
      <c r="B215" s="5893"/>
      <c r="C215" s="487" t="s">
        <v>1005</v>
      </c>
      <c r="D215" s="5896" t="s">
        <v>956</v>
      </c>
      <c r="E215" s="5893"/>
      <c r="F215" s="537"/>
      <c r="G215" s="5889"/>
      <c r="H215" s="5889"/>
      <c r="I215" s="5889"/>
      <c r="J215" s="5889"/>
      <c r="K215" s="2195"/>
    </row>
    <row r="216" spans="1:11">
      <c r="A216" s="554"/>
      <c r="B216" s="5891"/>
      <c r="C216" s="532"/>
      <c r="D216" s="576"/>
      <c r="E216" s="582"/>
      <c r="F216" s="586"/>
      <c r="G216" s="586"/>
      <c r="H216" s="575"/>
      <c r="I216" s="575"/>
      <c r="J216" s="575">
        <v>1500</v>
      </c>
      <c r="K216" s="5928">
        <f>K214+J216</f>
        <v>35695657</v>
      </c>
    </row>
    <row r="217" spans="1:11">
      <c r="A217" s="9515"/>
      <c r="B217" s="5892"/>
      <c r="C217" s="525" t="s">
        <v>778</v>
      </c>
      <c r="D217" s="5895" t="s">
        <v>632</v>
      </c>
      <c r="E217" s="5892" t="s">
        <v>74</v>
      </c>
      <c r="F217" s="5888"/>
      <c r="G217" s="5888">
        <v>88140</v>
      </c>
      <c r="H217" s="5888"/>
      <c r="I217" s="5888"/>
      <c r="J217" s="5888"/>
      <c r="K217" s="2195">
        <f>K216-G217</f>
        <v>35607517</v>
      </c>
    </row>
    <row r="218" spans="1:11">
      <c r="A218" s="9516"/>
      <c r="B218" s="5893"/>
      <c r="C218" s="539" t="s">
        <v>1004</v>
      </c>
      <c r="D218" s="5896" t="s">
        <v>956</v>
      </c>
      <c r="E218" s="5893"/>
      <c r="F218" s="5889"/>
      <c r="G218" s="5889"/>
      <c r="H218" s="5889"/>
      <c r="I218" s="5889"/>
      <c r="J218" s="5889"/>
      <c r="K218" s="2195"/>
    </row>
    <row r="219" spans="1:11">
      <c r="A219" s="554"/>
      <c r="B219" s="5891"/>
      <c r="C219" s="528"/>
      <c r="D219" s="576"/>
      <c r="E219" s="1982"/>
      <c r="F219" s="1983"/>
      <c r="G219" s="1983"/>
      <c r="H219" s="575"/>
      <c r="I219" s="1983"/>
      <c r="J219" s="1983">
        <v>1500</v>
      </c>
      <c r="K219" s="5928">
        <f>K217+J219</f>
        <v>35609017</v>
      </c>
    </row>
    <row r="220" spans="1:11">
      <c r="A220" s="9515"/>
      <c r="B220" s="5892"/>
      <c r="C220" s="556" t="s">
        <v>1710</v>
      </c>
      <c r="D220" s="5929" t="s">
        <v>1312</v>
      </c>
      <c r="E220" s="5931" t="s">
        <v>1326</v>
      </c>
      <c r="F220" s="5933"/>
      <c r="G220" s="5933">
        <v>122890</v>
      </c>
      <c r="H220" s="5933"/>
      <c r="I220" s="5933"/>
      <c r="J220" s="5936"/>
      <c r="K220" s="2195">
        <f>K219-G220</f>
        <v>35486127</v>
      </c>
    </row>
    <row r="221" spans="1:11">
      <c r="A221" s="9516"/>
      <c r="B221" s="5893"/>
      <c r="C221" s="555" t="s">
        <v>2184</v>
      </c>
      <c r="D221" s="5930" t="s">
        <v>1313</v>
      </c>
      <c r="E221" s="5932"/>
      <c r="F221" s="5934"/>
      <c r="G221" s="5934"/>
      <c r="H221" s="5934"/>
      <c r="I221" s="5934"/>
      <c r="J221" s="5937"/>
      <c r="K221" s="2195"/>
    </row>
    <row r="222" spans="1:11">
      <c r="A222" s="554"/>
      <c r="B222" s="5891"/>
      <c r="C222" s="2197"/>
      <c r="D222" s="576"/>
      <c r="E222" s="582"/>
      <c r="F222" s="2199"/>
      <c r="G222" s="575"/>
      <c r="H222" s="586"/>
      <c r="I222" s="575"/>
      <c r="J222" s="585">
        <v>1500</v>
      </c>
      <c r="K222" s="5928">
        <f>K220+J222</f>
        <v>35487627</v>
      </c>
    </row>
    <row r="223" spans="1:11">
      <c r="A223" s="9515"/>
      <c r="B223" s="5892"/>
      <c r="C223" s="665" t="s">
        <v>815</v>
      </c>
      <c r="D223" s="5929" t="s">
        <v>1591</v>
      </c>
      <c r="E223" s="5931" t="s">
        <v>1601</v>
      </c>
      <c r="F223" s="5933"/>
      <c r="G223" s="5933">
        <v>84903</v>
      </c>
      <c r="H223" s="5933"/>
      <c r="I223" s="5933"/>
      <c r="J223" s="5936"/>
      <c r="K223" s="2195">
        <f>K222-G223</f>
        <v>35402724</v>
      </c>
    </row>
    <row r="224" spans="1:11">
      <c r="A224" s="9516"/>
      <c r="B224" s="5893"/>
      <c r="C224" s="538" t="s">
        <v>2272</v>
      </c>
      <c r="D224" s="5930" t="s">
        <v>956</v>
      </c>
      <c r="E224" s="533"/>
      <c r="F224" s="5934"/>
      <c r="G224" s="5934"/>
      <c r="H224" s="5934"/>
      <c r="I224" s="5934"/>
      <c r="J224" s="5937"/>
      <c r="K224" s="2195"/>
    </row>
    <row r="225" spans="1:11">
      <c r="A225" s="554"/>
      <c r="B225" s="5891"/>
      <c r="C225" s="528"/>
      <c r="D225" s="576"/>
      <c r="E225" s="582"/>
      <c r="F225" s="2199"/>
      <c r="G225" s="575"/>
      <c r="H225" s="586"/>
      <c r="I225" s="575"/>
      <c r="J225" s="585">
        <v>1800</v>
      </c>
      <c r="K225" s="5924">
        <f>K223+J225</f>
        <v>35404524</v>
      </c>
    </row>
    <row r="226" spans="1:11">
      <c r="A226" s="557"/>
      <c r="B226" s="5892"/>
      <c r="C226" s="499" t="s">
        <v>781</v>
      </c>
      <c r="D226" s="5929" t="s">
        <v>1591</v>
      </c>
      <c r="E226" s="5931" t="s">
        <v>1601</v>
      </c>
      <c r="F226" s="537"/>
      <c r="G226" s="5933">
        <v>10390</v>
      </c>
      <c r="H226" s="5933"/>
      <c r="I226" s="5933"/>
      <c r="J226" s="5933"/>
      <c r="K226" s="1977">
        <f>K225-G226</f>
        <v>35394134</v>
      </c>
    </row>
    <row r="227" spans="1:11">
      <c r="A227" s="554"/>
      <c r="B227" s="5893"/>
      <c r="C227" s="477" t="s">
        <v>2273</v>
      </c>
      <c r="D227" s="5930" t="s">
        <v>956</v>
      </c>
      <c r="E227" s="533"/>
      <c r="F227" s="537"/>
      <c r="G227" s="5934"/>
      <c r="H227" s="5934"/>
      <c r="I227" s="5934"/>
      <c r="J227" s="5934"/>
      <c r="K227" s="1978"/>
    </row>
    <row r="228" spans="1:11">
      <c r="A228" s="554"/>
      <c r="B228" s="5891"/>
      <c r="C228" s="532"/>
      <c r="D228" s="576"/>
      <c r="E228" s="582"/>
      <c r="F228" s="586"/>
      <c r="G228" s="586"/>
      <c r="H228" s="575"/>
      <c r="I228" s="575"/>
      <c r="J228" s="575">
        <v>1500</v>
      </c>
      <c r="K228" s="1978">
        <f>K226+J228</f>
        <v>35395634</v>
      </c>
    </row>
    <row r="229" spans="1:11">
      <c r="A229" s="557"/>
      <c r="B229" s="5892"/>
      <c r="C229" s="517" t="s">
        <v>821</v>
      </c>
      <c r="D229" s="5929" t="s">
        <v>2115</v>
      </c>
      <c r="E229" s="5931" t="s">
        <v>2116</v>
      </c>
      <c r="F229" s="5935"/>
      <c r="G229" s="5933">
        <v>200583</v>
      </c>
      <c r="H229" s="537"/>
      <c r="I229" s="5933"/>
      <c r="J229" s="923"/>
      <c r="K229" s="1977">
        <f>K228-G229</f>
        <v>35195051</v>
      </c>
    </row>
    <row r="230" spans="1:11">
      <c r="A230" s="554"/>
      <c r="B230" s="5893"/>
      <c r="C230" s="555" t="s">
        <v>2292</v>
      </c>
      <c r="D230" s="5930" t="s">
        <v>2107</v>
      </c>
      <c r="E230" s="5932"/>
      <c r="F230" s="5934"/>
      <c r="G230" s="5934"/>
      <c r="H230" s="515"/>
      <c r="I230" s="5934"/>
      <c r="J230" s="460"/>
      <c r="K230" s="1978"/>
    </row>
    <row r="231" spans="1:11">
      <c r="A231" s="554"/>
      <c r="B231" s="5891"/>
      <c r="C231" s="532"/>
      <c r="D231" s="528"/>
      <c r="E231" s="584"/>
      <c r="F231" s="577"/>
      <c r="G231" s="577"/>
      <c r="H231" s="600"/>
      <c r="I231" s="577"/>
      <c r="J231" s="604">
        <v>1800</v>
      </c>
      <c r="K231" s="2035">
        <f>K229+J231</f>
        <v>35196851</v>
      </c>
    </row>
    <row r="232" spans="1:11">
      <c r="A232" s="557"/>
      <c r="B232" s="5892" t="s">
        <v>2321</v>
      </c>
      <c r="C232" s="474" t="s">
        <v>815</v>
      </c>
      <c r="D232" s="5942" t="s">
        <v>568</v>
      </c>
      <c r="E232" s="5940" t="s">
        <v>715</v>
      </c>
      <c r="F232" s="5938"/>
      <c r="G232" s="5944">
        <v>53445</v>
      </c>
      <c r="H232" s="5938"/>
      <c r="I232" s="5938"/>
      <c r="J232" s="5948"/>
      <c r="K232" s="1977">
        <f>K231-G232</f>
        <v>35143406</v>
      </c>
    </row>
    <row r="233" spans="1:11">
      <c r="A233" s="554"/>
      <c r="B233" s="5893"/>
      <c r="C233" s="477" t="s">
        <v>832</v>
      </c>
      <c r="D233" s="5943" t="s">
        <v>250</v>
      </c>
      <c r="E233" s="5941"/>
      <c r="F233" s="5939"/>
      <c r="G233" s="5945"/>
      <c r="H233" s="5939"/>
      <c r="I233" s="5939"/>
      <c r="J233" s="5949"/>
      <c r="K233" s="1978"/>
    </row>
    <row r="234" spans="1:11">
      <c r="A234" s="554"/>
      <c r="B234" s="5891"/>
      <c r="C234" s="532"/>
      <c r="D234" s="576"/>
      <c r="E234" s="605"/>
      <c r="F234" s="577"/>
      <c r="G234" s="577"/>
      <c r="H234" s="600"/>
      <c r="I234" s="577"/>
      <c r="J234" s="604">
        <v>1800</v>
      </c>
      <c r="K234" s="1978">
        <f>K232+J234</f>
        <v>35145206</v>
      </c>
    </row>
    <row r="235" spans="1:11">
      <c r="A235" s="557"/>
      <c r="B235" s="5892"/>
      <c r="C235" s="517" t="s">
        <v>821</v>
      </c>
      <c r="D235" s="5946" t="s">
        <v>2118</v>
      </c>
      <c r="E235" s="5940" t="s">
        <v>2119</v>
      </c>
      <c r="F235" s="5947"/>
      <c r="G235" s="5938">
        <v>229232</v>
      </c>
      <c r="H235" s="537"/>
      <c r="I235" s="5938"/>
      <c r="J235" s="923"/>
      <c r="K235" s="1977">
        <f>K234-G235</f>
        <v>34915974</v>
      </c>
    </row>
    <row r="236" spans="1:11">
      <c r="A236" s="554"/>
      <c r="B236" s="5893"/>
      <c r="C236" s="555" t="s">
        <v>2117</v>
      </c>
      <c r="D236" s="5943" t="s">
        <v>2107</v>
      </c>
      <c r="E236" s="5941"/>
      <c r="F236" s="5939"/>
      <c r="G236" s="5939"/>
      <c r="H236" s="515"/>
      <c r="I236" s="5939"/>
      <c r="J236" s="460"/>
      <c r="K236" s="1978"/>
    </row>
    <row r="237" spans="1:11">
      <c r="A237" s="554"/>
      <c r="B237" s="5891"/>
      <c r="C237" s="532"/>
      <c r="D237" s="528"/>
      <c r="E237" s="584"/>
      <c r="F237" s="577"/>
      <c r="G237" s="577"/>
      <c r="H237" s="600"/>
      <c r="I237" s="577"/>
      <c r="J237" s="604">
        <v>1800</v>
      </c>
      <c r="K237" s="1978">
        <f>K235+J237</f>
        <v>34917774</v>
      </c>
    </row>
    <row r="238" spans="1:11">
      <c r="A238" s="557"/>
      <c r="B238" s="5918"/>
      <c r="C238" s="556" t="s">
        <v>1710</v>
      </c>
      <c r="D238" s="5942" t="s">
        <v>2294</v>
      </c>
      <c r="E238" s="5940" t="s">
        <v>2295</v>
      </c>
      <c r="F238" s="9492"/>
      <c r="G238" s="9492">
        <v>39140</v>
      </c>
      <c r="H238" s="9492"/>
      <c r="I238" s="9492"/>
      <c r="J238" s="9492"/>
      <c r="K238" s="1977">
        <f>K237-G238</f>
        <v>34878634</v>
      </c>
    </row>
    <row r="239" spans="1:11">
      <c r="A239" s="554"/>
      <c r="B239" s="5919"/>
      <c r="C239" s="555" t="s">
        <v>2296</v>
      </c>
      <c r="D239" s="5943" t="s">
        <v>746</v>
      </c>
      <c r="E239" s="5941"/>
      <c r="F239" s="9493"/>
      <c r="G239" s="9493"/>
      <c r="H239" s="9493"/>
      <c r="I239" s="9493"/>
      <c r="J239" s="9493"/>
      <c r="K239" s="1978"/>
    </row>
    <row r="240" spans="1:11">
      <c r="A240" s="554"/>
      <c r="B240" s="5891"/>
      <c r="C240" s="532"/>
      <c r="D240" s="576"/>
      <c r="E240" s="584"/>
      <c r="F240" s="575"/>
      <c r="G240" s="575"/>
      <c r="H240" s="575"/>
      <c r="I240" s="575"/>
      <c r="J240" s="575">
        <v>1500</v>
      </c>
      <c r="K240" s="1978">
        <f>K238+J240</f>
        <v>34880134</v>
      </c>
    </row>
    <row r="241" spans="1:11">
      <c r="A241" s="557"/>
      <c r="B241" s="5892"/>
      <c r="C241" s="556" t="s">
        <v>796</v>
      </c>
      <c r="D241" s="5946" t="s">
        <v>1496</v>
      </c>
      <c r="E241" s="974" t="s">
        <v>1497</v>
      </c>
      <c r="F241" s="5938"/>
      <c r="G241" s="5938">
        <v>42300</v>
      </c>
      <c r="H241" s="5938"/>
      <c r="I241" s="5938"/>
      <c r="J241" s="5948"/>
      <c r="K241" s="1977">
        <f>K240-G241</f>
        <v>34837834</v>
      </c>
    </row>
    <row r="242" spans="1:11">
      <c r="A242" s="554"/>
      <c r="B242" s="5893"/>
      <c r="C242" s="477" t="s">
        <v>2298</v>
      </c>
      <c r="D242" s="5943" t="s">
        <v>38</v>
      </c>
      <c r="E242" s="5941"/>
      <c r="F242" s="5939"/>
      <c r="G242" s="5939"/>
      <c r="H242" s="5939"/>
      <c r="I242" s="5939"/>
      <c r="J242" s="5949"/>
      <c r="K242" s="1978"/>
    </row>
    <row r="243" spans="1:11">
      <c r="A243" s="554"/>
      <c r="B243" s="5891"/>
      <c r="C243" s="532"/>
      <c r="D243" s="576"/>
      <c r="E243" s="582"/>
      <c r="F243" s="577"/>
      <c r="G243" s="577"/>
      <c r="H243" s="600"/>
      <c r="I243" s="577"/>
      <c r="J243" s="604">
        <v>750</v>
      </c>
      <c r="K243" s="1978">
        <f>K241+J243</f>
        <v>34838584</v>
      </c>
    </row>
    <row r="244" spans="1:11">
      <c r="A244" s="557"/>
      <c r="B244" s="5892"/>
      <c r="C244" s="556" t="s">
        <v>1109</v>
      </c>
      <c r="D244" s="5942" t="s">
        <v>1591</v>
      </c>
      <c r="E244" s="5940" t="s">
        <v>1601</v>
      </c>
      <c r="F244" s="5938"/>
      <c r="G244" s="5938">
        <v>502500</v>
      </c>
      <c r="H244" s="5938"/>
      <c r="I244" s="5938"/>
      <c r="J244" s="5948"/>
      <c r="K244" s="1977">
        <f>K243-G244</f>
        <v>34336084</v>
      </c>
    </row>
    <row r="245" spans="1:11">
      <c r="A245" s="554"/>
      <c r="B245" s="5893"/>
      <c r="C245" s="555" t="s">
        <v>1590</v>
      </c>
      <c r="D245" s="5943" t="s">
        <v>956</v>
      </c>
      <c r="E245" s="533"/>
      <c r="F245" s="5939"/>
      <c r="G245" s="5939"/>
      <c r="H245" s="5939"/>
      <c r="I245" s="5939"/>
      <c r="J245" s="5949"/>
      <c r="K245" s="1978"/>
    </row>
    <row r="246" spans="1:11">
      <c r="A246" s="554"/>
      <c r="B246" s="5891"/>
      <c r="C246" s="532"/>
      <c r="D246" s="576"/>
      <c r="E246" s="582"/>
      <c r="F246" s="575"/>
      <c r="G246" s="575"/>
      <c r="H246" s="586"/>
      <c r="I246" s="575"/>
      <c r="J246" s="604">
        <v>1800</v>
      </c>
      <c r="K246" s="1978">
        <f>K244+J246</f>
        <v>34337884</v>
      </c>
    </row>
    <row r="247" spans="1:11">
      <c r="A247" s="557"/>
      <c r="B247" s="5892" t="s">
        <v>2322</v>
      </c>
      <c r="C247" s="556" t="s">
        <v>815</v>
      </c>
      <c r="D247" s="5950"/>
      <c r="E247" s="5952"/>
      <c r="F247" s="5958"/>
      <c r="G247" s="5954"/>
      <c r="H247" s="5954"/>
      <c r="I247" s="5954">
        <v>111791</v>
      </c>
      <c r="J247" s="595"/>
      <c r="K247" s="1977">
        <f>K246-I247</f>
        <v>34226093</v>
      </c>
    </row>
    <row r="248" spans="1:11">
      <c r="A248" s="554"/>
      <c r="B248" s="5893"/>
      <c r="C248" s="555" t="s">
        <v>1566</v>
      </c>
      <c r="D248" s="5951"/>
      <c r="E248" s="5953"/>
      <c r="F248" s="5955"/>
      <c r="G248" s="5955"/>
      <c r="H248" s="5955"/>
      <c r="I248" s="5955"/>
      <c r="J248" s="559"/>
      <c r="K248" s="1978"/>
    </row>
    <row r="249" spans="1:11">
      <c r="A249" s="554"/>
      <c r="B249" s="5891"/>
      <c r="C249" s="532"/>
      <c r="D249" s="576"/>
      <c r="E249" s="582"/>
      <c r="F249" s="575"/>
      <c r="G249" s="575"/>
      <c r="H249" s="600"/>
      <c r="I249" s="577"/>
      <c r="J249" s="585">
        <v>1800</v>
      </c>
      <c r="K249" s="1978">
        <f>K247+J249</f>
        <v>34227893</v>
      </c>
    </row>
    <row r="250" spans="1:11">
      <c r="A250" s="557"/>
      <c r="B250" s="5892"/>
      <c r="C250" s="556" t="s">
        <v>1837</v>
      </c>
      <c r="D250" s="5950"/>
      <c r="E250" s="5952"/>
      <c r="F250" s="5954"/>
      <c r="G250" s="5954"/>
      <c r="H250" s="537"/>
      <c r="I250" s="5954">
        <v>50390</v>
      </c>
      <c r="J250" s="595"/>
      <c r="K250" s="1977">
        <f>K249-I250</f>
        <v>34177503</v>
      </c>
    </row>
    <row r="251" spans="1:11">
      <c r="A251" s="554"/>
      <c r="B251" s="5893"/>
      <c r="C251" s="555" t="s">
        <v>1838</v>
      </c>
      <c r="D251" s="5951"/>
      <c r="E251" s="5953"/>
      <c r="F251" s="5955"/>
      <c r="G251" s="5955"/>
      <c r="H251" s="515"/>
      <c r="I251" s="5955"/>
      <c r="J251" s="559"/>
      <c r="K251" s="1978"/>
    </row>
    <row r="252" spans="1:11">
      <c r="A252" s="554"/>
      <c r="B252" s="5891"/>
      <c r="C252" s="532"/>
      <c r="D252" s="576"/>
      <c r="E252" s="582"/>
      <c r="F252" s="577"/>
      <c r="G252" s="577"/>
      <c r="H252" s="600"/>
      <c r="I252" s="577"/>
      <c r="J252" s="585">
        <v>1500</v>
      </c>
      <c r="K252" s="1978">
        <f>K250+J252</f>
        <v>34179003</v>
      </c>
    </row>
    <row r="253" spans="1:11">
      <c r="A253" s="557"/>
      <c r="B253" s="5892"/>
      <c r="C253" s="556" t="s">
        <v>591</v>
      </c>
      <c r="D253" s="5950"/>
      <c r="E253" s="5956"/>
      <c r="F253" s="5954">
        <v>25000000</v>
      </c>
      <c r="G253" s="5888"/>
      <c r="H253" s="537"/>
      <c r="I253" s="5888"/>
      <c r="J253" s="923"/>
      <c r="K253" s="1977">
        <f>K252+F253</f>
        <v>59179003</v>
      </c>
    </row>
    <row r="254" spans="1:11">
      <c r="A254" s="554"/>
      <c r="B254" s="5893"/>
      <c r="C254" s="555"/>
      <c r="D254" s="486"/>
      <c r="E254" s="5953"/>
      <c r="F254" s="5957"/>
      <c r="G254" s="5889"/>
      <c r="H254" s="515"/>
      <c r="I254" s="5889"/>
      <c r="J254" s="460"/>
      <c r="K254" s="1978"/>
    </row>
    <row r="255" spans="1:11">
      <c r="A255" s="554"/>
      <c r="B255" s="5891"/>
      <c r="C255" s="532"/>
      <c r="D255" s="528"/>
      <c r="E255" s="584"/>
      <c r="F255" s="577"/>
      <c r="G255" s="577"/>
      <c r="H255" s="600"/>
      <c r="I255" s="577"/>
      <c r="J255" s="604"/>
      <c r="K255" s="1978"/>
    </row>
    <row r="256" spans="1:11">
      <c r="A256" s="557"/>
      <c r="B256" s="5892"/>
      <c r="C256" s="665" t="s">
        <v>815</v>
      </c>
      <c r="D256" s="5959" t="s">
        <v>2152</v>
      </c>
      <c r="E256" s="5960"/>
      <c r="F256" s="5958"/>
      <c r="G256" s="5954"/>
      <c r="H256" s="1975">
        <v>645703</v>
      </c>
      <c r="I256" s="1975"/>
      <c r="J256" s="595"/>
      <c r="K256" s="1977">
        <f>K253-H256</f>
        <v>58533300</v>
      </c>
    </row>
    <row r="257" spans="1:11">
      <c r="A257" s="554"/>
      <c r="B257" s="5893"/>
      <c r="C257" s="538" t="s">
        <v>1954</v>
      </c>
      <c r="D257" s="5951"/>
      <c r="E257" s="5953"/>
      <c r="F257" s="5955"/>
      <c r="G257" s="5955"/>
      <c r="H257" s="1976"/>
      <c r="I257" s="1976"/>
      <c r="J257" s="595"/>
      <c r="K257" s="1978"/>
    </row>
    <row r="258" spans="1:11">
      <c r="A258" s="554"/>
      <c r="B258" s="5891"/>
      <c r="C258" s="528"/>
      <c r="D258" s="576"/>
      <c r="E258" s="582"/>
      <c r="F258" s="577"/>
      <c r="G258" s="577"/>
      <c r="H258" s="2034"/>
      <c r="I258" s="2034"/>
      <c r="J258" s="585">
        <v>1800</v>
      </c>
      <c r="K258" s="1978">
        <f>K256+J258</f>
        <v>58535100</v>
      </c>
    </row>
    <row r="259" spans="1:11">
      <c r="A259" s="557"/>
      <c r="B259" s="5892"/>
      <c r="C259" s="457" t="s">
        <v>781</v>
      </c>
      <c r="D259" s="5950" t="s">
        <v>2152</v>
      </c>
      <c r="E259" s="1796"/>
      <c r="F259" s="5954"/>
      <c r="G259" s="1960"/>
      <c r="H259" s="537">
        <v>147390</v>
      </c>
      <c r="I259" s="5954"/>
      <c r="J259" s="595"/>
      <c r="K259" s="1977">
        <f>K258-H259</f>
        <v>58387710</v>
      </c>
    </row>
    <row r="260" spans="1:11">
      <c r="A260" s="554"/>
      <c r="B260" s="5893"/>
      <c r="C260" s="3250" t="s">
        <v>1828</v>
      </c>
      <c r="D260" s="5959"/>
      <c r="E260" s="5960"/>
      <c r="F260" s="5958"/>
      <c r="G260" s="5958"/>
      <c r="H260" s="3253"/>
      <c r="I260" s="5958"/>
      <c r="J260" s="595"/>
      <c r="K260" s="1978"/>
    </row>
    <row r="261" spans="1:11">
      <c r="A261" s="554"/>
      <c r="B261" s="5891"/>
      <c r="C261" s="532"/>
      <c r="D261" s="576"/>
      <c r="E261" s="582"/>
      <c r="F261" s="575"/>
      <c r="G261" s="575"/>
      <c r="H261" s="2200"/>
      <c r="I261" s="575"/>
      <c r="J261" s="585">
        <v>1500</v>
      </c>
      <c r="K261" s="1978">
        <f>K259+J261</f>
        <v>58389210</v>
      </c>
    </row>
    <row r="262" spans="1:11">
      <c r="A262" s="557"/>
      <c r="B262" s="5892" t="s">
        <v>2323</v>
      </c>
      <c r="C262" s="517" t="s">
        <v>815</v>
      </c>
      <c r="D262" s="5965" t="s">
        <v>160</v>
      </c>
      <c r="E262" s="5963" t="s">
        <v>162</v>
      </c>
      <c r="F262" s="5961"/>
      <c r="G262" s="5961">
        <v>455545</v>
      </c>
      <c r="H262" s="5961"/>
      <c r="I262" s="5961"/>
      <c r="J262" s="595"/>
      <c r="K262" s="1977">
        <f>K261-G262</f>
        <v>57933665</v>
      </c>
    </row>
    <row r="263" spans="1:11">
      <c r="A263" s="554"/>
      <c r="B263" s="5893"/>
      <c r="C263" s="563" t="s">
        <v>849</v>
      </c>
      <c r="D263" s="5966" t="s">
        <v>850</v>
      </c>
      <c r="E263" s="5964"/>
      <c r="F263" s="5962"/>
      <c r="G263" s="5962"/>
      <c r="H263" s="5962"/>
      <c r="I263" s="5962"/>
      <c r="J263" s="559"/>
      <c r="K263" s="1978"/>
    </row>
    <row r="264" spans="1:11">
      <c r="A264" s="554"/>
      <c r="B264" s="5891"/>
      <c r="C264" s="532"/>
      <c r="D264" s="576"/>
      <c r="E264" s="582"/>
      <c r="F264" s="575"/>
      <c r="G264" s="575"/>
      <c r="H264" s="600"/>
      <c r="I264" s="577"/>
      <c r="J264" s="585">
        <v>1800</v>
      </c>
      <c r="K264" s="1978">
        <f>K262+J264</f>
        <v>57935465</v>
      </c>
    </row>
    <row r="265" spans="1:11">
      <c r="A265" s="557"/>
      <c r="B265" s="5892"/>
      <c r="C265" s="556" t="s">
        <v>869</v>
      </c>
      <c r="D265" s="5965" t="s">
        <v>160</v>
      </c>
      <c r="E265" s="5963" t="s">
        <v>162</v>
      </c>
      <c r="F265" s="5961"/>
      <c r="G265" s="5961">
        <v>293485</v>
      </c>
      <c r="H265" s="534"/>
      <c r="I265" s="5961"/>
      <c r="J265" s="595"/>
      <c r="K265" s="2195">
        <f>K264-G265</f>
        <v>57641980</v>
      </c>
    </row>
    <row r="266" spans="1:11">
      <c r="A266" s="554"/>
      <c r="B266" s="5893"/>
      <c r="C266" s="555" t="s">
        <v>1781</v>
      </c>
      <c r="D266" s="5966" t="s">
        <v>850</v>
      </c>
      <c r="E266" s="5964"/>
      <c r="F266" s="5962"/>
      <c r="G266" s="5962"/>
      <c r="H266" s="515"/>
      <c r="I266" s="5962"/>
      <c r="J266" s="559"/>
      <c r="K266" s="2195"/>
    </row>
    <row r="267" spans="1:11">
      <c r="A267" s="554"/>
      <c r="B267" s="5891"/>
      <c r="C267" s="532"/>
      <c r="D267" s="576"/>
      <c r="E267" s="582"/>
      <c r="F267" s="577"/>
      <c r="G267" s="577"/>
      <c r="H267" s="600"/>
      <c r="I267" s="577"/>
      <c r="J267" s="585">
        <v>1650</v>
      </c>
      <c r="K267" s="5928">
        <f>K265+J267</f>
        <v>57643630</v>
      </c>
    </row>
    <row r="268" spans="1:11">
      <c r="A268" s="557"/>
      <c r="B268" s="5892"/>
      <c r="C268" s="474" t="s">
        <v>821</v>
      </c>
      <c r="D268" s="5965" t="s">
        <v>790</v>
      </c>
      <c r="E268" s="5963" t="s">
        <v>877</v>
      </c>
      <c r="F268" s="5961"/>
      <c r="G268" s="5967">
        <v>289154</v>
      </c>
      <c r="H268" s="537"/>
      <c r="I268" s="1975"/>
      <c r="J268" s="595"/>
      <c r="K268" s="1977">
        <f>K267-G268</f>
        <v>57354476</v>
      </c>
    </row>
    <row r="269" spans="1:11">
      <c r="A269" s="554"/>
      <c r="B269" s="5893"/>
      <c r="C269" s="477" t="s">
        <v>827</v>
      </c>
      <c r="D269" s="5966" t="s">
        <v>304</v>
      </c>
      <c r="E269" s="5964"/>
      <c r="F269" s="5962"/>
      <c r="G269" s="5968"/>
      <c r="H269" s="515"/>
      <c r="I269" s="1976"/>
      <c r="J269" s="595"/>
      <c r="K269" s="1978"/>
    </row>
    <row r="270" spans="1:11">
      <c r="A270" s="554"/>
      <c r="B270" s="5891"/>
      <c r="C270" s="532"/>
      <c r="D270" s="576"/>
      <c r="E270" s="582"/>
      <c r="F270" s="577"/>
      <c r="G270" s="577"/>
      <c r="H270" s="600"/>
      <c r="I270" s="2034"/>
      <c r="J270" s="585">
        <v>1800</v>
      </c>
      <c r="K270" s="2035">
        <f>K268+J270</f>
        <v>57356276</v>
      </c>
    </row>
    <row r="271" spans="1:11">
      <c r="A271" s="557"/>
      <c r="B271" s="5892"/>
      <c r="C271" s="474" t="s">
        <v>815</v>
      </c>
      <c r="D271" s="5965" t="s">
        <v>790</v>
      </c>
      <c r="E271" s="974" t="s">
        <v>877</v>
      </c>
      <c r="F271" s="5961"/>
      <c r="G271" s="5967">
        <v>8029</v>
      </c>
      <c r="H271" s="534"/>
      <c r="I271" s="1975"/>
      <c r="J271" s="595"/>
      <c r="K271" s="1977">
        <f>K270-G271</f>
        <v>57348247</v>
      </c>
    </row>
    <row r="272" spans="1:11">
      <c r="A272" s="554"/>
      <c r="B272" s="5893"/>
      <c r="C272" s="477" t="s">
        <v>828</v>
      </c>
      <c r="D272" s="5966" t="s">
        <v>304</v>
      </c>
      <c r="E272" s="5969"/>
      <c r="F272" s="5962"/>
      <c r="G272" s="5968"/>
      <c r="H272" s="515"/>
      <c r="I272" s="1976"/>
      <c r="J272" s="595"/>
      <c r="K272" s="1978"/>
    </row>
    <row r="273" spans="1:11">
      <c r="A273" s="554"/>
      <c r="B273" s="5891"/>
      <c r="C273" s="532"/>
      <c r="D273" s="576"/>
      <c r="E273" s="582"/>
      <c r="F273" s="577"/>
      <c r="G273" s="577"/>
      <c r="H273" s="600"/>
      <c r="I273" s="2034"/>
      <c r="J273" s="585">
        <v>1800</v>
      </c>
      <c r="K273" s="1978">
        <f>K271+J273</f>
        <v>57350047</v>
      </c>
    </row>
    <row r="274" spans="1:11">
      <c r="A274" s="557"/>
      <c r="B274" s="5892"/>
      <c r="C274" s="525" t="s">
        <v>781</v>
      </c>
      <c r="D274" s="5970" t="s">
        <v>790</v>
      </c>
      <c r="E274" s="5963" t="s">
        <v>877</v>
      </c>
      <c r="F274" s="5961"/>
      <c r="G274" s="5961">
        <v>29190</v>
      </c>
      <c r="H274" s="537"/>
      <c r="I274" s="1975"/>
      <c r="J274" s="595"/>
      <c r="K274" s="1977">
        <f>K273-G274</f>
        <v>57320857</v>
      </c>
    </row>
    <row r="275" spans="1:11">
      <c r="A275" s="554"/>
      <c r="B275" s="5893"/>
      <c r="C275" s="539" t="s">
        <v>789</v>
      </c>
      <c r="D275" s="540" t="s">
        <v>304</v>
      </c>
      <c r="E275" s="5964"/>
      <c r="F275" s="5962"/>
      <c r="G275" s="5962"/>
      <c r="H275" s="515"/>
      <c r="I275" s="1976"/>
      <c r="J275" s="595"/>
      <c r="K275" s="1978"/>
    </row>
    <row r="276" spans="1:11">
      <c r="A276" s="554"/>
      <c r="B276" s="5891"/>
      <c r="C276" s="532"/>
      <c r="D276" s="576"/>
      <c r="E276" s="582"/>
      <c r="F276" s="577"/>
      <c r="G276" s="577"/>
      <c r="H276" s="600"/>
      <c r="I276" s="2034"/>
      <c r="J276" s="585">
        <v>1500</v>
      </c>
      <c r="K276" s="1978">
        <f>K274+J276</f>
        <v>57322357</v>
      </c>
    </row>
    <row r="277" spans="1:11">
      <c r="A277" s="557"/>
      <c r="B277" s="5892"/>
      <c r="C277" s="525" t="s">
        <v>2021</v>
      </c>
      <c r="D277" s="5970" t="s">
        <v>790</v>
      </c>
      <c r="E277" s="5963" t="s">
        <v>877</v>
      </c>
      <c r="F277" s="5961"/>
      <c r="G277" s="5961">
        <v>33500</v>
      </c>
      <c r="H277" s="537"/>
      <c r="I277" s="1975"/>
      <c r="J277" s="595"/>
      <c r="K277" s="1977">
        <f>K276-G277</f>
        <v>57288857</v>
      </c>
    </row>
    <row r="278" spans="1:11">
      <c r="A278" s="554"/>
      <c r="B278" s="5893"/>
      <c r="C278" s="539" t="s">
        <v>1981</v>
      </c>
      <c r="D278" s="540" t="s">
        <v>304</v>
      </c>
      <c r="E278" s="5964"/>
      <c r="F278" s="5962"/>
      <c r="G278" s="5962"/>
      <c r="H278" s="515"/>
      <c r="I278" s="1976"/>
      <c r="J278" s="595"/>
      <c r="K278" s="1978"/>
    </row>
    <row r="279" spans="1:11">
      <c r="A279" s="554"/>
      <c r="B279" s="5891"/>
      <c r="C279" s="532"/>
      <c r="D279" s="576"/>
      <c r="E279" s="582"/>
      <c r="F279" s="577"/>
      <c r="G279" s="577"/>
      <c r="H279" s="600"/>
      <c r="I279" s="2034"/>
      <c r="J279" s="585">
        <v>750</v>
      </c>
      <c r="K279" s="1978">
        <f>K277+J279</f>
        <v>57289607</v>
      </c>
    </row>
    <row r="280" spans="1:11">
      <c r="A280" s="557"/>
      <c r="B280" s="5892"/>
      <c r="C280" s="525" t="s">
        <v>2218</v>
      </c>
      <c r="D280" s="5970" t="s">
        <v>790</v>
      </c>
      <c r="E280" s="5963" t="s">
        <v>877</v>
      </c>
      <c r="F280" s="5961"/>
      <c r="G280" s="5961">
        <v>42300</v>
      </c>
      <c r="H280" s="537"/>
      <c r="I280" s="1975"/>
      <c r="J280" s="595"/>
      <c r="K280" s="1977">
        <f>K279-G280</f>
        <v>57247307</v>
      </c>
    </row>
    <row r="281" spans="1:11">
      <c r="A281" s="554"/>
      <c r="B281" s="5893"/>
      <c r="C281" s="539" t="s">
        <v>2219</v>
      </c>
      <c r="D281" s="540" t="s">
        <v>304</v>
      </c>
      <c r="E281" s="5964"/>
      <c r="F281" s="5962"/>
      <c r="G281" s="5962"/>
      <c r="H281" s="515"/>
      <c r="I281" s="1976"/>
      <c r="J281" s="595"/>
      <c r="K281" s="1978"/>
    </row>
    <row r="282" spans="1:11">
      <c r="A282" s="554"/>
      <c r="B282" s="5891"/>
      <c r="C282" s="532"/>
      <c r="D282" s="576"/>
      <c r="E282" s="582"/>
      <c r="F282" s="577"/>
      <c r="G282" s="577"/>
      <c r="H282" s="600"/>
      <c r="I282" s="2034"/>
      <c r="J282" s="585">
        <v>750</v>
      </c>
      <c r="K282" s="1978">
        <f>K280+J282</f>
        <v>57248057</v>
      </c>
    </row>
    <row r="283" spans="1:11">
      <c r="A283" s="557"/>
      <c r="B283" s="5892"/>
      <c r="C283" s="556" t="s">
        <v>869</v>
      </c>
      <c r="D283" s="5965" t="s">
        <v>838</v>
      </c>
      <c r="E283" s="5963" t="s">
        <v>877</v>
      </c>
      <c r="F283" s="5961"/>
      <c r="G283" s="5961">
        <v>25000</v>
      </c>
      <c r="H283" s="5961"/>
      <c r="I283" s="5961"/>
      <c r="J283" s="595"/>
      <c r="K283" s="1977">
        <f>K282-G283</f>
        <v>57223057</v>
      </c>
    </row>
    <row r="284" spans="1:11">
      <c r="A284" s="554"/>
      <c r="B284" s="5893"/>
      <c r="C284" s="555" t="s">
        <v>1782</v>
      </c>
      <c r="D284" s="5966" t="s">
        <v>304</v>
      </c>
      <c r="E284" s="5964"/>
      <c r="F284" s="5962"/>
      <c r="G284" s="5962"/>
      <c r="H284" s="5962"/>
      <c r="I284" s="5962"/>
      <c r="J284" s="559"/>
      <c r="K284" s="1978"/>
    </row>
    <row r="285" spans="1:11">
      <c r="A285" s="554"/>
      <c r="B285" s="5891"/>
      <c r="C285" s="532"/>
      <c r="D285" s="576"/>
      <c r="E285" s="582"/>
      <c r="F285" s="577"/>
      <c r="G285" s="577"/>
      <c r="H285" s="600"/>
      <c r="I285" s="577"/>
      <c r="J285" s="604">
        <v>1650</v>
      </c>
      <c r="K285" s="1978">
        <f>K283+J285</f>
        <v>57224707</v>
      </c>
    </row>
    <row r="286" spans="1:11">
      <c r="A286" s="557"/>
      <c r="B286" s="5892"/>
      <c r="C286" s="474" t="s">
        <v>815</v>
      </c>
      <c r="D286" s="485" t="s">
        <v>1847</v>
      </c>
      <c r="E286" s="5963" t="s">
        <v>1848</v>
      </c>
      <c r="F286" s="5961"/>
      <c r="G286" s="5961">
        <v>558870</v>
      </c>
      <c r="H286" s="5976"/>
      <c r="I286" s="5961"/>
      <c r="J286" s="5972"/>
      <c r="K286" s="1977">
        <f>K285-G286</f>
        <v>56665837</v>
      </c>
    </row>
    <row r="287" spans="1:11">
      <c r="A287" s="554"/>
      <c r="B287" s="5893"/>
      <c r="C287" s="461" t="s">
        <v>1846</v>
      </c>
      <c r="D287" s="486" t="s">
        <v>1819</v>
      </c>
      <c r="E287" s="5964"/>
      <c r="F287" s="5962"/>
      <c r="G287" s="5962"/>
      <c r="H287" s="5977"/>
      <c r="I287" s="5962"/>
      <c r="J287" s="5973"/>
      <c r="K287" s="1978"/>
    </row>
    <row r="288" spans="1:11">
      <c r="A288" s="554"/>
      <c r="B288" s="5891"/>
      <c r="C288" s="532"/>
      <c r="D288" s="602"/>
      <c r="E288" s="605"/>
      <c r="F288" s="577"/>
      <c r="G288" s="577"/>
      <c r="H288" s="600"/>
      <c r="I288" s="577"/>
      <c r="J288" s="604">
        <v>1800</v>
      </c>
      <c r="K288" s="2035">
        <f>K286+J288</f>
        <v>56667637</v>
      </c>
    </row>
    <row r="289" spans="1:11">
      <c r="A289" s="557"/>
      <c r="B289" s="5892"/>
      <c r="C289" s="517" t="s">
        <v>1716</v>
      </c>
      <c r="D289" s="485" t="s">
        <v>1847</v>
      </c>
      <c r="E289" s="5963" t="s">
        <v>1848</v>
      </c>
      <c r="F289" s="5967"/>
      <c r="G289" s="5967">
        <v>42300</v>
      </c>
      <c r="H289" s="537"/>
      <c r="I289" s="1975"/>
      <c r="J289" s="595"/>
      <c r="K289" s="1977">
        <f>K288-G289</f>
        <v>56625337</v>
      </c>
    </row>
    <row r="290" spans="1:11">
      <c r="A290" s="554"/>
      <c r="B290" s="5893"/>
      <c r="C290" s="555" t="s">
        <v>1890</v>
      </c>
      <c r="D290" s="486" t="s">
        <v>1819</v>
      </c>
      <c r="E290" s="5964"/>
      <c r="F290" s="5968"/>
      <c r="G290" s="5968"/>
      <c r="H290" s="515"/>
      <c r="I290" s="1976"/>
      <c r="J290" s="595"/>
      <c r="K290" s="1978"/>
    </row>
    <row r="291" spans="1:11">
      <c r="A291" s="554"/>
      <c r="B291" s="5891"/>
      <c r="C291" s="532"/>
      <c r="D291" s="576"/>
      <c r="E291" s="582"/>
      <c r="F291" s="577"/>
      <c r="G291" s="577"/>
      <c r="H291" s="600"/>
      <c r="I291" s="2034"/>
      <c r="J291" s="585">
        <v>750</v>
      </c>
      <c r="K291" s="1978">
        <f>K289+J291</f>
        <v>56626087</v>
      </c>
    </row>
    <row r="292" spans="1:11">
      <c r="A292" s="557"/>
      <c r="B292" s="5892"/>
      <c r="C292" s="556" t="s">
        <v>869</v>
      </c>
      <c r="D292" s="485" t="s">
        <v>1847</v>
      </c>
      <c r="E292" s="5963" t="s">
        <v>1848</v>
      </c>
      <c r="F292" s="5961"/>
      <c r="G292" s="5961">
        <v>38860</v>
      </c>
      <c r="H292" s="537"/>
      <c r="I292" s="5961"/>
      <c r="J292" s="595"/>
      <c r="K292" s="1977">
        <f>K291-G292</f>
        <v>56587227</v>
      </c>
    </row>
    <row r="293" spans="1:11">
      <c r="A293" s="554"/>
      <c r="B293" s="5893"/>
      <c r="C293" s="555" t="s">
        <v>1849</v>
      </c>
      <c r="D293" s="486" t="s">
        <v>1819</v>
      </c>
      <c r="E293" s="5964"/>
      <c r="F293" s="5962"/>
      <c r="G293" s="5962"/>
      <c r="H293" s="515"/>
      <c r="I293" s="5962"/>
      <c r="J293" s="559"/>
      <c r="K293" s="1978"/>
    </row>
    <row r="294" spans="1:11">
      <c r="A294" s="554"/>
      <c r="B294" s="5891"/>
      <c r="C294" s="532"/>
      <c r="D294" s="576"/>
      <c r="E294" s="582"/>
      <c r="F294" s="577"/>
      <c r="G294" s="577"/>
      <c r="H294" s="600"/>
      <c r="I294" s="577"/>
      <c r="J294" s="585">
        <v>1650</v>
      </c>
      <c r="K294" s="1978">
        <f>K292+J294</f>
        <v>56588877</v>
      </c>
    </row>
    <row r="295" spans="1:11">
      <c r="A295" s="557"/>
      <c r="B295" s="5892"/>
      <c r="C295" s="556" t="s">
        <v>821</v>
      </c>
      <c r="D295" s="5965" t="s">
        <v>1339</v>
      </c>
      <c r="E295" s="1136" t="s">
        <v>1347</v>
      </c>
      <c r="F295" s="5961"/>
      <c r="G295" s="5961">
        <v>446916</v>
      </c>
      <c r="H295" s="534"/>
      <c r="I295" s="5961"/>
      <c r="J295" s="2070"/>
      <c r="K295" s="1977">
        <f>K294-G295</f>
        <v>56141961</v>
      </c>
    </row>
    <row r="296" spans="1:11">
      <c r="A296" s="554"/>
      <c r="B296" s="5893"/>
      <c r="C296" s="555" t="s">
        <v>1338</v>
      </c>
      <c r="D296" s="5966" t="s">
        <v>304</v>
      </c>
      <c r="E296" s="5969"/>
      <c r="F296" s="5962"/>
      <c r="G296" s="5962"/>
      <c r="H296" s="515"/>
      <c r="I296" s="5962"/>
      <c r="J296" s="2070"/>
      <c r="K296" s="1978"/>
    </row>
    <row r="297" spans="1:11">
      <c r="A297" s="554"/>
      <c r="B297" s="5891"/>
      <c r="C297" s="532"/>
      <c r="D297" s="576"/>
      <c r="E297" s="582"/>
      <c r="F297" s="577"/>
      <c r="G297" s="577"/>
      <c r="H297" s="600"/>
      <c r="I297" s="577"/>
      <c r="J297" s="585">
        <v>1800</v>
      </c>
      <c r="K297" s="1978">
        <f>K295+J297</f>
        <v>56143761</v>
      </c>
    </row>
    <row r="298" spans="1:11">
      <c r="A298" s="557"/>
      <c r="B298" s="5892"/>
      <c r="C298" s="556" t="s">
        <v>869</v>
      </c>
      <c r="D298" s="5965" t="s">
        <v>1339</v>
      </c>
      <c r="E298" s="1136" t="s">
        <v>1347</v>
      </c>
      <c r="F298" s="5961"/>
      <c r="G298" s="5961">
        <v>52500</v>
      </c>
      <c r="H298" s="537"/>
      <c r="I298" s="5961"/>
      <c r="J298" s="595"/>
      <c r="K298" s="1977">
        <f>K297-G298</f>
        <v>56091261</v>
      </c>
    </row>
    <row r="299" spans="1:11">
      <c r="A299" s="554"/>
      <c r="B299" s="5893"/>
      <c r="C299" s="555" t="s">
        <v>1433</v>
      </c>
      <c r="D299" s="5966" t="s">
        <v>304</v>
      </c>
      <c r="E299" s="5969"/>
      <c r="F299" s="5962"/>
      <c r="G299" s="5962"/>
      <c r="H299" s="515"/>
      <c r="I299" s="5962"/>
      <c r="J299" s="559"/>
      <c r="K299" s="1978"/>
    </row>
    <row r="300" spans="1:11">
      <c r="A300" s="554"/>
      <c r="B300" s="5891"/>
      <c r="C300" s="532"/>
      <c r="D300" s="576"/>
      <c r="E300" s="582"/>
      <c r="F300" s="577"/>
      <c r="G300" s="577"/>
      <c r="H300" s="600"/>
      <c r="I300" s="577"/>
      <c r="J300" s="585">
        <v>1650</v>
      </c>
      <c r="K300" s="2035">
        <f>K298+J300</f>
        <v>56092911</v>
      </c>
    </row>
    <row r="301" spans="1:11">
      <c r="A301" s="525"/>
      <c r="B301" s="5892"/>
      <c r="C301" s="474" t="s">
        <v>821</v>
      </c>
      <c r="D301" s="5965" t="s">
        <v>2061</v>
      </c>
      <c r="E301" s="5963" t="s">
        <v>2062</v>
      </c>
      <c r="F301" s="5961"/>
      <c r="G301" s="1975">
        <v>114783</v>
      </c>
      <c r="H301" s="537"/>
      <c r="I301" s="1975"/>
      <c r="J301" s="595"/>
      <c r="K301" s="1977">
        <f>K300-G301</f>
        <v>55978128</v>
      </c>
    </row>
    <row r="302" spans="1:11">
      <c r="A302" s="554"/>
      <c r="B302" s="5893"/>
      <c r="C302" s="477" t="s">
        <v>2056</v>
      </c>
      <c r="D302" s="5966" t="s">
        <v>1804</v>
      </c>
      <c r="E302" s="5964"/>
      <c r="F302" s="5962"/>
      <c r="G302" s="1976"/>
      <c r="H302" s="515"/>
      <c r="I302" s="1976"/>
      <c r="J302" s="595"/>
      <c r="K302" s="1978"/>
    </row>
    <row r="303" spans="1:11">
      <c r="A303" s="554"/>
      <c r="B303" s="5891"/>
      <c r="C303" s="532"/>
      <c r="D303" s="576"/>
      <c r="E303" s="582"/>
      <c r="F303" s="577"/>
      <c r="G303" s="2034"/>
      <c r="H303" s="600"/>
      <c r="I303" s="2034"/>
      <c r="J303" s="585">
        <v>1800</v>
      </c>
      <c r="K303" s="1978">
        <f>K301+J303</f>
        <v>55979928</v>
      </c>
    </row>
    <row r="304" spans="1:11">
      <c r="A304" s="557"/>
      <c r="B304" s="5892"/>
      <c r="C304" s="474" t="s">
        <v>815</v>
      </c>
      <c r="D304" s="5965" t="s">
        <v>2061</v>
      </c>
      <c r="E304" s="5963" t="s">
        <v>2062</v>
      </c>
      <c r="F304" s="5961"/>
      <c r="G304" s="1975">
        <v>119309</v>
      </c>
      <c r="H304" s="534"/>
      <c r="I304" s="1975"/>
      <c r="J304" s="595"/>
      <c r="K304" s="1977">
        <f>K303-G304</f>
        <v>55860619</v>
      </c>
    </row>
    <row r="305" spans="1:11">
      <c r="A305" s="554"/>
      <c r="B305" s="5893"/>
      <c r="C305" s="477" t="s">
        <v>2057</v>
      </c>
      <c r="D305" s="5966" t="s">
        <v>1804</v>
      </c>
      <c r="E305" s="5964"/>
      <c r="F305" s="5962"/>
      <c r="G305" s="1976"/>
      <c r="H305" s="515"/>
      <c r="I305" s="1976"/>
      <c r="J305" s="595"/>
      <c r="K305" s="1978"/>
    </row>
    <row r="306" spans="1:11">
      <c r="A306" s="554"/>
      <c r="B306" s="5891"/>
      <c r="C306" s="532"/>
      <c r="D306" s="576"/>
      <c r="E306" s="582"/>
      <c r="F306" s="577"/>
      <c r="G306" s="2034"/>
      <c r="H306" s="600"/>
      <c r="I306" s="2034"/>
      <c r="J306" s="585">
        <v>1800</v>
      </c>
      <c r="K306" s="2035">
        <f>K304+J306</f>
        <v>55862419</v>
      </c>
    </row>
    <row r="307" spans="1:11">
      <c r="A307" s="557"/>
      <c r="B307" s="5892"/>
      <c r="C307" s="525" t="s">
        <v>796</v>
      </c>
      <c r="D307" s="5965" t="s">
        <v>2061</v>
      </c>
      <c r="E307" s="5963" t="s">
        <v>2062</v>
      </c>
      <c r="F307" s="5961"/>
      <c r="G307" s="1975">
        <v>79800</v>
      </c>
      <c r="H307" s="537"/>
      <c r="I307" s="1975"/>
      <c r="J307" s="595"/>
      <c r="K307" s="1977">
        <f>K306-G307</f>
        <v>55782619</v>
      </c>
    </row>
    <row r="308" spans="1:11">
      <c r="A308" s="554"/>
      <c r="B308" s="5893"/>
      <c r="C308" s="539" t="s">
        <v>2058</v>
      </c>
      <c r="D308" s="5966" t="s">
        <v>1804</v>
      </c>
      <c r="E308" s="5964"/>
      <c r="F308" s="5962"/>
      <c r="G308" s="1976"/>
      <c r="H308" s="515"/>
      <c r="I308" s="1976"/>
      <c r="J308" s="595"/>
      <c r="K308" s="1978"/>
    </row>
    <row r="309" spans="1:11">
      <c r="A309" s="554"/>
      <c r="B309" s="5891"/>
      <c r="C309" s="532"/>
      <c r="D309" s="576"/>
      <c r="E309" s="582"/>
      <c r="F309" s="577"/>
      <c r="G309" s="2034"/>
      <c r="H309" s="600"/>
      <c r="I309" s="2034"/>
      <c r="J309" s="585">
        <v>750</v>
      </c>
      <c r="K309" s="1978">
        <f>K307+J309</f>
        <v>55783369</v>
      </c>
    </row>
    <row r="310" spans="1:11">
      <c r="A310" s="557"/>
      <c r="B310" s="5892"/>
      <c r="C310" s="525" t="s">
        <v>796</v>
      </c>
      <c r="D310" s="5965" t="s">
        <v>2061</v>
      </c>
      <c r="E310" s="5963" t="s">
        <v>2062</v>
      </c>
      <c r="F310" s="5961"/>
      <c r="G310" s="1975">
        <v>41300</v>
      </c>
      <c r="H310" s="537"/>
      <c r="I310" s="1975"/>
      <c r="J310" s="595"/>
      <c r="K310" s="1977">
        <f>K309-G310</f>
        <v>55742069</v>
      </c>
    </row>
    <row r="311" spans="1:11">
      <c r="A311" s="554"/>
      <c r="B311" s="5893"/>
      <c r="C311" s="539" t="s">
        <v>2059</v>
      </c>
      <c r="D311" s="5966" t="s">
        <v>1804</v>
      </c>
      <c r="E311" s="5964"/>
      <c r="F311" s="5962"/>
      <c r="G311" s="1976"/>
      <c r="H311" s="515"/>
      <c r="I311" s="1976"/>
      <c r="J311" s="595"/>
      <c r="K311" s="1978"/>
    </row>
    <row r="312" spans="1:11">
      <c r="A312" s="554"/>
      <c r="B312" s="5891"/>
      <c r="C312" s="532"/>
      <c r="D312" s="576"/>
      <c r="E312" s="582"/>
      <c r="F312" s="577"/>
      <c r="G312" s="2034"/>
      <c r="H312" s="600"/>
      <c r="I312" s="2034"/>
      <c r="J312" s="585">
        <v>750</v>
      </c>
      <c r="K312" s="1978">
        <f>K310+J312</f>
        <v>55742819</v>
      </c>
    </row>
    <row r="313" spans="1:11">
      <c r="A313" s="557"/>
      <c r="B313" s="5892"/>
      <c r="C313" s="556" t="s">
        <v>869</v>
      </c>
      <c r="D313" s="5965" t="s">
        <v>2061</v>
      </c>
      <c r="E313" s="5963" t="s">
        <v>2062</v>
      </c>
      <c r="F313" s="5961"/>
      <c r="G313" s="5961">
        <v>45185</v>
      </c>
      <c r="H313" s="5961"/>
      <c r="I313" s="5961"/>
      <c r="J313" s="595"/>
      <c r="K313" s="1977">
        <f>K312-G313</f>
        <v>55697634</v>
      </c>
    </row>
    <row r="314" spans="1:11">
      <c r="A314" s="554"/>
      <c r="B314" s="5893"/>
      <c r="C314" s="555" t="s">
        <v>2060</v>
      </c>
      <c r="D314" s="5966" t="s">
        <v>1804</v>
      </c>
      <c r="E314" s="5964"/>
      <c r="F314" s="5962"/>
      <c r="G314" s="5962"/>
      <c r="H314" s="5962"/>
      <c r="I314" s="5962"/>
      <c r="J314" s="559"/>
      <c r="K314" s="1978"/>
    </row>
    <row r="315" spans="1:11">
      <c r="A315" s="554"/>
      <c r="B315" s="5891"/>
      <c r="C315" s="532"/>
      <c r="D315" s="576"/>
      <c r="E315" s="582"/>
      <c r="F315" s="577"/>
      <c r="G315" s="577"/>
      <c r="H315" s="600"/>
      <c r="I315" s="577"/>
      <c r="J315" s="604">
        <v>1650</v>
      </c>
      <c r="K315" s="2080">
        <f>K313+J315</f>
        <v>55699284</v>
      </c>
    </row>
    <row r="316" spans="1:11">
      <c r="A316" s="557"/>
      <c r="B316" s="5892"/>
      <c r="C316" s="556" t="s">
        <v>869</v>
      </c>
      <c r="D316" s="485" t="s">
        <v>46</v>
      </c>
      <c r="E316" s="5963"/>
      <c r="F316" s="5961"/>
      <c r="G316" s="5961"/>
      <c r="H316" s="5961">
        <v>453963</v>
      </c>
      <c r="I316" s="5961"/>
      <c r="J316" s="595"/>
      <c r="K316" s="1977">
        <f>K315-H316</f>
        <v>55245321</v>
      </c>
    </row>
    <row r="317" spans="1:11">
      <c r="A317" s="554"/>
      <c r="B317" s="5893"/>
      <c r="C317" s="555" t="s">
        <v>1778</v>
      </c>
      <c r="D317" s="519" t="s">
        <v>2084</v>
      </c>
      <c r="E317" s="5964"/>
      <c r="F317" s="5962"/>
      <c r="G317" s="5962"/>
      <c r="H317" s="515"/>
      <c r="I317" s="5962"/>
      <c r="J317" s="559"/>
      <c r="K317" s="1978"/>
    </row>
    <row r="318" spans="1:11">
      <c r="A318" s="554"/>
      <c r="B318" s="5891"/>
      <c r="C318" s="532"/>
      <c r="D318" s="576"/>
      <c r="E318" s="582"/>
      <c r="F318" s="577"/>
      <c r="G318" s="577"/>
      <c r="H318" s="600"/>
      <c r="I318" s="577"/>
      <c r="J318" s="585">
        <v>1650</v>
      </c>
      <c r="K318" s="1978">
        <f>K316+J318</f>
        <v>55246971</v>
      </c>
    </row>
    <row r="319" spans="1:11">
      <c r="A319" s="557"/>
      <c r="B319" s="5892"/>
      <c r="C319" s="556" t="s">
        <v>869</v>
      </c>
      <c r="D319" s="485" t="s">
        <v>267</v>
      </c>
      <c r="E319" s="5963" t="s">
        <v>271</v>
      </c>
      <c r="F319" s="5961"/>
      <c r="G319" s="5961">
        <v>341500</v>
      </c>
      <c r="H319" s="5961"/>
      <c r="I319" s="5961"/>
      <c r="J319" s="5972"/>
      <c r="K319" s="1977">
        <f>K318-G319</f>
        <v>54905471</v>
      </c>
    </row>
    <row r="320" spans="1:11">
      <c r="A320" s="554"/>
      <c r="B320" s="5893"/>
      <c r="C320" s="555" t="s">
        <v>2162</v>
      </c>
      <c r="D320" s="486" t="s">
        <v>304</v>
      </c>
      <c r="E320" s="5964"/>
      <c r="F320" s="5962"/>
      <c r="G320" s="5968"/>
      <c r="H320" s="5962"/>
      <c r="I320" s="5962"/>
      <c r="J320" s="5973"/>
      <c r="K320" s="1978"/>
    </row>
    <row r="321" spans="1:11">
      <c r="A321" s="554"/>
      <c r="B321" s="533"/>
      <c r="C321" s="532"/>
      <c r="D321" s="576"/>
      <c r="E321" s="582"/>
      <c r="F321" s="577"/>
      <c r="G321" s="577"/>
      <c r="H321" s="600"/>
      <c r="I321" s="577"/>
      <c r="J321" s="604">
        <v>1650</v>
      </c>
      <c r="K321" s="1978">
        <f>K319+J321</f>
        <v>54907121</v>
      </c>
    </row>
    <row r="322" spans="1:11">
      <c r="A322" s="557"/>
      <c r="B322" s="5892"/>
      <c r="C322" s="562" t="s">
        <v>815</v>
      </c>
      <c r="D322" s="5965" t="s">
        <v>2135</v>
      </c>
      <c r="E322" s="5963" t="s">
        <v>2137</v>
      </c>
      <c r="F322" s="5961"/>
      <c r="G322" s="5961">
        <v>172794</v>
      </c>
      <c r="H322" s="5961"/>
      <c r="I322" s="5961"/>
      <c r="J322" s="5972"/>
      <c r="K322" s="1977">
        <f>K321-G322</f>
        <v>54734327</v>
      </c>
    </row>
    <row r="323" spans="1:11">
      <c r="A323" s="554"/>
      <c r="B323" s="5893"/>
      <c r="C323" s="553" t="s">
        <v>2154</v>
      </c>
      <c r="D323" s="5966" t="s">
        <v>2136</v>
      </c>
      <c r="E323" s="5964"/>
      <c r="F323" s="5962"/>
      <c r="G323" s="5962"/>
      <c r="H323" s="5962"/>
      <c r="I323" s="5962"/>
      <c r="J323" s="5973"/>
      <c r="K323" s="1978"/>
    </row>
    <row r="324" spans="1:11">
      <c r="A324" s="554"/>
      <c r="B324" s="533"/>
      <c r="C324" s="532"/>
      <c r="D324" s="576"/>
      <c r="E324" s="582"/>
      <c r="F324" s="577"/>
      <c r="G324" s="577"/>
      <c r="H324" s="600"/>
      <c r="I324" s="577"/>
      <c r="J324" s="604">
        <v>1800</v>
      </c>
      <c r="K324" s="2035">
        <f>K322+J324</f>
        <v>54736127</v>
      </c>
    </row>
    <row r="325" spans="1:11">
      <c r="A325" s="525" t="s">
        <v>356</v>
      </c>
      <c r="B325" s="5892"/>
      <c r="C325" s="556" t="s">
        <v>796</v>
      </c>
      <c r="D325" s="5965" t="s">
        <v>2135</v>
      </c>
      <c r="E325" s="5963" t="s">
        <v>2137</v>
      </c>
      <c r="F325" s="5961"/>
      <c r="G325" s="5961">
        <v>42300</v>
      </c>
      <c r="H325" s="5961"/>
      <c r="I325" s="5961"/>
      <c r="J325" s="5972"/>
      <c r="K325" s="1977">
        <f>K324-G325</f>
        <v>54693827</v>
      </c>
    </row>
    <row r="326" spans="1:11">
      <c r="A326" s="554"/>
      <c r="B326" s="5893"/>
      <c r="C326" s="477" t="s">
        <v>2133</v>
      </c>
      <c r="D326" s="5966" t="s">
        <v>2136</v>
      </c>
      <c r="E326" s="5964"/>
      <c r="F326" s="5962"/>
      <c r="G326" s="5962"/>
      <c r="H326" s="5962"/>
      <c r="I326" s="5962"/>
      <c r="J326" s="5973"/>
      <c r="K326" s="1978"/>
    </row>
    <row r="327" spans="1:11">
      <c r="A327" s="554"/>
      <c r="B327" s="5891"/>
      <c r="C327" s="532"/>
      <c r="D327" s="576"/>
      <c r="E327" s="582"/>
      <c r="F327" s="577"/>
      <c r="G327" s="577"/>
      <c r="H327" s="600"/>
      <c r="I327" s="577"/>
      <c r="J327" s="604">
        <v>750</v>
      </c>
      <c r="K327" s="1978">
        <f>K325+J327</f>
        <v>54694577</v>
      </c>
    </row>
    <row r="328" spans="1:11">
      <c r="A328" s="557"/>
      <c r="B328" s="5892"/>
      <c r="C328" s="556" t="s">
        <v>796</v>
      </c>
      <c r="D328" s="5965" t="s">
        <v>2135</v>
      </c>
      <c r="E328" s="5963" t="s">
        <v>2137</v>
      </c>
      <c r="F328" s="5961"/>
      <c r="G328" s="5961">
        <v>42300</v>
      </c>
      <c r="H328" s="5961"/>
      <c r="I328" s="5961"/>
      <c r="J328" s="5972"/>
      <c r="K328" s="1977">
        <f>K327-G328</f>
        <v>54652277</v>
      </c>
    </row>
    <row r="329" spans="1:11">
      <c r="A329" s="554"/>
      <c r="B329" s="5893"/>
      <c r="C329" s="477" t="s">
        <v>2134</v>
      </c>
      <c r="D329" s="5966" t="s">
        <v>2136</v>
      </c>
      <c r="E329" s="5964"/>
      <c r="F329" s="5962"/>
      <c r="G329" s="5962"/>
      <c r="H329" s="5962"/>
      <c r="I329" s="5962"/>
      <c r="J329" s="5973"/>
      <c r="K329" s="1978"/>
    </row>
    <row r="330" spans="1:11">
      <c r="A330" s="554"/>
      <c r="B330" s="5891"/>
      <c r="C330" s="532"/>
      <c r="D330" s="576"/>
      <c r="E330" s="582"/>
      <c r="F330" s="577"/>
      <c r="G330" s="577"/>
      <c r="H330" s="600"/>
      <c r="I330" s="577"/>
      <c r="J330" s="604">
        <v>750</v>
      </c>
      <c r="K330" s="1978">
        <f>K328+J330</f>
        <v>54653027</v>
      </c>
    </row>
    <row r="331" spans="1:11">
      <c r="A331" s="557"/>
      <c r="B331" s="5892"/>
      <c r="C331" s="556" t="s">
        <v>869</v>
      </c>
      <c r="D331" s="5965" t="s">
        <v>2135</v>
      </c>
      <c r="E331" s="5963" t="s">
        <v>2137</v>
      </c>
      <c r="F331" s="5961"/>
      <c r="G331" s="5961">
        <v>65077</v>
      </c>
      <c r="H331" s="5961"/>
      <c r="I331" s="5961"/>
      <c r="J331" s="5972"/>
      <c r="K331" s="1977">
        <f>K330-G331</f>
        <v>54587950</v>
      </c>
    </row>
    <row r="332" spans="1:11">
      <c r="A332" s="554"/>
      <c r="B332" s="5893"/>
      <c r="C332" s="555" t="s">
        <v>2155</v>
      </c>
      <c r="D332" s="5966" t="s">
        <v>2136</v>
      </c>
      <c r="E332" s="5964"/>
      <c r="F332" s="5962"/>
      <c r="G332" s="5962"/>
      <c r="H332" s="5962"/>
      <c r="I332" s="5962"/>
      <c r="J332" s="5973"/>
      <c r="K332" s="1978"/>
    </row>
    <row r="333" spans="1:11">
      <c r="A333" s="554"/>
      <c r="B333" s="5891"/>
      <c r="C333" s="532"/>
      <c r="D333" s="576"/>
      <c r="E333" s="582"/>
      <c r="F333" s="577"/>
      <c r="G333" s="577"/>
      <c r="H333" s="600"/>
      <c r="I333" s="577"/>
      <c r="J333" s="604">
        <v>1650</v>
      </c>
      <c r="K333" s="1978">
        <f>K331+J333</f>
        <v>54589600</v>
      </c>
    </row>
    <row r="334" spans="1:11">
      <c r="A334" s="557"/>
      <c r="B334" s="5892"/>
      <c r="C334" s="474" t="s">
        <v>815</v>
      </c>
      <c r="D334" s="5965" t="s">
        <v>46</v>
      </c>
      <c r="E334" s="5963"/>
      <c r="F334" s="5961"/>
      <c r="G334" s="5961"/>
      <c r="H334" s="537"/>
      <c r="I334" s="5961">
        <v>5138610</v>
      </c>
      <c r="J334" s="595"/>
      <c r="K334" s="1977">
        <f>K333-I334</f>
        <v>49450990</v>
      </c>
    </row>
    <row r="335" spans="1:11">
      <c r="A335" s="554"/>
      <c r="B335" s="5893"/>
      <c r="C335" s="477" t="s">
        <v>889</v>
      </c>
      <c r="D335" s="5966"/>
      <c r="E335" s="5964"/>
      <c r="F335" s="5962"/>
      <c r="G335" s="5962"/>
      <c r="H335" s="515"/>
      <c r="I335" s="5962"/>
      <c r="J335" s="559"/>
      <c r="K335" s="1978"/>
    </row>
    <row r="336" spans="1:11">
      <c r="A336" s="554"/>
      <c r="B336" s="5891"/>
      <c r="C336" s="532"/>
      <c r="D336" s="576"/>
      <c r="E336" s="582"/>
      <c r="F336" s="600"/>
      <c r="G336" s="600"/>
      <c r="H336" s="600"/>
      <c r="I336" s="600"/>
      <c r="J336" s="604">
        <v>1800</v>
      </c>
      <c r="K336" s="1978">
        <f>K334+J336</f>
        <v>49452790</v>
      </c>
    </row>
    <row r="337" spans="1:11">
      <c r="A337" s="557"/>
      <c r="B337" s="5892"/>
      <c r="C337" s="556" t="s">
        <v>2324</v>
      </c>
      <c r="D337" s="5965" t="s">
        <v>906</v>
      </c>
      <c r="E337" s="5963"/>
      <c r="F337" s="5971"/>
      <c r="G337" s="5961"/>
      <c r="H337" s="5961"/>
      <c r="I337" s="5961">
        <v>205780</v>
      </c>
      <c r="J337" s="5972"/>
      <c r="K337" s="1977">
        <f>K336-I337</f>
        <v>49247010</v>
      </c>
    </row>
    <row r="338" spans="1:11">
      <c r="A338" s="554"/>
      <c r="B338" s="5893"/>
      <c r="C338" s="555" t="s">
        <v>1056</v>
      </c>
      <c r="D338" s="5966"/>
      <c r="E338" s="5964"/>
      <c r="F338" s="5962"/>
      <c r="G338" s="5962"/>
      <c r="H338" s="5962"/>
      <c r="I338" s="5962"/>
      <c r="J338" s="5973"/>
      <c r="K338" s="1978"/>
    </row>
    <row r="339" spans="1:11">
      <c r="A339" s="554"/>
      <c r="B339" s="5891"/>
      <c r="C339" s="532"/>
      <c r="D339" s="576"/>
      <c r="E339" s="605"/>
      <c r="F339" s="577"/>
      <c r="G339" s="577"/>
      <c r="H339" s="586"/>
      <c r="I339" s="577"/>
      <c r="J339" s="585">
        <v>1800</v>
      </c>
      <c r="K339" s="1978">
        <f>K337+J339</f>
        <v>49248810</v>
      </c>
    </row>
    <row r="340" spans="1:11">
      <c r="A340" s="557"/>
      <c r="B340" s="5892"/>
      <c r="C340" s="556" t="s">
        <v>1710</v>
      </c>
      <c r="D340" s="485" t="s">
        <v>46</v>
      </c>
      <c r="E340" s="5963"/>
      <c r="F340" s="5971"/>
      <c r="G340" s="5961"/>
      <c r="H340" s="5961"/>
      <c r="I340" s="5961">
        <v>150140</v>
      </c>
      <c r="J340" s="595"/>
      <c r="K340" s="1977">
        <f>K339-I340</f>
        <v>49098670</v>
      </c>
    </row>
    <row r="341" spans="1:11">
      <c r="A341" s="554"/>
      <c r="B341" s="5893"/>
      <c r="C341" s="555" t="s">
        <v>1772</v>
      </c>
      <c r="D341" s="486"/>
      <c r="E341" s="5964"/>
      <c r="F341" s="5962"/>
      <c r="G341" s="5962"/>
      <c r="H341" s="5962"/>
      <c r="I341" s="5962"/>
      <c r="J341" s="559"/>
      <c r="K341" s="1978"/>
    </row>
    <row r="342" spans="1:11">
      <c r="A342" s="554"/>
      <c r="B342" s="5891"/>
      <c r="C342" s="532"/>
      <c r="D342" s="576"/>
      <c r="E342" s="582"/>
      <c r="F342" s="575"/>
      <c r="G342" s="577"/>
      <c r="H342" s="600"/>
      <c r="I342" s="577"/>
      <c r="J342" s="585">
        <v>1500</v>
      </c>
      <c r="K342" s="1978">
        <f>K340+J342</f>
        <v>49100170</v>
      </c>
    </row>
    <row r="343" spans="1:11">
      <c r="A343" s="557"/>
      <c r="B343" s="5892"/>
      <c r="C343" s="556" t="s">
        <v>2325</v>
      </c>
      <c r="D343" s="485" t="s">
        <v>46</v>
      </c>
      <c r="E343" s="5963"/>
      <c r="F343" s="5971"/>
      <c r="G343" s="5961"/>
      <c r="H343" s="5961"/>
      <c r="I343" s="5961">
        <v>128140</v>
      </c>
      <c r="J343" s="595"/>
      <c r="K343" s="1977">
        <f>K342-I343</f>
        <v>48972030</v>
      </c>
    </row>
    <row r="344" spans="1:11">
      <c r="A344" s="554"/>
      <c r="B344" s="5893"/>
      <c r="C344" s="555" t="s">
        <v>1773</v>
      </c>
      <c r="D344" s="519"/>
      <c r="E344" s="5964"/>
      <c r="F344" s="5962"/>
      <c r="G344" s="5962"/>
      <c r="H344" s="5962"/>
      <c r="I344" s="5962"/>
      <c r="J344" s="559"/>
      <c r="K344" s="1978"/>
    </row>
    <row r="345" spans="1:11">
      <c r="A345" s="554"/>
      <c r="B345" s="5891"/>
      <c r="C345" s="532"/>
      <c r="D345" s="576"/>
      <c r="E345" s="582"/>
      <c r="F345" s="577"/>
      <c r="G345" s="577"/>
      <c r="H345" s="600"/>
      <c r="I345" s="577"/>
      <c r="J345" s="585">
        <v>1500</v>
      </c>
      <c r="K345" s="1978">
        <f>K343+J345</f>
        <v>48973530</v>
      </c>
    </row>
    <row r="346" spans="1:11">
      <c r="A346" s="557"/>
      <c r="B346" s="5892"/>
      <c r="C346" s="556" t="s">
        <v>869</v>
      </c>
      <c r="D346" s="485" t="s">
        <v>46</v>
      </c>
      <c r="E346" s="974"/>
      <c r="F346" s="5971"/>
      <c r="G346" s="5961"/>
      <c r="H346" s="5961"/>
      <c r="I346" s="5961">
        <v>124067</v>
      </c>
      <c r="J346" s="595"/>
      <c r="K346" s="1977">
        <f>K345-I346</f>
        <v>48849463</v>
      </c>
    </row>
    <row r="347" spans="1:11">
      <c r="A347" s="554"/>
      <c r="B347" s="5893"/>
      <c r="C347" s="555" t="s">
        <v>1775</v>
      </c>
      <c r="D347" s="519"/>
      <c r="E347" s="5964"/>
      <c r="F347" s="5962"/>
      <c r="G347" s="5962"/>
      <c r="H347" s="5962"/>
      <c r="I347" s="5962"/>
      <c r="J347" s="559"/>
      <c r="K347" s="1978"/>
    </row>
    <row r="348" spans="1:11">
      <c r="A348" s="554"/>
      <c r="B348" s="5891"/>
      <c r="C348" s="532"/>
      <c r="D348" s="576"/>
      <c r="E348" s="582"/>
      <c r="F348" s="575"/>
      <c r="G348" s="600"/>
      <c r="H348" s="600"/>
      <c r="I348" s="577"/>
      <c r="J348" s="585">
        <v>1650</v>
      </c>
      <c r="K348" s="1978">
        <f>K346+J348</f>
        <v>48851113</v>
      </c>
    </row>
    <row r="349" spans="1:11">
      <c r="A349" s="557"/>
      <c r="B349" s="5892"/>
      <c r="C349" s="556" t="s">
        <v>869</v>
      </c>
      <c r="D349" s="485" t="s">
        <v>46</v>
      </c>
      <c r="E349" s="5963"/>
      <c r="F349" s="5971"/>
      <c r="G349" s="5961"/>
      <c r="H349" s="5961"/>
      <c r="I349" s="5961">
        <v>161263</v>
      </c>
      <c r="J349" s="595"/>
      <c r="K349" s="1977">
        <f>K348-I349</f>
        <v>48689850</v>
      </c>
    </row>
    <row r="350" spans="1:11">
      <c r="A350" s="554"/>
      <c r="B350" s="5893"/>
      <c r="C350" s="555" t="s">
        <v>1776</v>
      </c>
      <c r="D350" s="519"/>
      <c r="E350" s="5964"/>
      <c r="F350" s="5962"/>
      <c r="G350" s="5962"/>
      <c r="H350" s="5962"/>
      <c r="I350" s="5962"/>
      <c r="J350" s="559"/>
      <c r="K350" s="1978"/>
    </row>
    <row r="351" spans="1:11">
      <c r="A351" s="554"/>
      <c r="B351" s="5891"/>
      <c r="C351" s="532"/>
      <c r="D351" s="576"/>
      <c r="E351" s="582"/>
      <c r="F351" s="575"/>
      <c r="G351" s="575"/>
      <c r="H351" s="600"/>
      <c r="I351" s="577"/>
      <c r="J351" s="585">
        <v>1650</v>
      </c>
      <c r="K351" s="1978">
        <f>K349+J351</f>
        <v>48691500</v>
      </c>
    </row>
    <row r="352" spans="1:11">
      <c r="A352" s="557"/>
      <c r="B352" s="5892"/>
      <c r="C352" s="556" t="s">
        <v>869</v>
      </c>
      <c r="D352" s="485" t="s">
        <v>46</v>
      </c>
      <c r="E352" s="5963"/>
      <c r="F352" s="5971"/>
      <c r="G352" s="5961"/>
      <c r="H352" s="534"/>
      <c r="I352" s="5961">
        <v>646302</v>
      </c>
      <c r="J352" s="595"/>
      <c r="K352" s="1977">
        <f>K351-I352</f>
        <v>48045198</v>
      </c>
    </row>
    <row r="353" spans="1:11">
      <c r="A353" s="554"/>
      <c r="B353" s="5893"/>
      <c r="C353" s="555" t="s">
        <v>1777</v>
      </c>
      <c r="D353" s="519"/>
      <c r="E353" s="5964"/>
      <c r="F353" s="5962"/>
      <c r="G353" s="5962"/>
      <c r="H353" s="515"/>
      <c r="I353" s="5962"/>
      <c r="J353" s="559"/>
      <c r="K353" s="1978"/>
    </row>
    <row r="354" spans="1:11">
      <c r="A354" s="554"/>
      <c r="B354" s="5891"/>
      <c r="C354" s="532"/>
      <c r="D354" s="576"/>
      <c r="E354" s="582"/>
      <c r="F354" s="577"/>
      <c r="G354" s="577"/>
      <c r="H354" s="600"/>
      <c r="I354" s="577"/>
      <c r="J354" s="585">
        <v>1650</v>
      </c>
      <c r="K354" s="2080">
        <f>K352+J354</f>
        <v>48046848</v>
      </c>
    </row>
    <row r="355" spans="1:11">
      <c r="A355" s="557"/>
      <c r="B355" s="5892"/>
      <c r="C355" s="556" t="s">
        <v>2326</v>
      </c>
      <c r="D355" s="485" t="s">
        <v>46</v>
      </c>
      <c r="E355" s="974"/>
      <c r="F355" s="5971"/>
      <c r="G355" s="5961"/>
      <c r="H355" s="5961"/>
      <c r="I355" s="5961">
        <v>176360</v>
      </c>
      <c r="J355" s="595"/>
      <c r="K355" s="1977">
        <f>K354-I355</f>
        <v>47870488</v>
      </c>
    </row>
    <row r="356" spans="1:11">
      <c r="A356" s="554"/>
      <c r="B356" s="5893"/>
      <c r="C356" s="555" t="s">
        <v>1779</v>
      </c>
      <c r="D356" s="5966"/>
      <c r="E356" s="5969"/>
      <c r="F356" s="5962"/>
      <c r="G356" s="5962"/>
      <c r="H356" s="5962"/>
      <c r="I356" s="5962"/>
      <c r="J356" s="559"/>
      <c r="K356" s="1978"/>
    </row>
    <row r="357" spans="1:11">
      <c r="A357" s="554"/>
      <c r="B357" s="5891"/>
      <c r="C357" s="532"/>
      <c r="D357" s="576"/>
      <c r="E357" s="582"/>
      <c r="F357" s="575"/>
      <c r="G357" s="575"/>
      <c r="H357" s="600"/>
      <c r="I357" s="577"/>
      <c r="J357" s="585">
        <v>1650</v>
      </c>
      <c r="K357" s="1978">
        <f>K355+J357</f>
        <v>47872138</v>
      </c>
    </row>
    <row r="358" spans="1:11">
      <c r="A358" s="525"/>
      <c r="B358" s="5892"/>
      <c r="C358" s="556" t="s">
        <v>2327</v>
      </c>
      <c r="D358" s="485" t="s">
        <v>46</v>
      </c>
      <c r="E358" s="1136"/>
      <c r="F358" s="5971"/>
      <c r="G358" s="5961"/>
      <c r="H358" s="534"/>
      <c r="I358" s="5961">
        <v>38860</v>
      </c>
      <c r="J358" s="464"/>
      <c r="K358" s="1977">
        <f>K357-I358</f>
        <v>47833278</v>
      </c>
    </row>
    <row r="359" spans="1:11">
      <c r="A359" s="554"/>
      <c r="B359" s="5893"/>
      <c r="C359" s="555" t="s">
        <v>1780</v>
      </c>
      <c r="D359" s="5966"/>
      <c r="E359" s="5969"/>
      <c r="F359" s="5962"/>
      <c r="G359" s="5962"/>
      <c r="H359" s="515"/>
      <c r="I359" s="5962"/>
      <c r="J359" s="559"/>
      <c r="K359" s="1978"/>
    </row>
    <row r="360" spans="1:11">
      <c r="A360" s="554"/>
      <c r="B360" s="5891"/>
      <c r="C360" s="532"/>
      <c r="D360" s="576"/>
      <c r="E360" s="582"/>
      <c r="F360" s="577"/>
      <c r="G360" s="577"/>
      <c r="H360" s="600"/>
      <c r="I360" s="577"/>
      <c r="J360" s="585">
        <v>1650</v>
      </c>
      <c r="K360" s="2035">
        <f>K358+J360</f>
        <v>47834928</v>
      </c>
    </row>
    <row r="361" spans="1:11">
      <c r="A361" s="557"/>
      <c r="B361" s="5892"/>
      <c r="C361" s="556" t="s">
        <v>815</v>
      </c>
      <c r="D361" s="5965" t="s">
        <v>2131</v>
      </c>
      <c r="E361" s="5963" t="s">
        <v>2132</v>
      </c>
      <c r="F361" s="5971"/>
      <c r="G361" s="5961">
        <v>151458</v>
      </c>
      <c r="H361" s="5961"/>
      <c r="I361" s="5961"/>
      <c r="J361" s="595"/>
      <c r="K361" s="1977">
        <f>K360-G361</f>
        <v>47683470</v>
      </c>
    </row>
    <row r="362" spans="1:11">
      <c r="A362" s="554"/>
      <c r="B362" s="5893"/>
      <c r="C362" s="555" t="s">
        <v>2328</v>
      </c>
      <c r="D362" s="5966" t="s">
        <v>1819</v>
      </c>
      <c r="E362" s="5964"/>
      <c r="F362" s="5962"/>
      <c r="G362" s="5962"/>
      <c r="H362" s="5962"/>
      <c r="I362" s="5962"/>
      <c r="J362" s="559"/>
      <c r="K362" s="1978"/>
    </row>
    <row r="363" spans="1:11">
      <c r="A363" s="554"/>
      <c r="B363" s="533"/>
      <c r="C363" s="532"/>
      <c r="D363" s="576"/>
      <c r="E363" s="582"/>
      <c r="F363" s="575"/>
      <c r="G363" s="575"/>
      <c r="H363" s="600"/>
      <c r="I363" s="577"/>
      <c r="J363" s="585">
        <v>1800</v>
      </c>
      <c r="K363" s="1978">
        <f>K361+J363</f>
        <v>47685270</v>
      </c>
    </row>
    <row r="364" spans="1:11">
      <c r="A364" s="9515"/>
      <c r="B364" s="5892"/>
      <c r="C364" s="556" t="s">
        <v>2329</v>
      </c>
      <c r="D364" s="5965" t="s">
        <v>2131</v>
      </c>
      <c r="E364" s="5963" t="s">
        <v>2132</v>
      </c>
      <c r="F364" s="5961"/>
      <c r="G364" s="5961">
        <v>42668</v>
      </c>
      <c r="H364" s="537"/>
      <c r="I364" s="5961"/>
      <c r="J364" s="595"/>
      <c r="K364" s="1977">
        <f>K363-G364</f>
        <v>47642602</v>
      </c>
    </row>
    <row r="365" spans="1:11">
      <c r="A365" s="9516"/>
      <c r="B365" s="5893"/>
      <c r="C365" s="555" t="s">
        <v>2330</v>
      </c>
      <c r="D365" s="5966" t="s">
        <v>1819</v>
      </c>
      <c r="E365" s="5964"/>
      <c r="F365" s="5962"/>
      <c r="G365" s="5962"/>
      <c r="H365" s="515"/>
      <c r="I365" s="5962"/>
      <c r="J365" s="559"/>
      <c r="K365" s="1978"/>
    </row>
    <row r="366" spans="1:11">
      <c r="A366" s="554"/>
      <c r="B366" s="5891"/>
      <c r="C366" s="532"/>
      <c r="D366" s="576"/>
      <c r="E366" s="582"/>
      <c r="F366" s="577"/>
      <c r="G366" s="577"/>
      <c r="H366" s="600"/>
      <c r="I366" s="577"/>
      <c r="J366" s="585">
        <v>1500</v>
      </c>
      <c r="K366" s="1978">
        <f>K364+J366</f>
        <v>47644102</v>
      </c>
    </row>
    <row r="367" spans="1:11">
      <c r="A367" s="9515"/>
      <c r="B367" s="5892"/>
      <c r="C367" s="474" t="s">
        <v>815</v>
      </c>
      <c r="D367" s="5965" t="s">
        <v>1586</v>
      </c>
      <c r="E367" s="5963" t="s">
        <v>1637</v>
      </c>
      <c r="F367" s="5961"/>
      <c r="G367" s="5961">
        <v>85666</v>
      </c>
      <c r="H367" s="5961"/>
      <c r="I367" s="5961"/>
      <c r="J367" s="5972"/>
      <c r="K367" s="1977">
        <f>K366-G367</f>
        <v>47558436</v>
      </c>
    </row>
    <row r="368" spans="1:11">
      <c r="A368" s="9516"/>
      <c r="B368" s="5893"/>
      <c r="C368" s="477" t="s">
        <v>1585</v>
      </c>
      <c r="D368" s="5966" t="s">
        <v>729</v>
      </c>
      <c r="E368" s="5964"/>
      <c r="F368" s="5962"/>
      <c r="G368" s="5962"/>
      <c r="H368" s="5962"/>
      <c r="I368" s="5962"/>
      <c r="J368" s="5973"/>
      <c r="K368" s="1978"/>
    </row>
    <row r="369" spans="1:11">
      <c r="A369" s="554"/>
      <c r="B369" s="5891"/>
      <c r="C369" s="529"/>
      <c r="D369" s="602"/>
      <c r="E369" s="605"/>
      <c r="F369" s="577"/>
      <c r="G369" s="577"/>
      <c r="H369" s="600"/>
      <c r="I369" s="577"/>
      <c r="J369" s="585">
        <v>1800</v>
      </c>
      <c r="K369" s="2080">
        <f>K367+J369</f>
        <v>47560236</v>
      </c>
    </row>
    <row r="370" spans="1:11">
      <c r="A370" s="9515"/>
      <c r="B370" s="5892"/>
      <c r="C370" s="556" t="s">
        <v>2331</v>
      </c>
      <c r="D370" s="5965" t="s">
        <v>1312</v>
      </c>
      <c r="E370" s="5963" t="s">
        <v>1326</v>
      </c>
      <c r="F370" s="5961"/>
      <c r="G370" s="5961">
        <v>222425</v>
      </c>
      <c r="H370" s="5961"/>
      <c r="I370" s="5961"/>
      <c r="J370" s="5972"/>
      <c r="K370" s="1977">
        <f>K369-G370</f>
        <v>47337811</v>
      </c>
    </row>
    <row r="371" spans="1:11">
      <c r="A371" s="9516"/>
      <c r="B371" s="5893"/>
      <c r="C371" s="555" t="s">
        <v>2369</v>
      </c>
      <c r="D371" s="5966" t="s">
        <v>1313</v>
      </c>
      <c r="E371" s="5964"/>
      <c r="F371" s="5962"/>
      <c r="G371" s="5962"/>
      <c r="H371" s="5962"/>
      <c r="I371" s="5962"/>
      <c r="J371" s="5973"/>
      <c r="K371" s="1978"/>
    </row>
    <row r="372" spans="1:11">
      <c r="A372" s="554"/>
      <c r="B372" s="5891"/>
      <c r="C372" s="2197"/>
      <c r="D372" s="576"/>
      <c r="E372" s="582"/>
      <c r="F372" s="2199"/>
      <c r="G372" s="575"/>
      <c r="H372" s="586"/>
      <c r="I372" s="575"/>
      <c r="J372" s="585">
        <v>1150</v>
      </c>
      <c r="K372" s="1978">
        <f>K370+J372</f>
        <v>47338961</v>
      </c>
    </row>
    <row r="373" spans="1:11">
      <c r="A373" s="9515"/>
      <c r="B373" s="5892"/>
      <c r="C373" s="517" t="s">
        <v>997</v>
      </c>
      <c r="D373" s="5965" t="s">
        <v>1831</v>
      </c>
      <c r="E373" s="5974" t="s">
        <v>717</v>
      </c>
      <c r="F373" s="5961"/>
      <c r="G373" s="5961">
        <v>202500</v>
      </c>
      <c r="H373" s="5961"/>
      <c r="I373" s="5961"/>
      <c r="J373" s="5972"/>
      <c r="K373" s="1977">
        <f>K372-G373</f>
        <v>47136461</v>
      </c>
    </row>
    <row r="374" spans="1:11">
      <c r="A374" s="9516"/>
      <c r="B374" s="5893"/>
      <c r="C374" s="477" t="s">
        <v>2254</v>
      </c>
      <c r="D374" s="5966" t="s">
        <v>250</v>
      </c>
      <c r="E374" s="5975"/>
      <c r="F374" s="5962"/>
      <c r="G374" s="5962"/>
      <c r="H374" s="5962"/>
      <c r="I374" s="5962"/>
      <c r="J374" s="5973"/>
      <c r="K374" s="1978"/>
    </row>
    <row r="375" spans="1:11">
      <c r="A375" s="554"/>
      <c r="B375" s="5891"/>
      <c r="C375" s="1795"/>
      <c r="D375" s="576"/>
      <c r="E375" s="582"/>
      <c r="F375" s="577"/>
      <c r="G375" s="577"/>
      <c r="H375" s="600"/>
      <c r="I375" s="577"/>
      <c r="J375" s="604">
        <v>1800</v>
      </c>
      <c r="K375" s="1978">
        <f>K373+J375</f>
        <v>47138261</v>
      </c>
    </row>
    <row r="376" spans="1:11">
      <c r="A376" s="9515"/>
      <c r="B376" s="5892" t="s">
        <v>2332</v>
      </c>
      <c r="C376" s="517" t="s">
        <v>1716</v>
      </c>
      <c r="D376" s="5978" t="s">
        <v>2104</v>
      </c>
      <c r="E376" s="5980" t="s">
        <v>1372</v>
      </c>
      <c r="F376" s="5984"/>
      <c r="G376" s="5984">
        <v>49800</v>
      </c>
      <c r="H376" s="537"/>
      <c r="I376" s="5984"/>
      <c r="J376" s="595"/>
      <c r="K376" s="1977">
        <f>K375-G376</f>
        <v>47088461</v>
      </c>
    </row>
    <row r="377" spans="1:11">
      <c r="A377" s="9516"/>
      <c r="B377" s="5893"/>
      <c r="C377" s="555" t="s">
        <v>1077</v>
      </c>
      <c r="D377" s="5979" t="s">
        <v>1804</v>
      </c>
      <c r="E377" s="5981"/>
      <c r="F377" s="5985"/>
      <c r="G377" s="1976"/>
      <c r="H377" s="515"/>
      <c r="I377" s="1976"/>
      <c r="J377" s="595"/>
      <c r="K377" s="1978"/>
    </row>
    <row r="378" spans="1:11">
      <c r="A378" s="554"/>
      <c r="B378" s="533"/>
      <c r="C378" s="532"/>
      <c r="D378" s="576"/>
      <c r="E378" s="582"/>
      <c r="F378" s="577"/>
      <c r="G378" s="2034"/>
      <c r="H378" s="600"/>
      <c r="I378" s="2034"/>
      <c r="J378" s="585">
        <v>750</v>
      </c>
      <c r="K378" s="2035">
        <f>K376+J378</f>
        <v>47089211</v>
      </c>
    </row>
    <row r="379" spans="1:11">
      <c r="A379" s="9515"/>
      <c r="B379" s="5892"/>
      <c r="C379" s="517" t="s">
        <v>1716</v>
      </c>
      <c r="D379" s="5978" t="s">
        <v>2104</v>
      </c>
      <c r="E379" s="5980" t="s">
        <v>1372</v>
      </c>
      <c r="F379" s="5984"/>
      <c r="G379" s="5984">
        <v>42300</v>
      </c>
      <c r="H379" s="537"/>
      <c r="I379" s="5984"/>
      <c r="J379" s="595"/>
      <c r="K379" s="1977">
        <f>K378-G379</f>
        <v>47046911</v>
      </c>
    </row>
    <row r="380" spans="1:11">
      <c r="A380" s="9516"/>
      <c r="B380" s="5893"/>
      <c r="C380" s="555" t="s">
        <v>1077</v>
      </c>
      <c r="D380" s="5979" t="s">
        <v>1804</v>
      </c>
      <c r="E380" s="5981"/>
      <c r="F380" s="5985"/>
      <c r="G380" s="1976"/>
      <c r="H380" s="515"/>
      <c r="I380" s="1976"/>
      <c r="J380" s="595"/>
      <c r="K380" s="1978"/>
    </row>
    <row r="381" spans="1:11">
      <c r="A381" s="554"/>
      <c r="B381" s="5893"/>
      <c r="C381" s="532"/>
      <c r="D381" s="576"/>
      <c r="E381" s="582"/>
      <c r="F381" s="577"/>
      <c r="G381" s="577"/>
      <c r="H381" s="600"/>
      <c r="I381" s="2034"/>
      <c r="J381" s="585">
        <v>750</v>
      </c>
      <c r="K381" s="1978">
        <f>K379+J381</f>
        <v>47047661</v>
      </c>
    </row>
    <row r="382" spans="1:11">
      <c r="A382" s="9515"/>
      <c r="B382" s="5892"/>
      <c r="C382" s="562" t="s">
        <v>815</v>
      </c>
      <c r="D382" s="5978" t="s">
        <v>1335</v>
      </c>
      <c r="E382" s="5980"/>
      <c r="F382" s="5982"/>
      <c r="G382" s="5982"/>
      <c r="H382" s="537"/>
      <c r="I382" s="1975">
        <v>136174</v>
      </c>
      <c r="J382" s="595"/>
      <c r="K382" s="1977">
        <f>K381-I382</f>
        <v>46911487</v>
      </c>
    </row>
    <row r="383" spans="1:11">
      <c r="A383" s="9516"/>
      <c r="B383" s="5893"/>
      <c r="C383" s="553" t="s">
        <v>1026</v>
      </c>
      <c r="D383" s="5979" t="s">
        <v>814</v>
      </c>
      <c r="E383" s="5981"/>
      <c r="F383" s="5983"/>
      <c r="G383" s="5983"/>
      <c r="H383" s="515"/>
      <c r="I383" s="1976"/>
      <c r="J383" s="595"/>
      <c r="K383" s="1978"/>
    </row>
    <row r="384" spans="1:11">
      <c r="A384" s="554"/>
      <c r="B384" s="5893"/>
      <c r="C384" s="532"/>
      <c r="D384" s="576"/>
      <c r="E384" s="582"/>
      <c r="F384" s="577"/>
      <c r="G384" s="577"/>
      <c r="H384" s="600"/>
      <c r="I384" s="577"/>
      <c r="J384" s="585">
        <v>1800</v>
      </c>
      <c r="K384" s="1978">
        <f>K382+J384</f>
        <v>46913287</v>
      </c>
    </row>
    <row r="385" spans="1:11">
      <c r="A385" s="9515"/>
      <c r="B385" s="5892"/>
      <c r="C385" s="545" t="s">
        <v>812</v>
      </c>
      <c r="D385" s="518" t="s">
        <v>1335</v>
      </c>
      <c r="E385" s="5980"/>
      <c r="F385" s="5982"/>
      <c r="G385" s="5982"/>
      <c r="H385" s="537"/>
      <c r="I385" s="1975">
        <v>360465</v>
      </c>
      <c r="J385" s="464"/>
      <c r="K385" s="1977">
        <f>K384-I385</f>
        <v>46552822</v>
      </c>
    </row>
    <row r="386" spans="1:11">
      <c r="A386" s="9516"/>
      <c r="B386" s="5893"/>
      <c r="C386" s="553" t="s">
        <v>813</v>
      </c>
      <c r="D386" s="519" t="s">
        <v>814</v>
      </c>
      <c r="E386" s="5981"/>
      <c r="F386" s="5983"/>
      <c r="G386" s="5983"/>
      <c r="H386" s="515"/>
      <c r="I386" s="1976"/>
      <c r="J386" s="559"/>
      <c r="K386" s="1978"/>
    </row>
    <row r="387" spans="1:11">
      <c r="A387" s="554"/>
      <c r="B387" s="5891"/>
      <c r="C387" s="532"/>
      <c r="D387" s="576"/>
      <c r="E387" s="582"/>
      <c r="F387" s="577"/>
      <c r="G387" s="577"/>
      <c r="H387" s="600"/>
      <c r="I387" s="577"/>
      <c r="J387" s="585">
        <v>1800</v>
      </c>
      <c r="K387" s="1978">
        <f>K385+J387</f>
        <v>46554622</v>
      </c>
    </row>
    <row r="388" spans="1:11">
      <c r="A388" s="9515"/>
      <c r="B388" s="5892"/>
      <c r="C388" s="556" t="s">
        <v>1710</v>
      </c>
      <c r="D388" s="485"/>
      <c r="E388" s="5980"/>
      <c r="F388" s="5986"/>
      <c r="G388" s="5982"/>
      <c r="H388" s="5982"/>
      <c r="I388" s="5982">
        <v>53140</v>
      </c>
      <c r="J388" s="595"/>
      <c r="K388" s="1977">
        <f>K387-I388</f>
        <v>46501482</v>
      </c>
    </row>
    <row r="389" spans="1:11">
      <c r="A389" s="9516"/>
      <c r="B389" s="5893"/>
      <c r="C389" s="555" t="s">
        <v>2333</v>
      </c>
      <c r="D389" s="486"/>
      <c r="E389" s="5981"/>
      <c r="F389" s="5983"/>
      <c r="G389" s="5983"/>
      <c r="H389" s="5983"/>
      <c r="I389" s="5983"/>
      <c r="J389" s="559"/>
      <c r="K389" s="1978"/>
    </row>
    <row r="390" spans="1:11">
      <c r="A390" s="554"/>
      <c r="B390" s="5893"/>
      <c r="C390" s="532"/>
      <c r="D390" s="576"/>
      <c r="E390" s="582"/>
      <c r="F390" s="575"/>
      <c r="G390" s="577"/>
      <c r="H390" s="600"/>
      <c r="I390" s="577"/>
      <c r="J390" s="585">
        <v>1500</v>
      </c>
      <c r="K390" s="1978">
        <f>K388+J390</f>
        <v>46502982</v>
      </c>
    </row>
    <row r="391" spans="1:11">
      <c r="A391" s="9515"/>
      <c r="B391" s="5892"/>
      <c r="C391" s="480" t="s">
        <v>821</v>
      </c>
      <c r="D391" s="5989" t="s">
        <v>1892</v>
      </c>
      <c r="E391" s="5990" t="s">
        <v>1894</v>
      </c>
      <c r="F391" s="5986"/>
      <c r="G391" s="5986"/>
      <c r="H391" s="2566">
        <v>37434</v>
      </c>
      <c r="I391" s="2566"/>
      <c r="J391" s="595"/>
      <c r="K391" s="1977">
        <f>K390-H391</f>
        <v>46465548</v>
      </c>
    </row>
    <row r="392" spans="1:11">
      <c r="A392" s="9516"/>
      <c r="B392" s="5893"/>
      <c r="C392" s="477" t="s">
        <v>1895</v>
      </c>
      <c r="D392" s="5979" t="s">
        <v>1893</v>
      </c>
      <c r="E392" s="5981"/>
      <c r="F392" s="5983"/>
      <c r="G392" s="5983"/>
      <c r="H392" s="1976"/>
      <c r="I392" s="1976"/>
      <c r="J392" s="595"/>
      <c r="K392" s="1978"/>
    </row>
    <row r="393" spans="1:11">
      <c r="A393" s="554"/>
      <c r="B393" s="5891"/>
      <c r="C393" s="532"/>
      <c r="D393" s="528"/>
      <c r="E393" s="584"/>
      <c r="F393" s="577"/>
      <c r="G393" s="577"/>
      <c r="H393" s="2034"/>
      <c r="I393" s="2034"/>
      <c r="J393" s="585">
        <v>1800</v>
      </c>
      <c r="K393" s="1978">
        <f>K391+J393</f>
        <v>46467348</v>
      </c>
    </row>
    <row r="394" spans="1:11">
      <c r="A394" s="9515"/>
      <c r="B394" s="5892"/>
      <c r="C394" s="665" t="s">
        <v>815</v>
      </c>
      <c r="D394" s="5989" t="s">
        <v>1892</v>
      </c>
      <c r="E394" s="5990" t="s">
        <v>1894</v>
      </c>
      <c r="F394" s="5986"/>
      <c r="G394" s="5982"/>
      <c r="H394" s="1975">
        <v>181567</v>
      </c>
      <c r="I394" s="1975"/>
      <c r="J394" s="595"/>
      <c r="K394" s="1977">
        <f>K393-H394</f>
        <v>46285781</v>
      </c>
    </row>
    <row r="395" spans="1:11">
      <c r="A395" s="9516"/>
      <c r="B395" s="5893"/>
      <c r="C395" s="538" t="s">
        <v>1896</v>
      </c>
      <c r="D395" s="5979" t="s">
        <v>1893</v>
      </c>
      <c r="E395" s="5981"/>
      <c r="F395" s="5983"/>
      <c r="G395" s="5983"/>
      <c r="H395" s="1976"/>
      <c r="I395" s="1976"/>
      <c r="J395" s="595"/>
      <c r="K395" s="1978"/>
    </row>
    <row r="396" spans="1:11">
      <c r="A396" s="554"/>
      <c r="B396" s="5893"/>
      <c r="C396" s="528"/>
      <c r="D396" s="576"/>
      <c r="E396" s="582"/>
      <c r="F396" s="577"/>
      <c r="G396" s="577"/>
      <c r="H396" s="2034"/>
      <c r="I396" s="2034"/>
      <c r="J396" s="585">
        <v>1800</v>
      </c>
      <c r="K396" s="1978">
        <f>K394+J396</f>
        <v>46287581</v>
      </c>
    </row>
    <row r="397" spans="1:11">
      <c r="A397" s="9515"/>
      <c r="B397" s="5892"/>
      <c r="C397" s="499" t="s">
        <v>781</v>
      </c>
      <c r="D397" s="5989" t="s">
        <v>1892</v>
      </c>
      <c r="E397" s="5990" t="s">
        <v>1894</v>
      </c>
      <c r="F397" s="5984"/>
      <c r="G397" s="5984"/>
      <c r="H397" s="1975">
        <v>20390</v>
      </c>
      <c r="I397" s="1975"/>
      <c r="J397" s="595"/>
      <c r="K397" s="1977">
        <f>K396-H397</f>
        <v>46267191</v>
      </c>
    </row>
    <row r="398" spans="1:11">
      <c r="A398" s="9516"/>
      <c r="B398" s="5893"/>
      <c r="C398" s="477" t="s">
        <v>1897</v>
      </c>
      <c r="D398" s="5979" t="s">
        <v>1893</v>
      </c>
      <c r="E398" s="5981"/>
      <c r="F398" s="5985"/>
      <c r="G398" s="5985"/>
      <c r="H398" s="1976"/>
      <c r="I398" s="1976"/>
      <c r="J398" s="595"/>
      <c r="K398" s="1978"/>
    </row>
    <row r="399" spans="1:11">
      <c r="A399" s="554"/>
      <c r="B399" s="5891"/>
      <c r="C399" s="532"/>
      <c r="D399" s="576"/>
      <c r="E399" s="582"/>
      <c r="F399" s="577"/>
      <c r="G399" s="577"/>
      <c r="H399" s="2034"/>
      <c r="I399" s="2034"/>
      <c r="J399" s="585">
        <v>1500</v>
      </c>
      <c r="K399" s="1978">
        <f>K397+J399</f>
        <v>46268691</v>
      </c>
    </row>
    <row r="400" spans="1:11">
      <c r="A400" s="9515"/>
      <c r="B400" s="5892"/>
      <c r="C400" s="499" t="s">
        <v>781</v>
      </c>
      <c r="D400" s="5989" t="s">
        <v>1892</v>
      </c>
      <c r="E400" s="5990" t="s">
        <v>1894</v>
      </c>
      <c r="F400" s="5982"/>
      <c r="G400" s="5982"/>
      <c r="H400" s="1975">
        <v>42140</v>
      </c>
      <c r="I400" s="1975"/>
      <c r="J400" s="595"/>
      <c r="K400" s="1977">
        <f>K399-H400</f>
        <v>46226551</v>
      </c>
    </row>
    <row r="401" spans="1:11">
      <c r="A401" s="9516"/>
      <c r="B401" s="5893"/>
      <c r="C401" s="477" t="s">
        <v>1898</v>
      </c>
      <c r="D401" s="5979" t="s">
        <v>1893</v>
      </c>
      <c r="E401" s="5981"/>
      <c r="F401" s="5983"/>
      <c r="G401" s="5983"/>
      <c r="H401" s="1976"/>
      <c r="I401" s="1976"/>
      <c r="J401" s="595"/>
      <c r="K401" s="1978"/>
    </row>
    <row r="402" spans="1:11">
      <c r="A402" s="554"/>
      <c r="B402" s="5893"/>
      <c r="C402" s="532"/>
      <c r="D402" s="576"/>
      <c r="E402" s="582"/>
      <c r="F402" s="577"/>
      <c r="G402" s="577"/>
      <c r="H402" s="2034"/>
      <c r="I402" s="2034"/>
      <c r="J402" s="585">
        <v>1500</v>
      </c>
      <c r="K402" s="1978">
        <f>K400+J402</f>
        <v>46228051</v>
      </c>
    </row>
    <row r="403" spans="1:11">
      <c r="A403" s="9515"/>
      <c r="B403" s="5892"/>
      <c r="C403" s="556" t="s">
        <v>869</v>
      </c>
      <c r="D403" s="5989" t="s">
        <v>1892</v>
      </c>
      <c r="E403" s="5990" t="s">
        <v>1894</v>
      </c>
      <c r="F403" s="5982"/>
      <c r="G403" s="5982"/>
      <c r="H403" s="1960">
        <v>52796</v>
      </c>
      <c r="I403" s="1960"/>
      <c r="J403" s="5987"/>
      <c r="K403" s="1977">
        <f>K402-H403</f>
        <v>46175255</v>
      </c>
    </row>
    <row r="404" spans="1:11">
      <c r="A404" s="9516"/>
      <c r="B404" s="5893"/>
      <c r="C404" s="555" t="s">
        <v>1903</v>
      </c>
      <c r="D404" s="5979" t="s">
        <v>1893</v>
      </c>
      <c r="E404" s="5981"/>
      <c r="F404" s="5983"/>
      <c r="G404" s="5983"/>
      <c r="H404" s="1961"/>
      <c r="I404" s="1961"/>
      <c r="J404" s="5988"/>
      <c r="K404" s="1978"/>
    </row>
    <row r="405" spans="1:11">
      <c r="A405" s="554"/>
      <c r="B405" s="5891"/>
      <c r="C405" s="532"/>
      <c r="D405" s="576"/>
      <c r="E405" s="582"/>
      <c r="F405" s="600"/>
      <c r="G405" s="600"/>
      <c r="H405" s="600"/>
      <c r="I405" s="600"/>
      <c r="J405" s="585">
        <v>1650</v>
      </c>
      <c r="K405" s="1978">
        <f>K403+J405</f>
        <v>46176905</v>
      </c>
    </row>
    <row r="406" spans="1:11">
      <c r="A406" s="9515"/>
      <c r="B406" s="5892"/>
      <c r="C406" s="556" t="s">
        <v>869</v>
      </c>
      <c r="D406" s="5989" t="s">
        <v>1892</v>
      </c>
      <c r="E406" s="5990" t="s">
        <v>1894</v>
      </c>
      <c r="F406" s="5986"/>
      <c r="G406" s="5982"/>
      <c r="H406" s="5982">
        <v>42160</v>
      </c>
      <c r="I406" s="5982"/>
      <c r="J406" s="923"/>
      <c r="K406" s="1977">
        <f>K405-H406</f>
        <v>46134745</v>
      </c>
    </row>
    <row r="407" spans="1:11">
      <c r="A407" s="9516"/>
      <c r="B407" s="5893"/>
      <c r="C407" s="555" t="s">
        <v>1904</v>
      </c>
      <c r="D407" s="5979" t="s">
        <v>1893</v>
      </c>
      <c r="E407" s="5981"/>
      <c r="F407" s="5983"/>
      <c r="G407" s="5983"/>
      <c r="H407" s="5983"/>
      <c r="I407" s="5983"/>
      <c r="J407" s="460"/>
      <c r="K407" s="1978"/>
    </row>
    <row r="408" spans="1:11">
      <c r="A408" s="554"/>
      <c r="B408" s="5893"/>
      <c r="C408" s="532"/>
      <c r="D408" s="528"/>
      <c r="E408" s="584"/>
      <c r="F408" s="577"/>
      <c r="G408" s="577"/>
      <c r="H408" s="600"/>
      <c r="I408" s="600"/>
      <c r="J408" s="585">
        <v>1650</v>
      </c>
      <c r="K408" s="1978">
        <f>K406+J408</f>
        <v>46136395</v>
      </c>
    </row>
    <row r="409" spans="1:11">
      <c r="A409" s="9515"/>
      <c r="B409" s="5892"/>
      <c r="C409" s="556" t="s">
        <v>1710</v>
      </c>
      <c r="D409" s="5994" t="s">
        <v>1892</v>
      </c>
      <c r="E409" s="5991" t="s">
        <v>1894</v>
      </c>
      <c r="F409" s="5984"/>
      <c r="G409" s="5984"/>
      <c r="H409" s="3052">
        <v>17890</v>
      </c>
      <c r="I409" s="3052"/>
      <c r="J409" s="1996"/>
      <c r="K409" s="1977">
        <f>K408-H409</f>
        <v>46118505</v>
      </c>
    </row>
    <row r="410" spans="1:11">
      <c r="A410" s="9516"/>
      <c r="B410" s="5893"/>
      <c r="C410" s="555" t="s">
        <v>1938</v>
      </c>
      <c r="D410" s="5993" t="s">
        <v>1893</v>
      </c>
      <c r="E410" s="5992"/>
      <c r="F410" s="5985"/>
      <c r="G410" s="5985"/>
      <c r="H410" s="980"/>
      <c r="I410" s="3053"/>
      <c r="J410" s="571"/>
      <c r="K410" s="1978"/>
    </row>
    <row r="411" spans="1:11">
      <c r="A411" s="554"/>
      <c r="B411" s="5891"/>
      <c r="C411" s="532"/>
      <c r="D411" s="576"/>
      <c r="E411" s="582"/>
      <c r="F411" s="575"/>
      <c r="G411" s="575"/>
      <c r="H411" s="586"/>
      <c r="I411" s="575"/>
      <c r="J411" s="585">
        <v>1500</v>
      </c>
      <c r="K411" s="1978">
        <f>K409+J411</f>
        <v>46120005</v>
      </c>
    </row>
    <row r="412" spans="1:11">
      <c r="A412" s="9515"/>
      <c r="B412" s="5892" t="s">
        <v>2334</v>
      </c>
      <c r="C412" s="556" t="s">
        <v>1109</v>
      </c>
      <c r="D412" s="5995" t="s">
        <v>1112</v>
      </c>
      <c r="E412" s="974" t="s">
        <v>1114</v>
      </c>
      <c r="F412" s="5999"/>
      <c r="G412" s="5999">
        <v>502500</v>
      </c>
      <c r="H412" s="537"/>
      <c r="I412" s="1975"/>
      <c r="J412" s="595"/>
      <c r="K412" s="1977">
        <f>K411-G412</f>
        <v>45617505</v>
      </c>
    </row>
    <row r="413" spans="1:11">
      <c r="A413" s="9516"/>
      <c r="B413" s="5893"/>
      <c r="C413" s="555" t="s">
        <v>1111</v>
      </c>
      <c r="D413" s="5996" t="s">
        <v>1113</v>
      </c>
      <c r="E413" s="6003"/>
      <c r="F413" s="6000"/>
      <c r="G413" s="6000"/>
      <c r="H413" s="515"/>
      <c r="I413" s="1976"/>
      <c r="J413" s="595"/>
      <c r="K413" s="1978"/>
    </row>
    <row r="414" spans="1:11">
      <c r="A414" s="554"/>
      <c r="B414" s="5893"/>
      <c r="C414" s="532"/>
      <c r="D414" s="576"/>
      <c r="E414" s="582"/>
      <c r="F414" s="575"/>
      <c r="G414" s="575"/>
      <c r="H414" s="586"/>
      <c r="I414" s="2196"/>
      <c r="J414" s="585">
        <v>1800</v>
      </c>
      <c r="K414" s="1978">
        <f>K412+J414</f>
        <v>45619305</v>
      </c>
    </row>
    <row r="415" spans="1:11">
      <c r="A415" s="9515"/>
      <c r="B415" s="5892"/>
      <c r="C415" s="499" t="s">
        <v>781</v>
      </c>
      <c r="D415" s="5995" t="s">
        <v>574</v>
      </c>
      <c r="E415" s="5997" t="s">
        <v>79</v>
      </c>
      <c r="F415" s="537"/>
      <c r="G415" s="5999"/>
      <c r="H415" s="5999"/>
      <c r="I415" s="5999">
        <v>10140</v>
      </c>
      <c r="J415" s="5995"/>
      <c r="K415" s="1977">
        <f>K414-I415</f>
        <v>45609165</v>
      </c>
    </row>
    <row r="416" spans="1:11">
      <c r="A416" s="9516"/>
      <c r="B416" s="5893"/>
      <c r="C416" s="477" t="s">
        <v>994</v>
      </c>
      <c r="D416" s="5996" t="s">
        <v>46</v>
      </c>
      <c r="E416" s="5998"/>
      <c r="F416" s="537"/>
      <c r="G416" s="6004"/>
      <c r="H416" s="6000"/>
      <c r="I416" s="6000"/>
      <c r="J416" s="5996"/>
      <c r="K416" s="1978"/>
    </row>
    <row r="417" spans="1:11">
      <c r="A417" s="554"/>
      <c r="B417" s="5893"/>
      <c r="C417" s="532"/>
      <c r="D417" s="576"/>
      <c r="E417" s="582"/>
      <c r="F417" s="575"/>
      <c r="G417" s="575"/>
      <c r="H417" s="586"/>
      <c r="I417" s="575"/>
      <c r="J417" s="586">
        <v>1500</v>
      </c>
      <c r="K417" s="1978">
        <f>K415+J417</f>
        <v>45610665</v>
      </c>
    </row>
    <row r="418" spans="1:11">
      <c r="A418" s="9515"/>
      <c r="B418" s="5892"/>
      <c r="C418" s="556" t="s">
        <v>781</v>
      </c>
      <c r="D418" s="5995" t="s">
        <v>1255</v>
      </c>
      <c r="E418" s="5997" t="s">
        <v>1256</v>
      </c>
      <c r="F418" s="5999"/>
      <c r="G418" s="5999"/>
      <c r="H418" s="537"/>
      <c r="I418" s="5999">
        <v>51340</v>
      </c>
      <c r="J418" s="595"/>
      <c r="K418" s="1977">
        <f>K417-I418</f>
        <v>45559325</v>
      </c>
    </row>
    <row r="419" spans="1:11">
      <c r="A419" s="9516"/>
      <c r="B419" s="5893"/>
      <c r="C419" s="555" t="s">
        <v>1161</v>
      </c>
      <c r="D419" s="5996" t="s">
        <v>746</v>
      </c>
      <c r="E419" s="5998"/>
      <c r="F419" s="6000"/>
      <c r="G419" s="6000"/>
      <c r="H419" s="515"/>
      <c r="I419" s="6000"/>
      <c r="J419" s="595"/>
      <c r="K419" s="1978"/>
    </row>
    <row r="420" spans="1:11">
      <c r="A420" s="554"/>
      <c r="B420" s="5891"/>
      <c r="C420" s="532"/>
      <c r="D420" s="576"/>
      <c r="E420" s="582"/>
      <c r="F420" s="577"/>
      <c r="G420" s="577"/>
      <c r="H420" s="600"/>
      <c r="I420" s="577"/>
      <c r="J420" s="585">
        <v>1500</v>
      </c>
      <c r="K420" s="1978">
        <f>K418+J420</f>
        <v>45560825</v>
      </c>
    </row>
    <row r="421" spans="1:11">
      <c r="A421" s="9515"/>
      <c r="B421" s="5892"/>
      <c r="C421" s="556" t="s">
        <v>781</v>
      </c>
      <c r="D421" s="5995" t="s">
        <v>1255</v>
      </c>
      <c r="E421" s="5997" t="s">
        <v>1256</v>
      </c>
      <c r="F421" s="5999"/>
      <c r="G421" s="5999"/>
      <c r="H421" s="537"/>
      <c r="I421" s="5999">
        <v>24140</v>
      </c>
      <c r="J421" s="595"/>
      <c r="K421" s="1977">
        <f>K420-I421</f>
        <v>45536685</v>
      </c>
    </row>
    <row r="422" spans="1:11">
      <c r="A422" s="9516"/>
      <c r="B422" s="5893"/>
      <c r="C422" s="555" t="s">
        <v>2200</v>
      </c>
      <c r="D422" s="5996" t="s">
        <v>746</v>
      </c>
      <c r="E422" s="5998"/>
      <c r="F422" s="6000"/>
      <c r="G422" s="6000"/>
      <c r="H422" s="515"/>
      <c r="I422" s="6000"/>
      <c r="J422" s="595"/>
      <c r="K422" s="1978"/>
    </row>
    <row r="423" spans="1:11">
      <c r="A423" s="554"/>
      <c r="B423" s="5893"/>
      <c r="C423" s="532"/>
      <c r="D423" s="576"/>
      <c r="E423" s="582"/>
      <c r="F423" s="577"/>
      <c r="G423" s="577"/>
      <c r="H423" s="600"/>
      <c r="I423" s="577"/>
      <c r="J423" s="585">
        <v>1500</v>
      </c>
      <c r="K423" s="1978">
        <f>K421+J423</f>
        <v>45538185</v>
      </c>
    </row>
    <row r="424" spans="1:11">
      <c r="A424" s="9515"/>
      <c r="B424" s="5892"/>
      <c r="C424" s="556" t="s">
        <v>1109</v>
      </c>
      <c r="D424" s="5995" t="s">
        <v>1312</v>
      </c>
      <c r="E424" s="5997" t="s">
        <v>1326</v>
      </c>
      <c r="F424" s="5999"/>
      <c r="G424" s="6001">
        <v>502500</v>
      </c>
      <c r="H424" s="534"/>
      <c r="I424" s="5999"/>
      <c r="J424" s="595"/>
      <c r="K424" s="2082">
        <f>K423-G424</f>
        <v>45035685</v>
      </c>
    </row>
    <row r="425" spans="1:11">
      <c r="A425" s="9516"/>
      <c r="B425" s="5893"/>
      <c r="C425" s="555" t="s">
        <v>1311</v>
      </c>
      <c r="D425" s="5996" t="s">
        <v>1313</v>
      </c>
      <c r="E425" s="5998"/>
      <c r="F425" s="6000"/>
      <c r="G425" s="6002"/>
      <c r="H425" s="515"/>
      <c r="I425" s="6000"/>
      <c r="J425" s="559"/>
      <c r="K425" s="2083"/>
    </row>
    <row r="426" spans="1:11">
      <c r="A426" s="554"/>
      <c r="B426" s="5891"/>
      <c r="C426" s="532"/>
      <c r="D426" s="576"/>
      <c r="E426" s="584"/>
      <c r="F426" s="600"/>
      <c r="G426" s="600"/>
      <c r="H426" s="600"/>
      <c r="I426" s="600"/>
      <c r="J426" s="604">
        <v>1800</v>
      </c>
      <c r="K426" s="1978">
        <f>K424+J426</f>
        <v>45037485</v>
      </c>
    </row>
    <row r="427" spans="1:11">
      <c r="A427" s="9515"/>
      <c r="B427" s="5892" t="s">
        <v>2335</v>
      </c>
      <c r="C427" s="556" t="s">
        <v>1109</v>
      </c>
      <c r="D427" s="6005" t="s">
        <v>278</v>
      </c>
      <c r="E427" s="974" t="s">
        <v>279</v>
      </c>
      <c r="F427" s="6009"/>
      <c r="G427" s="6009">
        <v>502500</v>
      </c>
      <c r="H427" s="6009"/>
      <c r="I427" s="6009"/>
      <c r="J427" s="6014"/>
      <c r="K427" s="1977">
        <f>K426-G427</f>
        <v>44534985</v>
      </c>
    </row>
    <row r="428" spans="1:11">
      <c r="A428" s="9516"/>
      <c r="B428" s="5893"/>
      <c r="C428" s="555" t="s">
        <v>1527</v>
      </c>
      <c r="D428" s="6006" t="s">
        <v>38</v>
      </c>
      <c r="E428" s="6013"/>
      <c r="F428" s="6010"/>
      <c r="G428" s="6010"/>
      <c r="H428" s="6010"/>
      <c r="I428" s="6010"/>
      <c r="J428" s="6015"/>
      <c r="K428" s="1978"/>
    </row>
    <row r="429" spans="1:11">
      <c r="A429" s="554"/>
      <c r="B429" s="5893"/>
      <c r="C429" s="529"/>
      <c r="D429" s="602"/>
      <c r="E429" s="605"/>
      <c r="F429" s="577"/>
      <c r="G429" s="577"/>
      <c r="H429" s="600"/>
      <c r="I429" s="577"/>
      <c r="J429" s="604">
        <v>1800</v>
      </c>
      <c r="K429" s="2035">
        <f>K427+J429</f>
        <v>44536785</v>
      </c>
    </row>
    <row r="430" spans="1:11">
      <c r="A430" s="9515"/>
      <c r="B430" s="5892"/>
      <c r="C430" s="556" t="s">
        <v>1109</v>
      </c>
      <c r="D430" s="6005" t="s">
        <v>1049</v>
      </c>
      <c r="E430" s="6007" t="s">
        <v>126</v>
      </c>
      <c r="F430" s="6009"/>
      <c r="G430" s="6009">
        <v>502500</v>
      </c>
      <c r="H430" s="6009"/>
      <c r="I430" s="6009"/>
      <c r="J430" s="6014"/>
      <c r="K430" s="1977">
        <f>K429-G430</f>
        <v>44034285</v>
      </c>
    </row>
    <row r="431" spans="1:11">
      <c r="A431" s="9516"/>
      <c r="B431" s="5893"/>
      <c r="C431" s="555" t="s">
        <v>1048</v>
      </c>
      <c r="D431" s="6006" t="s">
        <v>956</v>
      </c>
      <c r="E431" s="6008"/>
      <c r="F431" s="6010"/>
      <c r="G431" s="6010"/>
      <c r="H431" s="6010"/>
      <c r="I431" s="6010"/>
      <c r="J431" s="6015"/>
      <c r="K431" s="1978"/>
    </row>
    <row r="432" spans="1:11">
      <c r="A432" s="554"/>
      <c r="B432" s="5893"/>
      <c r="C432" s="532"/>
      <c r="D432" s="576"/>
      <c r="E432" s="582"/>
      <c r="F432" s="577"/>
      <c r="G432" s="577"/>
      <c r="H432" s="600"/>
      <c r="I432" s="577"/>
      <c r="J432" s="585">
        <v>1800</v>
      </c>
      <c r="K432" s="1978">
        <f>K430+J432</f>
        <v>44036085</v>
      </c>
    </row>
    <row r="433" spans="1:11">
      <c r="A433" s="9515"/>
      <c r="B433" s="5892"/>
      <c r="C433" s="517" t="s">
        <v>2212</v>
      </c>
      <c r="D433" s="518" t="s">
        <v>568</v>
      </c>
      <c r="E433" s="6007" t="s">
        <v>715</v>
      </c>
      <c r="F433" s="6009"/>
      <c r="G433" s="6011">
        <v>123884</v>
      </c>
      <c r="H433" s="6009"/>
      <c r="I433" s="6009"/>
      <c r="J433" s="6014"/>
      <c r="K433" s="1977">
        <f>K432-G433</f>
        <v>43912201</v>
      </c>
    </row>
    <row r="434" spans="1:11">
      <c r="A434" s="9516"/>
      <c r="B434" s="5893"/>
      <c r="C434" s="555" t="s">
        <v>2309</v>
      </c>
      <c r="D434" s="519" t="s">
        <v>250</v>
      </c>
      <c r="E434" s="6008"/>
      <c r="F434" s="6010"/>
      <c r="G434" s="6012"/>
      <c r="H434" s="6010"/>
      <c r="I434" s="6010"/>
      <c r="J434" s="6015"/>
      <c r="K434" s="1978"/>
    </row>
    <row r="435" spans="1:11">
      <c r="A435" s="554"/>
      <c r="B435" s="5891"/>
      <c r="C435" s="532"/>
      <c r="D435" s="576"/>
      <c r="E435" s="582"/>
      <c r="F435" s="577"/>
      <c r="G435" s="577"/>
      <c r="H435" s="600"/>
      <c r="I435" s="577"/>
      <c r="J435" s="604">
        <v>700</v>
      </c>
      <c r="K435" s="1978">
        <f>K433+J435</f>
        <v>43912901</v>
      </c>
    </row>
    <row r="436" spans="1:11">
      <c r="A436" s="9515"/>
      <c r="B436" s="5892"/>
      <c r="C436" s="545" t="s">
        <v>1109</v>
      </c>
      <c r="D436" s="6005" t="s">
        <v>1471</v>
      </c>
      <c r="E436" s="6007" t="s">
        <v>1469</v>
      </c>
      <c r="F436" s="6009"/>
      <c r="G436" s="6009">
        <v>502500</v>
      </c>
      <c r="H436" s="6009"/>
      <c r="I436" s="6009"/>
      <c r="J436" s="6014"/>
      <c r="K436" s="2032">
        <f>K435-G436</f>
        <v>43410401</v>
      </c>
    </row>
    <row r="437" spans="1:11">
      <c r="A437" s="9516"/>
      <c r="B437" s="5893"/>
      <c r="C437" s="538" t="s">
        <v>1468</v>
      </c>
      <c r="D437" s="6006" t="s">
        <v>1325</v>
      </c>
      <c r="E437" s="6008"/>
      <c r="F437" s="6010"/>
      <c r="G437" s="6010"/>
      <c r="H437" s="6010"/>
      <c r="I437" s="6010"/>
      <c r="J437" s="6015"/>
      <c r="K437" s="1978"/>
    </row>
    <row r="438" spans="1:11">
      <c r="A438" s="554"/>
      <c r="B438" s="5893"/>
      <c r="C438" s="532"/>
      <c r="D438" s="576"/>
      <c r="E438" s="582"/>
      <c r="F438" s="577"/>
      <c r="G438" s="577"/>
      <c r="H438" s="600"/>
      <c r="I438" s="577"/>
      <c r="J438" s="604">
        <v>1800</v>
      </c>
      <c r="K438" s="1978">
        <f>K436+J438</f>
        <v>43412201</v>
      </c>
    </row>
    <row r="439" spans="1:11">
      <c r="A439" s="9515"/>
      <c r="B439" s="5892" t="s">
        <v>2336</v>
      </c>
      <c r="C439" s="556" t="s">
        <v>591</v>
      </c>
      <c r="D439" s="6020"/>
      <c r="E439" s="6022"/>
      <c r="F439" s="6016">
        <v>25000000</v>
      </c>
      <c r="G439" s="6016"/>
      <c r="H439" s="537"/>
      <c r="I439" s="6016"/>
      <c r="J439" s="595"/>
      <c r="K439" s="1977">
        <f>K438+F439</f>
        <v>68412201</v>
      </c>
    </row>
    <row r="440" spans="1:11">
      <c r="A440" s="9516"/>
      <c r="B440" s="5893"/>
      <c r="C440" s="555"/>
      <c r="D440" s="486"/>
      <c r="E440" s="6019"/>
      <c r="F440" s="6023"/>
      <c r="G440" s="6017"/>
      <c r="H440" s="515"/>
      <c r="I440" s="6017"/>
      <c r="J440" s="595"/>
      <c r="K440" s="1978"/>
    </row>
    <row r="441" spans="1:11">
      <c r="A441" s="554"/>
      <c r="B441" s="5893"/>
      <c r="C441" s="532"/>
      <c r="D441" s="576"/>
      <c r="E441" s="582"/>
      <c r="F441" s="575"/>
      <c r="G441" s="575"/>
      <c r="H441" s="2200"/>
      <c r="I441" s="575"/>
      <c r="J441" s="585"/>
      <c r="K441" s="2035"/>
    </row>
    <row r="442" spans="1:11">
      <c r="A442" s="9515"/>
      <c r="B442" s="5892"/>
      <c r="C442" s="474" t="s">
        <v>1907</v>
      </c>
      <c r="D442" s="6020" t="s">
        <v>224</v>
      </c>
      <c r="E442" s="974" t="s">
        <v>176</v>
      </c>
      <c r="F442" s="6016"/>
      <c r="G442" s="6016">
        <v>405000</v>
      </c>
      <c r="H442" s="537"/>
      <c r="I442" s="6016"/>
      <c r="J442" s="595"/>
      <c r="K442" s="5923">
        <f>K439-G442</f>
        <v>68007201</v>
      </c>
    </row>
    <row r="443" spans="1:11">
      <c r="A443" s="9516"/>
      <c r="B443" s="5893"/>
      <c r="C443" s="555" t="s">
        <v>757</v>
      </c>
      <c r="D443" s="6021" t="s">
        <v>758</v>
      </c>
      <c r="E443" s="6024"/>
      <c r="F443" s="6017"/>
      <c r="G443" s="6017"/>
      <c r="H443" s="515"/>
      <c r="I443" s="6017"/>
      <c r="J443" s="595"/>
      <c r="K443" s="5924"/>
    </row>
    <row r="444" spans="1:11">
      <c r="A444" s="554"/>
      <c r="B444" s="5891"/>
      <c r="C444" s="532"/>
      <c r="D444" s="576"/>
      <c r="E444" s="582"/>
      <c r="F444" s="575"/>
      <c r="G444" s="575"/>
      <c r="H444" s="2200"/>
      <c r="I444" s="575"/>
      <c r="J444" s="585">
        <v>3600</v>
      </c>
      <c r="K444" s="5924">
        <f>K442+J444</f>
        <v>68010801</v>
      </c>
    </row>
    <row r="445" spans="1:11">
      <c r="A445" s="9515"/>
      <c r="B445" s="5892"/>
      <c r="C445" s="457" t="s">
        <v>781</v>
      </c>
      <c r="D445" s="6020" t="s">
        <v>1845</v>
      </c>
      <c r="E445" s="6018"/>
      <c r="F445" s="6016"/>
      <c r="G445" s="6016"/>
      <c r="H445" s="537"/>
      <c r="I445" s="6016">
        <v>88140</v>
      </c>
      <c r="J445" s="595"/>
      <c r="K445" s="5923">
        <f>K444-I445</f>
        <v>67922661</v>
      </c>
    </row>
    <row r="446" spans="1:11">
      <c r="A446" s="9516"/>
      <c r="B446" s="5893"/>
      <c r="C446" s="461" t="s">
        <v>1061</v>
      </c>
      <c r="D446" s="6021"/>
      <c r="E446" s="6019"/>
      <c r="F446" s="6017"/>
      <c r="G446" s="6017"/>
      <c r="H446" s="515"/>
      <c r="I446" s="6017"/>
      <c r="J446" s="559"/>
      <c r="K446" s="5924"/>
    </row>
    <row r="447" spans="1:11">
      <c r="A447" s="554"/>
      <c r="B447" s="5891"/>
      <c r="C447" s="532"/>
      <c r="D447" s="576"/>
      <c r="E447" s="582"/>
      <c r="F447" s="577"/>
      <c r="G447" s="577"/>
      <c r="H447" s="600"/>
      <c r="I447" s="577"/>
      <c r="J447" s="604">
        <v>1500</v>
      </c>
      <c r="K447" s="5926">
        <f>K445+J447</f>
        <v>67924161</v>
      </c>
    </row>
    <row r="448" spans="1:11">
      <c r="A448" s="9515"/>
      <c r="B448" s="5892"/>
      <c r="C448" s="497" t="s">
        <v>815</v>
      </c>
      <c r="D448" s="6020" t="s">
        <v>200</v>
      </c>
      <c r="E448" s="6018"/>
      <c r="F448" s="6016"/>
      <c r="G448" s="6016"/>
      <c r="H448" s="6016">
        <v>224353</v>
      </c>
      <c r="I448" s="1975"/>
      <c r="J448" s="595"/>
      <c r="K448" s="5923">
        <f>K447-H448</f>
        <v>67699808</v>
      </c>
    </row>
    <row r="449" spans="1:11">
      <c r="A449" s="9516"/>
      <c r="B449" s="5893"/>
      <c r="C449" s="497" t="s">
        <v>1789</v>
      </c>
      <c r="D449" s="6021"/>
      <c r="E449" s="6019"/>
      <c r="F449" s="6017"/>
      <c r="G449" s="6017"/>
      <c r="H449" s="6017"/>
      <c r="I449" s="1976"/>
      <c r="J449" s="595"/>
      <c r="K449" s="5924"/>
    </row>
    <row r="450" spans="1:11">
      <c r="A450" s="554"/>
      <c r="B450" s="5891"/>
      <c r="C450" s="532"/>
      <c r="D450" s="576"/>
      <c r="E450" s="582"/>
      <c r="F450" s="577"/>
      <c r="G450" s="577"/>
      <c r="H450" s="600"/>
      <c r="I450" s="2034"/>
      <c r="J450" s="585">
        <v>1800</v>
      </c>
      <c r="K450" s="5926">
        <f>K448+J450</f>
        <v>67701608</v>
      </c>
    </row>
    <row r="451" spans="1:11">
      <c r="A451" s="9515"/>
      <c r="B451" s="5892"/>
      <c r="C451" s="457" t="s">
        <v>781</v>
      </c>
      <c r="D451" s="6020" t="s">
        <v>200</v>
      </c>
      <c r="E451" s="1136"/>
      <c r="F451" s="6016"/>
      <c r="G451" s="6016"/>
      <c r="H451" s="537">
        <v>53780</v>
      </c>
      <c r="I451" s="6016"/>
      <c r="J451" s="595"/>
      <c r="K451" s="5923">
        <f>K450-H451</f>
        <v>67647828</v>
      </c>
    </row>
    <row r="452" spans="1:11">
      <c r="A452" s="9516"/>
      <c r="B452" s="5893"/>
      <c r="C452" s="461" t="s">
        <v>1691</v>
      </c>
      <c r="D452" s="6021"/>
      <c r="E452" s="6024"/>
      <c r="F452" s="6017"/>
      <c r="G452" s="6017"/>
      <c r="H452" s="515"/>
      <c r="I452" s="6017"/>
      <c r="J452" s="595"/>
      <c r="K452" s="5924"/>
    </row>
    <row r="453" spans="1:11">
      <c r="A453" s="554"/>
      <c r="B453" s="5891"/>
      <c r="C453" s="532"/>
      <c r="D453" s="576"/>
      <c r="E453" s="582"/>
      <c r="F453" s="577"/>
      <c r="G453" s="577"/>
      <c r="H453" s="600"/>
      <c r="I453" s="577"/>
      <c r="J453" s="585">
        <v>1500</v>
      </c>
      <c r="K453" s="5924">
        <f>K451+J453</f>
        <v>67649328</v>
      </c>
    </row>
    <row r="454" spans="1:11">
      <c r="A454" s="9515"/>
      <c r="B454" s="5892"/>
      <c r="C454" s="556" t="s">
        <v>1109</v>
      </c>
      <c r="D454" s="6020" t="s">
        <v>1591</v>
      </c>
      <c r="E454" s="6018" t="s">
        <v>1601</v>
      </c>
      <c r="F454" s="6016"/>
      <c r="G454" s="6016">
        <v>502500</v>
      </c>
      <c r="H454" s="6016"/>
      <c r="I454" s="6016"/>
      <c r="J454" s="6025"/>
      <c r="K454" s="1977">
        <f>K453-G454</f>
        <v>67146828</v>
      </c>
    </row>
    <row r="455" spans="1:11">
      <c r="A455" s="9516"/>
      <c r="B455" s="5893"/>
      <c r="C455" s="555" t="s">
        <v>1590</v>
      </c>
      <c r="D455" s="6021" t="s">
        <v>956</v>
      </c>
      <c r="E455" s="533"/>
      <c r="F455" s="6017"/>
      <c r="G455" s="6017"/>
      <c r="H455" s="6017"/>
      <c r="I455" s="6017"/>
      <c r="J455" s="6026"/>
      <c r="K455" s="1978"/>
    </row>
    <row r="456" spans="1:11">
      <c r="A456" s="554"/>
      <c r="B456" s="5891"/>
      <c r="C456" s="532"/>
      <c r="D456" s="576"/>
      <c r="E456" s="582"/>
      <c r="F456" s="575"/>
      <c r="G456" s="575"/>
      <c r="H456" s="586"/>
      <c r="I456" s="575"/>
      <c r="J456" s="604">
        <v>1800</v>
      </c>
      <c r="K456" s="5924">
        <f>K454+J456</f>
        <v>67148628</v>
      </c>
    </row>
    <row r="457" spans="1:11">
      <c r="A457" s="9515"/>
      <c r="B457" s="5892"/>
      <c r="C457" s="457" t="s">
        <v>781</v>
      </c>
      <c r="D457" s="518"/>
      <c r="E457" s="5892"/>
      <c r="F457" s="5888"/>
      <c r="G457" s="5888"/>
      <c r="H457" s="537"/>
      <c r="I457" s="1975">
        <v>67140</v>
      </c>
      <c r="J457" s="464"/>
      <c r="K457" s="5923">
        <f>K456-I457</f>
        <v>67081488</v>
      </c>
    </row>
    <row r="458" spans="1:11">
      <c r="A458" s="9516"/>
      <c r="B458" s="5893"/>
      <c r="C458" s="461" t="s">
        <v>2337</v>
      </c>
      <c r="D458" s="519"/>
      <c r="E458" s="5893"/>
      <c r="F458" s="5889"/>
      <c r="G458" s="5889"/>
      <c r="H458" s="515"/>
      <c r="I458" s="1976"/>
      <c r="J458" s="559"/>
      <c r="K458" s="5924"/>
    </row>
    <row r="459" spans="1:11">
      <c r="A459" s="554"/>
      <c r="B459" s="5893"/>
      <c r="C459" s="532"/>
      <c r="D459" s="576"/>
      <c r="E459" s="582"/>
      <c r="F459" s="577"/>
      <c r="G459" s="577"/>
      <c r="H459" s="600"/>
      <c r="I459" s="577"/>
      <c r="J459" s="585">
        <v>1500</v>
      </c>
      <c r="K459" s="5924">
        <f>K457+J459</f>
        <v>67082988</v>
      </c>
    </row>
    <row r="460" spans="1:11">
      <c r="A460" s="9515"/>
      <c r="B460" s="5892"/>
      <c r="C460" s="457" t="s">
        <v>781</v>
      </c>
      <c r="D460" s="5895"/>
      <c r="E460" s="974"/>
      <c r="F460" s="5888"/>
      <c r="G460" s="5888"/>
      <c r="H460" s="537"/>
      <c r="I460" s="5888">
        <v>24140</v>
      </c>
      <c r="J460" s="595"/>
      <c r="K460" s="5923">
        <f>K459-I460</f>
        <v>67058848</v>
      </c>
    </row>
    <row r="461" spans="1:11">
      <c r="A461" s="9516"/>
      <c r="B461" s="5893"/>
      <c r="C461" s="461" t="s">
        <v>2338</v>
      </c>
      <c r="D461" s="5896"/>
      <c r="E461" s="5905"/>
      <c r="F461" s="5889"/>
      <c r="G461" s="5889"/>
      <c r="H461" s="515"/>
      <c r="I461" s="5889"/>
      <c r="J461" s="595"/>
      <c r="K461" s="5924"/>
    </row>
    <row r="462" spans="1:11">
      <c r="A462" s="554"/>
      <c r="B462" s="5891"/>
      <c r="C462" s="532"/>
      <c r="D462" s="576"/>
      <c r="E462" s="582"/>
      <c r="F462" s="575"/>
      <c r="G462" s="575"/>
      <c r="H462" s="2200"/>
      <c r="I462" s="575"/>
      <c r="J462" s="585">
        <v>1500</v>
      </c>
      <c r="K462" s="5924">
        <f>K460+J462</f>
        <v>67060348</v>
      </c>
    </row>
    <row r="463" spans="1:11">
      <c r="A463" s="9515"/>
      <c r="B463" s="5892" t="s">
        <v>2339</v>
      </c>
      <c r="C463" s="491" t="s">
        <v>952</v>
      </c>
      <c r="D463" s="6031" t="s">
        <v>1334</v>
      </c>
      <c r="E463" s="6029" t="s">
        <v>1348</v>
      </c>
      <c r="F463" s="537"/>
      <c r="G463" s="6027">
        <v>52500</v>
      </c>
      <c r="H463" s="537"/>
      <c r="I463" s="6027"/>
      <c r="J463" s="537"/>
      <c r="K463" s="5923">
        <f>K462-G463</f>
        <v>67007848</v>
      </c>
    </row>
    <row r="464" spans="1:11">
      <c r="A464" s="9516"/>
      <c r="B464" s="5893"/>
      <c r="C464" s="487" t="s">
        <v>1333</v>
      </c>
      <c r="D464" s="6032" t="s">
        <v>918</v>
      </c>
      <c r="E464" s="6030"/>
      <c r="F464" s="537"/>
      <c r="G464" s="6028"/>
      <c r="H464" s="537"/>
      <c r="I464" s="6028"/>
      <c r="J464" s="537"/>
      <c r="K464" s="5924"/>
    </row>
    <row r="465" spans="1:11">
      <c r="A465" s="554"/>
      <c r="B465" s="5893"/>
      <c r="C465" s="529"/>
      <c r="D465" s="601"/>
      <c r="E465" s="584"/>
      <c r="F465" s="586"/>
      <c r="G465" s="586"/>
      <c r="H465" s="586"/>
      <c r="I465" s="586"/>
      <c r="J465" s="585">
        <v>1800</v>
      </c>
      <c r="K465" s="5926">
        <f>K463+J465</f>
        <v>67009648</v>
      </c>
    </row>
    <row r="466" spans="1:11">
      <c r="A466" s="9515"/>
      <c r="B466" s="5892"/>
      <c r="C466" s="474" t="s">
        <v>815</v>
      </c>
      <c r="D466" s="485" t="s">
        <v>1852</v>
      </c>
      <c r="E466" s="6029"/>
      <c r="F466" s="6027"/>
      <c r="G466" s="6027"/>
      <c r="H466" s="6037"/>
      <c r="I466" s="6027">
        <v>5091862</v>
      </c>
      <c r="J466" s="6033"/>
      <c r="K466" s="5923">
        <f>K465-I466</f>
        <v>61917786</v>
      </c>
    </row>
    <row r="467" spans="1:11">
      <c r="A467" s="9516"/>
      <c r="B467" s="5893"/>
      <c r="C467" s="461" t="s">
        <v>1855</v>
      </c>
      <c r="D467" s="486"/>
      <c r="E467" s="6030"/>
      <c r="F467" s="6028"/>
      <c r="G467" s="6028"/>
      <c r="H467" s="6038"/>
      <c r="I467" s="6028"/>
      <c r="J467" s="6034"/>
      <c r="K467" s="5924"/>
    </row>
    <row r="468" spans="1:11">
      <c r="A468" s="554"/>
      <c r="B468" s="5891"/>
      <c r="C468" s="532"/>
      <c r="D468" s="602"/>
      <c r="E468" s="605"/>
      <c r="F468" s="577"/>
      <c r="G468" s="577"/>
      <c r="H468" s="600"/>
      <c r="I468" s="577"/>
      <c r="J468" s="604">
        <v>1800</v>
      </c>
      <c r="K468" s="5924">
        <f>K466+J468</f>
        <v>61919586</v>
      </c>
    </row>
    <row r="469" spans="1:11">
      <c r="A469" s="9515"/>
      <c r="B469" s="5892"/>
      <c r="C469" s="474" t="s">
        <v>815</v>
      </c>
      <c r="D469" s="485" t="s">
        <v>1852</v>
      </c>
      <c r="E469" s="6029"/>
      <c r="F469" s="6027"/>
      <c r="G469" s="6027"/>
      <c r="H469" s="6037"/>
      <c r="I469" s="6027">
        <v>2969178</v>
      </c>
      <c r="J469" s="6033"/>
      <c r="K469" s="5923">
        <f>K468-I469</f>
        <v>58950408</v>
      </c>
    </row>
    <row r="470" spans="1:11">
      <c r="A470" s="9516"/>
      <c r="B470" s="5893"/>
      <c r="C470" s="461" t="s">
        <v>1851</v>
      </c>
      <c r="D470" s="486"/>
      <c r="E470" s="6030"/>
      <c r="F470" s="6028"/>
      <c r="G470" s="6028"/>
      <c r="H470" s="6038"/>
      <c r="I470" s="6028"/>
      <c r="J470" s="6034"/>
      <c r="K470" s="5924"/>
    </row>
    <row r="471" spans="1:11">
      <c r="A471" s="554"/>
      <c r="B471" s="5891"/>
      <c r="C471" s="532"/>
      <c r="D471" s="602"/>
      <c r="E471" s="605"/>
      <c r="F471" s="577"/>
      <c r="G471" s="577"/>
      <c r="H471" s="600"/>
      <c r="I471" s="577"/>
      <c r="J471" s="604">
        <v>1800</v>
      </c>
      <c r="K471" s="5924">
        <f>K469+J471</f>
        <v>58952208</v>
      </c>
    </row>
    <row r="472" spans="1:11">
      <c r="A472" s="9515"/>
      <c r="B472" s="5892"/>
      <c r="C472" s="474" t="s">
        <v>815</v>
      </c>
      <c r="D472" s="485" t="s">
        <v>1852</v>
      </c>
      <c r="E472" s="6029"/>
      <c r="F472" s="6027"/>
      <c r="G472" s="6027"/>
      <c r="H472" s="6037"/>
      <c r="I472" s="6027">
        <v>2042151</v>
      </c>
      <c r="J472" s="6033"/>
      <c r="K472" s="5923">
        <f>K471-I472</f>
        <v>56910057</v>
      </c>
    </row>
    <row r="473" spans="1:11">
      <c r="A473" s="9516"/>
      <c r="B473" s="5893"/>
      <c r="C473" s="461" t="s">
        <v>1853</v>
      </c>
      <c r="D473" s="486"/>
      <c r="E473" s="6030"/>
      <c r="F473" s="6028"/>
      <c r="G473" s="6028"/>
      <c r="H473" s="6038"/>
      <c r="I473" s="6028"/>
      <c r="J473" s="6034"/>
      <c r="K473" s="5924"/>
    </row>
    <row r="474" spans="1:11">
      <c r="A474" s="554"/>
      <c r="B474" s="5891"/>
      <c r="C474" s="532"/>
      <c r="D474" s="602"/>
      <c r="E474" s="605"/>
      <c r="F474" s="577"/>
      <c r="G474" s="577"/>
      <c r="H474" s="600"/>
      <c r="I474" s="577"/>
      <c r="J474" s="604">
        <v>1800</v>
      </c>
      <c r="K474" s="5926">
        <f>K472+J474</f>
        <v>56911857</v>
      </c>
    </row>
    <row r="475" spans="1:11">
      <c r="A475" s="9515"/>
      <c r="B475" s="5892"/>
      <c r="C475" s="474" t="s">
        <v>781</v>
      </c>
      <c r="D475" s="6035" t="s">
        <v>1167</v>
      </c>
      <c r="E475" s="6029" t="s">
        <v>195</v>
      </c>
      <c r="F475" s="6027"/>
      <c r="G475" s="6027"/>
      <c r="H475" s="6027"/>
      <c r="I475" s="6027">
        <v>136140</v>
      </c>
      <c r="J475" s="464"/>
      <c r="K475" s="5923">
        <f>K474-I475</f>
        <v>56775717</v>
      </c>
    </row>
    <row r="476" spans="1:11">
      <c r="A476" s="9516"/>
      <c r="B476" s="5893"/>
      <c r="C476" s="477" t="s">
        <v>1238</v>
      </c>
      <c r="D476" s="6036" t="s">
        <v>38</v>
      </c>
      <c r="E476" s="6030"/>
      <c r="F476" s="6028"/>
      <c r="G476" s="6028"/>
      <c r="H476" s="6028"/>
      <c r="I476" s="6028"/>
      <c r="J476" s="559"/>
      <c r="K476" s="5924"/>
    </row>
    <row r="477" spans="1:11">
      <c r="A477" s="554"/>
      <c r="B477" s="5891"/>
      <c r="C477" s="532"/>
      <c r="D477" s="576"/>
      <c r="E477" s="582"/>
      <c r="F477" s="577"/>
      <c r="G477" s="577"/>
      <c r="H477" s="600"/>
      <c r="I477" s="577"/>
      <c r="J477" s="585">
        <v>1500</v>
      </c>
      <c r="K477" s="5924">
        <f>K475+J477</f>
        <v>56777217</v>
      </c>
    </row>
    <row r="478" spans="1:11">
      <c r="A478" s="9515"/>
      <c r="B478" s="5892"/>
      <c r="C478" s="474" t="s">
        <v>781</v>
      </c>
      <c r="D478" s="6035" t="s">
        <v>1167</v>
      </c>
      <c r="E478" s="6029" t="s">
        <v>195</v>
      </c>
      <c r="F478" s="6027"/>
      <c r="G478" s="6027"/>
      <c r="H478" s="537"/>
      <c r="I478" s="6027">
        <v>64640</v>
      </c>
      <c r="J478" s="595"/>
      <c r="K478" s="5923">
        <f>K477-I478</f>
        <v>56712577</v>
      </c>
    </row>
    <row r="479" spans="1:11">
      <c r="A479" s="9516"/>
      <c r="B479" s="5893"/>
      <c r="C479" s="477" t="s">
        <v>1239</v>
      </c>
      <c r="D479" s="6036" t="s">
        <v>38</v>
      </c>
      <c r="E479" s="6030"/>
      <c r="F479" s="6028"/>
      <c r="G479" s="6028"/>
      <c r="H479" s="515"/>
      <c r="I479" s="6028"/>
      <c r="J479" s="595"/>
      <c r="K479" s="5924"/>
    </row>
    <row r="480" spans="1:11">
      <c r="A480" s="554"/>
      <c r="B480" s="5891"/>
      <c r="C480" s="532"/>
      <c r="D480" s="576"/>
      <c r="E480" s="582"/>
      <c r="F480" s="577"/>
      <c r="G480" s="577"/>
      <c r="H480" s="600"/>
      <c r="I480" s="577"/>
      <c r="J480" s="585">
        <v>1500</v>
      </c>
      <c r="K480" s="5928">
        <f>K478+J480</f>
        <v>56714077</v>
      </c>
    </row>
    <row r="481" spans="1:11">
      <c r="A481" s="9515"/>
      <c r="B481" s="5892"/>
      <c r="C481" s="474" t="s">
        <v>796</v>
      </c>
      <c r="D481" s="6035" t="s">
        <v>1167</v>
      </c>
      <c r="E481" s="6029" t="s">
        <v>195</v>
      </c>
      <c r="F481" s="6027"/>
      <c r="G481" s="6027"/>
      <c r="H481" s="6027"/>
      <c r="I481" s="6027">
        <v>172300</v>
      </c>
      <c r="J481" s="6033"/>
      <c r="K481" s="5923">
        <f>K480-I481</f>
        <v>56541777</v>
      </c>
    </row>
    <row r="482" spans="1:11">
      <c r="A482" s="9516"/>
      <c r="B482" s="5893"/>
      <c r="C482" s="477" t="s">
        <v>1802</v>
      </c>
      <c r="D482" s="6036" t="s">
        <v>38</v>
      </c>
      <c r="E482" s="6030"/>
      <c r="F482" s="6028"/>
      <c r="G482" s="6028"/>
      <c r="H482" s="6028"/>
      <c r="I482" s="6028"/>
      <c r="J482" s="6034"/>
      <c r="K482" s="5924"/>
    </row>
    <row r="483" spans="1:11">
      <c r="A483" s="557"/>
      <c r="B483" s="5911"/>
      <c r="C483" s="532"/>
      <c r="D483" s="576"/>
      <c r="E483" s="582"/>
      <c r="F483" s="577"/>
      <c r="G483" s="577"/>
      <c r="H483" s="600"/>
      <c r="I483" s="577"/>
      <c r="J483" s="585">
        <v>750</v>
      </c>
      <c r="K483" s="5927">
        <f>K481+J483</f>
        <v>56542527</v>
      </c>
    </row>
    <row r="484" spans="1:11">
      <c r="A484" s="9515"/>
      <c r="B484" s="6041" t="s">
        <v>2356</v>
      </c>
      <c r="C484" s="457" t="s">
        <v>781</v>
      </c>
      <c r="D484" s="6039" t="s">
        <v>1363</v>
      </c>
      <c r="E484" s="6041"/>
      <c r="F484" s="6043"/>
      <c r="G484" s="6043"/>
      <c r="H484" s="6043">
        <v>589140</v>
      </c>
      <c r="I484" s="6043"/>
      <c r="J484" s="6050"/>
      <c r="K484" s="5923">
        <f>K483-H484</f>
        <v>55953387</v>
      </c>
    </row>
    <row r="485" spans="1:11">
      <c r="A485" s="9516"/>
      <c r="B485" s="6042"/>
      <c r="C485" s="461" t="s">
        <v>1362</v>
      </c>
      <c r="D485" s="6040"/>
      <c r="E485" s="533"/>
      <c r="F485" s="6044"/>
      <c r="G485" s="6044"/>
      <c r="H485" s="6044"/>
      <c r="I485" s="6044"/>
      <c r="J485" s="6051"/>
      <c r="K485" s="5924"/>
    </row>
    <row r="486" spans="1:11">
      <c r="A486" s="554"/>
      <c r="B486" s="6045"/>
      <c r="C486" s="532"/>
      <c r="D486" s="576"/>
      <c r="E486" s="582"/>
      <c r="F486" s="577"/>
      <c r="G486" s="577"/>
      <c r="H486" s="600"/>
      <c r="I486" s="577"/>
      <c r="J486" s="585">
        <v>1500</v>
      </c>
      <c r="K486" s="5924">
        <f>K484+J486</f>
        <v>55954887</v>
      </c>
    </row>
    <row r="487" spans="1:11">
      <c r="A487" s="9515"/>
      <c r="B487" s="6041"/>
      <c r="C487" s="556" t="s">
        <v>781</v>
      </c>
      <c r="D487" s="6039" t="s">
        <v>1184</v>
      </c>
      <c r="E487" s="6041"/>
      <c r="F487" s="6043"/>
      <c r="G487" s="6043"/>
      <c r="H487" s="6043">
        <v>285140</v>
      </c>
      <c r="I487" s="6043"/>
      <c r="J487" s="6050"/>
      <c r="K487" s="5923">
        <f>K486-H487</f>
        <v>55669747</v>
      </c>
    </row>
    <row r="488" spans="1:11">
      <c r="A488" s="9516"/>
      <c r="B488" s="6042"/>
      <c r="C488" s="555" t="s">
        <v>1182</v>
      </c>
      <c r="D488" s="6040"/>
      <c r="E488" s="6042"/>
      <c r="F488" s="6044"/>
      <c r="G488" s="6044"/>
      <c r="H488" s="6044"/>
      <c r="I488" s="6044"/>
      <c r="J488" s="6051"/>
      <c r="K488" s="5924"/>
    </row>
    <row r="489" spans="1:11">
      <c r="A489" s="554"/>
      <c r="B489" s="6045"/>
      <c r="C489" s="532"/>
      <c r="D489" s="576"/>
      <c r="E489" s="582"/>
      <c r="F489" s="577"/>
      <c r="G489" s="577"/>
      <c r="H489" s="600"/>
      <c r="I489" s="577"/>
      <c r="J489" s="585">
        <v>1500</v>
      </c>
      <c r="K489" s="5926">
        <f>K487+J489</f>
        <v>55671247</v>
      </c>
    </row>
    <row r="490" spans="1:11">
      <c r="A490" s="9515"/>
      <c r="B490" s="6041"/>
      <c r="C490" s="556" t="s">
        <v>781</v>
      </c>
      <c r="D490" s="6053" t="s">
        <v>1496</v>
      </c>
      <c r="E490" s="974" t="s">
        <v>1497</v>
      </c>
      <c r="F490" s="6043"/>
      <c r="G490" s="6043">
        <v>19740</v>
      </c>
      <c r="H490" s="6043"/>
      <c r="I490" s="6043"/>
      <c r="J490" s="6050"/>
      <c r="K490" s="5923">
        <f>K489-G490</f>
        <v>55651507</v>
      </c>
    </row>
    <row r="491" spans="1:11">
      <c r="A491" s="9516"/>
      <c r="B491" s="6042"/>
      <c r="C491" s="555" t="s">
        <v>1493</v>
      </c>
      <c r="D491" s="6040" t="s">
        <v>38</v>
      </c>
      <c r="E491" s="6042"/>
      <c r="F491" s="6044"/>
      <c r="G491" s="6044"/>
      <c r="H491" s="6044"/>
      <c r="I491" s="6044"/>
      <c r="J491" s="6051"/>
      <c r="K491" s="5924"/>
    </row>
    <row r="492" spans="1:11">
      <c r="A492" s="554"/>
      <c r="B492" s="6045"/>
      <c r="C492" s="529"/>
      <c r="D492" s="602"/>
      <c r="E492" s="605"/>
      <c r="F492" s="577"/>
      <c r="G492" s="577"/>
      <c r="H492" s="600"/>
      <c r="I492" s="577"/>
      <c r="J492" s="585">
        <v>1500</v>
      </c>
      <c r="K492" s="5924">
        <f>K490+J492</f>
        <v>55653007</v>
      </c>
    </row>
    <row r="493" spans="1:11">
      <c r="A493" s="9515"/>
      <c r="B493" s="6041"/>
      <c r="C493" s="556" t="s">
        <v>781</v>
      </c>
      <c r="D493" s="6053" t="s">
        <v>1496</v>
      </c>
      <c r="E493" s="974" t="s">
        <v>1497</v>
      </c>
      <c r="F493" s="6043"/>
      <c r="G493" s="6043">
        <v>17340</v>
      </c>
      <c r="H493" s="6043"/>
      <c r="I493" s="6043"/>
      <c r="J493" s="6050"/>
      <c r="K493" s="5923">
        <f>K492-G493</f>
        <v>55635667</v>
      </c>
    </row>
    <row r="494" spans="1:11">
      <c r="A494" s="9516"/>
      <c r="B494" s="6042"/>
      <c r="C494" s="555" t="s">
        <v>1494</v>
      </c>
      <c r="D494" s="6040" t="s">
        <v>38</v>
      </c>
      <c r="E494" s="6042"/>
      <c r="F494" s="6044"/>
      <c r="G494" s="6044"/>
      <c r="H494" s="6044"/>
      <c r="I494" s="6044"/>
      <c r="J494" s="6051"/>
      <c r="K494" s="5924"/>
    </row>
    <row r="495" spans="1:11">
      <c r="A495" s="554"/>
      <c r="B495" s="6054"/>
      <c r="C495" s="532"/>
      <c r="D495" s="576"/>
      <c r="E495" s="582"/>
      <c r="F495" s="577"/>
      <c r="G495" s="577"/>
      <c r="H495" s="600"/>
      <c r="I495" s="577"/>
      <c r="J495" s="585">
        <v>1500</v>
      </c>
      <c r="K495" s="5924">
        <f>K493+J495</f>
        <v>55637167</v>
      </c>
    </row>
    <row r="496" spans="1:11">
      <c r="A496" s="9515"/>
      <c r="B496" s="6041"/>
      <c r="C496" s="556" t="s">
        <v>781</v>
      </c>
      <c r="D496" s="6053" t="s">
        <v>1496</v>
      </c>
      <c r="E496" s="974" t="s">
        <v>1497</v>
      </c>
      <c r="F496" s="6043"/>
      <c r="G496" s="6043">
        <v>25940</v>
      </c>
      <c r="H496" s="6043"/>
      <c r="I496" s="6043"/>
      <c r="J496" s="6050"/>
      <c r="K496" s="5923">
        <f>K495-G496</f>
        <v>55611227</v>
      </c>
    </row>
    <row r="497" spans="1:11">
      <c r="A497" s="9516"/>
      <c r="B497" s="6042"/>
      <c r="C497" s="555" t="s">
        <v>1495</v>
      </c>
      <c r="D497" s="6040" t="s">
        <v>38</v>
      </c>
      <c r="E497" s="6042"/>
      <c r="F497" s="6044"/>
      <c r="G497" s="6044"/>
      <c r="H497" s="6044"/>
      <c r="I497" s="6044"/>
      <c r="J497" s="6051"/>
      <c r="K497" s="5924"/>
    </row>
    <row r="498" spans="1:11">
      <c r="A498" s="554"/>
      <c r="B498" s="6045"/>
      <c r="C498" s="529"/>
      <c r="D498" s="602"/>
      <c r="E498" s="605"/>
      <c r="F498" s="577"/>
      <c r="G498" s="577"/>
      <c r="H498" s="600"/>
      <c r="I498" s="577"/>
      <c r="J498" s="585">
        <v>1500</v>
      </c>
      <c r="K498" s="1368">
        <f>K496+J498</f>
        <v>55612727</v>
      </c>
    </row>
    <row r="499" spans="1:11">
      <c r="A499" s="557"/>
      <c r="B499" s="6041"/>
      <c r="C499" s="457" t="s">
        <v>781</v>
      </c>
      <c r="D499" s="6055" t="s">
        <v>1734</v>
      </c>
      <c r="E499" s="459" t="s">
        <v>1805</v>
      </c>
      <c r="F499" s="6043"/>
      <c r="G499" s="6043">
        <v>53140</v>
      </c>
      <c r="H499" s="6043"/>
      <c r="I499" s="6043"/>
      <c r="J499" s="6050"/>
      <c r="K499" s="1977">
        <f>K498-G499</f>
        <v>55559587</v>
      </c>
    </row>
    <row r="500" spans="1:11">
      <c r="A500" s="557"/>
      <c r="B500" s="6042"/>
      <c r="C500" s="461" t="s">
        <v>1733</v>
      </c>
      <c r="D500" s="6056" t="s">
        <v>1860</v>
      </c>
      <c r="E500" s="6052"/>
      <c r="F500" s="6044"/>
      <c r="G500" s="6044"/>
      <c r="H500" s="6044"/>
      <c r="I500" s="6044"/>
      <c r="J500" s="6051"/>
      <c r="K500" s="1978"/>
    </row>
    <row r="501" spans="1:11">
      <c r="A501" s="2497"/>
      <c r="B501" s="6042"/>
      <c r="C501" s="529"/>
      <c r="D501" s="602"/>
      <c r="E501" s="605"/>
      <c r="F501" s="577"/>
      <c r="G501" s="577"/>
      <c r="H501" s="600"/>
      <c r="I501" s="577"/>
      <c r="J501" s="604">
        <v>1500</v>
      </c>
      <c r="K501" s="5928">
        <f>K499+J501</f>
        <v>55561087</v>
      </c>
    </row>
    <row r="502" spans="1:11">
      <c r="A502" s="557"/>
      <c r="B502" s="6041"/>
      <c r="C502" s="474" t="s">
        <v>781</v>
      </c>
      <c r="D502" s="6039" t="s">
        <v>933</v>
      </c>
      <c r="E502" s="6041" t="s">
        <v>110</v>
      </c>
      <c r="F502" s="6043"/>
      <c r="G502" s="6043">
        <v>98640</v>
      </c>
      <c r="H502" s="6043"/>
      <c r="I502" s="6043"/>
      <c r="J502" s="6050"/>
      <c r="K502" s="1977">
        <f>K501-G502</f>
        <v>55462447</v>
      </c>
    </row>
    <row r="503" spans="1:11">
      <c r="A503" s="557"/>
      <c r="B503" s="6042"/>
      <c r="C503" s="461" t="s">
        <v>1241</v>
      </c>
      <c r="D503" s="6040" t="s">
        <v>598</v>
      </c>
      <c r="E503" s="6042"/>
      <c r="F503" s="6044"/>
      <c r="G503" s="6044"/>
      <c r="H503" s="6044"/>
      <c r="I503" s="6044"/>
      <c r="J503" s="6051"/>
      <c r="K503" s="1978"/>
    </row>
    <row r="504" spans="1:11">
      <c r="A504" s="2497"/>
      <c r="B504" s="6045"/>
      <c r="C504" s="532"/>
      <c r="D504" s="576"/>
      <c r="E504" s="582"/>
      <c r="F504" s="577"/>
      <c r="G504" s="577"/>
      <c r="H504" s="600"/>
      <c r="I504" s="577"/>
      <c r="J504" s="585">
        <v>1500</v>
      </c>
      <c r="K504" s="5928">
        <f>K502+J504</f>
        <v>55463947</v>
      </c>
    </row>
    <row r="505" spans="1:11">
      <c r="A505" s="557"/>
      <c r="B505" s="6041"/>
      <c r="C505" s="556" t="s">
        <v>781</v>
      </c>
      <c r="D505" s="6055" t="s">
        <v>312</v>
      </c>
      <c r="E505" s="6041" t="s">
        <v>310</v>
      </c>
      <c r="F505" s="6043"/>
      <c r="G505" s="6043">
        <v>57890</v>
      </c>
      <c r="H505" s="6043"/>
      <c r="I505" s="6043"/>
      <c r="J505" s="6050"/>
      <c r="K505" s="2195">
        <f>K504-G505</f>
        <v>55406057</v>
      </c>
    </row>
    <row r="506" spans="1:11">
      <c r="A506" s="557"/>
      <c r="B506" s="6042"/>
      <c r="C506" s="555" t="s">
        <v>1535</v>
      </c>
      <c r="D506" s="6056" t="s">
        <v>38</v>
      </c>
      <c r="E506" s="6052"/>
      <c r="F506" s="6044"/>
      <c r="G506" s="6044"/>
      <c r="H506" s="6044"/>
      <c r="I506" s="6044"/>
      <c r="J506" s="6051"/>
      <c r="K506" s="2195"/>
    </row>
    <row r="507" spans="1:11">
      <c r="A507" s="2497"/>
      <c r="B507" s="6045"/>
      <c r="C507" s="529"/>
      <c r="D507" s="602"/>
      <c r="E507" s="605"/>
      <c r="F507" s="577"/>
      <c r="G507" s="577"/>
      <c r="H507" s="600"/>
      <c r="I507" s="577"/>
      <c r="J507" s="585">
        <v>1500</v>
      </c>
      <c r="K507" s="5928">
        <f>K505+J507</f>
        <v>55407557</v>
      </c>
    </row>
    <row r="508" spans="1:11">
      <c r="A508" s="525"/>
      <c r="B508" s="6041"/>
      <c r="C508" s="517" t="s">
        <v>1716</v>
      </c>
      <c r="D508" s="6039" t="s">
        <v>1717</v>
      </c>
      <c r="E508" s="6041" t="s">
        <v>1423</v>
      </c>
      <c r="F508" s="6046"/>
      <c r="G508" s="6046">
        <v>200400</v>
      </c>
      <c r="H508" s="537"/>
      <c r="I508" s="1975"/>
      <c r="J508" s="595"/>
      <c r="K508" s="1977">
        <f>K507-G508</f>
        <v>55207157</v>
      </c>
    </row>
    <row r="509" spans="1:11">
      <c r="A509" s="554"/>
      <c r="B509" s="6042"/>
      <c r="C509" s="555" t="s">
        <v>2002</v>
      </c>
      <c r="D509" s="6040" t="s">
        <v>956</v>
      </c>
      <c r="E509" s="6042"/>
      <c r="F509" s="6047"/>
      <c r="G509" s="6047"/>
      <c r="H509" s="515"/>
      <c r="I509" s="1976"/>
      <c r="J509" s="595"/>
      <c r="K509" s="1978"/>
    </row>
    <row r="510" spans="1:11">
      <c r="A510" s="2497"/>
      <c r="B510" s="6041"/>
      <c r="C510" s="532"/>
      <c r="D510" s="576"/>
      <c r="E510" s="582"/>
      <c r="F510" s="577"/>
      <c r="G510" s="577"/>
      <c r="H510" s="600"/>
      <c r="I510" s="2034"/>
      <c r="J510" s="585">
        <v>750</v>
      </c>
      <c r="K510" s="5928">
        <f>K508+J510</f>
        <v>55207907</v>
      </c>
    </row>
    <row r="511" spans="1:11">
      <c r="A511" s="525"/>
      <c r="B511" s="6041"/>
      <c r="C511" s="474" t="s">
        <v>781</v>
      </c>
      <c r="D511" s="6039" t="s">
        <v>199</v>
      </c>
      <c r="E511" s="6041" t="s">
        <v>201</v>
      </c>
      <c r="F511" s="6043"/>
      <c r="G511" s="6043">
        <v>55140</v>
      </c>
      <c r="H511" s="6043"/>
      <c r="I511" s="6043"/>
      <c r="J511" s="6050"/>
      <c r="K511" s="2195">
        <f>K510-G511</f>
        <v>55152767</v>
      </c>
    </row>
    <row r="512" spans="1:11">
      <c r="A512" s="557"/>
      <c r="B512" s="6042"/>
      <c r="C512" s="477" t="s">
        <v>1243</v>
      </c>
      <c r="D512" s="6040" t="s">
        <v>200</v>
      </c>
      <c r="E512" s="6042"/>
      <c r="F512" s="6044"/>
      <c r="G512" s="6044"/>
      <c r="H512" s="6044"/>
      <c r="I512" s="6044"/>
      <c r="J512" s="6051"/>
      <c r="K512" s="2195"/>
    </row>
    <row r="513" spans="1:11">
      <c r="A513" s="2497"/>
      <c r="B513" s="6045"/>
      <c r="C513" s="532"/>
      <c r="D513" s="576"/>
      <c r="E513" s="582"/>
      <c r="F513" s="577"/>
      <c r="G513" s="577"/>
      <c r="H513" s="600"/>
      <c r="I513" s="577"/>
      <c r="J513" s="604">
        <v>1500</v>
      </c>
      <c r="K513" s="5928">
        <f>K511+J513</f>
        <v>55154267</v>
      </c>
    </row>
    <row r="514" spans="1:11">
      <c r="A514" s="557"/>
      <c r="B514" s="6041"/>
      <c r="C514" s="457" t="s">
        <v>781</v>
      </c>
      <c r="D514" s="6055" t="s">
        <v>943</v>
      </c>
      <c r="E514" s="459" t="s">
        <v>1231</v>
      </c>
      <c r="F514" s="6043"/>
      <c r="G514" s="6043">
        <v>166640</v>
      </c>
      <c r="H514" s="6043"/>
      <c r="I514" s="6043"/>
      <c r="J514" s="6050"/>
      <c r="K514" s="2195">
        <f>K513-G514</f>
        <v>54987627</v>
      </c>
    </row>
    <row r="515" spans="1:11">
      <c r="A515" s="557"/>
      <c r="B515" s="6054"/>
      <c r="C515" s="461" t="s">
        <v>1181</v>
      </c>
      <c r="D515" s="6056" t="s">
        <v>598</v>
      </c>
      <c r="E515" s="6052"/>
      <c r="F515" s="6044"/>
      <c r="G515" s="6044"/>
      <c r="H515" s="6044"/>
      <c r="I515" s="6044"/>
      <c r="J515" s="6051"/>
      <c r="K515" s="2195"/>
    </row>
    <row r="516" spans="1:11">
      <c r="A516" s="2497"/>
      <c r="B516" s="6045"/>
      <c r="C516" s="532"/>
      <c r="D516" s="576"/>
      <c r="E516" s="582"/>
      <c r="F516" s="577"/>
      <c r="G516" s="577"/>
      <c r="H516" s="600"/>
      <c r="I516" s="577"/>
      <c r="J516" s="604">
        <v>1500</v>
      </c>
      <c r="K516" s="5928">
        <f>K514+J516</f>
        <v>54989127</v>
      </c>
    </row>
    <row r="517" spans="1:11">
      <c r="A517" s="9515"/>
      <c r="B517" s="6041"/>
      <c r="C517" s="457" t="s">
        <v>781</v>
      </c>
      <c r="D517" s="6055" t="s">
        <v>1246</v>
      </c>
      <c r="E517" s="459" t="s">
        <v>1248</v>
      </c>
      <c r="F517" s="6043"/>
      <c r="G517" s="6043">
        <v>56640</v>
      </c>
      <c r="H517" s="6043"/>
      <c r="I517" s="6043"/>
      <c r="J517" s="6050"/>
      <c r="K517" s="5923">
        <f>K516-G517</f>
        <v>54932487</v>
      </c>
    </row>
    <row r="518" spans="1:11">
      <c r="A518" s="9516"/>
      <c r="B518" s="6042"/>
      <c r="C518" s="461" t="s">
        <v>1245</v>
      </c>
      <c r="D518" s="6056" t="s">
        <v>1247</v>
      </c>
      <c r="E518" s="6052"/>
      <c r="F518" s="6044"/>
      <c r="G518" s="6044"/>
      <c r="H518" s="6044"/>
      <c r="I518" s="6044"/>
      <c r="J518" s="6051"/>
      <c r="K518" s="5924"/>
    </row>
    <row r="519" spans="1:11">
      <c r="A519" s="554"/>
      <c r="B519" s="6045"/>
      <c r="C519" s="529"/>
      <c r="D519" s="602"/>
      <c r="E519" s="605"/>
      <c r="F519" s="577"/>
      <c r="G519" s="577"/>
      <c r="H519" s="600"/>
      <c r="I519" s="577"/>
      <c r="J519" s="585">
        <v>1500</v>
      </c>
      <c r="K519" s="5924">
        <f>K517+J519</f>
        <v>54933987</v>
      </c>
    </row>
    <row r="520" spans="1:11">
      <c r="A520" s="9515"/>
      <c r="B520" s="6041"/>
      <c r="C520" s="556" t="s">
        <v>781</v>
      </c>
      <c r="D520" s="6039" t="s">
        <v>2266</v>
      </c>
      <c r="E520" s="1110" t="s">
        <v>1322</v>
      </c>
      <c r="F520" s="6043"/>
      <c r="G520" s="6043">
        <v>19740</v>
      </c>
      <c r="H520" s="6043"/>
      <c r="I520" s="6043"/>
      <c r="J520" s="6050"/>
      <c r="K520" s="5923">
        <f>K519-G520</f>
        <v>54914247</v>
      </c>
    </row>
    <row r="521" spans="1:11">
      <c r="A521" s="9516"/>
      <c r="B521" s="6042"/>
      <c r="C521" s="555" t="s">
        <v>1306</v>
      </c>
      <c r="D521" s="6040" t="s">
        <v>1176</v>
      </c>
      <c r="E521" s="6042"/>
      <c r="F521" s="6044"/>
      <c r="G521" s="6044"/>
      <c r="H521" s="6044"/>
      <c r="I521" s="6044"/>
      <c r="J521" s="6051"/>
      <c r="K521" s="5924"/>
    </row>
    <row r="522" spans="1:11">
      <c r="A522" s="554"/>
      <c r="B522" s="6041"/>
      <c r="C522" s="529"/>
      <c r="D522" s="602"/>
      <c r="E522" s="605"/>
      <c r="F522" s="577"/>
      <c r="G522" s="577"/>
      <c r="H522" s="600"/>
      <c r="I522" s="577"/>
      <c r="J522" s="585">
        <v>1500</v>
      </c>
      <c r="K522" s="5926">
        <f>K520+J522</f>
        <v>54915747</v>
      </c>
    </row>
    <row r="523" spans="1:11">
      <c r="A523" s="9515"/>
      <c r="B523" s="6041"/>
      <c r="C523" s="556" t="s">
        <v>781</v>
      </c>
      <c r="D523" s="6039" t="s">
        <v>743</v>
      </c>
      <c r="E523" s="6041" t="s">
        <v>1177</v>
      </c>
      <c r="F523" s="6043"/>
      <c r="G523" s="6043">
        <v>16890</v>
      </c>
      <c r="H523" s="6043"/>
      <c r="I523" s="6043"/>
      <c r="J523" s="6050"/>
      <c r="K523" s="5923">
        <f>K522-G523</f>
        <v>54898857</v>
      </c>
    </row>
    <row r="524" spans="1:11">
      <c r="A524" s="9516"/>
      <c r="B524" s="6042"/>
      <c r="C524" s="555" t="s">
        <v>1175</v>
      </c>
      <c r="D524" s="6040" t="s">
        <v>1176</v>
      </c>
      <c r="E524" s="6042"/>
      <c r="F524" s="6044"/>
      <c r="G524" s="6044"/>
      <c r="H524" s="6044"/>
      <c r="I524" s="6044"/>
      <c r="J524" s="6051"/>
      <c r="K524" s="5924"/>
    </row>
    <row r="525" spans="1:11">
      <c r="A525" s="554"/>
      <c r="B525" s="6054"/>
      <c r="C525" s="529"/>
      <c r="D525" s="602"/>
      <c r="E525" s="605"/>
      <c r="F525" s="577"/>
      <c r="G525" s="577"/>
      <c r="H525" s="600"/>
      <c r="I525" s="577"/>
      <c r="J525" s="585">
        <v>1500</v>
      </c>
      <c r="K525" s="5924">
        <f>K523+J525</f>
        <v>54900357</v>
      </c>
    </row>
    <row r="526" spans="1:11">
      <c r="A526" s="9515"/>
      <c r="B526" s="6041"/>
      <c r="C526" s="474" t="s">
        <v>1920</v>
      </c>
      <c r="D526" s="485" t="s">
        <v>1887</v>
      </c>
      <c r="E526" s="6041" t="s">
        <v>1888</v>
      </c>
      <c r="F526" s="6049"/>
      <c r="G526" s="6043">
        <v>54040</v>
      </c>
      <c r="H526" s="6043"/>
      <c r="I526" s="6043"/>
      <c r="J526" s="6050"/>
      <c r="K526" s="5923">
        <f>K525-G526</f>
        <v>54846317</v>
      </c>
    </row>
    <row r="527" spans="1:11">
      <c r="A527" s="9516"/>
      <c r="B527" s="6042"/>
      <c r="C527" s="477" t="s">
        <v>1922</v>
      </c>
      <c r="D527" s="486" t="s">
        <v>1819</v>
      </c>
      <c r="E527" s="6042"/>
      <c r="F527" s="6044"/>
      <c r="G527" s="6044"/>
      <c r="H527" s="6044"/>
      <c r="I527" s="6044"/>
      <c r="J527" s="6051"/>
      <c r="K527" s="5924"/>
    </row>
    <row r="528" spans="1:11">
      <c r="A528" s="554"/>
      <c r="B528" s="6054"/>
      <c r="C528" s="891"/>
      <c r="D528" s="891"/>
      <c r="E528" s="891"/>
      <c r="F528" s="586"/>
      <c r="G528" s="588"/>
      <c r="H528" s="600"/>
      <c r="I528" s="577"/>
      <c r="J528" s="604">
        <v>1500</v>
      </c>
      <c r="K528" s="5924">
        <f>K526+J528</f>
        <v>54847817</v>
      </c>
    </row>
    <row r="529" spans="1:11">
      <c r="A529" s="9515"/>
      <c r="B529" s="6041"/>
      <c r="C529" s="474" t="s">
        <v>1921</v>
      </c>
      <c r="D529" s="485" t="s">
        <v>1887</v>
      </c>
      <c r="E529" s="6041" t="s">
        <v>1888</v>
      </c>
      <c r="F529" s="6043"/>
      <c r="G529" s="6043">
        <v>31140</v>
      </c>
      <c r="H529" s="6057"/>
      <c r="I529" s="6043"/>
      <c r="J529" s="6050"/>
      <c r="K529" s="5923">
        <f>K528-G529</f>
        <v>54816677</v>
      </c>
    </row>
    <row r="530" spans="1:11">
      <c r="A530" s="9516"/>
      <c r="B530" s="6042"/>
      <c r="C530" s="477" t="s">
        <v>1923</v>
      </c>
      <c r="D530" s="486" t="s">
        <v>1819</v>
      </c>
      <c r="E530" s="6042"/>
      <c r="F530" s="6044"/>
      <c r="G530" s="6044"/>
      <c r="H530" s="6058"/>
      <c r="I530" s="6044"/>
      <c r="J530" s="6051"/>
      <c r="K530" s="5924"/>
    </row>
    <row r="531" spans="1:11">
      <c r="A531" s="554"/>
      <c r="B531" s="6054"/>
      <c r="C531" s="529"/>
      <c r="D531" s="602"/>
      <c r="E531" s="605"/>
      <c r="F531" s="577"/>
      <c r="G531" s="577"/>
      <c r="H531" s="600"/>
      <c r="I531" s="577"/>
      <c r="J531" s="604">
        <v>1500</v>
      </c>
      <c r="K531" s="5926">
        <f>K529+J531</f>
        <v>54818177</v>
      </c>
    </row>
    <row r="532" spans="1:11">
      <c r="A532" s="557"/>
      <c r="B532" s="6041"/>
      <c r="C532" s="457" t="s">
        <v>781</v>
      </c>
      <c r="D532" s="6039" t="s">
        <v>1959</v>
      </c>
      <c r="E532" s="1136" t="s">
        <v>1961</v>
      </c>
      <c r="F532" s="6043"/>
      <c r="G532" s="6043">
        <v>88140</v>
      </c>
      <c r="H532" s="537"/>
      <c r="I532" s="6043"/>
      <c r="J532" s="595"/>
      <c r="K532" s="5923">
        <f>K531-G532</f>
        <v>54730037</v>
      </c>
    </row>
    <row r="533" spans="1:11">
      <c r="A533" s="557"/>
      <c r="B533" s="6042"/>
      <c r="C533" s="461" t="s">
        <v>2257</v>
      </c>
      <c r="D533" s="6040" t="s">
        <v>1960</v>
      </c>
      <c r="E533" s="6048"/>
      <c r="F533" s="6044"/>
      <c r="G533" s="6044"/>
      <c r="H533" s="515"/>
      <c r="I533" s="6044"/>
      <c r="J533" s="595"/>
      <c r="K533" s="5924"/>
    </row>
    <row r="534" spans="1:11">
      <c r="A534" s="514"/>
      <c r="B534" s="6054"/>
      <c r="C534" s="532"/>
      <c r="D534" s="576"/>
      <c r="E534" s="582"/>
      <c r="F534" s="577"/>
      <c r="G534" s="577"/>
      <c r="H534" s="600"/>
      <c r="I534" s="577"/>
      <c r="J534" s="585">
        <v>1500</v>
      </c>
      <c r="K534" s="5924">
        <f>K532+J534</f>
        <v>54731537</v>
      </c>
    </row>
    <row r="535" spans="1:11">
      <c r="A535" s="557"/>
      <c r="B535" s="6041"/>
      <c r="C535" s="457" t="s">
        <v>781</v>
      </c>
      <c r="D535" s="6039" t="s">
        <v>1959</v>
      </c>
      <c r="E535" s="1136" t="s">
        <v>1961</v>
      </c>
      <c r="F535" s="6043"/>
      <c r="G535" s="6043">
        <v>10390</v>
      </c>
      <c r="H535" s="537"/>
      <c r="I535" s="6043"/>
      <c r="J535" s="595"/>
      <c r="K535" s="1368">
        <f>K534-G535</f>
        <v>54721147</v>
      </c>
    </row>
    <row r="536" spans="1:11">
      <c r="A536" s="557"/>
      <c r="B536" s="6042"/>
      <c r="C536" s="461" t="s">
        <v>2258</v>
      </c>
      <c r="D536" s="6040" t="s">
        <v>1960</v>
      </c>
      <c r="E536" s="6048"/>
      <c r="F536" s="6044"/>
      <c r="G536" s="6044"/>
      <c r="H536" s="515"/>
      <c r="I536" s="6044"/>
      <c r="J536" s="595"/>
      <c r="K536" s="1368"/>
    </row>
    <row r="537" spans="1:11">
      <c r="A537" s="514"/>
      <c r="B537" s="6054"/>
      <c r="C537" s="532"/>
      <c r="D537" s="576"/>
      <c r="E537" s="582"/>
      <c r="F537" s="577"/>
      <c r="G537" s="577"/>
      <c r="H537" s="600"/>
      <c r="I537" s="577"/>
      <c r="J537" s="585">
        <v>1500</v>
      </c>
      <c r="K537" s="1250">
        <f>K535+J537</f>
        <v>54722647</v>
      </c>
    </row>
    <row r="538" spans="1:11">
      <c r="A538" s="557"/>
      <c r="B538" s="6041"/>
      <c r="C538" s="545" t="s">
        <v>781</v>
      </c>
      <c r="D538" s="6039" t="s">
        <v>113</v>
      </c>
      <c r="E538" s="6041" t="s">
        <v>114</v>
      </c>
      <c r="F538" s="6043"/>
      <c r="G538" s="6043"/>
      <c r="H538" s="6043"/>
      <c r="I538" s="6043">
        <v>87640</v>
      </c>
      <c r="J538" s="6050"/>
      <c r="K538" s="1368">
        <f>K537-I538</f>
        <v>54635007</v>
      </c>
    </row>
    <row r="539" spans="1:11">
      <c r="A539" s="557"/>
      <c r="B539" s="6042"/>
      <c r="C539" s="538" t="s">
        <v>1420</v>
      </c>
      <c r="D539" s="6040" t="s">
        <v>46</v>
      </c>
      <c r="E539" s="6042"/>
      <c r="F539" s="6044"/>
      <c r="G539" s="6044"/>
      <c r="H539" s="6044"/>
      <c r="I539" s="6044"/>
      <c r="J539" s="6051"/>
      <c r="K539" s="1368"/>
    </row>
    <row r="540" spans="1:11">
      <c r="A540" s="514"/>
      <c r="B540" s="6054"/>
      <c r="C540" s="529"/>
      <c r="D540" s="602"/>
      <c r="E540" s="605"/>
      <c r="F540" s="577"/>
      <c r="G540" s="577"/>
      <c r="H540" s="600"/>
      <c r="I540" s="577"/>
      <c r="J540" s="585">
        <v>1500</v>
      </c>
      <c r="K540" s="1250">
        <f>K538+J540</f>
        <v>54636507</v>
      </c>
    </row>
    <row r="541" spans="1:11">
      <c r="A541" s="557"/>
      <c r="B541" s="6041"/>
      <c r="C541" s="556" t="s">
        <v>781</v>
      </c>
      <c r="D541" s="485" t="s">
        <v>1859</v>
      </c>
      <c r="E541" s="6041"/>
      <c r="F541" s="9492"/>
      <c r="G541" s="9492"/>
      <c r="H541" s="9492"/>
      <c r="I541" s="9492">
        <v>103140</v>
      </c>
      <c r="J541" s="6050"/>
      <c r="K541" s="1368">
        <f>K540-I541</f>
        <v>54533367</v>
      </c>
    </row>
    <row r="542" spans="1:11">
      <c r="A542" s="557"/>
      <c r="B542" s="6042"/>
      <c r="C542" s="555" t="s">
        <v>1208</v>
      </c>
      <c r="D542" s="486" t="s">
        <v>814</v>
      </c>
      <c r="E542" s="6042"/>
      <c r="F542" s="9493"/>
      <c r="G542" s="9493"/>
      <c r="H542" s="9493"/>
      <c r="I542" s="9493"/>
      <c r="J542" s="6051"/>
      <c r="K542" s="1368"/>
    </row>
    <row r="543" spans="1:11">
      <c r="A543" s="514"/>
      <c r="B543" s="6054"/>
      <c r="C543" s="532"/>
      <c r="D543" s="576"/>
      <c r="E543" s="582"/>
      <c r="F543" s="577"/>
      <c r="G543" s="577"/>
      <c r="H543" s="600"/>
      <c r="I543" s="577"/>
      <c r="J543" s="604">
        <v>1500</v>
      </c>
      <c r="K543" s="1250">
        <f>K541+J543</f>
        <v>54534867</v>
      </c>
    </row>
    <row r="544" spans="1:11">
      <c r="A544" s="557"/>
      <c r="B544" s="5892"/>
      <c r="C544" s="491" t="s">
        <v>864</v>
      </c>
      <c r="D544" s="6039" t="s">
        <v>2340</v>
      </c>
      <c r="E544" s="9741" t="s">
        <v>2341</v>
      </c>
      <c r="F544" s="5888"/>
      <c r="G544" s="5888">
        <v>102500</v>
      </c>
      <c r="H544" s="5888"/>
      <c r="I544" s="5888"/>
      <c r="J544" s="5913"/>
      <c r="K544" s="1368">
        <f>K543-G544</f>
        <v>54432367</v>
      </c>
    </row>
    <row r="545" spans="1:11">
      <c r="A545" s="557"/>
      <c r="B545" s="5893"/>
      <c r="C545" s="487" t="s">
        <v>2342</v>
      </c>
      <c r="D545" s="6040" t="s">
        <v>38</v>
      </c>
      <c r="E545" s="9499"/>
      <c r="F545" s="5889"/>
      <c r="G545" s="5889"/>
      <c r="H545" s="5889"/>
      <c r="I545" s="5889"/>
      <c r="J545" s="5914"/>
      <c r="K545" s="1368"/>
    </row>
    <row r="546" spans="1:11">
      <c r="A546" s="514"/>
      <c r="B546" s="5911"/>
      <c r="C546" s="532"/>
      <c r="D546" s="602"/>
      <c r="E546" s="2990"/>
      <c r="F546" s="577"/>
      <c r="G546" s="577"/>
      <c r="H546" s="600"/>
      <c r="I546" s="577"/>
      <c r="J546" s="585">
        <v>1800</v>
      </c>
      <c r="K546" s="1250">
        <f>K544+J546</f>
        <v>54434167</v>
      </c>
    </row>
    <row r="547" spans="1:11">
      <c r="A547" s="557"/>
      <c r="B547" s="5892" t="s">
        <v>2343</v>
      </c>
      <c r="C547" s="556" t="s">
        <v>1710</v>
      </c>
      <c r="D547" s="6063" t="s">
        <v>2070</v>
      </c>
      <c r="E547" s="1136"/>
      <c r="F547" s="6059"/>
      <c r="G547" s="6065"/>
      <c r="H547" s="6059"/>
      <c r="I547" s="6059">
        <v>113590</v>
      </c>
      <c r="J547" s="6068"/>
      <c r="K547" s="1368">
        <f>K546-I547</f>
        <v>54320577</v>
      </c>
    </row>
    <row r="548" spans="1:11">
      <c r="A548" s="557"/>
      <c r="B548" s="5893"/>
      <c r="C548" s="555" t="s">
        <v>2069</v>
      </c>
      <c r="D548" s="6064" t="s">
        <v>814</v>
      </c>
      <c r="E548" s="6067"/>
      <c r="F548" s="6060"/>
      <c r="G548" s="6066"/>
      <c r="H548" s="6060"/>
      <c r="I548" s="6060"/>
      <c r="J548" s="6069"/>
      <c r="K548" s="1368"/>
    </row>
    <row r="549" spans="1:11">
      <c r="A549" s="514"/>
      <c r="B549" s="5911"/>
      <c r="C549" s="532"/>
      <c r="D549" s="576"/>
      <c r="E549" s="582"/>
      <c r="F549" s="577"/>
      <c r="G549" s="577"/>
      <c r="H549" s="600"/>
      <c r="I549" s="577"/>
      <c r="J549" s="604">
        <v>1500</v>
      </c>
      <c r="K549" s="1250">
        <f>K547+J549</f>
        <v>54322077</v>
      </c>
    </row>
    <row r="550" spans="1:11">
      <c r="A550" s="557"/>
      <c r="B550" s="5892"/>
      <c r="C550" s="556" t="s">
        <v>1710</v>
      </c>
      <c r="D550" s="6063" t="s">
        <v>457</v>
      </c>
      <c r="E550" s="1136" t="s">
        <v>459</v>
      </c>
      <c r="F550" s="6059"/>
      <c r="G550" s="6065"/>
      <c r="H550" s="6059"/>
      <c r="I550" s="6059">
        <v>37780</v>
      </c>
      <c r="J550" s="6068"/>
      <c r="K550" s="1368">
        <f>K549-I550</f>
        <v>54284297</v>
      </c>
    </row>
    <row r="551" spans="1:11">
      <c r="A551" s="557"/>
      <c r="B551" s="5893"/>
      <c r="C551" s="555" t="s">
        <v>1762</v>
      </c>
      <c r="D551" s="6064" t="s">
        <v>1893</v>
      </c>
      <c r="E551" s="6067"/>
      <c r="F551" s="6060"/>
      <c r="G551" s="6066"/>
      <c r="H551" s="6060"/>
      <c r="I551" s="6060"/>
      <c r="J551" s="6069"/>
      <c r="K551" s="1368"/>
    </row>
    <row r="552" spans="1:11">
      <c r="A552" s="514"/>
      <c r="B552" s="5891"/>
      <c r="C552" s="532"/>
      <c r="D552" s="576"/>
      <c r="E552" s="582"/>
      <c r="F552" s="577"/>
      <c r="G552" s="577"/>
      <c r="H552" s="600"/>
      <c r="I552" s="577"/>
      <c r="J552" s="604">
        <v>1500</v>
      </c>
      <c r="K552" s="1250">
        <f>K550+J552</f>
        <v>54285797</v>
      </c>
    </row>
    <row r="553" spans="1:11">
      <c r="A553" s="557"/>
      <c r="B553" s="5911"/>
      <c r="C553" s="556" t="s">
        <v>796</v>
      </c>
      <c r="D553" s="6063" t="s">
        <v>955</v>
      </c>
      <c r="E553" s="6061" t="s">
        <v>1232</v>
      </c>
      <c r="F553" s="6059"/>
      <c r="G553" s="6059"/>
      <c r="H553" s="6059"/>
      <c r="I553" s="6059">
        <v>41300</v>
      </c>
      <c r="J553" s="6068"/>
      <c r="K553" s="1368">
        <f>K552-I553</f>
        <v>54244497</v>
      </c>
    </row>
    <row r="554" spans="1:11">
      <c r="A554" s="557"/>
      <c r="B554" s="5911"/>
      <c r="C554" s="477" t="s">
        <v>1187</v>
      </c>
      <c r="D554" s="6064" t="s">
        <v>956</v>
      </c>
      <c r="E554" s="6062"/>
      <c r="F554" s="6060"/>
      <c r="G554" s="6060"/>
      <c r="H554" s="6060"/>
      <c r="I554" s="6060"/>
      <c r="J554" s="6069"/>
      <c r="K554" s="1368"/>
    </row>
    <row r="555" spans="1:11">
      <c r="A555" s="514"/>
      <c r="B555" s="5891"/>
      <c r="C555" s="532"/>
      <c r="D555" s="576"/>
      <c r="E555" s="582"/>
      <c r="F555" s="577"/>
      <c r="G555" s="577"/>
      <c r="H555" s="600"/>
      <c r="I555" s="577"/>
      <c r="J555" s="604">
        <v>750</v>
      </c>
      <c r="K555" s="1250">
        <f>K553+J555</f>
        <v>54245247</v>
      </c>
    </row>
    <row r="556" spans="1:11">
      <c r="A556" s="557"/>
      <c r="B556" s="5911"/>
      <c r="C556" s="556" t="s">
        <v>796</v>
      </c>
      <c r="D556" s="6063" t="s">
        <v>955</v>
      </c>
      <c r="E556" s="6061" t="s">
        <v>1232</v>
      </c>
      <c r="F556" s="6059"/>
      <c r="G556" s="6059"/>
      <c r="H556" s="6059"/>
      <c r="I556" s="6059">
        <v>41300</v>
      </c>
      <c r="J556" s="6068"/>
      <c r="K556" s="5925">
        <f>K555-I556</f>
        <v>54203947</v>
      </c>
    </row>
    <row r="557" spans="1:11">
      <c r="A557" s="557"/>
      <c r="B557" s="5911"/>
      <c r="C557" s="477" t="s">
        <v>2260</v>
      </c>
      <c r="D557" s="6064" t="s">
        <v>956</v>
      </c>
      <c r="E557" s="6062"/>
      <c r="F557" s="6060"/>
      <c r="G557" s="6060"/>
      <c r="H557" s="6060"/>
      <c r="I557" s="6060"/>
      <c r="J557" s="6069"/>
      <c r="K557" s="1368"/>
    </row>
    <row r="558" spans="1:11">
      <c r="A558" s="514"/>
      <c r="B558" s="5891"/>
      <c r="C558" s="532"/>
      <c r="D558" s="576"/>
      <c r="E558" s="582"/>
      <c r="F558" s="577"/>
      <c r="G558" s="577"/>
      <c r="H558" s="600"/>
      <c r="I558" s="577"/>
      <c r="J558" s="604">
        <v>750</v>
      </c>
      <c r="K558" s="1250">
        <f>K556+J558</f>
        <v>54204697</v>
      </c>
    </row>
    <row r="559" spans="1:11">
      <c r="A559" s="557"/>
      <c r="B559" s="5911" t="s">
        <v>2344</v>
      </c>
      <c r="C559" s="550" t="s">
        <v>1110</v>
      </c>
      <c r="D559" s="6070" t="s">
        <v>1334</v>
      </c>
      <c r="E559" s="6072" t="s">
        <v>1348</v>
      </c>
      <c r="F559" s="534"/>
      <c r="G559" s="6074">
        <v>405000</v>
      </c>
      <c r="H559" s="534"/>
      <c r="I559" s="6074"/>
      <c r="J559" s="537"/>
      <c r="K559" s="1368">
        <f>K558-G559</f>
        <v>53799697</v>
      </c>
    </row>
    <row r="560" spans="1:11">
      <c r="A560" s="557"/>
      <c r="B560" s="5911"/>
      <c r="C560" s="551" t="s">
        <v>1333</v>
      </c>
      <c r="D560" s="6071" t="s">
        <v>918</v>
      </c>
      <c r="E560" s="6073"/>
      <c r="F560" s="537"/>
      <c r="G560" s="6075"/>
      <c r="H560" s="537"/>
      <c r="I560" s="6075"/>
      <c r="J560" s="537"/>
      <c r="K560" s="1368"/>
    </row>
    <row r="561" spans="1:11">
      <c r="A561" s="514"/>
      <c r="B561" s="5891"/>
      <c r="C561" s="1795"/>
      <c r="D561" s="576"/>
      <c r="E561" s="582"/>
      <c r="F561" s="586"/>
      <c r="G561" s="586"/>
      <c r="H561" s="586"/>
      <c r="I561" s="586"/>
      <c r="J561" s="585">
        <v>3600</v>
      </c>
      <c r="K561" s="1250">
        <f>K559+J561</f>
        <v>53803297</v>
      </c>
    </row>
    <row r="562" spans="1:11">
      <c r="A562" s="557"/>
      <c r="B562" s="5911"/>
      <c r="C562" s="491" t="s">
        <v>997</v>
      </c>
      <c r="D562" s="6070" t="s">
        <v>1283</v>
      </c>
      <c r="E562" s="6072" t="s">
        <v>1346</v>
      </c>
      <c r="F562" s="5888"/>
      <c r="G562" s="5888">
        <v>202500</v>
      </c>
      <c r="H562" s="5920"/>
      <c r="I562" s="5888"/>
      <c r="J562" s="5913"/>
      <c r="K562" s="1368">
        <f>K561-G562</f>
        <v>53600797</v>
      </c>
    </row>
    <row r="563" spans="1:11">
      <c r="A563" s="557"/>
      <c r="B563" s="5911"/>
      <c r="C563" s="487" t="s">
        <v>2345</v>
      </c>
      <c r="D563" s="6071" t="s">
        <v>250</v>
      </c>
      <c r="E563" s="6073"/>
      <c r="F563" s="5889"/>
      <c r="G563" s="5889"/>
      <c r="H563" s="5921"/>
      <c r="I563" s="5889"/>
      <c r="J563" s="5914"/>
      <c r="K563" s="1368"/>
    </row>
    <row r="564" spans="1:11">
      <c r="A564" s="514"/>
      <c r="B564" s="5891"/>
      <c r="C564" s="532"/>
      <c r="D564" s="576"/>
      <c r="E564" s="582"/>
      <c r="F564" s="577"/>
      <c r="G564" s="577"/>
      <c r="H564" s="600"/>
      <c r="I564" s="577"/>
      <c r="J564" s="604">
        <v>1800</v>
      </c>
      <c r="K564" s="1250">
        <f>K562+J564</f>
        <v>53602597</v>
      </c>
    </row>
    <row r="565" spans="1:11">
      <c r="A565" s="557"/>
      <c r="B565" s="5892"/>
      <c r="C565" s="556" t="s">
        <v>1710</v>
      </c>
      <c r="D565" s="6070" t="s">
        <v>2231</v>
      </c>
      <c r="E565" s="1136"/>
      <c r="F565" s="6074"/>
      <c r="G565" s="6076"/>
      <c r="H565" s="6074"/>
      <c r="I565" s="6074">
        <v>28390</v>
      </c>
      <c r="J565" s="6079"/>
      <c r="K565" s="1368">
        <f>K564-I565</f>
        <v>53574207</v>
      </c>
    </row>
    <row r="566" spans="1:11">
      <c r="A566" s="557"/>
      <c r="B566" s="5892"/>
      <c r="C566" s="555" t="s">
        <v>2170</v>
      </c>
      <c r="D566" s="6071"/>
      <c r="E566" s="6078"/>
      <c r="F566" s="6075"/>
      <c r="G566" s="6077"/>
      <c r="H566" s="6075"/>
      <c r="I566" s="6075"/>
      <c r="J566" s="6080"/>
      <c r="K566" s="1368"/>
    </row>
    <row r="567" spans="1:11">
      <c r="A567" s="514"/>
      <c r="B567" s="5892"/>
      <c r="C567" s="532"/>
      <c r="D567" s="576"/>
      <c r="E567" s="582"/>
      <c r="F567" s="577"/>
      <c r="G567" s="577"/>
      <c r="H567" s="600"/>
      <c r="I567" s="577"/>
      <c r="J567" s="604">
        <v>1500</v>
      </c>
      <c r="K567" s="1250">
        <f>K565+J567</f>
        <v>53575707</v>
      </c>
    </row>
    <row r="568" spans="1:11">
      <c r="A568" s="557"/>
      <c r="B568" s="5892" t="s">
        <v>2346</v>
      </c>
      <c r="C568" s="517" t="s">
        <v>997</v>
      </c>
      <c r="D568" s="6085" t="s">
        <v>1831</v>
      </c>
      <c r="E568" s="6090" t="s">
        <v>717</v>
      </c>
      <c r="F568" s="6081"/>
      <c r="G568" s="6081">
        <v>202500</v>
      </c>
      <c r="H568" s="6081"/>
      <c r="I568" s="6081"/>
      <c r="J568" s="6088"/>
      <c r="K568" s="1368">
        <f>K567-G568</f>
        <v>53373207</v>
      </c>
    </row>
    <row r="569" spans="1:11">
      <c r="A569" s="557"/>
      <c r="B569" s="5893"/>
      <c r="C569" s="477" t="s">
        <v>2254</v>
      </c>
      <c r="D569" s="6086" t="s">
        <v>250</v>
      </c>
      <c r="E569" s="6091"/>
      <c r="F569" s="6082"/>
      <c r="G569" s="6082"/>
      <c r="H569" s="6082"/>
      <c r="I569" s="6082"/>
      <c r="J569" s="6089"/>
      <c r="K569" s="1368"/>
    </row>
    <row r="570" spans="1:11">
      <c r="A570" s="514"/>
      <c r="B570" s="5911"/>
      <c r="C570" s="1795"/>
      <c r="D570" s="576"/>
      <c r="E570" s="582"/>
      <c r="F570" s="577"/>
      <c r="G570" s="577"/>
      <c r="H570" s="600"/>
      <c r="I570" s="577"/>
      <c r="J570" s="604">
        <v>1800</v>
      </c>
      <c r="K570" s="1250">
        <f>K568+J570</f>
        <v>53375007</v>
      </c>
    </row>
    <row r="571" spans="1:11">
      <c r="A571" s="557"/>
      <c r="B571" s="5892"/>
      <c r="C571" s="517" t="s">
        <v>2347</v>
      </c>
      <c r="D571" s="6085" t="s">
        <v>1831</v>
      </c>
      <c r="E571" s="6090" t="s">
        <v>717</v>
      </c>
      <c r="F571" s="6081"/>
      <c r="G571" s="6081">
        <v>112542</v>
      </c>
      <c r="H571" s="6081"/>
      <c r="I571" s="6081"/>
      <c r="J571" s="6088"/>
      <c r="K571" s="1368">
        <f>K570-G571</f>
        <v>53262465</v>
      </c>
    </row>
    <row r="572" spans="1:11">
      <c r="A572" s="557"/>
      <c r="B572" s="5893"/>
      <c r="C572" s="477" t="s">
        <v>2348</v>
      </c>
      <c r="D572" s="6086" t="s">
        <v>250</v>
      </c>
      <c r="E572" s="6091"/>
      <c r="F572" s="6082"/>
      <c r="G572" s="6082"/>
      <c r="H572" s="6082"/>
      <c r="I572" s="6082"/>
      <c r="J572" s="6089"/>
      <c r="K572" s="1368"/>
    </row>
    <row r="573" spans="1:11">
      <c r="A573" s="514"/>
      <c r="B573" s="5911"/>
      <c r="C573" s="1795"/>
      <c r="D573" s="576"/>
      <c r="E573" s="582"/>
      <c r="F573" s="577"/>
      <c r="G573" s="577"/>
      <c r="H573" s="600"/>
      <c r="I573" s="577"/>
      <c r="J573" s="604">
        <v>3000</v>
      </c>
      <c r="K573" s="1250">
        <f>K571+J573</f>
        <v>53265465</v>
      </c>
    </row>
    <row r="574" spans="1:11">
      <c r="A574" s="557"/>
      <c r="B574" s="5892"/>
      <c r="C574" s="517" t="s">
        <v>1109</v>
      </c>
      <c r="D574" s="6085" t="s">
        <v>1831</v>
      </c>
      <c r="E574" s="6090" t="s">
        <v>717</v>
      </c>
      <c r="F574" s="6081"/>
      <c r="G574" s="6081">
        <v>502500</v>
      </c>
      <c r="H574" s="6081"/>
      <c r="I574" s="6081"/>
      <c r="J574" s="6088"/>
      <c r="K574" s="1368">
        <f>K573-G574</f>
        <v>52762965</v>
      </c>
    </row>
    <row r="575" spans="1:11">
      <c r="A575" s="557"/>
      <c r="B575" s="5893"/>
      <c r="C575" s="477" t="s">
        <v>1179</v>
      </c>
      <c r="D575" s="6086" t="s">
        <v>250</v>
      </c>
      <c r="E575" s="6091"/>
      <c r="F575" s="6082"/>
      <c r="G575" s="6082"/>
      <c r="H575" s="6082"/>
      <c r="I575" s="6082"/>
      <c r="J575" s="6089"/>
      <c r="K575" s="1368"/>
    </row>
    <row r="576" spans="1:11">
      <c r="A576" s="2497"/>
      <c r="B576" s="5891"/>
      <c r="C576" s="1795"/>
      <c r="D576" s="576"/>
      <c r="E576" s="582"/>
      <c r="F576" s="577"/>
      <c r="G576" s="577"/>
      <c r="H576" s="600"/>
      <c r="I576" s="577"/>
      <c r="J576" s="604">
        <v>1800</v>
      </c>
      <c r="K576" s="1250">
        <f>K574+J576</f>
        <v>52764765</v>
      </c>
    </row>
    <row r="577" spans="1:11">
      <c r="A577" s="557"/>
      <c r="B577" s="5911"/>
      <c r="C577" s="517" t="s">
        <v>781</v>
      </c>
      <c r="D577" s="6085" t="s">
        <v>848</v>
      </c>
      <c r="E577" s="6083" t="s">
        <v>52</v>
      </c>
      <c r="F577" s="6087"/>
      <c r="G577" s="6081">
        <v>104180</v>
      </c>
      <c r="H577" s="6081"/>
      <c r="I577" s="6081"/>
      <c r="J577" s="464"/>
      <c r="K577" s="1368">
        <f>K576-G577</f>
        <v>52660585</v>
      </c>
    </row>
    <row r="578" spans="1:11">
      <c r="A578" s="557"/>
      <c r="B578" s="5911"/>
      <c r="C578" s="477" t="s">
        <v>1289</v>
      </c>
      <c r="D578" s="6086" t="s">
        <v>1302</v>
      </c>
      <c r="E578" s="6084"/>
      <c r="F578" s="6082"/>
      <c r="G578" s="6082"/>
      <c r="H578" s="6082"/>
      <c r="I578" s="6082"/>
      <c r="J578" s="559"/>
      <c r="K578" s="1368"/>
    </row>
    <row r="579" spans="1:11">
      <c r="A579" s="2497"/>
      <c r="B579" s="5891"/>
      <c r="C579" s="1436"/>
      <c r="D579" s="1436"/>
      <c r="E579" s="1436"/>
      <c r="F579" s="577"/>
      <c r="G579" s="577"/>
      <c r="H579" s="600"/>
      <c r="I579" s="577"/>
      <c r="J579" s="585">
        <v>1500</v>
      </c>
      <c r="K579" s="1250">
        <f>K577+J579</f>
        <v>52662085</v>
      </c>
    </row>
    <row r="580" spans="1:11">
      <c r="A580" s="557"/>
      <c r="B580" s="5911" t="s">
        <v>2349</v>
      </c>
      <c r="C580" s="545" t="s">
        <v>1109</v>
      </c>
      <c r="D580" s="6092" t="s">
        <v>1584</v>
      </c>
      <c r="E580" s="974" t="s">
        <v>56</v>
      </c>
      <c r="F580" s="6096"/>
      <c r="G580" s="6096">
        <v>502500</v>
      </c>
      <c r="H580" s="6096"/>
      <c r="I580" s="6096"/>
      <c r="J580" s="6101"/>
      <c r="K580" s="1368">
        <f>K579-G580</f>
        <v>52159585</v>
      </c>
    </row>
    <row r="581" spans="1:11">
      <c r="A581" s="557"/>
      <c r="B581" s="5911"/>
      <c r="C581" s="555" t="s">
        <v>1583</v>
      </c>
      <c r="D581" s="6093" t="s">
        <v>1384</v>
      </c>
      <c r="E581" s="6100"/>
      <c r="F581" s="6097"/>
      <c r="G581" s="6097"/>
      <c r="H581" s="6097"/>
      <c r="I581" s="6097"/>
      <c r="J581" s="6102"/>
      <c r="K581" s="1368"/>
    </row>
    <row r="582" spans="1:11">
      <c r="A582" s="2497"/>
      <c r="B582" s="5891"/>
      <c r="C582" s="532"/>
      <c r="D582" s="576"/>
      <c r="E582" s="582"/>
      <c r="F582" s="575"/>
      <c r="G582" s="575"/>
      <c r="H582" s="586"/>
      <c r="I582" s="575"/>
      <c r="J582" s="585">
        <v>1800</v>
      </c>
      <c r="K582" s="1250">
        <f>K580+J582</f>
        <v>52161385</v>
      </c>
    </row>
    <row r="583" spans="1:11">
      <c r="A583" s="557"/>
      <c r="B583" s="5911"/>
      <c r="C583" s="556" t="s">
        <v>880</v>
      </c>
      <c r="D583" s="6092" t="s">
        <v>1312</v>
      </c>
      <c r="E583" s="6094" t="s">
        <v>1326</v>
      </c>
      <c r="F583" s="6096"/>
      <c r="G583" s="6098">
        <v>1002500</v>
      </c>
      <c r="H583" s="534"/>
      <c r="I583" s="6096"/>
      <c r="J583" s="595"/>
      <c r="K583" s="1368">
        <f>K582-G583</f>
        <v>51158885</v>
      </c>
    </row>
    <row r="584" spans="1:11">
      <c r="A584" s="557"/>
      <c r="B584" s="5911"/>
      <c r="C584" s="555" t="s">
        <v>1311</v>
      </c>
      <c r="D584" s="6093" t="s">
        <v>1313</v>
      </c>
      <c r="E584" s="6095"/>
      <c r="F584" s="6097"/>
      <c r="G584" s="6099"/>
      <c r="H584" s="515"/>
      <c r="I584" s="6097"/>
      <c r="J584" s="559"/>
      <c r="K584" s="1368"/>
    </row>
    <row r="585" spans="1:11">
      <c r="A585" s="2497"/>
      <c r="B585" s="5891"/>
      <c r="C585" s="532"/>
      <c r="D585" s="576"/>
      <c r="E585" s="584"/>
      <c r="F585" s="600"/>
      <c r="G585" s="600"/>
      <c r="H585" s="600"/>
      <c r="I585" s="600"/>
      <c r="J585" s="604">
        <v>1800</v>
      </c>
      <c r="K585" s="1250">
        <f>K583+J585</f>
        <v>51160685</v>
      </c>
    </row>
    <row r="586" spans="1:11">
      <c r="A586" s="557"/>
      <c r="B586" s="5911" t="s">
        <v>2350</v>
      </c>
      <c r="C586" s="556" t="s">
        <v>1109</v>
      </c>
      <c r="D586" s="6103" t="s">
        <v>278</v>
      </c>
      <c r="E586" s="974" t="s">
        <v>279</v>
      </c>
      <c r="F586" s="6105"/>
      <c r="G586" s="6105">
        <v>502500</v>
      </c>
      <c r="H586" s="6105"/>
      <c r="I586" s="6105"/>
      <c r="J586" s="6108"/>
      <c r="K586" s="1368">
        <f>K585-G586</f>
        <v>50658185</v>
      </c>
    </row>
    <row r="587" spans="1:11">
      <c r="A587" s="557"/>
      <c r="B587" s="5911"/>
      <c r="C587" s="555" t="s">
        <v>1527</v>
      </c>
      <c r="D587" s="6104" t="s">
        <v>38</v>
      </c>
      <c r="E587" s="6107"/>
      <c r="F587" s="6106"/>
      <c r="G587" s="6106"/>
      <c r="H587" s="6106"/>
      <c r="I587" s="6106"/>
      <c r="J587" s="6109"/>
      <c r="K587" s="1368"/>
    </row>
    <row r="588" spans="1:11">
      <c r="A588" s="2497"/>
      <c r="B588" s="5891"/>
      <c r="C588" s="529"/>
      <c r="D588" s="602"/>
      <c r="E588" s="605"/>
      <c r="F588" s="577"/>
      <c r="G588" s="577"/>
      <c r="H588" s="600"/>
      <c r="I588" s="577"/>
      <c r="J588" s="604">
        <v>1800</v>
      </c>
      <c r="K588" s="1250">
        <f>K586+J588</f>
        <v>50659985</v>
      </c>
    </row>
    <row r="589" spans="1:11">
      <c r="A589" s="557"/>
      <c r="B589" s="5911"/>
      <c r="C589" s="556" t="s">
        <v>1109</v>
      </c>
      <c r="D589" s="6103" t="s">
        <v>1112</v>
      </c>
      <c r="E589" s="974" t="s">
        <v>1114</v>
      </c>
      <c r="F589" s="6105"/>
      <c r="G589" s="6105">
        <v>502500</v>
      </c>
      <c r="H589" s="537"/>
      <c r="I589" s="1975"/>
      <c r="J589" s="595"/>
      <c r="K589" s="1368">
        <f>K588-G589</f>
        <v>50157485</v>
      </c>
    </row>
    <row r="590" spans="1:11">
      <c r="A590" s="557"/>
      <c r="B590" s="5911"/>
      <c r="C590" s="555" t="s">
        <v>1111</v>
      </c>
      <c r="D590" s="6104" t="s">
        <v>1113</v>
      </c>
      <c r="E590" s="6107"/>
      <c r="F590" s="6106"/>
      <c r="G590" s="6106"/>
      <c r="H590" s="515"/>
      <c r="I590" s="1976"/>
      <c r="J590" s="595"/>
      <c r="K590" s="1368"/>
    </row>
    <row r="591" spans="1:11">
      <c r="A591" s="2497"/>
      <c r="B591" s="5891"/>
      <c r="C591" s="532"/>
      <c r="D591" s="576"/>
      <c r="E591" s="582"/>
      <c r="F591" s="575"/>
      <c r="G591" s="575"/>
      <c r="H591" s="586"/>
      <c r="I591" s="2196"/>
      <c r="J591" s="585">
        <v>1800</v>
      </c>
      <c r="K591" s="1250">
        <f>K589+J591</f>
        <v>50159285</v>
      </c>
    </row>
    <row r="592" spans="1:11">
      <c r="A592" s="557"/>
      <c r="B592" s="5911" t="s">
        <v>2354</v>
      </c>
      <c r="C592" s="517" t="s">
        <v>781</v>
      </c>
      <c r="D592" s="5895"/>
      <c r="E592" s="5897"/>
      <c r="F592" s="5888"/>
      <c r="G592" s="5902"/>
      <c r="H592" s="534"/>
      <c r="I592" s="595">
        <v>175480</v>
      </c>
      <c r="J592" s="595"/>
      <c r="K592" s="1368">
        <f>K591-I592</f>
        <v>49983805</v>
      </c>
    </row>
    <row r="593" spans="1:11">
      <c r="A593" s="557"/>
      <c r="B593" s="5911"/>
      <c r="C593" s="477" t="s">
        <v>2351</v>
      </c>
      <c r="D593" s="486"/>
      <c r="E593" s="5893"/>
      <c r="F593" s="5903"/>
      <c r="G593" s="5903"/>
      <c r="H593" s="515"/>
      <c r="I593" s="5889"/>
      <c r="J593" s="559"/>
      <c r="K593" s="1368"/>
    </row>
    <row r="594" spans="1:11">
      <c r="A594" s="514"/>
      <c r="B594" s="5891"/>
      <c r="C594" s="1436"/>
      <c r="D594" s="576"/>
      <c r="E594" s="584"/>
      <c r="F594" s="600"/>
      <c r="G594" s="600"/>
      <c r="H594" s="600"/>
      <c r="I594" s="600"/>
      <c r="J594" s="604">
        <v>1500</v>
      </c>
      <c r="K594" s="1250">
        <f>K592+J594</f>
        <v>49985305</v>
      </c>
    </row>
    <row r="595" spans="1:11">
      <c r="A595" s="557"/>
      <c r="B595" s="5911"/>
      <c r="C595" s="556" t="s">
        <v>1109</v>
      </c>
      <c r="D595" s="6113" t="s">
        <v>1591</v>
      </c>
      <c r="E595" s="6112" t="s">
        <v>1601</v>
      </c>
      <c r="F595" s="6110"/>
      <c r="G595" s="6110">
        <v>502500</v>
      </c>
      <c r="H595" s="6110"/>
      <c r="I595" s="6110"/>
      <c r="J595" s="6115"/>
      <c r="K595" s="1368">
        <f>K594-G595</f>
        <v>49482805</v>
      </c>
    </row>
    <row r="596" spans="1:11">
      <c r="A596" s="557"/>
      <c r="B596" s="5911"/>
      <c r="C596" s="555" t="s">
        <v>1590</v>
      </c>
      <c r="D596" s="6114" t="s">
        <v>956</v>
      </c>
      <c r="E596" s="533"/>
      <c r="F596" s="6111"/>
      <c r="G596" s="6111"/>
      <c r="H596" s="6111"/>
      <c r="I596" s="6111"/>
      <c r="J596" s="6116"/>
      <c r="K596" s="1368"/>
    </row>
    <row r="597" spans="1:11">
      <c r="A597" s="514"/>
      <c r="B597" s="5891"/>
      <c r="C597" s="532"/>
      <c r="D597" s="576"/>
      <c r="E597" s="582"/>
      <c r="F597" s="575"/>
      <c r="G597" s="575"/>
      <c r="H597" s="586"/>
      <c r="I597" s="575"/>
      <c r="J597" s="604">
        <v>1800</v>
      </c>
      <c r="K597" s="1250">
        <f>K595+J597</f>
        <v>49484605</v>
      </c>
    </row>
    <row r="598" spans="1:11">
      <c r="A598" s="557"/>
      <c r="B598" s="5911"/>
      <c r="C598" s="517" t="s">
        <v>2347</v>
      </c>
      <c r="D598" s="5895"/>
      <c r="E598" s="5892"/>
      <c r="F598" s="5888"/>
      <c r="G598" s="5888"/>
      <c r="H598" s="5888"/>
      <c r="I598" s="5888">
        <v>10000</v>
      </c>
      <c r="J598" s="5913"/>
      <c r="K598" s="1368">
        <f>K597-I598</f>
        <v>49474605</v>
      </c>
    </row>
    <row r="599" spans="1:11">
      <c r="A599" s="557"/>
      <c r="B599" s="5911"/>
      <c r="C599" s="477" t="s">
        <v>2352</v>
      </c>
      <c r="D599" s="5896"/>
      <c r="E599" s="5893"/>
      <c r="F599" s="5889"/>
      <c r="G599" s="5889"/>
      <c r="H599" s="5889"/>
      <c r="I599" s="5889"/>
      <c r="J599" s="5914"/>
      <c r="K599" s="1368"/>
    </row>
    <row r="600" spans="1:11">
      <c r="A600" s="514"/>
      <c r="B600" s="5891"/>
      <c r="C600" s="532"/>
      <c r="D600" s="576"/>
      <c r="E600" s="582"/>
      <c r="F600" s="577"/>
      <c r="G600" s="577"/>
      <c r="H600" s="600"/>
      <c r="I600" s="577"/>
      <c r="J600" s="585">
        <v>3000</v>
      </c>
      <c r="K600" s="1250">
        <f>K598+J600</f>
        <v>49477605</v>
      </c>
    </row>
    <row r="601" spans="1:11">
      <c r="A601" s="557"/>
      <c r="B601" s="5911" t="s">
        <v>2353</v>
      </c>
      <c r="C601" s="517" t="s">
        <v>952</v>
      </c>
      <c r="D601" s="6117" t="s">
        <v>1862</v>
      </c>
      <c r="E601" s="6123" t="s">
        <v>1863</v>
      </c>
      <c r="F601" s="6121"/>
      <c r="G601" s="6125">
        <v>52500</v>
      </c>
      <c r="H601" s="6121"/>
      <c r="I601" s="6121"/>
      <c r="J601" s="6127"/>
      <c r="K601" s="1368">
        <f>K600-G601</f>
        <v>49425105</v>
      </c>
    </row>
    <row r="602" spans="1:11">
      <c r="A602" s="557"/>
      <c r="B602" s="5911"/>
      <c r="C602" s="555" t="s">
        <v>1861</v>
      </c>
      <c r="D602" s="6118" t="s">
        <v>1819</v>
      </c>
      <c r="E602" s="6124"/>
      <c r="F602" s="6122"/>
      <c r="G602" s="6126"/>
      <c r="H602" s="6122"/>
      <c r="I602" s="6122"/>
      <c r="J602" s="6128"/>
      <c r="K602" s="1368"/>
    </row>
    <row r="603" spans="1:11">
      <c r="A603" s="514"/>
      <c r="B603" s="5891"/>
      <c r="C603" s="532"/>
      <c r="D603" s="576"/>
      <c r="E603" s="582"/>
      <c r="F603" s="577"/>
      <c r="G603" s="577"/>
      <c r="H603" s="600"/>
      <c r="I603" s="577"/>
      <c r="J603" s="604">
        <v>1800</v>
      </c>
      <c r="K603" s="1250">
        <f>K601+J603</f>
        <v>49426905</v>
      </c>
    </row>
    <row r="604" spans="1:11">
      <c r="A604" s="557"/>
      <c r="B604" s="5911"/>
      <c r="C604" s="474" t="s">
        <v>815</v>
      </c>
      <c r="D604" s="6117" t="s">
        <v>848</v>
      </c>
      <c r="E604" s="6119" t="s">
        <v>52</v>
      </c>
      <c r="F604" s="6129"/>
      <c r="G604" s="6129">
        <v>699828</v>
      </c>
      <c r="H604" s="537"/>
      <c r="I604" s="6121"/>
      <c r="J604" s="595"/>
      <c r="K604" s="1368">
        <f>K603-G604</f>
        <v>48727077</v>
      </c>
    </row>
    <row r="605" spans="1:11">
      <c r="A605" s="557"/>
      <c r="B605" s="5911"/>
      <c r="C605" s="477" t="s">
        <v>847</v>
      </c>
      <c r="D605" s="6118" t="s">
        <v>51</v>
      </c>
      <c r="E605" s="6120"/>
      <c r="F605" s="6130"/>
      <c r="G605" s="6130"/>
      <c r="H605" s="515"/>
      <c r="I605" s="6122"/>
      <c r="J605" s="559"/>
      <c r="K605" s="1368"/>
    </row>
    <row r="606" spans="1:11">
      <c r="A606" s="514"/>
      <c r="B606" s="5891"/>
      <c r="C606" s="532"/>
      <c r="D606" s="2499"/>
      <c r="E606" s="582"/>
      <c r="F606" s="586"/>
      <c r="G606" s="586"/>
      <c r="H606" s="586"/>
      <c r="I606" s="586"/>
      <c r="J606" s="585">
        <v>1800</v>
      </c>
      <c r="K606" s="1250">
        <f>K604+J606</f>
        <v>48728877</v>
      </c>
    </row>
    <row r="607" spans="1:11">
      <c r="A607" s="557"/>
      <c r="B607" s="5911"/>
      <c r="C607" s="556" t="s">
        <v>1109</v>
      </c>
      <c r="D607" s="6135" t="s">
        <v>1049</v>
      </c>
      <c r="E607" s="6133" t="s">
        <v>126</v>
      </c>
      <c r="F607" s="6131"/>
      <c r="G607" s="6131">
        <v>502500</v>
      </c>
      <c r="H607" s="6131"/>
      <c r="I607" s="6131"/>
      <c r="J607" s="6137"/>
      <c r="K607" s="1368">
        <f>K606-G607</f>
        <v>48226377</v>
      </c>
    </row>
    <row r="608" spans="1:11">
      <c r="A608" s="557"/>
      <c r="B608" s="5911"/>
      <c r="C608" s="555" t="s">
        <v>1048</v>
      </c>
      <c r="D608" s="6136" t="s">
        <v>956</v>
      </c>
      <c r="E608" s="6134"/>
      <c r="F608" s="6132"/>
      <c r="G608" s="6132"/>
      <c r="H608" s="6132"/>
      <c r="I608" s="6132"/>
      <c r="J608" s="6138"/>
      <c r="K608" s="1368"/>
    </row>
    <row r="609" spans="1:11">
      <c r="A609" s="514"/>
      <c r="B609" s="5891"/>
      <c r="C609" s="532"/>
      <c r="D609" s="576"/>
      <c r="E609" s="582"/>
      <c r="F609" s="577"/>
      <c r="G609" s="577"/>
      <c r="H609" s="600"/>
      <c r="I609" s="577"/>
      <c r="J609" s="585">
        <v>1800</v>
      </c>
      <c r="K609" s="1250">
        <f>K607+J609</f>
        <v>48228177</v>
      </c>
    </row>
    <row r="610" spans="1:11">
      <c r="A610" s="557"/>
      <c r="B610" s="5911" t="s">
        <v>2355</v>
      </c>
      <c r="C610" s="5276" t="s">
        <v>997</v>
      </c>
      <c r="D610" s="6139" t="s">
        <v>743</v>
      </c>
      <c r="E610" s="6141" t="s">
        <v>1177</v>
      </c>
      <c r="F610" s="6143"/>
      <c r="G610" s="6148">
        <v>202500</v>
      </c>
      <c r="H610" s="6143"/>
      <c r="I610" s="6143"/>
      <c r="J610" s="6150"/>
      <c r="K610" s="1368">
        <f>K609-G610</f>
        <v>48025677</v>
      </c>
    </row>
    <row r="611" spans="1:11">
      <c r="A611" s="557"/>
      <c r="B611" s="5911"/>
      <c r="C611" s="1542" t="s">
        <v>1028</v>
      </c>
      <c r="D611" s="6140" t="s">
        <v>46</v>
      </c>
      <c r="E611" s="6142"/>
      <c r="F611" s="6144"/>
      <c r="G611" s="6149"/>
      <c r="H611" s="6144"/>
      <c r="I611" s="6144"/>
      <c r="J611" s="6151"/>
      <c r="K611" s="1368"/>
    </row>
    <row r="612" spans="1:11">
      <c r="A612" s="514"/>
      <c r="B612" s="5891"/>
      <c r="C612" s="532"/>
      <c r="D612" s="576"/>
      <c r="E612" s="582"/>
      <c r="F612" s="577"/>
      <c r="G612" s="577"/>
      <c r="H612" s="600"/>
      <c r="I612" s="577"/>
      <c r="J612" s="604">
        <v>1800</v>
      </c>
      <c r="K612" s="1250">
        <f>K610+J612</f>
        <v>48027477</v>
      </c>
    </row>
    <row r="613" spans="1:11">
      <c r="A613" s="557"/>
      <c r="B613" s="5911"/>
      <c r="C613" s="556" t="s">
        <v>1710</v>
      </c>
      <c r="D613" s="6139" t="s">
        <v>2238</v>
      </c>
      <c r="E613" s="6153" t="s">
        <v>2240</v>
      </c>
      <c r="F613" s="6148"/>
      <c r="G613" s="6148"/>
      <c r="H613" s="3052"/>
      <c r="I613" s="3052">
        <v>33340</v>
      </c>
      <c r="J613" s="1996"/>
      <c r="K613" s="1368">
        <f>K612-I613</f>
        <v>47994137</v>
      </c>
    </row>
    <row r="614" spans="1:11">
      <c r="A614" s="557"/>
      <c r="B614" s="5911"/>
      <c r="C614" s="555" t="s">
        <v>1936</v>
      </c>
      <c r="D614" s="6140" t="s">
        <v>2239</v>
      </c>
      <c r="E614" s="6154"/>
      <c r="F614" s="6149"/>
      <c r="G614" s="6149"/>
      <c r="H614" s="980"/>
      <c r="I614" s="3053"/>
      <c r="J614" s="571"/>
      <c r="K614" s="1368"/>
    </row>
    <row r="615" spans="1:11">
      <c r="A615" s="514"/>
      <c r="B615" s="5891"/>
      <c r="C615" s="532"/>
      <c r="D615" s="576"/>
      <c r="E615" s="582"/>
      <c r="F615" s="575"/>
      <c r="G615" s="575"/>
      <c r="H615" s="586"/>
      <c r="I615" s="575"/>
      <c r="J615" s="585">
        <v>1500</v>
      </c>
      <c r="K615" s="1250">
        <f>K613+J615</f>
        <v>47995637</v>
      </c>
    </row>
    <row r="616" spans="1:11">
      <c r="A616" s="557"/>
      <c r="B616" s="6152"/>
      <c r="C616" s="556" t="s">
        <v>864</v>
      </c>
      <c r="D616" s="6139" t="s">
        <v>983</v>
      </c>
      <c r="E616" s="6145" t="s">
        <v>262</v>
      </c>
      <c r="F616" s="6143"/>
      <c r="G616" s="6148">
        <v>102500</v>
      </c>
      <c r="H616" s="534"/>
      <c r="I616" s="6143"/>
      <c r="J616" s="595"/>
      <c r="K616" s="1368">
        <f>K615-G616</f>
        <v>47893137</v>
      </c>
    </row>
    <row r="617" spans="1:11">
      <c r="A617" s="557"/>
      <c r="B617" s="6152"/>
      <c r="C617" s="555" t="s">
        <v>1581</v>
      </c>
      <c r="D617" s="6140" t="s">
        <v>38</v>
      </c>
      <c r="E617" s="6146"/>
      <c r="F617" s="6144"/>
      <c r="G617" s="6149"/>
      <c r="H617" s="515"/>
      <c r="I617" s="6144"/>
      <c r="J617" s="559"/>
      <c r="K617" s="1368"/>
    </row>
    <row r="618" spans="1:11">
      <c r="A618" s="514"/>
      <c r="B618" s="6147"/>
      <c r="C618" s="532"/>
      <c r="D618" s="576"/>
      <c r="E618" s="584"/>
      <c r="F618" s="600"/>
      <c r="G618" s="600"/>
      <c r="H618" s="600"/>
      <c r="I618" s="600"/>
      <c r="J618" s="604">
        <v>1800</v>
      </c>
      <c r="K618" s="1250">
        <f>K616+J618</f>
        <v>47894937</v>
      </c>
    </row>
    <row r="619" spans="1:11">
      <c r="A619" s="557"/>
      <c r="B619" s="6152" t="s">
        <v>2357</v>
      </c>
      <c r="C619" s="556" t="s">
        <v>1710</v>
      </c>
      <c r="D619" s="6157" t="s">
        <v>1939</v>
      </c>
      <c r="E619" s="6162" t="s">
        <v>1894</v>
      </c>
      <c r="F619" s="6159"/>
      <c r="G619" s="6159"/>
      <c r="H619" s="3052"/>
      <c r="I619" s="3052">
        <v>10390</v>
      </c>
      <c r="J619" s="1996"/>
      <c r="K619" s="1368">
        <f>K618-I619</f>
        <v>47884547</v>
      </c>
    </row>
    <row r="620" spans="1:11">
      <c r="A620" s="557"/>
      <c r="B620" s="6152"/>
      <c r="C620" s="555" t="s">
        <v>1938</v>
      </c>
      <c r="D620" s="6158" t="s">
        <v>1819</v>
      </c>
      <c r="E620" s="6163"/>
      <c r="F620" s="6160"/>
      <c r="G620" s="6160"/>
      <c r="H620" s="980"/>
      <c r="I620" s="3053"/>
      <c r="J620" s="571"/>
      <c r="K620" s="1368"/>
    </row>
    <row r="621" spans="1:11">
      <c r="A621" s="514"/>
      <c r="B621" s="6147"/>
      <c r="C621" s="532"/>
      <c r="D621" s="576"/>
      <c r="E621" s="582"/>
      <c r="F621" s="575"/>
      <c r="G621" s="575"/>
      <c r="H621" s="586"/>
      <c r="I621" s="575"/>
      <c r="J621" s="585">
        <v>1500</v>
      </c>
      <c r="K621" s="1250">
        <f>K619+J621</f>
        <v>47886047</v>
      </c>
    </row>
    <row r="622" spans="1:11">
      <c r="A622" s="557"/>
      <c r="B622" s="6152"/>
      <c r="C622" s="556" t="s">
        <v>1109</v>
      </c>
      <c r="D622" s="6139"/>
      <c r="E622" s="6141"/>
      <c r="F622" s="6143"/>
      <c r="G622" s="6143"/>
      <c r="H622" s="6143"/>
      <c r="I622" s="1975">
        <v>502500</v>
      </c>
      <c r="J622" s="595"/>
      <c r="K622" s="1368">
        <f>K621-I622</f>
        <v>47383547</v>
      </c>
    </row>
    <row r="623" spans="1:11">
      <c r="A623" s="557"/>
      <c r="B623" s="6152"/>
      <c r="C623" s="555" t="s">
        <v>2358</v>
      </c>
      <c r="D623" s="6140"/>
      <c r="E623" s="6142"/>
      <c r="F623" s="6144"/>
      <c r="G623" s="6144"/>
      <c r="H623" s="6144"/>
      <c r="I623" s="1976"/>
      <c r="J623" s="595"/>
      <c r="K623" s="1368"/>
    </row>
    <row r="624" spans="1:11">
      <c r="A624" s="514"/>
      <c r="B624" s="6147"/>
      <c r="C624" s="532"/>
      <c r="D624" s="576"/>
      <c r="E624" s="582"/>
      <c r="F624" s="577"/>
      <c r="G624" s="577"/>
      <c r="H624" s="600"/>
      <c r="I624" s="2034"/>
      <c r="J624" s="585">
        <v>1800</v>
      </c>
      <c r="K624" s="1250">
        <f>K622+J624</f>
        <v>47385347</v>
      </c>
    </row>
    <row r="625" spans="1:11">
      <c r="A625" s="557"/>
      <c r="B625" s="6152"/>
      <c r="C625" s="497" t="s">
        <v>815</v>
      </c>
      <c r="D625" s="6157"/>
      <c r="E625" s="974"/>
      <c r="F625" s="6155"/>
      <c r="G625" s="6155"/>
      <c r="H625" s="537"/>
      <c r="I625" s="1975">
        <v>334400</v>
      </c>
      <c r="J625" s="595"/>
      <c r="K625" s="1368">
        <f>K624-I625</f>
        <v>47050947</v>
      </c>
    </row>
    <row r="626" spans="1:11">
      <c r="A626" s="557"/>
      <c r="B626" s="6152"/>
      <c r="C626" s="497" t="s">
        <v>1917</v>
      </c>
      <c r="D626" s="6158"/>
      <c r="E626" s="6161"/>
      <c r="F626" s="6156"/>
      <c r="G626" s="6156"/>
      <c r="H626" s="515"/>
      <c r="I626" s="1976"/>
      <c r="J626" s="595"/>
      <c r="K626" s="1368"/>
    </row>
    <row r="627" spans="1:11">
      <c r="A627" s="514"/>
      <c r="B627" s="6147"/>
      <c r="C627" s="532"/>
      <c r="D627" s="576"/>
      <c r="E627" s="582"/>
      <c r="F627" s="577"/>
      <c r="G627" s="577"/>
      <c r="H627" s="600"/>
      <c r="I627" s="2034"/>
      <c r="J627" s="585">
        <v>1800</v>
      </c>
      <c r="K627" s="1250">
        <f>K625+J627</f>
        <v>47052747</v>
      </c>
    </row>
    <row r="628" spans="1:11">
      <c r="A628" s="557"/>
      <c r="B628" s="6152"/>
      <c r="C628" s="556" t="s">
        <v>1109</v>
      </c>
      <c r="D628" s="6164" t="s">
        <v>1591</v>
      </c>
      <c r="E628" s="6166" t="s">
        <v>1601</v>
      </c>
      <c r="F628" s="6168"/>
      <c r="G628" s="6168">
        <v>502500</v>
      </c>
      <c r="H628" s="6168"/>
      <c r="I628" s="6168"/>
      <c r="J628" s="6170"/>
      <c r="K628" s="1368">
        <f>K627-G628</f>
        <v>46550247</v>
      </c>
    </row>
    <row r="629" spans="1:11">
      <c r="A629" s="557"/>
      <c r="B629" s="6152"/>
      <c r="C629" s="555" t="s">
        <v>1590</v>
      </c>
      <c r="D629" s="6165" t="s">
        <v>956</v>
      </c>
      <c r="E629" s="533"/>
      <c r="F629" s="6169"/>
      <c r="G629" s="6169"/>
      <c r="H629" s="6169"/>
      <c r="I629" s="6169"/>
      <c r="J629" s="6171"/>
      <c r="K629" s="1368"/>
    </row>
    <row r="630" spans="1:11">
      <c r="A630" s="514"/>
      <c r="B630" s="6147"/>
      <c r="C630" s="532"/>
      <c r="D630" s="576"/>
      <c r="E630" s="582"/>
      <c r="F630" s="575"/>
      <c r="G630" s="575"/>
      <c r="H630" s="586"/>
      <c r="I630" s="575"/>
      <c r="J630" s="604">
        <v>1800</v>
      </c>
      <c r="K630" s="1250">
        <f>K628+J630</f>
        <v>46552047</v>
      </c>
    </row>
    <row r="631" spans="1:11">
      <c r="A631" s="557"/>
      <c r="B631" s="6152"/>
      <c r="C631" s="545" t="s">
        <v>2359</v>
      </c>
      <c r="D631" s="518" t="s">
        <v>2302</v>
      </c>
      <c r="E631" s="6166"/>
      <c r="F631" s="6168"/>
      <c r="G631" s="6168"/>
      <c r="H631" s="537"/>
      <c r="I631" s="1975">
        <v>287000</v>
      </c>
      <c r="J631" s="464"/>
      <c r="K631" s="1368">
        <f>K630-I631</f>
        <v>46265047</v>
      </c>
    </row>
    <row r="632" spans="1:11">
      <c r="A632" s="557"/>
      <c r="B632" s="6152"/>
      <c r="C632" s="553" t="s">
        <v>2360</v>
      </c>
      <c r="D632" s="519"/>
      <c r="E632" s="6167"/>
      <c r="F632" s="6169"/>
      <c r="G632" s="6169"/>
      <c r="H632" s="515"/>
      <c r="I632" s="1976"/>
      <c r="J632" s="559"/>
      <c r="K632" s="1368"/>
    </row>
    <row r="633" spans="1:11">
      <c r="A633" s="514"/>
      <c r="B633" s="6147"/>
      <c r="C633" s="532"/>
      <c r="D633" s="576"/>
      <c r="E633" s="582"/>
      <c r="F633" s="577"/>
      <c r="G633" s="577"/>
      <c r="H633" s="600"/>
      <c r="I633" s="577"/>
      <c r="J633" s="585">
        <v>750</v>
      </c>
      <c r="K633" s="1250">
        <f>K631+J633</f>
        <v>46265797</v>
      </c>
    </row>
    <row r="634" spans="1:11">
      <c r="A634" s="557"/>
      <c r="B634" s="5911"/>
      <c r="C634" s="545" t="s">
        <v>2359</v>
      </c>
      <c r="D634" s="518" t="s">
        <v>2302</v>
      </c>
      <c r="E634" s="6166"/>
      <c r="F634" s="6168"/>
      <c r="G634" s="6168"/>
      <c r="H634" s="537"/>
      <c r="I634" s="1975">
        <v>120800</v>
      </c>
      <c r="J634" s="464"/>
      <c r="K634" s="1368">
        <f>K633-I634</f>
        <v>46144997</v>
      </c>
    </row>
    <row r="635" spans="1:11">
      <c r="A635" s="557"/>
      <c r="B635" s="5911"/>
      <c r="C635" s="553" t="s">
        <v>2360</v>
      </c>
      <c r="D635" s="519"/>
      <c r="E635" s="6167"/>
      <c r="F635" s="6169"/>
      <c r="G635" s="6169"/>
      <c r="H635" s="515"/>
      <c r="I635" s="1976"/>
      <c r="J635" s="559"/>
      <c r="K635" s="1368"/>
    </row>
    <row r="636" spans="1:11">
      <c r="A636" s="514"/>
      <c r="B636" s="5891"/>
      <c r="C636" s="532"/>
      <c r="D636" s="576"/>
      <c r="E636" s="582"/>
      <c r="F636" s="577"/>
      <c r="G636" s="577"/>
      <c r="H636" s="600"/>
      <c r="I636" s="577"/>
      <c r="J636" s="585">
        <v>750</v>
      </c>
      <c r="K636" s="1250">
        <f>K634+J636</f>
        <v>46145747</v>
      </c>
    </row>
    <row r="637" spans="1:11" ht="15.75">
      <c r="A637" s="9537" t="s">
        <v>2429</v>
      </c>
      <c r="B637" s="9538"/>
      <c r="C637" s="9538"/>
      <c r="D637" s="9538"/>
      <c r="E637" s="9539"/>
      <c r="F637" s="511">
        <f>SUM(F3:F636)</f>
        <v>50000000</v>
      </c>
      <c r="G637" s="511">
        <f>SUM(G3:G636)</f>
        <v>27991203</v>
      </c>
      <c r="H637" s="511">
        <f>SUM(H3:H636)</f>
        <v>16008946</v>
      </c>
      <c r="I637" s="511">
        <f>SUM(I3:I636)</f>
        <v>20797237</v>
      </c>
      <c r="J637" s="511">
        <f>SUM(J3:J636)</f>
        <v>321900</v>
      </c>
      <c r="K637" s="1647">
        <f>K3+F637-G637-H637-I637+J637</f>
        <v>46145747</v>
      </c>
    </row>
    <row r="638" spans="1:11" ht="15.75">
      <c r="A638" s="9531" t="s">
        <v>242</v>
      </c>
      <c r="B638" s="9532"/>
      <c r="C638" s="9532"/>
      <c r="D638" s="9532"/>
      <c r="E638" s="9533"/>
      <c r="F638" s="512">
        <f>'Juli''15'!F479</f>
        <v>578500000</v>
      </c>
      <c r="G638" s="512">
        <f>'Juli''15'!G479</f>
        <v>229960440</v>
      </c>
      <c r="H638" s="512">
        <f>'Juli''15'!H479</f>
        <v>131333783</v>
      </c>
      <c r="I638" s="512">
        <f>'Juli''15'!I479</f>
        <v>191423260</v>
      </c>
      <c r="J638" s="512">
        <f>'Juli''15'!J479</f>
        <v>2736050</v>
      </c>
      <c r="K638" s="1648">
        <f>'Juli''15'!K479</f>
        <v>318779781</v>
      </c>
    </row>
    <row r="639" spans="1:11" ht="15.75">
      <c r="A639" s="9737" t="s">
        <v>243</v>
      </c>
      <c r="B639" s="9738"/>
      <c r="C639" s="9738"/>
      <c r="D639" s="9738"/>
      <c r="E639" s="9739"/>
      <c r="F639" s="5501">
        <f t="shared" ref="F639:K639" si="0">F637+F638</f>
        <v>628500000</v>
      </c>
      <c r="G639" s="5501">
        <f t="shared" si="0"/>
        <v>257951643</v>
      </c>
      <c r="H639" s="5501">
        <f t="shared" si="0"/>
        <v>147342729</v>
      </c>
      <c r="I639" s="5501">
        <f t="shared" si="0"/>
        <v>212220497</v>
      </c>
      <c r="J639" s="5501">
        <f t="shared" si="0"/>
        <v>3057950</v>
      </c>
      <c r="K639" s="5502">
        <f t="shared" si="0"/>
        <v>364925528</v>
      </c>
    </row>
    <row r="645" spans="2:3">
      <c r="B645" s="4803"/>
      <c r="C645" s="4804"/>
    </row>
    <row r="646" spans="2:3">
      <c r="B646" s="4805"/>
      <c r="C646" s="4804"/>
    </row>
    <row r="650" spans="2:3">
      <c r="B650" s="4803" t="s">
        <v>2197</v>
      </c>
      <c r="C650" s="4804"/>
    </row>
    <row r="651" spans="2:3">
      <c r="B651" s="4805" t="s">
        <v>238</v>
      </c>
      <c r="C651" s="4804"/>
    </row>
  </sheetData>
  <mergeCells count="93">
    <mergeCell ref="J1:J2"/>
    <mergeCell ref="K1:K2"/>
    <mergeCell ref="A3:C3"/>
    <mergeCell ref="B4:B5"/>
    <mergeCell ref="A7:A8"/>
    <mergeCell ref="B7:B8"/>
    <mergeCell ref="K7:K8"/>
    <mergeCell ref="A1:A2"/>
    <mergeCell ref="B1:B2"/>
    <mergeCell ref="C1:C2"/>
    <mergeCell ref="D1:E1"/>
    <mergeCell ref="F1:F2"/>
    <mergeCell ref="G1:I1"/>
    <mergeCell ref="A205:A206"/>
    <mergeCell ref="B10:B11"/>
    <mergeCell ref="K10:K11"/>
    <mergeCell ref="B13:B14"/>
    <mergeCell ref="A52:A53"/>
    <mergeCell ref="A55:A56"/>
    <mergeCell ref="A58:A59"/>
    <mergeCell ref="A193:A194"/>
    <mergeCell ref="A196:A197"/>
    <mergeCell ref="A199:A200"/>
    <mergeCell ref="A202:A203"/>
    <mergeCell ref="A364:A365"/>
    <mergeCell ref="A208:A209"/>
    <mergeCell ref="A211:A212"/>
    <mergeCell ref="A214:A215"/>
    <mergeCell ref="A217:A218"/>
    <mergeCell ref="A220:A221"/>
    <mergeCell ref="A223:A224"/>
    <mergeCell ref="A400:A401"/>
    <mergeCell ref="A367:A368"/>
    <mergeCell ref="A370:A371"/>
    <mergeCell ref="A373:A374"/>
    <mergeCell ref="A376:A377"/>
    <mergeCell ref="A379:A380"/>
    <mergeCell ref="A382:A383"/>
    <mergeCell ref="A385:A386"/>
    <mergeCell ref="A388:A389"/>
    <mergeCell ref="A391:A392"/>
    <mergeCell ref="A394:A395"/>
    <mergeCell ref="A397:A398"/>
    <mergeCell ref="A436:A437"/>
    <mergeCell ref="A403:A404"/>
    <mergeCell ref="A406:A407"/>
    <mergeCell ref="A409:A410"/>
    <mergeCell ref="A412:A413"/>
    <mergeCell ref="A415:A416"/>
    <mergeCell ref="A418:A419"/>
    <mergeCell ref="A421:A422"/>
    <mergeCell ref="A424:A425"/>
    <mergeCell ref="A427:A428"/>
    <mergeCell ref="A430:A431"/>
    <mergeCell ref="A433:A434"/>
    <mergeCell ref="A472:A473"/>
    <mergeCell ref="A439:A440"/>
    <mergeCell ref="A442:A443"/>
    <mergeCell ref="A445:A446"/>
    <mergeCell ref="A448:A449"/>
    <mergeCell ref="A451:A452"/>
    <mergeCell ref="A454:A455"/>
    <mergeCell ref="A457:A458"/>
    <mergeCell ref="A460:A461"/>
    <mergeCell ref="A463:A464"/>
    <mergeCell ref="A466:A467"/>
    <mergeCell ref="A469:A470"/>
    <mergeCell ref="A526:A527"/>
    <mergeCell ref="A475:A476"/>
    <mergeCell ref="A478:A479"/>
    <mergeCell ref="A481:A482"/>
    <mergeCell ref="A484:A485"/>
    <mergeCell ref="A487:A488"/>
    <mergeCell ref="A490:A491"/>
    <mergeCell ref="A493:A494"/>
    <mergeCell ref="A496:A497"/>
    <mergeCell ref="A517:A518"/>
    <mergeCell ref="A520:A521"/>
    <mergeCell ref="A523:A524"/>
    <mergeCell ref="A637:E637"/>
    <mergeCell ref="A638:E638"/>
    <mergeCell ref="A639:E639"/>
    <mergeCell ref="A529:A530"/>
    <mergeCell ref="F541:F542"/>
    <mergeCell ref="J238:J239"/>
    <mergeCell ref="G541:G542"/>
    <mergeCell ref="H541:H542"/>
    <mergeCell ref="I541:I542"/>
    <mergeCell ref="E544:E545"/>
    <mergeCell ref="F238:F239"/>
    <mergeCell ref="G238:G239"/>
    <mergeCell ref="H238:H239"/>
    <mergeCell ref="I238:I239"/>
  </mergeCells>
  <pageMargins left="0.70866141732283472" right="0.70866141732283472" top="0.74803149606299213" bottom="0.74803149606299213" header="0.31496062992125984" footer="0.31496062992125984"/>
  <pageSetup scale="60" orientation="landscape" horizontalDpi="120" verticalDpi="72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K630"/>
  <sheetViews>
    <sheetView topLeftCell="A92" workbookViewId="0">
      <selection activeCell="D103" sqref="D103"/>
    </sheetView>
  </sheetViews>
  <sheetFormatPr defaultRowHeight="15"/>
  <cols>
    <col min="1" max="1" width="3.85546875" customWidth="1"/>
    <col min="2" max="2" width="11.7109375" customWidth="1"/>
    <col min="3" max="3" width="45.7109375" customWidth="1"/>
    <col min="4" max="4" width="19.140625" customWidth="1"/>
    <col min="6" max="6" width="18" customWidth="1"/>
    <col min="7" max="7" width="16.42578125" customWidth="1"/>
    <col min="8" max="8" width="17" customWidth="1"/>
    <col min="9" max="9" width="16.85546875" customWidth="1"/>
    <col min="10" max="10" width="15.140625" customWidth="1"/>
    <col min="11" max="11" width="17.140625" customWidth="1"/>
  </cols>
  <sheetData>
    <row r="1" spans="1:11">
      <c r="A1" s="9506" t="s">
        <v>1</v>
      </c>
      <c r="B1" s="9504" t="s">
        <v>2</v>
      </c>
      <c r="C1" s="9506" t="s">
        <v>3</v>
      </c>
      <c r="D1" s="9508" t="s">
        <v>4</v>
      </c>
      <c r="E1" s="9740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</row>
    <row r="2" spans="1:11">
      <c r="A2" s="9507"/>
      <c r="B2" s="9505"/>
      <c r="C2" s="9507"/>
      <c r="D2" s="5907" t="s">
        <v>9</v>
      </c>
      <c r="E2" s="470" t="s">
        <v>10</v>
      </c>
      <c r="F2" s="9511"/>
      <c r="G2" s="5894" t="s">
        <v>11</v>
      </c>
      <c r="H2" s="5899" t="s">
        <v>537</v>
      </c>
      <c r="I2" s="5894" t="s">
        <v>13</v>
      </c>
      <c r="J2" s="9511"/>
      <c r="K2" s="9721"/>
    </row>
    <row r="3" spans="1:11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1250">
        <f>'Mar''17'!K637</f>
        <v>46145747</v>
      </c>
    </row>
    <row r="4" spans="1:11">
      <c r="A4" s="9515"/>
      <c r="B4" s="9498" t="s">
        <v>2361</v>
      </c>
      <c r="C4" s="556" t="s">
        <v>815</v>
      </c>
      <c r="D4" s="5895" t="s">
        <v>1720</v>
      </c>
      <c r="E4" s="5892" t="s">
        <v>1739</v>
      </c>
      <c r="F4" s="5902"/>
      <c r="G4" s="5902"/>
      <c r="H4" s="923"/>
      <c r="I4" s="1997">
        <v>161960</v>
      </c>
      <c r="J4" s="464"/>
      <c r="K4" s="9680">
        <f>K3-I4</f>
        <v>45983787</v>
      </c>
    </row>
    <row r="5" spans="1:11">
      <c r="A5" s="9516"/>
      <c r="B5" s="9499"/>
      <c r="C5" s="555" t="s">
        <v>1719</v>
      </c>
      <c r="D5" s="5896" t="s">
        <v>1176</v>
      </c>
      <c r="E5" s="5893"/>
      <c r="F5" s="5903"/>
      <c r="G5" s="5903"/>
      <c r="H5" s="460"/>
      <c r="I5" s="1998"/>
      <c r="J5" s="559"/>
      <c r="K5" s="9681"/>
    </row>
    <row r="6" spans="1:11">
      <c r="A6" s="5890"/>
      <c r="B6" s="5905"/>
      <c r="C6" s="1795"/>
      <c r="D6" s="576"/>
      <c r="E6" s="582"/>
      <c r="F6" s="577"/>
      <c r="G6" s="577"/>
      <c r="H6" s="600"/>
      <c r="I6" s="577"/>
      <c r="J6" s="1979">
        <v>1800</v>
      </c>
      <c r="K6" s="5928">
        <f>K4+J6</f>
        <v>45985587</v>
      </c>
    </row>
    <row r="7" spans="1:11">
      <c r="A7" s="5895"/>
      <c r="B7" s="9619"/>
      <c r="C7" s="556" t="s">
        <v>815</v>
      </c>
      <c r="D7" s="5895" t="s">
        <v>1720</v>
      </c>
      <c r="E7" s="974" t="s">
        <v>1739</v>
      </c>
      <c r="F7" s="5888"/>
      <c r="G7" s="5908"/>
      <c r="H7" s="5888"/>
      <c r="I7" s="1975">
        <v>21098</v>
      </c>
      <c r="J7" s="1996"/>
      <c r="K7" s="9680">
        <f>K6-I7</f>
        <v>45964489</v>
      </c>
    </row>
    <row r="8" spans="1:11">
      <c r="A8" s="5910"/>
      <c r="B8" s="9620"/>
      <c r="C8" s="555" t="s">
        <v>1721</v>
      </c>
      <c r="D8" s="5896" t="s">
        <v>1176</v>
      </c>
      <c r="E8" s="5905"/>
      <c r="F8" s="5889"/>
      <c r="G8" s="5909"/>
      <c r="H8" s="5889"/>
      <c r="I8" s="1976"/>
      <c r="J8" s="571"/>
      <c r="K8" s="9681"/>
    </row>
    <row r="9" spans="1:11">
      <c r="A9" s="5890"/>
      <c r="B9" s="5905"/>
      <c r="C9" s="1795"/>
      <c r="D9" s="576"/>
      <c r="E9" s="605"/>
      <c r="F9" s="586"/>
      <c r="G9" s="585"/>
      <c r="H9" s="587"/>
      <c r="I9" s="586"/>
      <c r="J9" s="1979">
        <v>1800</v>
      </c>
      <c r="K9" s="5928">
        <f>K7+J9</f>
        <v>45966289</v>
      </c>
    </row>
    <row r="10" spans="1:11">
      <c r="A10" s="5895"/>
      <c r="B10" s="9619"/>
      <c r="C10" s="517" t="s">
        <v>1710</v>
      </c>
      <c r="D10" s="5895" t="s">
        <v>1720</v>
      </c>
      <c r="E10" s="5892" t="s">
        <v>1739</v>
      </c>
      <c r="F10" s="5888"/>
      <c r="G10" s="5888"/>
      <c r="H10" s="5888"/>
      <c r="I10" s="5888">
        <v>15140</v>
      </c>
      <c r="J10" s="534"/>
      <c r="K10" s="5927">
        <f>K9-I10</f>
        <v>45951149</v>
      </c>
    </row>
    <row r="11" spans="1:11">
      <c r="A11" s="5896"/>
      <c r="B11" s="9620"/>
      <c r="C11" s="555" t="s">
        <v>1821</v>
      </c>
      <c r="D11" s="5896" t="s">
        <v>1479</v>
      </c>
      <c r="E11" s="5893"/>
      <c r="F11" s="5889"/>
      <c r="G11" s="5889"/>
      <c r="H11" s="5889"/>
      <c r="I11" s="5889"/>
      <c r="J11" s="515"/>
      <c r="K11" s="1987"/>
    </row>
    <row r="12" spans="1:11">
      <c r="A12" s="5890"/>
      <c r="B12" s="561"/>
      <c r="C12" s="1795"/>
      <c r="D12" s="576"/>
      <c r="E12" s="584"/>
      <c r="F12" s="577"/>
      <c r="G12" s="577"/>
      <c r="H12" s="600"/>
      <c r="I12" s="577"/>
      <c r="J12" s="604">
        <v>1500</v>
      </c>
      <c r="K12" s="5928">
        <f>K10+J12</f>
        <v>45952649</v>
      </c>
    </row>
    <row r="13" spans="1:11">
      <c r="A13" s="5895"/>
      <c r="B13" s="974"/>
      <c r="C13" s="517" t="s">
        <v>1710</v>
      </c>
      <c r="D13" s="5895" t="s">
        <v>1720</v>
      </c>
      <c r="E13" s="5892" t="s">
        <v>1739</v>
      </c>
      <c r="F13" s="5888"/>
      <c r="G13" s="5888"/>
      <c r="H13" s="5888"/>
      <c r="I13" s="5888">
        <v>37890</v>
      </c>
      <c r="J13" s="537"/>
      <c r="K13" s="5927">
        <f>K12-I13</f>
        <v>45914759</v>
      </c>
    </row>
    <row r="14" spans="1:11">
      <c r="A14" s="5896"/>
      <c r="B14" s="5519"/>
      <c r="C14" s="555" t="s">
        <v>1822</v>
      </c>
      <c r="D14" s="5896" t="s">
        <v>1479</v>
      </c>
      <c r="E14" s="5893"/>
      <c r="F14" s="5889"/>
      <c r="G14" s="5889"/>
      <c r="H14" s="5889"/>
      <c r="I14" s="5889"/>
      <c r="J14" s="515"/>
      <c r="K14" s="5927"/>
    </row>
    <row r="15" spans="1:11">
      <c r="A15" s="5890"/>
      <c r="B15" s="5727"/>
      <c r="C15" s="1795"/>
      <c r="D15" s="528"/>
      <c r="E15" s="584"/>
      <c r="F15" s="600"/>
      <c r="G15" s="600"/>
      <c r="H15" s="600"/>
      <c r="I15" s="600"/>
      <c r="J15" s="604">
        <v>1500</v>
      </c>
      <c r="K15" s="5928">
        <f>K13+J15</f>
        <v>45916259</v>
      </c>
    </row>
    <row r="16" spans="1:11">
      <c r="A16" s="6177"/>
      <c r="B16" s="459"/>
      <c r="C16" s="562" t="s">
        <v>815</v>
      </c>
      <c r="D16" s="6177" t="s">
        <v>1335</v>
      </c>
      <c r="E16" s="6175"/>
      <c r="F16" s="6172"/>
      <c r="G16" s="6172"/>
      <c r="H16" s="537"/>
      <c r="I16" s="1975">
        <v>173762</v>
      </c>
      <c r="J16" s="595"/>
      <c r="K16" s="6192">
        <f>K15-I16</f>
        <v>45742497</v>
      </c>
    </row>
    <row r="17" spans="1:11">
      <c r="A17" s="6177"/>
      <c r="B17" s="459"/>
      <c r="C17" s="553" t="s">
        <v>1026</v>
      </c>
      <c r="D17" s="6178" t="s">
        <v>814</v>
      </c>
      <c r="E17" s="6176"/>
      <c r="F17" s="6173"/>
      <c r="G17" s="6173"/>
      <c r="H17" s="515"/>
      <c r="I17" s="1976"/>
      <c r="J17" s="595"/>
      <c r="K17" s="6192"/>
    </row>
    <row r="18" spans="1:11">
      <c r="A18" s="6177"/>
      <c r="B18" s="6190"/>
      <c r="C18" s="532"/>
      <c r="D18" s="576"/>
      <c r="E18" s="582"/>
      <c r="F18" s="577"/>
      <c r="G18" s="577"/>
      <c r="H18" s="600"/>
      <c r="I18" s="577"/>
      <c r="J18" s="585">
        <v>1800</v>
      </c>
      <c r="K18" s="6193">
        <f>K16+J18</f>
        <v>45744297</v>
      </c>
    </row>
    <row r="19" spans="1:11">
      <c r="A19" s="5895"/>
      <c r="B19" s="459"/>
      <c r="C19" s="545" t="s">
        <v>812</v>
      </c>
      <c r="D19" s="518" t="s">
        <v>1335</v>
      </c>
      <c r="E19" s="6175"/>
      <c r="F19" s="6172"/>
      <c r="G19" s="6172"/>
      <c r="H19" s="537"/>
      <c r="I19" s="1975">
        <v>415928</v>
      </c>
      <c r="J19" s="464"/>
      <c r="K19" s="6192">
        <f>K18-I19</f>
        <v>45328369</v>
      </c>
    </row>
    <row r="20" spans="1:11">
      <c r="A20" s="5896"/>
      <c r="B20" s="459"/>
      <c r="C20" s="553" t="s">
        <v>813</v>
      </c>
      <c r="D20" s="519" t="s">
        <v>814</v>
      </c>
      <c r="E20" s="6176"/>
      <c r="F20" s="6173"/>
      <c r="G20" s="6173"/>
      <c r="H20" s="515"/>
      <c r="I20" s="1976"/>
      <c r="J20" s="559"/>
      <c r="K20" s="6192"/>
    </row>
    <row r="21" spans="1:11">
      <c r="A21" s="5890"/>
      <c r="B21" s="6190"/>
      <c r="C21" s="532"/>
      <c r="D21" s="576"/>
      <c r="E21" s="582"/>
      <c r="F21" s="577"/>
      <c r="G21" s="577"/>
      <c r="H21" s="600"/>
      <c r="I21" s="577"/>
      <c r="J21" s="585">
        <v>1800</v>
      </c>
      <c r="K21" s="6193">
        <f>K19+J21</f>
        <v>45330169</v>
      </c>
    </row>
    <row r="22" spans="1:11">
      <c r="A22" s="5895"/>
      <c r="B22" s="974"/>
      <c r="C22" s="556" t="s">
        <v>781</v>
      </c>
      <c r="D22" s="6177" t="s">
        <v>278</v>
      </c>
      <c r="E22" s="6183" t="s">
        <v>279</v>
      </c>
      <c r="F22" s="6172"/>
      <c r="G22" s="6172">
        <v>29740</v>
      </c>
      <c r="H22" s="6172"/>
      <c r="I22" s="6172"/>
      <c r="J22" s="464"/>
      <c r="K22" s="5927">
        <f>K21-G22</f>
        <v>45300429</v>
      </c>
    </row>
    <row r="23" spans="1:11">
      <c r="A23" s="5896"/>
      <c r="B23" s="5519"/>
      <c r="C23" s="555" t="s">
        <v>1530</v>
      </c>
      <c r="D23" s="6178" t="s">
        <v>38</v>
      </c>
      <c r="E23" s="6176"/>
      <c r="F23" s="6173"/>
      <c r="G23" s="6173"/>
      <c r="H23" s="6173"/>
      <c r="I23" s="6173"/>
      <c r="J23" s="559"/>
      <c r="K23" s="5927"/>
    </row>
    <row r="24" spans="1:11">
      <c r="A24" s="5890"/>
      <c r="B24" s="561"/>
      <c r="C24" s="1438"/>
      <c r="D24" s="1436"/>
      <c r="E24" s="1436"/>
      <c r="F24" s="577"/>
      <c r="G24" s="577"/>
      <c r="H24" s="600"/>
      <c r="I24" s="577"/>
      <c r="J24" s="585">
        <v>1500</v>
      </c>
      <c r="K24" s="5928">
        <f>K22+J24</f>
        <v>45301929</v>
      </c>
    </row>
    <row r="25" spans="1:11">
      <c r="A25" s="5895"/>
      <c r="B25" s="974"/>
      <c r="C25" s="357" t="s">
        <v>815</v>
      </c>
      <c r="D25" s="6177" t="s">
        <v>1883</v>
      </c>
      <c r="E25" s="6175" t="s">
        <v>1884</v>
      </c>
      <c r="F25" s="6172"/>
      <c r="G25" s="6172">
        <v>147074</v>
      </c>
      <c r="H25" s="537"/>
      <c r="I25" s="6172"/>
      <c r="J25" s="537"/>
      <c r="K25" s="5927">
        <f>K24-G25</f>
        <v>45154855</v>
      </c>
    </row>
    <row r="26" spans="1:11">
      <c r="A26" s="5896"/>
      <c r="B26" s="5519"/>
      <c r="C26" s="522" t="s">
        <v>1882</v>
      </c>
      <c r="D26" s="6178" t="s">
        <v>1819</v>
      </c>
      <c r="E26" s="6176"/>
      <c r="F26" s="6173"/>
      <c r="G26" s="6173"/>
      <c r="H26" s="537"/>
      <c r="I26" s="6173"/>
      <c r="J26" s="537"/>
      <c r="K26" s="5927"/>
    </row>
    <row r="27" spans="1:11">
      <c r="A27" s="5890"/>
      <c r="B27" s="561"/>
      <c r="C27" s="3361"/>
      <c r="D27" s="602"/>
      <c r="E27" s="599"/>
      <c r="F27" s="586"/>
      <c r="G27" s="586"/>
      <c r="H27" s="586"/>
      <c r="I27" s="586"/>
      <c r="J27" s="585">
        <v>1800</v>
      </c>
      <c r="K27" s="5928">
        <f>K25+J27</f>
        <v>45156655</v>
      </c>
    </row>
    <row r="28" spans="1:11">
      <c r="A28" s="5895"/>
      <c r="B28" s="974"/>
      <c r="C28" s="357" t="s">
        <v>1921</v>
      </c>
      <c r="D28" s="6177" t="s">
        <v>1883</v>
      </c>
      <c r="E28" s="6175" t="s">
        <v>1884</v>
      </c>
      <c r="F28" s="6172"/>
      <c r="G28" s="6181">
        <v>71540</v>
      </c>
      <c r="H28" s="534"/>
      <c r="I28" s="6181"/>
      <c r="J28" s="923"/>
      <c r="K28" s="5927">
        <f>K27-G28</f>
        <v>45085115</v>
      </c>
    </row>
    <row r="29" spans="1:11">
      <c r="A29" s="5896"/>
      <c r="B29" s="5519"/>
      <c r="C29" s="357" t="s">
        <v>1941</v>
      </c>
      <c r="D29" s="6178" t="s">
        <v>1819</v>
      </c>
      <c r="E29" s="6176"/>
      <c r="F29" s="6173"/>
      <c r="G29" s="6182"/>
      <c r="H29" s="515"/>
      <c r="I29" s="6182"/>
      <c r="J29" s="460"/>
      <c r="K29" s="5927"/>
    </row>
    <row r="30" spans="1:11">
      <c r="A30" s="5890"/>
      <c r="B30" s="561"/>
      <c r="C30" s="1795"/>
      <c r="D30" s="602"/>
      <c r="E30" s="2990"/>
      <c r="F30" s="577"/>
      <c r="G30" s="577"/>
      <c r="H30" s="600"/>
      <c r="I30" s="577"/>
      <c r="J30" s="600">
        <v>1500</v>
      </c>
      <c r="K30" s="5928">
        <f>K28+J30</f>
        <v>45086615</v>
      </c>
    </row>
    <row r="31" spans="1:11">
      <c r="A31" s="5895"/>
      <c r="B31" s="974"/>
      <c r="C31" s="556" t="s">
        <v>796</v>
      </c>
      <c r="D31" s="6177" t="s">
        <v>1532</v>
      </c>
      <c r="E31" s="974" t="s">
        <v>1233</v>
      </c>
      <c r="F31" s="6187"/>
      <c r="G31" s="6172">
        <v>105900</v>
      </c>
      <c r="H31" s="6172"/>
      <c r="I31" s="6172"/>
      <c r="J31" s="595"/>
      <c r="K31" s="5927">
        <f>K30-G31</f>
        <v>44980715</v>
      </c>
    </row>
    <row r="32" spans="1:11">
      <c r="A32" s="5896"/>
      <c r="B32" s="5519"/>
      <c r="C32" s="555" t="s">
        <v>1905</v>
      </c>
      <c r="D32" s="6178" t="s">
        <v>1570</v>
      </c>
      <c r="E32" s="6176"/>
      <c r="F32" s="6173"/>
      <c r="G32" s="6173"/>
      <c r="H32" s="6173"/>
      <c r="I32" s="6173"/>
      <c r="J32" s="559"/>
      <c r="K32" s="5927"/>
    </row>
    <row r="33" spans="1:11">
      <c r="A33" s="5890"/>
      <c r="B33" s="561"/>
      <c r="C33" s="532"/>
      <c r="D33" s="576"/>
      <c r="E33" s="582"/>
      <c r="F33" s="575"/>
      <c r="G33" s="600"/>
      <c r="H33" s="600"/>
      <c r="I33" s="577"/>
      <c r="J33" s="585">
        <v>750</v>
      </c>
      <c r="K33" s="5928">
        <f>K31+J33</f>
        <v>44981465</v>
      </c>
    </row>
    <row r="34" spans="1:11">
      <c r="A34" s="498"/>
      <c r="B34" s="5892"/>
      <c r="C34" s="556" t="s">
        <v>815</v>
      </c>
      <c r="D34" s="6177" t="s">
        <v>1283</v>
      </c>
      <c r="E34" s="6175" t="s">
        <v>1346</v>
      </c>
      <c r="F34" s="6172"/>
      <c r="G34" s="6172">
        <v>514089</v>
      </c>
      <c r="H34" s="534"/>
      <c r="I34" s="6172"/>
      <c r="J34" s="595"/>
      <c r="K34" s="5923">
        <f>K33-G34</f>
        <v>44467376</v>
      </c>
    </row>
    <row r="35" spans="1:11">
      <c r="A35" s="498"/>
      <c r="B35" s="5911"/>
      <c r="C35" s="555" t="s">
        <v>1282</v>
      </c>
      <c r="D35" s="6178" t="s">
        <v>250</v>
      </c>
      <c r="E35" s="6176"/>
      <c r="F35" s="6173"/>
      <c r="G35" s="6173"/>
      <c r="H35" s="515"/>
      <c r="I35" s="6173"/>
      <c r="J35" s="595"/>
      <c r="K35" s="5927"/>
    </row>
    <row r="36" spans="1:11">
      <c r="A36" s="514"/>
      <c r="B36" s="5891"/>
      <c r="C36" s="532"/>
      <c r="D36" s="576"/>
      <c r="E36" s="582"/>
      <c r="F36" s="577"/>
      <c r="G36" s="577"/>
      <c r="H36" s="1962"/>
      <c r="I36" s="577"/>
      <c r="J36" s="585">
        <v>1800</v>
      </c>
      <c r="K36" s="5928">
        <f>K34+J36</f>
        <v>44469176</v>
      </c>
    </row>
    <row r="37" spans="1:11">
      <c r="A37" s="557"/>
      <c r="B37" s="6186"/>
      <c r="C37" s="474" t="s">
        <v>796</v>
      </c>
      <c r="D37" s="518" t="s">
        <v>1283</v>
      </c>
      <c r="E37" s="6175" t="s">
        <v>1346</v>
      </c>
      <c r="F37" s="6187"/>
      <c r="G37" s="6172">
        <v>2137000</v>
      </c>
      <c r="H37" s="6172"/>
      <c r="I37" s="6172"/>
      <c r="J37" s="595"/>
      <c r="K37" s="6191">
        <f>K36-G37</f>
        <v>42332176</v>
      </c>
    </row>
    <row r="38" spans="1:11">
      <c r="A38" s="554"/>
      <c r="B38" s="6186"/>
      <c r="C38" s="477" t="s">
        <v>1341</v>
      </c>
      <c r="D38" s="519" t="s">
        <v>250</v>
      </c>
      <c r="E38" s="6176"/>
      <c r="F38" s="6173"/>
      <c r="G38" s="6173"/>
      <c r="H38" s="6173"/>
      <c r="I38" s="6173"/>
      <c r="J38" s="559"/>
      <c r="K38" s="6191"/>
    </row>
    <row r="39" spans="1:11">
      <c r="A39" s="554"/>
      <c r="B39" s="6174"/>
      <c r="C39" s="532"/>
      <c r="D39" s="576"/>
      <c r="E39" s="582"/>
      <c r="F39" s="577"/>
      <c r="G39" s="577"/>
      <c r="H39" s="600"/>
      <c r="I39" s="577"/>
      <c r="J39" s="585">
        <v>750</v>
      </c>
      <c r="K39" s="6191">
        <f>K37+J39</f>
        <v>42332926</v>
      </c>
    </row>
    <row r="40" spans="1:11">
      <c r="A40" s="557"/>
      <c r="B40" s="5911"/>
      <c r="C40" s="474" t="s">
        <v>796</v>
      </c>
      <c r="D40" s="518" t="s">
        <v>1283</v>
      </c>
      <c r="E40" s="6175" t="s">
        <v>1346</v>
      </c>
      <c r="F40" s="6187"/>
      <c r="G40" s="6172">
        <v>96300</v>
      </c>
      <c r="H40" s="6172"/>
      <c r="I40" s="6172"/>
      <c r="J40" s="595"/>
      <c r="K40" s="5923">
        <f>K39-G40</f>
        <v>42236626</v>
      </c>
    </row>
    <row r="41" spans="1:11">
      <c r="A41" s="554"/>
      <c r="B41" s="5911"/>
      <c r="C41" s="477" t="s">
        <v>1341</v>
      </c>
      <c r="D41" s="519" t="s">
        <v>250</v>
      </c>
      <c r="E41" s="6176"/>
      <c r="F41" s="6173"/>
      <c r="G41" s="6173"/>
      <c r="H41" s="6173"/>
      <c r="I41" s="6173"/>
      <c r="J41" s="559"/>
      <c r="K41" s="5927"/>
    </row>
    <row r="42" spans="1:11">
      <c r="A42" s="554"/>
      <c r="B42" s="5891"/>
      <c r="C42" s="532"/>
      <c r="D42" s="576"/>
      <c r="E42" s="582"/>
      <c r="F42" s="577"/>
      <c r="G42" s="577"/>
      <c r="H42" s="600"/>
      <c r="I42" s="577"/>
      <c r="J42" s="585">
        <v>750</v>
      </c>
      <c r="K42" s="5928">
        <f>K40+J42</f>
        <v>42237376</v>
      </c>
    </row>
    <row r="43" spans="1:11">
      <c r="A43" s="3362"/>
      <c r="B43" s="5892"/>
      <c r="C43" s="497" t="s">
        <v>821</v>
      </c>
      <c r="D43" s="6177" t="s">
        <v>558</v>
      </c>
      <c r="E43" s="6183" t="s">
        <v>251</v>
      </c>
      <c r="F43" s="6172"/>
      <c r="G43" s="6172">
        <v>589257</v>
      </c>
      <c r="H43" s="537"/>
      <c r="I43" s="6172"/>
      <c r="J43" s="537"/>
      <c r="K43" s="5923">
        <f>K42-G43</f>
        <v>41648119</v>
      </c>
    </row>
    <row r="44" spans="1:11">
      <c r="A44" s="3364"/>
      <c r="B44" s="5893"/>
      <c r="C44" s="497" t="s">
        <v>1018</v>
      </c>
      <c r="D44" s="6178" t="s">
        <v>250</v>
      </c>
      <c r="E44" s="6184"/>
      <c r="F44" s="6173"/>
      <c r="G44" s="6173"/>
      <c r="H44" s="537"/>
      <c r="I44" s="6173"/>
      <c r="J44" s="537"/>
      <c r="K44" s="5924"/>
    </row>
    <row r="45" spans="1:11">
      <c r="A45" s="557"/>
      <c r="B45" s="5891"/>
      <c r="C45" s="532"/>
      <c r="D45" s="576"/>
      <c r="E45" s="582"/>
      <c r="F45" s="586"/>
      <c r="G45" s="586"/>
      <c r="H45" s="586"/>
      <c r="I45" s="586"/>
      <c r="J45" s="585">
        <v>1800</v>
      </c>
      <c r="K45" s="5924">
        <f>K43+J45</f>
        <v>41649919</v>
      </c>
    </row>
    <row r="46" spans="1:11">
      <c r="A46" s="9515"/>
      <c r="B46" s="5892"/>
      <c r="C46" s="474" t="s">
        <v>781</v>
      </c>
      <c r="D46" s="6177" t="s">
        <v>1285</v>
      </c>
      <c r="E46" s="6175" t="s">
        <v>1320</v>
      </c>
      <c r="F46" s="6172"/>
      <c r="G46" s="6172">
        <v>20140</v>
      </c>
      <c r="H46" s="534"/>
      <c r="I46" s="6172"/>
      <c r="J46" s="6188"/>
      <c r="K46" s="5927">
        <f>K45-G46</f>
        <v>41629779</v>
      </c>
    </row>
    <row r="47" spans="1:11">
      <c r="A47" s="9516"/>
      <c r="B47" s="5893"/>
      <c r="C47" s="477" t="s">
        <v>1092</v>
      </c>
      <c r="D47" s="6178" t="s">
        <v>38</v>
      </c>
      <c r="E47" s="6176"/>
      <c r="F47" s="6173"/>
      <c r="G47" s="6173"/>
      <c r="H47" s="515"/>
      <c r="I47" s="6173"/>
      <c r="J47" s="6189"/>
      <c r="K47" s="5927"/>
    </row>
    <row r="48" spans="1:11">
      <c r="A48" s="3365"/>
      <c r="B48" s="5891"/>
      <c r="C48" s="1436"/>
      <c r="D48" s="1436"/>
      <c r="E48" s="1436"/>
      <c r="F48" s="577"/>
      <c r="G48" s="577"/>
      <c r="H48" s="600"/>
      <c r="I48" s="577"/>
      <c r="J48" s="604">
        <v>1500</v>
      </c>
      <c r="K48" s="5928">
        <f>K46+J48</f>
        <v>41631279</v>
      </c>
    </row>
    <row r="49" spans="1:11">
      <c r="A49" s="9515"/>
      <c r="B49" s="1005"/>
      <c r="C49" s="556" t="s">
        <v>781</v>
      </c>
      <c r="D49" s="6177" t="s">
        <v>1344</v>
      </c>
      <c r="E49" s="1136" t="s">
        <v>1349</v>
      </c>
      <c r="F49" s="6172"/>
      <c r="G49" s="6181">
        <v>88140</v>
      </c>
      <c r="H49" s="6172"/>
      <c r="I49" s="6172"/>
      <c r="J49" s="6188"/>
      <c r="K49" s="5927">
        <f>K48-G49</f>
        <v>41543139</v>
      </c>
    </row>
    <row r="50" spans="1:11">
      <c r="A50" s="9516"/>
      <c r="B50" s="533"/>
      <c r="C50" s="555" t="s">
        <v>1343</v>
      </c>
      <c r="D50" s="6178" t="s">
        <v>1543</v>
      </c>
      <c r="E50" s="6184"/>
      <c r="F50" s="6173"/>
      <c r="G50" s="6182"/>
      <c r="H50" s="6173"/>
      <c r="I50" s="6173"/>
      <c r="J50" s="6189"/>
      <c r="K50" s="5927"/>
    </row>
    <row r="51" spans="1:11">
      <c r="A51" s="3365"/>
      <c r="B51" s="1988"/>
      <c r="C51" s="532"/>
      <c r="D51" s="576"/>
      <c r="E51" s="582"/>
      <c r="F51" s="577"/>
      <c r="G51" s="577"/>
      <c r="H51" s="600"/>
      <c r="I51" s="577"/>
      <c r="J51" s="604">
        <v>1500</v>
      </c>
      <c r="K51" s="5928">
        <f>K49+J51</f>
        <v>41544639</v>
      </c>
    </row>
    <row r="52" spans="1:11">
      <c r="A52" s="9515"/>
      <c r="B52" s="1005"/>
      <c r="C52" s="556" t="s">
        <v>781</v>
      </c>
      <c r="D52" s="6177" t="s">
        <v>1344</v>
      </c>
      <c r="E52" s="1136" t="s">
        <v>1349</v>
      </c>
      <c r="F52" s="6172"/>
      <c r="G52" s="6181">
        <v>24140</v>
      </c>
      <c r="H52" s="6172"/>
      <c r="I52" s="6172"/>
      <c r="J52" s="6188"/>
      <c r="K52" s="5927">
        <f>K51-G52</f>
        <v>41520499</v>
      </c>
    </row>
    <row r="53" spans="1:11">
      <c r="A53" s="9516"/>
      <c r="B53" s="533"/>
      <c r="C53" s="555" t="s">
        <v>2121</v>
      </c>
      <c r="D53" s="6178" t="s">
        <v>1543</v>
      </c>
      <c r="E53" s="6184"/>
      <c r="F53" s="6173"/>
      <c r="G53" s="6182"/>
      <c r="H53" s="6173"/>
      <c r="I53" s="6173"/>
      <c r="J53" s="6189"/>
      <c r="K53" s="5927"/>
    </row>
    <row r="54" spans="1:11">
      <c r="A54" s="554"/>
      <c r="B54" s="1988"/>
      <c r="C54" s="532"/>
      <c r="D54" s="576"/>
      <c r="E54" s="582"/>
      <c r="F54" s="577"/>
      <c r="G54" s="577"/>
      <c r="H54" s="600"/>
      <c r="I54" s="577"/>
      <c r="J54" s="604">
        <v>1500</v>
      </c>
      <c r="K54" s="5928">
        <f>K52+J54</f>
        <v>41521999</v>
      </c>
    </row>
    <row r="55" spans="1:11">
      <c r="A55" s="525"/>
      <c r="B55" s="5892"/>
      <c r="C55" s="517" t="s">
        <v>781</v>
      </c>
      <c r="D55" s="6177" t="s">
        <v>1560</v>
      </c>
      <c r="E55" s="6175" t="s">
        <v>1603</v>
      </c>
      <c r="F55" s="6172"/>
      <c r="G55" s="6172">
        <v>128640</v>
      </c>
      <c r="H55" s="6172"/>
      <c r="I55" s="6172"/>
      <c r="J55" s="6188"/>
      <c r="K55" s="5927">
        <f>K54-G55</f>
        <v>41393359</v>
      </c>
    </row>
    <row r="56" spans="1:11">
      <c r="A56" s="554"/>
      <c r="B56" s="5893"/>
      <c r="C56" s="477" t="s">
        <v>1559</v>
      </c>
      <c r="D56" s="6178" t="s">
        <v>38</v>
      </c>
      <c r="E56" s="6176"/>
      <c r="F56" s="6173"/>
      <c r="G56" s="6173"/>
      <c r="H56" s="6173"/>
      <c r="I56" s="6173"/>
      <c r="J56" s="6189"/>
      <c r="K56" s="5927"/>
    </row>
    <row r="57" spans="1:11">
      <c r="A57" s="2497"/>
      <c r="B57" s="527"/>
      <c r="C57" s="532"/>
      <c r="D57" s="583"/>
      <c r="E57" s="582"/>
      <c r="F57" s="575"/>
      <c r="G57" s="575"/>
      <c r="H57" s="586"/>
      <c r="I57" s="575"/>
      <c r="J57" s="585">
        <v>1500</v>
      </c>
      <c r="K57" s="5928">
        <f>K55+J57</f>
        <v>41394859</v>
      </c>
    </row>
    <row r="58" spans="1:11">
      <c r="A58" s="525"/>
      <c r="B58" s="5892"/>
      <c r="C58" s="474" t="s">
        <v>815</v>
      </c>
      <c r="D58" s="485" t="s">
        <v>1887</v>
      </c>
      <c r="E58" s="6175" t="s">
        <v>1888</v>
      </c>
      <c r="F58" s="6187"/>
      <c r="G58" s="6172">
        <v>1447373</v>
      </c>
      <c r="H58" s="6179"/>
      <c r="I58" s="6172"/>
      <c r="J58" s="534"/>
      <c r="K58" s="5923">
        <f>K57-G58</f>
        <v>39947486</v>
      </c>
    </row>
    <row r="59" spans="1:11">
      <c r="A59" s="554"/>
      <c r="B59" s="5893"/>
      <c r="C59" s="477" t="s">
        <v>1886</v>
      </c>
      <c r="D59" s="486" t="s">
        <v>1951</v>
      </c>
      <c r="E59" s="6176"/>
      <c r="F59" s="6173"/>
      <c r="G59" s="6173"/>
      <c r="H59" s="6180"/>
      <c r="I59" s="6173"/>
      <c r="J59" s="537"/>
      <c r="K59" s="5924"/>
    </row>
    <row r="60" spans="1:11">
      <c r="A60" s="2497"/>
      <c r="B60" s="5891"/>
      <c r="C60" s="891"/>
      <c r="D60" s="891"/>
      <c r="E60" s="891"/>
      <c r="F60" s="586"/>
      <c r="G60" s="588"/>
      <c r="H60" s="586"/>
      <c r="I60" s="586"/>
      <c r="J60" s="585">
        <v>1800</v>
      </c>
      <c r="K60" s="5924">
        <f>K58+J60</f>
        <v>39949286</v>
      </c>
    </row>
    <row r="61" spans="1:11">
      <c r="A61" s="525"/>
      <c r="B61" s="5892"/>
      <c r="C61" s="474" t="s">
        <v>815</v>
      </c>
      <c r="D61" s="485" t="s">
        <v>1887</v>
      </c>
      <c r="E61" s="6175" t="s">
        <v>1888</v>
      </c>
      <c r="F61" s="6172"/>
      <c r="G61" s="6172">
        <v>240199</v>
      </c>
      <c r="H61" s="534"/>
      <c r="I61" s="6172"/>
      <c r="J61" s="537"/>
      <c r="K61" s="5923">
        <f>K60-G61</f>
        <v>39709087</v>
      </c>
    </row>
    <row r="62" spans="1:11">
      <c r="A62" s="554"/>
      <c r="B62" s="5893"/>
      <c r="C62" s="477" t="s">
        <v>1889</v>
      </c>
      <c r="D62" s="486" t="s">
        <v>1951</v>
      </c>
      <c r="E62" s="6176"/>
      <c r="F62" s="6173"/>
      <c r="G62" s="6173"/>
      <c r="H62" s="537"/>
      <c r="I62" s="6173"/>
      <c r="J62" s="537"/>
      <c r="K62" s="5924"/>
    </row>
    <row r="63" spans="1:11">
      <c r="A63" s="2497"/>
      <c r="B63" s="5891"/>
      <c r="C63" s="532"/>
      <c r="D63" s="576"/>
      <c r="E63" s="582"/>
      <c r="F63" s="586"/>
      <c r="G63" s="586"/>
      <c r="H63" s="586"/>
      <c r="I63" s="586"/>
      <c r="J63" s="585">
        <v>1800</v>
      </c>
      <c r="K63" s="5924">
        <f>K61+J63</f>
        <v>39710887</v>
      </c>
    </row>
    <row r="64" spans="1:11">
      <c r="A64" s="525"/>
      <c r="B64" s="5892"/>
      <c r="C64" s="474" t="s">
        <v>815</v>
      </c>
      <c r="D64" s="6177" t="s">
        <v>568</v>
      </c>
      <c r="E64" s="6175" t="s">
        <v>715</v>
      </c>
      <c r="F64" s="6172"/>
      <c r="G64" s="6172">
        <v>434944</v>
      </c>
      <c r="H64" s="6172"/>
      <c r="I64" s="6172"/>
      <c r="J64" s="464"/>
      <c r="K64" s="5923">
        <f>K63-G64</f>
        <v>39275943</v>
      </c>
    </row>
    <row r="65" spans="1:11">
      <c r="A65" s="554"/>
      <c r="B65" s="5893"/>
      <c r="C65" s="477" t="s">
        <v>833</v>
      </c>
      <c r="D65" s="6178" t="s">
        <v>250</v>
      </c>
      <c r="E65" s="6176"/>
      <c r="F65" s="6173"/>
      <c r="G65" s="6173"/>
      <c r="H65" s="6173"/>
      <c r="I65" s="6173"/>
      <c r="J65" s="559"/>
      <c r="K65" s="5924"/>
    </row>
    <row r="66" spans="1:11">
      <c r="A66" s="2497"/>
      <c r="B66" s="5891"/>
      <c r="C66" s="528"/>
      <c r="D66" s="576"/>
      <c r="E66" s="528"/>
      <c r="F66" s="528"/>
      <c r="G66" s="585"/>
      <c r="H66" s="600"/>
      <c r="I66" s="577"/>
      <c r="J66" s="604">
        <v>1800</v>
      </c>
      <c r="K66" s="5924">
        <f>K64+J66</f>
        <v>39277743</v>
      </c>
    </row>
    <row r="67" spans="1:11">
      <c r="A67" s="525"/>
      <c r="B67" s="5892"/>
      <c r="C67" s="474" t="s">
        <v>781</v>
      </c>
      <c r="D67" s="518" t="s">
        <v>568</v>
      </c>
      <c r="E67" s="6175" t="s">
        <v>715</v>
      </c>
      <c r="F67" s="6172"/>
      <c r="G67" s="6172">
        <v>29740</v>
      </c>
      <c r="H67" s="6172"/>
      <c r="I67" s="6172"/>
      <c r="J67" s="6172"/>
      <c r="K67" s="5923">
        <f>K66-G67</f>
        <v>39248003</v>
      </c>
    </row>
    <row r="68" spans="1:11">
      <c r="A68" s="554"/>
      <c r="B68" s="5893"/>
      <c r="C68" s="477" t="s">
        <v>793</v>
      </c>
      <c r="D68" s="519" t="s">
        <v>250</v>
      </c>
      <c r="E68" s="6176"/>
      <c r="F68" s="6173"/>
      <c r="G68" s="6173"/>
      <c r="H68" s="6173"/>
      <c r="I68" s="6173"/>
      <c r="J68" s="6173"/>
      <c r="K68" s="5924"/>
    </row>
    <row r="69" spans="1:11">
      <c r="A69" s="554"/>
      <c r="B69" s="5891"/>
      <c r="C69" s="532"/>
      <c r="D69" s="576"/>
      <c r="E69" s="582"/>
      <c r="F69" s="577"/>
      <c r="G69" s="577"/>
      <c r="H69" s="600"/>
      <c r="I69" s="577"/>
      <c r="J69" s="604">
        <v>1500</v>
      </c>
      <c r="K69" s="5924">
        <f>K67+J69</f>
        <v>39249503</v>
      </c>
    </row>
    <row r="70" spans="1:11">
      <c r="A70" s="525"/>
      <c r="B70" s="5892"/>
      <c r="C70" s="474" t="s">
        <v>815</v>
      </c>
      <c r="D70" s="6177" t="s">
        <v>568</v>
      </c>
      <c r="E70" s="6175" t="s">
        <v>715</v>
      </c>
      <c r="F70" s="6172"/>
      <c r="G70" s="6181">
        <v>71434</v>
      </c>
      <c r="H70" s="6172"/>
      <c r="I70" s="6172"/>
      <c r="J70" s="6188"/>
      <c r="K70" s="5923">
        <f>K69-G70</f>
        <v>39178069</v>
      </c>
    </row>
    <row r="71" spans="1:11">
      <c r="A71" s="554"/>
      <c r="B71" s="5893"/>
      <c r="C71" s="477" t="s">
        <v>832</v>
      </c>
      <c r="D71" s="6178" t="s">
        <v>250</v>
      </c>
      <c r="E71" s="6176"/>
      <c r="F71" s="6173"/>
      <c r="G71" s="6182"/>
      <c r="H71" s="6173"/>
      <c r="I71" s="6173"/>
      <c r="J71" s="6189"/>
      <c r="K71" s="5924"/>
    </row>
    <row r="72" spans="1:11">
      <c r="A72" s="554"/>
      <c r="B72" s="5891"/>
      <c r="C72" s="532"/>
      <c r="D72" s="576"/>
      <c r="E72" s="605"/>
      <c r="F72" s="577"/>
      <c r="G72" s="577"/>
      <c r="H72" s="600"/>
      <c r="I72" s="577"/>
      <c r="J72" s="604">
        <v>1800</v>
      </c>
      <c r="K72" s="5924">
        <f>K70+J72</f>
        <v>39179869</v>
      </c>
    </row>
    <row r="73" spans="1:11">
      <c r="A73" s="525"/>
      <c r="B73" s="5892"/>
      <c r="C73" s="517" t="s">
        <v>796</v>
      </c>
      <c r="D73" s="6177" t="s">
        <v>1983</v>
      </c>
      <c r="E73" s="6175" t="s">
        <v>1985</v>
      </c>
      <c r="F73" s="6187"/>
      <c r="G73" s="6172">
        <v>166700</v>
      </c>
      <c r="H73" s="537"/>
      <c r="I73" s="1975"/>
      <c r="J73" s="595"/>
      <c r="K73" s="5923">
        <f>K72-G73</f>
        <v>39013169</v>
      </c>
    </row>
    <row r="74" spans="1:11">
      <c r="A74" s="554"/>
      <c r="B74" s="5893"/>
      <c r="C74" s="555" t="s">
        <v>1982</v>
      </c>
      <c r="D74" s="6178" t="s">
        <v>1984</v>
      </c>
      <c r="E74" s="6176"/>
      <c r="F74" s="6173"/>
      <c r="G74" s="6173"/>
      <c r="H74" s="515"/>
      <c r="I74" s="1976"/>
      <c r="J74" s="595"/>
      <c r="K74" s="5924"/>
    </row>
    <row r="75" spans="1:11">
      <c r="A75" s="554"/>
      <c r="B75" s="5891"/>
      <c r="C75" s="532"/>
      <c r="D75" s="528"/>
      <c r="E75" s="584"/>
      <c r="F75" s="577"/>
      <c r="G75" s="577"/>
      <c r="H75" s="600"/>
      <c r="I75" s="2034"/>
      <c r="J75" s="585">
        <v>750</v>
      </c>
      <c r="K75" s="5924">
        <f>K73+J75</f>
        <v>39013919</v>
      </c>
    </row>
    <row r="76" spans="1:11">
      <c r="A76" s="525"/>
      <c r="B76" s="5892"/>
      <c r="C76" s="556" t="s">
        <v>815</v>
      </c>
      <c r="D76" s="6177" t="s">
        <v>1657</v>
      </c>
      <c r="E76" s="6175" t="s">
        <v>135</v>
      </c>
      <c r="F76" s="6172"/>
      <c r="G76" s="6172">
        <v>273195</v>
      </c>
      <c r="H76" s="6172"/>
      <c r="I76" s="6172"/>
      <c r="J76" s="595"/>
      <c r="K76" s="5923">
        <f>K75-G76</f>
        <v>38740724</v>
      </c>
    </row>
    <row r="77" spans="1:11">
      <c r="A77" s="554"/>
      <c r="B77" s="5893"/>
      <c r="C77" s="555" t="s">
        <v>1656</v>
      </c>
      <c r="D77" s="6178" t="s">
        <v>956</v>
      </c>
      <c r="E77" s="6176"/>
      <c r="F77" s="6173"/>
      <c r="G77" s="6173"/>
      <c r="H77" s="6173"/>
      <c r="I77" s="6173"/>
      <c r="J77" s="559"/>
      <c r="K77" s="5924"/>
    </row>
    <row r="78" spans="1:11">
      <c r="A78" s="554"/>
      <c r="B78" s="5891"/>
      <c r="C78" s="532"/>
      <c r="D78" s="576"/>
      <c r="E78" s="605"/>
      <c r="F78" s="577"/>
      <c r="G78" s="577"/>
      <c r="H78" s="586"/>
      <c r="I78" s="577"/>
      <c r="J78" s="585">
        <v>1800</v>
      </c>
      <c r="K78" s="5924">
        <f>K76+J78</f>
        <v>38742524</v>
      </c>
    </row>
    <row r="79" spans="1:11">
      <c r="A79" s="525"/>
      <c r="B79" s="5892"/>
      <c r="C79" s="556" t="s">
        <v>1710</v>
      </c>
      <c r="D79" s="6185" t="s">
        <v>1766</v>
      </c>
      <c r="E79" s="974"/>
      <c r="F79" s="6187"/>
      <c r="G79" s="6172"/>
      <c r="H79" s="6172">
        <v>883640</v>
      </c>
      <c r="I79" s="6172"/>
      <c r="J79" s="464"/>
      <c r="K79" s="5923">
        <f>K78-H79</f>
        <v>37858884</v>
      </c>
    </row>
    <row r="80" spans="1:11">
      <c r="A80" s="554"/>
      <c r="B80" s="5893"/>
      <c r="C80" s="555" t="s">
        <v>1765</v>
      </c>
      <c r="D80" s="6178"/>
      <c r="E80" s="6176"/>
      <c r="F80" s="6173"/>
      <c r="G80" s="6173"/>
      <c r="H80" s="6173"/>
      <c r="I80" s="6173"/>
      <c r="J80" s="559"/>
      <c r="K80" s="5924"/>
    </row>
    <row r="81" spans="1:11">
      <c r="A81" s="554"/>
      <c r="B81" s="5891"/>
      <c r="C81" s="1436"/>
      <c r="D81" s="1436"/>
      <c r="E81" s="1436"/>
      <c r="F81" s="577"/>
      <c r="G81" s="577"/>
      <c r="H81" s="600"/>
      <c r="I81" s="577"/>
      <c r="J81" s="585">
        <v>1500</v>
      </c>
      <c r="K81" s="5924">
        <f>K79+J81</f>
        <v>37860384</v>
      </c>
    </row>
    <row r="82" spans="1:11">
      <c r="A82" s="525"/>
      <c r="B82" s="5892"/>
      <c r="C82" s="556" t="s">
        <v>1710</v>
      </c>
      <c r="D82" s="6177" t="s">
        <v>1768</v>
      </c>
      <c r="E82" s="6175"/>
      <c r="F82" s="6187"/>
      <c r="G82" s="6172"/>
      <c r="H82" s="6172">
        <v>196640</v>
      </c>
      <c r="I82" s="6172"/>
      <c r="J82" s="464"/>
      <c r="K82" s="5923">
        <f>K81-H82</f>
        <v>37663744</v>
      </c>
    </row>
    <row r="83" spans="1:11">
      <c r="A83" s="554"/>
      <c r="B83" s="5893"/>
      <c r="C83" s="555" t="s">
        <v>1767</v>
      </c>
      <c r="D83" s="6178"/>
      <c r="E83" s="6176"/>
      <c r="F83" s="6173"/>
      <c r="G83" s="6173"/>
      <c r="H83" s="6173"/>
      <c r="I83" s="6173"/>
      <c r="J83" s="559"/>
      <c r="K83" s="5924"/>
    </row>
    <row r="84" spans="1:11">
      <c r="A84" s="554"/>
      <c r="B84" s="5891"/>
      <c r="C84" s="1436"/>
      <c r="D84" s="1436"/>
      <c r="E84" s="1436"/>
      <c r="F84" s="577"/>
      <c r="G84" s="577"/>
      <c r="H84" s="600"/>
      <c r="I84" s="577"/>
      <c r="J84" s="585">
        <v>1500</v>
      </c>
      <c r="K84" s="5928">
        <f>K82+J84</f>
        <v>37665244</v>
      </c>
    </row>
    <row r="85" spans="1:11">
      <c r="A85" s="525"/>
      <c r="B85" s="5892"/>
      <c r="C85" s="556" t="s">
        <v>1710</v>
      </c>
      <c r="D85" s="6177" t="s">
        <v>1770</v>
      </c>
      <c r="E85" s="6175"/>
      <c r="F85" s="6187"/>
      <c r="G85" s="6172"/>
      <c r="H85" s="6172">
        <v>399140</v>
      </c>
      <c r="I85" s="6172"/>
      <c r="J85" s="464"/>
      <c r="K85" s="5923">
        <f>K84-H85</f>
        <v>37266104</v>
      </c>
    </row>
    <row r="86" spans="1:11">
      <c r="A86" s="554"/>
      <c r="B86" s="5893"/>
      <c r="C86" s="555" t="s">
        <v>1769</v>
      </c>
      <c r="D86" s="6178"/>
      <c r="E86" s="6176"/>
      <c r="F86" s="6173"/>
      <c r="G86" s="6173"/>
      <c r="H86" s="6173"/>
      <c r="I86" s="6173"/>
      <c r="J86" s="559"/>
      <c r="K86" s="5924"/>
    </row>
    <row r="87" spans="1:11">
      <c r="A87" s="554"/>
      <c r="B87" s="5891"/>
      <c r="C87" s="532"/>
      <c r="D87" s="576"/>
      <c r="E87" s="582"/>
      <c r="F87" s="577"/>
      <c r="G87" s="577"/>
      <c r="H87" s="600"/>
      <c r="I87" s="577"/>
      <c r="J87" s="585">
        <v>1500</v>
      </c>
      <c r="K87" s="5924">
        <f>K85+J87</f>
        <v>37267604</v>
      </c>
    </row>
    <row r="88" spans="1:11">
      <c r="A88" s="525"/>
      <c r="B88" s="5892"/>
      <c r="C88" s="556" t="s">
        <v>1710</v>
      </c>
      <c r="D88" s="6177" t="s">
        <v>956</v>
      </c>
      <c r="E88" s="6175"/>
      <c r="F88" s="6172"/>
      <c r="G88" s="6172"/>
      <c r="H88" s="6172">
        <v>10012900</v>
      </c>
      <c r="I88" s="6172"/>
      <c r="J88" s="595"/>
      <c r="K88" s="5923">
        <f>K87-H88</f>
        <v>27254704</v>
      </c>
    </row>
    <row r="89" spans="1:11">
      <c r="A89" s="554"/>
      <c r="B89" s="5893"/>
      <c r="C89" s="555" t="s">
        <v>1771</v>
      </c>
      <c r="D89" s="6178"/>
      <c r="E89" s="6176"/>
      <c r="F89" s="6173"/>
      <c r="G89" s="6173"/>
      <c r="H89" s="6173"/>
      <c r="I89" s="6173"/>
      <c r="J89" s="559"/>
      <c r="K89" s="5924"/>
    </row>
    <row r="90" spans="1:11">
      <c r="A90" s="554"/>
      <c r="B90" s="5891"/>
      <c r="C90" s="532"/>
      <c r="D90" s="576"/>
      <c r="E90" s="582"/>
      <c r="F90" s="577"/>
      <c r="G90" s="577"/>
      <c r="H90" s="600"/>
      <c r="I90" s="577"/>
      <c r="J90" s="585">
        <v>1500</v>
      </c>
      <c r="K90" s="5924">
        <f>K88+J90</f>
        <v>27256204</v>
      </c>
    </row>
    <row r="91" spans="1:11">
      <c r="A91" s="525"/>
      <c r="B91" s="5892"/>
      <c r="C91" s="556" t="s">
        <v>1710</v>
      </c>
      <c r="D91" s="6177" t="s">
        <v>1945</v>
      </c>
      <c r="E91" s="6175"/>
      <c r="F91" s="6172"/>
      <c r="G91" s="6172"/>
      <c r="H91" s="6172">
        <v>465640</v>
      </c>
      <c r="I91" s="6172"/>
      <c r="J91" s="595"/>
      <c r="K91" s="1977">
        <f>K90-H91</f>
        <v>26790564</v>
      </c>
    </row>
    <row r="92" spans="1:11">
      <c r="A92" s="554"/>
      <c r="B92" s="5893"/>
      <c r="C92" s="555" t="s">
        <v>1944</v>
      </c>
      <c r="D92" s="6178"/>
      <c r="E92" s="6176"/>
      <c r="F92" s="6173"/>
      <c r="G92" s="6173"/>
      <c r="H92" s="6173"/>
      <c r="I92" s="6173"/>
      <c r="J92" s="559"/>
      <c r="K92" s="1978"/>
    </row>
    <row r="93" spans="1:11">
      <c r="A93" s="554"/>
      <c r="B93" s="5891"/>
      <c r="C93" s="532"/>
      <c r="D93" s="576"/>
      <c r="E93" s="582"/>
      <c r="F93" s="577"/>
      <c r="G93" s="577"/>
      <c r="H93" s="600"/>
      <c r="I93" s="577"/>
      <c r="J93" s="585">
        <v>1500</v>
      </c>
      <c r="K93" s="1978">
        <f>K91+J93</f>
        <v>26792064</v>
      </c>
    </row>
    <row r="94" spans="1:11">
      <c r="A94" s="525"/>
      <c r="B94" s="5892"/>
      <c r="C94" s="556" t="s">
        <v>1710</v>
      </c>
      <c r="D94" s="6177" t="s">
        <v>2049</v>
      </c>
      <c r="E94" s="6175"/>
      <c r="F94" s="6187"/>
      <c r="G94" s="6172"/>
      <c r="H94" s="6172">
        <v>969140</v>
      </c>
      <c r="I94" s="6172"/>
      <c r="J94" s="464"/>
      <c r="K94" s="5923">
        <f>K93-H94</f>
        <v>25822924</v>
      </c>
    </row>
    <row r="95" spans="1:11">
      <c r="A95" s="554"/>
      <c r="B95" s="5893"/>
      <c r="C95" s="555" t="s">
        <v>2050</v>
      </c>
      <c r="D95" s="6178"/>
      <c r="E95" s="6176"/>
      <c r="F95" s="6173"/>
      <c r="G95" s="6173"/>
      <c r="H95" s="6173"/>
      <c r="I95" s="6173"/>
      <c r="J95" s="559"/>
      <c r="K95" s="5924"/>
    </row>
    <row r="96" spans="1:11">
      <c r="A96" s="554"/>
      <c r="B96" s="5891"/>
      <c r="C96" s="532"/>
      <c r="D96" s="576"/>
      <c r="E96" s="582"/>
      <c r="F96" s="577"/>
      <c r="G96" s="577"/>
      <c r="H96" s="600"/>
      <c r="I96" s="577"/>
      <c r="J96" s="585">
        <v>1500</v>
      </c>
      <c r="K96" s="5924">
        <f>K94+J96</f>
        <v>25824424</v>
      </c>
    </row>
    <row r="97" spans="1:11">
      <c r="A97" s="525"/>
      <c r="B97" s="5892"/>
      <c r="C97" s="517" t="s">
        <v>1716</v>
      </c>
      <c r="D97" s="6177" t="s">
        <v>1717</v>
      </c>
      <c r="E97" s="6175" t="s">
        <v>1423</v>
      </c>
      <c r="F97" s="6181"/>
      <c r="G97" s="6181">
        <v>174300</v>
      </c>
      <c r="H97" s="537"/>
      <c r="I97" s="1975"/>
      <c r="J97" s="595"/>
      <c r="K97" s="5923">
        <f>K96-G97</f>
        <v>25650124</v>
      </c>
    </row>
    <row r="98" spans="1:11">
      <c r="A98" s="554"/>
      <c r="B98" s="5893"/>
      <c r="C98" s="555" t="s">
        <v>1715</v>
      </c>
      <c r="D98" s="6178" t="s">
        <v>956</v>
      </c>
      <c r="E98" s="6176"/>
      <c r="F98" s="6182"/>
      <c r="G98" s="6182"/>
      <c r="H98" s="515"/>
      <c r="I98" s="1976"/>
      <c r="J98" s="595"/>
      <c r="K98" s="5924"/>
    </row>
    <row r="99" spans="1:11">
      <c r="A99" s="554"/>
      <c r="B99" s="5891"/>
      <c r="C99" s="532"/>
      <c r="D99" s="576"/>
      <c r="E99" s="582"/>
      <c r="F99" s="577"/>
      <c r="G99" s="577"/>
      <c r="H99" s="600"/>
      <c r="I99" s="2034"/>
      <c r="J99" s="585">
        <v>750</v>
      </c>
      <c r="K99" s="5924">
        <f>K97+J99</f>
        <v>25650874</v>
      </c>
    </row>
    <row r="100" spans="1:11">
      <c r="A100" s="525"/>
      <c r="B100" s="5892"/>
      <c r="C100" s="457" t="s">
        <v>781</v>
      </c>
      <c r="D100" s="6177" t="s">
        <v>2046</v>
      </c>
      <c r="E100" s="1136" t="s">
        <v>2048</v>
      </c>
      <c r="F100" s="6172"/>
      <c r="G100" s="6172">
        <v>114140</v>
      </c>
      <c r="H100" s="537"/>
      <c r="I100" s="6172"/>
      <c r="J100" s="595"/>
      <c r="K100" s="5923">
        <f>K99-G100</f>
        <v>25536734</v>
      </c>
    </row>
    <row r="101" spans="1:11">
      <c r="A101" s="554"/>
      <c r="B101" s="5893"/>
      <c r="C101" s="461" t="s">
        <v>2045</v>
      </c>
      <c r="D101" s="6178" t="s">
        <v>2047</v>
      </c>
      <c r="E101" s="6184"/>
      <c r="F101" s="6173"/>
      <c r="G101" s="6173"/>
      <c r="H101" s="515"/>
      <c r="I101" s="6173"/>
      <c r="J101" s="595"/>
      <c r="K101" s="5924"/>
    </row>
    <row r="102" spans="1:11">
      <c r="A102" s="554"/>
      <c r="B102" s="5891"/>
      <c r="C102" s="532"/>
      <c r="D102" s="576"/>
      <c r="E102" s="582"/>
      <c r="F102" s="577"/>
      <c r="G102" s="577"/>
      <c r="H102" s="600"/>
      <c r="I102" s="577"/>
      <c r="J102" s="585">
        <v>1500</v>
      </c>
      <c r="K102" s="5924">
        <f>K100+J102</f>
        <v>25538234</v>
      </c>
    </row>
    <row r="103" spans="1:11">
      <c r="A103" s="557"/>
      <c r="B103" s="5892"/>
      <c r="C103" s="474" t="s">
        <v>778</v>
      </c>
      <c r="D103" s="6177" t="s">
        <v>795</v>
      </c>
      <c r="E103" s="6175" t="s">
        <v>454</v>
      </c>
      <c r="F103" s="6172"/>
      <c r="G103" s="6172">
        <v>112140</v>
      </c>
      <c r="H103" s="537"/>
      <c r="I103" s="6172"/>
      <c r="J103" s="537"/>
      <c r="K103" s="5923">
        <f>K102-G103</f>
        <v>25426094</v>
      </c>
    </row>
    <row r="104" spans="1:11">
      <c r="A104" s="554"/>
      <c r="B104" s="5893"/>
      <c r="C104" s="477" t="s">
        <v>794</v>
      </c>
      <c r="D104" s="6178" t="s">
        <v>1345</v>
      </c>
      <c r="E104" s="6176"/>
      <c r="F104" s="6173"/>
      <c r="G104" s="6173"/>
      <c r="H104" s="515"/>
      <c r="I104" s="6173"/>
      <c r="J104" s="515"/>
      <c r="K104" s="5924"/>
    </row>
    <row r="105" spans="1:11">
      <c r="A105" s="554"/>
      <c r="B105" s="5891"/>
      <c r="C105" s="529"/>
      <c r="D105" s="583"/>
      <c r="E105" s="599"/>
      <c r="F105" s="600"/>
      <c r="G105" s="600"/>
      <c r="H105" s="600"/>
      <c r="I105" s="600"/>
      <c r="J105" s="585">
        <v>1500</v>
      </c>
      <c r="K105" s="5924">
        <f>K103+J105</f>
        <v>25427594</v>
      </c>
    </row>
    <row r="106" spans="1:11">
      <c r="A106" s="557"/>
      <c r="B106" s="5892"/>
      <c r="C106" s="474" t="s">
        <v>815</v>
      </c>
      <c r="D106" s="6177" t="s">
        <v>2163</v>
      </c>
      <c r="E106" s="6175" t="s">
        <v>2164</v>
      </c>
      <c r="F106" s="6172"/>
      <c r="G106" s="6172">
        <v>338279</v>
      </c>
      <c r="H106" s="6172"/>
      <c r="I106" s="6172"/>
      <c r="J106" s="6188"/>
      <c r="K106" s="5923">
        <f>K105-G106</f>
        <v>25089315</v>
      </c>
    </row>
    <row r="107" spans="1:11">
      <c r="A107" s="554"/>
      <c r="B107" s="5893"/>
      <c r="C107" s="477" t="s">
        <v>2165</v>
      </c>
      <c r="D107" s="6178" t="s">
        <v>1819</v>
      </c>
      <c r="E107" s="6176"/>
      <c r="F107" s="6182"/>
      <c r="G107" s="6173"/>
      <c r="H107" s="6173"/>
      <c r="I107" s="6173"/>
      <c r="J107" s="6189"/>
      <c r="K107" s="5924"/>
    </row>
    <row r="108" spans="1:11">
      <c r="A108" s="554"/>
      <c r="B108" s="5891"/>
      <c r="C108" s="529"/>
      <c r="D108" s="602"/>
      <c r="E108" s="605"/>
      <c r="F108" s="577"/>
      <c r="G108" s="577"/>
      <c r="H108" s="600"/>
      <c r="I108" s="577"/>
      <c r="J108" s="585">
        <v>1800</v>
      </c>
      <c r="K108" s="5924">
        <f>K106+J108</f>
        <v>25091115</v>
      </c>
    </row>
    <row r="109" spans="1:11">
      <c r="A109" s="525"/>
      <c r="B109" s="5892"/>
      <c r="C109" s="499" t="s">
        <v>781</v>
      </c>
      <c r="D109" s="6177" t="s">
        <v>2163</v>
      </c>
      <c r="E109" s="6175" t="s">
        <v>2164</v>
      </c>
      <c r="F109" s="6172"/>
      <c r="G109" s="6172">
        <v>15390</v>
      </c>
      <c r="H109" s="6172"/>
      <c r="I109" s="6172"/>
      <c r="J109" s="6188"/>
      <c r="K109" s="5923">
        <f>K108-G109</f>
        <v>25075725</v>
      </c>
    </row>
    <row r="110" spans="1:11">
      <c r="A110" s="554"/>
      <c r="B110" s="5893"/>
      <c r="C110" s="477" t="s">
        <v>2293</v>
      </c>
      <c r="D110" s="6178" t="s">
        <v>1819</v>
      </c>
      <c r="E110" s="6176"/>
      <c r="F110" s="6173"/>
      <c r="G110" s="6173"/>
      <c r="H110" s="6173"/>
      <c r="I110" s="6173"/>
      <c r="J110" s="6189"/>
      <c r="K110" s="5924"/>
    </row>
    <row r="111" spans="1:11">
      <c r="A111" s="554"/>
      <c r="B111" s="5891"/>
      <c r="C111" s="2197"/>
      <c r="D111" s="602"/>
      <c r="E111" s="605"/>
      <c r="F111" s="2199"/>
      <c r="G111" s="575"/>
      <c r="H111" s="586"/>
      <c r="I111" s="575"/>
      <c r="J111" s="585">
        <v>1500</v>
      </c>
      <c r="K111" s="5924">
        <f>K109+J111</f>
        <v>25077225</v>
      </c>
    </row>
    <row r="112" spans="1:11">
      <c r="A112" s="557"/>
      <c r="B112" s="5892"/>
      <c r="C112" s="556" t="s">
        <v>815</v>
      </c>
      <c r="D112" s="6177" t="s">
        <v>2131</v>
      </c>
      <c r="E112" s="6175" t="s">
        <v>2132</v>
      </c>
      <c r="F112" s="6187"/>
      <c r="G112" s="6172">
        <v>498330</v>
      </c>
      <c r="H112" s="6172"/>
      <c r="I112" s="6172"/>
      <c r="J112" s="595"/>
      <c r="K112" s="5923">
        <f>K111-G112</f>
        <v>24578895</v>
      </c>
    </row>
    <row r="113" spans="1:11">
      <c r="A113" s="554"/>
      <c r="B113" s="5893"/>
      <c r="C113" s="555" t="s">
        <v>2153</v>
      </c>
      <c r="D113" s="6178" t="s">
        <v>1819</v>
      </c>
      <c r="E113" s="6176"/>
      <c r="F113" s="6173"/>
      <c r="G113" s="6173"/>
      <c r="H113" s="6173"/>
      <c r="I113" s="6173"/>
      <c r="J113" s="559"/>
      <c r="K113" s="5924"/>
    </row>
    <row r="114" spans="1:11">
      <c r="A114" s="554"/>
      <c r="B114" s="5891"/>
      <c r="C114" s="532"/>
      <c r="D114" s="576"/>
      <c r="E114" s="582"/>
      <c r="F114" s="575"/>
      <c r="G114" s="575"/>
      <c r="H114" s="600"/>
      <c r="I114" s="577"/>
      <c r="J114" s="585">
        <v>1800</v>
      </c>
      <c r="K114" s="5924">
        <f>K112+J114</f>
        <v>24580695</v>
      </c>
    </row>
    <row r="115" spans="1:11">
      <c r="A115" s="525"/>
      <c r="B115" s="5892"/>
      <c r="C115" s="556" t="s">
        <v>1837</v>
      </c>
      <c r="D115" s="6177" t="s">
        <v>2131</v>
      </c>
      <c r="E115" s="6175" t="s">
        <v>2132</v>
      </c>
      <c r="F115" s="6172"/>
      <c r="G115" s="6172">
        <v>94890</v>
      </c>
      <c r="H115" s="537"/>
      <c r="I115" s="6172"/>
      <c r="J115" s="595"/>
      <c r="K115" s="5923">
        <f>K114-G115</f>
        <v>24485805</v>
      </c>
    </row>
    <row r="116" spans="1:11">
      <c r="A116" s="554"/>
      <c r="B116" s="5893"/>
      <c r="C116" s="555" t="s">
        <v>2130</v>
      </c>
      <c r="D116" s="6178" t="s">
        <v>1819</v>
      </c>
      <c r="E116" s="6176"/>
      <c r="F116" s="6173"/>
      <c r="G116" s="6173"/>
      <c r="H116" s="515"/>
      <c r="I116" s="6173"/>
      <c r="J116" s="559"/>
      <c r="K116" s="5924"/>
    </row>
    <row r="117" spans="1:11">
      <c r="A117" s="554"/>
      <c r="B117" s="5891"/>
      <c r="C117" s="532"/>
      <c r="D117" s="576"/>
      <c r="E117" s="582"/>
      <c r="F117" s="577"/>
      <c r="G117" s="577"/>
      <c r="H117" s="600"/>
      <c r="I117" s="577"/>
      <c r="J117" s="585">
        <v>1500</v>
      </c>
      <c r="K117" s="5924">
        <f>K115+J117</f>
        <v>24487305</v>
      </c>
    </row>
    <row r="118" spans="1:11">
      <c r="A118" s="557"/>
      <c r="B118" s="5892"/>
      <c r="C118" s="556" t="s">
        <v>821</v>
      </c>
      <c r="D118" s="6177" t="s">
        <v>1288</v>
      </c>
      <c r="E118" s="6175" t="s">
        <v>1301</v>
      </c>
      <c r="F118" s="6187"/>
      <c r="G118" s="6172">
        <v>376546</v>
      </c>
      <c r="H118" s="537"/>
      <c r="I118" s="6172"/>
      <c r="J118" s="6188"/>
      <c r="K118" s="5923">
        <f>K117-G118</f>
        <v>24110759</v>
      </c>
    </row>
    <row r="119" spans="1:11">
      <c r="A119" s="554"/>
      <c r="B119" s="5893"/>
      <c r="C119" s="555" t="s">
        <v>1287</v>
      </c>
      <c r="D119" s="6178" t="s">
        <v>2051</v>
      </c>
      <c r="E119" s="6176"/>
      <c r="F119" s="6173"/>
      <c r="G119" s="6173"/>
      <c r="H119" s="537"/>
      <c r="I119" s="6173"/>
      <c r="J119" s="6189"/>
      <c r="K119" s="5924"/>
    </row>
    <row r="120" spans="1:11">
      <c r="A120" s="554"/>
      <c r="B120" s="5891"/>
      <c r="C120" s="532"/>
      <c r="D120" s="576"/>
      <c r="E120" s="582"/>
      <c r="F120" s="586"/>
      <c r="G120" s="586"/>
      <c r="H120" s="586"/>
      <c r="I120" s="586"/>
      <c r="J120" s="585">
        <v>1800</v>
      </c>
      <c r="K120" s="5924">
        <f>K118+J120</f>
        <v>24112559</v>
      </c>
    </row>
    <row r="121" spans="1:11">
      <c r="A121" s="557"/>
      <c r="B121" s="5892"/>
      <c r="C121" s="497" t="s">
        <v>815</v>
      </c>
      <c r="D121" s="6177" t="s">
        <v>157</v>
      </c>
      <c r="E121" s="6175" t="s">
        <v>156</v>
      </c>
      <c r="F121" s="6172"/>
      <c r="G121" s="6172">
        <v>1116179</v>
      </c>
      <c r="H121" s="537"/>
      <c r="I121" s="6172"/>
      <c r="J121" s="537"/>
      <c r="K121" s="5923">
        <f>K120-G121</f>
        <v>22996380</v>
      </c>
    </row>
    <row r="122" spans="1:11">
      <c r="A122" s="554"/>
      <c r="B122" s="5893"/>
      <c r="C122" s="497" t="s">
        <v>1022</v>
      </c>
      <c r="D122" s="6178" t="s">
        <v>1383</v>
      </c>
      <c r="E122" s="6176"/>
      <c r="F122" s="6173"/>
      <c r="G122" s="6173"/>
      <c r="H122" s="537"/>
      <c r="I122" s="6173"/>
      <c r="J122" s="537"/>
      <c r="K122" s="5924"/>
    </row>
    <row r="123" spans="1:11">
      <c r="A123" s="554"/>
      <c r="B123" s="5891"/>
      <c r="C123" s="532"/>
      <c r="D123" s="602"/>
      <c r="E123" s="599"/>
      <c r="F123" s="586"/>
      <c r="G123" s="586"/>
      <c r="H123" s="586"/>
      <c r="I123" s="586"/>
      <c r="J123" s="585">
        <v>1800</v>
      </c>
      <c r="K123" s="5924">
        <f>K121+J123</f>
        <v>22998180</v>
      </c>
    </row>
    <row r="124" spans="1:11">
      <c r="A124" s="525"/>
      <c r="B124" s="5892"/>
      <c r="C124" s="491" t="s">
        <v>778</v>
      </c>
      <c r="D124" s="6177" t="s">
        <v>157</v>
      </c>
      <c r="E124" s="6175" t="s">
        <v>156</v>
      </c>
      <c r="F124" s="6187"/>
      <c r="G124" s="6172">
        <v>186140</v>
      </c>
      <c r="H124" s="537"/>
      <c r="I124" s="6172"/>
      <c r="J124" s="537"/>
      <c r="K124" s="5923">
        <f>K123-G124</f>
        <v>22812040</v>
      </c>
    </row>
    <row r="125" spans="1:11">
      <c r="A125" s="554"/>
      <c r="B125" s="5893"/>
      <c r="C125" s="487" t="s">
        <v>1340</v>
      </c>
      <c r="D125" s="6178" t="s">
        <v>1383</v>
      </c>
      <c r="E125" s="6176"/>
      <c r="F125" s="6173"/>
      <c r="G125" s="6173"/>
      <c r="H125" s="537"/>
      <c r="I125" s="6173"/>
      <c r="J125" s="537"/>
      <c r="K125" s="5924"/>
    </row>
    <row r="126" spans="1:11">
      <c r="A126" s="554"/>
      <c r="B126" s="5891"/>
      <c r="C126" s="529"/>
      <c r="D126" s="601"/>
      <c r="E126" s="584"/>
      <c r="F126" s="586"/>
      <c r="G126" s="586"/>
      <c r="H126" s="586"/>
      <c r="I126" s="586"/>
      <c r="J126" s="585">
        <v>1500</v>
      </c>
      <c r="K126" s="5924">
        <f>K124+J126</f>
        <v>22813540</v>
      </c>
    </row>
    <row r="127" spans="1:11">
      <c r="A127" s="557"/>
      <c r="B127" s="5892"/>
      <c r="C127" s="497" t="s">
        <v>815</v>
      </c>
      <c r="D127" s="485" t="s">
        <v>267</v>
      </c>
      <c r="E127" s="6175" t="s">
        <v>271</v>
      </c>
      <c r="F127" s="6172"/>
      <c r="G127" s="6172">
        <v>325602</v>
      </c>
      <c r="H127" s="534"/>
      <c r="I127" s="6172"/>
      <c r="J127" s="537"/>
      <c r="K127" s="5923">
        <f>K126-G127</f>
        <v>22487938</v>
      </c>
    </row>
    <row r="128" spans="1:11">
      <c r="A128" s="554"/>
      <c r="B128" s="5893"/>
      <c r="C128" s="497" t="s">
        <v>1023</v>
      </c>
      <c r="D128" s="486" t="s">
        <v>304</v>
      </c>
      <c r="E128" s="6176"/>
      <c r="F128" s="6173"/>
      <c r="G128" s="6173"/>
      <c r="H128" s="537"/>
      <c r="I128" s="6173"/>
      <c r="J128" s="537"/>
      <c r="K128" s="5924"/>
    </row>
    <row r="129" spans="1:11">
      <c r="A129" s="554"/>
      <c r="B129" s="5891"/>
      <c r="C129" s="532"/>
      <c r="D129" s="576"/>
      <c r="E129" s="582"/>
      <c r="F129" s="586"/>
      <c r="G129" s="586"/>
      <c r="H129" s="586"/>
      <c r="I129" s="586"/>
      <c r="J129" s="585">
        <v>1800</v>
      </c>
      <c r="K129" s="5924">
        <f>K127+J129</f>
        <v>22489738</v>
      </c>
    </row>
    <row r="130" spans="1:11">
      <c r="A130" s="525"/>
      <c r="B130" s="5892"/>
      <c r="C130" s="491" t="s">
        <v>781</v>
      </c>
      <c r="D130" s="485" t="s">
        <v>267</v>
      </c>
      <c r="E130" s="6175" t="s">
        <v>271</v>
      </c>
      <c r="F130" s="6187"/>
      <c r="G130" s="6172">
        <v>27840</v>
      </c>
      <c r="H130" s="6179"/>
      <c r="I130" s="6172"/>
      <c r="J130" s="534"/>
      <c r="K130" s="5923">
        <f>K129-G130</f>
        <v>22461898</v>
      </c>
    </row>
    <row r="131" spans="1:11">
      <c r="A131" s="554"/>
      <c r="B131" s="5893"/>
      <c r="C131" s="487" t="s">
        <v>791</v>
      </c>
      <c r="D131" s="486" t="s">
        <v>304</v>
      </c>
      <c r="E131" s="6176"/>
      <c r="F131" s="6173"/>
      <c r="G131" s="6173"/>
      <c r="H131" s="6180"/>
      <c r="I131" s="6173"/>
      <c r="J131" s="537"/>
      <c r="K131" s="5924"/>
    </row>
    <row r="132" spans="1:11">
      <c r="A132" s="554"/>
      <c r="B132" s="5891"/>
      <c r="C132" s="891"/>
      <c r="D132" s="891"/>
      <c r="E132" s="891"/>
      <c r="F132" s="586"/>
      <c r="G132" s="588"/>
      <c r="H132" s="586"/>
      <c r="I132" s="586"/>
      <c r="J132" s="585">
        <v>1500</v>
      </c>
      <c r="K132" s="5924">
        <f>K130+J132</f>
        <v>22463398</v>
      </c>
    </row>
    <row r="133" spans="1:11">
      <c r="A133" s="557"/>
      <c r="B133" s="5892"/>
      <c r="C133" s="474" t="s">
        <v>815</v>
      </c>
      <c r="D133" s="6177" t="s">
        <v>1586</v>
      </c>
      <c r="E133" s="6175" t="s">
        <v>1637</v>
      </c>
      <c r="F133" s="6172"/>
      <c r="G133" s="6172">
        <v>104858</v>
      </c>
      <c r="H133" s="6172"/>
      <c r="I133" s="6172"/>
      <c r="J133" s="6188"/>
      <c r="K133" s="5923">
        <f>K132-G133</f>
        <v>22358540</v>
      </c>
    </row>
    <row r="134" spans="1:11">
      <c r="A134" s="554"/>
      <c r="B134" s="5893"/>
      <c r="C134" s="477" t="s">
        <v>1585</v>
      </c>
      <c r="D134" s="6178" t="s">
        <v>729</v>
      </c>
      <c r="E134" s="6176"/>
      <c r="F134" s="6173"/>
      <c r="G134" s="6173"/>
      <c r="H134" s="6173"/>
      <c r="I134" s="6173"/>
      <c r="J134" s="6189"/>
      <c r="K134" s="5924"/>
    </row>
    <row r="135" spans="1:11">
      <c r="A135" s="554"/>
      <c r="B135" s="5891"/>
      <c r="C135" s="529"/>
      <c r="D135" s="602"/>
      <c r="E135" s="605"/>
      <c r="F135" s="577"/>
      <c r="G135" s="577"/>
      <c r="H135" s="600"/>
      <c r="I135" s="577"/>
      <c r="J135" s="585">
        <v>1800</v>
      </c>
      <c r="K135" s="5924">
        <f>K133+J135</f>
        <v>22360340</v>
      </c>
    </row>
    <row r="136" spans="1:11">
      <c r="A136" s="557"/>
      <c r="B136" s="5892"/>
      <c r="C136" s="556" t="s">
        <v>796</v>
      </c>
      <c r="D136" s="6177" t="s">
        <v>1586</v>
      </c>
      <c r="E136" s="6175" t="s">
        <v>1637</v>
      </c>
      <c r="F136" s="6172"/>
      <c r="G136" s="6172">
        <v>42300</v>
      </c>
      <c r="H136" s="6172"/>
      <c r="I136" s="6172"/>
      <c r="J136" s="6188"/>
      <c r="K136" s="5923">
        <f>K135-G136</f>
        <v>22318040</v>
      </c>
    </row>
    <row r="137" spans="1:11">
      <c r="A137" s="554"/>
      <c r="B137" s="5893"/>
      <c r="C137" s="555" t="s">
        <v>1587</v>
      </c>
      <c r="D137" s="6178" t="s">
        <v>729</v>
      </c>
      <c r="E137" s="6176"/>
      <c r="F137" s="6173"/>
      <c r="G137" s="6173"/>
      <c r="H137" s="6173"/>
      <c r="I137" s="6173"/>
      <c r="J137" s="6189"/>
      <c r="K137" s="5924"/>
    </row>
    <row r="138" spans="1:11">
      <c r="A138" s="554"/>
      <c r="B138" s="5891"/>
      <c r="C138" s="529"/>
      <c r="D138" s="602"/>
      <c r="E138" s="605"/>
      <c r="F138" s="577"/>
      <c r="G138" s="577"/>
      <c r="H138" s="600"/>
      <c r="I138" s="577"/>
      <c r="J138" s="604">
        <v>750</v>
      </c>
      <c r="K138" s="5924">
        <f>K136+J138</f>
        <v>22318790</v>
      </c>
    </row>
    <row r="139" spans="1:11">
      <c r="A139" s="525"/>
      <c r="B139" s="5892"/>
      <c r="C139" s="517" t="s">
        <v>851</v>
      </c>
      <c r="D139" s="6194" t="s">
        <v>853</v>
      </c>
      <c r="E139" s="6196" t="s">
        <v>497</v>
      </c>
      <c r="F139" s="6198"/>
      <c r="G139" s="6198">
        <v>282680</v>
      </c>
      <c r="H139" s="537"/>
      <c r="I139" s="1975"/>
      <c r="J139" s="595"/>
      <c r="K139" s="5923">
        <f>K138-G139</f>
        <v>22036110</v>
      </c>
    </row>
    <row r="140" spans="1:11">
      <c r="A140" s="554"/>
      <c r="B140" s="5893"/>
      <c r="C140" s="555" t="s">
        <v>852</v>
      </c>
      <c r="D140" s="6195" t="s">
        <v>919</v>
      </c>
      <c r="E140" s="6197"/>
      <c r="F140" s="6199"/>
      <c r="G140" s="6199"/>
      <c r="H140" s="515"/>
      <c r="I140" s="1976"/>
      <c r="J140" s="595"/>
      <c r="K140" s="5924"/>
    </row>
    <row r="141" spans="1:11">
      <c r="A141" s="554"/>
      <c r="B141" s="5891"/>
      <c r="C141" s="532"/>
      <c r="D141" s="576"/>
      <c r="E141" s="582"/>
      <c r="F141" s="577"/>
      <c r="G141" s="577"/>
      <c r="H141" s="600"/>
      <c r="I141" s="2034"/>
      <c r="J141" s="585">
        <v>1800</v>
      </c>
      <c r="K141" s="5924">
        <f>K139+J141</f>
        <v>22037910</v>
      </c>
    </row>
    <row r="142" spans="1:11">
      <c r="A142" s="557"/>
      <c r="B142" s="5892"/>
      <c r="C142" s="435" t="s">
        <v>815</v>
      </c>
      <c r="D142" s="6194" t="s">
        <v>399</v>
      </c>
      <c r="E142" s="6196" t="s">
        <v>401</v>
      </c>
      <c r="F142" s="6214"/>
      <c r="G142" s="6214">
        <v>144533</v>
      </c>
      <c r="H142" s="537"/>
      <c r="I142" s="6198"/>
      <c r="J142" s="595"/>
      <c r="K142" s="5923">
        <f>K141-G142</f>
        <v>21893377</v>
      </c>
    </row>
    <row r="143" spans="1:11">
      <c r="A143" s="554"/>
      <c r="B143" s="5893"/>
      <c r="C143" s="509" t="s">
        <v>1051</v>
      </c>
      <c r="D143" s="6195" t="s">
        <v>1184</v>
      </c>
      <c r="E143" s="6197"/>
      <c r="F143" s="6215"/>
      <c r="G143" s="6215"/>
      <c r="H143" s="515"/>
      <c r="I143" s="6199"/>
      <c r="J143" s="595"/>
      <c r="K143" s="5924"/>
    </row>
    <row r="144" spans="1:11">
      <c r="A144" s="554"/>
      <c r="B144" s="5891"/>
      <c r="C144" s="532"/>
      <c r="D144" s="576"/>
      <c r="E144" s="582"/>
      <c r="F144" s="577"/>
      <c r="G144" s="577"/>
      <c r="H144" s="600"/>
      <c r="I144" s="2034"/>
      <c r="J144" s="585">
        <v>1800</v>
      </c>
      <c r="K144" s="5924">
        <f>K142+J144</f>
        <v>21895177</v>
      </c>
    </row>
    <row r="145" spans="1:11">
      <c r="A145" s="557"/>
      <c r="B145" s="5892"/>
      <c r="C145" s="435" t="s">
        <v>815</v>
      </c>
      <c r="D145" s="6194" t="s">
        <v>399</v>
      </c>
      <c r="E145" s="6196" t="s">
        <v>401</v>
      </c>
      <c r="F145" s="6198"/>
      <c r="G145" s="6207">
        <v>623518</v>
      </c>
      <c r="H145" s="537"/>
      <c r="I145" s="1975"/>
      <c r="J145" s="595"/>
      <c r="K145" s="5923">
        <f>K144-G145</f>
        <v>21271659</v>
      </c>
    </row>
    <row r="146" spans="1:11">
      <c r="A146" s="554"/>
      <c r="B146" s="5893"/>
      <c r="C146" s="509" t="s">
        <v>1163</v>
      </c>
      <c r="D146" s="6195" t="s">
        <v>400</v>
      </c>
      <c r="E146" s="6197"/>
      <c r="F146" s="6199"/>
      <c r="G146" s="6208"/>
      <c r="H146" s="515"/>
      <c r="I146" s="1976"/>
      <c r="J146" s="595"/>
      <c r="K146" s="5924"/>
    </row>
    <row r="147" spans="1:11">
      <c r="A147" s="554"/>
      <c r="B147" s="5891"/>
      <c r="C147" s="532"/>
      <c r="D147" s="576"/>
      <c r="E147" s="582"/>
      <c r="F147" s="577"/>
      <c r="G147" s="577"/>
      <c r="H147" s="600"/>
      <c r="I147" s="2034"/>
      <c r="J147" s="585">
        <v>1800</v>
      </c>
      <c r="K147" s="5924">
        <f>K145+J147</f>
        <v>21273459</v>
      </c>
    </row>
    <row r="148" spans="1:11">
      <c r="A148" s="557"/>
      <c r="B148" s="5892"/>
      <c r="C148" s="474" t="s">
        <v>778</v>
      </c>
      <c r="D148" s="518" t="s">
        <v>399</v>
      </c>
      <c r="E148" s="6196" t="s">
        <v>401</v>
      </c>
      <c r="F148" s="6198"/>
      <c r="G148" s="6198">
        <v>35140</v>
      </c>
      <c r="H148" s="6202"/>
      <c r="I148" s="1997"/>
      <c r="J148" s="2036"/>
      <c r="K148" s="5923">
        <f>K147-G148</f>
        <v>21238319</v>
      </c>
    </row>
    <row r="149" spans="1:11">
      <c r="A149" s="554"/>
      <c r="B149" s="5893"/>
      <c r="C149" s="477" t="s">
        <v>862</v>
      </c>
      <c r="D149" s="519" t="s">
        <v>855</v>
      </c>
      <c r="E149" s="6197"/>
      <c r="F149" s="6199"/>
      <c r="G149" s="6199"/>
      <c r="H149" s="6203"/>
      <c r="I149" s="1998"/>
      <c r="J149" s="2036"/>
      <c r="K149" s="5924"/>
    </row>
    <row r="150" spans="1:11">
      <c r="A150" s="554"/>
      <c r="B150" s="5891"/>
      <c r="C150" s="532"/>
      <c r="D150" s="576"/>
      <c r="E150" s="582"/>
      <c r="F150" s="577"/>
      <c r="G150" s="577"/>
      <c r="H150" s="600"/>
      <c r="I150" s="2034"/>
      <c r="J150" s="585">
        <v>1500</v>
      </c>
      <c r="K150" s="5924">
        <f>K148+J150</f>
        <v>21239819</v>
      </c>
    </row>
    <row r="151" spans="1:11">
      <c r="A151" s="557"/>
      <c r="B151" s="5892"/>
      <c r="C151" s="517" t="s">
        <v>781</v>
      </c>
      <c r="D151" s="6194" t="s">
        <v>614</v>
      </c>
      <c r="E151" s="6196" t="s">
        <v>414</v>
      </c>
      <c r="F151" s="6198"/>
      <c r="G151" s="6198">
        <v>175640</v>
      </c>
      <c r="H151" s="6198"/>
      <c r="I151" s="6198"/>
      <c r="J151" s="534"/>
      <c r="K151" s="5923">
        <f>K150-G151</f>
        <v>21064179</v>
      </c>
    </row>
    <row r="152" spans="1:11">
      <c r="A152" s="554"/>
      <c r="B152" s="5893"/>
      <c r="C152" s="555" t="s">
        <v>1031</v>
      </c>
      <c r="D152" s="6195" t="s">
        <v>698</v>
      </c>
      <c r="E152" s="6197"/>
      <c r="F152" s="6199"/>
      <c r="G152" s="6199"/>
      <c r="H152" s="6199"/>
      <c r="I152" s="6199"/>
      <c r="J152" s="515"/>
      <c r="K152" s="5924"/>
    </row>
    <row r="153" spans="1:11">
      <c r="A153" s="554"/>
      <c r="B153" s="5891"/>
      <c r="C153" s="532"/>
      <c r="D153" s="576"/>
      <c r="E153" s="584"/>
      <c r="F153" s="577"/>
      <c r="G153" s="577"/>
      <c r="H153" s="600"/>
      <c r="I153" s="577"/>
      <c r="J153" s="604">
        <v>1500</v>
      </c>
      <c r="K153" s="5924">
        <f>K151+J153</f>
        <v>21065679</v>
      </c>
    </row>
    <row r="154" spans="1:11">
      <c r="A154" s="557"/>
      <c r="B154" s="5892"/>
      <c r="C154" s="457" t="s">
        <v>781</v>
      </c>
      <c r="D154" s="6212" t="s">
        <v>1246</v>
      </c>
      <c r="E154" s="459" t="s">
        <v>1248</v>
      </c>
      <c r="F154" s="6198"/>
      <c r="G154" s="6198">
        <v>285140</v>
      </c>
      <c r="H154" s="6198"/>
      <c r="I154" s="6198"/>
      <c r="J154" s="464"/>
      <c r="K154" s="5923">
        <f>K153-G154</f>
        <v>20780539</v>
      </c>
    </row>
    <row r="155" spans="1:11">
      <c r="A155" s="554"/>
      <c r="B155" s="5893"/>
      <c r="C155" s="461" t="s">
        <v>1487</v>
      </c>
      <c r="D155" s="6213" t="s">
        <v>1247</v>
      </c>
      <c r="E155" s="6210"/>
      <c r="F155" s="6199"/>
      <c r="G155" s="6199"/>
      <c r="H155" s="6199"/>
      <c r="I155" s="6199"/>
      <c r="J155" s="559"/>
      <c r="K155" s="5924"/>
    </row>
    <row r="156" spans="1:11">
      <c r="A156" s="554"/>
      <c r="B156" s="5891"/>
      <c r="C156" s="532"/>
      <c r="D156" s="583"/>
      <c r="E156" s="582"/>
      <c r="F156" s="577"/>
      <c r="G156" s="577"/>
      <c r="H156" s="600"/>
      <c r="I156" s="577"/>
      <c r="J156" s="585">
        <v>1500</v>
      </c>
      <c r="K156" s="5924">
        <f>K154+J156</f>
        <v>20782039</v>
      </c>
    </row>
    <row r="157" spans="1:11">
      <c r="A157" s="557"/>
      <c r="B157" s="5892"/>
      <c r="C157" s="556" t="s">
        <v>815</v>
      </c>
      <c r="D157" s="6194" t="s">
        <v>1145</v>
      </c>
      <c r="E157" s="6196" t="s">
        <v>1230</v>
      </c>
      <c r="F157" s="6198"/>
      <c r="G157" s="6198">
        <v>750292</v>
      </c>
      <c r="H157" s="534"/>
      <c r="I157" s="6198"/>
      <c r="J157" s="595"/>
      <c r="K157" s="2032">
        <f>K156-G157</f>
        <v>20031747</v>
      </c>
    </row>
    <row r="158" spans="1:11">
      <c r="A158" s="554"/>
      <c r="B158" s="5893"/>
      <c r="C158" s="555" t="s">
        <v>1146</v>
      </c>
      <c r="D158" s="6195" t="s">
        <v>729</v>
      </c>
      <c r="E158" s="6197"/>
      <c r="F158" s="6199"/>
      <c r="G158" s="6199"/>
      <c r="H158" s="515"/>
      <c r="I158" s="6199"/>
      <c r="J158" s="595"/>
      <c r="K158" s="1978"/>
    </row>
    <row r="159" spans="1:11">
      <c r="A159" s="554"/>
      <c r="B159" s="5891"/>
      <c r="C159" s="532"/>
      <c r="D159" s="576"/>
      <c r="E159" s="582"/>
      <c r="F159" s="577"/>
      <c r="G159" s="577"/>
      <c r="H159" s="1962"/>
      <c r="I159" s="577"/>
      <c r="J159" s="585">
        <v>1800</v>
      </c>
      <c r="K159" s="1978">
        <f>K157+J159</f>
        <v>20033547</v>
      </c>
    </row>
    <row r="160" spans="1:11">
      <c r="A160" s="557"/>
      <c r="B160" s="5892"/>
      <c r="C160" s="556" t="s">
        <v>815</v>
      </c>
      <c r="D160" s="6194" t="s">
        <v>138</v>
      </c>
      <c r="E160" s="974" t="s">
        <v>140</v>
      </c>
      <c r="F160" s="6202"/>
      <c r="G160" s="6202">
        <v>330355</v>
      </c>
      <c r="H160" s="923"/>
      <c r="I160" s="6202"/>
      <c r="J160" s="537"/>
      <c r="K160" s="1977">
        <f>K159-G160</f>
        <v>19703192</v>
      </c>
    </row>
    <row r="161" spans="1:11">
      <c r="A161" s="554"/>
      <c r="B161" s="5893"/>
      <c r="C161" s="555" t="s">
        <v>910</v>
      </c>
      <c r="D161" s="6195" t="s">
        <v>598</v>
      </c>
      <c r="E161" s="6205"/>
      <c r="F161" s="980"/>
      <c r="G161" s="6203"/>
      <c r="H161" s="460"/>
      <c r="I161" s="6203"/>
      <c r="J161" s="515"/>
      <c r="K161" s="1978"/>
    </row>
    <row r="162" spans="1:11">
      <c r="A162" s="554"/>
      <c r="B162" s="5891"/>
      <c r="C162" s="532"/>
      <c r="D162" s="576"/>
      <c r="E162" s="582"/>
      <c r="F162" s="586"/>
      <c r="G162" s="600"/>
      <c r="H162" s="600"/>
      <c r="I162" s="600"/>
      <c r="J162" s="604">
        <v>1800</v>
      </c>
      <c r="K162" s="1978">
        <f>K160+J162</f>
        <v>19704992</v>
      </c>
    </row>
    <row r="163" spans="1:11">
      <c r="A163" s="557"/>
      <c r="B163" s="5892"/>
      <c r="C163" s="517" t="s">
        <v>821</v>
      </c>
      <c r="D163" s="6194" t="s">
        <v>1427</v>
      </c>
      <c r="E163" s="6196" t="s">
        <v>1544</v>
      </c>
      <c r="F163" s="6206"/>
      <c r="G163" s="6198">
        <v>128847</v>
      </c>
      <c r="H163" s="537"/>
      <c r="I163" s="6198"/>
      <c r="J163" s="923"/>
      <c r="K163" s="1977">
        <f>K162-G163</f>
        <v>19576145</v>
      </c>
    </row>
    <row r="164" spans="1:11">
      <c r="A164" s="554"/>
      <c r="B164" s="5893"/>
      <c r="C164" s="555" t="s">
        <v>1426</v>
      </c>
      <c r="D164" s="6195" t="s">
        <v>729</v>
      </c>
      <c r="E164" s="6197"/>
      <c r="F164" s="6199"/>
      <c r="G164" s="6199"/>
      <c r="H164" s="515"/>
      <c r="I164" s="6199"/>
      <c r="J164" s="460"/>
      <c r="K164" s="1978"/>
    </row>
    <row r="165" spans="1:11">
      <c r="A165" s="554"/>
      <c r="B165" s="5891"/>
      <c r="C165" s="532"/>
      <c r="D165" s="528"/>
      <c r="E165" s="584"/>
      <c r="F165" s="577"/>
      <c r="G165" s="577"/>
      <c r="H165" s="600"/>
      <c r="I165" s="577"/>
      <c r="J165" s="604">
        <v>1800</v>
      </c>
      <c r="K165" s="2035">
        <f>K163+J165</f>
        <v>19577945</v>
      </c>
    </row>
    <row r="166" spans="1:11">
      <c r="A166" s="557"/>
      <c r="B166" s="5892"/>
      <c r="C166" s="435" t="s">
        <v>796</v>
      </c>
      <c r="D166" s="6194" t="s">
        <v>1427</v>
      </c>
      <c r="E166" s="1136" t="s">
        <v>1544</v>
      </c>
      <c r="F166" s="6198"/>
      <c r="G166" s="6198">
        <v>42300</v>
      </c>
      <c r="H166" s="6198"/>
      <c r="I166" s="6198"/>
      <c r="J166" s="595"/>
      <c r="K166" s="1977">
        <f>K165-G166</f>
        <v>19535645</v>
      </c>
    </row>
    <row r="167" spans="1:11">
      <c r="A167" s="554"/>
      <c r="B167" s="5893"/>
      <c r="C167" s="509" t="s">
        <v>1522</v>
      </c>
      <c r="D167" s="6195" t="s">
        <v>729</v>
      </c>
      <c r="E167" s="6205"/>
      <c r="F167" s="6199"/>
      <c r="G167" s="6199"/>
      <c r="H167" s="6199"/>
      <c r="I167" s="6199"/>
      <c r="J167" s="559"/>
      <c r="K167" s="1978"/>
    </row>
    <row r="168" spans="1:11">
      <c r="A168" s="554"/>
      <c r="B168" s="5891"/>
      <c r="C168" s="532"/>
      <c r="D168" s="576"/>
      <c r="E168" s="582"/>
      <c r="F168" s="577"/>
      <c r="G168" s="577"/>
      <c r="H168" s="600"/>
      <c r="I168" s="577"/>
      <c r="J168" s="604">
        <v>750</v>
      </c>
      <c r="K168" s="1978">
        <f>K166+J168</f>
        <v>19536395</v>
      </c>
    </row>
    <row r="169" spans="1:11">
      <c r="A169" s="557"/>
      <c r="B169" s="5892"/>
      <c r="C169" s="517" t="s">
        <v>821</v>
      </c>
      <c r="D169" s="6194" t="s">
        <v>2106</v>
      </c>
      <c r="E169" s="6196" t="s">
        <v>2108</v>
      </c>
      <c r="F169" s="6206"/>
      <c r="G169" s="6198">
        <v>256795</v>
      </c>
      <c r="H169" s="537"/>
      <c r="I169" s="6198"/>
      <c r="J169" s="923"/>
      <c r="K169" s="1977">
        <f>K168-G169</f>
        <v>19279600</v>
      </c>
    </row>
    <row r="170" spans="1:11">
      <c r="A170" s="554"/>
      <c r="B170" s="5893"/>
      <c r="C170" s="555" t="s">
        <v>2109</v>
      </c>
      <c r="D170" s="6195" t="s">
        <v>2107</v>
      </c>
      <c r="E170" s="6197"/>
      <c r="F170" s="6199"/>
      <c r="G170" s="6199"/>
      <c r="H170" s="515"/>
      <c r="I170" s="6199"/>
      <c r="J170" s="460"/>
      <c r="K170" s="1978"/>
    </row>
    <row r="171" spans="1:11">
      <c r="A171" s="554"/>
      <c r="B171" s="5891"/>
      <c r="C171" s="532"/>
      <c r="D171" s="528"/>
      <c r="E171" s="584"/>
      <c r="F171" s="577"/>
      <c r="G171" s="577"/>
      <c r="H171" s="600"/>
      <c r="I171" s="577"/>
      <c r="J171" s="604">
        <v>1800</v>
      </c>
      <c r="K171" s="1978">
        <f>K169+J171</f>
        <v>19281400</v>
      </c>
    </row>
    <row r="172" spans="1:11">
      <c r="A172" s="557"/>
      <c r="B172" s="5892"/>
      <c r="C172" s="517" t="s">
        <v>2212</v>
      </c>
      <c r="D172" s="6194" t="s">
        <v>1862</v>
      </c>
      <c r="E172" s="6200" t="s">
        <v>1863</v>
      </c>
      <c r="F172" s="6198"/>
      <c r="G172" s="6202">
        <v>229929</v>
      </c>
      <c r="H172" s="6198"/>
      <c r="I172" s="6198"/>
      <c r="J172" s="6207"/>
      <c r="K172" s="1977">
        <f>K171-G172</f>
        <v>19051471</v>
      </c>
    </row>
    <row r="173" spans="1:11">
      <c r="A173" s="554"/>
      <c r="B173" s="5893"/>
      <c r="C173" s="555" t="s">
        <v>2213</v>
      </c>
      <c r="D173" s="6195" t="s">
        <v>1819</v>
      </c>
      <c r="E173" s="6201"/>
      <c r="F173" s="6199"/>
      <c r="G173" s="6203"/>
      <c r="H173" s="6199"/>
      <c r="I173" s="6199"/>
      <c r="J173" s="6208"/>
      <c r="K173" s="1978"/>
    </row>
    <row r="174" spans="1:11">
      <c r="A174" s="554"/>
      <c r="B174" s="5891"/>
      <c r="C174" s="532"/>
      <c r="D174" s="576"/>
      <c r="E174" s="582"/>
      <c r="F174" s="577"/>
      <c r="G174" s="577"/>
      <c r="H174" s="600"/>
      <c r="I174" s="577"/>
      <c r="J174" s="604">
        <v>700</v>
      </c>
      <c r="K174" s="1978">
        <f>K172+J174</f>
        <v>19052171</v>
      </c>
    </row>
    <row r="175" spans="1:11">
      <c r="A175" s="557"/>
      <c r="B175" s="5892"/>
      <c r="C175" s="545" t="s">
        <v>864</v>
      </c>
      <c r="D175" s="6194" t="s">
        <v>1121</v>
      </c>
      <c r="E175" s="6216" t="s">
        <v>43</v>
      </c>
      <c r="F175" s="6198"/>
      <c r="G175" s="6198">
        <v>102500</v>
      </c>
      <c r="H175" s="537"/>
      <c r="I175" s="6198"/>
      <c r="J175" s="595"/>
      <c r="K175" s="1977">
        <f>K174-G175</f>
        <v>18949671</v>
      </c>
    </row>
    <row r="176" spans="1:11">
      <c r="A176" s="554"/>
      <c r="B176" s="5893"/>
      <c r="C176" s="555" t="s">
        <v>1120</v>
      </c>
      <c r="D176" s="6195" t="s">
        <v>1878</v>
      </c>
      <c r="E176" s="6217"/>
      <c r="F176" s="6199"/>
      <c r="G176" s="6199"/>
      <c r="H176" s="515"/>
      <c r="I176" s="6199"/>
      <c r="J176" s="595"/>
      <c r="K176" s="1978"/>
    </row>
    <row r="177" spans="1:11">
      <c r="A177" s="554"/>
      <c r="B177" s="5891"/>
      <c r="C177" s="532"/>
      <c r="D177" s="576"/>
      <c r="E177" s="582"/>
      <c r="F177" s="577"/>
      <c r="G177" s="577"/>
      <c r="H177" s="600"/>
      <c r="I177" s="577"/>
      <c r="J177" s="585">
        <v>1800</v>
      </c>
      <c r="K177" s="1978">
        <f>K175+J177</f>
        <v>18951471</v>
      </c>
    </row>
    <row r="178" spans="1:11">
      <c r="A178" s="557"/>
      <c r="B178" s="5892"/>
      <c r="C178" s="517" t="s">
        <v>815</v>
      </c>
      <c r="D178" s="6194" t="s">
        <v>1121</v>
      </c>
      <c r="E178" s="6216" t="s">
        <v>43</v>
      </c>
      <c r="F178" s="6172"/>
      <c r="G178" s="6181">
        <v>576463</v>
      </c>
      <c r="H178" s="6172"/>
      <c r="I178" s="6172"/>
      <c r="J178" s="6188"/>
      <c r="K178" s="1977">
        <f>K177-G178</f>
        <v>18375008</v>
      </c>
    </row>
    <row r="179" spans="1:11">
      <c r="A179" s="554"/>
      <c r="B179" s="5893"/>
      <c r="C179" s="555" t="s">
        <v>2362</v>
      </c>
      <c r="D179" s="6195" t="s">
        <v>1878</v>
      </c>
      <c r="E179" s="6217"/>
      <c r="F179" s="6173"/>
      <c r="G179" s="6182"/>
      <c r="H179" s="6173"/>
      <c r="I179" s="6173"/>
      <c r="J179" s="6189"/>
      <c r="K179" s="1978"/>
    </row>
    <row r="180" spans="1:11">
      <c r="A180" s="554"/>
      <c r="B180" s="5891"/>
      <c r="C180" s="532"/>
      <c r="D180" s="576"/>
      <c r="E180" s="582"/>
      <c r="F180" s="577"/>
      <c r="G180" s="577"/>
      <c r="H180" s="600"/>
      <c r="I180" s="577"/>
      <c r="J180" s="604">
        <v>1800</v>
      </c>
      <c r="K180" s="1978">
        <f>K178+J180</f>
        <v>18376808</v>
      </c>
    </row>
    <row r="181" spans="1:11">
      <c r="A181" s="557"/>
      <c r="B181" s="5918"/>
      <c r="C181" s="517" t="s">
        <v>1710</v>
      </c>
      <c r="D181" s="6194" t="s">
        <v>1121</v>
      </c>
      <c r="E181" s="6216" t="s">
        <v>43</v>
      </c>
      <c r="F181" s="6187"/>
      <c r="G181" s="6172">
        <v>15390</v>
      </c>
      <c r="H181" s="537"/>
      <c r="I181" s="6172"/>
      <c r="J181" s="923"/>
      <c r="K181" s="1977">
        <f>K180-G181</f>
        <v>18361418</v>
      </c>
    </row>
    <row r="182" spans="1:11">
      <c r="A182" s="554"/>
      <c r="B182" s="5919"/>
      <c r="C182" s="555" t="s">
        <v>2363</v>
      </c>
      <c r="D182" s="6195" t="s">
        <v>1878</v>
      </c>
      <c r="E182" s="6217"/>
      <c r="F182" s="6173"/>
      <c r="G182" s="6173"/>
      <c r="H182" s="515"/>
      <c r="I182" s="6173"/>
      <c r="J182" s="460"/>
      <c r="K182" s="1978"/>
    </row>
    <row r="183" spans="1:11">
      <c r="A183" s="554"/>
      <c r="B183" s="5891"/>
      <c r="C183" s="532"/>
      <c r="D183" s="528"/>
      <c r="E183" s="584"/>
      <c r="F183" s="577"/>
      <c r="G183" s="577"/>
      <c r="H183" s="600"/>
      <c r="I183" s="577"/>
      <c r="J183" s="604">
        <v>1500</v>
      </c>
      <c r="K183" s="1978">
        <f>K181+J183</f>
        <v>18362918</v>
      </c>
    </row>
    <row r="184" spans="1:11">
      <c r="A184" s="9515"/>
      <c r="B184" s="5892"/>
      <c r="C184" s="517" t="s">
        <v>1716</v>
      </c>
      <c r="D184" s="6194" t="s">
        <v>1121</v>
      </c>
      <c r="E184" s="6216" t="s">
        <v>43</v>
      </c>
      <c r="F184" s="6206"/>
      <c r="G184" s="6198">
        <v>130700</v>
      </c>
      <c r="H184" s="537"/>
      <c r="I184" s="6198"/>
      <c r="J184" s="923"/>
      <c r="K184" s="1977">
        <f>K183-G184</f>
        <v>18232218</v>
      </c>
    </row>
    <row r="185" spans="1:11">
      <c r="A185" s="9516"/>
      <c r="B185" s="5893"/>
      <c r="C185" s="555" t="s">
        <v>2364</v>
      </c>
      <c r="D185" s="6195" t="s">
        <v>1878</v>
      </c>
      <c r="E185" s="6217"/>
      <c r="F185" s="6199"/>
      <c r="G185" s="6199"/>
      <c r="H185" s="515"/>
      <c r="I185" s="6199"/>
      <c r="J185" s="460"/>
      <c r="K185" s="1978"/>
    </row>
    <row r="186" spans="1:11">
      <c r="A186" s="554"/>
      <c r="B186" s="5891"/>
      <c r="C186" s="532"/>
      <c r="D186" s="528"/>
      <c r="E186" s="584"/>
      <c r="F186" s="577"/>
      <c r="G186" s="577"/>
      <c r="H186" s="600"/>
      <c r="I186" s="577"/>
      <c r="J186" s="604">
        <v>750</v>
      </c>
      <c r="K186" s="1978">
        <f>K184+J186</f>
        <v>18232968</v>
      </c>
    </row>
    <row r="187" spans="1:11">
      <c r="A187" s="9515"/>
      <c r="B187" s="5892"/>
      <c r="C187" s="517" t="s">
        <v>2365</v>
      </c>
      <c r="D187" s="6194" t="s">
        <v>1121</v>
      </c>
      <c r="E187" s="6216" t="s">
        <v>43</v>
      </c>
      <c r="F187" s="6206"/>
      <c r="G187" s="6198">
        <v>33500</v>
      </c>
      <c r="H187" s="537"/>
      <c r="I187" s="6198"/>
      <c r="J187" s="923"/>
      <c r="K187" s="2195">
        <f>K186-G187</f>
        <v>18199468</v>
      </c>
    </row>
    <row r="188" spans="1:11">
      <c r="A188" s="9516"/>
      <c r="B188" s="5893"/>
      <c r="C188" s="555" t="s">
        <v>2366</v>
      </c>
      <c r="D188" s="6195" t="s">
        <v>1878</v>
      </c>
      <c r="E188" s="6217"/>
      <c r="F188" s="6199"/>
      <c r="G188" s="6199"/>
      <c r="H188" s="515"/>
      <c r="I188" s="6199"/>
      <c r="J188" s="460"/>
      <c r="K188" s="2195"/>
    </row>
    <row r="189" spans="1:11">
      <c r="A189" s="554"/>
      <c r="B189" s="5891"/>
      <c r="C189" s="532"/>
      <c r="D189" s="528"/>
      <c r="E189" s="584"/>
      <c r="F189" s="577"/>
      <c r="G189" s="577"/>
      <c r="H189" s="600"/>
      <c r="I189" s="577"/>
      <c r="J189" s="604">
        <v>750</v>
      </c>
      <c r="K189" s="5928">
        <f>K187+J189</f>
        <v>18200218</v>
      </c>
    </row>
    <row r="190" spans="1:11">
      <c r="A190" s="9515"/>
      <c r="B190" s="5892"/>
      <c r="C190" s="474" t="s">
        <v>2331</v>
      </c>
      <c r="D190" s="6194" t="s">
        <v>1121</v>
      </c>
      <c r="E190" s="6216" t="s">
        <v>43</v>
      </c>
      <c r="F190" s="6172"/>
      <c r="G190" s="6172">
        <v>104900</v>
      </c>
      <c r="H190" s="6172"/>
      <c r="I190" s="1975"/>
      <c r="J190" s="595"/>
      <c r="K190" s="2195">
        <f>K189-G190</f>
        <v>18095318</v>
      </c>
    </row>
    <row r="191" spans="1:11">
      <c r="A191" s="9516"/>
      <c r="B191" s="5893"/>
      <c r="C191" s="477" t="s">
        <v>2367</v>
      </c>
      <c r="D191" s="6195" t="s">
        <v>1878</v>
      </c>
      <c r="E191" s="6217"/>
      <c r="F191" s="6173"/>
      <c r="G191" s="6173"/>
      <c r="H191" s="6173"/>
      <c r="I191" s="1976"/>
      <c r="J191" s="595"/>
      <c r="K191" s="2195"/>
    </row>
    <row r="192" spans="1:11">
      <c r="A192" s="554"/>
      <c r="B192" s="5891"/>
      <c r="C192" s="528"/>
      <c r="D192" s="576"/>
      <c r="E192" s="574"/>
      <c r="F192" s="577"/>
      <c r="G192" s="577"/>
      <c r="H192" s="600"/>
      <c r="I192" s="2034"/>
      <c r="J192" s="585">
        <v>1000</v>
      </c>
      <c r="K192" s="5928">
        <f>K190+J192</f>
        <v>18096318</v>
      </c>
    </row>
    <row r="193" spans="1:11">
      <c r="A193" s="9515"/>
      <c r="B193" s="5892" t="s">
        <v>2368</v>
      </c>
      <c r="C193" s="517" t="s">
        <v>796</v>
      </c>
      <c r="D193" s="6194" t="s">
        <v>167</v>
      </c>
      <c r="E193" s="6196" t="s">
        <v>56</v>
      </c>
      <c r="F193" s="6198"/>
      <c r="G193" s="6198">
        <v>171300</v>
      </c>
      <c r="H193" s="534"/>
      <c r="I193" s="6198"/>
      <c r="J193" s="595"/>
      <c r="K193" s="2195">
        <f>K192-G193</f>
        <v>17925018</v>
      </c>
    </row>
    <row r="194" spans="1:11">
      <c r="A194" s="9516"/>
      <c r="B194" s="5893"/>
      <c r="C194" s="555" t="s">
        <v>1033</v>
      </c>
      <c r="D194" s="6195" t="s">
        <v>1384</v>
      </c>
      <c r="E194" s="6197"/>
      <c r="F194" s="6199"/>
      <c r="G194" s="6199"/>
      <c r="H194" s="515"/>
      <c r="I194" s="6199"/>
      <c r="J194" s="559"/>
      <c r="K194" s="2195"/>
    </row>
    <row r="195" spans="1:11">
      <c r="A195" s="554"/>
      <c r="B195" s="5891"/>
      <c r="C195" s="1795"/>
      <c r="D195" s="576"/>
      <c r="E195" s="582"/>
      <c r="F195" s="577"/>
      <c r="G195" s="577"/>
      <c r="H195" s="600"/>
      <c r="I195" s="577"/>
      <c r="J195" s="604">
        <v>750</v>
      </c>
      <c r="K195" s="5928">
        <f>K193+J195</f>
        <v>17925768</v>
      </c>
    </row>
    <row r="196" spans="1:11">
      <c r="A196" s="9515"/>
      <c r="B196" s="5892"/>
      <c r="C196" s="556" t="s">
        <v>796</v>
      </c>
      <c r="D196" s="6194" t="s">
        <v>1334</v>
      </c>
      <c r="E196" s="1136" t="s">
        <v>1348</v>
      </c>
      <c r="F196" s="6206"/>
      <c r="G196" s="6198">
        <v>41300</v>
      </c>
      <c r="H196" s="534"/>
      <c r="I196" s="6198"/>
      <c r="J196" s="464"/>
      <c r="K196" s="2195">
        <f>K195-G196</f>
        <v>17884468</v>
      </c>
    </row>
    <row r="197" spans="1:11">
      <c r="A197" s="9516"/>
      <c r="B197" s="5893"/>
      <c r="C197" s="555" t="s">
        <v>1342</v>
      </c>
      <c r="D197" s="6195" t="s">
        <v>918</v>
      </c>
      <c r="E197" s="6205"/>
      <c r="F197" s="6199"/>
      <c r="G197" s="6199"/>
      <c r="H197" s="515"/>
      <c r="I197" s="6199"/>
      <c r="J197" s="559"/>
      <c r="K197" s="2195"/>
    </row>
    <row r="198" spans="1:11">
      <c r="A198" s="554"/>
      <c r="B198" s="5891"/>
      <c r="C198" s="1795"/>
      <c r="D198" s="576"/>
      <c r="E198" s="582"/>
      <c r="F198" s="577"/>
      <c r="G198" s="577"/>
      <c r="H198" s="600"/>
      <c r="I198" s="577"/>
      <c r="J198" s="585">
        <v>750</v>
      </c>
      <c r="K198" s="5928">
        <f>K196+J198</f>
        <v>17885218</v>
      </c>
    </row>
    <row r="199" spans="1:11">
      <c r="A199" s="9515"/>
      <c r="B199" s="5892"/>
      <c r="C199" s="497" t="s">
        <v>799</v>
      </c>
      <c r="D199" s="6194" t="s">
        <v>558</v>
      </c>
      <c r="E199" s="6204" t="s">
        <v>251</v>
      </c>
      <c r="F199" s="6206"/>
      <c r="G199" s="6198">
        <v>85300</v>
      </c>
      <c r="H199" s="537"/>
      <c r="I199" s="6198"/>
      <c r="J199" s="537"/>
      <c r="K199" s="2195">
        <f>K198-G199</f>
        <v>17799918</v>
      </c>
    </row>
    <row r="200" spans="1:11">
      <c r="A200" s="9516"/>
      <c r="B200" s="5893"/>
      <c r="C200" s="497" t="s">
        <v>800</v>
      </c>
      <c r="D200" s="6195" t="s">
        <v>250</v>
      </c>
      <c r="E200" s="6205"/>
      <c r="F200" s="6199"/>
      <c r="G200" s="6199"/>
      <c r="H200" s="537"/>
      <c r="I200" s="6199"/>
      <c r="J200" s="537"/>
      <c r="K200" s="2195"/>
    </row>
    <row r="201" spans="1:11">
      <c r="A201" s="554"/>
      <c r="B201" s="5891"/>
      <c r="C201" s="532"/>
      <c r="D201" s="576"/>
      <c r="E201" s="582"/>
      <c r="F201" s="586"/>
      <c r="G201" s="586"/>
      <c r="H201" s="586"/>
      <c r="I201" s="586"/>
      <c r="J201" s="585">
        <v>750</v>
      </c>
      <c r="K201" s="5928">
        <f>K199+J201</f>
        <v>17800668</v>
      </c>
    </row>
    <row r="202" spans="1:11">
      <c r="A202" s="9515"/>
      <c r="B202" s="5892"/>
      <c r="C202" s="517" t="s">
        <v>796</v>
      </c>
      <c r="D202" s="6194" t="s">
        <v>1036</v>
      </c>
      <c r="E202" s="6196" t="s">
        <v>499</v>
      </c>
      <c r="F202" s="6206"/>
      <c r="G202" s="6198">
        <v>46800</v>
      </c>
      <c r="H202" s="534"/>
      <c r="I202" s="6198"/>
      <c r="J202" s="595"/>
      <c r="K202" s="2195">
        <f>K201-G202</f>
        <v>17753868</v>
      </c>
    </row>
    <row r="203" spans="1:11">
      <c r="A203" s="9516"/>
      <c r="B203" s="5893"/>
      <c r="C203" s="555" t="s">
        <v>802</v>
      </c>
      <c r="D203" s="6195" t="s">
        <v>200</v>
      </c>
      <c r="E203" s="6197"/>
      <c r="F203" s="6199"/>
      <c r="G203" s="6199"/>
      <c r="H203" s="515"/>
      <c r="I203" s="6199"/>
      <c r="J203" s="559"/>
      <c r="K203" s="2195"/>
    </row>
    <row r="204" spans="1:11">
      <c r="A204" s="554"/>
      <c r="B204" s="5891"/>
      <c r="C204" s="532"/>
      <c r="D204" s="576"/>
      <c r="E204" s="582"/>
      <c r="F204" s="577"/>
      <c r="G204" s="577"/>
      <c r="H204" s="600"/>
      <c r="I204" s="577"/>
      <c r="J204" s="585">
        <v>750</v>
      </c>
      <c r="K204" s="5928">
        <f>K202+J204</f>
        <v>17754618</v>
      </c>
    </row>
    <row r="205" spans="1:11">
      <c r="A205" s="9515"/>
      <c r="B205" s="5892"/>
      <c r="C205" s="556" t="s">
        <v>796</v>
      </c>
      <c r="D205" s="6194" t="s">
        <v>1657</v>
      </c>
      <c r="E205" s="6196" t="s">
        <v>135</v>
      </c>
      <c r="F205" s="6198"/>
      <c r="G205" s="6198">
        <v>103800</v>
      </c>
      <c r="H205" s="537"/>
      <c r="I205" s="6198"/>
      <c r="J205" s="595"/>
      <c r="K205" s="2195">
        <f>K204-G205</f>
        <v>17650818</v>
      </c>
    </row>
    <row r="206" spans="1:11">
      <c r="A206" s="9516"/>
      <c r="B206" s="5893"/>
      <c r="C206" s="555" t="s">
        <v>1658</v>
      </c>
      <c r="D206" s="6195" t="s">
        <v>956</v>
      </c>
      <c r="E206" s="6197"/>
      <c r="F206" s="6199"/>
      <c r="G206" s="6199"/>
      <c r="H206" s="515"/>
      <c r="I206" s="6199"/>
      <c r="J206" s="559"/>
      <c r="K206" s="2195"/>
    </row>
    <row r="207" spans="1:11">
      <c r="A207" s="554"/>
      <c r="B207" s="5891"/>
      <c r="C207" s="532"/>
      <c r="D207" s="576"/>
      <c r="E207" s="582"/>
      <c r="F207" s="577"/>
      <c r="G207" s="577"/>
      <c r="H207" s="600"/>
      <c r="I207" s="577"/>
      <c r="J207" s="585">
        <v>750</v>
      </c>
      <c r="K207" s="5928">
        <f>K205+J207</f>
        <v>17651568</v>
      </c>
    </row>
    <row r="208" spans="1:11">
      <c r="A208" s="9515"/>
      <c r="B208" s="5892"/>
      <c r="C208" s="517" t="s">
        <v>821</v>
      </c>
      <c r="D208" s="6194" t="s">
        <v>2110</v>
      </c>
      <c r="E208" s="6196" t="s">
        <v>2111</v>
      </c>
      <c r="F208" s="6206"/>
      <c r="G208" s="6198">
        <v>329356</v>
      </c>
      <c r="H208" s="537"/>
      <c r="I208" s="6198"/>
      <c r="J208" s="923"/>
      <c r="K208" s="2195">
        <f>K207-G208</f>
        <v>17322212</v>
      </c>
    </row>
    <row r="209" spans="1:11">
      <c r="A209" s="9516"/>
      <c r="B209" s="5893"/>
      <c r="C209" s="555" t="s">
        <v>2112</v>
      </c>
      <c r="D209" s="6195" t="s">
        <v>2107</v>
      </c>
      <c r="E209" s="6197"/>
      <c r="F209" s="6199"/>
      <c r="G209" s="6199"/>
      <c r="H209" s="515"/>
      <c r="I209" s="6199"/>
      <c r="J209" s="460"/>
      <c r="K209" s="2195"/>
    </row>
    <row r="210" spans="1:11">
      <c r="A210" s="554"/>
      <c r="B210" s="5891"/>
      <c r="C210" s="532"/>
      <c r="D210" s="528"/>
      <c r="E210" s="584"/>
      <c r="F210" s="577"/>
      <c r="G210" s="577"/>
      <c r="H210" s="600"/>
      <c r="I210" s="577"/>
      <c r="J210" s="604">
        <v>1800</v>
      </c>
      <c r="K210" s="5928">
        <f>K208+J210</f>
        <v>17324012</v>
      </c>
    </row>
    <row r="211" spans="1:11">
      <c r="A211" s="9515"/>
      <c r="B211" s="5892"/>
      <c r="C211" s="435" t="s">
        <v>796</v>
      </c>
      <c r="D211" s="6194" t="s">
        <v>2110</v>
      </c>
      <c r="E211" s="6196" t="s">
        <v>2111</v>
      </c>
      <c r="F211" s="6198"/>
      <c r="G211" s="6198">
        <v>41300</v>
      </c>
      <c r="H211" s="6198"/>
      <c r="I211" s="6198"/>
      <c r="J211" s="595"/>
      <c r="K211" s="2195">
        <f>K210-G211</f>
        <v>17282712</v>
      </c>
    </row>
    <row r="212" spans="1:11">
      <c r="A212" s="9516"/>
      <c r="B212" s="5893"/>
      <c r="C212" s="509" t="s">
        <v>2113</v>
      </c>
      <c r="D212" s="6195" t="s">
        <v>2107</v>
      </c>
      <c r="E212" s="6197"/>
      <c r="F212" s="6199"/>
      <c r="G212" s="6199"/>
      <c r="H212" s="6199"/>
      <c r="I212" s="6199"/>
      <c r="J212" s="559"/>
      <c r="K212" s="2195"/>
    </row>
    <row r="213" spans="1:11">
      <c r="A213" s="554"/>
      <c r="B213" s="5891"/>
      <c r="C213" s="532"/>
      <c r="D213" s="528"/>
      <c r="E213" s="584"/>
      <c r="F213" s="577"/>
      <c r="G213" s="577"/>
      <c r="H213" s="600"/>
      <c r="I213" s="577"/>
      <c r="J213" s="604">
        <v>750</v>
      </c>
      <c r="K213" s="5928">
        <f>K211+J213</f>
        <v>17283462</v>
      </c>
    </row>
    <row r="214" spans="1:11">
      <c r="A214" s="9515"/>
      <c r="B214" s="5892"/>
      <c r="C214" s="474" t="s">
        <v>815</v>
      </c>
      <c r="D214" s="6209" t="s">
        <v>302</v>
      </c>
      <c r="E214" s="974" t="s">
        <v>878</v>
      </c>
      <c r="F214" s="6198"/>
      <c r="G214" s="6207">
        <v>107674</v>
      </c>
      <c r="H214" s="537"/>
      <c r="I214" s="1975"/>
      <c r="J214" s="595"/>
      <c r="K214" s="2195">
        <f>K213-G214</f>
        <v>17175788</v>
      </c>
    </row>
    <row r="215" spans="1:11">
      <c r="A215" s="9516"/>
      <c r="B215" s="5893"/>
      <c r="C215" s="477" t="s">
        <v>831</v>
      </c>
      <c r="D215" s="6218" t="s">
        <v>918</v>
      </c>
      <c r="E215" s="6205"/>
      <c r="F215" s="6199"/>
      <c r="G215" s="6208"/>
      <c r="H215" s="515"/>
      <c r="I215" s="1976"/>
      <c r="J215" s="595"/>
      <c r="K215" s="2195"/>
    </row>
    <row r="216" spans="1:11">
      <c r="A216" s="554"/>
      <c r="B216" s="5891"/>
      <c r="C216" s="532"/>
      <c r="D216" s="576"/>
      <c r="E216" s="582"/>
      <c r="F216" s="577"/>
      <c r="G216" s="577"/>
      <c r="H216" s="600"/>
      <c r="I216" s="2034"/>
      <c r="J216" s="585">
        <v>1800</v>
      </c>
      <c r="K216" s="5928">
        <f>K214+J216</f>
        <v>17177588</v>
      </c>
    </row>
    <row r="217" spans="1:11">
      <c r="A217" s="557"/>
      <c r="B217" s="5892"/>
      <c r="C217" s="474" t="s">
        <v>821</v>
      </c>
      <c r="D217" s="6194" t="s">
        <v>302</v>
      </c>
      <c r="E217" s="974" t="s">
        <v>878</v>
      </c>
      <c r="F217" s="6198"/>
      <c r="G217" s="6198">
        <v>40105</v>
      </c>
      <c r="H217" s="6198"/>
      <c r="I217" s="1975"/>
      <c r="J217" s="595"/>
      <c r="K217" s="2195">
        <f>K216-G217</f>
        <v>17137483</v>
      </c>
    </row>
    <row r="218" spans="1:11">
      <c r="A218" s="554"/>
      <c r="B218" s="5893"/>
      <c r="C218" s="477" t="s">
        <v>1024</v>
      </c>
      <c r="D218" s="6195" t="s">
        <v>918</v>
      </c>
      <c r="E218" s="6205"/>
      <c r="F218" s="6199"/>
      <c r="G218" s="6199"/>
      <c r="H218" s="6199"/>
      <c r="I218" s="1976"/>
      <c r="J218" s="595"/>
      <c r="K218" s="2195"/>
    </row>
    <row r="219" spans="1:11">
      <c r="A219" s="554"/>
      <c r="B219" s="5891"/>
      <c r="C219" s="528"/>
      <c r="D219" s="576"/>
      <c r="E219" s="574"/>
      <c r="F219" s="577"/>
      <c r="G219" s="577"/>
      <c r="H219" s="600"/>
      <c r="I219" s="2034"/>
      <c r="J219" s="585">
        <v>1800</v>
      </c>
      <c r="K219" s="6219">
        <f>K217+J219</f>
        <v>17139283</v>
      </c>
    </row>
    <row r="220" spans="1:11">
      <c r="A220" s="557"/>
      <c r="B220" s="5892"/>
      <c r="C220" s="517" t="s">
        <v>796</v>
      </c>
      <c r="D220" s="6194" t="s">
        <v>302</v>
      </c>
      <c r="E220" s="974" t="s">
        <v>878</v>
      </c>
      <c r="F220" s="6206"/>
      <c r="G220" s="6198">
        <v>90800</v>
      </c>
      <c r="H220" s="537"/>
      <c r="I220" s="1975"/>
      <c r="J220" s="595"/>
      <c r="K220" s="1977">
        <f>K219-G220</f>
        <v>17048483</v>
      </c>
    </row>
    <row r="221" spans="1:11">
      <c r="A221" s="554"/>
      <c r="B221" s="5893"/>
      <c r="C221" s="555" t="s">
        <v>1521</v>
      </c>
      <c r="D221" s="6195" t="s">
        <v>918</v>
      </c>
      <c r="E221" s="6205"/>
      <c r="F221" s="6199"/>
      <c r="G221" s="6199"/>
      <c r="H221" s="515"/>
      <c r="I221" s="1976"/>
      <c r="J221" s="595"/>
      <c r="K221" s="1978"/>
    </row>
    <row r="222" spans="1:11">
      <c r="A222" s="554"/>
      <c r="B222" s="5891"/>
      <c r="C222" s="532"/>
      <c r="D222" s="576"/>
      <c r="E222" s="582"/>
      <c r="F222" s="577"/>
      <c r="G222" s="577"/>
      <c r="H222" s="600"/>
      <c r="I222" s="2034"/>
      <c r="J222" s="585">
        <v>750</v>
      </c>
      <c r="K222" s="1978">
        <f>K220+J222</f>
        <v>17049233</v>
      </c>
    </row>
    <row r="223" spans="1:11">
      <c r="A223" s="557"/>
      <c r="B223" s="5892"/>
      <c r="C223" s="517" t="s">
        <v>796</v>
      </c>
      <c r="D223" s="6194" t="s">
        <v>302</v>
      </c>
      <c r="E223" s="6196" t="s">
        <v>878</v>
      </c>
      <c r="F223" s="6206"/>
      <c r="G223" s="6198">
        <v>41300</v>
      </c>
      <c r="H223" s="537"/>
      <c r="I223" s="1975"/>
      <c r="J223" s="595"/>
      <c r="K223" s="1977">
        <f>K222-G223</f>
        <v>17007933</v>
      </c>
    </row>
    <row r="224" spans="1:11">
      <c r="A224" s="554"/>
      <c r="B224" s="5893"/>
      <c r="C224" s="555" t="s">
        <v>1038</v>
      </c>
      <c r="D224" s="6195" t="s">
        <v>918</v>
      </c>
      <c r="E224" s="6197"/>
      <c r="F224" s="6199"/>
      <c r="G224" s="6199"/>
      <c r="H224" s="515"/>
      <c r="I224" s="1976"/>
      <c r="J224" s="595"/>
      <c r="K224" s="1978"/>
    </row>
    <row r="225" spans="1:11">
      <c r="A225" s="554"/>
      <c r="B225" s="5891"/>
      <c r="C225" s="532"/>
      <c r="D225" s="528"/>
      <c r="E225" s="584"/>
      <c r="F225" s="577"/>
      <c r="G225" s="577"/>
      <c r="H225" s="600"/>
      <c r="I225" s="2034"/>
      <c r="J225" s="585">
        <v>750</v>
      </c>
      <c r="K225" s="2035">
        <f>K223+J225</f>
        <v>17008683</v>
      </c>
    </row>
    <row r="226" spans="1:11">
      <c r="A226" s="557"/>
      <c r="B226" s="5892"/>
      <c r="C226" s="517" t="s">
        <v>796</v>
      </c>
      <c r="D226" s="6194" t="s">
        <v>1750</v>
      </c>
      <c r="E226" s="6196" t="s">
        <v>406</v>
      </c>
      <c r="F226" s="6206"/>
      <c r="G226" s="6198">
        <v>44300</v>
      </c>
      <c r="H226" s="6198"/>
      <c r="I226" s="6198"/>
      <c r="J226" s="595"/>
      <c r="K226" s="1977">
        <f>K225-G226</f>
        <v>16964383</v>
      </c>
    </row>
    <row r="227" spans="1:11">
      <c r="A227" s="554"/>
      <c r="B227" s="5893"/>
      <c r="C227" s="555" t="s">
        <v>1034</v>
      </c>
      <c r="D227" s="6195" t="s">
        <v>698</v>
      </c>
      <c r="E227" s="6197"/>
      <c r="F227" s="6199"/>
      <c r="G227" s="6199"/>
      <c r="H227" s="6199"/>
      <c r="I227" s="6199"/>
      <c r="J227" s="559"/>
      <c r="K227" s="1978"/>
    </row>
    <row r="228" spans="1:11">
      <c r="A228" s="554"/>
      <c r="B228" s="5891"/>
      <c r="C228" s="532"/>
      <c r="D228" s="576"/>
      <c r="E228" s="582"/>
      <c r="F228" s="575"/>
      <c r="G228" s="575"/>
      <c r="H228" s="600"/>
      <c r="I228" s="577"/>
      <c r="J228" s="585">
        <v>750</v>
      </c>
      <c r="K228" s="1978">
        <f>K226+J228</f>
        <v>16965133</v>
      </c>
    </row>
    <row r="229" spans="1:11">
      <c r="A229" s="557"/>
      <c r="B229" s="5892"/>
      <c r="C229" s="457" t="s">
        <v>781</v>
      </c>
      <c r="D229" s="6194" t="s">
        <v>1959</v>
      </c>
      <c r="E229" s="1136" t="s">
        <v>1961</v>
      </c>
      <c r="F229" s="6198"/>
      <c r="G229" s="6198">
        <v>105640</v>
      </c>
      <c r="H229" s="537"/>
      <c r="I229" s="6198"/>
      <c r="J229" s="595"/>
      <c r="K229" s="1977">
        <f>K228-G229</f>
        <v>16859493</v>
      </c>
    </row>
    <row r="230" spans="1:11">
      <c r="A230" s="554"/>
      <c r="B230" s="5893"/>
      <c r="C230" s="461" t="s">
        <v>1958</v>
      </c>
      <c r="D230" s="6195" t="s">
        <v>1960</v>
      </c>
      <c r="E230" s="6205"/>
      <c r="F230" s="6199"/>
      <c r="G230" s="6199"/>
      <c r="H230" s="515"/>
      <c r="I230" s="6199"/>
      <c r="J230" s="595"/>
      <c r="K230" s="1978"/>
    </row>
    <row r="231" spans="1:11">
      <c r="A231" s="554"/>
      <c r="B231" s="5891"/>
      <c r="C231" s="532"/>
      <c r="D231" s="576"/>
      <c r="E231" s="582"/>
      <c r="F231" s="577"/>
      <c r="G231" s="577"/>
      <c r="H231" s="600"/>
      <c r="I231" s="577"/>
      <c r="J231" s="585">
        <v>1500</v>
      </c>
      <c r="K231" s="1978">
        <f>K229+J231</f>
        <v>16860993</v>
      </c>
    </row>
    <row r="232" spans="1:11">
      <c r="A232" s="557"/>
      <c r="B232" s="5918"/>
      <c r="C232" s="457" t="s">
        <v>781</v>
      </c>
      <c r="D232" s="6194" t="s">
        <v>1959</v>
      </c>
      <c r="E232" s="1136" t="s">
        <v>1961</v>
      </c>
      <c r="F232" s="6198"/>
      <c r="G232" s="6198">
        <v>31140</v>
      </c>
      <c r="H232" s="537"/>
      <c r="I232" s="6198"/>
      <c r="J232" s="595"/>
      <c r="K232" s="1977">
        <f>K231-G232</f>
        <v>16829853</v>
      </c>
    </row>
    <row r="233" spans="1:11">
      <c r="A233" s="554"/>
      <c r="B233" s="5919"/>
      <c r="C233" s="461" t="s">
        <v>2245</v>
      </c>
      <c r="D233" s="6195" t="s">
        <v>1960</v>
      </c>
      <c r="E233" s="6205"/>
      <c r="F233" s="6199"/>
      <c r="G233" s="6199"/>
      <c r="H233" s="515"/>
      <c r="I233" s="6199"/>
      <c r="J233" s="595"/>
      <c r="K233" s="1978"/>
    </row>
    <row r="234" spans="1:11">
      <c r="A234" s="554"/>
      <c r="B234" s="5891"/>
      <c r="C234" s="532"/>
      <c r="D234" s="576"/>
      <c r="E234" s="582"/>
      <c r="F234" s="577"/>
      <c r="G234" s="577"/>
      <c r="H234" s="600"/>
      <c r="I234" s="577"/>
      <c r="J234" s="585">
        <v>1500</v>
      </c>
      <c r="K234" s="1978">
        <f>K232+J234</f>
        <v>16831353</v>
      </c>
    </row>
    <row r="235" spans="1:11">
      <c r="A235" s="557"/>
      <c r="B235" s="5892"/>
      <c r="C235" s="457" t="s">
        <v>781</v>
      </c>
      <c r="D235" s="6194" t="s">
        <v>1959</v>
      </c>
      <c r="E235" s="1136" t="s">
        <v>1961</v>
      </c>
      <c r="F235" s="6198"/>
      <c r="G235" s="6198">
        <v>39140</v>
      </c>
      <c r="H235" s="537"/>
      <c r="I235" s="6198"/>
      <c r="J235" s="595"/>
      <c r="K235" s="1977">
        <f>K234-G235</f>
        <v>16792213</v>
      </c>
    </row>
    <row r="236" spans="1:11">
      <c r="A236" s="554"/>
      <c r="B236" s="5893"/>
      <c r="C236" s="461" t="s">
        <v>2246</v>
      </c>
      <c r="D236" s="6195" t="s">
        <v>1960</v>
      </c>
      <c r="E236" s="6205"/>
      <c r="F236" s="6199"/>
      <c r="G236" s="6199"/>
      <c r="H236" s="515"/>
      <c r="I236" s="6199"/>
      <c r="J236" s="595"/>
      <c r="K236" s="1978"/>
    </row>
    <row r="237" spans="1:11">
      <c r="A237" s="554"/>
      <c r="B237" s="5891"/>
      <c r="C237" s="532"/>
      <c r="D237" s="576"/>
      <c r="E237" s="582"/>
      <c r="F237" s="577"/>
      <c r="G237" s="577"/>
      <c r="H237" s="600"/>
      <c r="I237" s="577"/>
      <c r="J237" s="585">
        <v>1500</v>
      </c>
      <c r="K237" s="1978">
        <f>K235+J237</f>
        <v>16793713</v>
      </c>
    </row>
    <row r="238" spans="1:11">
      <c r="A238" s="557"/>
      <c r="B238" s="5892"/>
      <c r="C238" s="457" t="s">
        <v>781</v>
      </c>
      <c r="D238" s="6194" t="s">
        <v>1959</v>
      </c>
      <c r="E238" s="1136" t="s">
        <v>1961</v>
      </c>
      <c r="F238" s="6198"/>
      <c r="G238" s="6198">
        <v>24140</v>
      </c>
      <c r="H238" s="537"/>
      <c r="I238" s="6198"/>
      <c r="J238" s="595"/>
      <c r="K238" s="1977">
        <f>K237-G238</f>
        <v>16769573</v>
      </c>
    </row>
    <row r="239" spans="1:11">
      <c r="A239" s="554"/>
      <c r="B239" s="5893"/>
      <c r="C239" s="461" t="s">
        <v>2247</v>
      </c>
      <c r="D239" s="6195" t="s">
        <v>1960</v>
      </c>
      <c r="E239" s="6205"/>
      <c r="F239" s="6199"/>
      <c r="G239" s="6199"/>
      <c r="H239" s="515"/>
      <c r="I239" s="6199"/>
      <c r="J239" s="595"/>
      <c r="K239" s="1978"/>
    </row>
    <row r="240" spans="1:11">
      <c r="A240" s="554"/>
      <c r="B240" s="5891"/>
      <c r="C240" s="532"/>
      <c r="D240" s="576"/>
      <c r="E240" s="582"/>
      <c r="F240" s="577"/>
      <c r="G240" s="577"/>
      <c r="H240" s="600"/>
      <c r="I240" s="577"/>
      <c r="J240" s="585">
        <v>1500</v>
      </c>
      <c r="K240" s="1978">
        <f>K238+J240</f>
        <v>16771073</v>
      </c>
    </row>
    <row r="241" spans="1:11">
      <c r="A241" s="557"/>
      <c r="B241" s="5892"/>
      <c r="C241" s="491" t="s">
        <v>781</v>
      </c>
      <c r="D241" s="6194" t="s">
        <v>632</v>
      </c>
      <c r="E241" s="6196" t="s">
        <v>74</v>
      </c>
      <c r="F241" s="537"/>
      <c r="G241" s="6198">
        <v>90140</v>
      </c>
      <c r="H241" s="6198"/>
      <c r="I241" s="6198"/>
      <c r="J241" s="6198"/>
      <c r="K241" s="1977">
        <f>K240-G241</f>
        <v>16680933</v>
      </c>
    </row>
    <row r="242" spans="1:11">
      <c r="A242" s="554"/>
      <c r="B242" s="5893"/>
      <c r="C242" s="487" t="s">
        <v>1005</v>
      </c>
      <c r="D242" s="6195" t="s">
        <v>956</v>
      </c>
      <c r="E242" s="6197"/>
      <c r="F242" s="537"/>
      <c r="G242" s="6199"/>
      <c r="H242" s="6199"/>
      <c r="I242" s="6199"/>
      <c r="J242" s="6199"/>
      <c r="K242" s="1978"/>
    </row>
    <row r="243" spans="1:11">
      <c r="A243" s="554"/>
      <c r="B243" s="5891"/>
      <c r="C243" s="532"/>
      <c r="D243" s="576"/>
      <c r="E243" s="582"/>
      <c r="F243" s="586"/>
      <c r="G243" s="586"/>
      <c r="H243" s="575"/>
      <c r="I243" s="575"/>
      <c r="J243" s="575">
        <v>1500</v>
      </c>
      <c r="K243" s="1978">
        <f>K241+J243</f>
        <v>16682433</v>
      </c>
    </row>
    <row r="244" spans="1:11">
      <c r="A244" s="557"/>
      <c r="B244" s="5892"/>
      <c r="C244" s="525" t="s">
        <v>778</v>
      </c>
      <c r="D244" s="6194" t="s">
        <v>632</v>
      </c>
      <c r="E244" s="6196" t="s">
        <v>74</v>
      </c>
      <c r="F244" s="6198"/>
      <c r="G244" s="6198">
        <v>88140</v>
      </c>
      <c r="H244" s="6198"/>
      <c r="I244" s="6198"/>
      <c r="J244" s="6198"/>
      <c r="K244" s="1977">
        <f>K243-G244</f>
        <v>16594293</v>
      </c>
    </row>
    <row r="245" spans="1:11">
      <c r="A245" s="554"/>
      <c r="B245" s="5893"/>
      <c r="C245" s="539" t="s">
        <v>1004</v>
      </c>
      <c r="D245" s="6195" t="s">
        <v>956</v>
      </c>
      <c r="E245" s="6197"/>
      <c r="F245" s="6199"/>
      <c r="G245" s="6199"/>
      <c r="H245" s="6199"/>
      <c r="I245" s="6199"/>
      <c r="J245" s="6199"/>
      <c r="K245" s="1978"/>
    </row>
    <row r="246" spans="1:11">
      <c r="A246" s="554"/>
      <c r="B246" s="5891"/>
      <c r="C246" s="528"/>
      <c r="D246" s="576"/>
      <c r="E246" s="1982"/>
      <c r="F246" s="1983"/>
      <c r="G246" s="1983"/>
      <c r="H246" s="575"/>
      <c r="I246" s="1983"/>
      <c r="J246" s="1983">
        <v>1500</v>
      </c>
      <c r="K246" s="1978">
        <f>K244+J246</f>
        <v>16595793</v>
      </c>
    </row>
    <row r="247" spans="1:11">
      <c r="A247" s="557"/>
      <c r="B247" s="6196"/>
      <c r="C247" s="556" t="s">
        <v>2331</v>
      </c>
      <c r="D247" s="6194" t="s">
        <v>1312</v>
      </c>
      <c r="E247" s="6196" t="s">
        <v>1326</v>
      </c>
      <c r="F247" s="6198"/>
      <c r="G247" s="6198">
        <v>309900</v>
      </c>
      <c r="H247" s="6198"/>
      <c r="I247" s="6198"/>
      <c r="J247" s="6207"/>
      <c r="K247" s="2195">
        <f>K246-G247</f>
        <v>16285893</v>
      </c>
    </row>
    <row r="248" spans="1:11">
      <c r="A248" s="554"/>
      <c r="B248" s="6196"/>
      <c r="C248" s="555" t="s">
        <v>2369</v>
      </c>
      <c r="D248" s="6195" t="s">
        <v>1313</v>
      </c>
      <c r="E248" s="6197"/>
      <c r="F248" s="6199"/>
      <c r="G248" s="6199"/>
      <c r="H248" s="6199"/>
      <c r="I248" s="6199"/>
      <c r="J248" s="6208"/>
      <c r="K248" s="2195"/>
    </row>
    <row r="249" spans="1:11">
      <c r="A249" s="554"/>
      <c r="B249" s="6196"/>
      <c r="C249" s="2197"/>
      <c r="D249" s="576"/>
      <c r="E249" s="582"/>
      <c r="F249" s="2199"/>
      <c r="G249" s="575"/>
      <c r="H249" s="586"/>
      <c r="I249" s="575"/>
      <c r="J249" s="585">
        <v>1150</v>
      </c>
      <c r="K249" s="6219">
        <f>K247+J249</f>
        <v>16287043</v>
      </c>
    </row>
    <row r="250" spans="1:11">
      <c r="A250" s="557"/>
      <c r="B250" s="5892"/>
      <c r="C250" s="556" t="s">
        <v>1710</v>
      </c>
      <c r="D250" s="6194" t="s">
        <v>1312</v>
      </c>
      <c r="E250" s="6196" t="s">
        <v>1326</v>
      </c>
      <c r="F250" s="6198"/>
      <c r="G250" s="6198">
        <v>126390</v>
      </c>
      <c r="H250" s="6198"/>
      <c r="I250" s="6198"/>
      <c r="J250" s="6207"/>
      <c r="K250" s="1977">
        <f>K249-G250</f>
        <v>16160653</v>
      </c>
    </row>
    <row r="251" spans="1:11">
      <c r="A251" s="554"/>
      <c r="B251" s="5893"/>
      <c r="C251" s="555" t="s">
        <v>2184</v>
      </c>
      <c r="D251" s="6195" t="s">
        <v>1313</v>
      </c>
      <c r="E251" s="6197"/>
      <c r="F251" s="6199"/>
      <c r="G251" s="6199"/>
      <c r="H251" s="6199"/>
      <c r="I251" s="6199"/>
      <c r="J251" s="6208"/>
      <c r="K251" s="1978"/>
    </row>
    <row r="252" spans="1:11">
      <c r="A252" s="554"/>
      <c r="B252" s="5891"/>
      <c r="C252" s="2197"/>
      <c r="D252" s="576"/>
      <c r="E252" s="582"/>
      <c r="F252" s="2199"/>
      <c r="G252" s="575"/>
      <c r="H252" s="586"/>
      <c r="I252" s="575"/>
      <c r="J252" s="585">
        <v>1500</v>
      </c>
      <c r="K252" s="1978">
        <f>K250+J252</f>
        <v>16162153</v>
      </c>
    </row>
    <row r="253" spans="1:11">
      <c r="A253" s="557"/>
      <c r="B253" s="5892"/>
      <c r="C253" s="665" t="s">
        <v>815</v>
      </c>
      <c r="D253" s="6194" t="s">
        <v>1591</v>
      </c>
      <c r="E253" s="6196" t="s">
        <v>1601</v>
      </c>
      <c r="F253" s="6198"/>
      <c r="G253" s="6198">
        <v>84903</v>
      </c>
      <c r="H253" s="6198"/>
      <c r="I253" s="6198"/>
      <c r="J253" s="6207"/>
      <c r="K253" s="1977">
        <f>K252-G253</f>
        <v>16077250</v>
      </c>
    </row>
    <row r="254" spans="1:11">
      <c r="A254" s="554"/>
      <c r="B254" s="5893"/>
      <c r="C254" s="538" t="s">
        <v>2272</v>
      </c>
      <c r="D254" s="6195" t="s">
        <v>956</v>
      </c>
      <c r="E254" s="533"/>
      <c r="F254" s="6199"/>
      <c r="G254" s="6199"/>
      <c r="H254" s="6199"/>
      <c r="I254" s="6199"/>
      <c r="J254" s="6208"/>
      <c r="K254" s="1978"/>
    </row>
    <row r="255" spans="1:11">
      <c r="A255" s="554"/>
      <c r="B255" s="5891"/>
      <c r="C255" s="528"/>
      <c r="D255" s="576"/>
      <c r="E255" s="582"/>
      <c r="F255" s="2199"/>
      <c r="G255" s="575"/>
      <c r="H255" s="586"/>
      <c r="I255" s="575"/>
      <c r="J255" s="585">
        <v>1800</v>
      </c>
      <c r="K255" s="1978">
        <f>K253+J255</f>
        <v>16079050</v>
      </c>
    </row>
    <row r="256" spans="1:11">
      <c r="A256" s="557"/>
      <c r="B256" s="5892"/>
      <c r="C256" s="499" t="s">
        <v>781</v>
      </c>
      <c r="D256" s="6194" t="s">
        <v>1591</v>
      </c>
      <c r="E256" s="6196" t="s">
        <v>1601</v>
      </c>
      <c r="F256" s="537"/>
      <c r="G256" s="6198">
        <v>10390</v>
      </c>
      <c r="H256" s="6198"/>
      <c r="I256" s="6198"/>
      <c r="J256" s="6198"/>
      <c r="K256" s="1977">
        <f>K255-G256</f>
        <v>16068660</v>
      </c>
    </row>
    <row r="257" spans="1:11">
      <c r="A257" s="554"/>
      <c r="B257" s="5893"/>
      <c r="C257" s="477" t="s">
        <v>2273</v>
      </c>
      <c r="D257" s="6195" t="s">
        <v>956</v>
      </c>
      <c r="E257" s="533"/>
      <c r="F257" s="537"/>
      <c r="G257" s="6199"/>
      <c r="H257" s="6199"/>
      <c r="I257" s="6199"/>
      <c r="J257" s="6199"/>
      <c r="K257" s="1978"/>
    </row>
    <row r="258" spans="1:11">
      <c r="A258" s="554"/>
      <c r="B258" s="5891"/>
      <c r="C258" s="532"/>
      <c r="D258" s="576"/>
      <c r="E258" s="582"/>
      <c r="F258" s="586"/>
      <c r="G258" s="586"/>
      <c r="H258" s="575"/>
      <c r="I258" s="575"/>
      <c r="J258" s="575">
        <v>1500</v>
      </c>
      <c r="K258" s="1978">
        <f>K256+J258</f>
        <v>16070160</v>
      </c>
    </row>
    <row r="259" spans="1:11">
      <c r="A259" s="557"/>
      <c r="B259" s="5892"/>
      <c r="C259" s="517" t="s">
        <v>821</v>
      </c>
      <c r="D259" s="6194" t="s">
        <v>2115</v>
      </c>
      <c r="E259" s="6196" t="s">
        <v>2116</v>
      </c>
      <c r="F259" s="6206"/>
      <c r="G259" s="6198">
        <v>229107</v>
      </c>
      <c r="H259" s="537"/>
      <c r="I259" s="6198"/>
      <c r="J259" s="923"/>
      <c r="K259" s="1977">
        <f>K258-G259</f>
        <v>15841053</v>
      </c>
    </row>
    <row r="260" spans="1:11">
      <c r="A260" s="554"/>
      <c r="B260" s="5893"/>
      <c r="C260" s="555" t="s">
        <v>2292</v>
      </c>
      <c r="D260" s="6195" t="s">
        <v>2107</v>
      </c>
      <c r="E260" s="6197"/>
      <c r="F260" s="6199"/>
      <c r="G260" s="6199"/>
      <c r="H260" s="515"/>
      <c r="I260" s="6199"/>
      <c r="J260" s="460"/>
      <c r="K260" s="1978"/>
    </row>
    <row r="261" spans="1:11">
      <c r="A261" s="554"/>
      <c r="B261" s="5891"/>
      <c r="C261" s="532"/>
      <c r="D261" s="528"/>
      <c r="E261" s="584"/>
      <c r="F261" s="577"/>
      <c r="G261" s="577"/>
      <c r="H261" s="600"/>
      <c r="I261" s="577"/>
      <c r="J261" s="604">
        <v>1800</v>
      </c>
      <c r="K261" s="1978">
        <f>K259+J261</f>
        <v>15842853</v>
      </c>
    </row>
    <row r="262" spans="1:11">
      <c r="A262" s="557"/>
      <c r="B262" s="5892"/>
      <c r="C262" s="517" t="s">
        <v>821</v>
      </c>
      <c r="D262" s="6211" t="s">
        <v>2118</v>
      </c>
      <c r="E262" s="6196" t="s">
        <v>2119</v>
      </c>
      <c r="F262" s="6206"/>
      <c r="G262" s="6198">
        <v>357686</v>
      </c>
      <c r="H262" s="537"/>
      <c r="I262" s="6198"/>
      <c r="J262" s="923"/>
      <c r="K262" s="2195">
        <f>K261-G262</f>
        <v>15485167</v>
      </c>
    </row>
    <row r="263" spans="1:11">
      <c r="A263" s="554"/>
      <c r="B263" s="5893"/>
      <c r="C263" s="555" t="s">
        <v>2117</v>
      </c>
      <c r="D263" s="6195" t="s">
        <v>2107</v>
      </c>
      <c r="E263" s="6197"/>
      <c r="F263" s="6199"/>
      <c r="G263" s="6199"/>
      <c r="H263" s="515"/>
      <c r="I263" s="6199"/>
      <c r="J263" s="460"/>
      <c r="K263" s="2195"/>
    </row>
    <row r="264" spans="1:11">
      <c r="A264" s="554"/>
      <c r="B264" s="5891"/>
      <c r="C264" s="532"/>
      <c r="D264" s="528"/>
      <c r="E264" s="584"/>
      <c r="F264" s="577"/>
      <c r="G264" s="577"/>
      <c r="H264" s="600"/>
      <c r="I264" s="577"/>
      <c r="J264" s="604">
        <v>1800</v>
      </c>
      <c r="K264" s="5928">
        <f>K262+J264</f>
        <v>15486967</v>
      </c>
    </row>
    <row r="265" spans="1:11">
      <c r="A265" s="557"/>
      <c r="B265" s="5892"/>
      <c r="C265" s="556" t="s">
        <v>1710</v>
      </c>
      <c r="D265" s="6194" t="s">
        <v>2294</v>
      </c>
      <c r="E265" s="6196" t="s">
        <v>2295</v>
      </c>
      <c r="F265" s="6198"/>
      <c r="G265" s="6198">
        <v>39140</v>
      </c>
      <c r="H265" s="6198"/>
      <c r="I265" s="6198"/>
      <c r="J265" s="6198"/>
      <c r="K265" s="1977">
        <f>K264-G265</f>
        <v>15447827</v>
      </c>
    </row>
    <row r="266" spans="1:11">
      <c r="A266" s="554"/>
      <c r="B266" s="5893"/>
      <c r="C266" s="555" t="s">
        <v>2296</v>
      </c>
      <c r="D266" s="6195" t="s">
        <v>746</v>
      </c>
      <c r="E266" s="6197"/>
      <c r="F266" s="6199"/>
      <c r="G266" s="6199"/>
      <c r="H266" s="6199"/>
      <c r="I266" s="6199"/>
      <c r="J266" s="6199"/>
      <c r="K266" s="1978"/>
    </row>
    <row r="267" spans="1:11">
      <c r="A267" s="554"/>
      <c r="B267" s="5891"/>
      <c r="C267" s="532"/>
      <c r="D267" s="576"/>
      <c r="E267" s="584"/>
      <c r="F267" s="575"/>
      <c r="G267" s="575"/>
      <c r="H267" s="575"/>
      <c r="I267" s="575"/>
      <c r="J267" s="575">
        <v>1500</v>
      </c>
      <c r="K267" s="2035">
        <f>K265+J267</f>
        <v>15449327</v>
      </c>
    </row>
    <row r="268" spans="1:11">
      <c r="A268" s="557"/>
      <c r="B268" s="5892"/>
      <c r="C268" s="556" t="s">
        <v>796</v>
      </c>
      <c r="D268" s="6211" t="s">
        <v>1496</v>
      </c>
      <c r="E268" s="974" t="s">
        <v>1497</v>
      </c>
      <c r="F268" s="6198"/>
      <c r="G268" s="6198">
        <v>42300</v>
      </c>
      <c r="H268" s="6198"/>
      <c r="I268" s="6198"/>
      <c r="J268" s="6207"/>
      <c r="K268" s="1977">
        <f>K267-G268</f>
        <v>15407027</v>
      </c>
    </row>
    <row r="269" spans="1:11">
      <c r="A269" s="554"/>
      <c r="B269" s="5893"/>
      <c r="C269" s="477" t="s">
        <v>2298</v>
      </c>
      <c r="D269" s="6195" t="s">
        <v>38</v>
      </c>
      <c r="E269" s="6197"/>
      <c r="F269" s="6199"/>
      <c r="G269" s="6199"/>
      <c r="H269" s="6199"/>
      <c r="I269" s="6199"/>
      <c r="J269" s="6208"/>
      <c r="K269" s="1978"/>
    </row>
    <row r="270" spans="1:11">
      <c r="A270" s="554"/>
      <c r="B270" s="5891"/>
      <c r="C270" s="532"/>
      <c r="D270" s="576"/>
      <c r="E270" s="582"/>
      <c r="F270" s="577"/>
      <c r="G270" s="577"/>
      <c r="H270" s="600"/>
      <c r="I270" s="577"/>
      <c r="J270" s="604">
        <v>750</v>
      </c>
      <c r="K270" s="1978">
        <f>K268+J270</f>
        <v>15407777</v>
      </c>
    </row>
    <row r="271" spans="1:11">
      <c r="A271" s="557"/>
      <c r="B271" s="6196"/>
      <c r="C271" s="517" t="s">
        <v>815</v>
      </c>
      <c r="D271" s="6194" t="s">
        <v>160</v>
      </c>
      <c r="E271" s="6196" t="s">
        <v>162</v>
      </c>
      <c r="F271" s="6198"/>
      <c r="G271" s="6198">
        <v>528438</v>
      </c>
      <c r="H271" s="6198"/>
      <c r="I271" s="6198"/>
      <c r="J271" s="595"/>
      <c r="K271" s="2195">
        <f>K270-G271</f>
        <v>14879339</v>
      </c>
    </row>
    <row r="272" spans="1:11">
      <c r="A272" s="557"/>
      <c r="B272" s="6196"/>
      <c r="C272" s="563" t="s">
        <v>849</v>
      </c>
      <c r="D272" s="6195" t="s">
        <v>850</v>
      </c>
      <c r="E272" s="6197"/>
      <c r="F272" s="6199"/>
      <c r="G272" s="6199"/>
      <c r="H272" s="6199"/>
      <c r="I272" s="6199"/>
      <c r="J272" s="559"/>
      <c r="K272" s="2195"/>
    </row>
    <row r="273" spans="1:11">
      <c r="A273" s="557"/>
      <c r="B273" s="6196"/>
      <c r="C273" s="532"/>
      <c r="D273" s="576"/>
      <c r="E273" s="582"/>
      <c r="F273" s="575"/>
      <c r="G273" s="575"/>
      <c r="H273" s="600"/>
      <c r="I273" s="577"/>
      <c r="J273" s="585">
        <v>1800</v>
      </c>
      <c r="K273" s="6219">
        <f>K271+J273</f>
        <v>14881139</v>
      </c>
    </row>
    <row r="274" spans="1:11">
      <c r="A274" s="557"/>
      <c r="B274" s="5892"/>
      <c r="C274" s="556" t="s">
        <v>869</v>
      </c>
      <c r="D274" s="6194" t="s">
        <v>160</v>
      </c>
      <c r="E274" s="6196" t="s">
        <v>162</v>
      </c>
      <c r="F274" s="6198"/>
      <c r="G274" s="6198">
        <v>297368</v>
      </c>
      <c r="H274" s="534"/>
      <c r="I274" s="6198"/>
      <c r="J274" s="595"/>
      <c r="K274" s="1977">
        <f>K273-G274</f>
        <v>14583771</v>
      </c>
    </row>
    <row r="275" spans="1:11">
      <c r="A275" s="554"/>
      <c r="B275" s="5893"/>
      <c r="C275" s="555" t="s">
        <v>1781</v>
      </c>
      <c r="D275" s="6195" t="s">
        <v>850</v>
      </c>
      <c r="E275" s="6197"/>
      <c r="F275" s="6199"/>
      <c r="G275" s="6199"/>
      <c r="H275" s="515"/>
      <c r="I275" s="6199"/>
      <c r="J275" s="559"/>
      <c r="K275" s="1978"/>
    </row>
    <row r="276" spans="1:11">
      <c r="A276" s="554"/>
      <c r="B276" s="5891"/>
      <c r="C276" s="532"/>
      <c r="D276" s="576"/>
      <c r="E276" s="582"/>
      <c r="F276" s="577"/>
      <c r="G276" s="577"/>
      <c r="H276" s="600"/>
      <c r="I276" s="577"/>
      <c r="J276" s="585">
        <v>1650</v>
      </c>
      <c r="K276" s="1978">
        <f>K274+J276</f>
        <v>14585421</v>
      </c>
    </row>
    <row r="277" spans="1:11">
      <c r="A277" s="557"/>
      <c r="B277" s="5892"/>
      <c r="C277" s="474" t="s">
        <v>821</v>
      </c>
      <c r="D277" s="6194" t="s">
        <v>790</v>
      </c>
      <c r="E277" s="6196" t="s">
        <v>877</v>
      </c>
      <c r="F277" s="6198"/>
      <c r="G277" s="6202">
        <v>221184</v>
      </c>
      <c r="H277" s="537"/>
      <c r="I277" s="1975"/>
      <c r="J277" s="595"/>
      <c r="K277" s="1977">
        <f>K276-G277</f>
        <v>14364237</v>
      </c>
    </row>
    <row r="278" spans="1:11">
      <c r="A278" s="554"/>
      <c r="B278" s="5893"/>
      <c r="C278" s="477" t="s">
        <v>827</v>
      </c>
      <c r="D278" s="6195" t="s">
        <v>304</v>
      </c>
      <c r="E278" s="6197"/>
      <c r="F278" s="6199"/>
      <c r="G278" s="6203"/>
      <c r="H278" s="515"/>
      <c r="I278" s="1976"/>
      <c r="J278" s="595"/>
      <c r="K278" s="1978"/>
    </row>
    <row r="279" spans="1:11">
      <c r="A279" s="554"/>
      <c r="B279" s="5891"/>
      <c r="C279" s="532"/>
      <c r="D279" s="576"/>
      <c r="E279" s="582"/>
      <c r="F279" s="577"/>
      <c r="G279" s="577"/>
      <c r="H279" s="600"/>
      <c r="I279" s="2034"/>
      <c r="J279" s="585">
        <v>1800</v>
      </c>
      <c r="K279" s="1978">
        <f>K277+J279</f>
        <v>14366037</v>
      </c>
    </row>
    <row r="280" spans="1:11">
      <c r="A280" s="557"/>
      <c r="B280" s="5892"/>
      <c r="C280" s="474" t="s">
        <v>815</v>
      </c>
      <c r="D280" s="6194" t="s">
        <v>790</v>
      </c>
      <c r="E280" s="974" t="s">
        <v>877</v>
      </c>
      <c r="F280" s="6198"/>
      <c r="G280" s="6202">
        <v>8029</v>
      </c>
      <c r="H280" s="534"/>
      <c r="I280" s="1975"/>
      <c r="J280" s="595"/>
      <c r="K280" s="1977">
        <f>K279-G280</f>
        <v>14358008</v>
      </c>
    </row>
    <row r="281" spans="1:11">
      <c r="A281" s="554"/>
      <c r="B281" s="5893"/>
      <c r="C281" s="477" t="s">
        <v>828</v>
      </c>
      <c r="D281" s="6195" t="s">
        <v>304</v>
      </c>
      <c r="E281" s="6205"/>
      <c r="F281" s="6199"/>
      <c r="G281" s="6203"/>
      <c r="H281" s="515"/>
      <c r="I281" s="1976"/>
      <c r="J281" s="595"/>
      <c r="K281" s="1978"/>
    </row>
    <row r="282" spans="1:11">
      <c r="A282" s="554"/>
      <c r="B282" s="5891"/>
      <c r="C282" s="532"/>
      <c r="D282" s="576"/>
      <c r="E282" s="582"/>
      <c r="F282" s="577"/>
      <c r="G282" s="577"/>
      <c r="H282" s="600"/>
      <c r="I282" s="2034"/>
      <c r="J282" s="585">
        <v>1800</v>
      </c>
      <c r="K282" s="1978">
        <f>K280+J282</f>
        <v>14359808</v>
      </c>
    </row>
    <row r="283" spans="1:11">
      <c r="A283" s="557"/>
      <c r="B283" s="5892"/>
      <c r="C283" s="525" t="s">
        <v>781</v>
      </c>
      <c r="D283" s="6211" t="s">
        <v>790</v>
      </c>
      <c r="E283" s="6196" t="s">
        <v>877</v>
      </c>
      <c r="F283" s="6198"/>
      <c r="G283" s="6198">
        <v>26990</v>
      </c>
      <c r="H283" s="537"/>
      <c r="I283" s="1975"/>
      <c r="J283" s="595"/>
      <c r="K283" s="1977">
        <f>K282-G283</f>
        <v>14332818</v>
      </c>
    </row>
    <row r="284" spans="1:11">
      <c r="A284" s="554"/>
      <c r="B284" s="5893"/>
      <c r="C284" s="539" t="s">
        <v>789</v>
      </c>
      <c r="D284" s="540" t="s">
        <v>304</v>
      </c>
      <c r="E284" s="6197"/>
      <c r="F284" s="6199"/>
      <c r="G284" s="6199"/>
      <c r="H284" s="515"/>
      <c r="I284" s="1976"/>
      <c r="J284" s="595"/>
      <c r="K284" s="1978"/>
    </row>
    <row r="285" spans="1:11">
      <c r="A285" s="554"/>
      <c r="B285" s="5891"/>
      <c r="C285" s="532"/>
      <c r="D285" s="576"/>
      <c r="E285" s="582"/>
      <c r="F285" s="577"/>
      <c r="G285" s="577"/>
      <c r="H285" s="600"/>
      <c r="I285" s="2034"/>
      <c r="J285" s="585">
        <v>1500</v>
      </c>
      <c r="K285" s="2035">
        <f>K283+J285</f>
        <v>14334318</v>
      </c>
    </row>
    <row r="286" spans="1:11">
      <c r="A286" s="557"/>
      <c r="B286" s="5892"/>
      <c r="C286" s="525" t="s">
        <v>2021</v>
      </c>
      <c r="D286" s="6211" t="s">
        <v>790</v>
      </c>
      <c r="E286" s="6196" t="s">
        <v>877</v>
      </c>
      <c r="F286" s="6198"/>
      <c r="G286" s="6198">
        <v>38500</v>
      </c>
      <c r="H286" s="537"/>
      <c r="I286" s="1975"/>
      <c r="J286" s="595"/>
      <c r="K286" s="1977">
        <f>K285-G286</f>
        <v>14295818</v>
      </c>
    </row>
    <row r="287" spans="1:11">
      <c r="A287" s="554"/>
      <c r="B287" s="5893"/>
      <c r="C287" s="539" t="s">
        <v>1981</v>
      </c>
      <c r="D287" s="540" t="s">
        <v>304</v>
      </c>
      <c r="E287" s="6197"/>
      <c r="F287" s="6199"/>
      <c r="G287" s="6199"/>
      <c r="H287" s="515"/>
      <c r="I287" s="1976"/>
      <c r="J287" s="595"/>
      <c r="K287" s="1978"/>
    </row>
    <row r="288" spans="1:11">
      <c r="A288" s="554"/>
      <c r="B288" s="5891"/>
      <c r="C288" s="532"/>
      <c r="D288" s="576"/>
      <c r="E288" s="582"/>
      <c r="F288" s="577"/>
      <c r="G288" s="577"/>
      <c r="H288" s="600"/>
      <c r="I288" s="2034"/>
      <c r="J288" s="585">
        <v>750</v>
      </c>
      <c r="K288" s="1978">
        <f>K286+J288</f>
        <v>14296568</v>
      </c>
    </row>
    <row r="289" spans="1:11">
      <c r="A289" s="557"/>
      <c r="B289" s="5892"/>
      <c r="C289" s="525" t="s">
        <v>2218</v>
      </c>
      <c r="D289" s="6211" t="s">
        <v>790</v>
      </c>
      <c r="E289" s="6196" t="s">
        <v>877</v>
      </c>
      <c r="F289" s="6198"/>
      <c r="G289" s="6198">
        <v>42300</v>
      </c>
      <c r="H289" s="537"/>
      <c r="I289" s="1975"/>
      <c r="J289" s="595"/>
      <c r="K289" s="1977">
        <f>K288-G289</f>
        <v>14254268</v>
      </c>
    </row>
    <row r="290" spans="1:11">
      <c r="A290" s="554"/>
      <c r="B290" s="5893"/>
      <c r="C290" s="539" t="s">
        <v>2219</v>
      </c>
      <c r="D290" s="540" t="s">
        <v>304</v>
      </c>
      <c r="E290" s="6197"/>
      <c r="F290" s="6199"/>
      <c r="G290" s="6199"/>
      <c r="H290" s="515"/>
      <c r="I290" s="1976"/>
      <c r="J290" s="595"/>
      <c r="K290" s="1978"/>
    </row>
    <row r="291" spans="1:11">
      <c r="A291" s="554"/>
      <c r="B291" s="5891"/>
      <c r="C291" s="532"/>
      <c r="D291" s="576"/>
      <c r="E291" s="582"/>
      <c r="F291" s="577"/>
      <c r="G291" s="577"/>
      <c r="H291" s="600"/>
      <c r="I291" s="2034"/>
      <c r="J291" s="585">
        <v>750</v>
      </c>
      <c r="K291" s="1978">
        <f>K289+J291</f>
        <v>14255018</v>
      </c>
    </row>
    <row r="292" spans="1:11">
      <c r="A292" s="525"/>
      <c r="B292" s="5892"/>
      <c r="C292" s="556" t="s">
        <v>869</v>
      </c>
      <c r="D292" s="6194" t="s">
        <v>838</v>
      </c>
      <c r="E292" s="6196" t="s">
        <v>877</v>
      </c>
      <c r="F292" s="6198"/>
      <c r="G292" s="6198">
        <v>25000</v>
      </c>
      <c r="H292" s="6198"/>
      <c r="I292" s="6198"/>
      <c r="J292" s="595"/>
      <c r="K292" s="1977">
        <f>K291-G292</f>
        <v>14230018</v>
      </c>
    </row>
    <row r="293" spans="1:11">
      <c r="A293" s="554"/>
      <c r="B293" s="5893"/>
      <c r="C293" s="555" t="s">
        <v>1782</v>
      </c>
      <c r="D293" s="6195" t="s">
        <v>304</v>
      </c>
      <c r="E293" s="6197"/>
      <c r="F293" s="6199"/>
      <c r="G293" s="6199"/>
      <c r="H293" s="6199"/>
      <c r="I293" s="6199"/>
      <c r="J293" s="559"/>
      <c r="K293" s="1978"/>
    </row>
    <row r="294" spans="1:11">
      <c r="A294" s="554"/>
      <c r="B294" s="5891"/>
      <c r="C294" s="532"/>
      <c r="D294" s="576"/>
      <c r="E294" s="582"/>
      <c r="F294" s="577"/>
      <c r="G294" s="577"/>
      <c r="H294" s="600"/>
      <c r="I294" s="577"/>
      <c r="J294" s="604">
        <v>1650</v>
      </c>
      <c r="K294" s="1978">
        <f>K292+J294</f>
        <v>14231668</v>
      </c>
    </row>
    <row r="295" spans="1:11">
      <c r="A295" s="557"/>
      <c r="B295" s="5892"/>
      <c r="C295" s="474" t="s">
        <v>815</v>
      </c>
      <c r="D295" s="485" t="s">
        <v>1847</v>
      </c>
      <c r="E295" s="6196" t="s">
        <v>1848</v>
      </c>
      <c r="F295" s="6198"/>
      <c r="G295" s="6198">
        <v>645234</v>
      </c>
      <c r="H295" s="6214"/>
      <c r="I295" s="6198"/>
      <c r="J295" s="6207"/>
      <c r="K295" s="1977">
        <f>K294-G295</f>
        <v>13586434</v>
      </c>
    </row>
    <row r="296" spans="1:11">
      <c r="A296" s="554"/>
      <c r="B296" s="5893"/>
      <c r="C296" s="461" t="s">
        <v>1846</v>
      </c>
      <c r="D296" s="486" t="s">
        <v>1819</v>
      </c>
      <c r="E296" s="6197"/>
      <c r="F296" s="6199"/>
      <c r="G296" s="6199"/>
      <c r="H296" s="6215"/>
      <c r="I296" s="6199"/>
      <c r="J296" s="6208"/>
      <c r="K296" s="1978"/>
    </row>
    <row r="297" spans="1:11">
      <c r="A297" s="554"/>
      <c r="B297" s="5891"/>
      <c r="C297" s="532"/>
      <c r="D297" s="602"/>
      <c r="E297" s="605"/>
      <c r="F297" s="577"/>
      <c r="G297" s="577"/>
      <c r="H297" s="600"/>
      <c r="I297" s="577"/>
      <c r="J297" s="604">
        <v>1800</v>
      </c>
      <c r="K297" s="2035">
        <f>K295+J297</f>
        <v>13588234</v>
      </c>
    </row>
    <row r="298" spans="1:11">
      <c r="A298" s="557"/>
      <c r="B298" s="5892"/>
      <c r="C298" s="517" t="s">
        <v>1716</v>
      </c>
      <c r="D298" s="485" t="s">
        <v>1847</v>
      </c>
      <c r="E298" s="6196" t="s">
        <v>1848</v>
      </c>
      <c r="F298" s="6202"/>
      <c r="G298" s="6202">
        <v>42300</v>
      </c>
      <c r="H298" s="537"/>
      <c r="I298" s="1975"/>
      <c r="J298" s="595"/>
      <c r="K298" s="1977">
        <f>K297-G298</f>
        <v>13545934</v>
      </c>
    </row>
    <row r="299" spans="1:11">
      <c r="A299" s="554"/>
      <c r="B299" s="5893"/>
      <c r="C299" s="555" t="s">
        <v>1890</v>
      </c>
      <c r="D299" s="486" t="s">
        <v>1819</v>
      </c>
      <c r="E299" s="6197"/>
      <c r="F299" s="6203"/>
      <c r="G299" s="6203"/>
      <c r="H299" s="515"/>
      <c r="I299" s="1976"/>
      <c r="J299" s="595"/>
      <c r="K299" s="1978"/>
    </row>
    <row r="300" spans="1:11">
      <c r="A300" s="554"/>
      <c r="B300" s="5891"/>
      <c r="C300" s="532"/>
      <c r="D300" s="576"/>
      <c r="E300" s="582"/>
      <c r="F300" s="577"/>
      <c r="G300" s="577"/>
      <c r="H300" s="600"/>
      <c r="I300" s="2034"/>
      <c r="J300" s="585">
        <v>750</v>
      </c>
      <c r="K300" s="1978">
        <f>K298+J300</f>
        <v>13546684</v>
      </c>
    </row>
    <row r="301" spans="1:11">
      <c r="A301" s="557"/>
      <c r="B301" s="5892"/>
      <c r="C301" s="556" t="s">
        <v>821</v>
      </c>
      <c r="D301" s="6194" t="s">
        <v>1339</v>
      </c>
      <c r="E301" s="1136" t="s">
        <v>1347</v>
      </c>
      <c r="F301" s="6198"/>
      <c r="G301" s="6198">
        <v>85666</v>
      </c>
      <c r="H301" s="534"/>
      <c r="I301" s="6198"/>
      <c r="J301" s="2070"/>
      <c r="K301" s="1977">
        <f>K300-G301</f>
        <v>13461018</v>
      </c>
    </row>
    <row r="302" spans="1:11">
      <c r="A302" s="554"/>
      <c r="B302" s="5893"/>
      <c r="C302" s="555" t="s">
        <v>1338</v>
      </c>
      <c r="D302" s="6195" t="s">
        <v>304</v>
      </c>
      <c r="E302" s="6205"/>
      <c r="F302" s="6199"/>
      <c r="G302" s="6199"/>
      <c r="H302" s="515"/>
      <c r="I302" s="6199"/>
      <c r="J302" s="2070"/>
      <c r="K302" s="1978"/>
    </row>
    <row r="303" spans="1:11">
      <c r="A303" s="554"/>
      <c r="B303" s="5891"/>
      <c r="C303" s="532"/>
      <c r="D303" s="576"/>
      <c r="E303" s="582"/>
      <c r="F303" s="577"/>
      <c r="G303" s="577"/>
      <c r="H303" s="600"/>
      <c r="I303" s="577"/>
      <c r="J303" s="585">
        <v>1800</v>
      </c>
      <c r="K303" s="1978">
        <f>K301+J303</f>
        <v>13462818</v>
      </c>
    </row>
    <row r="304" spans="1:11">
      <c r="A304" s="557"/>
      <c r="B304" s="5892"/>
      <c r="C304" s="556" t="s">
        <v>869</v>
      </c>
      <c r="D304" s="6194" t="s">
        <v>1339</v>
      </c>
      <c r="E304" s="1136" t="s">
        <v>1347</v>
      </c>
      <c r="F304" s="6198"/>
      <c r="G304" s="6198">
        <v>52500</v>
      </c>
      <c r="H304" s="537"/>
      <c r="I304" s="6198"/>
      <c r="J304" s="595"/>
      <c r="K304" s="1977">
        <f>K303-G304</f>
        <v>13410318</v>
      </c>
    </row>
    <row r="305" spans="1:11">
      <c r="A305" s="554"/>
      <c r="B305" s="5893"/>
      <c r="C305" s="555" t="s">
        <v>1433</v>
      </c>
      <c r="D305" s="6195" t="s">
        <v>304</v>
      </c>
      <c r="E305" s="6205"/>
      <c r="F305" s="6199"/>
      <c r="G305" s="6199"/>
      <c r="H305" s="515"/>
      <c r="I305" s="6199"/>
      <c r="J305" s="559"/>
      <c r="K305" s="1978"/>
    </row>
    <row r="306" spans="1:11">
      <c r="A306" s="554"/>
      <c r="B306" s="5891"/>
      <c r="C306" s="532"/>
      <c r="D306" s="576"/>
      <c r="E306" s="582"/>
      <c r="F306" s="577"/>
      <c r="G306" s="577"/>
      <c r="H306" s="600"/>
      <c r="I306" s="577"/>
      <c r="J306" s="585">
        <v>1650</v>
      </c>
      <c r="K306" s="1978">
        <f>K304+J306</f>
        <v>13411968</v>
      </c>
    </row>
    <row r="307" spans="1:11">
      <c r="A307" s="557"/>
      <c r="B307" s="5892"/>
      <c r="C307" s="474" t="s">
        <v>821</v>
      </c>
      <c r="D307" s="6194" t="s">
        <v>2061</v>
      </c>
      <c r="E307" s="6196" t="s">
        <v>2062</v>
      </c>
      <c r="F307" s="6198"/>
      <c r="G307" s="1975">
        <v>161249</v>
      </c>
      <c r="H307" s="537"/>
      <c r="I307" s="1975"/>
      <c r="J307" s="595"/>
      <c r="K307" s="1977">
        <f>K306-G307</f>
        <v>13250719</v>
      </c>
    </row>
    <row r="308" spans="1:11">
      <c r="A308" s="554"/>
      <c r="B308" s="5893"/>
      <c r="C308" s="477" t="s">
        <v>2056</v>
      </c>
      <c r="D308" s="6195" t="s">
        <v>1804</v>
      </c>
      <c r="E308" s="6197"/>
      <c r="F308" s="6199"/>
      <c r="G308" s="1976"/>
      <c r="H308" s="515"/>
      <c r="I308" s="1976"/>
      <c r="J308" s="595"/>
      <c r="K308" s="1978"/>
    </row>
    <row r="309" spans="1:11">
      <c r="A309" s="554"/>
      <c r="B309" s="5891"/>
      <c r="C309" s="532"/>
      <c r="D309" s="576"/>
      <c r="E309" s="582"/>
      <c r="F309" s="577"/>
      <c r="G309" s="2034"/>
      <c r="H309" s="600"/>
      <c r="I309" s="2034"/>
      <c r="J309" s="585">
        <v>1800</v>
      </c>
      <c r="K309" s="2080">
        <f>K307+J309</f>
        <v>13252519</v>
      </c>
    </row>
    <row r="310" spans="1:11">
      <c r="A310" s="557"/>
      <c r="B310" s="5892"/>
      <c r="C310" s="474" t="s">
        <v>815</v>
      </c>
      <c r="D310" s="6194" t="s">
        <v>2061</v>
      </c>
      <c r="E310" s="6196" t="s">
        <v>2062</v>
      </c>
      <c r="F310" s="6198"/>
      <c r="G310" s="1975">
        <v>174213</v>
      </c>
      <c r="H310" s="534"/>
      <c r="I310" s="1975"/>
      <c r="J310" s="595"/>
      <c r="K310" s="1977">
        <f>K309-G310</f>
        <v>13078306</v>
      </c>
    </row>
    <row r="311" spans="1:11">
      <c r="A311" s="554"/>
      <c r="B311" s="5893"/>
      <c r="C311" s="477" t="s">
        <v>2057</v>
      </c>
      <c r="D311" s="6195" t="s">
        <v>1804</v>
      </c>
      <c r="E311" s="6197"/>
      <c r="F311" s="6199"/>
      <c r="G311" s="1976"/>
      <c r="H311" s="515"/>
      <c r="I311" s="1976"/>
      <c r="J311" s="595"/>
      <c r="K311" s="1978"/>
    </row>
    <row r="312" spans="1:11">
      <c r="A312" s="554"/>
      <c r="B312" s="5891"/>
      <c r="C312" s="532"/>
      <c r="D312" s="576"/>
      <c r="E312" s="582"/>
      <c r="F312" s="577"/>
      <c r="G312" s="2034"/>
      <c r="H312" s="600"/>
      <c r="I312" s="2034"/>
      <c r="J312" s="585">
        <v>1800</v>
      </c>
      <c r="K312" s="1978">
        <f>K310+J312</f>
        <v>13080106</v>
      </c>
    </row>
    <row r="313" spans="1:11">
      <c r="A313" s="525" t="s">
        <v>356</v>
      </c>
      <c r="B313" s="5892"/>
      <c r="C313" s="525" t="s">
        <v>796</v>
      </c>
      <c r="D313" s="6194" t="s">
        <v>2061</v>
      </c>
      <c r="E313" s="6196" t="s">
        <v>2062</v>
      </c>
      <c r="F313" s="6198"/>
      <c r="G313" s="1975">
        <v>85300</v>
      </c>
      <c r="H313" s="537"/>
      <c r="I313" s="1975"/>
      <c r="J313" s="595"/>
      <c r="K313" s="1977">
        <f>K312-G313</f>
        <v>12994806</v>
      </c>
    </row>
    <row r="314" spans="1:11">
      <c r="A314" s="554"/>
      <c r="B314" s="5893"/>
      <c r="C314" s="539" t="s">
        <v>2058</v>
      </c>
      <c r="D314" s="6195" t="s">
        <v>1804</v>
      </c>
      <c r="E314" s="6197"/>
      <c r="F314" s="6199"/>
      <c r="G314" s="1976"/>
      <c r="H314" s="515"/>
      <c r="I314" s="1976"/>
      <c r="J314" s="595"/>
      <c r="K314" s="1978"/>
    </row>
    <row r="315" spans="1:11">
      <c r="A315" s="554"/>
      <c r="B315" s="533"/>
      <c r="C315" s="532"/>
      <c r="D315" s="576"/>
      <c r="E315" s="582"/>
      <c r="F315" s="577"/>
      <c r="G315" s="2034"/>
      <c r="H315" s="600"/>
      <c r="I315" s="2034"/>
      <c r="J315" s="585">
        <v>750</v>
      </c>
      <c r="K315" s="1978">
        <f>K313+J315</f>
        <v>12995556</v>
      </c>
    </row>
    <row r="316" spans="1:11">
      <c r="A316" s="557"/>
      <c r="B316" s="5892"/>
      <c r="C316" s="525" t="s">
        <v>796</v>
      </c>
      <c r="D316" s="6194" t="s">
        <v>2061</v>
      </c>
      <c r="E316" s="6196" t="s">
        <v>2062</v>
      </c>
      <c r="F316" s="6198"/>
      <c r="G316" s="1975">
        <v>41300</v>
      </c>
      <c r="H316" s="537"/>
      <c r="I316" s="1975"/>
      <c r="J316" s="595"/>
      <c r="K316" s="1977">
        <f>K315-G316</f>
        <v>12954256</v>
      </c>
    </row>
    <row r="317" spans="1:11">
      <c r="A317" s="554"/>
      <c r="B317" s="5893"/>
      <c r="C317" s="539" t="s">
        <v>2059</v>
      </c>
      <c r="D317" s="6195" t="s">
        <v>1804</v>
      </c>
      <c r="E317" s="6197"/>
      <c r="F317" s="6199"/>
      <c r="G317" s="1976"/>
      <c r="H317" s="515"/>
      <c r="I317" s="1976"/>
      <c r="J317" s="595"/>
      <c r="K317" s="1978"/>
    </row>
    <row r="318" spans="1:11">
      <c r="A318" s="554"/>
      <c r="B318" s="533"/>
      <c r="C318" s="532"/>
      <c r="D318" s="576"/>
      <c r="E318" s="582"/>
      <c r="F318" s="577"/>
      <c r="G318" s="2034"/>
      <c r="H318" s="600"/>
      <c r="I318" s="2034"/>
      <c r="J318" s="585">
        <v>750</v>
      </c>
      <c r="K318" s="2035">
        <f>K316+J318</f>
        <v>12955006</v>
      </c>
    </row>
    <row r="319" spans="1:11">
      <c r="A319" s="557"/>
      <c r="B319" s="5892"/>
      <c r="C319" s="556" t="s">
        <v>869</v>
      </c>
      <c r="D319" s="6194" t="s">
        <v>2061</v>
      </c>
      <c r="E319" s="6196" t="s">
        <v>2062</v>
      </c>
      <c r="F319" s="6198"/>
      <c r="G319" s="6198">
        <v>46415</v>
      </c>
      <c r="H319" s="6198"/>
      <c r="I319" s="6198"/>
      <c r="J319" s="595"/>
      <c r="K319" s="1977">
        <f>K318-G319</f>
        <v>12908591</v>
      </c>
    </row>
    <row r="320" spans="1:11">
      <c r="A320" s="554"/>
      <c r="B320" s="5893"/>
      <c r="C320" s="555" t="s">
        <v>2060</v>
      </c>
      <c r="D320" s="6195" t="s">
        <v>1804</v>
      </c>
      <c r="E320" s="6197"/>
      <c r="F320" s="6199"/>
      <c r="G320" s="6199"/>
      <c r="H320" s="6199"/>
      <c r="I320" s="6199"/>
      <c r="J320" s="559"/>
      <c r="K320" s="1978"/>
    </row>
    <row r="321" spans="1:11">
      <c r="A321" s="554"/>
      <c r="B321" s="5891"/>
      <c r="C321" s="532"/>
      <c r="D321" s="576"/>
      <c r="E321" s="582"/>
      <c r="F321" s="577"/>
      <c r="G321" s="577"/>
      <c r="H321" s="600"/>
      <c r="I321" s="577"/>
      <c r="J321" s="604">
        <v>1650</v>
      </c>
      <c r="K321" s="1978">
        <f>K319+J321</f>
        <v>12910241</v>
      </c>
    </row>
    <row r="322" spans="1:11">
      <c r="A322" s="557"/>
      <c r="B322" s="5892"/>
      <c r="C322" s="556" t="s">
        <v>869</v>
      </c>
      <c r="D322" s="485" t="s">
        <v>46</v>
      </c>
      <c r="E322" s="6196"/>
      <c r="F322" s="6198"/>
      <c r="G322" s="6198"/>
      <c r="H322" s="6198">
        <v>206850</v>
      </c>
      <c r="I322" s="6198"/>
      <c r="J322" s="595"/>
      <c r="K322" s="1977">
        <f>K321-H322</f>
        <v>12703391</v>
      </c>
    </row>
    <row r="323" spans="1:11">
      <c r="A323" s="554"/>
      <c r="B323" s="5893"/>
      <c r="C323" s="555" t="s">
        <v>1778</v>
      </c>
      <c r="D323" s="519" t="s">
        <v>2084</v>
      </c>
      <c r="E323" s="6197"/>
      <c r="F323" s="6199"/>
      <c r="G323" s="6199"/>
      <c r="H323" s="515"/>
      <c r="I323" s="6199"/>
      <c r="J323" s="559"/>
      <c r="K323" s="1978"/>
    </row>
    <row r="324" spans="1:11">
      <c r="A324" s="554"/>
      <c r="B324" s="5891"/>
      <c r="C324" s="532"/>
      <c r="D324" s="576"/>
      <c r="E324" s="582"/>
      <c r="F324" s="577"/>
      <c r="G324" s="577"/>
      <c r="H324" s="600"/>
      <c r="I324" s="577"/>
      <c r="J324" s="585">
        <v>1650</v>
      </c>
      <c r="K324" s="1978">
        <f>K322+J324</f>
        <v>12705041</v>
      </c>
    </row>
    <row r="325" spans="1:11">
      <c r="A325" s="557"/>
      <c r="B325" s="5892"/>
      <c r="C325" s="556" t="s">
        <v>869</v>
      </c>
      <c r="D325" s="485" t="s">
        <v>267</v>
      </c>
      <c r="E325" s="6196" t="s">
        <v>271</v>
      </c>
      <c r="F325" s="6198"/>
      <c r="G325" s="6198">
        <v>341500</v>
      </c>
      <c r="H325" s="6198"/>
      <c r="I325" s="6198"/>
      <c r="J325" s="6207"/>
      <c r="K325" s="1977">
        <f>K324-G325</f>
        <v>12363541</v>
      </c>
    </row>
    <row r="326" spans="1:11">
      <c r="A326" s="554"/>
      <c r="B326" s="5893"/>
      <c r="C326" s="555" t="s">
        <v>2162</v>
      </c>
      <c r="D326" s="486" t="s">
        <v>304</v>
      </c>
      <c r="E326" s="6197"/>
      <c r="F326" s="6199"/>
      <c r="G326" s="6203"/>
      <c r="H326" s="6199"/>
      <c r="I326" s="6199"/>
      <c r="J326" s="6208"/>
      <c r="K326" s="1978"/>
    </row>
    <row r="327" spans="1:11">
      <c r="A327" s="554"/>
      <c r="B327" s="5891"/>
      <c r="C327" s="532"/>
      <c r="D327" s="576"/>
      <c r="E327" s="582"/>
      <c r="F327" s="577"/>
      <c r="G327" s="577"/>
      <c r="H327" s="600"/>
      <c r="I327" s="577"/>
      <c r="J327" s="604">
        <v>1650</v>
      </c>
      <c r="K327" s="1978">
        <f>K325+J327</f>
        <v>12365191</v>
      </c>
    </row>
    <row r="328" spans="1:11">
      <c r="A328" s="557"/>
      <c r="B328" s="5892"/>
      <c r="C328" s="562" t="s">
        <v>815</v>
      </c>
      <c r="D328" s="6194" t="s">
        <v>2135</v>
      </c>
      <c r="E328" s="6196" t="s">
        <v>2137</v>
      </c>
      <c r="F328" s="6198"/>
      <c r="G328" s="6198">
        <v>244566</v>
      </c>
      <c r="H328" s="6198"/>
      <c r="I328" s="6198"/>
      <c r="J328" s="6207"/>
      <c r="K328" s="1977">
        <f>K327-G328</f>
        <v>12120625</v>
      </c>
    </row>
    <row r="329" spans="1:11">
      <c r="A329" s="554"/>
      <c r="B329" s="5893"/>
      <c r="C329" s="553" t="s">
        <v>2154</v>
      </c>
      <c r="D329" s="6195" t="s">
        <v>2136</v>
      </c>
      <c r="E329" s="6197"/>
      <c r="F329" s="6199"/>
      <c r="G329" s="6199"/>
      <c r="H329" s="6199"/>
      <c r="I329" s="6199"/>
      <c r="J329" s="6208"/>
      <c r="K329" s="1978"/>
    </row>
    <row r="330" spans="1:11">
      <c r="A330" s="554"/>
      <c r="B330" s="5891"/>
      <c r="C330" s="532"/>
      <c r="D330" s="576"/>
      <c r="E330" s="582"/>
      <c r="F330" s="577"/>
      <c r="G330" s="577"/>
      <c r="H330" s="600"/>
      <c r="I330" s="577"/>
      <c r="J330" s="604">
        <v>1800</v>
      </c>
      <c r="K330" s="1978">
        <f>K328+J330</f>
        <v>12122425</v>
      </c>
    </row>
    <row r="331" spans="1:11">
      <c r="A331" s="557"/>
      <c r="B331" s="5892"/>
      <c r="C331" s="556" t="s">
        <v>796</v>
      </c>
      <c r="D331" s="6194" t="s">
        <v>2135</v>
      </c>
      <c r="E331" s="6196" t="s">
        <v>2137</v>
      </c>
      <c r="F331" s="6198"/>
      <c r="G331" s="6198">
        <v>42300</v>
      </c>
      <c r="H331" s="6198"/>
      <c r="I331" s="6198"/>
      <c r="J331" s="6207"/>
      <c r="K331" s="1977">
        <f>K330-G331</f>
        <v>12080125</v>
      </c>
    </row>
    <row r="332" spans="1:11">
      <c r="A332" s="554"/>
      <c r="B332" s="5893"/>
      <c r="C332" s="477" t="s">
        <v>2133</v>
      </c>
      <c r="D332" s="6195" t="s">
        <v>2136</v>
      </c>
      <c r="E332" s="6197"/>
      <c r="F332" s="6199"/>
      <c r="G332" s="6199"/>
      <c r="H332" s="6199"/>
      <c r="I332" s="6199"/>
      <c r="J332" s="6208"/>
      <c r="K332" s="1978"/>
    </row>
    <row r="333" spans="1:11">
      <c r="A333" s="554"/>
      <c r="B333" s="5891"/>
      <c r="C333" s="532"/>
      <c r="D333" s="576"/>
      <c r="E333" s="582"/>
      <c r="F333" s="577"/>
      <c r="G333" s="577"/>
      <c r="H333" s="600"/>
      <c r="I333" s="577"/>
      <c r="J333" s="604">
        <v>750</v>
      </c>
      <c r="K333" s="1978">
        <f>K331+J333</f>
        <v>12080875</v>
      </c>
    </row>
    <row r="334" spans="1:11">
      <c r="A334" s="557"/>
      <c r="B334" s="5892"/>
      <c r="C334" s="556" t="s">
        <v>796</v>
      </c>
      <c r="D334" s="6194" t="s">
        <v>2135</v>
      </c>
      <c r="E334" s="6196" t="s">
        <v>2137</v>
      </c>
      <c r="F334" s="6198"/>
      <c r="G334" s="6198">
        <v>42300</v>
      </c>
      <c r="H334" s="6198"/>
      <c r="I334" s="6198"/>
      <c r="J334" s="6207"/>
      <c r="K334" s="1977">
        <f>K333-G334</f>
        <v>12038575</v>
      </c>
    </row>
    <row r="335" spans="1:11">
      <c r="A335" s="554"/>
      <c r="B335" s="5893"/>
      <c r="C335" s="477" t="s">
        <v>2134</v>
      </c>
      <c r="D335" s="6195" t="s">
        <v>2136</v>
      </c>
      <c r="E335" s="6197"/>
      <c r="F335" s="6199"/>
      <c r="G335" s="6199"/>
      <c r="H335" s="6199"/>
      <c r="I335" s="6199"/>
      <c r="J335" s="6208"/>
      <c r="K335" s="1978"/>
    </row>
    <row r="336" spans="1:11">
      <c r="A336" s="554"/>
      <c r="B336" s="5891"/>
      <c r="C336" s="532"/>
      <c r="D336" s="576"/>
      <c r="E336" s="582"/>
      <c r="F336" s="577"/>
      <c r="G336" s="577"/>
      <c r="H336" s="600"/>
      <c r="I336" s="577"/>
      <c r="J336" s="604">
        <v>750</v>
      </c>
      <c r="K336" s="1978">
        <f>K334+J336</f>
        <v>12039325</v>
      </c>
    </row>
    <row r="337" spans="1:11">
      <c r="A337" s="557"/>
      <c r="B337" s="5892"/>
      <c r="C337" s="556" t="s">
        <v>869</v>
      </c>
      <c r="D337" s="6194" t="s">
        <v>2135</v>
      </c>
      <c r="E337" s="6196" t="s">
        <v>2137</v>
      </c>
      <c r="F337" s="6198"/>
      <c r="G337" s="6198">
        <v>55006</v>
      </c>
      <c r="H337" s="6198"/>
      <c r="I337" s="6198"/>
      <c r="J337" s="6207"/>
      <c r="K337" s="1977">
        <f>K336-G337</f>
        <v>11984319</v>
      </c>
    </row>
    <row r="338" spans="1:11">
      <c r="A338" s="554"/>
      <c r="B338" s="5893"/>
      <c r="C338" s="555" t="s">
        <v>2155</v>
      </c>
      <c r="D338" s="6195" t="s">
        <v>2136</v>
      </c>
      <c r="E338" s="6197"/>
      <c r="F338" s="6199"/>
      <c r="G338" s="6199"/>
      <c r="H338" s="6199"/>
      <c r="I338" s="6199"/>
      <c r="J338" s="6208"/>
      <c r="K338" s="1978"/>
    </row>
    <row r="339" spans="1:11">
      <c r="A339" s="554"/>
      <c r="B339" s="5891"/>
      <c r="C339" s="532"/>
      <c r="D339" s="576"/>
      <c r="E339" s="582"/>
      <c r="F339" s="577"/>
      <c r="G339" s="577"/>
      <c r="H339" s="600"/>
      <c r="I339" s="577"/>
      <c r="J339" s="604">
        <v>1650</v>
      </c>
      <c r="K339" s="1978">
        <f>K337+J339</f>
        <v>11985969</v>
      </c>
    </row>
    <row r="340" spans="1:11">
      <c r="A340" s="557"/>
      <c r="B340" s="5892"/>
      <c r="C340" s="556" t="s">
        <v>815</v>
      </c>
      <c r="D340" s="6194" t="s">
        <v>2131</v>
      </c>
      <c r="E340" s="6196" t="s">
        <v>2132</v>
      </c>
      <c r="F340" s="6206"/>
      <c r="G340" s="6198">
        <v>145119</v>
      </c>
      <c r="H340" s="6198"/>
      <c r="I340" s="6198"/>
      <c r="J340" s="595"/>
      <c r="K340" s="1977">
        <f>K339-G340</f>
        <v>11840850</v>
      </c>
    </row>
    <row r="341" spans="1:11">
      <c r="A341" s="554"/>
      <c r="B341" s="5893"/>
      <c r="C341" s="555" t="s">
        <v>2328</v>
      </c>
      <c r="D341" s="6195" t="s">
        <v>1819</v>
      </c>
      <c r="E341" s="6197"/>
      <c r="F341" s="6199"/>
      <c r="G341" s="6199"/>
      <c r="H341" s="6199"/>
      <c r="I341" s="6199"/>
      <c r="J341" s="559"/>
      <c r="K341" s="1978"/>
    </row>
    <row r="342" spans="1:11">
      <c r="A342" s="554"/>
      <c r="B342" s="5891"/>
      <c r="C342" s="532"/>
      <c r="D342" s="576"/>
      <c r="E342" s="582"/>
      <c r="F342" s="575"/>
      <c r="G342" s="575"/>
      <c r="H342" s="600"/>
      <c r="I342" s="577"/>
      <c r="J342" s="585">
        <v>1800</v>
      </c>
      <c r="K342" s="1978">
        <f>K340+J342</f>
        <v>11842650</v>
      </c>
    </row>
    <row r="343" spans="1:11">
      <c r="A343" s="557"/>
      <c r="B343" s="5892"/>
      <c r="C343" s="556" t="s">
        <v>2329</v>
      </c>
      <c r="D343" s="6194" t="s">
        <v>2131</v>
      </c>
      <c r="E343" s="6196" t="s">
        <v>2132</v>
      </c>
      <c r="F343" s="6198"/>
      <c r="G343" s="6198">
        <v>44099</v>
      </c>
      <c r="H343" s="537"/>
      <c r="I343" s="6198"/>
      <c r="J343" s="595"/>
      <c r="K343" s="1977">
        <f>K342-G343</f>
        <v>11798551</v>
      </c>
    </row>
    <row r="344" spans="1:11">
      <c r="A344" s="554"/>
      <c r="B344" s="5893"/>
      <c r="C344" s="555" t="s">
        <v>2330</v>
      </c>
      <c r="D344" s="6195" t="s">
        <v>1819</v>
      </c>
      <c r="E344" s="6197"/>
      <c r="F344" s="6199"/>
      <c r="G344" s="6199"/>
      <c r="H344" s="515"/>
      <c r="I344" s="6199"/>
      <c r="J344" s="559"/>
      <c r="K344" s="1978"/>
    </row>
    <row r="345" spans="1:11">
      <c r="A345" s="554"/>
      <c r="B345" s="5891"/>
      <c r="C345" s="532"/>
      <c r="D345" s="576"/>
      <c r="E345" s="582"/>
      <c r="F345" s="577"/>
      <c r="G345" s="577"/>
      <c r="H345" s="600"/>
      <c r="I345" s="577"/>
      <c r="J345" s="585">
        <v>1500</v>
      </c>
      <c r="K345" s="1978">
        <f>K343+J345</f>
        <v>11800051</v>
      </c>
    </row>
    <row r="346" spans="1:11">
      <c r="A346" s="525"/>
      <c r="B346" s="5892"/>
      <c r="C346" s="556" t="s">
        <v>1710</v>
      </c>
      <c r="D346" s="485"/>
      <c r="E346" s="6196"/>
      <c r="F346" s="6206"/>
      <c r="G346" s="6198"/>
      <c r="H346" s="6198"/>
      <c r="I346" s="6198">
        <v>50940</v>
      </c>
      <c r="J346" s="595"/>
      <c r="K346" s="1977">
        <f>K345-I346</f>
        <v>11749111</v>
      </c>
    </row>
    <row r="347" spans="1:11">
      <c r="A347" s="554"/>
      <c r="B347" s="5893"/>
      <c r="C347" s="555" t="s">
        <v>2333</v>
      </c>
      <c r="D347" s="486"/>
      <c r="E347" s="6197"/>
      <c r="F347" s="6199"/>
      <c r="G347" s="6199"/>
      <c r="H347" s="6199"/>
      <c r="I347" s="6199"/>
      <c r="J347" s="559"/>
      <c r="K347" s="1978"/>
    </row>
    <row r="348" spans="1:11">
      <c r="A348" s="554"/>
      <c r="B348" s="5891"/>
      <c r="C348" s="532"/>
      <c r="D348" s="576"/>
      <c r="E348" s="582"/>
      <c r="F348" s="575"/>
      <c r="G348" s="577"/>
      <c r="H348" s="600"/>
      <c r="I348" s="577"/>
      <c r="J348" s="585">
        <v>1500</v>
      </c>
      <c r="K348" s="2080">
        <f>K346+J348</f>
        <v>11750611</v>
      </c>
    </row>
    <row r="349" spans="1:11">
      <c r="A349" s="557"/>
      <c r="B349" s="5892"/>
      <c r="C349" s="556" t="s">
        <v>781</v>
      </c>
      <c r="D349" s="6194" t="s">
        <v>1255</v>
      </c>
      <c r="E349" s="6196" t="s">
        <v>1256</v>
      </c>
      <c r="F349" s="6198"/>
      <c r="G349" s="6198"/>
      <c r="H349" s="537"/>
      <c r="I349" s="6198">
        <v>59340</v>
      </c>
      <c r="J349" s="595"/>
      <c r="K349" s="1977">
        <f>K348-I349</f>
        <v>11691271</v>
      </c>
    </row>
    <row r="350" spans="1:11">
      <c r="A350" s="554"/>
      <c r="B350" s="5893"/>
      <c r="C350" s="555" t="s">
        <v>1161</v>
      </c>
      <c r="D350" s="6195" t="s">
        <v>746</v>
      </c>
      <c r="E350" s="6197"/>
      <c r="F350" s="6199"/>
      <c r="G350" s="6199"/>
      <c r="H350" s="515"/>
      <c r="I350" s="6199"/>
      <c r="J350" s="595"/>
      <c r="K350" s="1978"/>
    </row>
    <row r="351" spans="1:11">
      <c r="A351" s="554"/>
      <c r="B351" s="5891"/>
      <c r="C351" s="532"/>
      <c r="D351" s="576"/>
      <c r="E351" s="582"/>
      <c r="F351" s="577"/>
      <c r="G351" s="577"/>
      <c r="H351" s="600"/>
      <c r="I351" s="577"/>
      <c r="J351" s="585">
        <v>1500</v>
      </c>
      <c r="K351" s="1978">
        <f>K349+J351</f>
        <v>11692771</v>
      </c>
    </row>
    <row r="352" spans="1:11">
      <c r="A352" s="9515"/>
      <c r="B352" s="5892"/>
      <c r="C352" s="556" t="s">
        <v>781</v>
      </c>
      <c r="D352" s="6194" t="s">
        <v>1255</v>
      </c>
      <c r="E352" s="6196" t="s">
        <v>1256</v>
      </c>
      <c r="F352" s="6198"/>
      <c r="G352" s="6198"/>
      <c r="H352" s="537"/>
      <c r="I352" s="6198">
        <v>24140</v>
      </c>
      <c r="J352" s="595"/>
      <c r="K352" s="1977">
        <f>K351-I352</f>
        <v>11668631</v>
      </c>
    </row>
    <row r="353" spans="1:11">
      <c r="A353" s="9516"/>
      <c r="B353" s="5893"/>
      <c r="C353" s="555" t="s">
        <v>2200</v>
      </c>
      <c r="D353" s="6195" t="s">
        <v>746</v>
      </c>
      <c r="E353" s="6197"/>
      <c r="F353" s="6199"/>
      <c r="G353" s="6199"/>
      <c r="H353" s="515"/>
      <c r="I353" s="6199"/>
      <c r="J353" s="595"/>
      <c r="K353" s="1978"/>
    </row>
    <row r="354" spans="1:11">
      <c r="A354" s="554"/>
      <c r="B354" s="5891"/>
      <c r="C354" s="532"/>
      <c r="D354" s="576"/>
      <c r="E354" s="582"/>
      <c r="F354" s="577"/>
      <c r="G354" s="577"/>
      <c r="H354" s="600"/>
      <c r="I354" s="577"/>
      <c r="J354" s="585">
        <v>1500</v>
      </c>
      <c r="K354" s="2035">
        <f>K352+J354</f>
        <v>11670131</v>
      </c>
    </row>
    <row r="355" spans="1:11">
      <c r="A355" s="9515"/>
      <c r="B355" s="5892"/>
      <c r="C355" s="517" t="s">
        <v>1716</v>
      </c>
      <c r="D355" s="6194" t="s">
        <v>2104</v>
      </c>
      <c r="E355" s="6196" t="s">
        <v>1372</v>
      </c>
      <c r="F355" s="6202"/>
      <c r="G355" s="6202">
        <v>70300</v>
      </c>
      <c r="H355" s="537"/>
      <c r="I355" s="6202"/>
      <c r="J355" s="595"/>
      <c r="K355" s="1977">
        <f>K354-G355</f>
        <v>11599831</v>
      </c>
    </row>
    <row r="356" spans="1:11">
      <c r="A356" s="9516"/>
      <c r="B356" s="5893"/>
      <c r="C356" s="555" t="s">
        <v>1077</v>
      </c>
      <c r="D356" s="6195" t="s">
        <v>1804</v>
      </c>
      <c r="E356" s="6197"/>
      <c r="F356" s="6203"/>
      <c r="G356" s="1976"/>
      <c r="H356" s="515"/>
      <c r="I356" s="1976"/>
      <c r="J356" s="595"/>
      <c r="K356" s="1978"/>
    </row>
    <row r="357" spans="1:11">
      <c r="A357" s="554"/>
      <c r="B357" s="533"/>
      <c r="C357" s="532"/>
      <c r="D357" s="576"/>
      <c r="E357" s="582"/>
      <c r="F357" s="577"/>
      <c r="G357" s="2034"/>
      <c r="H357" s="600"/>
      <c r="I357" s="2034"/>
      <c r="J357" s="585">
        <v>750</v>
      </c>
      <c r="K357" s="1978">
        <f>K355+J357</f>
        <v>11600581</v>
      </c>
    </row>
    <row r="358" spans="1:11">
      <c r="A358" s="9515"/>
      <c r="B358" s="5892"/>
      <c r="C358" s="497" t="s">
        <v>815</v>
      </c>
      <c r="D358" s="6194" t="s">
        <v>200</v>
      </c>
      <c r="E358" s="6196"/>
      <c r="F358" s="6198"/>
      <c r="G358" s="6198"/>
      <c r="H358" s="6198">
        <v>224353</v>
      </c>
      <c r="I358" s="1975"/>
      <c r="J358" s="595"/>
      <c r="K358" s="1977">
        <f>K357-H358</f>
        <v>11376228</v>
      </c>
    </row>
    <row r="359" spans="1:11">
      <c r="A359" s="9516"/>
      <c r="B359" s="5893"/>
      <c r="C359" s="497" t="s">
        <v>1789</v>
      </c>
      <c r="D359" s="6195"/>
      <c r="E359" s="6197"/>
      <c r="F359" s="6199"/>
      <c r="G359" s="6199"/>
      <c r="H359" s="6199"/>
      <c r="I359" s="1976"/>
      <c r="J359" s="595"/>
      <c r="K359" s="1978"/>
    </row>
    <row r="360" spans="1:11">
      <c r="A360" s="554"/>
      <c r="B360" s="5891"/>
      <c r="C360" s="532"/>
      <c r="D360" s="576"/>
      <c r="E360" s="582"/>
      <c r="F360" s="577"/>
      <c r="G360" s="577"/>
      <c r="H360" s="600"/>
      <c r="I360" s="2034"/>
      <c r="J360" s="585">
        <v>1800</v>
      </c>
      <c r="K360" s="1978">
        <f>K358+J360</f>
        <v>11378028</v>
      </c>
    </row>
    <row r="361" spans="1:11">
      <c r="A361" s="9515"/>
      <c r="B361" s="5892"/>
      <c r="C361" s="457" t="s">
        <v>781</v>
      </c>
      <c r="D361" s="6194" t="s">
        <v>200</v>
      </c>
      <c r="E361" s="1136"/>
      <c r="F361" s="6198"/>
      <c r="G361" s="6198"/>
      <c r="H361" s="537">
        <v>24140</v>
      </c>
      <c r="I361" s="6198"/>
      <c r="J361" s="595"/>
      <c r="K361" s="1977">
        <f>K360-H361</f>
        <v>11353888</v>
      </c>
    </row>
    <row r="362" spans="1:11">
      <c r="A362" s="9516"/>
      <c r="B362" s="5893"/>
      <c r="C362" s="461" t="s">
        <v>1691</v>
      </c>
      <c r="D362" s="6195"/>
      <c r="E362" s="6205"/>
      <c r="F362" s="6199"/>
      <c r="G362" s="6199"/>
      <c r="H362" s="515"/>
      <c r="I362" s="6199"/>
      <c r="J362" s="595"/>
      <c r="K362" s="1978"/>
    </row>
    <row r="363" spans="1:11">
      <c r="A363" s="554"/>
      <c r="B363" s="5891"/>
      <c r="C363" s="532"/>
      <c r="D363" s="576"/>
      <c r="E363" s="582"/>
      <c r="F363" s="577"/>
      <c r="G363" s="577"/>
      <c r="H363" s="600"/>
      <c r="I363" s="577"/>
      <c r="J363" s="585">
        <v>1500</v>
      </c>
      <c r="K363" s="2080">
        <f>K361+J363</f>
        <v>11355388</v>
      </c>
    </row>
    <row r="364" spans="1:11">
      <c r="A364" s="9515"/>
      <c r="B364" s="5892"/>
      <c r="C364" s="474" t="s">
        <v>815</v>
      </c>
      <c r="D364" s="6194" t="s">
        <v>46</v>
      </c>
      <c r="E364" s="6196"/>
      <c r="F364" s="6198"/>
      <c r="G364" s="6198"/>
      <c r="H364" s="537"/>
      <c r="I364" s="6198">
        <v>5206135</v>
      </c>
      <c r="J364" s="595"/>
      <c r="K364" s="1977">
        <f>K363-I364</f>
        <v>6149253</v>
      </c>
    </row>
    <row r="365" spans="1:11">
      <c r="A365" s="9516"/>
      <c r="B365" s="5893"/>
      <c r="C365" s="477" t="s">
        <v>889</v>
      </c>
      <c r="D365" s="6195"/>
      <c r="E365" s="6197"/>
      <c r="F365" s="6199"/>
      <c r="G365" s="6199"/>
      <c r="H365" s="515"/>
      <c r="I365" s="6199"/>
      <c r="J365" s="559"/>
      <c r="K365" s="1978"/>
    </row>
    <row r="366" spans="1:11">
      <c r="A366" s="554"/>
      <c r="B366" s="5891"/>
      <c r="C366" s="532"/>
      <c r="D366" s="576"/>
      <c r="E366" s="582"/>
      <c r="F366" s="600"/>
      <c r="G366" s="600"/>
      <c r="H366" s="600"/>
      <c r="I366" s="600"/>
      <c r="J366" s="604">
        <v>1800</v>
      </c>
      <c r="K366" s="1978">
        <f>K364+J366</f>
        <v>6151053</v>
      </c>
    </row>
    <row r="367" spans="1:11">
      <c r="A367" s="9515"/>
      <c r="B367" s="5892"/>
      <c r="C367" s="556" t="s">
        <v>1710</v>
      </c>
      <c r="D367" s="485" t="s">
        <v>46</v>
      </c>
      <c r="E367" s="6196"/>
      <c r="F367" s="6206"/>
      <c r="G367" s="6198"/>
      <c r="H367" s="6198"/>
      <c r="I367" s="6198">
        <v>357140</v>
      </c>
      <c r="J367" s="595"/>
      <c r="K367" s="1977">
        <f>K366-I367</f>
        <v>5793913</v>
      </c>
    </row>
    <row r="368" spans="1:11">
      <c r="A368" s="9516"/>
      <c r="B368" s="5893"/>
      <c r="C368" s="555" t="s">
        <v>1772</v>
      </c>
      <c r="D368" s="486"/>
      <c r="E368" s="6197"/>
      <c r="F368" s="6199"/>
      <c r="G368" s="6199"/>
      <c r="H368" s="6199"/>
      <c r="I368" s="6199"/>
      <c r="J368" s="559"/>
      <c r="K368" s="1978"/>
    </row>
    <row r="369" spans="1:11">
      <c r="A369" s="554"/>
      <c r="B369" s="5891"/>
      <c r="C369" s="532"/>
      <c r="D369" s="576"/>
      <c r="E369" s="582"/>
      <c r="F369" s="575"/>
      <c r="G369" s="577"/>
      <c r="H369" s="600"/>
      <c r="I369" s="577"/>
      <c r="J369" s="585">
        <v>1500</v>
      </c>
      <c r="K369" s="1978">
        <f>K367+J369</f>
        <v>5795413</v>
      </c>
    </row>
    <row r="370" spans="1:11">
      <c r="A370" s="9515"/>
      <c r="B370" s="5892"/>
      <c r="C370" s="556" t="s">
        <v>869</v>
      </c>
      <c r="D370" s="485" t="s">
        <v>46</v>
      </c>
      <c r="E370" s="974"/>
      <c r="F370" s="6206"/>
      <c r="G370" s="6198"/>
      <c r="H370" s="6198"/>
      <c r="I370" s="6198">
        <v>123528</v>
      </c>
      <c r="J370" s="595"/>
      <c r="K370" s="1977">
        <f>K369-I370</f>
        <v>5671885</v>
      </c>
    </row>
    <row r="371" spans="1:11">
      <c r="A371" s="9516"/>
      <c r="B371" s="5893"/>
      <c r="C371" s="555" t="s">
        <v>1775</v>
      </c>
      <c r="D371" s="519"/>
      <c r="E371" s="6197"/>
      <c r="F371" s="6199"/>
      <c r="G371" s="6199"/>
      <c r="H371" s="6199"/>
      <c r="I371" s="6199"/>
      <c r="J371" s="559"/>
      <c r="K371" s="1978"/>
    </row>
    <row r="372" spans="1:11">
      <c r="A372" s="554"/>
      <c r="B372" s="533"/>
      <c r="C372" s="532"/>
      <c r="D372" s="576"/>
      <c r="E372" s="582"/>
      <c r="F372" s="575"/>
      <c r="G372" s="600"/>
      <c r="H372" s="600"/>
      <c r="I372" s="577"/>
      <c r="J372" s="585">
        <v>1650</v>
      </c>
      <c r="K372" s="2035">
        <f>K370+J372</f>
        <v>5673535</v>
      </c>
    </row>
    <row r="373" spans="1:11">
      <c r="A373" s="9515"/>
      <c r="B373" s="5892"/>
      <c r="C373" s="556" t="s">
        <v>869</v>
      </c>
      <c r="D373" s="485" t="s">
        <v>46</v>
      </c>
      <c r="E373" s="6196"/>
      <c r="F373" s="6206"/>
      <c r="G373" s="6198"/>
      <c r="H373" s="6198"/>
      <c r="I373" s="6198">
        <v>93729</v>
      </c>
      <c r="J373" s="595"/>
      <c r="K373" s="1977">
        <f>K372-I373</f>
        <v>5579806</v>
      </c>
    </row>
    <row r="374" spans="1:11">
      <c r="A374" s="9516"/>
      <c r="B374" s="5893"/>
      <c r="C374" s="555" t="s">
        <v>1776</v>
      </c>
      <c r="D374" s="519"/>
      <c r="E374" s="6197"/>
      <c r="F374" s="6199"/>
      <c r="G374" s="6199"/>
      <c r="H374" s="6199"/>
      <c r="I374" s="6199"/>
      <c r="J374" s="559"/>
      <c r="K374" s="1978"/>
    </row>
    <row r="375" spans="1:11">
      <c r="A375" s="554"/>
      <c r="B375" s="5893"/>
      <c r="C375" s="532"/>
      <c r="D375" s="576"/>
      <c r="E375" s="582"/>
      <c r="F375" s="575"/>
      <c r="G375" s="575"/>
      <c r="H375" s="600"/>
      <c r="I375" s="577"/>
      <c r="J375" s="585">
        <v>1650</v>
      </c>
      <c r="K375" s="1978">
        <f>K373+J375</f>
        <v>5581456</v>
      </c>
    </row>
    <row r="376" spans="1:11">
      <c r="A376" s="9515"/>
      <c r="B376" s="5892"/>
      <c r="C376" s="556" t="s">
        <v>869</v>
      </c>
      <c r="D376" s="485" t="s">
        <v>46</v>
      </c>
      <c r="E376" s="6196"/>
      <c r="F376" s="6206"/>
      <c r="G376" s="6198"/>
      <c r="H376" s="534"/>
      <c r="I376" s="6198">
        <v>865303</v>
      </c>
      <c r="J376" s="595"/>
      <c r="K376" s="1977">
        <f>K375-I376</f>
        <v>4716153</v>
      </c>
    </row>
    <row r="377" spans="1:11">
      <c r="A377" s="9516"/>
      <c r="B377" s="5893"/>
      <c r="C377" s="555" t="s">
        <v>1777</v>
      </c>
      <c r="D377" s="519"/>
      <c r="E377" s="6197"/>
      <c r="F377" s="6199"/>
      <c r="G377" s="6199"/>
      <c r="H377" s="515"/>
      <c r="I377" s="6199"/>
      <c r="J377" s="559"/>
      <c r="K377" s="1978"/>
    </row>
    <row r="378" spans="1:11">
      <c r="A378" s="554"/>
      <c r="B378" s="5893"/>
      <c r="C378" s="532"/>
      <c r="D378" s="576"/>
      <c r="E378" s="582"/>
      <c r="F378" s="577"/>
      <c r="G378" s="577"/>
      <c r="H378" s="600"/>
      <c r="I378" s="577"/>
      <c r="J378" s="585">
        <v>1650</v>
      </c>
      <c r="K378" s="1978">
        <f>K376+J378</f>
        <v>4717803</v>
      </c>
    </row>
    <row r="379" spans="1:11">
      <c r="A379" s="9515"/>
      <c r="B379" s="5892"/>
      <c r="C379" s="556" t="s">
        <v>2326</v>
      </c>
      <c r="D379" s="485" t="s">
        <v>46</v>
      </c>
      <c r="E379" s="974"/>
      <c r="F379" s="6206"/>
      <c r="G379" s="6198"/>
      <c r="H379" s="6198"/>
      <c r="I379" s="6198">
        <v>176360</v>
      </c>
      <c r="J379" s="595"/>
      <c r="K379" s="1977">
        <f>K378-I379</f>
        <v>4541443</v>
      </c>
    </row>
    <row r="380" spans="1:11">
      <c r="A380" s="9516"/>
      <c r="B380" s="5893"/>
      <c r="C380" s="555" t="s">
        <v>1779</v>
      </c>
      <c r="D380" s="6195"/>
      <c r="E380" s="6205"/>
      <c r="F380" s="6199"/>
      <c r="G380" s="6199"/>
      <c r="H380" s="6199"/>
      <c r="I380" s="6199"/>
      <c r="J380" s="559"/>
      <c r="K380" s="1978"/>
    </row>
    <row r="381" spans="1:11">
      <c r="A381" s="554"/>
      <c r="B381" s="5891"/>
      <c r="C381" s="532"/>
      <c r="D381" s="576"/>
      <c r="E381" s="582"/>
      <c r="F381" s="575"/>
      <c r="G381" s="575"/>
      <c r="H381" s="600"/>
      <c r="I381" s="577"/>
      <c r="J381" s="585">
        <v>1650</v>
      </c>
      <c r="K381" s="1978">
        <f>K379+J381</f>
        <v>4543093</v>
      </c>
    </row>
    <row r="382" spans="1:11">
      <c r="A382" s="9515"/>
      <c r="B382" s="5892"/>
      <c r="C382" s="556" t="s">
        <v>2327</v>
      </c>
      <c r="D382" s="485" t="s">
        <v>46</v>
      </c>
      <c r="E382" s="1136"/>
      <c r="F382" s="6206"/>
      <c r="G382" s="6198"/>
      <c r="H382" s="534"/>
      <c r="I382" s="6198">
        <v>38860</v>
      </c>
      <c r="J382" s="464"/>
      <c r="K382" s="1977">
        <f>K381-I382</f>
        <v>4504233</v>
      </c>
    </row>
    <row r="383" spans="1:11">
      <c r="A383" s="9516"/>
      <c r="B383" s="5893"/>
      <c r="C383" s="555" t="s">
        <v>1780</v>
      </c>
      <c r="D383" s="6195"/>
      <c r="E383" s="6205"/>
      <c r="F383" s="6199"/>
      <c r="G383" s="6199"/>
      <c r="H383" s="515"/>
      <c r="I383" s="6199"/>
      <c r="J383" s="559"/>
      <c r="K383" s="1978"/>
    </row>
    <row r="384" spans="1:11">
      <c r="A384" s="554"/>
      <c r="B384" s="5893"/>
      <c r="C384" s="532"/>
      <c r="D384" s="576"/>
      <c r="E384" s="582"/>
      <c r="F384" s="577"/>
      <c r="G384" s="577"/>
      <c r="H384" s="600"/>
      <c r="I384" s="577"/>
      <c r="J384" s="585">
        <v>1650</v>
      </c>
      <c r="K384" s="1978">
        <f>K382+J384</f>
        <v>4505883</v>
      </c>
    </row>
    <row r="385" spans="1:11">
      <c r="A385" s="9515"/>
      <c r="B385" s="5892"/>
      <c r="C385" s="545" t="s">
        <v>1109</v>
      </c>
      <c r="D385" s="6224" t="s">
        <v>1745</v>
      </c>
      <c r="E385" s="974" t="s">
        <v>1746</v>
      </c>
      <c r="F385" s="6220"/>
      <c r="G385" s="6220">
        <v>502500</v>
      </c>
      <c r="H385" s="537"/>
      <c r="I385" s="9492"/>
      <c r="J385" s="595"/>
      <c r="K385" s="1977">
        <f>K384-G385</f>
        <v>4003383</v>
      </c>
    </row>
    <row r="386" spans="1:11">
      <c r="A386" s="9516"/>
      <c r="B386" s="5893"/>
      <c r="C386" s="538" t="s">
        <v>1501</v>
      </c>
      <c r="D386" s="6223" t="s">
        <v>38</v>
      </c>
      <c r="E386" s="6222"/>
      <c r="F386" s="6221"/>
      <c r="G386" s="6221"/>
      <c r="H386" s="515"/>
      <c r="I386" s="9493"/>
      <c r="J386" s="559"/>
      <c r="K386" s="1978"/>
    </row>
    <row r="387" spans="1:11">
      <c r="A387" s="554"/>
      <c r="B387" s="5891"/>
      <c r="C387" s="532"/>
      <c r="D387" s="576"/>
      <c r="E387" s="582"/>
      <c r="F387" s="577"/>
      <c r="G387" s="577"/>
      <c r="H387" s="600"/>
      <c r="I387" s="577"/>
      <c r="J387" s="604">
        <v>1800</v>
      </c>
      <c r="K387" s="1978">
        <f>K385+J387</f>
        <v>4005183</v>
      </c>
    </row>
    <row r="388" spans="1:11">
      <c r="A388" s="9515"/>
      <c r="B388" s="5892" t="s">
        <v>2370</v>
      </c>
      <c r="C388" s="556" t="s">
        <v>591</v>
      </c>
      <c r="D388" s="6225"/>
      <c r="E388" s="6230"/>
      <c r="F388" s="6228">
        <v>25000000</v>
      </c>
      <c r="G388" s="5888"/>
      <c r="H388" s="5888"/>
      <c r="I388" s="5888"/>
      <c r="J388" s="5913"/>
      <c r="K388" s="1977">
        <f>K387+F388</f>
        <v>29005183</v>
      </c>
    </row>
    <row r="389" spans="1:11">
      <c r="A389" s="9516"/>
      <c r="B389" s="5893"/>
      <c r="C389" s="555"/>
      <c r="D389" s="486"/>
      <c r="E389" s="6227"/>
      <c r="F389" s="6231"/>
      <c r="G389" s="5889"/>
      <c r="H389" s="5889"/>
      <c r="I389" s="5889"/>
      <c r="J389" s="5914"/>
      <c r="K389" s="1978"/>
    </row>
    <row r="390" spans="1:11">
      <c r="A390" s="554"/>
      <c r="B390" s="5893"/>
      <c r="C390" s="532"/>
      <c r="D390" s="576"/>
      <c r="E390" s="605"/>
      <c r="F390" s="577"/>
      <c r="G390" s="577"/>
      <c r="H390" s="586"/>
      <c r="I390" s="577"/>
      <c r="J390" s="585"/>
      <c r="K390" s="1978"/>
    </row>
    <row r="391" spans="1:11">
      <c r="A391" s="9515"/>
      <c r="B391" s="5892"/>
      <c r="C391" s="556" t="s">
        <v>869</v>
      </c>
      <c r="D391" s="485" t="s">
        <v>1847</v>
      </c>
      <c r="E391" s="6226" t="s">
        <v>1848</v>
      </c>
      <c r="F391" s="6228"/>
      <c r="G391" s="6228">
        <v>38860</v>
      </c>
      <c r="H391" s="537"/>
      <c r="I391" s="6228"/>
      <c r="J391" s="595"/>
      <c r="K391" s="1977">
        <f>K388-G391</f>
        <v>28966323</v>
      </c>
    </row>
    <row r="392" spans="1:11">
      <c r="A392" s="9516"/>
      <c r="B392" s="5893"/>
      <c r="C392" s="555" t="s">
        <v>1849</v>
      </c>
      <c r="D392" s="486" t="s">
        <v>1819</v>
      </c>
      <c r="E392" s="6227"/>
      <c r="F392" s="6229"/>
      <c r="G392" s="6229"/>
      <c r="H392" s="515"/>
      <c r="I392" s="6229"/>
      <c r="J392" s="559"/>
      <c r="K392" s="1978"/>
    </row>
    <row r="393" spans="1:11">
      <c r="A393" s="554"/>
      <c r="B393" s="5891"/>
      <c r="C393" s="532"/>
      <c r="D393" s="576"/>
      <c r="E393" s="582"/>
      <c r="F393" s="577"/>
      <c r="G393" s="577"/>
      <c r="H393" s="600"/>
      <c r="I393" s="577"/>
      <c r="J393" s="585">
        <v>1650</v>
      </c>
      <c r="K393" s="1978">
        <f>K391+J393</f>
        <v>28967973</v>
      </c>
    </row>
    <row r="394" spans="1:11">
      <c r="A394" s="9515"/>
      <c r="B394" s="5892"/>
      <c r="C394" s="457" t="s">
        <v>781</v>
      </c>
      <c r="D394" s="6234" t="s">
        <v>2193</v>
      </c>
      <c r="E394" s="1136"/>
      <c r="F394" s="6232"/>
      <c r="G394" s="6232"/>
      <c r="H394" s="537"/>
      <c r="I394" s="6232">
        <v>37990</v>
      </c>
      <c r="J394" s="595"/>
      <c r="K394" s="1977">
        <f>K393-I394</f>
        <v>28929983</v>
      </c>
    </row>
    <row r="395" spans="1:11">
      <c r="A395" s="9516"/>
      <c r="B395" s="5893"/>
      <c r="C395" s="461" t="s">
        <v>1830</v>
      </c>
      <c r="D395" s="6235" t="s">
        <v>2194</v>
      </c>
      <c r="E395" s="6236"/>
      <c r="F395" s="6233"/>
      <c r="G395" s="6233"/>
      <c r="H395" s="515"/>
      <c r="I395" s="6233"/>
      <c r="J395" s="595"/>
      <c r="K395" s="1978"/>
    </row>
    <row r="396" spans="1:11">
      <c r="A396" s="554"/>
      <c r="B396" s="5893"/>
      <c r="C396" s="532"/>
      <c r="D396" s="576"/>
      <c r="E396" s="582"/>
      <c r="F396" s="577"/>
      <c r="G396" s="577"/>
      <c r="H396" s="600"/>
      <c r="I396" s="577"/>
      <c r="J396" s="585">
        <v>1500</v>
      </c>
      <c r="K396" s="1978">
        <f>K394+J396</f>
        <v>28931483</v>
      </c>
    </row>
    <row r="397" spans="1:11">
      <c r="A397" s="9515"/>
      <c r="B397" s="5892"/>
      <c r="C397" s="556" t="s">
        <v>815</v>
      </c>
      <c r="D397" s="6237" t="s">
        <v>113</v>
      </c>
      <c r="E397" s="6239" t="s">
        <v>114</v>
      </c>
      <c r="F397" s="6241"/>
      <c r="G397" s="6241"/>
      <c r="H397" s="6241"/>
      <c r="I397" s="6241">
        <v>433359</v>
      </c>
      <c r="J397" s="464"/>
      <c r="K397" s="1977">
        <f>K396-I397</f>
        <v>28498124</v>
      </c>
    </row>
    <row r="398" spans="1:11">
      <c r="A398" s="9516"/>
      <c r="B398" s="5893"/>
      <c r="C398" s="555" t="s">
        <v>2215</v>
      </c>
      <c r="D398" s="6238" t="s">
        <v>46</v>
      </c>
      <c r="E398" s="6240"/>
      <c r="F398" s="6242"/>
      <c r="G398" s="6242"/>
      <c r="H398" s="6242"/>
      <c r="I398" s="6242"/>
      <c r="J398" s="559"/>
      <c r="K398" s="1978"/>
    </row>
    <row r="399" spans="1:11">
      <c r="A399" s="554"/>
      <c r="B399" s="5891"/>
      <c r="C399" s="1795"/>
      <c r="D399" s="576"/>
      <c r="E399" s="582"/>
      <c r="F399" s="577"/>
      <c r="G399" s="577"/>
      <c r="H399" s="600"/>
      <c r="I399" s="577"/>
      <c r="J399" s="604">
        <v>1800</v>
      </c>
      <c r="K399" s="1978">
        <f>K397+J399</f>
        <v>28499924</v>
      </c>
    </row>
    <row r="400" spans="1:11">
      <c r="A400" s="9515"/>
      <c r="B400" s="5892" t="s">
        <v>2371</v>
      </c>
      <c r="C400" s="665" t="s">
        <v>815</v>
      </c>
      <c r="D400" s="6250" t="s">
        <v>2152</v>
      </c>
      <c r="E400" s="6251"/>
      <c r="F400" s="6252"/>
      <c r="G400" s="6243"/>
      <c r="H400" s="1975">
        <v>767723</v>
      </c>
      <c r="I400" s="1975"/>
      <c r="J400" s="595"/>
      <c r="K400" s="1977">
        <f>K399-H400</f>
        <v>27732201</v>
      </c>
    </row>
    <row r="401" spans="1:11">
      <c r="A401" s="9516"/>
      <c r="B401" s="5893"/>
      <c r="C401" s="538" t="s">
        <v>1954</v>
      </c>
      <c r="D401" s="6247"/>
      <c r="E401" s="6245"/>
      <c r="F401" s="6244"/>
      <c r="G401" s="6244"/>
      <c r="H401" s="1976"/>
      <c r="I401" s="1976"/>
      <c r="J401" s="595"/>
      <c r="K401" s="1978"/>
    </row>
    <row r="402" spans="1:11">
      <c r="A402" s="554"/>
      <c r="B402" s="5893"/>
      <c r="C402" s="528"/>
      <c r="D402" s="576"/>
      <c r="E402" s="582"/>
      <c r="F402" s="577"/>
      <c r="G402" s="577"/>
      <c r="H402" s="2034"/>
      <c r="I402" s="2034"/>
      <c r="J402" s="585">
        <v>1800</v>
      </c>
      <c r="K402" s="1978">
        <f>K400+J402</f>
        <v>27734001</v>
      </c>
    </row>
    <row r="403" spans="1:11">
      <c r="A403" s="9515"/>
      <c r="B403" s="5892"/>
      <c r="C403" s="457" t="s">
        <v>781</v>
      </c>
      <c r="D403" s="6246" t="s">
        <v>2152</v>
      </c>
      <c r="E403" s="1796"/>
      <c r="F403" s="6243"/>
      <c r="G403" s="1960"/>
      <c r="H403" s="537">
        <v>150890</v>
      </c>
      <c r="I403" s="6243"/>
      <c r="J403" s="595"/>
      <c r="K403" s="1977">
        <f>K402-H403</f>
        <v>27583111</v>
      </c>
    </row>
    <row r="404" spans="1:11">
      <c r="A404" s="9516"/>
      <c r="B404" s="5893"/>
      <c r="C404" s="3250" t="s">
        <v>1828</v>
      </c>
      <c r="D404" s="6250"/>
      <c r="E404" s="6251"/>
      <c r="F404" s="6252"/>
      <c r="G404" s="6252"/>
      <c r="H404" s="3253"/>
      <c r="I404" s="6252"/>
      <c r="J404" s="595"/>
      <c r="K404" s="1978"/>
    </row>
    <row r="405" spans="1:11">
      <c r="A405" s="554"/>
      <c r="B405" s="5891"/>
      <c r="C405" s="532"/>
      <c r="D405" s="576"/>
      <c r="E405" s="582"/>
      <c r="F405" s="575"/>
      <c r="G405" s="575"/>
      <c r="H405" s="2200"/>
      <c r="I405" s="575"/>
      <c r="J405" s="585">
        <v>1500</v>
      </c>
      <c r="K405" s="1978">
        <f>K403+J405</f>
        <v>27584611</v>
      </c>
    </row>
    <row r="406" spans="1:11">
      <c r="A406" s="9515"/>
      <c r="B406" s="5892"/>
      <c r="C406" s="480" t="s">
        <v>821</v>
      </c>
      <c r="D406" s="6250" t="s">
        <v>1892</v>
      </c>
      <c r="E406" s="6251" t="s">
        <v>1894</v>
      </c>
      <c r="F406" s="6252"/>
      <c r="G406" s="6252"/>
      <c r="H406" s="2566">
        <v>38237</v>
      </c>
      <c r="I406" s="2566"/>
      <c r="J406" s="595"/>
      <c r="K406" s="1977">
        <f>K405-H406</f>
        <v>27546374</v>
      </c>
    </row>
    <row r="407" spans="1:11">
      <c r="A407" s="9516"/>
      <c r="B407" s="5893"/>
      <c r="C407" s="477" t="s">
        <v>1895</v>
      </c>
      <c r="D407" s="6247" t="s">
        <v>1893</v>
      </c>
      <c r="E407" s="6245"/>
      <c r="F407" s="6244"/>
      <c r="G407" s="6244"/>
      <c r="H407" s="1976"/>
      <c r="I407" s="1976"/>
      <c r="J407" s="595"/>
      <c r="K407" s="1978"/>
    </row>
    <row r="408" spans="1:11">
      <c r="A408" s="554"/>
      <c r="B408" s="5893"/>
      <c r="C408" s="532"/>
      <c r="D408" s="528"/>
      <c r="E408" s="584"/>
      <c r="F408" s="577"/>
      <c r="G408" s="577"/>
      <c r="H408" s="2034"/>
      <c r="I408" s="2034"/>
      <c r="J408" s="585">
        <v>1800</v>
      </c>
      <c r="K408" s="1978">
        <f>K406+J408</f>
        <v>27548174</v>
      </c>
    </row>
    <row r="409" spans="1:11">
      <c r="A409" s="9515"/>
      <c r="B409" s="5892"/>
      <c r="C409" s="665" t="s">
        <v>815</v>
      </c>
      <c r="D409" s="6250" t="s">
        <v>1892</v>
      </c>
      <c r="E409" s="6251" t="s">
        <v>1894</v>
      </c>
      <c r="F409" s="6252"/>
      <c r="G409" s="6243"/>
      <c r="H409" s="1975">
        <v>192660</v>
      </c>
      <c r="I409" s="1975"/>
      <c r="J409" s="595"/>
      <c r="K409" s="1977">
        <f>K408-H409</f>
        <v>27355514</v>
      </c>
    </row>
    <row r="410" spans="1:11">
      <c r="A410" s="9516"/>
      <c r="B410" s="5893"/>
      <c r="C410" s="538" t="s">
        <v>1896</v>
      </c>
      <c r="D410" s="6247" t="s">
        <v>1893</v>
      </c>
      <c r="E410" s="6245"/>
      <c r="F410" s="6244"/>
      <c r="G410" s="6244"/>
      <c r="H410" s="1976"/>
      <c r="I410" s="1976"/>
      <c r="J410" s="595"/>
      <c r="K410" s="1978"/>
    </row>
    <row r="411" spans="1:11">
      <c r="A411" s="554"/>
      <c r="B411" s="5893"/>
      <c r="C411" s="528"/>
      <c r="D411" s="576"/>
      <c r="E411" s="582"/>
      <c r="F411" s="577"/>
      <c r="G411" s="577"/>
      <c r="H411" s="2034"/>
      <c r="I411" s="2034"/>
      <c r="J411" s="585">
        <v>1800</v>
      </c>
      <c r="K411" s="1978">
        <f>K409+J411</f>
        <v>27357314</v>
      </c>
    </row>
    <row r="412" spans="1:11">
      <c r="A412" s="9515"/>
      <c r="B412" s="5892"/>
      <c r="C412" s="499" t="s">
        <v>781</v>
      </c>
      <c r="D412" s="6250" t="s">
        <v>1892</v>
      </c>
      <c r="E412" s="6251" t="s">
        <v>1894</v>
      </c>
      <c r="F412" s="6248"/>
      <c r="G412" s="6248"/>
      <c r="H412" s="1975">
        <v>20390</v>
      </c>
      <c r="I412" s="1975"/>
      <c r="J412" s="595"/>
      <c r="K412" s="1977">
        <f>K411-H412</f>
        <v>27336924</v>
      </c>
    </row>
    <row r="413" spans="1:11">
      <c r="A413" s="9516"/>
      <c r="B413" s="5893"/>
      <c r="C413" s="477" t="s">
        <v>1897</v>
      </c>
      <c r="D413" s="6247" t="s">
        <v>1893</v>
      </c>
      <c r="E413" s="6245"/>
      <c r="F413" s="6249"/>
      <c r="G413" s="6249"/>
      <c r="H413" s="1976"/>
      <c r="I413" s="1976"/>
      <c r="J413" s="595"/>
      <c r="K413" s="1978"/>
    </row>
    <row r="414" spans="1:11">
      <c r="A414" s="554"/>
      <c r="B414" s="5891"/>
      <c r="C414" s="532"/>
      <c r="D414" s="576"/>
      <c r="E414" s="582"/>
      <c r="F414" s="577"/>
      <c r="G414" s="577"/>
      <c r="H414" s="2034"/>
      <c r="I414" s="2034"/>
      <c r="J414" s="585">
        <v>1500</v>
      </c>
      <c r="K414" s="1978">
        <f>K412+J414</f>
        <v>27338424</v>
      </c>
    </row>
    <row r="415" spans="1:11">
      <c r="A415" s="9515"/>
      <c r="B415" s="5892"/>
      <c r="C415" s="499" t="s">
        <v>781</v>
      </c>
      <c r="D415" s="6250" t="s">
        <v>1892</v>
      </c>
      <c r="E415" s="6251" t="s">
        <v>1894</v>
      </c>
      <c r="F415" s="6243"/>
      <c r="G415" s="6243"/>
      <c r="H415" s="1975">
        <v>42140</v>
      </c>
      <c r="I415" s="1975"/>
      <c r="J415" s="595"/>
      <c r="K415" s="1977">
        <f>K414-H415</f>
        <v>27296284</v>
      </c>
    </row>
    <row r="416" spans="1:11">
      <c r="A416" s="9516"/>
      <c r="B416" s="5893"/>
      <c r="C416" s="477" t="s">
        <v>1898</v>
      </c>
      <c r="D416" s="6247" t="s">
        <v>1893</v>
      </c>
      <c r="E416" s="6245"/>
      <c r="F416" s="6244"/>
      <c r="G416" s="6244"/>
      <c r="H416" s="1976"/>
      <c r="I416" s="1976"/>
      <c r="J416" s="595"/>
      <c r="K416" s="1978"/>
    </row>
    <row r="417" spans="1:11">
      <c r="A417" s="554"/>
      <c r="B417" s="5893"/>
      <c r="C417" s="532"/>
      <c r="D417" s="576"/>
      <c r="E417" s="582"/>
      <c r="F417" s="577"/>
      <c r="G417" s="577"/>
      <c r="H417" s="2034"/>
      <c r="I417" s="2034"/>
      <c r="J417" s="585">
        <v>1500</v>
      </c>
      <c r="K417" s="1978">
        <f>K415+J417</f>
        <v>27297784</v>
      </c>
    </row>
    <row r="418" spans="1:11">
      <c r="A418" s="9515"/>
      <c r="B418" s="5892"/>
      <c r="C418" s="556" t="s">
        <v>869</v>
      </c>
      <c r="D418" s="6250" t="s">
        <v>1892</v>
      </c>
      <c r="E418" s="6251" t="s">
        <v>1894</v>
      </c>
      <c r="F418" s="6243"/>
      <c r="G418" s="6243"/>
      <c r="H418" s="1960">
        <v>55065</v>
      </c>
      <c r="I418" s="1960"/>
      <c r="J418" s="6253"/>
      <c r="K418" s="2082">
        <f>K417-H418</f>
        <v>27242719</v>
      </c>
    </row>
    <row r="419" spans="1:11">
      <c r="A419" s="9516"/>
      <c r="B419" s="5893"/>
      <c r="C419" s="555" t="s">
        <v>1903</v>
      </c>
      <c r="D419" s="6247" t="s">
        <v>1893</v>
      </c>
      <c r="E419" s="6245"/>
      <c r="F419" s="6244"/>
      <c r="G419" s="6244"/>
      <c r="H419" s="1961"/>
      <c r="I419" s="1961"/>
      <c r="J419" s="6254"/>
      <c r="K419" s="2083"/>
    </row>
    <row r="420" spans="1:11">
      <c r="A420" s="554"/>
      <c r="B420" s="5891"/>
      <c r="C420" s="532"/>
      <c r="D420" s="576"/>
      <c r="E420" s="582"/>
      <c r="F420" s="600"/>
      <c r="G420" s="600"/>
      <c r="H420" s="600"/>
      <c r="I420" s="600"/>
      <c r="J420" s="585">
        <v>1650</v>
      </c>
      <c r="K420" s="1978">
        <f>K418+J420</f>
        <v>27244369</v>
      </c>
    </row>
    <row r="421" spans="1:11">
      <c r="A421" s="9515"/>
      <c r="B421" s="5892"/>
      <c r="C421" s="556" t="s">
        <v>869</v>
      </c>
      <c r="D421" s="6250" t="s">
        <v>1892</v>
      </c>
      <c r="E421" s="6251" t="s">
        <v>1894</v>
      </c>
      <c r="F421" s="6252"/>
      <c r="G421" s="6243"/>
      <c r="H421" s="6243">
        <v>42160</v>
      </c>
      <c r="I421" s="6243"/>
      <c r="J421" s="923"/>
      <c r="K421" s="1977">
        <f>K420-H421</f>
        <v>27202209</v>
      </c>
    </row>
    <row r="422" spans="1:11">
      <c r="A422" s="9516"/>
      <c r="B422" s="5893"/>
      <c r="C422" s="555" t="s">
        <v>1904</v>
      </c>
      <c r="D422" s="6247" t="s">
        <v>1893</v>
      </c>
      <c r="E422" s="6245"/>
      <c r="F422" s="6244"/>
      <c r="G422" s="6244"/>
      <c r="H422" s="6244"/>
      <c r="I422" s="6244"/>
      <c r="J422" s="460"/>
      <c r="K422" s="1978"/>
    </row>
    <row r="423" spans="1:11">
      <c r="A423" s="554"/>
      <c r="B423" s="5893"/>
      <c r="C423" s="532"/>
      <c r="D423" s="528"/>
      <c r="E423" s="584"/>
      <c r="F423" s="577"/>
      <c r="G423" s="577"/>
      <c r="H423" s="600"/>
      <c r="I423" s="600"/>
      <c r="J423" s="585">
        <v>1650</v>
      </c>
      <c r="K423" s="2035">
        <f>K421+J423</f>
        <v>27203859</v>
      </c>
    </row>
    <row r="424" spans="1:11">
      <c r="A424" s="9515"/>
      <c r="B424" s="5892" t="s">
        <v>2372</v>
      </c>
      <c r="C424" s="474" t="s">
        <v>815</v>
      </c>
      <c r="D424" s="6255" t="s">
        <v>1456</v>
      </c>
      <c r="E424" s="6259" t="s">
        <v>1485</v>
      </c>
      <c r="F424" s="6257"/>
      <c r="G424" s="6257"/>
      <c r="H424" s="6257"/>
      <c r="I424" s="6263">
        <v>242804</v>
      </c>
      <c r="J424" s="6261"/>
      <c r="K424" s="1977">
        <f>K423-I424</f>
        <v>26961055</v>
      </c>
    </row>
    <row r="425" spans="1:11">
      <c r="A425" s="9516"/>
      <c r="B425" s="5893"/>
      <c r="C425" s="477" t="s">
        <v>1512</v>
      </c>
      <c r="D425" s="6256" t="s">
        <v>956</v>
      </c>
      <c r="E425" s="6260"/>
      <c r="F425" s="6258"/>
      <c r="G425" s="6258"/>
      <c r="H425" s="6258"/>
      <c r="I425" s="6264"/>
      <c r="J425" s="6262"/>
      <c r="K425" s="1978"/>
    </row>
    <row r="426" spans="1:11">
      <c r="A426" s="554"/>
      <c r="B426" s="5893"/>
      <c r="C426" s="532"/>
      <c r="D426" s="576"/>
      <c r="E426" s="582"/>
      <c r="F426" s="577"/>
      <c r="G426" s="577"/>
      <c r="H426" s="600"/>
      <c r="I426" s="577"/>
      <c r="J426" s="585">
        <v>1800</v>
      </c>
      <c r="K426" s="1978">
        <f>K424+J426</f>
        <v>26962855</v>
      </c>
    </row>
    <row r="427" spans="1:11">
      <c r="A427" s="9515"/>
      <c r="B427" s="5892"/>
      <c r="C427" s="474" t="s">
        <v>815</v>
      </c>
      <c r="D427" s="6255" t="s">
        <v>1456</v>
      </c>
      <c r="E427" s="6259" t="s">
        <v>1485</v>
      </c>
      <c r="F427" s="6257"/>
      <c r="G427" s="6257"/>
      <c r="H427" s="6257"/>
      <c r="I427" s="6263">
        <v>234404</v>
      </c>
      <c r="J427" s="6261"/>
      <c r="K427" s="1977">
        <f>K426-I427</f>
        <v>26728451</v>
      </c>
    </row>
    <row r="428" spans="1:11">
      <c r="A428" s="9516"/>
      <c r="B428" s="5893"/>
      <c r="C428" s="477" t="s">
        <v>1512</v>
      </c>
      <c r="D428" s="6256" t="s">
        <v>956</v>
      </c>
      <c r="E428" s="6260"/>
      <c r="F428" s="6258"/>
      <c r="G428" s="6258"/>
      <c r="H428" s="6258"/>
      <c r="I428" s="6264"/>
      <c r="J428" s="6262"/>
      <c r="K428" s="1978"/>
    </row>
    <row r="429" spans="1:11">
      <c r="A429" s="554"/>
      <c r="B429" s="5891"/>
      <c r="C429" s="532"/>
      <c r="D429" s="576"/>
      <c r="E429" s="582"/>
      <c r="F429" s="577"/>
      <c r="G429" s="577"/>
      <c r="H429" s="600"/>
      <c r="I429" s="577"/>
      <c r="J429" s="585">
        <v>1800</v>
      </c>
      <c r="K429" s="1978">
        <f>K427+J429</f>
        <v>26730251</v>
      </c>
    </row>
    <row r="430" spans="1:11">
      <c r="A430" s="9515"/>
      <c r="B430" s="5892"/>
      <c r="C430" s="499" t="s">
        <v>781</v>
      </c>
      <c r="D430" s="6270"/>
      <c r="E430" s="6271"/>
      <c r="F430" s="6263"/>
      <c r="G430" s="6263"/>
      <c r="H430" s="1975"/>
      <c r="I430" s="1975">
        <v>90140</v>
      </c>
      <c r="J430" s="595"/>
      <c r="K430" s="2032">
        <f>K429-I430</f>
        <v>26640111</v>
      </c>
    </row>
    <row r="431" spans="1:11">
      <c r="A431" s="9516"/>
      <c r="B431" s="5893"/>
      <c r="C431" s="477" t="s">
        <v>2373</v>
      </c>
      <c r="D431" s="6267"/>
      <c r="E431" s="6265"/>
      <c r="F431" s="6264"/>
      <c r="G431" s="6264"/>
      <c r="H431" s="1976"/>
      <c r="I431" s="1976"/>
      <c r="J431" s="595"/>
      <c r="K431" s="1978"/>
    </row>
    <row r="432" spans="1:11">
      <c r="A432" s="554"/>
      <c r="B432" s="5893"/>
      <c r="C432" s="532"/>
      <c r="D432" s="576"/>
      <c r="E432" s="582"/>
      <c r="F432" s="577"/>
      <c r="G432" s="577"/>
      <c r="H432" s="2034"/>
      <c r="I432" s="2034"/>
      <c r="J432" s="585">
        <v>1500</v>
      </c>
      <c r="K432" s="1978">
        <f>K430+J432</f>
        <v>26641611</v>
      </c>
    </row>
    <row r="433" spans="1:11">
      <c r="A433" s="9515"/>
      <c r="B433" s="5892"/>
      <c r="C433" s="517" t="s">
        <v>1109</v>
      </c>
      <c r="D433" s="6266" t="s">
        <v>1831</v>
      </c>
      <c r="E433" s="6276" t="s">
        <v>717</v>
      </c>
      <c r="F433" s="6263"/>
      <c r="G433" s="6263">
        <v>502500</v>
      </c>
      <c r="H433" s="6263"/>
      <c r="I433" s="6263"/>
      <c r="J433" s="6272"/>
      <c r="K433" s="1977">
        <f>K432-G433</f>
        <v>26139111</v>
      </c>
    </row>
    <row r="434" spans="1:11">
      <c r="A434" s="9516"/>
      <c r="B434" s="5893"/>
      <c r="C434" s="477" t="s">
        <v>1179</v>
      </c>
      <c r="D434" s="6267" t="s">
        <v>250</v>
      </c>
      <c r="E434" s="6277"/>
      <c r="F434" s="6264"/>
      <c r="G434" s="6264"/>
      <c r="H434" s="6264"/>
      <c r="I434" s="6264"/>
      <c r="J434" s="6273"/>
      <c r="K434" s="1978"/>
    </row>
    <row r="435" spans="1:11">
      <c r="A435" s="554"/>
      <c r="B435" s="5893"/>
      <c r="C435" s="1795"/>
      <c r="D435" s="576"/>
      <c r="E435" s="582"/>
      <c r="F435" s="577"/>
      <c r="G435" s="577"/>
      <c r="H435" s="600"/>
      <c r="I435" s="577"/>
      <c r="J435" s="604">
        <v>1800</v>
      </c>
      <c r="K435" s="2035">
        <f>K433+J435</f>
        <v>26140911</v>
      </c>
    </row>
    <row r="436" spans="1:11">
      <c r="A436" s="9515"/>
      <c r="B436" s="5892"/>
      <c r="C436" s="474" t="s">
        <v>815</v>
      </c>
      <c r="D436" s="6266" t="s">
        <v>2340</v>
      </c>
      <c r="E436" s="9741" t="s">
        <v>2341</v>
      </c>
      <c r="F436" s="5888"/>
      <c r="G436" s="5888">
        <v>1155943</v>
      </c>
      <c r="H436" s="5888"/>
      <c r="I436" s="5888"/>
      <c r="J436" s="5913"/>
      <c r="K436" s="5923">
        <f>K435-G436</f>
        <v>24984968</v>
      </c>
    </row>
    <row r="437" spans="1:11">
      <c r="A437" s="9516"/>
      <c r="B437" s="5893"/>
      <c r="C437" s="477" t="s">
        <v>2374</v>
      </c>
      <c r="D437" s="6267" t="s">
        <v>38</v>
      </c>
      <c r="E437" s="9499"/>
      <c r="F437" s="5889"/>
      <c r="G437" s="5889"/>
      <c r="H437" s="5889"/>
      <c r="I437" s="5889"/>
      <c r="J437" s="5914"/>
      <c r="K437" s="5924"/>
    </row>
    <row r="438" spans="1:11">
      <c r="A438" s="554"/>
      <c r="B438" s="5891"/>
      <c r="C438" s="529"/>
      <c r="D438" s="602"/>
      <c r="E438" s="605"/>
      <c r="F438" s="577"/>
      <c r="G438" s="577"/>
      <c r="H438" s="600"/>
      <c r="I438" s="577"/>
      <c r="J438" s="604">
        <v>1800</v>
      </c>
      <c r="K438" s="5924">
        <f>K436+J438</f>
        <v>24986768</v>
      </c>
    </row>
    <row r="439" spans="1:11">
      <c r="A439" s="9515"/>
      <c r="B439" s="5892"/>
      <c r="C439" s="457" t="s">
        <v>781</v>
      </c>
      <c r="D439" s="6274" t="s">
        <v>1167</v>
      </c>
      <c r="E439" s="6276" t="s">
        <v>195</v>
      </c>
      <c r="F439" s="6268"/>
      <c r="G439" s="6268"/>
      <c r="H439" s="943"/>
      <c r="I439" s="6268">
        <v>123140</v>
      </c>
      <c r="J439" s="595"/>
      <c r="K439" s="5923">
        <f>K438-I439</f>
        <v>24863628</v>
      </c>
    </row>
    <row r="440" spans="1:11">
      <c r="A440" s="9516"/>
      <c r="B440" s="5893"/>
      <c r="C440" s="461" t="s">
        <v>1237</v>
      </c>
      <c r="D440" s="6275" t="s">
        <v>38</v>
      </c>
      <c r="E440" s="6277"/>
      <c r="F440" s="6269"/>
      <c r="G440" s="6269"/>
      <c r="H440" s="460"/>
      <c r="I440" s="6269"/>
      <c r="J440" s="595"/>
      <c r="K440" s="5924"/>
    </row>
    <row r="441" spans="1:11">
      <c r="A441" s="554"/>
      <c r="B441" s="5891"/>
      <c r="C441" s="465"/>
      <c r="D441" s="602"/>
      <c r="E441" s="605"/>
      <c r="F441" s="577"/>
      <c r="G441" s="577"/>
      <c r="H441" s="600"/>
      <c r="I441" s="577"/>
      <c r="J441" s="585">
        <v>1500</v>
      </c>
      <c r="K441" s="5926">
        <f>K439+J441</f>
        <v>24865128</v>
      </c>
    </row>
    <row r="442" spans="1:11">
      <c r="A442" s="9515"/>
      <c r="B442" s="5892" t="s">
        <v>2375</v>
      </c>
      <c r="C442" s="457" t="s">
        <v>781</v>
      </c>
      <c r="D442" s="6278" t="s">
        <v>1845</v>
      </c>
      <c r="E442" s="6280"/>
      <c r="F442" s="6282"/>
      <c r="G442" s="6282"/>
      <c r="H442" s="537"/>
      <c r="I442" s="6282">
        <v>206140</v>
      </c>
      <c r="J442" s="595"/>
      <c r="K442" s="5923">
        <f>K441-I442</f>
        <v>24658988</v>
      </c>
    </row>
    <row r="443" spans="1:11">
      <c r="A443" s="9516"/>
      <c r="B443" s="5893"/>
      <c r="C443" s="461" t="s">
        <v>1061</v>
      </c>
      <c r="D443" s="6279"/>
      <c r="E443" s="6281"/>
      <c r="F443" s="6283"/>
      <c r="G443" s="6283"/>
      <c r="H443" s="515"/>
      <c r="I443" s="6283"/>
      <c r="J443" s="559"/>
      <c r="K443" s="5924"/>
    </row>
    <row r="444" spans="1:11">
      <c r="A444" s="554"/>
      <c r="B444" s="5891"/>
      <c r="C444" s="532"/>
      <c r="D444" s="576"/>
      <c r="E444" s="582"/>
      <c r="F444" s="577"/>
      <c r="G444" s="577"/>
      <c r="H444" s="600"/>
      <c r="I444" s="577"/>
      <c r="J444" s="604">
        <v>1500</v>
      </c>
      <c r="K444" s="5926">
        <f>K442+J444</f>
        <v>24660488</v>
      </c>
    </row>
    <row r="445" spans="1:11">
      <c r="A445" s="9515"/>
      <c r="B445" s="5892"/>
      <c r="C445" s="556" t="s">
        <v>796</v>
      </c>
      <c r="D445" s="6278" t="s">
        <v>1845</v>
      </c>
      <c r="E445" s="6280"/>
      <c r="F445" s="6282"/>
      <c r="G445" s="6282"/>
      <c r="H445" s="6282"/>
      <c r="I445" s="6282">
        <v>41300</v>
      </c>
      <c r="J445" s="595"/>
      <c r="K445" s="5923">
        <f>K444-I445</f>
        <v>24619188</v>
      </c>
    </row>
    <row r="446" spans="1:11">
      <c r="A446" s="9516"/>
      <c r="B446" s="5893"/>
      <c r="C446" s="555" t="s">
        <v>1062</v>
      </c>
      <c r="D446" s="6279"/>
      <c r="E446" s="6281"/>
      <c r="F446" s="6283"/>
      <c r="G446" s="6283"/>
      <c r="H446" s="6283"/>
      <c r="I446" s="6283"/>
      <c r="J446" s="595"/>
      <c r="K446" s="5924"/>
    </row>
    <row r="447" spans="1:11">
      <c r="A447" s="554"/>
      <c r="B447" s="5891"/>
      <c r="C447" s="532"/>
      <c r="D447" s="576"/>
      <c r="E447" s="582"/>
      <c r="F447" s="577"/>
      <c r="G447" s="577"/>
      <c r="H447" s="600"/>
      <c r="I447" s="577"/>
      <c r="J447" s="585">
        <v>750</v>
      </c>
      <c r="K447" s="5924">
        <f>K445+J447</f>
        <v>24619938</v>
      </c>
    </row>
    <row r="448" spans="1:11">
      <c r="A448" s="9515"/>
      <c r="B448" s="5892"/>
      <c r="C448" s="556" t="s">
        <v>1109</v>
      </c>
      <c r="D448" s="6278" t="s">
        <v>1312</v>
      </c>
      <c r="E448" s="6280" t="s">
        <v>1326</v>
      </c>
      <c r="F448" s="6282"/>
      <c r="G448" s="6284">
        <v>502500</v>
      </c>
      <c r="H448" s="534"/>
      <c r="I448" s="6282"/>
      <c r="J448" s="595"/>
      <c r="K448" s="1977">
        <f>K447-G448</f>
        <v>24117438</v>
      </c>
    </row>
    <row r="449" spans="1:11">
      <c r="A449" s="9516"/>
      <c r="B449" s="5893"/>
      <c r="C449" s="555" t="s">
        <v>1311</v>
      </c>
      <c r="D449" s="6279" t="s">
        <v>1313</v>
      </c>
      <c r="E449" s="6281"/>
      <c r="F449" s="6283"/>
      <c r="G449" s="6285"/>
      <c r="H449" s="515"/>
      <c r="I449" s="6283"/>
      <c r="J449" s="559"/>
      <c r="K449" s="1978"/>
    </row>
    <row r="450" spans="1:11">
      <c r="A450" s="554"/>
      <c r="B450" s="5891"/>
      <c r="C450" s="532"/>
      <c r="D450" s="576"/>
      <c r="E450" s="584"/>
      <c r="F450" s="600"/>
      <c r="G450" s="600"/>
      <c r="H450" s="600"/>
      <c r="I450" s="600"/>
      <c r="J450" s="604">
        <v>1800</v>
      </c>
      <c r="K450" s="5924">
        <f>K448+J450</f>
        <v>24119238</v>
      </c>
    </row>
    <row r="451" spans="1:11">
      <c r="A451" s="9515"/>
      <c r="B451" s="5892"/>
      <c r="C451" s="457" t="s">
        <v>781</v>
      </c>
      <c r="D451" s="518"/>
      <c r="E451" s="5892"/>
      <c r="F451" s="5888"/>
      <c r="G451" s="5888"/>
      <c r="H451" s="537"/>
      <c r="I451" s="1975">
        <v>48740</v>
      </c>
      <c r="J451" s="464"/>
      <c r="K451" s="5923">
        <f>K450-I451</f>
        <v>24070498</v>
      </c>
    </row>
    <row r="452" spans="1:11">
      <c r="A452" s="9516"/>
      <c r="B452" s="5893"/>
      <c r="C452" s="461" t="s">
        <v>2376</v>
      </c>
      <c r="D452" s="519"/>
      <c r="E452" s="5893"/>
      <c r="F452" s="5889"/>
      <c r="G452" s="5889"/>
      <c r="H452" s="515"/>
      <c r="I452" s="1976"/>
      <c r="J452" s="559"/>
      <c r="K452" s="5924"/>
    </row>
    <row r="453" spans="1:11">
      <c r="A453" s="554"/>
      <c r="B453" s="5893"/>
      <c r="C453" s="532"/>
      <c r="D453" s="576"/>
      <c r="E453" s="582"/>
      <c r="F453" s="577"/>
      <c r="G453" s="577"/>
      <c r="H453" s="600"/>
      <c r="I453" s="577"/>
      <c r="J453" s="585">
        <v>1500</v>
      </c>
      <c r="K453" s="5924">
        <f>K451+J453</f>
        <v>24071998</v>
      </c>
    </row>
    <row r="454" spans="1:11">
      <c r="A454" s="9515"/>
      <c r="B454" s="5892"/>
      <c r="C454" s="457" t="s">
        <v>781</v>
      </c>
      <c r="D454" s="5895"/>
      <c r="E454" s="974"/>
      <c r="F454" s="5888"/>
      <c r="G454" s="5888"/>
      <c r="H454" s="537"/>
      <c r="I454" s="5888">
        <v>145140</v>
      </c>
      <c r="J454" s="595"/>
      <c r="K454" s="5923">
        <f>K453-I454</f>
        <v>23926858</v>
      </c>
    </row>
    <row r="455" spans="1:11">
      <c r="A455" s="9516"/>
      <c r="B455" s="5893"/>
      <c r="C455" s="461" t="s">
        <v>2377</v>
      </c>
      <c r="D455" s="5896"/>
      <c r="E455" s="5905"/>
      <c r="F455" s="5889"/>
      <c r="G455" s="5889"/>
      <c r="H455" s="515"/>
      <c r="I455" s="5889"/>
      <c r="J455" s="595"/>
      <c r="K455" s="5924"/>
    </row>
    <row r="456" spans="1:11">
      <c r="A456" s="554"/>
      <c r="B456" s="5891"/>
      <c r="C456" s="532"/>
      <c r="D456" s="576"/>
      <c r="E456" s="582"/>
      <c r="F456" s="575"/>
      <c r="G456" s="575"/>
      <c r="H456" s="2200"/>
      <c r="I456" s="575"/>
      <c r="J456" s="585">
        <v>1500</v>
      </c>
      <c r="K456" s="5924">
        <f>K454+J456</f>
        <v>23928358</v>
      </c>
    </row>
    <row r="457" spans="1:11">
      <c r="A457" s="9515"/>
      <c r="B457" s="5892"/>
      <c r="C457" s="457" t="s">
        <v>781</v>
      </c>
      <c r="D457" s="518"/>
      <c r="E457" s="6280"/>
      <c r="F457" s="6282"/>
      <c r="G457" s="6282"/>
      <c r="H457" s="537"/>
      <c r="I457" s="1975">
        <v>24140</v>
      </c>
      <c r="J457" s="464"/>
      <c r="K457" s="5923">
        <f>K456-I457</f>
        <v>23904218</v>
      </c>
    </row>
    <row r="458" spans="1:11">
      <c r="A458" s="9516"/>
      <c r="B458" s="5893"/>
      <c r="C458" s="461" t="s">
        <v>2378</v>
      </c>
      <c r="D458" s="519"/>
      <c r="E458" s="6281"/>
      <c r="F458" s="6283"/>
      <c r="G458" s="6283"/>
      <c r="H458" s="515"/>
      <c r="I458" s="1976"/>
      <c r="J458" s="559"/>
      <c r="K458" s="5924"/>
    </row>
    <row r="459" spans="1:11">
      <c r="A459" s="554"/>
      <c r="B459" s="5893"/>
      <c r="C459" s="532"/>
      <c r="D459" s="576"/>
      <c r="E459" s="582"/>
      <c r="F459" s="577"/>
      <c r="G459" s="577"/>
      <c r="H459" s="600"/>
      <c r="I459" s="577"/>
      <c r="J459" s="585">
        <v>1500</v>
      </c>
      <c r="K459" s="5926">
        <f>K457+J459</f>
        <v>23905718</v>
      </c>
    </row>
    <row r="460" spans="1:11">
      <c r="A460" s="9515"/>
      <c r="B460" s="5892"/>
      <c r="C460" s="457" t="s">
        <v>781</v>
      </c>
      <c r="D460" s="6278"/>
      <c r="E460" s="974"/>
      <c r="F460" s="6282"/>
      <c r="G460" s="6282"/>
      <c r="H460" s="537"/>
      <c r="I460" s="6282">
        <v>67140</v>
      </c>
      <c r="J460" s="595"/>
      <c r="K460" s="5923">
        <f>K459-I460</f>
        <v>23838578</v>
      </c>
    </row>
    <row r="461" spans="1:11">
      <c r="A461" s="9516"/>
      <c r="B461" s="5893"/>
      <c r="C461" s="461" t="s">
        <v>2379</v>
      </c>
      <c r="D461" s="6279"/>
      <c r="E461" s="6286"/>
      <c r="F461" s="6283"/>
      <c r="G461" s="6283"/>
      <c r="H461" s="515"/>
      <c r="I461" s="6283"/>
      <c r="J461" s="595"/>
      <c r="K461" s="5924"/>
    </row>
    <row r="462" spans="1:11">
      <c r="A462" s="554"/>
      <c r="B462" s="5891"/>
      <c r="C462" s="532"/>
      <c r="D462" s="576"/>
      <c r="E462" s="582"/>
      <c r="F462" s="575"/>
      <c r="G462" s="575"/>
      <c r="H462" s="2200"/>
      <c r="I462" s="575"/>
      <c r="J462" s="585">
        <v>1500</v>
      </c>
      <c r="K462" s="5924">
        <f>K460+J462</f>
        <v>23840078</v>
      </c>
    </row>
    <row r="463" spans="1:11">
      <c r="A463" s="9515"/>
      <c r="B463" s="5892" t="s">
        <v>2380</v>
      </c>
      <c r="C463" s="556" t="s">
        <v>1109</v>
      </c>
      <c r="D463" s="6291" t="s">
        <v>278</v>
      </c>
      <c r="E463" s="974" t="s">
        <v>279</v>
      </c>
      <c r="F463" s="6287"/>
      <c r="G463" s="6287">
        <v>502500</v>
      </c>
      <c r="H463" s="6287"/>
      <c r="I463" s="6287"/>
      <c r="J463" s="6294"/>
      <c r="K463" s="5923">
        <f>K462-G463</f>
        <v>23337578</v>
      </c>
    </row>
    <row r="464" spans="1:11">
      <c r="A464" s="9516"/>
      <c r="B464" s="5893"/>
      <c r="C464" s="555" t="s">
        <v>1527</v>
      </c>
      <c r="D464" s="6292" t="s">
        <v>38</v>
      </c>
      <c r="E464" s="6293"/>
      <c r="F464" s="6288"/>
      <c r="G464" s="6288"/>
      <c r="H464" s="6288"/>
      <c r="I464" s="6288"/>
      <c r="J464" s="6295"/>
      <c r="K464" s="5924"/>
    </row>
    <row r="465" spans="1:11">
      <c r="A465" s="554"/>
      <c r="B465" s="5891"/>
      <c r="C465" s="529"/>
      <c r="D465" s="602"/>
      <c r="E465" s="605"/>
      <c r="F465" s="577"/>
      <c r="G465" s="577"/>
      <c r="H465" s="600"/>
      <c r="I465" s="577"/>
      <c r="J465" s="604">
        <v>1800</v>
      </c>
      <c r="K465" s="5924">
        <f>K463+J465</f>
        <v>23339378</v>
      </c>
    </row>
    <row r="466" spans="1:11">
      <c r="A466" s="9515"/>
      <c r="B466" s="5892"/>
      <c r="C466" s="545" t="s">
        <v>1109</v>
      </c>
      <c r="D466" s="6291" t="s">
        <v>1471</v>
      </c>
      <c r="E466" s="6289" t="s">
        <v>1469</v>
      </c>
      <c r="F466" s="6287"/>
      <c r="G466" s="6287">
        <v>502500</v>
      </c>
      <c r="H466" s="6287"/>
      <c r="I466" s="6287"/>
      <c r="J466" s="6294"/>
      <c r="K466" s="5923">
        <f>K465-G466</f>
        <v>22836878</v>
      </c>
    </row>
    <row r="467" spans="1:11">
      <c r="A467" s="9516"/>
      <c r="B467" s="5893"/>
      <c r="C467" s="538" t="s">
        <v>1468</v>
      </c>
      <c r="D467" s="6292" t="s">
        <v>1325</v>
      </c>
      <c r="E467" s="6290"/>
      <c r="F467" s="6288"/>
      <c r="G467" s="6288"/>
      <c r="H467" s="6288"/>
      <c r="I467" s="6288"/>
      <c r="J467" s="6295"/>
      <c r="K467" s="5924"/>
    </row>
    <row r="468" spans="1:11">
      <c r="A468" s="554"/>
      <c r="B468" s="5891"/>
      <c r="C468" s="532"/>
      <c r="D468" s="576"/>
      <c r="E468" s="582"/>
      <c r="F468" s="577"/>
      <c r="G468" s="577"/>
      <c r="H468" s="600"/>
      <c r="I468" s="577"/>
      <c r="J468" s="604">
        <v>1800</v>
      </c>
      <c r="K468" s="5926">
        <f>K466+J468</f>
        <v>22838678</v>
      </c>
    </row>
    <row r="469" spans="1:11">
      <c r="A469" s="9515"/>
      <c r="B469" s="5892"/>
      <c r="C469" s="556" t="s">
        <v>1109</v>
      </c>
      <c r="D469" s="6291" t="s">
        <v>1112</v>
      </c>
      <c r="E469" s="974" t="s">
        <v>1114</v>
      </c>
      <c r="F469" s="6287"/>
      <c r="G469" s="6287">
        <v>502500</v>
      </c>
      <c r="H469" s="537"/>
      <c r="I469" s="1975"/>
      <c r="J469" s="595"/>
      <c r="K469" s="5923">
        <f>K468-G469</f>
        <v>22336178</v>
      </c>
    </row>
    <row r="470" spans="1:11">
      <c r="A470" s="9516"/>
      <c r="B470" s="5893"/>
      <c r="C470" s="555" t="s">
        <v>1111</v>
      </c>
      <c r="D470" s="6292" t="s">
        <v>1113</v>
      </c>
      <c r="E470" s="6293"/>
      <c r="F470" s="6288"/>
      <c r="G470" s="6288"/>
      <c r="H470" s="515"/>
      <c r="I470" s="1976"/>
      <c r="J470" s="595"/>
      <c r="K470" s="5924"/>
    </row>
    <row r="471" spans="1:11">
      <c r="A471" s="557"/>
      <c r="B471" s="5891"/>
      <c r="C471" s="532"/>
      <c r="D471" s="576"/>
      <c r="E471" s="582"/>
      <c r="F471" s="575"/>
      <c r="G471" s="575"/>
      <c r="H471" s="586"/>
      <c r="I471" s="2196"/>
      <c r="J471" s="585">
        <v>1800</v>
      </c>
      <c r="K471" s="5924">
        <f>K469+J471</f>
        <v>22337978</v>
      </c>
    </row>
    <row r="472" spans="1:11">
      <c r="A472" s="9515"/>
      <c r="B472" s="5892" t="s">
        <v>2381</v>
      </c>
      <c r="C472" s="474" t="s">
        <v>781</v>
      </c>
      <c r="D472" s="6296" t="s">
        <v>2340</v>
      </c>
      <c r="E472" s="9741" t="s">
        <v>2341</v>
      </c>
      <c r="F472" s="6300"/>
      <c r="G472" s="6300"/>
      <c r="H472" s="6300"/>
      <c r="I472" s="6300">
        <v>86640</v>
      </c>
      <c r="J472" s="464"/>
      <c r="K472" s="5923">
        <f>K471-I472</f>
        <v>22251338</v>
      </c>
    </row>
    <row r="473" spans="1:11">
      <c r="A473" s="9516"/>
      <c r="B473" s="5893"/>
      <c r="C473" s="477" t="s">
        <v>1238</v>
      </c>
      <c r="D473" s="6297" t="s">
        <v>38</v>
      </c>
      <c r="E473" s="9499"/>
      <c r="F473" s="6301"/>
      <c r="G473" s="6301"/>
      <c r="H473" s="6301"/>
      <c r="I473" s="6301"/>
      <c r="J473" s="559"/>
      <c r="K473" s="5924"/>
    </row>
    <row r="474" spans="1:11">
      <c r="A474" s="554"/>
      <c r="B474" s="5891"/>
      <c r="C474" s="532"/>
      <c r="D474" s="576"/>
      <c r="E474" s="582"/>
      <c r="F474" s="577"/>
      <c r="G474" s="577"/>
      <c r="H474" s="600"/>
      <c r="I474" s="577"/>
      <c r="J474" s="585">
        <v>1500</v>
      </c>
      <c r="K474" s="5928">
        <f>K472+J474</f>
        <v>22252838</v>
      </c>
    </row>
    <row r="475" spans="1:11">
      <c r="A475" s="9515"/>
      <c r="B475" s="5892"/>
      <c r="C475" s="474" t="s">
        <v>781</v>
      </c>
      <c r="D475" s="6296" t="s">
        <v>2340</v>
      </c>
      <c r="E475" s="9741" t="s">
        <v>2341</v>
      </c>
      <c r="F475" s="6300"/>
      <c r="G475" s="6300"/>
      <c r="H475" s="537"/>
      <c r="I475" s="6300">
        <v>201640</v>
      </c>
      <c r="J475" s="595"/>
      <c r="K475" s="5923">
        <f>K474-I475</f>
        <v>22051198</v>
      </c>
    </row>
    <row r="476" spans="1:11">
      <c r="A476" s="9516"/>
      <c r="B476" s="5893"/>
      <c r="C476" s="477" t="s">
        <v>1239</v>
      </c>
      <c r="D476" s="6297" t="s">
        <v>38</v>
      </c>
      <c r="E476" s="9499"/>
      <c r="F476" s="6301"/>
      <c r="G476" s="6301"/>
      <c r="H476" s="515"/>
      <c r="I476" s="6301"/>
      <c r="J476" s="595"/>
      <c r="K476" s="5924"/>
    </row>
    <row r="477" spans="1:11">
      <c r="A477" s="554"/>
      <c r="B477" s="5911"/>
      <c r="C477" s="532"/>
      <c r="D477" s="576"/>
      <c r="E477" s="582"/>
      <c r="F477" s="577"/>
      <c r="G477" s="577"/>
      <c r="H477" s="600"/>
      <c r="I477" s="577"/>
      <c r="J477" s="585">
        <v>1500</v>
      </c>
      <c r="K477" s="5927">
        <f>K475+J477</f>
        <v>22052698</v>
      </c>
    </row>
    <row r="478" spans="1:11">
      <c r="A478" s="9515"/>
      <c r="B478" s="5892"/>
      <c r="C478" s="474" t="s">
        <v>796</v>
      </c>
      <c r="D478" s="6296" t="s">
        <v>2340</v>
      </c>
      <c r="E478" s="9741" t="s">
        <v>2341</v>
      </c>
      <c r="F478" s="6300"/>
      <c r="G478" s="6300"/>
      <c r="H478" s="6300"/>
      <c r="I478" s="6300">
        <v>172300</v>
      </c>
      <c r="J478" s="6304"/>
      <c r="K478" s="5923">
        <f>K477-I478</f>
        <v>21880398</v>
      </c>
    </row>
    <row r="479" spans="1:11">
      <c r="A479" s="9516"/>
      <c r="B479" s="5893"/>
      <c r="C479" s="477" t="s">
        <v>1802</v>
      </c>
      <c r="D479" s="6297" t="s">
        <v>38</v>
      </c>
      <c r="E479" s="9499"/>
      <c r="F479" s="6301"/>
      <c r="G479" s="6301"/>
      <c r="H479" s="6301"/>
      <c r="I479" s="6301"/>
      <c r="J479" s="6305"/>
      <c r="K479" s="5924"/>
    </row>
    <row r="480" spans="1:11">
      <c r="A480" s="554"/>
      <c r="B480" s="5891"/>
      <c r="C480" s="532"/>
      <c r="D480" s="576"/>
      <c r="E480" s="582"/>
      <c r="F480" s="577"/>
      <c r="G480" s="577"/>
      <c r="H480" s="600"/>
      <c r="I480" s="577"/>
      <c r="J480" s="585">
        <v>750</v>
      </c>
      <c r="K480" s="5924">
        <f>K478+J480</f>
        <v>21881148</v>
      </c>
    </row>
    <row r="481" spans="1:11">
      <c r="A481" s="9515"/>
      <c r="B481" s="5892"/>
      <c r="C481" s="517" t="s">
        <v>2212</v>
      </c>
      <c r="D481" s="518" t="s">
        <v>568</v>
      </c>
      <c r="E481" s="6298" t="s">
        <v>715</v>
      </c>
      <c r="F481" s="6300"/>
      <c r="G481" s="6302">
        <v>103056</v>
      </c>
      <c r="H481" s="6300"/>
      <c r="I481" s="6300"/>
      <c r="J481" s="6304"/>
      <c r="K481" s="5923">
        <f>K480-G481</f>
        <v>21778092</v>
      </c>
    </row>
    <row r="482" spans="1:11">
      <c r="A482" s="9516"/>
      <c r="B482" s="5893"/>
      <c r="C482" s="555" t="s">
        <v>2309</v>
      </c>
      <c r="D482" s="519" t="s">
        <v>250</v>
      </c>
      <c r="E482" s="6299"/>
      <c r="F482" s="6301"/>
      <c r="G482" s="6303"/>
      <c r="H482" s="6301"/>
      <c r="I482" s="6301"/>
      <c r="J482" s="6305"/>
      <c r="K482" s="5924"/>
    </row>
    <row r="483" spans="1:11">
      <c r="A483" s="554"/>
      <c r="B483" s="5893"/>
      <c r="C483" s="532"/>
      <c r="D483" s="576"/>
      <c r="E483" s="582"/>
      <c r="F483" s="577"/>
      <c r="G483" s="577"/>
      <c r="H483" s="600"/>
      <c r="I483" s="577"/>
      <c r="J483" s="604">
        <v>700</v>
      </c>
      <c r="K483" s="5926">
        <f>K481+J483</f>
        <v>21778792</v>
      </c>
    </row>
    <row r="484" spans="1:11">
      <c r="A484" s="9515"/>
      <c r="B484" s="5892" t="s">
        <v>2382</v>
      </c>
      <c r="C484" s="474" t="s">
        <v>2383</v>
      </c>
      <c r="D484" s="5895"/>
      <c r="E484" s="5892"/>
      <c r="F484" s="5888"/>
      <c r="G484" s="5888"/>
      <c r="H484" s="5888"/>
      <c r="I484" s="5888">
        <v>68307</v>
      </c>
      <c r="J484" s="5913"/>
      <c r="K484" s="5923">
        <f>K483-I484</f>
        <v>21710485</v>
      </c>
    </row>
    <row r="485" spans="1:11">
      <c r="A485" s="9516"/>
      <c r="B485" s="5893"/>
      <c r="C485" s="461" t="s">
        <v>2384</v>
      </c>
      <c r="D485" s="5896"/>
      <c r="E485" s="5893"/>
      <c r="F485" s="5889"/>
      <c r="G485" s="5889"/>
      <c r="H485" s="5889"/>
      <c r="I485" s="5889"/>
      <c r="J485" s="5914"/>
      <c r="K485" s="5924"/>
    </row>
    <row r="486" spans="1:11">
      <c r="A486" s="554"/>
      <c r="B486" s="5891"/>
      <c r="C486" s="532"/>
      <c r="D486" s="576"/>
      <c r="E486" s="582"/>
      <c r="F486" s="577"/>
      <c r="G486" s="577"/>
      <c r="H486" s="600"/>
      <c r="I486" s="577"/>
      <c r="J486" s="585">
        <v>3000</v>
      </c>
      <c r="K486" s="5924">
        <f>K484+J486</f>
        <v>21713485</v>
      </c>
    </row>
    <row r="487" spans="1:11">
      <c r="A487" s="557"/>
      <c r="B487" s="5892" t="s">
        <v>2385</v>
      </c>
      <c r="C487" s="474" t="s">
        <v>815</v>
      </c>
      <c r="D487" s="485" t="s">
        <v>1852</v>
      </c>
      <c r="E487" s="6309"/>
      <c r="F487" s="6306"/>
      <c r="G487" s="6306"/>
      <c r="H487" s="6326"/>
      <c r="I487" s="6306">
        <v>2969178</v>
      </c>
      <c r="J487" s="6322"/>
      <c r="K487" s="5923">
        <f>K486-I487</f>
        <v>18744307</v>
      </c>
    </row>
    <row r="488" spans="1:11">
      <c r="A488" s="557"/>
      <c r="B488" s="5893"/>
      <c r="C488" s="461" t="s">
        <v>1851</v>
      </c>
      <c r="D488" s="486"/>
      <c r="E488" s="6310"/>
      <c r="F488" s="6307"/>
      <c r="G488" s="6307"/>
      <c r="H488" s="6327"/>
      <c r="I488" s="6307"/>
      <c r="J488" s="6323"/>
      <c r="K488" s="5924"/>
    </row>
    <row r="489" spans="1:11">
      <c r="A489" s="2497"/>
      <c r="B489" s="5891"/>
      <c r="C489" s="532"/>
      <c r="D489" s="602"/>
      <c r="E489" s="605"/>
      <c r="F489" s="577"/>
      <c r="G489" s="577"/>
      <c r="H489" s="600"/>
      <c r="I489" s="577"/>
      <c r="J489" s="604">
        <v>1800</v>
      </c>
      <c r="K489" s="5924">
        <f>K487+J489</f>
        <v>18746107</v>
      </c>
    </row>
    <row r="490" spans="1:11">
      <c r="A490" s="557"/>
      <c r="B490" s="5892"/>
      <c r="C490" s="474" t="s">
        <v>815</v>
      </c>
      <c r="D490" s="485" t="s">
        <v>1852</v>
      </c>
      <c r="E490" s="6309"/>
      <c r="F490" s="6306"/>
      <c r="G490" s="6306"/>
      <c r="H490" s="6326"/>
      <c r="I490" s="6306">
        <v>1197965</v>
      </c>
      <c r="J490" s="6322"/>
      <c r="K490" s="5923">
        <f>K489-I490</f>
        <v>17548142</v>
      </c>
    </row>
    <row r="491" spans="1:11">
      <c r="A491" s="557"/>
      <c r="B491" s="5893"/>
      <c r="C491" s="461" t="s">
        <v>1854</v>
      </c>
      <c r="D491" s="486"/>
      <c r="E491" s="6310"/>
      <c r="F491" s="6307"/>
      <c r="G491" s="6307"/>
      <c r="H491" s="6327"/>
      <c r="I491" s="6307"/>
      <c r="J491" s="6323"/>
      <c r="K491" s="5924"/>
    </row>
    <row r="492" spans="1:11">
      <c r="A492" s="2497"/>
      <c r="B492" s="5892"/>
      <c r="C492" s="532"/>
      <c r="D492" s="602"/>
      <c r="E492" s="605"/>
      <c r="F492" s="577"/>
      <c r="G492" s="577"/>
      <c r="H492" s="600"/>
      <c r="I492" s="577"/>
      <c r="J492" s="604">
        <v>1800</v>
      </c>
      <c r="K492" s="1368">
        <f>K490+J492</f>
        <v>17549942</v>
      </c>
    </row>
    <row r="493" spans="1:11">
      <c r="A493" s="557"/>
      <c r="B493" s="5892"/>
      <c r="C493" s="474" t="s">
        <v>815</v>
      </c>
      <c r="D493" s="485" t="s">
        <v>1852</v>
      </c>
      <c r="E493" s="6309"/>
      <c r="F493" s="6306"/>
      <c r="G493" s="6306"/>
      <c r="H493" s="6326"/>
      <c r="I493" s="6306">
        <v>5467574</v>
      </c>
      <c r="J493" s="6322"/>
      <c r="K493" s="1977">
        <f>K492-I493</f>
        <v>12082368</v>
      </c>
    </row>
    <row r="494" spans="1:11">
      <c r="A494" s="557"/>
      <c r="B494" s="5893"/>
      <c r="C494" s="461" t="s">
        <v>1855</v>
      </c>
      <c r="D494" s="486"/>
      <c r="E494" s="6310"/>
      <c r="F494" s="6307"/>
      <c r="G494" s="6307"/>
      <c r="H494" s="6327"/>
      <c r="I494" s="6307"/>
      <c r="J494" s="6323"/>
      <c r="K494" s="1978"/>
    </row>
    <row r="495" spans="1:11">
      <c r="A495" s="2497"/>
      <c r="B495" s="5891"/>
      <c r="C495" s="532"/>
      <c r="D495" s="602"/>
      <c r="E495" s="605"/>
      <c r="F495" s="577"/>
      <c r="G495" s="577"/>
      <c r="H495" s="600"/>
      <c r="I495" s="577"/>
      <c r="J495" s="604">
        <v>1800</v>
      </c>
      <c r="K495" s="5928">
        <f>K493+J495</f>
        <v>12084168</v>
      </c>
    </row>
    <row r="496" spans="1:11">
      <c r="A496" s="525"/>
      <c r="B496" s="5892"/>
      <c r="C496" s="474" t="s">
        <v>815</v>
      </c>
      <c r="D496" s="485" t="s">
        <v>1852</v>
      </c>
      <c r="E496" s="6309"/>
      <c r="F496" s="6306"/>
      <c r="G496" s="6306"/>
      <c r="H496" s="6326"/>
      <c r="I496" s="6306">
        <v>284400</v>
      </c>
      <c r="J496" s="6322"/>
      <c r="K496" s="1977">
        <f>K495-I496</f>
        <v>11799768</v>
      </c>
    </row>
    <row r="497" spans="1:11">
      <c r="A497" s="554"/>
      <c r="B497" s="5911"/>
      <c r="C497" s="461" t="s">
        <v>1856</v>
      </c>
      <c r="D497" s="486"/>
      <c r="E497" s="6310"/>
      <c r="F497" s="6307"/>
      <c r="G497" s="6307"/>
      <c r="H497" s="6327"/>
      <c r="I497" s="6307"/>
      <c r="J497" s="6323"/>
      <c r="K497" s="1978"/>
    </row>
    <row r="498" spans="1:11">
      <c r="A498" s="2497"/>
      <c r="B498" s="5891"/>
      <c r="C498" s="532"/>
      <c r="D498" s="602"/>
      <c r="E498" s="605"/>
      <c r="F498" s="577"/>
      <c r="G498" s="577"/>
      <c r="H498" s="600"/>
      <c r="I498" s="577"/>
      <c r="J498" s="604">
        <v>1800</v>
      </c>
      <c r="K498" s="5928">
        <f>K496+J498</f>
        <v>11801568</v>
      </c>
    </row>
    <row r="499" spans="1:11">
      <c r="A499" s="525"/>
      <c r="B499" s="5892"/>
      <c r="C499" s="474" t="s">
        <v>815</v>
      </c>
      <c r="D499" s="485" t="s">
        <v>1852</v>
      </c>
      <c r="E499" s="6309"/>
      <c r="F499" s="6306"/>
      <c r="G499" s="6306"/>
      <c r="H499" s="6326"/>
      <c r="I499" s="6306">
        <v>685795</v>
      </c>
      <c r="J499" s="6322"/>
      <c r="K499" s="2195">
        <f>K498-I499</f>
        <v>11115773</v>
      </c>
    </row>
    <row r="500" spans="1:11">
      <c r="A500" s="557"/>
      <c r="B500" s="5893"/>
      <c r="C500" s="461" t="s">
        <v>1857</v>
      </c>
      <c r="D500" s="486"/>
      <c r="E500" s="6310"/>
      <c r="F500" s="6307"/>
      <c r="G500" s="6307"/>
      <c r="H500" s="6327"/>
      <c r="I500" s="6307"/>
      <c r="J500" s="6323"/>
      <c r="K500" s="2195"/>
    </row>
    <row r="501" spans="1:11">
      <c r="A501" s="2497"/>
      <c r="B501" s="5891"/>
      <c r="C501" s="532"/>
      <c r="D501" s="602"/>
      <c r="E501" s="605"/>
      <c r="F501" s="577"/>
      <c r="G501" s="577"/>
      <c r="H501" s="600"/>
      <c r="I501" s="577"/>
      <c r="J501" s="604">
        <v>1800</v>
      </c>
      <c r="K501" s="5928">
        <f>K499+J501</f>
        <v>11117573</v>
      </c>
    </row>
    <row r="502" spans="1:11">
      <c r="A502" s="557"/>
      <c r="B502" s="5892"/>
      <c r="C502" s="474" t="s">
        <v>815</v>
      </c>
      <c r="D502" s="485" t="s">
        <v>1852</v>
      </c>
      <c r="E502" s="6309"/>
      <c r="F502" s="6306"/>
      <c r="G502" s="6306"/>
      <c r="H502" s="6326"/>
      <c r="I502" s="6306">
        <v>2042151</v>
      </c>
      <c r="J502" s="6322"/>
      <c r="K502" s="1977">
        <f>K501-I502</f>
        <v>9075422</v>
      </c>
    </row>
    <row r="503" spans="1:11">
      <c r="A503" s="557"/>
      <c r="B503" s="5893"/>
      <c r="C503" s="461" t="s">
        <v>1853</v>
      </c>
      <c r="D503" s="486"/>
      <c r="E503" s="6310"/>
      <c r="F503" s="6307"/>
      <c r="G503" s="6307"/>
      <c r="H503" s="6327"/>
      <c r="I503" s="6307"/>
      <c r="J503" s="6323"/>
      <c r="K503" s="1978"/>
    </row>
    <row r="504" spans="1:11">
      <c r="A504" s="2497"/>
      <c r="B504" s="5892"/>
      <c r="C504" s="532"/>
      <c r="D504" s="602"/>
      <c r="E504" s="605"/>
      <c r="F504" s="577"/>
      <c r="G504" s="577"/>
      <c r="H504" s="600"/>
      <c r="I504" s="577"/>
      <c r="J504" s="604">
        <v>1800</v>
      </c>
      <c r="K504" s="5928">
        <f>K502+J504</f>
        <v>9077222</v>
      </c>
    </row>
    <row r="505" spans="1:11">
      <c r="A505" s="9515"/>
      <c r="B505" s="5892"/>
      <c r="C505" s="457" t="s">
        <v>1109</v>
      </c>
      <c r="D505" s="6324" t="s">
        <v>1580</v>
      </c>
      <c r="E505" s="459" t="s">
        <v>1600</v>
      </c>
      <c r="F505" s="6306"/>
      <c r="G505" s="6322">
        <v>502500</v>
      </c>
      <c r="H505" s="6313"/>
      <c r="I505" s="6306"/>
      <c r="J505" s="534"/>
      <c r="K505" s="2195">
        <f>K504-G505</f>
        <v>8574722</v>
      </c>
    </row>
    <row r="506" spans="1:11">
      <c r="A506" s="9516"/>
      <c r="B506" s="5893"/>
      <c r="C506" s="461" t="s">
        <v>1579</v>
      </c>
      <c r="D506" s="6325" t="s">
        <v>38</v>
      </c>
      <c r="E506" s="6318"/>
      <c r="F506" s="6307"/>
      <c r="G506" s="6323"/>
      <c r="H506" s="6314"/>
      <c r="I506" s="6307"/>
      <c r="J506" s="537"/>
      <c r="K506" s="2195"/>
    </row>
    <row r="507" spans="1:11">
      <c r="A507" s="554"/>
      <c r="B507" s="5911"/>
      <c r="C507" s="2722"/>
      <c r="D507" s="891"/>
      <c r="E507" s="891"/>
      <c r="F507" s="586"/>
      <c r="G507" s="588"/>
      <c r="H507" s="586"/>
      <c r="I507" s="586"/>
      <c r="J507" s="585">
        <v>1800</v>
      </c>
      <c r="K507" s="5928">
        <f>K505+J507</f>
        <v>8576522</v>
      </c>
    </row>
    <row r="508" spans="1:11">
      <c r="A508" s="9515"/>
      <c r="B508" s="6309" t="s">
        <v>2386</v>
      </c>
      <c r="C508" s="457" t="s">
        <v>781</v>
      </c>
      <c r="D508" s="6311" t="s">
        <v>1363</v>
      </c>
      <c r="E508" s="6309"/>
      <c r="F508" s="6306"/>
      <c r="G508" s="6306"/>
      <c r="H508" s="6306">
        <v>503640</v>
      </c>
      <c r="I508" s="6306"/>
      <c r="J508" s="6322"/>
      <c r="K508" s="2195">
        <f>K507-H508</f>
        <v>8072882</v>
      </c>
    </row>
    <row r="509" spans="1:11">
      <c r="A509" s="9516"/>
      <c r="B509" s="6310"/>
      <c r="C509" s="461" t="s">
        <v>1362</v>
      </c>
      <c r="D509" s="6312"/>
      <c r="E509" s="533"/>
      <c r="F509" s="6307"/>
      <c r="G509" s="6307"/>
      <c r="H509" s="6307"/>
      <c r="I509" s="6307"/>
      <c r="J509" s="6323"/>
      <c r="K509" s="2195"/>
    </row>
    <row r="510" spans="1:11">
      <c r="A510" s="554"/>
      <c r="B510" s="6308"/>
      <c r="C510" s="532"/>
      <c r="D510" s="576"/>
      <c r="E510" s="582"/>
      <c r="F510" s="577"/>
      <c r="G510" s="577"/>
      <c r="H510" s="600"/>
      <c r="I510" s="577"/>
      <c r="J510" s="585">
        <v>1500</v>
      </c>
      <c r="K510" s="5928">
        <f>K508+J510</f>
        <v>8074382</v>
      </c>
    </row>
    <row r="511" spans="1:11">
      <c r="A511" s="9515"/>
      <c r="B511" s="6309"/>
      <c r="C511" s="556" t="s">
        <v>781</v>
      </c>
      <c r="D511" s="6311" t="s">
        <v>1184</v>
      </c>
      <c r="E511" s="6309"/>
      <c r="F511" s="6306"/>
      <c r="G511" s="6306"/>
      <c r="H511" s="6306">
        <v>266140</v>
      </c>
      <c r="I511" s="6306"/>
      <c r="J511" s="6322"/>
      <c r="K511" s="5923">
        <f>K510-H511</f>
        <v>7808242</v>
      </c>
    </row>
    <row r="512" spans="1:11">
      <c r="A512" s="9516"/>
      <c r="B512" s="6310"/>
      <c r="C512" s="555" t="s">
        <v>1182</v>
      </c>
      <c r="D512" s="6312"/>
      <c r="E512" s="6310"/>
      <c r="F512" s="6307"/>
      <c r="G512" s="6307"/>
      <c r="H512" s="6307"/>
      <c r="I512" s="6307"/>
      <c r="J512" s="6323"/>
      <c r="K512" s="5924"/>
    </row>
    <row r="513" spans="1:11">
      <c r="A513" s="554"/>
      <c r="B513" s="6308"/>
      <c r="C513" s="532"/>
      <c r="D513" s="576"/>
      <c r="E513" s="582"/>
      <c r="F513" s="577"/>
      <c r="G513" s="577"/>
      <c r="H513" s="600"/>
      <c r="I513" s="577"/>
      <c r="J513" s="585">
        <v>1500</v>
      </c>
      <c r="K513" s="5924">
        <f>K511+J513</f>
        <v>7809742</v>
      </c>
    </row>
    <row r="514" spans="1:11">
      <c r="A514" s="9515"/>
      <c r="B514" s="6309"/>
      <c r="C514" s="556" t="s">
        <v>781</v>
      </c>
      <c r="D514" s="6319" t="s">
        <v>1496</v>
      </c>
      <c r="E514" s="974" t="s">
        <v>1497</v>
      </c>
      <c r="F514" s="6306"/>
      <c r="G514" s="6306">
        <v>16140</v>
      </c>
      <c r="H514" s="6306"/>
      <c r="I514" s="6306"/>
      <c r="J514" s="6322"/>
      <c r="K514" s="5923">
        <f>K513-G514</f>
        <v>7793602</v>
      </c>
    </row>
    <row r="515" spans="1:11">
      <c r="A515" s="9516"/>
      <c r="B515" s="6310"/>
      <c r="C515" s="555" t="s">
        <v>1493</v>
      </c>
      <c r="D515" s="6312" t="s">
        <v>38</v>
      </c>
      <c r="E515" s="6310"/>
      <c r="F515" s="6307"/>
      <c r="G515" s="6307"/>
      <c r="H515" s="6307"/>
      <c r="I515" s="6307"/>
      <c r="J515" s="6323"/>
      <c r="K515" s="5924"/>
    </row>
    <row r="516" spans="1:11">
      <c r="A516" s="554"/>
      <c r="B516" s="6308"/>
      <c r="C516" s="529"/>
      <c r="D516" s="602"/>
      <c r="E516" s="605"/>
      <c r="F516" s="577"/>
      <c r="G516" s="577"/>
      <c r="H516" s="600"/>
      <c r="I516" s="577"/>
      <c r="J516" s="585">
        <v>1500</v>
      </c>
      <c r="K516" s="5926">
        <f>K514+J516</f>
        <v>7795102</v>
      </c>
    </row>
    <row r="517" spans="1:11">
      <c r="A517" s="9515"/>
      <c r="B517" s="6309"/>
      <c r="C517" s="556" t="s">
        <v>781</v>
      </c>
      <c r="D517" s="6319" t="s">
        <v>1496</v>
      </c>
      <c r="E517" s="974" t="s">
        <v>1497</v>
      </c>
      <c r="F517" s="6306"/>
      <c r="G517" s="6306">
        <v>19740</v>
      </c>
      <c r="H517" s="6306"/>
      <c r="I517" s="6306"/>
      <c r="J517" s="6322"/>
      <c r="K517" s="5923">
        <f>K516-G517</f>
        <v>7775362</v>
      </c>
    </row>
    <row r="518" spans="1:11">
      <c r="A518" s="9516"/>
      <c r="B518" s="6310"/>
      <c r="C518" s="555" t="s">
        <v>1494</v>
      </c>
      <c r="D518" s="6312" t="s">
        <v>38</v>
      </c>
      <c r="E518" s="6310"/>
      <c r="F518" s="6307"/>
      <c r="G518" s="6307"/>
      <c r="H518" s="6307"/>
      <c r="I518" s="6307"/>
      <c r="J518" s="6323"/>
      <c r="K518" s="5924"/>
    </row>
    <row r="519" spans="1:11">
      <c r="A519" s="554"/>
      <c r="B519" s="6320"/>
      <c r="C519" s="532"/>
      <c r="D519" s="576"/>
      <c r="E519" s="582"/>
      <c r="F519" s="577"/>
      <c r="G519" s="577"/>
      <c r="H519" s="600"/>
      <c r="I519" s="577"/>
      <c r="J519" s="585">
        <v>1500</v>
      </c>
      <c r="K519" s="5924">
        <f>K517+J519</f>
        <v>7776862</v>
      </c>
    </row>
    <row r="520" spans="1:11">
      <c r="A520" s="557"/>
      <c r="B520" s="6309"/>
      <c r="C520" s="556" t="s">
        <v>781</v>
      </c>
      <c r="D520" s="6319" t="s">
        <v>1496</v>
      </c>
      <c r="E520" s="974" t="s">
        <v>1497</v>
      </c>
      <c r="F520" s="6306"/>
      <c r="G520" s="6306">
        <v>24040</v>
      </c>
      <c r="H520" s="6306"/>
      <c r="I520" s="6306"/>
      <c r="J520" s="6322"/>
      <c r="K520" s="5923">
        <f>K519-G520</f>
        <v>7752822</v>
      </c>
    </row>
    <row r="521" spans="1:11">
      <c r="A521" s="557"/>
      <c r="B521" s="6310"/>
      <c r="C521" s="555" t="s">
        <v>1495</v>
      </c>
      <c r="D521" s="6312" t="s">
        <v>38</v>
      </c>
      <c r="E521" s="6310"/>
      <c r="F521" s="6307"/>
      <c r="G521" s="6307"/>
      <c r="H521" s="6307"/>
      <c r="I521" s="6307"/>
      <c r="J521" s="6323"/>
      <c r="K521" s="5924"/>
    </row>
    <row r="522" spans="1:11">
      <c r="A522" s="514"/>
      <c r="B522" s="6308"/>
      <c r="C522" s="529"/>
      <c r="D522" s="602"/>
      <c r="E522" s="605"/>
      <c r="F522" s="577"/>
      <c r="G522" s="577"/>
      <c r="H522" s="600"/>
      <c r="I522" s="577"/>
      <c r="J522" s="585">
        <v>1500</v>
      </c>
      <c r="K522" s="5924">
        <f>K520+J522</f>
        <v>7754322</v>
      </c>
    </row>
    <row r="523" spans="1:11">
      <c r="A523" s="557"/>
      <c r="B523" s="6309"/>
      <c r="C523" s="457" t="s">
        <v>781</v>
      </c>
      <c r="D523" s="6324" t="s">
        <v>1734</v>
      </c>
      <c r="E523" s="459" t="s">
        <v>1805</v>
      </c>
      <c r="F523" s="6306"/>
      <c r="G523" s="6306">
        <v>44340</v>
      </c>
      <c r="H523" s="6306"/>
      <c r="I523" s="6306"/>
      <c r="J523" s="6322"/>
      <c r="K523" s="5923">
        <f>K522-G523</f>
        <v>7709982</v>
      </c>
    </row>
    <row r="524" spans="1:11">
      <c r="A524" s="557"/>
      <c r="B524" s="6310"/>
      <c r="C524" s="461" t="s">
        <v>1733</v>
      </c>
      <c r="D524" s="6325" t="s">
        <v>1860</v>
      </c>
      <c r="E524" s="6318"/>
      <c r="F524" s="6307"/>
      <c r="G524" s="6307"/>
      <c r="H524" s="6307"/>
      <c r="I524" s="6307"/>
      <c r="J524" s="6323"/>
      <c r="K524" s="5924"/>
    </row>
    <row r="525" spans="1:11">
      <c r="A525" s="514"/>
      <c r="B525" s="6310"/>
      <c r="C525" s="529"/>
      <c r="D525" s="602"/>
      <c r="E525" s="605"/>
      <c r="F525" s="577"/>
      <c r="G525" s="577"/>
      <c r="H525" s="600"/>
      <c r="I525" s="577"/>
      <c r="J525" s="604">
        <v>1500</v>
      </c>
      <c r="K525" s="5926">
        <f>K523+J525</f>
        <v>7711482</v>
      </c>
    </row>
    <row r="526" spans="1:11">
      <c r="A526" s="557"/>
      <c r="B526" s="6309"/>
      <c r="C526" s="474" t="s">
        <v>781</v>
      </c>
      <c r="D526" s="6311" t="s">
        <v>933</v>
      </c>
      <c r="E526" s="6309" t="s">
        <v>110</v>
      </c>
      <c r="F526" s="6306"/>
      <c r="G526" s="6306">
        <v>53140</v>
      </c>
      <c r="H526" s="6306"/>
      <c r="I526" s="6306"/>
      <c r="J526" s="6322"/>
      <c r="K526" s="5923">
        <f>K525-G526</f>
        <v>7658342</v>
      </c>
    </row>
    <row r="527" spans="1:11">
      <c r="A527" s="557"/>
      <c r="B527" s="6310"/>
      <c r="C527" s="461" t="s">
        <v>1241</v>
      </c>
      <c r="D527" s="6312" t="s">
        <v>598</v>
      </c>
      <c r="E527" s="6310"/>
      <c r="F527" s="6307"/>
      <c r="G527" s="6307"/>
      <c r="H527" s="6307"/>
      <c r="I527" s="6307"/>
      <c r="J527" s="6323"/>
      <c r="K527" s="5924"/>
    </row>
    <row r="528" spans="1:11">
      <c r="A528" s="514"/>
      <c r="B528" s="6308"/>
      <c r="C528" s="532"/>
      <c r="D528" s="576"/>
      <c r="E528" s="582"/>
      <c r="F528" s="577"/>
      <c r="G528" s="577"/>
      <c r="H528" s="600"/>
      <c r="I528" s="577"/>
      <c r="J528" s="585">
        <v>1500</v>
      </c>
      <c r="K528" s="5924">
        <f>K526+J528</f>
        <v>7659842</v>
      </c>
    </row>
    <row r="529" spans="1:11">
      <c r="A529" s="557"/>
      <c r="B529" s="6309"/>
      <c r="C529" s="556" t="s">
        <v>781</v>
      </c>
      <c r="D529" s="6324" t="s">
        <v>312</v>
      </c>
      <c r="E529" s="6309" t="s">
        <v>310</v>
      </c>
      <c r="F529" s="6306"/>
      <c r="G529" s="6306">
        <v>50390</v>
      </c>
      <c r="H529" s="6306"/>
      <c r="I529" s="6306"/>
      <c r="J529" s="6322"/>
      <c r="K529" s="1368">
        <f>K528-G529</f>
        <v>7609452</v>
      </c>
    </row>
    <row r="530" spans="1:11">
      <c r="A530" s="557"/>
      <c r="B530" s="6310"/>
      <c r="C530" s="555" t="s">
        <v>1535</v>
      </c>
      <c r="D530" s="6325" t="s">
        <v>38</v>
      </c>
      <c r="E530" s="6318"/>
      <c r="F530" s="6307"/>
      <c r="G530" s="6307"/>
      <c r="H530" s="6307"/>
      <c r="I530" s="6307"/>
      <c r="J530" s="6323"/>
      <c r="K530" s="1368"/>
    </row>
    <row r="531" spans="1:11">
      <c r="A531" s="514"/>
      <c r="B531" s="6308"/>
      <c r="C531" s="529"/>
      <c r="D531" s="602"/>
      <c r="E531" s="605"/>
      <c r="F531" s="577"/>
      <c r="G531" s="577"/>
      <c r="H531" s="600"/>
      <c r="I531" s="577"/>
      <c r="J531" s="585">
        <v>1500</v>
      </c>
      <c r="K531" s="1250">
        <f>K529+J531</f>
        <v>7610952</v>
      </c>
    </row>
    <row r="532" spans="1:11">
      <c r="A532" s="557"/>
      <c r="B532" s="6309"/>
      <c r="C532" s="517" t="s">
        <v>1716</v>
      </c>
      <c r="D532" s="6311" t="s">
        <v>1717</v>
      </c>
      <c r="E532" s="6309" t="s">
        <v>1423</v>
      </c>
      <c r="F532" s="6315"/>
      <c r="G532" s="6315">
        <v>42300</v>
      </c>
      <c r="H532" s="537"/>
      <c r="I532" s="1975"/>
      <c r="J532" s="595"/>
      <c r="K532" s="1368">
        <f>K531-G532</f>
        <v>7568652</v>
      </c>
    </row>
    <row r="533" spans="1:11">
      <c r="A533" s="557"/>
      <c r="B533" s="6310"/>
      <c r="C533" s="555" t="s">
        <v>2002</v>
      </c>
      <c r="D533" s="6312" t="s">
        <v>956</v>
      </c>
      <c r="E533" s="6310"/>
      <c r="F533" s="6316"/>
      <c r="G533" s="6316"/>
      <c r="H533" s="515"/>
      <c r="I533" s="1976"/>
      <c r="J533" s="595"/>
      <c r="K533" s="1368"/>
    </row>
    <row r="534" spans="1:11">
      <c r="A534" s="514"/>
      <c r="B534" s="6309"/>
      <c r="C534" s="532"/>
      <c r="D534" s="576"/>
      <c r="E534" s="582"/>
      <c r="F534" s="577"/>
      <c r="G534" s="577"/>
      <c r="H534" s="600"/>
      <c r="I534" s="2034"/>
      <c r="J534" s="585">
        <v>750</v>
      </c>
      <c r="K534" s="1250">
        <f>K532+J534</f>
        <v>7569402</v>
      </c>
    </row>
    <row r="535" spans="1:11">
      <c r="A535" s="557"/>
      <c r="B535" s="6309"/>
      <c r="C535" s="474" t="s">
        <v>781</v>
      </c>
      <c r="D535" s="6311" t="s">
        <v>199</v>
      </c>
      <c r="E535" s="6309" t="s">
        <v>201</v>
      </c>
      <c r="F535" s="6306"/>
      <c r="G535" s="6306">
        <v>67640</v>
      </c>
      <c r="H535" s="6306"/>
      <c r="I535" s="6306"/>
      <c r="J535" s="6322"/>
      <c r="K535" s="1368">
        <f>K534-G535</f>
        <v>7501762</v>
      </c>
    </row>
    <row r="536" spans="1:11">
      <c r="A536" s="557"/>
      <c r="B536" s="6310"/>
      <c r="C536" s="477" t="s">
        <v>1243</v>
      </c>
      <c r="D536" s="6312" t="s">
        <v>200</v>
      </c>
      <c r="E536" s="6310"/>
      <c r="F536" s="6307"/>
      <c r="G536" s="6307"/>
      <c r="H536" s="6307"/>
      <c r="I536" s="6307"/>
      <c r="J536" s="6323"/>
      <c r="K536" s="1368"/>
    </row>
    <row r="537" spans="1:11">
      <c r="A537" s="514"/>
      <c r="B537" s="6308"/>
      <c r="C537" s="532"/>
      <c r="D537" s="576"/>
      <c r="E537" s="582"/>
      <c r="F537" s="577"/>
      <c r="G537" s="577"/>
      <c r="H537" s="600"/>
      <c r="I537" s="577"/>
      <c r="J537" s="604">
        <v>1500</v>
      </c>
      <c r="K537" s="1250">
        <f>K535+J537</f>
        <v>7503262</v>
      </c>
    </row>
    <row r="538" spans="1:11">
      <c r="A538" s="557"/>
      <c r="B538" s="6309"/>
      <c r="C538" s="457" t="s">
        <v>781</v>
      </c>
      <c r="D538" s="6324" t="s">
        <v>943</v>
      </c>
      <c r="E538" s="459" t="s">
        <v>1231</v>
      </c>
      <c r="F538" s="6306"/>
      <c r="G538" s="6306">
        <v>166640</v>
      </c>
      <c r="H538" s="6306"/>
      <c r="I538" s="6306"/>
      <c r="J538" s="6322"/>
      <c r="K538" s="1368">
        <f>K537-G538</f>
        <v>7336622</v>
      </c>
    </row>
    <row r="539" spans="1:11">
      <c r="A539" s="557"/>
      <c r="B539" s="6320"/>
      <c r="C539" s="461" t="s">
        <v>1181</v>
      </c>
      <c r="D539" s="6325" t="s">
        <v>598</v>
      </c>
      <c r="E539" s="6318"/>
      <c r="F539" s="6307"/>
      <c r="G539" s="6307"/>
      <c r="H539" s="6307"/>
      <c r="I539" s="6307"/>
      <c r="J539" s="6323"/>
      <c r="K539" s="1368"/>
    </row>
    <row r="540" spans="1:11">
      <c r="A540" s="514"/>
      <c r="B540" s="6308"/>
      <c r="C540" s="532"/>
      <c r="D540" s="576"/>
      <c r="E540" s="582"/>
      <c r="F540" s="577"/>
      <c r="G540" s="577"/>
      <c r="H540" s="600"/>
      <c r="I540" s="577"/>
      <c r="J540" s="604">
        <v>1500</v>
      </c>
      <c r="K540" s="1250">
        <f>K538+J540</f>
        <v>7338122</v>
      </c>
    </row>
    <row r="541" spans="1:11">
      <c r="A541" s="557"/>
      <c r="B541" s="6309"/>
      <c r="C541" s="457" t="s">
        <v>781</v>
      </c>
      <c r="D541" s="6324" t="s">
        <v>1246</v>
      </c>
      <c r="E541" s="459" t="s">
        <v>1248</v>
      </c>
      <c r="F541" s="6306"/>
      <c r="G541" s="6306">
        <v>70640</v>
      </c>
      <c r="H541" s="6306"/>
      <c r="I541" s="6306"/>
      <c r="J541" s="6322"/>
      <c r="K541" s="1368">
        <f>K540-G541</f>
        <v>7267482</v>
      </c>
    </row>
    <row r="542" spans="1:11">
      <c r="A542" s="557"/>
      <c r="B542" s="6310"/>
      <c r="C542" s="461" t="s">
        <v>1245</v>
      </c>
      <c r="D542" s="6325" t="s">
        <v>1247</v>
      </c>
      <c r="E542" s="6318"/>
      <c r="F542" s="6307"/>
      <c r="G542" s="6307"/>
      <c r="H542" s="6307"/>
      <c r="I542" s="6307"/>
      <c r="J542" s="6323"/>
      <c r="K542" s="1368"/>
    </row>
    <row r="543" spans="1:11">
      <c r="A543" s="514"/>
      <c r="B543" s="6308"/>
      <c r="C543" s="529"/>
      <c r="D543" s="602"/>
      <c r="E543" s="605"/>
      <c r="F543" s="577"/>
      <c r="G543" s="577"/>
      <c r="H543" s="600"/>
      <c r="I543" s="577"/>
      <c r="J543" s="585">
        <v>1500</v>
      </c>
      <c r="K543" s="1250">
        <f>K541+J543</f>
        <v>7268982</v>
      </c>
    </row>
    <row r="544" spans="1:11">
      <c r="A544" s="557"/>
      <c r="B544" s="6309"/>
      <c r="C544" s="556" t="s">
        <v>781</v>
      </c>
      <c r="D544" s="6311" t="s">
        <v>2266</v>
      </c>
      <c r="E544" s="6328" t="s">
        <v>1322</v>
      </c>
      <c r="F544" s="6306"/>
      <c r="G544" s="6306">
        <v>22140</v>
      </c>
      <c r="H544" s="6306"/>
      <c r="I544" s="6306"/>
      <c r="J544" s="6322"/>
      <c r="K544" s="1368">
        <f>K543-G544</f>
        <v>7246842</v>
      </c>
    </row>
    <row r="545" spans="1:11">
      <c r="A545" s="557"/>
      <c r="B545" s="6310"/>
      <c r="C545" s="555" t="s">
        <v>1306</v>
      </c>
      <c r="D545" s="6312" t="s">
        <v>1176</v>
      </c>
      <c r="E545" s="6310"/>
      <c r="F545" s="6307"/>
      <c r="G545" s="6307"/>
      <c r="H545" s="6307"/>
      <c r="I545" s="6307"/>
      <c r="J545" s="6323"/>
      <c r="K545" s="1368"/>
    </row>
    <row r="546" spans="1:11">
      <c r="A546" s="514"/>
      <c r="B546" s="6309"/>
      <c r="C546" s="529"/>
      <c r="D546" s="602"/>
      <c r="E546" s="605"/>
      <c r="F546" s="577"/>
      <c r="G546" s="577"/>
      <c r="H546" s="600"/>
      <c r="I546" s="577"/>
      <c r="J546" s="585">
        <v>1500</v>
      </c>
      <c r="K546" s="1250">
        <f>K544+J546</f>
        <v>7248342</v>
      </c>
    </row>
    <row r="547" spans="1:11">
      <c r="A547" s="557"/>
      <c r="B547" s="6309"/>
      <c r="C547" s="556" t="s">
        <v>781</v>
      </c>
      <c r="D547" s="6311" t="s">
        <v>743</v>
      </c>
      <c r="E547" s="6309" t="s">
        <v>1177</v>
      </c>
      <c r="F547" s="6306"/>
      <c r="G547" s="6306">
        <v>19890</v>
      </c>
      <c r="H547" s="6306"/>
      <c r="I547" s="6306"/>
      <c r="J547" s="6322"/>
      <c r="K547" s="1368">
        <f>K546-G547</f>
        <v>7228452</v>
      </c>
    </row>
    <row r="548" spans="1:11">
      <c r="A548" s="557"/>
      <c r="B548" s="6310"/>
      <c r="C548" s="555" t="s">
        <v>1175</v>
      </c>
      <c r="D548" s="6312" t="s">
        <v>1176</v>
      </c>
      <c r="E548" s="6310"/>
      <c r="F548" s="6307"/>
      <c r="G548" s="6307"/>
      <c r="H548" s="6307"/>
      <c r="I548" s="6307"/>
      <c r="J548" s="6323"/>
      <c r="K548" s="1368"/>
    </row>
    <row r="549" spans="1:11">
      <c r="A549" s="514"/>
      <c r="B549" s="6320"/>
      <c r="C549" s="529"/>
      <c r="D549" s="602"/>
      <c r="E549" s="605"/>
      <c r="F549" s="577"/>
      <c r="G549" s="577"/>
      <c r="H549" s="600"/>
      <c r="I549" s="577"/>
      <c r="J549" s="585">
        <v>1500</v>
      </c>
      <c r="K549" s="1250">
        <f>K547+J549</f>
        <v>7229952</v>
      </c>
    </row>
    <row r="550" spans="1:11">
      <c r="A550" s="557"/>
      <c r="B550" s="6309"/>
      <c r="C550" s="474" t="s">
        <v>1920</v>
      </c>
      <c r="D550" s="485" t="s">
        <v>1887</v>
      </c>
      <c r="E550" s="6309" t="s">
        <v>1888</v>
      </c>
      <c r="F550" s="6321"/>
      <c r="G550" s="6306">
        <v>38640</v>
      </c>
      <c r="H550" s="6306"/>
      <c r="I550" s="6306"/>
      <c r="J550" s="6322"/>
      <c r="K550" s="5925">
        <f>K549-G550</f>
        <v>7191312</v>
      </c>
    </row>
    <row r="551" spans="1:11">
      <c r="A551" s="557"/>
      <c r="B551" s="6310"/>
      <c r="C551" s="477" t="s">
        <v>1922</v>
      </c>
      <c r="D551" s="486" t="s">
        <v>1819</v>
      </c>
      <c r="E551" s="6310"/>
      <c r="F551" s="6307"/>
      <c r="G551" s="6307"/>
      <c r="H551" s="6307"/>
      <c r="I551" s="6307"/>
      <c r="J551" s="6323"/>
      <c r="K551" s="1368"/>
    </row>
    <row r="552" spans="1:11">
      <c r="A552" s="514"/>
      <c r="B552" s="6320"/>
      <c r="C552" s="891"/>
      <c r="D552" s="891"/>
      <c r="E552" s="891"/>
      <c r="F552" s="586"/>
      <c r="G552" s="588"/>
      <c r="H552" s="600"/>
      <c r="I552" s="577"/>
      <c r="J552" s="604">
        <v>1500</v>
      </c>
      <c r="K552" s="1250">
        <f>K550+J552</f>
        <v>7192812</v>
      </c>
    </row>
    <row r="553" spans="1:11">
      <c r="A553" s="557"/>
      <c r="B553" s="6309"/>
      <c r="C553" s="474" t="s">
        <v>1921</v>
      </c>
      <c r="D553" s="485" t="s">
        <v>1887</v>
      </c>
      <c r="E553" s="6309" t="s">
        <v>1888</v>
      </c>
      <c r="F553" s="6306"/>
      <c r="G553" s="6306">
        <v>37740</v>
      </c>
      <c r="H553" s="6326"/>
      <c r="I553" s="6306"/>
      <c r="J553" s="6322"/>
      <c r="K553" s="1368">
        <f>K552-G553</f>
        <v>7155072</v>
      </c>
    </row>
    <row r="554" spans="1:11">
      <c r="A554" s="557"/>
      <c r="B554" s="6310"/>
      <c r="C554" s="477" t="s">
        <v>1923</v>
      </c>
      <c r="D554" s="486" t="s">
        <v>1819</v>
      </c>
      <c r="E554" s="6310"/>
      <c r="F554" s="6307"/>
      <c r="G554" s="6307"/>
      <c r="H554" s="6327"/>
      <c r="I554" s="6307"/>
      <c r="J554" s="6323"/>
      <c r="K554" s="1368"/>
    </row>
    <row r="555" spans="1:11">
      <c r="A555" s="514"/>
      <c r="B555" s="6320"/>
      <c r="C555" s="529"/>
      <c r="D555" s="602"/>
      <c r="E555" s="605"/>
      <c r="F555" s="577"/>
      <c r="G555" s="577"/>
      <c r="H555" s="600"/>
      <c r="I555" s="577"/>
      <c r="J555" s="604">
        <v>1500</v>
      </c>
      <c r="K555" s="1250">
        <f>K553+J555</f>
        <v>7156572</v>
      </c>
    </row>
    <row r="556" spans="1:11">
      <c r="A556" s="557"/>
      <c r="B556" s="6309"/>
      <c r="C556" s="457" t="s">
        <v>781</v>
      </c>
      <c r="D556" s="6311" t="s">
        <v>1959</v>
      </c>
      <c r="E556" s="1136" t="s">
        <v>1961</v>
      </c>
      <c r="F556" s="6306"/>
      <c r="G556" s="6306">
        <v>88140</v>
      </c>
      <c r="H556" s="537"/>
      <c r="I556" s="6306"/>
      <c r="J556" s="595"/>
      <c r="K556" s="1368">
        <f>K555-G556</f>
        <v>7068432</v>
      </c>
    </row>
    <row r="557" spans="1:11">
      <c r="A557" s="557"/>
      <c r="B557" s="6310"/>
      <c r="C557" s="461" t="s">
        <v>2257</v>
      </c>
      <c r="D557" s="6312" t="s">
        <v>1960</v>
      </c>
      <c r="E557" s="6317"/>
      <c r="F557" s="6307"/>
      <c r="G557" s="6307"/>
      <c r="H557" s="515"/>
      <c r="I557" s="6307"/>
      <c r="J557" s="595"/>
      <c r="K557" s="1368"/>
    </row>
    <row r="558" spans="1:11">
      <c r="A558" s="514"/>
      <c r="B558" s="6320"/>
      <c r="C558" s="532"/>
      <c r="D558" s="576"/>
      <c r="E558" s="582"/>
      <c r="F558" s="577"/>
      <c r="G558" s="577"/>
      <c r="H558" s="600"/>
      <c r="I558" s="577"/>
      <c r="J558" s="585">
        <v>1500</v>
      </c>
      <c r="K558" s="1250">
        <f>K556+J558</f>
        <v>7069932</v>
      </c>
    </row>
    <row r="559" spans="1:11">
      <c r="A559" s="557"/>
      <c r="B559" s="6309"/>
      <c r="C559" s="457" t="s">
        <v>781</v>
      </c>
      <c r="D559" s="6311" t="s">
        <v>1959</v>
      </c>
      <c r="E559" s="1136" t="s">
        <v>1961</v>
      </c>
      <c r="F559" s="6306"/>
      <c r="G559" s="6306">
        <v>10390</v>
      </c>
      <c r="H559" s="537"/>
      <c r="I559" s="6306"/>
      <c r="J559" s="595"/>
      <c r="K559" s="1368">
        <f>K558-G559</f>
        <v>7059542</v>
      </c>
    </row>
    <row r="560" spans="1:11">
      <c r="A560" s="557"/>
      <c r="B560" s="6310"/>
      <c r="C560" s="461" t="s">
        <v>2258</v>
      </c>
      <c r="D560" s="6312" t="s">
        <v>1960</v>
      </c>
      <c r="E560" s="6317"/>
      <c r="F560" s="6307"/>
      <c r="G560" s="6307"/>
      <c r="H560" s="515"/>
      <c r="I560" s="6307"/>
      <c r="J560" s="595"/>
      <c r="K560" s="1368"/>
    </row>
    <row r="561" spans="1:11">
      <c r="A561" s="514"/>
      <c r="B561" s="6320"/>
      <c r="C561" s="532"/>
      <c r="D561" s="576"/>
      <c r="E561" s="582"/>
      <c r="F561" s="577"/>
      <c r="G561" s="577"/>
      <c r="H561" s="600"/>
      <c r="I561" s="577"/>
      <c r="J561" s="585">
        <v>1500</v>
      </c>
      <c r="K561" s="1250">
        <f>K559+J561</f>
        <v>7061042</v>
      </c>
    </row>
    <row r="562" spans="1:11">
      <c r="A562" s="557"/>
      <c r="B562" s="6309"/>
      <c r="C562" s="545" t="s">
        <v>781</v>
      </c>
      <c r="D562" s="6311" t="s">
        <v>113</v>
      </c>
      <c r="E562" s="6309" t="s">
        <v>114</v>
      </c>
      <c r="F562" s="6306"/>
      <c r="G562" s="6306"/>
      <c r="H562" s="6306"/>
      <c r="I562" s="6306">
        <v>92640</v>
      </c>
      <c r="J562" s="6322"/>
      <c r="K562" s="1368">
        <f>K561-I562</f>
        <v>6968402</v>
      </c>
    </row>
    <row r="563" spans="1:11">
      <c r="A563" s="557"/>
      <c r="B563" s="6310"/>
      <c r="C563" s="538" t="s">
        <v>1420</v>
      </c>
      <c r="D563" s="6312" t="s">
        <v>46</v>
      </c>
      <c r="E563" s="6310"/>
      <c r="F563" s="6307"/>
      <c r="G563" s="6307"/>
      <c r="H563" s="6307"/>
      <c r="I563" s="6307"/>
      <c r="J563" s="6323"/>
      <c r="K563" s="1368"/>
    </row>
    <row r="564" spans="1:11">
      <c r="A564" s="2497"/>
      <c r="B564" s="6320"/>
      <c r="C564" s="529"/>
      <c r="D564" s="602"/>
      <c r="E564" s="605"/>
      <c r="F564" s="577"/>
      <c r="G564" s="577"/>
      <c r="H564" s="600"/>
      <c r="I564" s="577"/>
      <c r="J564" s="585">
        <v>1500</v>
      </c>
      <c r="K564" s="1250">
        <f>K562+J564</f>
        <v>6969902</v>
      </c>
    </row>
    <row r="565" spans="1:11">
      <c r="A565" s="557"/>
      <c r="B565" s="6309"/>
      <c r="C565" s="556" t="s">
        <v>781</v>
      </c>
      <c r="D565" s="485" t="s">
        <v>1859</v>
      </c>
      <c r="E565" s="6309"/>
      <c r="F565" s="9492"/>
      <c r="G565" s="9492"/>
      <c r="H565" s="9492"/>
      <c r="I565" s="9492">
        <v>86640</v>
      </c>
      <c r="J565" s="6322"/>
      <c r="K565" s="1368">
        <f>K564-I565</f>
        <v>6883262</v>
      </c>
    </row>
    <row r="566" spans="1:11">
      <c r="A566" s="557"/>
      <c r="B566" s="6310"/>
      <c r="C566" s="555" t="s">
        <v>1208</v>
      </c>
      <c r="D566" s="486" t="s">
        <v>814</v>
      </c>
      <c r="E566" s="6310"/>
      <c r="F566" s="9493"/>
      <c r="G566" s="9493"/>
      <c r="H566" s="9493"/>
      <c r="I566" s="9493"/>
      <c r="J566" s="6323"/>
      <c r="K566" s="1368"/>
    </row>
    <row r="567" spans="1:11">
      <c r="A567" s="2497"/>
      <c r="B567" s="6320"/>
      <c r="C567" s="532"/>
      <c r="D567" s="576"/>
      <c r="E567" s="582"/>
      <c r="F567" s="577"/>
      <c r="G567" s="577"/>
      <c r="H567" s="600"/>
      <c r="I567" s="577"/>
      <c r="J567" s="604">
        <v>1500</v>
      </c>
      <c r="K567" s="1250">
        <f>K565+J567</f>
        <v>6884762</v>
      </c>
    </row>
    <row r="568" spans="1:11">
      <c r="A568" s="557"/>
      <c r="B568" s="5892"/>
      <c r="C568" s="545" t="s">
        <v>1109</v>
      </c>
      <c r="D568" s="6311" t="s">
        <v>1584</v>
      </c>
      <c r="E568" s="974" t="s">
        <v>56</v>
      </c>
      <c r="F568" s="6306"/>
      <c r="G568" s="6306">
        <v>502500</v>
      </c>
      <c r="H568" s="6306"/>
      <c r="I568" s="6306"/>
      <c r="J568" s="6322"/>
      <c r="K568" s="1368">
        <f>K567-G568</f>
        <v>6382262</v>
      </c>
    </row>
    <row r="569" spans="1:11">
      <c r="A569" s="557"/>
      <c r="B569" s="5893"/>
      <c r="C569" s="555" t="s">
        <v>1583</v>
      </c>
      <c r="D569" s="6312" t="s">
        <v>1384</v>
      </c>
      <c r="E569" s="6317"/>
      <c r="F569" s="6307"/>
      <c r="G569" s="6307"/>
      <c r="H569" s="6307"/>
      <c r="I569" s="6307"/>
      <c r="J569" s="6323"/>
      <c r="K569" s="1368"/>
    </row>
    <row r="570" spans="1:11">
      <c r="A570" s="2497"/>
      <c r="B570" s="5891"/>
      <c r="C570" s="532"/>
      <c r="D570" s="576"/>
      <c r="E570" s="582"/>
      <c r="F570" s="575"/>
      <c r="G570" s="575"/>
      <c r="H570" s="586"/>
      <c r="I570" s="575"/>
      <c r="J570" s="585">
        <v>1800</v>
      </c>
      <c r="K570" s="1250">
        <f>K568+J570</f>
        <v>6384062</v>
      </c>
    </row>
    <row r="571" spans="1:11">
      <c r="A571" s="557"/>
      <c r="B571" s="5911"/>
      <c r="C571" s="556" t="s">
        <v>1109</v>
      </c>
      <c r="D571" s="6311" t="s">
        <v>1049</v>
      </c>
      <c r="E571" s="6309" t="s">
        <v>126</v>
      </c>
      <c r="F571" s="6306"/>
      <c r="G571" s="6306">
        <v>502500</v>
      </c>
      <c r="H571" s="6306"/>
      <c r="I571" s="6306"/>
      <c r="J571" s="6322"/>
      <c r="K571" s="1368">
        <f>K570-G571</f>
        <v>5881562</v>
      </c>
    </row>
    <row r="572" spans="1:11">
      <c r="A572" s="557"/>
      <c r="B572" s="5911"/>
      <c r="C572" s="555" t="s">
        <v>1048</v>
      </c>
      <c r="D572" s="6312" t="s">
        <v>956</v>
      </c>
      <c r="E572" s="6310"/>
      <c r="F572" s="6307"/>
      <c r="G572" s="6307"/>
      <c r="H572" s="6307"/>
      <c r="I572" s="6307"/>
      <c r="J572" s="6323"/>
      <c r="K572" s="1368"/>
    </row>
    <row r="573" spans="1:11">
      <c r="A573" s="2497"/>
      <c r="B573" s="5891"/>
      <c r="C573" s="532"/>
      <c r="D573" s="576"/>
      <c r="E573" s="582"/>
      <c r="F573" s="577"/>
      <c r="G573" s="577"/>
      <c r="H573" s="600"/>
      <c r="I573" s="577"/>
      <c r="J573" s="585">
        <v>1800</v>
      </c>
      <c r="K573" s="1250">
        <f>K571+J573</f>
        <v>5883362</v>
      </c>
    </row>
    <row r="574" spans="1:11">
      <c r="A574" s="557"/>
      <c r="B574" s="5911"/>
      <c r="C574" s="550" t="s">
        <v>1110</v>
      </c>
      <c r="D574" s="6311" t="s">
        <v>1334</v>
      </c>
      <c r="E574" s="6309" t="s">
        <v>1348</v>
      </c>
      <c r="F574" s="534"/>
      <c r="G574" s="6306">
        <v>405000</v>
      </c>
      <c r="H574" s="534"/>
      <c r="I574" s="6306"/>
      <c r="J574" s="537"/>
      <c r="K574" s="1368">
        <f>K573-G574</f>
        <v>5478362</v>
      </c>
    </row>
    <row r="575" spans="1:11">
      <c r="A575" s="557"/>
      <c r="B575" s="5911"/>
      <c r="C575" s="551" t="s">
        <v>1333</v>
      </c>
      <c r="D575" s="6312" t="s">
        <v>918</v>
      </c>
      <c r="E575" s="6310"/>
      <c r="F575" s="537"/>
      <c r="G575" s="6307"/>
      <c r="H575" s="537"/>
      <c r="I575" s="6307"/>
      <c r="J575" s="537"/>
      <c r="K575" s="1368"/>
    </row>
    <row r="576" spans="1:11">
      <c r="A576" s="2497"/>
      <c r="B576" s="5891"/>
      <c r="C576" s="1795"/>
      <c r="D576" s="576"/>
      <c r="E576" s="582"/>
      <c r="F576" s="586"/>
      <c r="G576" s="586"/>
      <c r="H576" s="586"/>
      <c r="I576" s="586"/>
      <c r="J576" s="585">
        <v>3600</v>
      </c>
      <c r="K576" s="1250">
        <f>K574+J576</f>
        <v>5481962</v>
      </c>
    </row>
    <row r="577" spans="1:11">
      <c r="A577" s="557"/>
      <c r="B577" s="5911"/>
      <c r="C577" s="556" t="s">
        <v>1710</v>
      </c>
      <c r="D577" s="6311" t="s">
        <v>2231</v>
      </c>
      <c r="E577" s="1136"/>
      <c r="F577" s="6306"/>
      <c r="G577" s="6315"/>
      <c r="H577" s="6306"/>
      <c r="I577" s="6306">
        <v>28390</v>
      </c>
      <c r="J577" s="6322"/>
      <c r="K577" s="1368">
        <f>K576-I577</f>
        <v>5453572</v>
      </c>
    </row>
    <row r="578" spans="1:11">
      <c r="A578" s="557"/>
      <c r="B578" s="5911"/>
      <c r="C578" s="555" t="s">
        <v>2170</v>
      </c>
      <c r="D578" s="6312"/>
      <c r="E578" s="6317"/>
      <c r="F578" s="6307"/>
      <c r="G578" s="6316"/>
      <c r="H578" s="6307"/>
      <c r="I578" s="6307"/>
      <c r="J578" s="6323"/>
      <c r="K578" s="1368"/>
    </row>
    <row r="579" spans="1:11">
      <c r="A579" s="2497"/>
      <c r="B579" s="5891"/>
      <c r="C579" s="532"/>
      <c r="D579" s="576"/>
      <c r="E579" s="582"/>
      <c r="F579" s="577"/>
      <c r="G579" s="577"/>
      <c r="H579" s="600"/>
      <c r="I579" s="577"/>
      <c r="J579" s="604">
        <v>1500</v>
      </c>
      <c r="K579" s="1250">
        <f>K577+J579</f>
        <v>5455072</v>
      </c>
    </row>
    <row r="580" spans="1:11">
      <c r="A580" s="557"/>
      <c r="B580" s="5911"/>
      <c r="C580" s="517" t="s">
        <v>1109</v>
      </c>
      <c r="D580" s="6311" t="s">
        <v>1717</v>
      </c>
      <c r="E580" s="6309" t="s">
        <v>1423</v>
      </c>
      <c r="F580" s="6306"/>
      <c r="G580" s="6306">
        <v>502500</v>
      </c>
      <c r="H580" s="6306"/>
      <c r="I580" s="6306"/>
      <c r="J580" s="6322"/>
      <c r="K580" s="1368">
        <f>K579-G580</f>
        <v>4952572</v>
      </c>
    </row>
    <row r="581" spans="1:11">
      <c r="A581" s="557"/>
      <c r="B581" s="5911"/>
      <c r="C581" s="477" t="s">
        <v>1179</v>
      </c>
      <c r="D581" s="6312" t="s">
        <v>956</v>
      </c>
      <c r="E581" s="6310"/>
      <c r="F581" s="6307"/>
      <c r="G581" s="6307"/>
      <c r="H581" s="6307"/>
      <c r="I581" s="6307"/>
      <c r="J581" s="6323"/>
      <c r="K581" s="1368"/>
    </row>
    <row r="582" spans="1:11">
      <c r="A582" s="514"/>
      <c r="B582" s="5891"/>
      <c r="C582" s="1795"/>
      <c r="D582" s="576"/>
      <c r="E582" s="582"/>
      <c r="F582" s="577"/>
      <c r="G582" s="577"/>
      <c r="H582" s="600"/>
      <c r="I582" s="577"/>
      <c r="J582" s="604">
        <v>1800</v>
      </c>
      <c r="K582" s="1250">
        <f>K580+J582</f>
        <v>4954372</v>
      </c>
    </row>
    <row r="583" spans="1:11">
      <c r="A583" s="557"/>
      <c r="B583" s="5911"/>
      <c r="C583" s="517" t="s">
        <v>1109</v>
      </c>
      <c r="D583" s="6311" t="s">
        <v>1717</v>
      </c>
      <c r="E583" s="6309" t="s">
        <v>1423</v>
      </c>
      <c r="F583" s="6306"/>
      <c r="G583" s="6306">
        <v>502500</v>
      </c>
      <c r="H583" s="6306"/>
      <c r="I583" s="6306"/>
      <c r="J583" s="6322"/>
      <c r="K583" s="1368">
        <f>K582-G583</f>
        <v>4451872</v>
      </c>
    </row>
    <row r="584" spans="1:11">
      <c r="A584" s="557"/>
      <c r="B584" s="5911"/>
      <c r="C584" s="477" t="s">
        <v>2254</v>
      </c>
      <c r="D584" s="6312" t="s">
        <v>956</v>
      </c>
      <c r="E584" s="6310"/>
      <c r="F584" s="6307"/>
      <c r="G584" s="6307"/>
      <c r="H584" s="6307"/>
      <c r="I584" s="6307"/>
      <c r="J584" s="6323"/>
      <c r="K584" s="1368"/>
    </row>
    <row r="585" spans="1:11">
      <c r="A585" s="514"/>
      <c r="B585" s="5891"/>
      <c r="C585" s="1795"/>
      <c r="D585" s="576"/>
      <c r="E585" s="582"/>
      <c r="F585" s="577"/>
      <c r="G585" s="577"/>
      <c r="H585" s="600"/>
      <c r="I585" s="577"/>
      <c r="J585" s="604">
        <v>1800</v>
      </c>
      <c r="K585" s="1250">
        <f>K583+J585</f>
        <v>4453672</v>
      </c>
    </row>
    <row r="586" spans="1:11">
      <c r="A586" s="557"/>
      <c r="B586" s="5911" t="s">
        <v>2387</v>
      </c>
      <c r="C586" s="556" t="s">
        <v>1710</v>
      </c>
      <c r="D586" s="6329" t="s">
        <v>2070</v>
      </c>
      <c r="E586" s="1136"/>
      <c r="F586" s="6333"/>
      <c r="G586" s="6336"/>
      <c r="H586" s="6333"/>
      <c r="I586" s="6333">
        <v>117390</v>
      </c>
      <c r="J586" s="6339"/>
      <c r="K586" s="1368">
        <f>K585-I586</f>
        <v>4336282</v>
      </c>
    </row>
    <row r="587" spans="1:11">
      <c r="A587" s="557"/>
      <c r="B587" s="5911"/>
      <c r="C587" s="555" t="s">
        <v>2069</v>
      </c>
      <c r="D587" s="6330" t="s">
        <v>814</v>
      </c>
      <c r="E587" s="6338"/>
      <c r="F587" s="6334"/>
      <c r="G587" s="6337"/>
      <c r="H587" s="6334"/>
      <c r="I587" s="6334"/>
      <c r="J587" s="6340"/>
      <c r="K587" s="1368"/>
    </row>
    <row r="588" spans="1:11">
      <c r="A588" s="514"/>
      <c r="B588" s="5891"/>
      <c r="C588" s="532"/>
      <c r="D588" s="576"/>
      <c r="E588" s="582"/>
      <c r="F588" s="577"/>
      <c r="G588" s="577"/>
      <c r="H588" s="600"/>
      <c r="I588" s="577"/>
      <c r="J588" s="604">
        <v>1500</v>
      </c>
      <c r="K588" s="1250">
        <f>K586+J588</f>
        <v>4337782</v>
      </c>
    </row>
    <row r="589" spans="1:11">
      <c r="A589" s="557"/>
      <c r="B589" s="5911"/>
      <c r="C589" s="556" t="s">
        <v>880</v>
      </c>
      <c r="D589" s="6329" t="s">
        <v>1312</v>
      </c>
      <c r="E589" s="6331" t="s">
        <v>1326</v>
      </c>
      <c r="F589" s="6333"/>
      <c r="G589" s="6336">
        <v>1002500</v>
      </c>
      <c r="H589" s="534"/>
      <c r="I589" s="6333"/>
      <c r="J589" s="595"/>
      <c r="K589" s="1368">
        <f>K588-G589</f>
        <v>3335282</v>
      </c>
    </row>
    <row r="590" spans="1:11">
      <c r="A590" s="557"/>
      <c r="B590" s="5911"/>
      <c r="C590" s="555" t="s">
        <v>1311</v>
      </c>
      <c r="D590" s="6330" t="s">
        <v>1313</v>
      </c>
      <c r="E590" s="6332"/>
      <c r="F590" s="6334"/>
      <c r="G590" s="6337"/>
      <c r="H590" s="515"/>
      <c r="I590" s="6334"/>
      <c r="J590" s="559"/>
      <c r="K590" s="1368"/>
    </row>
    <row r="591" spans="1:11">
      <c r="A591" s="514"/>
      <c r="B591" s="5891"/>
      <c r="C591" s="532"/>
      <c r="D591" s="576"/>
      <c r="E591" s="584"/>
      <c r="F591" s="600"/>
      <c r="G591" s="600"/>
      <c r="H591" s="600"/>
      <c r="I591" s="600"/>
      <c r="J591" s="604">
        <v>1800</v>
      </c>
      <c r="K591" s="1250">
        <f>K589+J591</f>
        <v>3337082</v>
      </c>
    </row>
    <row r="592" spans="1:11">
      <c r="A592" s="557"/>
      <c r="B592" s="5911"/>
      <c r="C592" s="556" t="s">
        <v>591</v>
      </c>
      <c r="D592" s="6329"/>
      <c r="E592" s="6335"/>
      <c r="F592" s="6333">
        <v>25000000</v>
      </c>
      <c r="G592" s="5888"/>
      <c r="H592" s="5888"/>
      <c r="I592" s="5888"/>
      <c r="J592" s="5913"/>
      <c r="K592" s="1368">
        <f>K591+F592</f>
        <v>28337082</v>
      </c>
    </row>
    <row r="593" spans="1:11">
      <c r="A593" s="557"/>
      <c r="B593" s="5911"/>
      <c r="C593" s="555"/>
      <c r="D593" s="486"/>
      <c r="E593" s="6332"/>
      <c r="F593" s="6337"/>
      <c r="G593" s="5889"/>
      <c r="H593" s="5889"/>
      <c r="I593" s="5889"/>
      <c r="J593" s="5914"/>
      <c r="K593" s="1368"/>
    </row>
    <row r="594" spans="1:11">
      <c r="A594" s="514"/>
      <c r="B594" s="5891"/>
      <c r="C594" s="532"/>
      <c r="D594" s="576"/>
      <c r="E594" s="582"/>
      <c r="F594" s="577"/>
      <c r="G594" s="577"/>
      <c r="H594" s="600"/>
      <c r="I594" s="577"/>
      <c r="J594" s="585"/>
      <c r="K594" s="1250"/>
    </row>
    <row r="595" spans="1:11">
      <c r="A595" s="557"/>
      <c r="B595" s="5911" t="s">
        <v>2388</v>
      </c>
      <c r="C595" s="556" t="s">
        <v>1109</v>
      </c>
      <c r="D595" s="6341" t="s">
        <v>278</v>
      </c>
      <c r="E595" s="974" t="s">
        <v>279</v>
      </c>
      <c r="F595" s="6345"/>
      <c r="G595" s="6345">
        <v>502500</v>
      </c>
      <c r="H595" s="6345"/>
      <c r="I595" s="6345"/>
      <c r="J595" s="6348"/>
      <c r="K595" s="1368">
        <f>K592-G595</f>
        <v>27834582</v>
      </c>
    </row>
    <row r="596" spans="1:11">
      <c r="A596" s="557"/>
      <c r="B596" s="5911"/>
      <c r="C596" s="555" t="s">
        <v>1527</v>
      </c>
      <c r="D596" s="6342" t="s">
        <v>38</v>
      </c>
      <c r="E596" s="6347"/>
      <c r="F596" s="6346"/>
      <c r="G596" s="6346"/>
      <c r="H596" s="6346"/>
      <c r="I596" s="6346"/>
      <c r="J596" s="6349"/>
      <c r="K596" s="1368"/>
    </row>
    <row r="597" spans="1:11">
      <c r="A597" s="514"/>
      <c r="B597" s="5891"/>
      <c r="C597" s="529"/>
      <c r="D597" s="602"/>
      <c r="E597" s="605"/>
      <c r="F597" s="577"/>
      <c r="G597" s="577"/>
      <c r="H597" s="600"/>
      <c r="I597" s="577"/>
      <c r="J597" s="604">
        <v>1800</v>
      </c>
      <c r="K597" s="1250">
        <f>K595+J597</f>
        <v>27836382</v>
      </c>
    </row>
    <row r="598" spans="1:11">
      <c r="A598" s="557"/>
      <c r="B598" s="5911"/>
      <c r="C598" s="474" t="s">
        <v>781</v>
      </c>
      <c r="D598" s="6341" t="s">
        <v>1901</v>
      </c>
      <c r="E598" s="6343"/>
      <c r="F598" s="6345"/>
      <c r="G598" s="6345"/>
      <c r="H598" s="534"/>
      <c r="I598" s="2567">
        <v>114580</v>
      </c>
      <c r="J598" s="595"/>
      <c r="K598" s="1368">
        <f>K597-I598</f>
        <v>27721802</v>
      </c>
    </row>
    <row r="599" spans="1:11">
      <c r="A599" s="557"/>
      <c r="B599" s="5911"/>
      <c r="C599" s="477" t="s">
        <v>1900</v>
      </c>
      <c r="D599" s="6342" t="s">
        <v>1902</v>
      </c>
      <c r="E599" s="6344"/>
      <c r="F599" s="6346"/>
      <c r="G599" s="6346"/>
      <c r="H599" s="515"/>
      <c r="I599" s="2568"/>
      <c r="J599" s="595"/>
      <c r="K599" s="1368"/>
    </row>
    <row r="600" spans="1:11">
      <c r="A600" s="514"/>
      <c r="B600" s="5891"/>
      <c r="C600" s="1980"/>
      <c r="D600" s="576"/>
      <c r="E600" s="582"/>
      <c r="F600" s="577"/>
      <c r="G600" s="577"/>
      <c r="H600" s="586"/>
      <c r="I600" s="575"/>
      <c r="J600" s="586">
        <v>1500</v>
      </c>
      <c r="K600" s="1250">
        <f>K598+J600</f>
        <v>27723302</v>
      </c>
    </row>
    <row r="601" spans="1:11">
      <c r="A601" s="557"/>
      <c r="B601" s="5911" t="s">
        <v>2389</v>
      </c>
      <c r="C601" s="556" t="s">
        <v>591</v>
      </c>
      <c r="D601" s="6350"/>
      <c r="E601" s="6356"/>
      <c r="F601" s="6354">
        <v>25000000</v>
      </c>
      <c r="G601" s="6354"/>
      <c r="H601" s="5888"/>
      <c r="I601" s="5888"/>
      <c r="J601" s="5913"/>
      <c r="K601" s="1368">
        <f>K600+F601</f>
        <v>52723302</v>
      </c>
    </row>
    <row r="602" spans="1:11">
      <c r="A602" s="557"/>
      <c r="B602" s="5911"/>
      <c r="C602" s="555"/>
      <c r="D602" s="486"/>
      <c r="E602" s="6353"/>
      <c r="F602" s="6357"/>
      <c r="G602" s="6355"/>
      <c r="H602" s="5889"/>
      <c r="I602" s="5889"/>
      <c r="J602" s="5914"/>
      <c r="K602" s="1368"/>
    </row>
    <row r="603" spans="1:11">
      <c r="A603" s="514"/>
      <c r="B603" s="5891"/>
      <c r="C603" s="532"/>
      <c r="D603" s="576"/>
      <c r="E603" s="582"/>
      <c r="F603" s="575"/>
      <c r="G603" s="575"/>
      <c r="H603" s="586"/>
      <c r="I603" s="575"/>
      <c r="J603" s="585"/>
      <c r="K603" s="1250"/>
    </row>
    <row r="604" spans="1:11">
      <c r="A604" s="557"/>
      <c r="B604" s="5911"/>
      <c r="C604" s="474" t="s">
        <v>815</v>
      </c>
      <c r="D604" s="6350" t="s">
        <v>848</v>
      </c>
      <c r="E604" s="6352" t="s">
        <v>52</v>
      </c>
      <c r="F604" s="6358"/>
      <c r="G604" s="6358">
        <v>756876</v>
      </c>
      <c r="H604" s="537"/>
      <c r="I604" s="6354"/>
      <c r="J604" s="595"/>
      <c r="K604" s="1368">
        <f>K601-G604</f>
        <v>51966426</v>
      </c>
    </row>
    <row r="605" spans="1:11">
      <c r="A605" s="557"/>
      <c r="B605" s="5911"/>
      <c r="C605" s="477" t="s">
        <v>847</v>
      </c>
      <c r="D605" s="6351" t="s">
        <v>51</v>
      </c>
      <c r="E605" s="6353"/>
      <c r="F605" s="6359"/>
      <c r="G605" s="6359"/>
      <c r="H605" s="515"/>
      <c r="I605" s="6355"/>
      <c r="J605" s="559"/>
      <c r="K605" s="1368"/>
    </row>
    <row r="606" spans="1:11">
      <c r="A606" s="514"/>
      <c r="B606" s="5891"/>
      <c r="C606" s="532"/>
      <c r="D606" s="2499"/>
      <c r="E606" s="582"/>
      <c r="F606" s="586"/>
      <c r="G606" s="586"/>
      <c r="H606" s="586"/>
      <c r="I606" s="586"/>
      <c r="J606" s="585">
        <v>1800</v>
      </c>
      <c r="K606" s="1250">
        <f>K604+J606</f>
        <v>51968226</v>
      </c>
    </row>
    <row r="607" spans="1:11">
      <c r="A607" s="557"/>
      <c r="B607" s="5911" t="s">
        <v>2390</v>
      </c>
      <c r="C607" s="556" t="s">
        <v>1710</v>
      </c>
      <c r="D607" s="6363" t="s">
        <v>457</v>
      </c>
      <c r="E607" s="1136" t="s">
        <v>459</v>
      </c>
      <c r="F607" s="6360"/>
      <c r="G607" s="6365"/>
      <c r="H607" s="6360"/>
      <c r="I607" s="6360">
        <v>18390</v>
      </c>
      <c r="J607" s="6369"/>
      <c r="K607" s="1368">
        <f>K606-I607</f>
        <v>51949836</v>
      </c>
    </row>
    <row r="608" spans="1:11">
      <c r="A608" s="557"/>
      <c r="B608" s="5911"/>
      <c r="C608" s="555" t="s">
        <v>1762</v>
      </c>
      <c r="D608" s="6364" t="s">
        <v>1893</v>
      </c>
      <c r="E608" s="6367"/>
      <c r="F608" s="6361"/>
      <c r="G608" s="6366"/>
      <c r="H608" s="6361"/>
      <c r="I608" s="6361"/>
      <c r="J608" s="6370"/>
      <c r="K608" s="1368"/>
    </row>
    <row r="609" spans="1:11">
      <c r="A609" s="514"/>
      <c r="B609" s="561"/>
      <c r="C609" s="532"/>
      <c r="D609" s="576"/>
      <c r="E609" s="582"/>
      <c r="F609" s="577"/>
      <c r="G609" s="577"/>
      <c r="H609" s="600"/>
      <c r="I609" s="577"/>
      <c r="J609" s="604">
        <v>1500</v>
      </c>
      <c r="K609" s="1250">
        <f>K607+J609</f>
        <v>51951336</v>
      </c>
    </row>
    <row r="610" spans="1:11">
      <c r="B610" s="6368"/>
      <c r="C610" s="497" t="s">
        <v>815</v>
      </c>
      <c r="D610" s="6363"/>
      <c r="E610" s="974"/>
      <c r="F610" s="6360"/>
      <c r="G610" s="6360"/>
      <c r="H610" s="537"/>
      <c r="I610" s="1975">
        <v>334400</v>
      </c>
      <c r="J610" s="595"/>
      <c r="K610" s="1368">
        <f>K609-I610</f>
        <v>51616936</v>
      </c>
    </row>
    <row r="611" spans="1:11">
      <c r="B611" s="6368"/>
      <c r="C611" s="497" t="s">
        <v>1917</v>
      </c>
      <c r="D611" s="6364"/>
      <c r="E611" s="6367"/>
      <c r="F611" s="6361"/>
      <c r="G611" s="6361"/>
      <c r="H611" s="515"/>
      <c r="I611" s="1976"/>
      <c r="J611" s="595"/>
      <c r="K611" s="1368"/>
    </row>
    <row r="612" spans="1:11">
      <c r="A612" s="552"/>
      <c r="B612" s="6362"/>
      <c r="C612" s="532"/>
      <c r="D612" s="576"/>
      <c r="E612" s="582"/>
      <c r="F612" s="577"/>
      <c r="G612" s="577"/>
      <c r="H612" s="600"/>
      <c r="I612" s="2034"/>
      <c r="J612" s="585">
        <v>1800</v>
      </c>
      <c r="K612" s="1250">
        <f>K610+J612</f>
        <v>51618736</v>
      </c>
    </row>
    <row r="613" spans="1:11" ht="15.75">
      <c r="A613" s="9537" t="s">
        <v>2430</v>
      </c>
      <c r="B613" s="9538"/>
      <c r="C613" s="9538"/>
      <c r="D613" s="9538"/>
      <c r="E613" s="9539"/>
      <c r="F613" s="511">
        <f>SUM(F3:F612)</f>
        <v>75000000</v>
      </c>
      <c r="G613" s="511">
        <f>SUM(G3:G612)</f>
        <v>30883953</v>
      </c>
      <c r="H613" s="511">
        <f>SUM(H3:H612)</f>
        <v>15461488</v>
      </c>
      <c r="I613" s="511">
        <f>SUM(I3:I612)</f>
        <v>23484070</v>
      </c>
      <c r="J613" s="511">
        <f>SUM(J3:J612)</f>
        <v>302500</v>
      </c>
      <c r="K613" s="1647">
        <f>K3+F613-G613-H613-I613+J613</f>
        <v>51618736</v>
      </c>
    </row>
    <row r="614" spans="1:11" ht="15.75">
      <c r="A614" s="9531" t="s">
        <v>242</v>
      </c>
      <c r="B614" s="9532"/>
      <c r="C614" s="9532"/>
      <c r="D614" s="9532"/>
      <c r="E614" s="9533"/>
      <c r="F614" s="512">
        <f>'Juli''15'!F479</f>
        <v>578500000</v>
      </c>
      <c r="G614" s="512">
        <f>'Juli''15'!G479</f>
        <v>229960440</v>
      </c>
      <c r="H614" s="512">
        <f>'Juli''15'!H479</f>
        <v>131333783</v>
      </c>
      <c r="I614" s="512">
        <f>'Juli''15'!I479</f>
        <v>191423260</v>
      </c>
      <c r="J614" s="512">
        <f>'Juli''15'!J479</f>
        <v>2736050</v>
      </c>
      <c r="K614" s="1648">
        <f>'Juli''15'!K479</f>
        <v>318779781</v>
      </c>
    </row>
    <row r="615" spans="1:11" ht="15.75">
      <c r="A615" s="9737" t="s">
        <v>243</v>
      </c>
      <c r="B615" s="9738"/>
      <c r="C615" s="9738"/>
      <c r="D615" s="9738"/>
      <c r="E615" s="9739"/>
      <c r="F615" s="5501">
        <f t="shared" ref="F615:K615" si="0">F613+F614</f>
        <v>653500000</v>
      </c>
      <c r="G615" s="5501">
        <f t="shared" si="0"/>
        <v>260844393</v>
      </c>
      <c r="H615" s="5501">
        <f t="shared" si="0"/>
        <v>146795271</v>
      </c>
      <c r="I615" s="5501">
        <f t="shared" si="0"/>
        <v>214907330</v>
      </c>
      <c r="J615" s="5501">
        <f t="shared" si="0"/>
        <v>3038550</v>
      </c>
      <c r="K615" s="5502">
        <f t="shared" si="0"/>
        <v>370398517</v>
      </c>
    </row>
    <row r="622" spans="1:11">
      <c r="B622" s="4803"/>
      <c r="C622" s="4804"/>
    </row>
    <row r="623" spans="1:11">
      <c r="B623" s="4805"/>
      <c r="C623" s="4804"/>
    </row>
    <row r="629" spans="2:3">
      <c r="B629" s="4803" t="s">
        <v>2197</v>
      </c>
      <c r="C629" s="4804"/>
    </row>
    <row r="630" spans="2:3">
      <c r="B630" s="4805" t="s">
        <v>238</v>
      </c>
      <c r="C630" s="4804"/>
    </row>
  </sheetData>
  <mergeCells count="91">
    <mergeCell ref="E472:E473"/>
    <mergeCell ref="E475:E476"/>
    <mergeCell ref="E478:E479"/>
    <mergeCell ref="J1:J2"/>
    <mergeCell ref="K1:K2"/>
    <mergeCell ref="A3:C3"/>
    <mergeCell ref="A4:A5"/>
    <mergeCell ref="B4:B5"/>
    <mergeCell ref="K4:K5"/>
    <mergeCell ref="A1:A2"/>
    <mergeCell ref="B1:B2"/>
    <mergeCell ref="C1:C2"/>
    <mergeCell ref="D1:E1"/>
    <mergeCell ref="F1:F2"/>
    <mergeCell ref="G1:I1"/>
    <mergeCell ref="A196:A197"/>
    <mergeCell ref="B7:B8"/>
    <mergeCell ref="K7:K8"/>
    <mergeCell ref="B10:B11"/>
    <mergeCell ref="A46:A47"/>
    <mergeCell ref="A49:A50"/>
    <mergeCell ref="A52:A53"/>
    <mergeCell ref="A184:A185"/>
    <mergeCell ref="A187:A188"/>
    <mergeCell ref="A190:A191"/>
    <mergeCell ref="A193:A194"/>
    <mergeCell ref="A352:A353"/>
    <mergeCell ref="A199:A200"/>
    <mergeCell ref="A202:A203"/>
    <mergeCell ref="A205:A206"/>
    <mergeCell ref="A208:A209"/>
    <mergeCell ref="A211:A212"/>
    <mergeCell ref="A214:A215"/>
    <mergeCell ref="A388:A389"/>
    <mergeCell ref="A355:A356"/>
    <mergeCell ref="A358:A359"/>
    <mergeCell ref="A361:A362"/>
    <mergeCell ref="A364:A365"/>
    <mergeCell ref="A367:A368"/>
    <mergeCell ref="A370:A371"/>
    <mergeCell ref="A373:A374"/>
    <mergeCell ref="A376:A377"/>
    <mergeCell ref="A379:A380"/>
    <mergeCell ref="A382:A383"/>
    <mergeCell ref="A385:A386"/>
    <mergeCell ref="A391:A392"/>
    <mergeCell ref="A394:A395"/>
    <mergeCell ref="A397:A398"/>
    <mergeCell ref="A400:A401"/>
    <mergeCell ref="A403:A404"/>
    <mergeCell ref="A406:A407"/>
    <mergeCell ref="A409:A410"/>
    <mergeCell ref="A412:A413"/>
    <mergeCell ref="A415:A416"/>
    <mergeCell ref="A418:A419"/>
    <mergeCell ref="A505:A506"/>
    <mergeCell ref="A442:A443"/>
    <mergeCell ref="A445:A446"/>
    <mergeCell ref="A448:A449"/>
    <mergeCell ref="A421:A422"/>
    <mergeCell ref="A427:A428"/>
    <mergeCell ref="A430:A431"/>
    <mergeCell ref="A433:A434"/>
    <mergeCell ref="A436:A437"/>
    <mergeCell ref="A424:A425"/>
    <mergeCell ref="A457:A458"/>
    <mergeCell ref="A475:A476"/>
    <mergeCell ref="A478:A479"/>
    <mergeCell ref="A481:A482"/>
    <mergeCell ref="A484:A485"/>
    <mergeCell ref="A614:E614"/>
    <mergeCell ref="A615:E615"/>
    <mergeCell ref="E436:E437"/>
    <mergeCell ref="I385:I386"/>
    <mergeCell ref="A517:A518"/>
    <mergeCell ref="A514:A515"/>
    <mergeCell ref="A463:A464"/>
    <mergeCell ref="A466:A467"/>
    <mergeCell ref="A469:A470"/>
    <mergeCell ref="A472:A473"/>
    <mergeCell ref="A439:A440"/>
    <mergeCell ref="A508:A509"/>
    <mergeCell ref="A511:A512"/>
    <mergeCell ref="A460:A461"/>
    <mergeCell ref="A451:A452"/>
    <mergeCell ref="A454:A455"/>
    <mergeCell ref="G565:G566"/>
    <mergeCell ref="H565:H566"/>
    <mergeCell ref="I565:I566"/>
    <mergeCell ref="F565:F566"/>
    <mergeCell ref="A613:E613"/>
  </mergeCells>
  <pageMargins left="0.70866141732283472" right="0.70866141732283472" top="0.74803149606299213" bottom="0.74803149606299213" header="0.31496062992125984" footer="0.31496062992125984"/>
  <pageSetup scale="64" orientation="landscape" horizontalDpi="120" verticalDpi="72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K674"/>
  <sheetViews>
    <sheetView topLeftCell="B415" workbookViewId="0">
      <selection activeCell="D427" sqref="D427"/>
    </sheetView>
  </sheetViews>
  <sheetFormatPr defaultRowHeight="15"/>
  <cols>
    <col min="1" max="1" width="4.140625" customWidth="1"/>
    <col min="2" max="2" width="11.42578125" customWidth="1"/>
    <col min="3" max="3" width="45.42578125" customWidth="1"/>
    <col min="4" max="4" width="19.5703125" customWidth="1"/>
    <col min="6" max="6" width="16.140625" customWidth="1"/>
    <col min="7" max="8" width="16.28515625" customWidth="1"/>
    <col min="9" max="9" width="16.140625" customWidth="1"/>
    <col min="10" max="10" width="13.85546875" customWidth="1"/>
    <col min="11" max="11" width="16.42578125" customWidth="1"/>
  </cols>
  <sheetData>
    <row r="1" spans="1:11">
      <c r="A1" s="9506" t="s">
        <v>1</v>
      </c>
      <c r="B1" s="9504" t="s">
        <v>2</v>
      </c>
      <c r="C1" s="9506" t="s">
        <v>3</v>
      </c>
      <c r="D1" s="9508" t="s">
        <v>4</v>
      </c>
      <c r="E1" s="9740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</row>
    <row r="2" spans="1:11">
      <c r="A2" s="9507"/>
      <c r="B2" s="9505"/>
      <c r="C2" s="9507"/>
      <c r="D2" s="5907" t="s">
        <v>9</v>
      </c>
      <c r="E2" s="470" t="s">
        <v>10</v>
      </c>
      <c r="F2" s="9511"/>
      <c r="G2" s="5894" t="s">
        <v>11</v>
      </c>
      <c r="H2" s="5899" t="s">
        <v>537</v>
      </c>
      <c r="I2" s="5894" t="s">
        <v>13</v>
      </c>
      <c r="J2" s="9511"/>
      <c r="K2" s="9721"/>
    </row>
    <row r="3" spans="1:11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1250">
        <f>'Apr''17'!K613</f>
        <v>51618736</v>
      </c>
    </row>
    <row r="4" spans="1:11">
      <c r="A4" s="557"/>
      <c r="B4" s="9498" t="s">
        <v>2391</v>
      </c>
      <c r="C4" s="556" t="s">
        <v>815</v>
      </c>
      <c r="D4" s="6371" t="s">
        <v>1720</v>
      </c>
      <c r="E4" s="6373" t="s">
        <v>1739</v>
      </c>
      <c r="F4" s="6382"/>
      <c r="G4" s="6382"/>
      <c r="H4" s="923"/>
      <c r="I4" s="1997">
        <v>185897</v>
      </c>
      <c r="J4" s="464"/>
      <c r="K4" s="1977">
        <f>K3-I4</f>
        <v>51432839</v>
      </c>
    </row>
    <row r="5" spans="1:11">
      <c r="A5" s="554"/>
      <c r="B5" s="9499"/>
      <c r="C5" s="555" t="s">
        <v>1719</v>
      </c>
      <c r="D5" s="6372" t="s">
        <v>1176</v>
      </c>
      <c r="E5" s="6374"/>
      <c r="F5" s="6383"/>
      <c r="G5" s="6383"/>
      <c r="H5" s="460"/>
      <c r="I5" s="1998"/>
      <c r="J5" s="559"/>
      <c r="K5" s="1978"/>
    </row>
    <row r="6" spans="1:11">
      <c r="A6" s="554"/>
      <c r="B6" s="5891"/>
      <c r="C6" s="1795"/>
      <c r="D6" s="576"/>
      <c r="E6" s="582"/>
      <c r="F6" s="577"/>
      <c r="G6" s="577"/>
      <c r="H6" s="600"/>
      <c r="I6" s="577"/>
      <c r="J6" s="1979">
        <v>1800</v>
      </c>
      <c r="K6" s="1978">
        <f>K4+J6</f>
        <v>51434639</v>
      </c>
    </row>
    <row r="7" spans="1:11">
      <c r="A7" s="9515"/>
      <c r="B7" s="9498"/>
      <c r="C7" s="556" t="s">
        <v>815</v>
      </c>
      <c r="D7" s="6371" t="s">
        <v>1720</v>
      </c>
      <c r="E7" s="974" t="s">
        <v>1739</v>
      </c>
      <c r="F7" s="6375"/>
      <c r="G7" s="6392"/>
      <c r="H7" s="6375"/>
      <c r="I7" s="1975">
        <v>21486</v>
      </c>
      <c r="J7" s="1996"/>
      <c r="K7" s="9680">
        <f>K6-I7</f>
        <v>51413153</v>
      </c>
    </row>
    <row r="8" spans="1:11">
      <c r="A8" s="9516"/>
      <c r="B8" s="9499"/>
      <c r="C8" s="555" t="s">
        <v>1721</v>
      </c>
      <c r="D8" s="6372" t="s">
        <v>1176</v>
      </c>
      <c r="E8" s="6385"/>
      <c r="F8" s="6376"/>
      <c r="G8" s="6393"/>
      <c r="H8" s="6376"/>
      <c r="I8" s="1976"/>
      <c r="J8" s="571"/>
      <c r="K8" s="9681"/>
    </row>
    <row r="9" spans="1:11">
      <c r="A9" s="5890"/>
      <c r="B9" s="5905"/>
      <c r="C9" s="1795"/>
      <c r="D9" s="576"/>
      <c r="E9" s="605"/>
      <c r="F9" s="586"/>
      <c r="G9" s="585"/>
      <c r="H9" s="587"/>
      <c r="I9" s="586"/>
      <c r="J9" s="1979">
        <v>1800</v>
      </c>
      <c r="K9" s="5928">
        <f>K7+J9</f>
        <v>51414953</v>
      </c>
    </row>
    <row r="10" spans="1:11">
      <c r="A10" s="5895"/>
      <c r="B10" s="9619"/>
      <c r="C10" s="517" t="s">
        <v>1710</v>
      </c>
      <c r="D10" s="6371" t="s">
        <v>1720</v>
      </c>
      <c r="E10" s="6373" t="s">
        <v>1739</v>
      </c>
      <c r="F10" s="6375"/>
      <c r="G10" s="6375"/>
      <c r="H10" s="6375"/>
      <c r="I10" s="6375">
        <v>15140</v>
      </c>
      <c r="J10" s="534"/>
      <c r="K10" s="9680">
        <f>K9-I10</f>
        <v>51399813</v>
      </c>
    </row>
    <row r="11" spans="1:11">
      <c r="A11" s="5910"/>
      <c r="B11" s="9620"/>
      <c r="C11" s="555" t="s">
        <v>1821</v>
      </c>
      <c r="D11" s="6372" t="s">
        <v>1479</v>
      </c>
      <c r="E11" s="6374"/>
      <c r="F11" s="6376"/>
      <c r="G11" s="6376"/>
      <c r="H11" s="6376"/>
      <c r="I11" s="6376"/>
      <c r="J11" s="515"/>
      <c r="K11" s="9681"/>
    </row>
    <row r="12" spans="1:11">
      <c r="A12" s="5890"/>
      <c r="B12" s="5905"/>
      <c r="C12" s="1795"/>
      <c r="D12" s="576"/>
      <c r="E12" s="584"/>
      <c r="F12" s="577"/>
      <c r="G12" s="577"/>
      <c r="H12" s="600"/>
      <c r="I12" s="577"/>
      <c r="J12" s="604">
        <v>1500</v>
      </c>
      <c r="K12" s="5928">
        <f>K10+J12</f>
        <v>51401313</v>
      </c>
    </row>
    <row r="13" spans="1:11">
      <c r="A13" s="5895"/>
      <c r="B13" s="9619"/>
      <c r="C13" s="517" t="s">
        <v>1710</v>
      </c>
      <c r="D13" s="6371" t="s">
        <v>1720</v>
      </c>
      <c r="E13" s="6373" t="s">
        <v>1739</v>
      </c>
      <c r="F13" s="6375"/>
      <c r="G13" s="6375"/>
      <c r="H13" s="6375"/>
      <c r="I13" s="6375">
        <v>37890</v>
      </c>
      <c r="J13" s="537"/>
      <c r="K13" s="5927">
        <f>K12-I13</f>
        <v>51363423</v>
      </c>
    </row>
    <row r="14" spans="1:11">
      <c r="A14" s="5896"/>
      <c r="B14" s="9620"/>
      <c r="C14" s="555" t="s">
        <v>1822</v>
      </c>
      <c r="D14" s="6372" t="s">
        <v>1479</v>
      </c>
      <c r="E14" s="6374"/>
      <c r="F14" s="6376"/>
      <c r="G14" s="6376"/>
      <c r="H14" s="6376"/>
      <c r="I14" s="6376"/>
      <c r="J14" s="515"/>
      <c r="K14" s="1987"/>
    </row>
    <row r="15" spans="1:11">
      <c r="A15" s="5890"/>
      <c r="B15" s="561"/>
      <c r="C15" s="1795"/>
      <c r="D15" s="528"/>
      <c r="E15" s="584"/>
      <c r="F15" s="600"/>
      <c r="G15" s="600"/>
      <c r="H15" s="600"/>
      <c r="I15" s="600"/>
      <c r="J15" s="604">
        <v>1500</v>
      </c>
      <c r="K15" s="5928">
        <f>K13+J15</f>
        <v>51364923</v>
      </c>
    </row>
    <row r="16" spans="1:11">
      <c r="A16" s="5895"/>
      <c r="B16" s="974"/>
      <c r="C16" s="517" t="s">
        <v>1109</v>
      </c>
      <c r="D16" s="6371" t="s">
        <v>1831</v>
      </c>
      <c r="E16" s="6398" t="s">
        <v>717</v>
      </c>
      <c r="F16" s="6375"/>
      <c r="G16" s="6375">
        <v>502500</v>
      </c>
      <c r="H16" s="6375"/>
      <c r="I16" s="6375"/>
      <c r="J16" s="6387"/>
      <c r="K16" s="5927">
        <f>K15-G16</f>
        <v>50862423</v>
      </c>
    </row>
    <row r="17" spans="1:11">
      <c r="A17" s="5896"/>
      <c r="B17" s="5519"/>
      <c r="C17" s="477" t="s">
        <v>1179</v>
      </c>
      <c r="D17" s="6372" t="s">
        <v>250</v>
      </c>
      <c r="E17" s="6399"/>
      <c r="F17" s="6376"/>
      <c r="G17" s="6376"/>
      <c r="H17" s="6376"/>
      <c r="I17" s="6376"/>
      <c r="J17" s="6388"/>
      <c r="K17" s="5927"/>
    </row>
    <row r="18" spans="1:11">
      <c r="A18" s="5890"/>
      <c r="B18" s="5727"/>
      <c r="C18" s="1795"/>
      <c r="D18" s="576"/>
      <c r="E18" s="582"/>
      <c r="F18" s="577"/>
      <c r="G18" s="577"/>
      <c r="H18" s="600"/>
      <c r="I18" s="577"/>
      <c r="J18" s="604">
        <v>1800</v>
      </c>
      <c r="K18" s="5928">
        <f>K16+J18</f>
        <v>50864223</v>
      </c>
    </row>
    <row r="19" spans="1:11">
      <c r="A19" s="5895"/>
      <c r="B19" s="459"/>
      <c r="C19" s="517" t="s">
        <v>997</v>
      </c>
      <c r="D19" s="6371" t="s">
        <v>1831</v>
      </c>
      <c r="E19" s="6398" t="s">
        <v>717</v>
      </c>
      <c r="F19" s="6375"/>
      <c r="G19" s="6375">
        <v>202500</v>
      </c>
      <c r="H19" s="6375"/>
      <c r="I19" s="6375"/>
      <c r="J19" s="6387"/>
      <c r="K19" s="5927">
        <f>K18-G19</f>
        <v>50661723</v>
      </c>
    </row>
    <row r="20" spans="1:11">
      <c r="A20" s="5896"/>
      <c r="B20" s="5520"/>
      <c r="C20" s="477" t="s">
        <v>2254</v>
      </c>
      <c r="D20" s="6372" t="s">
        <v>250</v>
      </c>
      <c r="E20" s="6399"/>
      <c r="F20" s="6376"/>
      <c r="G20" s="6376"/>
      <c r="H20" s="6376"/>
      <c r="I20" s="6376"/>
      <c r="J20" s="6388"/>
      <c r="K20" s="5927"/>
    </row>
    <row r="21" spans="1:11">
      <c r="A21" s="5890"/>
      <c r="B21" s="561"/>
      <c r="C21" s="1795"/>
      <c r="D21" s="576"/>
      <c r="E21" s="582"/>
      <c r="F21" s="577"/>
      <c r="G21" s="577"/>
      <c r="H21" s="600"/>
      <c r="I21" s="577"/>
      <c r="J21" s="604">
        <v>1800</v>
      </c>
      <c r="K21" s="5928">
        <f>K19+J21</f>
        <v>50663523</v>
      </c>
    </row>
    <row r="22" spans="1:11">
      <c r="A22" s="5895"/>
      <c r="B22" s="974"/>
      <c r="C22" s="556" t="s">
        <v>781</v>
      </c>
      <c r="D22" s="6371" t="s">
        <v>278</v>
      </c>
      <c r="E22" s="6384" t="s">
        <v>279</v>
      </c>
      <c r="F22" s="6375"/>
      <c r="G22" s="6375">
        <v>24040</v>
      </c>
      <c r="H22" s="6375"/>
      <c r="I22" s="6375"/>
      <c r="J22" s="464"/>
      <c r="K22" s="5927">
        <f>K21-G22</f>
        <v>50639483</v>
      </c>
    </row>
    <row r="23" spans="1:11">
      <c r="A23" s="5896"/>
      <c r="B23" s="5519"/>
      <c r="C23" s="555" t="s">
        <v>1530</v>
      </c>
      <c r="D23" s="6372" t="s">
        <v>38</v>
      </c>
      <c r="E23" s="6374"/>
      <c r="F23" s="6376"/>
      <c r="G23" s="6376"/>
      <c r="H23" s="6376"/>
      <c r="I23" s="6376"/>
      <c r="J23" s="559"/>
      <c r="K23" s="5927"/>
    </row>
    <row r="24" spans="1:11">
      <c r="A24" s="5890"/>
      <c r="B24" s="561"/>
      <c r="C24" s="1438"/>
      <c r="D24" s="1436"/>
      <c r="E24" s="1436"/>
      <c r="F24" s="577"/>
      <c r="G24" s="577"/>
      <c r="H24" s="600"/>
      <c r="I24" s="577"/>
      <c r="J24" s="585">
        <v>1500</v>
      </c>
      <c r="K24" s="5928">
        <f>K22+J24</f>
        <v>50640983</v>
      </c>
    </row>
    <row r="25" spans="1:11">
      <c r="A25" s="5895"/>
      <c r="B25" s="974"/>
      <c r="C25" s="517" t="s">
        <v>796</v>
      </c>
      <c r="D25" s="6371" t="s">
        <v>167</v>
      </c>
      <c r="E25" s="6373" t="s">
        <v>56</v>
      </c>
      <c r="F25" s="6375"/>
      <c r="G25" s="6375">
        <v>260300</v>
      </c>
      <c r="H25" s="534"/>
      <c r="I25" s="6375"/>
      <c r="J25" s="595"/>
      <c r="K25" s="5927">
        <f>K24-G25</f>
        <v>50380683</v>
      </c>
    </row>
    <row r="26" spans="1:11">
      <c r="A26" s="5896"/>
      <c r="B26" s="5519"/>
      <c r="C26" s="555" t="s">
        <v>1033</v>
      </c>
      <c r="D26" s="6372" t="s">
        <v>1384</v>
      </c>
      <c r="E26" s="6374"/>
      <c r="F26" s="6376"/>
      <c r="G26" s="6376"/>
      <c r="H26" s="515"/>
      <c r="I26" s="6376"/>
      <c r="J26" s="559"/>
      <c r="K26" s="5927"/>
    </row>
    <row r="27" spans="1:11">
      <c r="A27" s="5890"/>
      <c r="B27" s="561"/>
      <c r="C27" s="1795"/>
      <c r="D27" s="576"/>
      <c r="E27" s="582"/>
      <c r="F27" s="577"/>
      <c r="G27" s="577"/>
      <c r="H27" s="600"/>
      <c r="I27" s="577"/>
      <c r="J27" s="604">
        <v>750</v>
      </c>
      <c r="K27" s="5928">
        <f>K25+J27</f>
        <v>50381433</v>
      </c>
    </row>
    <row r="28" spans="1:11">
      <c r="A28" s="5895"/>
      <c r="B28" s="974"/>
      <c r="C28" s="357" t="s">
        <v>815</v>
      </c>
      <c r="D28" s="6371" t="s">
        <v>1883</v>
      </c>
      <c r="E28" s="6373" t="s">
        <v>1884</v>
      </c>
      <c r="F28" s="6375"/>
      <c r="G28" s="6375">
        <v>130502</v>
      </c>
      <c r="H28" s="537"/>
      <c r="I28" s="6375"/>
      <c r="J28" s="537"/>
      <c r="K28" s="5927">
        <f>K27-G28</f>
        <v>50250931</v>
      </c>
    </row>
    <row r="29" spans="1:11">
      <c r="A29" s="5896"/>
      <c r="B29" s="5519"/>
      <c r="C29" s="522" t="s">
        <v>1882</v>
      </c>
      <c r="D29" s="6372" t="s">
        <v>1819</v>
      </c>
      <c r="E29" s="6374"/>
      <c r="F29" s="6376"/>
      <c r="G29" s="6376"/>
      <c r="H29" s="537"/>
      <c r="I29" s="6376"/>
      <c r="J29" s="537"/>
      <c r="K29" s="5927"/>
    </row>
    <row r="30" spans="1:11">
      <c r="A30" s="5890"/>
      <c r="B30" s="561"/>
      <c r="C30" s="3361"/>
      <c r="D30" s="602"/>
      <c r="E30" s="599"/>
      <c r="F30" s="586"/>
      <c r="G30" s="586"/>
      <c r="H30" s="586"/>
      <c r="I30" s="586"/>
      <c r="J30" s="585">
        <v>1800</v>
      </c>
      <c r="K30" s="5928">
        <f>K28+J30</f>
        <v>50252731</v>
      </c>
    </row>
    <row r="31" spans="1:11">
      <c r="A31" s="5895"/>
      <c r="B31" s="974"/>
      <c r="C31" s="357" t="s">
        <v>1921</v>
      </c>
      <c r="D31" s="6371" t="s">
        <v>1883</v>
      </c>
      <c r="E31" s="6373" t="s">
        <v>1884</v>
      </c>
      <c r="F31" s="6375"/>
      <c r="G31" s="6382">
        <v>77240</v>
      </c>
      <c r="H31" s="534"/>
      <c r="I31" s="6382"/>
      <c r="J31" s="923"/>
      <c r="K31" s="5927">
        <f>K30-G31</f>
        <v>50175491</v>
      </c>
    </row>
    <row r="32" spans="1:11">
      <c r="A32" s="5896"/>
      <c r="B32" s="5519"/>
      <c r="C32" s="357" t="s">
        <v>1941</v>
      </c>
      <c r="D32" s="6372" t="s">
        <v>1819</v>
      </c>
      <c r="E32" s="6374"/>
      <c r="F32" s="6376"/>
      <c r="G32" s="6383"/>
      <c r="H32" s="515"/>
      <c r="I32" s="6383"/>
      <c r="J32" s="460"/>
      <c r="K32" s="5927"/>
    </row>
    <row r="33" spans="1:11">
      <c r="A33" s="5890"/>
      <c r="B33" s="561"/>
      <c r="C33" s="1795"/>
      <c r="D33" s="602"/>
      <c r="E33" s="2990"/>
      <c r="F33" s="577"/>
      <c r="G33" s="577"/>
      <c r="H33" s="600"/>
      <c r="I33" s="577"/>
      <c r="J33" s="600">
        <v>1500</v>
      </c>
      <c r="K33" s="5928">
        <f>K31+J33</f>
        <v>50176991</v>
      </c>
    </row>
    <row r="34" spans="1:11">
      <c r="A34" s="5895"/>
      <c r="B34" s="974"/>
      <c r="C34" s="556" t="s">
        <v>796</v>
      </c>
      <c r="D34" s="6371" t="s">
        <v>1532</v>
      </c>
      <c r="E34" s="974" t="s">
        <v>1233</v>
      </c>
      <c r="F34" s="6386"/>
      <c r="G34" s="6375">
        <v>128700</v>
      </c>
      <c r="H34" s="6375"/>
      <c r="I34" s="6375"/>
      <c r="J34" s="595"/>
      <c r="K34" s="5927">
        <f>K33-G34</f>
        <v>50048291</v>
      </c>
    </row>
    <row r="35" spans="1:11">
      <c r="A35" s="5896"/>
      <c r="B35" s="5519"/>
      <c r="C35" s="555" t="s">
        <v>1905</v>
      </c>
      <c r="D35" s="6372" t="s">
        <v>1570</v>
      </c>
      <c r="E35" s="6374"/>
      <c r="F35" s="6376"/>
      <c r="G35" s="6376"/>
      <c r="H35" s="6376"/>
      <c r="I35" s="6376"/>
      <c r="J35" s="559"/>
      <c r="K35" s="5927"/>
    </row>
    <row r="36" spans="1:11">
      <c r="A36" s="5890"/>
      <c r="B36" s="561"/>
      <c r="C36" s="532"/>
      <c r="D36" s="576"/>
      <c r="E36" s="582"/>
      <c r="F36" s="575"/>
      <c r="G36" s="600"/>
      <c r="H36" s="600"/>
      <c r="I36" s="577"/>
      <c r="J36" s="585">
        <v>750</v>
      </c>
      <c r="K36" s="5928">
        <f>K34+J36</f>
        <v>50049041</v>
      </c>
    </row>
    <row r="37" spans="1:11">
      <c r="A37" s="5895"/>
      <c r="B37" s="974"/>
      <c r="C37" s="556" t="s">
        <v>796</v>
      </c>
      <c r="D37" s="6371" t="s">
        <v>1334</v>
      </c>
      <c r="E37" s="1136" t="s">
        <v>1348</v>
      </c>
      <c r="F37" s="6386"/>
      <c r="G37" s="6375">
        <v>41300</v>
      </c>
      <c r="H37" s="534"/>
      <c r="I37" s="6375"/>
      <c r="J37" s="464"/>
      <c r="K37" s="5923">
        <f>K36-G37</f>
        <v>50007741</v>
      </c>
    </row>
    <row r="38" spans="1:11">
      <c r="A38" s="5896"/>
      <c r="B38" s="974"/>
      <c r="C38" s="555" t="s">
        <v>1342</v>
      </c>
      <c r="D38" s="6372" t="s">
        <v>918</v>
      </c>
      <c r="E38" s="6385"/>
      <c r="F38" s="6376"/>
      <c r="G38" s="6376"/>
      <c r="H38" s="515"/>
      <c r="I38" s="6376"/>
      <c r="J38" s="559"/>
      <c r="K38" s="5927"/>
    </row>
    <row r="39" spans="1:11">
      <c r="A39" s="5890"/>
      <c r="B39" s="561"/>
      <c r="C39" s="1795"/>
      <c r="D39" s="576"/>
      <c r="E39" s="582"/>
      <c r="F39" s="577"/>
      <c r="G39" s="577"/>
      <c r="H39" s="600"/>
      <c r="I39" s="577"/>
      <c r="J39" s="585">
        <v>750</v>
      </c>
      <c r="K39" s="5928">
        <f>K37+J39</f>
        <v>50008491</v>
      </c>
    </row>
    <row r="40" spans="1:11">
      <c r="A40" s="491"/>
      <c r="B40" s="5892"/>
      <c r="C40" s="556" t="s">
        <v>815</v>
      </c>
      <c r="D40" s="6371" t="s">
        <v>1283</v>
      </c>
      <c r="E40" s="6373" t="s">
        <v>1346</v>
      </c>
      <c r="F40" s="6375"/>
      <c r="G40" s="6375">
        <v>558870</v>
      </c>
      <c r="H40" s="534"/>
      <c r="I40" s="6375"/>
      <c r="J40" s="595"/>
      <c r="K40" s="5923">
        <f>K39-G40</f>
        <v>49449621</v>
      </c>
    </row>
    <row r="41" spans="1:11">
      <c r="A41" s="5521"/>
      <c r="B41" s="5911"/>
      <c r="C41" s="555" t="s">
        <v>1282</v>
      </c>
      <c r="D41" s="6372" t="s">
        <v>250</v>
      </c>
      <c r="E41" s="6374"/>
      <c r="F41" s="6376"/>
      <c r="G41" s="6376"/>
      <c r="H41" s="515"/>
      <c r="I41" s="6376"/>
      <c r="J41" s="595"/>
      <c r="K41" s="5927"/>
    </row>
    <row r="42" spans="1:11">
      <c r="A42" s="514"/>
      <c r="B42" s="5891"/>
      <c r="C42" s="532"/>
      <c r="D42" s="576"/>
      <c r="E42" s="582"/>
      <c r="F42" s="577"/>
      <c r="G42" s="577"/>
      <c r="H42" s="1962"/>
      <c r="I42" s="577"/>
      <c r="J42" s="585">
        <v>1800</v>
      </c>
      <c r="K42" s="5928">
        <f>K40+J42</f>
        <v>49451421</v>
      </c>
    </row>
    <row r="43" spans="1:11">
      <c r="A43" s="498"/>
      <c r="B43" s="5911"/>
      <c r="C43" s="474" t="s">
        <v>796</v>
      </c>
      <c r="D43" s="518" t="s">
        <v>1283</v>
      </c>
      <c r="E43" s="6373" t="s">
        <v>1346</v>
      </c>
      <c r="F43" s="6386"/>
      <c r="G43" s="6375">
        <v>68800</v>
      </c>
      <c r="H43" s="6375"/>
      <c r="I43" s="6375"/>
      <c r="J43" s="595"/>
      <c r="K43" s="5923">
        <f>K42-G43</f>
        <v>49382621</v>
      </c>
    </row>
    <row r="44" spans="1:11">
      <c r="A44" s="498"/>
      <c r="B44" s="5911"/>
      <c r="C44" s="477" t="s">
        <v>1341</v>
      </c>
      <c r="D44" s="519" t="s">
        <v>250</v>
      </c>
      <c r="E44" s="6374"/>
      <c r="F44" s="6376"/>
      <c r="G44" s="6376"/>
      <c r="H44" s="6376"/>
      <c r="I44" s="6376"/>
      <c r="J44" s="559"/>
      <c r="K44" s="5927"/>
    </row>
    <row r="45" spans="1:11">
      <c r="A45" s="514"/>
      <c r="B45" s="5891"/>
      <c r="C45" s="532"/>
      <c r="D45" s="576"/>
      <c r="E45" s="582"/>
      <c r="F45" s="577"/>
      <c r="G45" s="577"/>
      <c r="H45" s="600"/>
      <c r="I45" s="577"/>
      <c r="J45" s="585">
        <v>750</v>
      </c>
      <c r="K45" s="5928">
        <f>K43+J45</f>
        <v>49383371</v>
      </c>
    </row>
    <row r="46" spans="1:11">
      <c r="A46" s="557"/>
      <c r="B46" s="5892"/>
      <c r="C46" s="497" t="s">
        <v>821</v>
      </c>
      <c r="D46" s="6371" t="s">
        <v>558</v>
      </c>
      <c r="E46" s="6384" t="s">
        <v>251</v>
      </c>
      <c r="F46" s="6375"/>
      <c r="G46" s="6375">
        <v>558870</v>
      </c>
      <c r="H46" s="537"/>
      <c r="I46" s="6375"/>
      <c r="J46" s="537"/>
      <c r="K46" s="5923">
        <f>K45-G46</f>
        <v>48824501</v>
      </c>
    </row>
    <row r="47" spans="1:11">
      <c r="A47" s="554"/>
      <c r="B47" s="5893"/>
      <c r="C47" s="497" t="s">
        <v>1018</v>
      </c>
      <c r="D47" s="6372" t="s">
        <v>250</v>
      </c>
      <c r="E47" s="6385"/>
      <c r="F47" s="6376"/>
      <c r="G47" s="6376"/>
      <c r="H47" s="537"/>
      <c r="I47" s="6376"/>
      <c r="J47" s="537"/>
      <c r="K47" s="5924"/>
    </row>
    <row r="48" spans="1:11">
      <c r="A48" s="554"/>
      <c r="B48" s="5891"/>
      <c r="C48" s="532"/>
      <c r="D48" s="576"/>
      <c r="E48" s="582"/>
      <c r="F48" s="586"/>
      <c r="G48" s="586"/>
      <c r="H48" s="586"/>
      <c r="I48" s="586"/>
      <c r="J48" s="585">
        <v>1800</v>
      </c>
      <c r="K48" s="5924">
        <f>K46+J48</f>
        <v>48826301</v>
      </c>
    </row>
    <row r="49" spans="1:11">
      <c r="A49" s="3362"/>
      <c r="B49" s="5892"/>
      <c r="C49" s="497" t="s">
        <v>799</v>
      </c>
      <c r="D49" s="6371" t="s">
        <v>558</v>
      </c>
      <c r="E49" s="6384" t="s">
        <v>251</v>
      </c>
      <c r="F49" s="6386"/>
      <c r="G49" s="6375">
        <v>68800</v>
      </c>
      <c r="H49" s="537"/>
      <c r="I49" s="6375"/>
      <c r="J49" s="537"/>
      <c r="K49" s="5927">
        <f>K48-G49</f>
        <v>48757501</v>
      </c>
    </row>
    <row r="50" spans="1:11">
      <c r="A50" s="3364"/>
      <c r="B50" s="5893"/>
      <c r="C50" s="497" t="s">
        <v>800</v>
      </c>
      <c r="D50" s="6372" t="s">
        <v>250</v>
      </c>
      <c r="E50" s="6385"/>
      <c r="F50" s="6376"/>
      <c r="G50" s="6376"/>
      <c r="H50" s="537"/>
      <c r="I50" s="6376"/>
      <c r="J50" s="537"/>
      <c r="K50" s="5927"/>
    </row>
    <row r="51" spans="1:11">
      <c r="A51" s="557"/>
      <c r="B51" s="5891"/>
      <c r="C51" s="532"/>
      <c r="D51" s="576"/>
      <c r="E51" s="582"/>
      <c r="F51" s="586"/>
      <c r="G51" s="586"/>
      <c r="H51" s="586"/>
      <c r="I51" s="586"/>
      <c r="J51" s="585">
        <v>750</v>
      </c>
      <c r="K51" s="5928">
        <f>K49+J51</f>
        <v>48758251</v>
      </c>
    </row>
    <row r="52" spans="1:11">
      <c r="A52" s="9515"/>
      <c r="B52" s="1005"/>
      <c r="C52" s="474" t="s">
        <v>781</v>
      </c>
      <c r="D52" s="6371" t="s">
        <v>1285</v>
      </c>
      <c r="E52" s="6373" t="s">
        <v>1320</v>
      </c>
      <c r="F52" s="6375"/>
      <c r="G52" s="6375">
        <v>20140</v>
      </c>
      <c r="H52" s="534"/>
      <c r="I52" s="6375"/>
      <c r="J52" s="6387"/>
      <c r="K52" s="5927">
        <f>K51-G52</f>
        <v>48738111</v>
      </c>
    </row>
    <row r="53" spans="1:11">
      <c r="A53" s="9516"/>
      <c r="B53" s="533"/>
      <c r="C53" s="477" t="s">
        <v>1092</v>
      </c>
      <c r="D53" s="6372" t="s">
        <v>38</v>
      </c>
      <c r="E53" s="6374"/>
      <c r="F53" s="6376"/>
      <c r="G53" s="6376"/>
      <c r="H53" s="515"/>
      <c r="I53" s="6376"/>
      <c r="J53" s="6388"/>
      <c r="K53" s="5927"/>
    </row>
    <row r="54" spans="1:11">
      <c r="A54" s="3365"/>
      <c r="B54" s="1988"/>
      <c r="C54" s="1436"/>
      <c r="D54" s="1436"/>
      <c r="E54" s="1436"/>
      <c r="F54" s="577"/>
      <c r="G54" s="577"/>
      <c r="H54" s="600"/>
      <c r="I54" s="577"/>
      <c r="J54" s="604">
        <v>1500</v>
      </c>
      <c r="K54" s="5928">
        <f>K52+J54</f>
        <v>48739611</v>
      </c>
    </row>
    <row r="55" spans="1:11">
      <c r="A55" s="9515"/>
      <c r="B55" s="1005"/>
      <c r="C55" s="556" t="s">
        <v>781</v>
      </c>
      <c r="D55" s="6371" t="s">
        <v>1344</v>
      </c>
      <c r="E55" s="1136" t="s">
        <v>1349</v>
      </c>
      <c r="F55" s="6375"/>
      <c r="G55" s="6382">
        <v>143640</v>
      </c>
      <c r="H55" s="6375"/>
      <c r="I55" s="6375"/>
      <c r="J55" s="6387"/>
      <c r="K55" s="5927">
        <f>K54-G55</f>
        <v>48595971</v>
      </c>
    </row>
    <row r="56" spans="1:11">
      <c r="A56" s="9516"/>
      <c r="B56" s="533"/>
      <c r="C56" s="555" t="s">
        <v>1343</v>
      </c>
      <c r="D56" s="6372" t="s">
        <v>1543</v>
      </c>
      <c r="E56" s="6385"/>
      <c r="F56" s="6376"/>
      <c r="G56" s="6383"/>
      <c r="H56" s="6376"/>
      <c r="I56" s="6376"/>
      <c r="J56" s="6388"/>
      <c r="K56" s="5927"/>
    </row>
    <row r="57" spans="1:11">
      <c r="A57" s="3365"/>
      <c r="B57" s="1988"/>
      <c r="C57" s="532"/>
      <c r="D57" s="576"/>
      <c r="E57" s="582"/>
      <c r="F57" s="577"/>
      <c r="G57" s="577"/>
      <c r="H57" s="600"/>
      <c r="I57" s="577"/>
      <c r="J57" s="604">
        <v>1500</v>
      </c>
      <c r="K57" s="5928">
        <f>K55+J57</f>
        <v>48597471</v>
      </c>
    </row>
    <row r="58" spans="1:11">
      <c r="A58" s="9515"/>
      <c r="B58" s="5892"/>
      <c r="C58" s="556" t="s">
        <v>781</v>
      </c>
      <c r="D58" s="6371" t="s">
        <v>1344</v>
      </c>
      <c r="E58" s="1136" t="s">
        <v>1349</v>
      </c>
      <c r="F58" s="6375"/>
      <c r="G58" s="6382">
        <v>24140</v>
      </c>
      <c r="H58" s="6375"/>
      <c r="I58" s="6375"/>
      <c r="J58" s="6387"/>
      <c r="K58" s="5927">
        <f>K57-G58</f>
        <v>48573331</v>
      </c>
    </row>
    <row r="59" spans="1:11">
      <c r="A59" s="9516"/>
      <c r="B59" s="5893"/>
      <c r="C59" s="555" t="s">
        <v>2121</v>
      </c>
      <c r="D59" s="6372" t="s">
        <v>1543</v>
      </c>
      <c r="E59" s="6385"/>
      <c r="F59" s="6376"/>
      <c r="G59" s="6383"/>
      <c r="H59" s="6376"/>
      <c r="I59" s="6376"/>
      <c r="J59" s="6388"/>
      <c r="K59" s="5927"/>
    </row>
    <row r="60" spans="1:11">
      <c r="A60" s="554"/>
      <c r="B60" s="527"/>
      <c r="C60" s="532"/>
      <c r="D60" s="576"/>
      <c r="E60" s="582"/>
      <c r="F60" s="577"/>
      <c r="G60" s="577"/>
      <c r="H60" s="600"/>
      <c r="I60" s="577"/>
      <c r="J60" s="604">
        <v>1500</v>
      </c>
      <c r="K60" s="5928">
        <f>K58+J60</f>
        <v>48574831</v>
      </c>
    </row>
    <row r="61" spans="1:11">
      <c r="A61" s="525"/>
      <c r="B61" s="5892"/>
      <c r="C61" s="517" t="s">
        <v>781</v>
      </c>
      <c r="D61" s="6371" t="s">
        <v>1560</v>
      </c>
      <c r="E61" s="6373" t="s">
        <v>1603</v>
      </c>
      <c r="F61" s="6375"/>
      <c r="G61" s="6375">
        <v>101140</v>
      </c>
      <c r="H61" s="6375"/>
      <c r="I61" s="6375"/>
      <c r="J61" s="6387"/>
      <c r="K61" s="5923">
        <f>K60-G61</f>
        <v>48473691</v>
      </c>
    </row>
    <row r="62" spans="1:11">
      <c r="A62" s="554"/>
      <c r="B62" s="5893"/>
      <c r="C62" s="477" t="s">
        <v>1559</v>
      </c>
      <c r="D62" s="6372" t="s">
        <v>38</v>
      </c>
      <c r="E62" s="6374"/>
      <c r="F62" s="6376"/>
      <c r="G62" s="6376"/>
      <c r="H62" s="6376"/>
      <c r="I62" s="6376"/>
      <c r="J62" s="6388"/>
      <c r="K62" s="5924"/>
    </row>
    <row r="63" spans="1:11">
      <c r="A63" s="2497"/>
      <c r="B63" s="5891"/>
      <c r="C63" s="532"/>
      <c r="D63" s="583"/>
      <c r="E63" s="582"/>
      <c r="F63" s="575"/>
      <c r="G63" s="575"/>
      <c r="H63" s="586"/>
      <c r="I63" s="575"/>
      <c r="J63" s="585">
        <v>1500</v>
      </c>
      <c r="K63" s="5924">
        <f>K61+J63</f>
        <v>48475191</v>
      </c>
    </row>
    <row r="64" spans="1:11">
      <c r="A64" s="525"/>
      <c r="B64" s="5892"/>
      <c r="C64" s="474" t="s">
        <v>815</v>
      </c>
      <c r="D64" s="485" t="s">
        <v>1887</v>
      </c>
      <c r="E64" s="6373" t="s">
        <v>1888</v>
      </c>
      <c r="F64" s="6386"/>
      <c r="G64" s="6375">
        <v>1436281</v>
      </c>
      <c r="H64" s="6380"/>
      <c r="I64" s="6375"/>
      <c r="J64" s="534"/>
      <c r="K64" s="5923">
        <f>K63-G64</f>
        <v>47038910</v>
      </c>
    </row>
    <row r="65" spans="1:11">
      <c r="A65" s="554"/>
      <c r="B65" s="5893"/>
      <c r="C65" s="477" t="s">
        <v>1886</v>
      </c>
      <c r="D65" s="486" t="s">
        <v>1951</v>
      </c>
      <c r="E65" s="6374"/>
      <c r="F65" s="6376"/>
      <c r="G65" s="6376"/>
      <c r="H65" s="6381"/>
      <c r="I65" s="6376"/>
      <c r="J65" s="537"/>
      <c r="K65" s="5924"/>
    </row>
    <row r="66" spans="1:11">
      <c r="A66" s="2497"/>
      <c r="B66" s="5891"/>
      <c r="C66" s="891"/>
      <c r="D66" s="891"/>
      <c r="E66" s="891"/>
      <c r="F66" s="586"/>
      <c r="G66" s="588"/>
      <c r="H66" s="586"/>
      <c r="I66" s="586"/>
      <c r="J66" s="585">
        <v>1800</v>
      </c>
      <c r="K66" s="5924">
        <f>K64+J66</f>
        <v>47040710</v>
      </c>
    </row>
    <row r="67" spans="1:11">
      <c r="A67" s="525"/>
      <c r="B67" s="5892"/>
      <c r="C67" s="474" t="s">
        <v>815</v>
      </c>
      <c r="D67" s="485" t="s">
        <v>1887</v>
      </c>
      <c r="E67" s="6373" t="s">
        <v>1888</v>
      </c>
      <c r="F67" s="6375"/>
      <c r="G67" s="6375">
        <v>471390</v>
      </c>
      <c r="H67" s="534"/>
      <c r="I67" s="6375"/>
      <c r="J67" s="537"/>
      <c r="K67" s="5923">
        <f>K66-G67</f>
        <v>46569320</v>
      </c>
    </row>
    <row r="68" spans="1:11">
      <c r="A68" s="554"/>
      <c r="B68" s="5893"/>
      <c r="C68" s="477" t="s">
        <v>1889</v>
      </c>
      <c r="D68" s="486" t="s">
        <v>1951</v>
      </c>
      <c r="E68" s="6374"/>
      <c r="F68" s="6376"/>
      <c r="G68" s="6376"/>
      <c r="H68" s="537"/>
      <c r="I68" s="6376"/>
      <c r="J68" s="537"/>
      <c r="K68" s="5924"/>
    </row>
    <row r="69" spans="1:11">
      <c r="A69" s="2497"/>
      <c r="B69" s="5891"/>
      <c r="C69" s="532"/>
      <c r="D69" s="576"/>
      <c r="E69" s="582"/>
      <c r="F69" s="586"/>
      <c r="G69" s="586"/>
      <c r="H69" s="586"/>
      <c r="I69" s="586"/>
      <c r="J69" s="585">
        <v>1800</v>
      </c>
      <c r="K69" s="5924">
        <f>K67+J69</f>
        <v>46571120</v>
      </c>
    </row>
    <row r="70" spans="1:11">
      <c r="A70" s="525"/>
      <c r="B70" s="5892"/>
      <c r="C70" s="474" t="s">
        <v>815</v>
      </c>
      <c r="D70" s="6371" t="s">
        <v>568</v>
      </c>
      <c r="E70" s="6373" t="s">
        <v>715</v>
      </c>
      <c r="F70" s="6375"/>
      <c r="G70" s="6375">
        <v>488822</v>
      </c>
      <c r="H70" s="6375"/>
      <c r="I70" s="6375"/>
      <c r="J70" s="464"/>
      <c r="K70" s="5923">
        <f>K69-G70</f>
        <v>46082298</v>
      </c>
    </row>
    <row r="71" spans="1:11">
      <c r="A71" s="554"/>
      <c r="B71" s="5893"/>
      <c r="C71" s="477" t="s">
        <v>833</v>
      </c>
      <c r="D71" s="6372" t="s">
        <v>250</v>
      </c>
      <c r="E71" s="6374"/>
      <c r="F71" s="6376"/>
      <c r="G71" s="6376"/>
      <c r="H71" s="6376"/>
      <c r="I71" s="6376"/>
      <c r="J71" s="559"/>
      <c r="K71" s="5924"/>
    </row>
    <row r="72" spans="1:11">
      <c r="A72" s="2497"/>
      <c r="B72" s="5891"/>
      <c r="C72" s="528"/>
      <c r="D72" s="576"/>
      <c r="E72" s="528"/>
      <c r="F72" s="528"/>
      <c r="G72" s="585"/>
      <c r="H72" s="600"/>
      <c r="I72" s="577"/>
      <c r="J72" s="604">
        <v>1800</v>
      </c>
      <c r="K72" s="5924">
        <f>K70+J72</f>
        <v>46084098</v>
      </c>
    </row>
    <row r="73" spans="1:11">
      <c r="A73" s="525"/>
      <c r="B73" s="5892"/>
      <c r="C73" s="474" t="s">
        <v>781</v>
      </c>
      <c r="D73" s="518" t="s">
        <v>568</v>
      </c>
      <c r="E73" s="6373" t="s">
        <v>715</v>
      </c>
      <c r="F73" s="6375"/>
      <c r="G73" s="6375">
        <v>41140</v>
      </c>
      <c r="H73" s="6375"/>
      <c r="I73" s="6375"/>
      <c r="J73" s="6375"/>
      <c r="K73" s="5923">
        <f>K72-G73</f>
        <v>46042958</v>
      </c>
    </row>
    <row r="74" spans="1:11">
      <c r="A74" s="554"/>
      <c r="B74" s="5893"/>
      <c r="C74" s="477" t="s">
        <v>793</v>
      </c>
      <c r="D74" s="519" t="s">
        <v>250</v>
      </c>
      <c r="E74" s="6374"/>
      <c r="F74" s="6376"/>
      <c r="G74" s="6376"/>
      <c r="H74" s="6376"/>
      <c r="I74" s="6376"/>
      <c r="J74" s="6376"/>
      <c r="K74" s="5924"/>
    </row>
    <row r="75" spans="1:11">
      <c r="A75" s="554"/>
      <c r="B75" s="5891"/>
      <c r="C75" s="532"/>
      <c r="D75" s="576"/>
      <c r="E75" s="582"/>
      <c r="F75" s="577"/>
      <c r="G75" s="577"/>
      <c r="H75" s="600"/>
      <c r="I75" s="577"/>
      <c r="J75" s="604">
        <v>1500</v>
      </c>
      <c r="K75" s="5924">
        <f>K73+J75</f>
        <v>46044458</v>
      </c>
    </row>
    <row r="76" spans="1:11">
      <c r="A76" s="525"/>
      <c r="B76" s="5892"/>
      <c r="C76" s="474" t="s">
        <v>815</v>
      </c>
      <c r="D76" s="6371" t="s">
        <v>568</v>
      </c>
      <c r="E76" s="6373" t="s">
        <v>715</v>
      </c>
      <c r="F76" s="6375"/>
      <c r="G76" s="6382">
        <v>75799</v>
      </c>
      <c r="H76" s="6375"/>
      <c r="I76" s="6375"/>
      <c r="J76" s="6387"/>
      <c r="K76" s="5923">
        <f>K75-G76</f>
        <v>45968659</v>
      </c>
    </row>
    <row r="77" spans="1:11">
      <c r="A77" s="554"/>
      <c r="B77" s="5893"/>
      <c r="C77" s="477" t="s">
        <v>832</v>
      </c>
      <c r="D77" s="6372" t="s">
        <v>250</v>
      </c>
      <c r="E77" s="6374"/>
      <c r="F77" s="6376"/>
      <c r="G77" s="6383"/>
      <c r="H77" s="6376"/>
      <c r="I77" s="6376"/>
      <c r="J77" s="6388"/>
      <c r="K77" s="5924"/>
    </row>
    <row r="78" spans="1:11">
      <c r="A78" s="554"/>
      <c r="B78" s="5891"/>
      <c r="C78" s="532"/>
      <c r="D78" s="576"/>
      <c r="E78" s="605"/>
      <c r="F78" s="577"/>
      <c r="G78" s="577"/>
      <c r="H78" s="600"/>
      <c r="I78" s="577"/>
      <c r="J78" s="604">
        <v>1800</v>
      </c>
      <c r="K78" s="5924">
        <f>K76+J78</f>
        <v>45970459</v>
      </c>
    </row>
    <row r="79" spans="1:11">
      <c r="A79" s="525"/>
      <c r="B79" s="5892"/>
      <c r="C79" s="517" t="s">
        <v>796</v>
      </c>
      <c r="D79" s="6371" t="s">
        <v>1983</v>
      </c>
      <c r="E79" s="6373" t="s">
        <v>1985</v>
      </c>
      <c r="F79" s="6386"/>
      <c r="G79" s="6375">
        <v>191700</v>
      </c>
      <c r="H79" s="537"/>
      <c r="I79" s="1975"/>
      <c r="J79" s="595"/>
      <c r="K79" s="5923">
        <f>K78-G79</f>
        <v>45778759</v>
      </c>
    </row>
    <row r="80" spans="1:11">
      <c r="A80" s="554"/>
      <c r="B80" s="5893"/>
      <c r="C80" s="555" t="s">
        <v>1982</v>
      </c>
      <c r="D80" s="6372" t="s">
        <v>1984</v>
      </c>
      <c r="E80" s="6374"/>
      <c r="F80" s="6376"/>
      <c r="G80" s="6376"/>
      <c r="H80" s="515"/>
      <c r="I80" s="1976"/>
      <c r="J80" s="595"/>
      <c r="K80" s="5924"/>
    </row>
    <row r="81" spans="1:11">
      <c r="A81" s="554"/>
      <c r="B81" s="5891"/>
      <c r="C81" s="532"/>
      <c r="D81" s="528"/>
      <c r="E81" s="584"/>
      <c r="F81" s="577"/>
      <c r="G81" s="577"/>
      <c r="H81" s="600"/>
      <c r="I81" s="2034"/>
      <c r="J81" s="585">
        <v>750</v>
      </c>
      <c r="K81" s="5924">
        <f>K79+J81</f>
        <v>45779509</v>
      </c>
    </row>
    <row r="82" spans="1:11">
      <c r="A82" s="525"/>
      <c r="B82" s="5892"/>
      <c r="C82" s="556" t="s">
        <v>815</v>
      </c>
      <c r="D82" s="6371" t="s">
        <v>1657</v>
      </c>
      <c r="E82" s="6373" t="s">
        <v>135</v>
      </c>
      <c r="F82" s="6375"/>
      <c r="G82" s="6375">
        <v>267174</v>
      </c>
      <c r="H82" s="6375"/>
      <c r="I82" s="6375"/>
      <c r="J82" s="595"/>
      <c r="K82" s="5923">
        <f>K81-G82</f>
        <v>45512335</v>
      </c>
    </row>
    <row r="83" spans="1:11">
      <c r="A83" s="554"/>
      <c r="B83" s="5893"/>
      <c r="C83" s="555" t="s">
        <v>1656</v>
      </c>
      <c r="D83" s="6372" t="s">
        <v>956</v>
      </c>
      <c r="E83" s="6374"/>
      <c r="F83" s="6376"/>
      <c r="G83" s="6376"/>
      <c r="H83" s="6376"/>
      <c r="I83" s="6376"/>
      <c r="J83" s="559"/>
      <c r="K83" s="5924"/>
    </row>
    <row r="84" spans="1:11">
      <c r="A84" s="554"/>
      <c r="B84" s="5891"/>
      <c r="C84" s="532"/>
      <c r="D84" s="576"/>
      <c r="E84" s="605"/>
      <c r="F84" s="577"/>
      <c r="G84" s="577"/>
      <c r="H84" s="586"/>
      <c r="I84" s="577"/>
      <c r="J84" s="585">
        <v>1800</v>
      </c>
      <c r="K84" s="5924">
        <f>K82+J84</f>
        <v>45514135</v>
      </c>
    </row>
    <row r="85" spans="1:11">
      <c r="A85" s="525"/>
      <c r="B85" s="5892"/>
      <c r="C85" s="556" t="s">
        <v>796</v>
      </c>
      <c r="D85" s="6371" t="s">
        <v>1657</v>
      </c>
      <c r="E85" s="6373" t="s">
        <v>135</v>
      </c>
      <c r="F85" s="6375"/>
      <c r="G85" s="6375">
        <v>141300</v>
      </c>
      <c r="H85" s="537"/>
      <c r="I85" s="6375"/>
      <c r="J85" s="595"/>
      <c r="K85" s="5923">
        <f>K84-G85</f>
        <v>45372835</v>
      </c>
    </row>
    <row r="86" spans="1:11">
      <c r="A86" s="554"/>
      <c r="B86" s="5893"/>
      <c r="C86" s="555" t="s">
        <v>1658</v>
      </c>
      <c r="D86" s="6372" t="s">
        <v>956</v>
      </c>
      <c r="E86" s="6374"/>
      <c r="F86" s="6376"/>
      <c r="G86" s="6376"/>
      <c r="H86" s="515"/>
      <c r="I86" s="6376"/>
      <c r="J86" s="559"/>
      <c r="K86" s="5924"/>
    </row>
    <row r="87" spans="1:11">
      <c r="A87" s="554"/>
      <c r="B87" s="5891"/>
      <c r="C87" s="532"/>
      <c r="D87" s="576"/>
      <c r="E87" s="582"/>
      <c r="F87" s="577"/>
      <c r="G87" s="577"/>
      <c r="H87" s="600"/>
      <c r="I87" s="577"/>
      <c r="J87" s="585">
        <v>750</v>
      </c>
      <c r="K87" s="5928">
        <f>K85+J87</f>
        <v>45373585</v>
      </c>
    </row>
    <row r="88" spans="1:11">
      <c r="A88" s="525"/>
      <c r="B88" s="5892"/>
      <c r="C88" s="556" t="s">
        <v>1710</v>
      </c>
      <c r="D88" s="6390" t="s">
        <v>1766</v>
      </c>
      <c r="E88" s="974"/>
      <c r="F88" s="6386"/>
      <c r="G88" s="6375"/>
      <c r="H88" s="6375">
        <v>598640</v>
      </c>
      <c r="I88" s="6375"/>
      <c r="J88" s="464"/>
      <c r="K88" s="5923">
        <f>K87-H88</f>
        <v>44774945</v>
      </c>
    </row>
    <row r="89" spans="1:11">
      <c r="A89" s="554"/>
      <c r="B89" s="5893"/>
      <c r="C89" s="555" t="s">
        <v>1765</v>
      </c>
      <c r="D89" s="6372"/>
      <c r="E89" s="6374"/>
      <c r="F89" s="6376"/>
      <c r="G89" s="6376"/>
      <c r="H89" s="6376"/>
      <c r="I89" s="6376"/>
      <c r="J89" s="559"/>
      <c r="K89" s="5924"/>
    </row>
    <row r="90" spans="1:11">
      <c r="A90" s="554"/>
      <c r="B90" s="5891"/>
      <c r="C90" s="1436"/>
      <c r="D90" s="1436"/>
      <c r="E90" s="1436"/>
      <c r="F90" s="577"/>
      <c r="G90" s="577"/>
      <c r="H90" s="600"/>
      <c r="I90" s="577"/>
      <c r="J90" s="585">
        <v>1500</v>
      </c>
      <c r="K90" s="5924">
        <f>K88+J90</f>
        <v>44776445</v>
      </c>
    </row>
    <row r="91" spans="1:11">
      <c r="A91" s="525"/>
      <c r="B91" s="5892"/>
      <c r="C91" s="556" t="s">
        <v>1710</v>
      </c>
      <c r="D91" s="6371" t="s">
        <v>1768</v>
      </c>
      <c r="E91" s="6373"/>
      <c r="F91" s="6386"/>
      <c r="G91" s="6375"/>
      <c r="H91" s="6375">
        <v>187140</v>
      </c>
      <c r="I91" s="6375"/>
      <c r="J91" s="464"/>
      <c r="K91" s="5923">
        <f>K90-H91</f>
        <v>44589305</v>
      </c>
    </row>
    <row r="92" spans="1:11">
      <c r="A92" s="554"/>
      <c r="B92" s="5893"/>
      <c r="C92" s="555" t="s">
        <v>1767</v>
      </c>
      <c r="D92" s="6372"/>
      <c r="E92" s="6374"/>
      <c r="F92" s="6376"/>
      <c r="G92" s="6376"/>
      <c r="H92" s="6376"/>
      <c r="I92" s="6376"/>
      <c r="J92" s="559"/>
      <c r="K92" s="5924"/>
    </row>
    <row r="93" spans="1:11">
      <c r="A93" s="554"/>
      <c r="B93" s="5891"/>
      <c r="C93" s="1436"/>
      <c r="D93" s="1436"/>
      <c r="E93" s="1436"/>
      <c r="F93" s="577"/>
      <c r="G93" s="577"/>
      <c r="H93" s="600"/>
      <c r="I93" s="577"/>
      <c r="J93" s="585">
        <v>1500</v>
      </c>
      <c r="K93" s="5924">
        <f>K91+J93</f>
        <v>44590805</v>
      </c>
    </row>
    <row r="94" spans="1:11">
      <c r="A94" s="525"/>
      <c r="B94" s="5892"/>
      <c r="C94" s="556" t="s">
        <v>1710</v>
      </c>
      <c r="D94" s="6371" t="s">
        <v>1770</v>
      </c>
      <c r="E94" s="6373"/>
      <c r="F94" s="6386"/>
      <c r="G94" s="6375"/>
      <c r="H94" s="6375">
        <v>370640</v>
      </c>
      <c r="I94" s="6375"/>
      <c r="J94" s="464"/>
      <c r="K94" s="1977">
        <f>K93-H94</f>
        <v>44220165</v>
      </c>
    </row>
    <row r="95" spans="1:11">
      <c r="A95" s="554"/>
      <c r="B95" s="5893"/>
      <c r="C95" s="555" t="s">
        <v>1769</v>
      </c>
      <c r="D95" s="6372"/>
      <c r="E95" s="6374"/>
      <c r="F95" s="6376"/>
      <c r="G95" s="6376"/>
      <c r="H95" s="6376"/>
      <c r="I95" s="6376"/>
      <c r="J95" s="559"/>
      <c r="K95" s="1978"/>
    </row>
    <row r="96" spans="1:11">
      <c r="A96" s="554"/>
      <c r="B96" s="5891"/>
      <c r="C96" s="532"/>
      <c r="D96" s="576"/>
      <c r="E96" s="582"/>
      <c r="F96" s="577"/>
      <c r="G96" s="577"/>
      <c r="H96" s="600"/>
      <c r="I96" s="577"/>
      <c r="J96" s="585">
        <v>1500</v>
      </c>
      <c r="K96" s="1978">
        <f>K94+J96</f>
        <v>44221665</v>
      </c>
    </row>
    <row r="97" spans="1:11">
      <c r="A97" s="525"/>
      <c r="B97" s="5892"/>
      <c r="C97" s="556" t="s">
        <v>1710</v>
      </c>
      <c r="D97" s="6371" t="s">
        <v>956</v>
      </c>
      <c r="E97" s="6373"/>
      <c r="F97" s="6375"/>
      <c r="G97" s="6375"/>
      <c r="H97" s="6375">
        <v>9651900</v>
      </c>
      <c r="I97" s="6375"/>
      <c r="J97" s="595"/>
      <c r="K97" s="5923">
        <f>K96-H97</f>
        <v>34569765</v>
      </c>
    </row>
    <row r="98" spans="1:11">
      <c r="A98" s="554"/>
      <c r="B98" s="5893"/>
      <c r="C98" s="555" t="s">
        <v>1771</v>
      </c>
      <c r="D98" s="6372"/>
      <c r="E98" s="6374"/>
      <c r="F98" s="6376"/>
      <c r="G98" s="6376"/>
      <c r="H98" s="6376"/>
      <c r="I98" s="6376"/>
      <c r="J98" s="559"/>
      <c r="K98" s="5924"/>
    </row>
    <row r="99" spans="1:11">
      <c r="A99" s="554"/>
      <c r="B99" s="5891"/>
      <c r="C99" s="532"/>
      <c r="D99" s="576"/>
      <c r="E99" s="582"/>
      <c r="F99" s="577"/>
      <c r="G99" s="577"/>
      <c r="H99" s="600"/>
      <c r="I99" s="577"/>
      <c r="J99" s="585">
        <v>1500</v>
      </c>
      <c r="K99" s="5924">
        <f>K97+J99</f>
        <v>34571265</v>
      </c>
    </row>
    <row r="100" spans="1:11">
      <c r="A100" s="525"/>
      <c r="B100" s="5892"/>
      <c r="C100" s="556" t="s">
        <v>1710</v>
      </c>
      <c r="D100" s="6371" t="s">
        <v>1945</v>
      </c>
      <c r="E100" s="6373"/>
      <c r="F100" s="6375"/>
      <c r="G100" s="6375"/>
      <c r="H100" s="6375">
        <v>465640</v>
      </c>
      <c r="I100" s="6375"/>
      <c r="J100" s="595"/>
      <c r="K100" s="5923">
        <f>K99-H100</f>
        <v>34105625</v>
      </c>
    </row>
    <row r="101" spans="1:11">
      <c r="A101" s="554"/>
      <c r="B101" s="5893"/>
      <c r="C101" s="555" t="s">
        <v>1944</v>
      </c>
      <c r="D101" s="6372"/>
      <c r="E101" s="6374"/>
      <c r="F101" s="6376"/>
      <c r="G101" s="6376"/>
      <c r="H101" s="6376"/>
      <c r="I101" s="6376"/>
      <c r="J101" s="559"/>
      <c r="K101" s="5924"/>
    </row>
    <row r="102" spans="1:11">
      <c r="A102" s="554"/>
      <c r="B102" s="5891"/>
      <c r="C102" s="532"/>
      <c r="D102" s="576"/>
      <c r="E102" s="582"/>
      <c r="F102" s="577"/>
      <c r="G102" s="577"/>
      <c r="H102" s="600"/>
      <c r="I102" s="577"/>
      <c r="J102" s="585">
        <v>1500</v>
      </c>
      <c r="K102" s="5924">
        <f>K100+J102</f>
        <v>34107125</v>
      </c>
    </row>
    <row r="103" spans="1:11">
      <c r="A103" s="525"/>
      <c r="B103" s="5892"/>
      <c r="C103" s="556" t="s">
        <v>1710</v>
      </c>
      <c r="D103" s="6371" t="s">
        <v>2049</v>
      </c>
      <c r="E103" s="6373"/>
      <c r="F103" s="6386"/>
      <c r="G103" s="6375"/>
      <c r="H103" s="6375">
        <v>1038640</v>
      </c>
      <c r="I103" s="6375"/>
      <c r="J103" s="464"/>
      <c r="K103" s="5923">
        <f>K102-H103</f>
        <v>33068485</v>
      </c>
    </row>
    <row r="104" spans="1:11">
      <c r="A104" s="554"/>
      <c r="B104" s="5893"/>
      <c r="C104" s="555" t="s">
        <v>2050</v>
      </c>
      <c r="D104" s="6372"/>
      <c r="E104" s="6374"/>
      <c r="F104" s="6376"/>
      <c r="G104" s="6376"/>
      <c r="H104" s="6376"/>
      <c r="I104" s="6376"/>
      <c r="J104" s="559"/>
      <c r="K104" s="5924"/>
    </row>
    <row r="105" spans="1:11">
      <c r="A105" s="554"/>
      <c r="B105" s="5891"/>
      <c r="C105" s="532"/>
      <c r="D105" s="576"/>
      <c r="E105" s="582"/>
      <c r="F105" s="577"/>
      <c r="G105" s="577"/>
      <c r="H105" s="600"/>
      <c r="I105" s="577"/>
      <c r="J105" s="585">
        <v>1500</v>
      </c>
      <c r="K105" s="5924">
        <f>K103+J105</f>
        <v>33069985</v>
      </c>
    </row>
    <row r="106" spans="1:11">
      <c r="A106" s="525"/>
      <c r="B106" s="5892"/>
      <c r="C106" s="517" t="s">
        <v>1716</v>
      </c>
      <c r="D106" s="6371" t="s">
        <v>1717</v>
      </c>
      <c r="E106" s="6373" t="s">
        <v>1423</v>
      </c>
      <c r="F106" s="6382"/>
      <c r="G106" s="6382">
        <v>200400</v>
      </c>
      <c r="H106" s="537"/>
      <c r="I106" s="1975"/>
      <c r="J106" s="595"/>
      <c r="K106" s="5923">
        <f>K105-G106</f>
        <v>32869585</v>
      </c>
    </row>
    <row r="107" spans="1:11">
      <c r="A107" s="554"/>
      <c r="B107" s="5893"/>
      <c r="C107" s="555" t="s">
        <v>1715</v>
      </c>
      <c r="D107" s="6372" t="s">
        <v>956</v>
      </c>
      <c r="E107" s="6374"/>
      <c r="F107" s="6383"/>
      <c r="G107" s="6383"/>
      <c r="H107" s="515"/>
      <c r="I107" s="1976"/>
      <c r="J107" s="595"/>
      <c r="K107" s="5924"/>
    </row>
    <row r="108" spans="1:11">
      <c r="A108" s="554"/>
      <c r="B108" s="5891"/>
      <c r="C108" s="532"/>
      <c r="D108" s="576"/>
      <c r="E108" s="582"/>
      <c r="F108" s="577"/>
      <c r="G108" s="577"/>
      <c r="H108" s="600"/>
      <c r="I108" s="2034"/>
      <c r="J108" s="585">
        <v>750</v>
      </c>
      <c r="K108" s="5924">
        <f>K106+J108</f>
        <v>32870335</v>
      </c>
    </row>
    <row r="109" spans="1:11">
      <c r="A109" s="557"/>
      <c r="B109" s="5892"/>
      <c r="C109" s="457" t="s">
        <v>781</v>
      </c>
      <c r="D109" s="6371" t="s">
        <v>2046</v>
      </c>
      <c r="E109" s="1136" t="s">
        <v>2048</v>
      </c>
      <c r="F109" s="6375"/>
      <c r="G109" s="6375">
        <v>86640</v>
      </c>
      <c r="H109" s="537"/>
      <c r="I109" s="6375"/>
      <c r="J109" s="595"/>
      <c r="K109" s="5923">
        <f>K108-G109</f>
        <v>32783695</v>
      </c>
    </row>
    <row r="110" spans="1:11">
      <c r="A110" s="554"/>
      <c r="B110" s="5893"/>
      <c r="C110" s="461" t="s">
        <v>2045</v>
      </c>
      <c r="D110" s="6372" t="s">
        <v>2047</v>
      </c>
      <c r="E110" s="6385"/>
      <c r="F110" s="6376"/>
      <c r="G110" s="6376"/>
      <c r="H110" s="515"/>
      <c r="I110" s="6376"/>
      <c r="J110" s="595"/>
      <c r="K110" s="5924"/>
    </row>
    <row r="111" spans="1:11">
      <c r="A111" s="554"/>
      <c r="B111" s="5891"/>
      <c r="C111" s="532"/>
      <c r="D111" s="576"/>
      <c r="E111" s="582"/>
      <c r="F111" s="577"/>
      <c r="G111" s="577"/>
      <c r="H111" s="600"/>
      <c r="I111" s="577"/>
      <c r="J111" s="585">
        <v>1500</v>
      </c>
      <c r="K111" s="5924">
        <f>K109+J111</f>
        <v>32785195</v>
      </c>
    </row>
    <row r="112" spans="1:11">
      <c r="A112" s="557"/>
      <c r="B112" s="5892"/>
      <c r="C112" s="474" t="s">
        <v>778</v>
      </c>
      <c r="D112" s="6371" t="s">
        <v>795</v>
      </c>
      <c r="E112" s="6373" t="s">
        <v>454</v>
      </c>
      <c r="F112" s="6375"/>
      <c r="G112" s="6375">
        <v>123140</v>
      </c>
      <c r="H112" s="537"/>
      <c r="I112" s="6375"/>
      <c r="J112" s="537"/>
      <c r="K112" s="5923">
        <f>K111-G112</f>
        <v>32662055</v>
      </c>
    </row>
    <row r="113" spans="1:11">
      <c r="A113" s="554"/>
      <c r="B113" s="5893"/>
      <c r="C113" s="477" t="s">
        <v>794</v>
      </c>
      <c r="D113" s="6372" t="s">
        <v>1345</v>
      </c>
      <c r="E113" s="6374"/>
      <c r="F113" s="6376"/>
      <c r="G113" s="6376"/>
      <c r="H113" s="515"/>
      <c r="I113" s="6376"/>
      <c r="J113" s="515"/>
      <c r="K113" s="5924"/>
    </row>
    <row r="114" spans="1:11">
      <c r="A114" s="554"/>
      <c r="B114" s="5891"/>
      <c r="C114" s="529"/>
      <c r="D114" s="583"/>
      <c r="E114" s="599"/>
      <c r="F114" s="600"/>
      <c r="G114" s="600"/>
      <c r="H114" s="600"/>
      <c r="I114" s="600"/>
      <c r="J114" s="585">
        <v>1500</v>
      </c>
      <c r="K114" s="5924">
        <f>K112+J114</f>
        <v>32663555</v>
      </c>
    </row>
    <row r="115" spans="1:11">
      <c r="A115" s="525"/>
      <c r="B115" s="5892"/>
      <c r="C115" s="474" t="s">
        <v>815</v>
      </c>
      <c r="D115" s="6371" t="s">
        <v>2163</v>
      </c>
      <c r="E115" s="6373" t="s">
        <v>2164</v>
      </c>
      <c r="F115" s="6375"/>
      <c r="G115" s="6375">
        <v>385819</v>
      </c>
      <c r="H115" s="6375"/>
      <c r="I115" s="6375"/>
      <c r="J115" s="6387"/>
      <c r="K115" s="5923">
        <f>K114-G115</f>
        <v>32277736</v>
      </c>
    </row>
    <row r="116" spans="1:11">
      <c r="A116" s="554"/>
      <c r="B116" s="5893"/>
      <c r="C116" s="477" t="s">
        <v>2165</v>
      </c>
      <c r="D116" s="6372" t="s">
        <v>1819</v>
      </c>
      <c r="E116" s="6374"/>
      <c r="F116" s="6383"/>
      <c r="G116" s="6376"/>
      <c r="H116" s="6376"/>
      <c r="I116" s="6376"/>
      <c r="J116" s="6388"/>
      <c r="K116" s="5924"/>
    </row>
    <row r="117" spans="1:11">
      <c r="A117" s="554"/>
      <c r="B117" s="6379"/>
      <c r="C117" s="529"/>
      <c r="D117" s="602"/>
      <c r="E117" s="605"/>
      <c r="F117" s="577"/>
      <c r="G117" s="577"/>
      <c r="H117" s="600"/>
      <c r="I117" s="577"/>
      <c r="J117" s="585">
        <v>1800</v>
      </c>
      <c r="K117" s="5924">
        <f>K115+J117</f>
        <v>32279536</v>
      </c>
    </row>
    <row r="118" spans="1:11">
      <c r="A118" s="557"/>
      <c r="B118" s="6391"/>
      <c r="C118" s="6417" t="s">
        <v>781</v>
      </c>
      <c r="D118" s="6371" t="s">
        <v>2163</v>
      </c>
      <c r="E118" s="6373" t="s">
        <v>2164</v>
      </c>
      <c r="F118" s="6375"/>
      <c r="G118" s="6375">
        <v>15390</v>
      </c>
      <c r="H118" s="6375"/>
      <c r="I118" s="6375"/>
      <c r="J118" s="6387"/>
      <c r="K118" s="6401">
        <f>K117-G118</f>
        <v>32264146</v>
      </c>
    </row>
    <row r="119" spans="1:11">
      <c r="A119" s="557"/>
      <c r="B119" s="6391"/>
      <c r="C119" s="522" t="s">
        <v>2293</v>
      </c>
      <c r="D119" s="6372" t="s">
        <v>1819</v>
      </c>
      <c r="E119" s="6374"/>
      <c r="F119" s="6376"/>
      <c r="G119" s="6376"/>
      <c r="H119" s="6376"/>
      <c r="I119" s="6376"/>
      <c r="J119" s="6388"/>
      <c r="K119" s="6401"/>
    </row>
    <row r="120" spans="1:11">
      <c r="A120" s="514"/>
      <c r="B120" s="6379"/>
      <c r="C120" s="2197"/>
      <c r="D120" s="602"/>
      <c r="E120" s="605"/>
      <c r="F120" s="2199"/>
      <c r="G120" s="575"/>
      <c r="H120" s="586"/>
      <c r="I120" s="575"/>
      <c r="J120" s="585">
        <v>1500</v>
      </c>
      <c r="K120" s="6400">
        <f>K118+J120</f>
        <v>32265646</v>
      </c>
    </row>
    <row r="121" spans="1:11">
      <c r="A121" s="557"/>
      <c r="B121" s="5892"/>
      <c r="C121" s="556" t="s">
        <v>815</v>
      </c>
      <c r="D121" s="6371" t="s">
        <v>2131</v>
      </c>
      <c r="E121" s="6373" t="s">
        <v>2132</v>
      </c>
      <c r="F121" s="6386"/>
      <c r="G121" s="6375">
        <v>496746</v>
      </c>
      <c r="H121" s="6375"/>
      <c r="I121" s="6375"/>
      <c r="J121" s="595"/>
      <c r="K121" s="5923">
        <f>K120-G121</f>
        <v>31768900</v>
      </c>
    </row>
    <row r="122" spans="1:11">
      <c r="A122" s="554"/>
      <c r="B122" s="5893"/>
      <c r="C122" s="555" t="s">
        <v>2153</v>
      </c>
      <c r="D122" s="6372" t="s">
        <v>1819</v>
      </c>
      <c r="E122" s="6374"/>
      <c r="F122" s="6376"/>
      <c r="G122" s="6376"/>
      <c r="H122" s="6376"/>
      <c r="I122" s="6376"/>
      <c r="J122" s="559"/>
      <c r="K122" s="5924"/>
    </row>
    <row r="123" spans="1:11">
      <c r="A123" s="554"/>
      <c r="B123" s="5891"/>
      <c r="C123" s="532"/>
      <c r="D123" s="576"/>
      <c r="E123" s="582"/>
      <c r="F123" s="575"/>
      <c r="G123" s="575"/>
      <c r="H123" s="600"/>
      <c r="I123" s="577"/>
      <c r="J123" s="585">
        <v>1800</v>
      </c>
      <c r="K123" s="5924">
        <f>K121+J123</f>
        <v>31770700</v>
      </c>
    </row>
    <row r="124" spans="1:11">
      <c r="A124" s="525"/>
      <c r="B124" s="5892"/>
      <c r="C124" s="556" t="s">
        <v>1837</v>
      </c>
      <c r="D124" s="6371" t="s">
        <v>2131</v>
      </c>
      <c r="E124" s="6373" t="s">
        <v>2132</v>
      </c>
      <c r="F124" s="6375"/>
      <c r="G124" s="6375">
        <v>77390</v>
      </c>
      <c r="H124" s="537"/>
      <c r="I124" s="6375"/>
      <c r="J124" s="595"/>
      <c r="K124" s="5923">
        <f>K123-G124</f>
        <v>31693310</v>
      </c>
    </row>
    <row r="125" spans="1:11">
      <c r="A125" s="554"/>
      <c r="B125" s="5893"/>
      <c r="C125" s="555" t="s">
        <v>2130</v>
      </c>
      <c r="D125" s="6372" t="s">
        <v>1819</v>
      </c>
      <c r="E125" s="6374"/>
      <c r="F125" s="6376"/>
      <c r="G125" s="6376"/>
      <c r="H125" s="515"/>
      <c r="I125" s="6376"/>
      <c r="J125" s="559"/>
      <c r="K125" s="5924"/>
    </row>
    <row r="126" spans="1:11">
      <c r="A126" s="554"/>
      <c r="B126" s="5891"/>
      <c r="C126" s="532"/>
      <c r="D126" s="576"/>
      <c r="E126" s="582"/>
      <c r="F126" s="577"/>
      <c r="G126" s="577"/>
      <c r="H126" s="600"/>
      <c r="I126" s="577"/>
      <c r="J126" s="585">
        <v>1500</v>
      </c>
      <c r="K126" s="5924">
        <f>K124+J126</f>
        <v>31694810</v>
      </c>
    </row>
    <row r="127" spans="1:11">
      <c r="A127" s="557"/>
      <c r="B127" s="5892"/>
      <c r="C127" s="556" t="s">
        <v>821</v>
      </c>
      <c r="D127" s="6371" t="s">
        <v>1288</v>
      </c>
      <c r="E127" s="6373" t="s">
        <v>1301</v>
      </c>
      <c r="F127" s="6386"/>
      <c r="G127" s="6375">
        <v>263192</v>
      </c>
      <c r="H127" s="537"/>
      <c r="I127" s="6375"/>
      <c r="J127" s="6387"/>
      <c r="K127" s="5923">
        <f>K126-G127</f>
        <v>31431618</v>
      </c>
    </row>
    <row r="128" spans="1:11">
      <c r="A128" s="554"/>
      <c r="B128" s="5893"/>
      <c r="C128" s="555" t="s">
        <v>1287</v>
      </c>
      <c r="D128" s="6372" t="s">
        <v>2051</v>
      </c>
      <c r="E128" s="6374"/>
      <c r="F128" s="6376"/>
      <c r="G128" s="6376"/>
      <c r="H128" s="537"/>
      <c r="I128" s="6376"/>
      <c r="J128" s="6388"/>
      <c r="K128" s="5924"/>
    </row>
    <row r="129" spans="1:11">
      <c r="A129" s="554"/>
      <c r="B129" s="5891"/>
      <c r="C129" s="532"/>
      <c r="D129" s="576"/>
      <c r="E129" s="582"/>
      <c r="F129" s="586"/>
      <c r="G129" s="586"/>
      <c r="H129" s="586"/>
      <c r="I129" s="586"/>
      <c r="J129" s="585">
        <v>1800</v>
      </c>
      <c r="K129" s="5924">
        <f>K127+J129</f>
        <v>31433418</v>
      </c>
    </row>
    <row r="130" spans="1:11">
      <c r="A130" s="557"/>
      <c r="B130" s="5892"/>
      <c r="C130" s="497" t="s">
        <v>815</v>
      </c>
      <c r="D130" s="6371" t="s">
        <v>157</v>
      </c>
      <c r="E130" s="6373" t="s">
        <v>156</v>
      </c>
      <c r="F130" s="6375"/>
      <c r="G130" s="6375">
        <v>1119348</v>
      </c>
      <c r="H130" s="537"/>
      <c r="I130" s="6375"/>
      <c r="J130" s="537"/>
      <c r="K130" s="5923">
        <f>K129-G130</f>
        <v>30314070</v>
      </c>
    </row>
    <row r="131" spans="1:11">
      <c r="A131" s="554"/>
      <c r="B131" s="5893"/>
      <c r="C131" s="497" t="s">
        <v>1022</v>
      </c>
      <c r="D131" s="6372" t="s">
        <v>1383</v>
      </c>
      <c r="E131" s="6374"/>
      <c r="F131" s="6376"/>
      <c r="G131" s="6376"/>
      <c r="H131" s="537"/>
      <c r="I131" s="6376"/>
      <c r="J131" s="537"/>
      <c r="K131" s="5924"/>
    </row>
    <row r="132" spans="1:11">
      <c r="A132" s="554"/>
      <c r="B132" s="5891"/>
      <c r="C132" s="529"/>
      <c r="D132" s="602"/>
      <c r="E132" s="599"/>
      <c r="F132" s="586"/>
      <c r="G132" s="586"/>
      <c r="H132" s="586"/>
      <c r="I132" s="586"/>
      <c r="J132" s="585">
        <v>1800</v>
      </c>
      <c r="K132" s="5924">
        <f>K130+J132</f>
        <v>30315870</v>
      </c>
    </row>
    <row r="133" spans="1:11">
      <c r="A133" s="525"/>
      <c r="B133" s="5892"/>
      <c r="C133" s="491" t="s">
        <v>778</v>
      </c>
      <c r="D133" s="6371" t="s">
        <v>157</v>
      </c>
      <c r="E133" s="6373" t="s">
        <v>156</v>
      </c>
      <c r="F133" s="6386"/>
      <c r="G133" s="6375">
        <v>193140</v>
      </c>
      <c r="H133" s="537"/>
      <c r="I133" s="6375"/>
      <c r="J133" s="537"/>
      <c r="K133" s="5923">
        <f>K132-G133</f>
        <v>30122730</v>
      </c>
    </row>
    <row r="134" spans="1:11">
      <c r="A134" s="554"/>
      <c r="B134" s="5893"/>
      <c r="C134" s="487" t="s">
        <v>1340</v>
      </c>
      <c r="D134" s="6372" t="s">
        <v>1383</v>
      </c>
      <c r="E134" s="6374"/>
      <c r="F134" s="6376"/>
      <c r="G134" s="6376"/>
      <c r="H134" s="537"/>
      <c r="I134" s="6376"/>
      <c r="J134" s="537"/>
      <c r="K134" s="5924"/>
    </row>
    <row r="135" spans="1:11">
      <c r="A135" s="554"/>
      <c r="B135" s="5891"/>
      <c r="C135" s="529"/>
      <c r="D135" s="601"/>
      <c r="E135" s="584"/>
      <c r="F135" s="586"/>
      <c r="G135" s="586"/>
      <c r="H135" s="586"/>
      <c r="I135" s="586"/>
      <c r="J135" s="585">
        <v>1500</v>
      </c>
      <c r="K135" s="5924">
        <f>K133+J135</f>
        <v>30124230</v>
      </c>
    </row>
    <row r="136" spans="1:11">
      <c r="A136" s="557"/>
      <c r="B136" s="5892"/>
      <c r="C136" s="497" t="s">
        <v>815</v>
      </c>
      <c r="D136" s="485" t="s">
        <v>267</v>
      </c>
      <c r="E136" s="6373" t="s">
        <v>271</v>
      </c>
      <c r="F136" s="6375"/>
      <c r="G136" s="6375">
        <v>322432</v>
      </c>
      <c r="H136" s="534"/>
      <c r="I136" s="6375"/>
      <c r="J136" s="537"/>
      <c r="K136" s="5923">
        <f>K135-G136</f>
        <v>29801798</v>
      </c>
    </row>
    <row r="137" spans="1:11">
      <c r="A137" s="554"/>
      <c r="B137" s="5893"/>
      <c r="C137" s="497" t="s">
        <v>1023</v>
      </c>
      <c r="D137" s="486" t="s">
        <v>304</v>
      </c>
      <c r="E137" s="6374"/>
      <c r="F137" s="6376"/>
      <c r="G137" s="6376"/>
      <c r="H137" s="537"/>
      <c r="I137" s="6376"/>
      <c r="J137" s="537"/>
      <c r="K137" s="5924"/>
    </row>
    <row r="138" spans="1:11">
      <c r="A138" s="554"/>
      <c r="B138" s="5891"/>
      <c r="C138" s="532"/>
      <c r="D138" s="576"/>
      <c r="E138" s="582"/>
      <c r="F138" s="586"/>
      <c r="G138" s="586"/>
      <c r="H138" s="586"/>
      <c r="I138" s="586"/>
      <c r="J138" s="585">
        <v>1800</v>
      </c>
      <c r="K138" s="5924">
        <f>K136+J138</f>
        <v>29803598</v>
      </c>
    </row>
    <row r="139" spans="1:11">
      <c r="A139" s="525"/>
      <c r="B139" s="5892"/>
      <c r="C139" s="491" t="s">
        <v>781</v>
      </c>
      <c r="D139" s="485" t="s">
        <v>267</v>
      </c>
      <c r="E139" s="6373" t="s">
        <v>271</v>
      </c>
      <c r="F139" s="6386"/>
      <c r="G139" s="6375">
        <v>24040</v>
      </c>
      <c r="H139" s="6380"/>
      <c r="I139" s="6375"/>
      <c r="J139" s="534"/>
      <c r="K139" s="5923">
        <f>K138-G139</f>
        <v>29779558</v>
      </c>
    </row>
    <row r="140" spans="1:11">
      <c r="A140" s="554"/>
      <c r="B140" s="5893"/>
      <c r="C140" s="487" t="s">
        <v>791</v>
      </c>
      <c r="D140" s="486" t="s">
        <v>304</v>
      </c>
      <c r="E140" s="6374"/>
      <c r="F140" s="6376"/>
      <c r="G140" s="6376"/>
      <c r="H140" s="6381"/>
      <c r="I140" s="6376"/>
      <c r="J140" s="537"/>
      <c r="K140" s="5924"/>
    </row>
    <row r="141" spans="1:11">
      <c r="A141" s="554"/>
      <c r="B141" s="5891"/>
      <c r="C141" s="891"/>
      <c r="D141" s="891"/>
      <c r="E141" s="891"/>
      <c r="F141" s="586"/>
      <c r="G141" s="588"/>
      <c r="H141" s="586"/>
      <c r="I141" s="586"/>
      <c r="J141" s="585">
        <v>1500</v>
      </c>
      <c r="K141" s="5924">
        <f>K139+J141</f>
        <v>29781058</v>
      </c>
    </row>
    <row r="142" spans="1:11">
      <c r="A142" s="557"/>
      <c r="B142" s="5892"/>
      <c r="C142" s="474" t="s">
        <v>815</v>
      </c>
      <c r="D142" s="6371" t="s">
        <v>1586</v>
      </c>
      <c r="E142" s="6373" t="s">
        <v>1637</v>
      </c>
      <c r="F142" s="6375"/>
      <c r="G142" s="6375">
        <v>112854</v>
      </c>
      <c r="H142" s="6375"/>
      <c r="I142" s="6375"/>
      <c r="J142" s="6387"/>
      <c r="K142" s="5923">
        <f>K141-G142</f>
        <v>29668204</v>
      </c>
    </row>
    <row r="143" spans="1:11">
      <c r="A143" s="554"/>
      <c r="B143" s="5893"/>
      <c r="C143" s="477" t="s">
        <v>1585</v>
      </c>
      <c r="D143" s="6372" t="s">
        <v>729</v>
      </c>
      <c r="E143" s="6374"/>
      <c r="F143" s="6376"/>
      <c r="G143" s="6376"/>
      <c r="H143" s="6376"/>
      <c r="I143" s="6376"/>
      <c r="J143" s="6388"/>
      <c r="K143" s="5924"/>
    </row>
    <row r="144" spans="1:11">
      <c r="A144" s="554"/>
      <c r="B144" s="5891"/>
      <c r="C144" s="529"/>
      <c r="D144" s="602"/>
      <c r="E144" s="605"/>
      <c r="F144" s="577"/>
      <c r="G144" s="577"/>
      <c r="H144" s="600"/>
      <c r="I144" s="577"/>
      <c r="J144" s="585">
        <v>1800</v>
      </c>
      <c r="K144" s="5924">
        <f>K142+J144</f>
        <v>29670004</v>
      </c>
    </row>
    <row r="145" spans="1:11">
      <c r="A145" s="557"/>
      <c r="B145" s="5892"/>
      <c r="C145" s="556" t="s">
        <v>796</v>
      </c>
      <c r="D145" s="6371" t="s">
        <v>1586</v>
      </c>
      <c r="E145" s="6373" t="s">
        <v>1637</v>
      </c>
      <c r="F145" s="6375"/>
      <c r="G145" s="6375">
        <v>42300</v>
      </c>
      <c r="H145" s="6375"/>
      <c r="I145" s="6375"/>
      <c r="J145" s="6387"/>
      <c r="K145" s="5923">
        <f>K144-G145</f>
        <v>29627704</v>
      </c>
    </row>
    <row r="146" spans="1:11">
      <c r="A146" s="554"/>
      <c r="B146" s="5893"/>
      <c r="C146" s="555" t="s">
        <v>1587</v>
      </c>
      <c r="D146" s="6372" t="s">
        <v>729</v>
      </c>
      <c r="E146" s="6374"/>
      <c r="F146" s="6376"/>
      <c r="G146" s="6376"/>
      <c r="H146" s="6376"/>
      <c r="I146" s="6376"/>
      <c r="J146" s="6388"/>
      <c r="K146" s="5924"/>
    </row>
    <row r="147" spans="1:11">
      <c r="A147" s="554"/>
      <c r="B147" s="5891"/>
      <c r="C147" s="529"/>
      <c r="D147" s="602"/>
      <c r="E147" s="605"/>
      <c r="F147" s="577"/>
      <c r="G147" s="577"/>
      <c r="H147" s="600"/>
      <c r="I147" s="577"/>
      <c r="J147" s="604">
        <v>750</v>
      </c>
      <c r="K147" s="5924">
        <f>K145+J147</f>
        <v>29628454</v>
      </c>
    </row>
    <row r="148" spans="1:11">
      <c r="A148" s="525"/>
      <c r="B148" s="5892"/>
      <c r="C148" s="517" t="s">
        <v>851</v>
      </c>
      <c r="D148" s="6371" t="s">
        <v>853</v>
      </c>
      <c r="E148" s="6373" t="s">
        <v>497</v>
      </c>
      <c r="F148" s="6375"/>
      <c r="G148" s="6375">
        <v>342016</v>
      </c>
      <c r="H148" s="537"/>
      <c r="I148" s="1975"/>
      <c r="J148" s="595"/>
      <c r="K148" s="5923">
        <f>K147-G148</f>
        <v>29286438</v>
      </c>
    </row>
    <row r="149" spans="1:11">
      <c r="A149" s="554"/>
      <c r="B149" s="5893"/>
      <c r="C149" s="555" t="s">
        <v>852</v>
      </c>
      <c r="D149" s="6372" t="s">
        <v>919</v>
      </c>
      <c r="E149" s="6374"/>
      <c r="F149" s="6376"/>
      <c r="G149" s="6376"/>
      <c r="H149" s="515"/>
      <c r="I149" s="1976"/>
      <c r="J149" s="595"/>
      <c r="K149" s="5924"/>
    </row>
    <row r="150" spans="1:11">
      <c r="A150" s="554"/>
      <c r="B150" s="5891"/>
      <c r="C150" s="532"/>
      <c r="D150" s="576"/>
      <c r="E150" s="582"/>
      <c r="F150" s="577"/>
      <c r="G150" s="577"/>
      <c r="H150" s="600"/>
      <c r="I150" s="2034"/>
      <c r="J150" s="585">
        <v>1800</v>
      </c>
      <c r="K150" s="5924">
        <f>K148+J150</f>
        <v>29288238</v>
      </c>
    </row>
    <row r="151" spans="1:11">
      <c r="A151" s="557"/>
      <c r="B151" s="5892"/>
      <c r="C151" s="435" t="s">
        <v>815</v>
      </c>
      <c r="D151" s="6371" t="s">
        <v>399</v>
      </c>
      <c r="E151" s="6373" t="s">
        <v>401</v>
      </c>
      <c r="F151" s="6396"/>
      <c r="G151" s="6396">
        <v>144533</v>
      </c>
      <c r="H151" s="537"/>
      <c r="I151" s="6375"/>
      <c r="J151" s="595"/>
      <c r="K151" s="5923">
        <f>K150-G151</f>
        <v>29143705</v>
      </c>
    </row>
    <row r="152" spans="1:11">
      <c r="A152" s="554"/>
      <c r="B152" s="5893"/>
      <c r="C152" s="509" t="s">
        <v>1051</v>
      </c>
      <c r="D152" s="6372" t="s">
        <v>2392</v>
      </c>
      <c r="E152" s="6374"/>
      <c r="F152" s="6397"/>
      <c r="G152" s="6397"/>
      <c r="H152" s="515"/>
      <c r="I152" s="6376"/>
      <c r="J152" s="595"/>
      <c r="K152" s="5924"/>
    </row>
    <row r="153" spans="1:11">
      <c r="A153" s="554"/>
      <c r="B153" s="5891"/>
      <c r="C153" s="532"/>
      <c r="D153" s="576"/>
      <c r="E153" s="582"/>
      <c r="F153" s="577"/>
      <c r="G153" s="577"/>
      <c r="H153" s="600"/>
      <c r="I153" s="2034"/>
      <c r="J153" s="585">
        <v>1800</v>
      </c>
      <c r="K153" s="5924">
        <f>K151+J153</f>
        <v>29145505</v>
      </c>
    </row>
    <row r="154" spans="1:11">
      <c r="A154" s="557"/>
      <c r="B154" s="5892"/>
      <c r="C154" s="435" t="s">
        <v>815</v>
      </c>
      <c r="D154" s="6371" t="s">
        <v>399</v>
      </c>
      <c r="E154" s="6373" t="s">
        <v>401</v>
      </c>
      <c r="F154" s="6375"/>
      <c r="G154" s="6387">
        <v>575979</v>
      </c>
      <c r="H154" s="537"/>
      <c r="I154" s="1975"/>
      <c r="J154" s="595"/>
      <c r="K154" s="5923">
        <f>K153-G154</f>
        <v>28569526</v>
      </c>
    </row>
    <row r="155" spans="1:11">
      <c r="A155" s="554"/>
      <c r="B155" s="5893"/>
      <c r="C155" s="509" t="s">
        <v>1163</v>
      </c>
      <c r="D155" s="6372" t="s">
        <v>2392</v>
      </c>
      <c r="E155" s="6374"/>
      <c r="F155" s="6376"/>
      <c r="G155" s="6388"/>
      <c r="H155" s="515"/>
      <c r="I155" s="1976"/>
      <c r="J155" s="595"/>
      <c r="K155" s="5924"/>
    </row>
    <row r="156" spans="1:11">
      <c r="A156" s="554"/>
      <c r="B156" s="5891"/>
      <c r="C156" s="532"/>
      <c r="D156" s="576"/>
      <c r="E156" s="582"/>
      <c r="F156" s="577"/>
      <c r="G156" s="577"/>
      <c r="H156" s="600"/>
      <c r="I156" s="2034"/>
      <c r="J156" s="585">
        <v>1800</v>
      </c>
      <c r="K156" s="5924">
        <f>K154+J156</f>
        <v>28571326</v>
      </c>
    </row>
    <row r="157" spans="1:11">
      <c r="A157" s="557"/>
      <c r="B157" s="5892"/>
      <c r="C157" s="474" t="s">
        <v>778</v>
      </c>
      <c r="D157" s="518" t="s">
        <v>399</v>
      </c>
      <c r="E157" s="6373" t="s">
        <v>401</v>
      </c>
      <c r="F157" s="6375"/>
      <c r="G157" s="6375">
        <v>24140</v>
      </c>
      <c r="H157" s="6382"/>
      <c r="I157" s="1997"/>
      <c r="J157" s="2036"/>
      <c r="K157" s="5923">
        <f>K156-G157</f>
        <v>28547186</v>
      </c>
    </row>
    <row r="158" spans="1:11">
      <c r="A158" s="554"/>
      <c r="B158" s="5893"/>
      <c r="C158" s="477" t="s">
        <v>862</v>
      </c>
      <c r="D158" s="519" t="s">
        <v>1184</v>
      </c>
      <c r="E158" s="6374"/>
      <c r="F158" s="6376"/>
      <c r="G158" s="6376"/>
      <c r="H158" s="6383"/>
      <c r="I158" s="1998"/>
      <c r="J158" s="2036"/>
      <c r="K158" s="5924"/>
    </row>
    <row r="159" spans="1:11">
      <c r="A159" s="554"/>
      <c r="B159" s="5891"/>
      <c r="C159" s="532"/>
      <c r="D159" s="576"/>
      <c r="E159" s="582"/>
      <c r="F159" s="577"/>
      <c r="G159" s="577"/>
      <c r="H159" s="600"/>
      <c r="I159" s="2034"/>
      <c r="J159" s="585">
        <v>1500</v>
      </c>
      <c r="K159" s="5924">
        <f>K157+J159</f>
        <v>28548686</v>
      </c>
    </row>
    <row r="160" spans="1:11">
      <c r="A160" s="557"/>
      <c r="B160" s="5892"/>
      <c r="C160" s="517" t="s">
        <v>781</v>
      </c>
      <c r="D160" s="6371" t="s">
        <v>614</v>
      </c>
      <c r="E160" s="6373" t="s">
        <v>414</v>
      </c>
      <c r="F160" s="6375"/>
      <c r="G160" s="6375">
        <v>175640</v>
      </c>
      <c r="H160" s="6375"/>
      <c r="I160" s="6375"/>
      <c r="J160" s="534"/>
      <c r="K160" s="5923">
        <f>K159-G160</f>
        <v>28373046</v>
      </c>
    </row>
    <row r="161" spans="1:11">
      <c r="A161" s="554"/>
      <c r="B161" s="5893"/>
      <c r="C161" s="555" t="s">
        <v>1031</v>
      </c>
      <c r="D161" s="6372" t="s">
        <v>698</v>
      </c>
      <c r="E161" s="6374"/>
      <c r="F161" s="6376"/>
      <c r="G161" s="6376"/>
      <c r="H161" s="6376"/>
      <c r="I161" s="6376"/>
      <c r="J161" s="515"/>
      <c r="K161" s="5924"/>
    </row>
    <row r="162" spans="1:11">
      <c r="A162" s="554"/>
      <c r="B162" s="5891"/>
      <c r="C162" s="532"/>
      <c r="D162" s="576"/>
      <c r="E162" s="584"/>
      <c r="F162" s="577"/>
      <c r="G162" s="577"/>
      <c r="H162" s="600"/>
      <c r="I162" s="577"/>
      <c r="J162" s="604">
        <v>1500</v>
      </c>
      <c r="K162" s="5924">
        <f>K160+J162</f>
        <v>28374546</v>
      </c>
    </row>
    <row r="163" spans="1:11">
      <c r="A163" s="557"/>
      <c r="B163" s="5892"/>
      <c r="C163" s="457" t="s">
        <v>781</v>
      </c>
      <c r="D163" s="6394" t="s">
        <v>1246</v>
      </c>
      <c r="E163" s="459" t="s">
        <v>1248</v>
      </c>
      <c r="F163" s="6375"/>
      <c r="G163" s="6375">
        <v>256640</v>
      </c>
      <c r="H163" s="6375"/>
      <c r="I163" s="6375"/>
      <c r="J163" s="464"/>
      <c r="K163" s="2032">
        <f>K162-G163</f>
        <v>28117906</v>
      </c>
    </row>
    <row r="164" spans="1:11">
      <c r="A164" s="554"/>
      <c r="B164" s="5893"/>
      <c r="C164" s="461" t="s">
        <v>1487</v>
      </c>
      <c r="D164" s="6395" t="s">
        <v>1247</v>
      </c>
      <c r="E164" s="6389"/>
      <c r="F164" s="6376"/>
      <c r="G164" s="6376"/>
      <c r="H164" s="6376"/>
      <c r="I164" s="6376"/>
      <c r="J164" s="559"/>
      <c r="K164" s="1978"/>
    </row>
    <row r="165" spans="1:11">
      <c r="A165" s="554"/>
      <c r="B165" s="5891"/>
      <c r="C165" s="532"/>
      <c r="D165" s="583"/>
      <c r="E165" s="582"/>
      <c r="F165" s="577"/>
      <c r="G165" s="577"/>
      <c r="H165" s="600"/>
      <c r="I165" s="577"/>
      <c r="J165" s="585">
        <v>1500</v>
      </c>
      <c r="K165" s="1978">
        <f>K163+J165</f>
        <v>28119406</v>
      </c>
    </row>
    <row r="166" spans="1:11">
      <c r="A166" s="557"/>
      <c r="B166" s="5892"/>
      <c r="C166" s="556" t="s">
        <v>815</v>
      </c>
      <c r="D166" s="6371" t="s">
        <v>1145</v>
      </c>
      <c r="E166" s="6373" t="s">
        <v>1230</v>
      </c>
      <c r="F166" s="6375"/>
      <c r="G166" s="6375">
        <v>946789</v>
      </c>
      <c r="H166" s="534"/>
      <c r="I166" s="6375"/>
      <c r="J166" s="595"/>
      <c r="K166" s="1977">
        <f>K165-G166</f>
        <v>27172617</v>
      </c>
    </row>
    <row r="167" spans="1:11">
      <c r="A167" s="554"/>
      <c r="B167" s="5893"/>
      <c r="C167" s="555" t="s">
        <v>1146</v>
      </c>
      <c r="D167" s="6372" t="s">
        <v>729</v>
      </c>
      <c r="E167" s="6374"/>
      <c r="F167" s="6376"/>
      <c r="G167" s="6376"/>
      <c r="H167" s="515"/>
      <c r="I167" s="6376"/>
      <c r="J167" s="595"/>
      <c r="K167" s="1978"/>
    </row>
    <row r="168" spans="1:11">
      <c r="A168" s="554"/>
      <c r="B168" s="5891"/>
      <c r="C168" s="532"/>
      <c r="D168" s="576"/>
      <c r="E168" s="582"/>
      <c r="F168" s="577"/>
      <c r="G168" s="577"/>
      <c r="H168" s="1962"/>
      <c r="I168" s="577"/>
      <c r="J168" s="585">
        <v>1800</v>
      </c>
      <c r="K168" s="1978">
        <f>K166+J168</f>
        <v>27174417</v>
      </c>
    </row>
    <row r="169" spans="1:11">
      <c r="A169" s="557"/>
      <c r="B169" s="5892"/>
      <c r="C169" s="556" t="s">
        <v>815</v>
      </c>
      <c r="D169" s="6371" t="s">
        <v>138</v>
      </c>
      <c r="E169" s="974" t="s">
        <v>140</v>
      </c>
      <c r="F169" s="6382"/>
      <c r="G169" s="6382">
        <v>335110</v>
      </c>
      <c r="H169" s="923"/>
      <c r="I169" s="6382"/>
      <c r="J169" s="537"/>
      <c r="K169" s="1977">
        <f>K168-G169</f>
        <v>26839307</v>
      </c>
    </row>
    <row r="170" spans="1:11">
      <c r="A170" s="554"/>
      <c r="B170" s="5893"/>
      <c r="C170" s="555" t="s">
        <v>910</v>
      </c>
      <c r="D170" s="6372" t="s">
        <v>598</v>
      </c>
      <c r="E170" s="6385"/>
      <c r="F170" s="980"/>
      <c r="G170" s="6383"/>
      <c r="H170" s="460"/>
      <c r="I170" s="6383"/>
      <c r="J170" s="515"/>
      <c r="K170" s="1978"/>
    </row>
    <row r="171" spans="1:11">
      <c r="A171" s="554"/>
      <c r="B171" s="5891"/>
      <c r="C171" s="532"/>
      <c r="D171" s="576"/>
      <c r="E171" s="582"/>
      <c r="F171" s="586"/>
      <c r="G171" s="600"/>
      <c r="H171" s="600"/>
      <c r="I171" s="600"/>
      <c r="J171" s="604">
        <v>1800</v>
      </c>
      <c r="K171" s="2035">
        <f>K169+J171</f>
        <v>26841107</v>
      </c>
    </row>
    <row r="172" spans="1:11">
      <c r="A172" s="557"/>
      <c r="B172" s="5892"/>
      <c r="C172" s="517" t="s">
        <v>821</v>
      </c>
      <c r="D172" s="6371" t="s">
        <v>1427</v>
      </c>
      <c r="E172" s="6373" t="s">
        <v>1544</v>
      </c>
      <c r="F172" s="6386"/>
      <c r="G172" s="6375">
        <v>162434</v>
      </c>
      <c r="H172" s="537"/>
      <c r="I172" s="6375"/>
      <c r="J172" s="923"/>
      <c r="K172" s="1977">
        <f>K171-G172</f>
        <v>26678673</v>
      </c>
    </row>
    <row r="173" spans="1:11">
      <c r="A173" s="554"/>
      <c r="B173" s="5893"/>
      <c r="C173" s="555" t="s">
        <v>1426</v>
      </c>
      <c r="D173" s="6372" t="s">
        <v>729</v>
      </c>
      <c r="E173" s="6374"/>
      <c r="F173" s="6376"/>
      <c r="G173" s="6376"/>
      <c r="H173" s="515"/>
      <c r="I173" s="6376"/>
      <c r="J173" s="460"/>
      <c r="K173" s="1978"/>
    </row>
    <row r="174" spans="1:11">
      <c r="A174" s="554"/>
      <c r="B174" s="5891"/>
      <c r="C174" s="532"/>
      <c r="D174" s="528"/>
      <c r="E174" s="584"/>
      <c r="F174" s="577"/>
      <c r="G174" s="577"/>
      <c r="H174" s="600"/>
      <c r="I174" s="577"/>
      <c r="J174" s="604">
        <v>1800</v>
      </c>
      <c r="K174" s="1978">
        <f>K172+J174</f>
        <v>26680473</v>
      </c>
    </row>
    <row r="175" spans="1:11">
      <c r="A175" s="557"/>
      <c r="B175" s="5892"/>
      <c r="C175" s="435" t="s">
        <v>796</v>
      </c>
      <c r="D175" s="6371" t="s">
        <v>1427</v>
      </c>
      <c r="E175" s="1136" t="s">
        <v>1544</v>
      </c>
      <c r="F175" s="6375"/>
      <c r="G175" s="6375">
        <v>70300</v>
      </c>
      <c r="H175" s="6375"/>
      <c r="I175" s="6375"/>
      <c r="J175" s="595"/>
      <c r="K175" s="1977">
        <f>K174-G175</f>
        <v>26610173</v>
      </c>
    </row>
    <row r="176" spans="1:11">
      <c r="A176" s="554"/>
      <c r="B176" s="5893"/>
      <c r="C176" s="509" t="s">
        <v>1522</v>
      </c>
      <c r="D176" s="6372" t="s">
        <v>729</v>
      </c>
      <c r="E176" s="6385"/>
      <c r="F176" s="6376"/>
      <c r="G176" s="6376"/>
      <c r="H176" s="6376"/>
      <c r="I176" s="6376"/>
      <c r="J176" s="559"/>
      <c r="K176" s="1978"/>
    </row>
    <row r="177" spans="1:11">
      <c r="A177" s="554"/>
      <c r="B177" s="5891"/>
      <c r="C177" s="532"/>
      <c r="D177" s="576"/>
      <c r="E177" s="582"/>
      <c r="F177" s="577"/>
      <c r="G177" s="577"/>
      <c r="H177" s="600"/>
      <c r="I177" s="577"/>
      <c r="J177" s="604">
        <v>750</v>
      </c>
      <c r="K177" s="1978">
        <f>K175+J177</f>
        <v>26610923</v>
      </c>
    </row>
    <row r="178" spans="1:11">
      <c r="A178" s="557"/>
      <c r="B178" s="5892"/>
      <c r="C178" s="517" t="s">
        <v>821</v>
      </c>
      <c r="D178" s="6371" t="s">
        <v>2106</v>
      </c>
      <c r="E178" s="6373" t="s">
        <v>2108</v>
      </c>
      <c r="F178" s="6386"/>
      <c r="G178" s="6375">
        <v>247198</v>
      </c>
      <c r="H178" s="537"/>
      <c r="I178" s="6375"/>
      <c r="J178" s="923"/>
      <c r="K178" s="1977">
        <f>K177-G178</f>
        <v>26363725</v>
      </c>
    </row>
    <row r="179" spans="1:11">
      <c r="A179" s="554"/>
      <c r="B179" s="5893"/>
      <c r="C179" s="555" t="s">
        <v>2109</v>
      </c>
      <c r="D179" s="6372" t="s">
        <v>2107</v>
      </c>
      <c r="E179" s="6374"/>
      <c r="F179" s="6376"/>
      <c r="G179" s="6376"/>
      <c r="H179" s="515"/>
      <c r="I179" s="6376"/>
      <c r="J179" s="460"/>
      <c r="K179" s="1978"/>
    </row>
    <row r="180" spans="1:11">
      <c r="A180" s="554"/>
      <c r="B180" s="5891"/>
      <c r="C180" s="532"/>
      <c r="D180" s="528"/>
      <c r="E180" s="584"/>
      <c r="F180" s="577"/>
      <c r="G180" s="577"/>
      <c r="H180" s="600"/>
      <c r="I180" s="577"/>
      <c r="J180" s="604">
        <v>1800</v>
      </c>
      <c r="K180" s="1978">
        <f>K178+J180</f>
        <v>26365525</v>
      </c>
    </row>
    <row r="181" spans="1:11">
      <c r="A181" s="557"/>
      <c r="B181" s="5892"/>
      <c r="C181" s="517" t="s">
        <v>821</v>
      </c>
      <c r="D181" s="6371" t="s">
        <v>2110</v>
      </c>
      <c r="E181" s="6373" t="s">
        <v>2111</v>
      </c>
      <c r="F181" s="6386"/>
      <c r="G181" s="6375">
        <v>417173</v>
      </c>
      <c r="H181" s="537"/>
      <c r="I181" s="6375"/>
      <c r="J181" s="923"/>
      <c r="K181" s="1977">
        <f>K180-G181</f>
        <v>25948352</v>
      </c>
    </row>
    <row r="182" spans="1:11">
      <c r="A182" s="554"/>
      <c r="B182" s="5893"/>
      <c r="C182" s="555" t="s">
        <v>2112</v>
      </c>
      <c r="D182" s="6372" t="s">
        <v>2107</v>
      </c>
      <c r="E182" s="6374"/>
      <c r="F182" s="6376"/>
      <c r="G182" s="6376"/>
      <c r="H182" s="515"/>
      <c r="I182" s="6376"/>
      <c r="J182" s="460"/>
      <c r="K182" s="1978"/>
    </row>
    <row r="183" spans="1:11">
      <c r="A183" s="554"/>
      <c r="B183" s="5891"/>
      <c r="C183" s="532"/>
      <c r="D183" s="528"/>
      <c r="E183" s="584"/>
      <c r="F183" s="577"/>
      <c r="G183" s="577"/>
      <c r="H183" s="600"/>
      <c r="I183" s="577"/>
      <c r="J183" s="604">
        <v>1800</v>
      </c>
      <c r="K183" s="1978">
        <f>K181+J183</f>
        <v>25950152</v>
      </c>
    </row>
    <row r="184" spans="1:11">
      <c r="A184" s="557"/>
      <c r="B184" s="5892"/>
      <c r="C184" s="435" t="s">
        <v>796</v>
      </c>
      <c r="D184" s="6371" t="s">
        <v>2110</v>
      </c>
      <c r="E184" s="6373" t="s">
        <v>2111</v>
      </c>
      <c r="F184" s="6375"/>
      <c r="G184" s="6375">
        <v>41300</v>
      </c>
      <c r="H184" s="6375"/>
      <c r="I184" s="6375"/>
      <c r="J184" s="595"/>
      <c r="K184" s="1977">
        <f>K183-G184</f>
        <v>25908852</v>
      </c>
    </row>
    <row r="185" spans="1:11">
      <c r="A185" s="554"/>
      <c r="B185" s="5893"/>
      <c r="C185" s="509" t="s">
        <v>2113</v>
      </c>
      <c r="D185" s="6372" t="s">
        <v>2107</v>
      </c>
      <c r="E185" s="6374"/>
      <c r="F185" s="6376"/>
      <c r="G185" s="6376"/>
      <c r="H185" s="6376"/>
      <c r="I185" s="6376"/>
      <c r="J185" s="559"/>
      <c r="K185" s="1978"/>
    </row>
    <row r="186" spans="1:11">
      <c r="A186" s="554"/>
      <c r="B186" s="5891"/>
      <c r="C186" s="532"/>
      <c r="D186" s="528"/>
      <c r="E186" s="584"/>
      <c r="F186" s="577"/>
      <c r="G186" s="577"/>
      <c r="H186" s="600"/>
      <c r="I186" s="577"/>
      <c r="J186" s="604">
        <v>750</v>
      </c>
      <c r="K186" s="1978">
        <f>K184+J186</f>
        <v>25909602</v>
      </c>
    </row>
    <row r="187" spans="1:11">
      <c r="A187" s="557"/>
      <c r="B187" s="5918"/>
      <c r="C187" s="517" t="s">
        <v>2212</v>
      </c>
      <c r="D187" s="6371" t="s">
        <v>1862</v>
      </c>
      <c r="E187" s="6377" t="s">
        <v>1863</v>
      </c>
      <c r="F187" s="6375"/>
      <c r="G187" s="6382">
        <v>171952</v>
      </c>
      <c r="H187" s="6375"/>
      <c r="I187" s="6375"/>
      <c r="J187" s="6387"/>
      <c r="K187" s="1977">
        <f>K186-G187</f>
        <v>25737650</v>
      </c>
    </row>
    <row r="188" spans="1:11">
      <c r="A188" s="554"/>
      <c r="B188" s="5919"/>
      <c r="C188" s="555" t="s">
        <v>2213</v>
      </c>
      <c r="D188" s="6372" t="s">
        <v>1819</v>
      </c>
      <c r="E188" s="6378"/>
      <c r="F188" s="6376"/>
      <c r="G188" s="6383"/>
      <c r="H188" s="6376"/>
      <c r="I188" s="6376"/>
      <c r="J188" s="6388"/>
      <c r="K188" s="1978"/>
    </row>
    <row r="189" spans="1:11">
      <c r="A189" s="554"/>
      <c r="B189" s="5891"/>
      <c r="C189" s="532"/>
      <c r="D189" s="576"/>
      <c r="E189" s="582"/>
      <c r="F189" s="577"/>
      <c r="G189" s="577"/>
      <c r="H189" s="600"/>
      <c r="I189" s="577"/>
      <c r="J189" s="604">
        <v>700</v>
      </c>
      <c r="K189" s="1978">
        <f>K187+J189</f>
        <v>25738350</v>
      </c>
    </row>
    <row r="190" spans="1:11">
      <c r="A190" s="557"/>
      <c r="B190" s="5892"/>
      <c r="C190" s="517" t="s">
        <v>796</v>
      </c>
      <c r="D190" s="6371" t="s">
        <v>1036</v>
      </c>
      <c r="E190" s="6373" t="s">
        <v>499</v>
      </c>
      <c r="F190" s="6386"/>
      <c r="G190" s="6375">
        <v>63300</v>
      </c>
      <c r="H190" s="534"/>
      <c r="I190" s="6375"/>
      <c r="J190" s="595"/>
      <c r="K190" s="1977">
        <f>K189-G190</f>
        <v>25675050</v>
      </c>
    </row>
    <row r="191" spans="1:11">
      <c r="A191" s="554"/>
      <c r="B191" s="5893"/>
      <c r="C191" s="555" t="s">
        <v>802</v>
      </c>
      <c r="D191" s="6372" t="s">
        <v>200</v>
      </c>
      <c r="E191" s="6374"/>
      <c r="F191" s="6376"/>
      <c r="G191" s="6376"/>
      <c r="H191" s="515"/>
      <c r="I191" s="6376"/>
      <c r="J191" s="559"/>
      <c r="K191" s="1978"/>
    </row>
    <row r="192" spans="1:11">
      <c r="A192" s="554"/>
      <c r="B192" s="5891"/>
      <c r="C192" s="532"/>
      <c r="D192" s="576"/>
      <c r="E192" s="582"/>
      <c r="F192" s="577"/>
      <c r="G192" s="577"/>
      <c r="H192" s="600"/>
      <c r="I192" s="577"/>
      <c r="J192" s="585">
        <v>750</v>
      </c>
      <c r="K192" s="1978">
        <f>K190+J192</f>
        <v>25675800</v>
      </c>
    </row>
    <row r="193" spans="1:11">
      <c r="A193" s="9515"/>
      <c r="B193" s="5892"/>
      <c r="C193" s="556" t="s">
        <v>1710</v>
      </c>
      <c r="D193" s="6371"/>
      <c r="E193" s="6398"/>
      <c r="F193" s="6382"/>
      <c r="G193" s="6382"/>
      <c r="H193" s="923"/>
      <c r="I193" s="6382">
        <v>106680</v>
      </c>
      <c r="J193" s="1996"/>
      <c r="K193" s="2195">
        <f>K192-I193</f>
        <v>25569120</v>
      </c>
    </row>
    <row r="194" spans="1:11">
      <c r="A194" s="9516"/>
      <c r="B194" s="5893"/>
      <c r="C194" s="555" t="s">
        <v>1931</v>
      </c>
      <c r="D194" s="6372"/>
      <c r="E194" s="6399"/>
      <c r="F194" s="6383"/>
      <c r="G194" s="6383"/>
      <c r="H194" s="460"/>
      <c r="I194" s="6383"/>
      <c r="J194" s="571"/>
      <c r="K194" s="2195"/>
    </row>
    <row r="195" spans="1:11">
      <c r="A195" s="554"/>
      <c r="B195" s="5891"/>
      <c r="C195" s="2197"/>
      <c r="D195" s="576"/>
      <c r="E195" s="582"/>
      <c r="F195" s="575"/>
      <c r="G195" s="575"/>
      <c r="H195" s="586"/>
      <c r="I195" s="2196"/>
      <c r="J195" s="604">
        <v>1500</v>
      </c>
      <c r="K195" s="5928">
        <f>K193+J195</f>
        <v>25570620</v>
      </c>
    </row>
    <row r="196" spans="1:11">
      <c r="A196" s="9515"/>
      <c r="B196" s="5892"/>
      <c r="C196" s="5276" t="s">
        <v>997</v>
      </c>
      <c r="D196" s="6371" t="s">
        <v>743</v>
      </c>
      <c r="E196" s="6373" t="s">
        <v>1177</v>
      </c>
      <c r="F196" s="6375"/>
      <c r="G196" s="6382">
        <v>202500</v>
      </c>
      <c r="H196" s="6375"/>
      <c r="I196" s="6375"/>
      <c r="J196" s="6387"/>
      <c r="K196" s="2195">
        <f>K195-G196</f>
        <v>25368120</v>
      </c>
    </row>
    <row r="197" spans="1:11">
      <c r="A197" s="9516"/>
      <c r="B197" s="5893"/>
      <c r="C197" s="1542" t="s">
        <v>1028</v>
      </c>
      <c r="D197" s="6372" t="s">
        <v>46</v>
      </c>
      <c r="E197" s="6374"/>
      <c r="F197" s="6376"/>
      <c r="G197" s="6383"/>
      <c r="H197" s="6376"/>
      <c r="I197" s="6376"/>
      <c r="J197" s="6388"/>
      <c r="K197" s="2195"/>
    </row>
    <row r="198" spans="1:11">
      <c r="A198" s="554"/>
      <c r="B198" s="5891"/>
      <c r="C198" s="532"/>
      <c r="D198" s="576"/>
      <c r="E198" s="582"/>
      <c r="F198" s="577"/>
      <c r="G198" s="577"/>
      <c r="H198" s="600"/>
      <c r="I198" s="577"/>
      <c r="J198" s="604">
        <v>1800</v>
      </c>
      <c r="K198" s="5928">
        <f>K196+J198</f>
        <v>25369920</v>
      </c>
    </row>
    <row r="199" spans="1:11">
      <c r="A199" s="9515"/>
      <c r="B199" s="5892"/>
      <c r="C199" s="517" t="s">
        <v>796</v>
      </c>
      <c r="D199" s="6371" t="s">
        <v>1750</v>
      </c>
      <c r="E199" s="6373" t="s">
        <v>406</v>
      </c>
      <c r="F199" s="6386"/>
      <c r="G199" s="6375">
        <v>145900</v>
      </c>
      <c r="H199" s="6375"/>
      <c r="I199" s="6375"/>
      <c r="J199" s="595"/>
      <c r="K199" s="2195">
        <f>K198-G199</f>
        <v>25224020</v>
      </c>
    </row>
    <row r="200" spans="1:11">
      <c r="A200" s="9516"/>
      <c r="B200" s="5893"/>
      <c r="C200" s="555" t="s">
        <v>1034</v>
      </c>
      <c r="D200" s="6372" t="s">
        <v>698</v>
      </c>
      <c r="E200" s="6374"/>
      <c r="F200" s="6376"/>
      <c r="G200" s="6376"/>
      <c r="H200" s="6376"/>
      <c r="I200" s="6376"/>
      <c r="J200" s="559"/>
      <c r="K200" s="2195"/>
    </row>
    <row r="201" spans="1:11">
      <c r="A201" s="554"/>
      <c r="B201" s="5891"/>
      <c r="C201" s="532"/>
      <c r="D201" s="576"/>
      <c r="E201" s="582"/>
      <c r="F201" s="575"/>
      <c r="G201" s="575"/>
      <c r="H201" s="600"/>
      <c r="I201" s="577"/>
      <c r="J201" s="585">
        <v>750</v>
      </c>
      <c r="K201" s="5928">
        <f>K199+J201</f>
        <v>25224770</v>
      </c>
    </row>
    <row r="202" spans="1:11">
      <c r="A202" s="9515"/>
      <c r="B202" s="5892"/>
      <c r="C202" s="457" t="s">
        <v>781</v>
      </c>
      <c r="D202" s="6371" t="s">
        <v>1959</v>
      </c>
      <c r="E202" s="1136" t="s">
        <v>1961</v>
      </c>
      <c r="F202" s="6375"/>
      <c r="G202" s="6375">
        <v>95140</v>
      </c>
      <c r="H202" s="537"/>
      <c r="I202" s="6375"/>
      <c r="J202" s="595"/>
      <c r="K202" s="2195">
        <f>K201-G202</f>
        <v>25129630</v>
      </c>
    </row>
    <row r="203" spans="1:11">
      <c r="A203" s="9516"/>
      <c r="B203" s="5893"/>
      <c r="C203" s="461" t="s">
        <v>1958</v>
      </c>
      <c r="D203" s="6372" t="s">
        <v>1960</v>
      </c>
      <c r="E203" s="6385"/>
      <c r="F203" s="6376"/>
      <c r="G203" s="6376"/>
      <c r="H203" s="515"/>
      <c r="I203" s="6376"/>
      <c r="J203" s="595"/>
      <c r="K203" s="2195"/>
    </row>
    <row r="204" spans="1:11">
      <c r="A204" s="554"/>
      <c r="B204" s="5891"/>
      <c r="C204" s="532"/>
      <c r="D204" s="576"/>
      <c r="E204" s="582"/>
      <c r="F204" s="577"/>
      <c r="G204" s="577"/>
      <c r="H204" s="600"/>
      <c r="I204" s="577"/>
      <c r="J204" s="585">
        <v>1500</v>
      </c>
      <c r="K204" s="5928">
        <f>K202+J204</f>
        <v>25131130</v>
      </c>
    </row>
    <row r="205" spans="1:11">
      <c r="A205" s="9515"/>
      <c r="B205" s="5892"/>
      <c r="C205" s="457" t="s">
        <v>781</v>
      </c>
      <c r="D205" s="6371" t="s">
        <v>1959</v>
      </c>
      <c r="E205" s="1136" t="s">
        <v>1961</v>
      </c>
      <c r="F205" s="6375"/>
      <c r="G205" s="6375">
        <v>31140</v>
      </c>
      <c r="H205" s="537"/>
      <c r="I205" s="6375"/>
      <c r="J205" s="595"/>
      <c r="K205" s="2195">
        <f>K204-G205</f>
        <v>25099990</v>
      </c>
    </row>
    <row r="206" spans="1:11">
      <c r="A206" s="9516"/>
      <c r="B206" s="5893"/>
      <c r="C206" s="461" t="s">
        <v>2245</v>
      </c>
      <c r="D206" s="6372" t="s">
        <v>1960</v>
      </c>
      <c r="E206" s="6385"/>
      <c r="F206" s="6376"/>
      <c r="G206" s="6376"/>
      <c r="H206" s="515"/>
      <c r="I206" s="6376"/>
      <c r="J206" s="595"/>
      <c r="K206" s="2195"/>
    </row>
    <row r="207" spans="1:11">
      <c r="A207" s="554"/>
      <c r="B207" s="5891"/>
      <c r="C207" s="532"/>
      <c r="D207" s="576"/>
      <c r="E207" s="582"/>
      <c r="F207" s="577"/>
      <c r="G207" s="577"/>
      <c r="H207" s="600"/>
      <c r="I207" s="577"/>
      <c r="J207" s="585">
        <v>1500</v>
      </c>
      <c r="K207" s="5928">
        <f>K205+J207</f>
        <v>25101490</v>
      </c>
    </row>
    <row r="208" spans="1:11">
      <c r="A208" s="9515"/>
      <c r="B208" s="5892"/>
      <c r="C208" s="457" t="s">
        <v>781</v>
      </c>
      <c r="D208" s="6371" t="s">
        <v>1959</v>
      </c>
      <c r="E208" s="1136" t="s">
        <v>1961</v>
      </c>
      <c r="F208" s="6375"/>
      <c r="G208" s="6375">
        <v>39140</v>
      </c>
      <c r="H208" s="537"/>
      <c r="I208" s="6375"/>
      <c r="J208" s="595"/>
      <c r="K208" s="2195">
        <f>K207-G208</f>
        <v>25062350</v>
      </c>
    </row>
    <row r="209" spans="1:11">
      <c r="A209" s="9516"/>
      <c r="B209" s="5893"/>
      <c r="C209" s="461" t="s">
        <v>2246</v>
      </c>
      <c r="D209" s="6372" t="s">
        <v>1960</v>
      </c>
      <c r="E209" s="6385"/>
      <c r="F209" s="6376"/>
      <c r="G209" s="6376"/>
      <c r="H209" s="515"/>
      <c r="I209" s="6376"/>
      <c r="J209" s="595"/>
      <c r="K209" s="2195"/>
    </row>
    <row r="210" spans="1:11">
      <c r="A210" s="554"/>
      <c r="B210" s="5891"/>
      <c r="C210" s="532"/>
      <c r="D210" s="576"/>
      <c r="E210" s="582"/>
      <c r="F210" s="577"/>
      <c r="G210" s="577"/>
      <c r="H210" s="600"/>
      <c r="I210" s="577"/>
      <c r="J210" s="585">
        <v>1500</v>
      </c>
      <c r="K210" s="5928">
        <f>K208+J210</f>
        <v>25063850</v>
      </c>
    </row>
    <row r="211" spans="1:11">
      <c r="A211" s="9515"/>
      <c r="B211" s="5892"/>
      <c r="C211" s="457" t="s">
        <v>781</v>
      </c>
      <c r="D211" s="6371" t="s">
        <v>1959</v>
      </c>
      <c r="E211" s="1136" t="s">
        <v>1961</v>
      </c>
      <c r="F211" s="6375"/>
      <c r="G211" s="6375">
        <v>24140</v>
      </c>
      <c r="H211" s="537"/>
      <c r="I211" s="6375"/>
      <c r="J211" s="595"/>
      <c r="K211" s="2195">
        <f>K210-G211</f>
        <v>25039710</v>
      </c>
    </row>
    <row r="212" spans="1:11">
      <c r="A212" s="9516"/>
      <c r="B212" s="5893"/>
      <c r="C212" s="461" t="s">
        <v>2247</v>
      </c>
      <c r="D212" s="6372" t="s">
        <v>1960</v>
      </c>
      <c r="E212" s="6385"/>
      <c r="F212" s="6376"/>
      <c r="G212" s="6376"/>
      <c r="H212" s="515"/>
      <c r="I212" s="6376"/>
      <c r="J212" s="595"/>
      <c r="K212" s="2195"/>
    </row>
    <row r="213" spans="1:11">
      <c r="A213" s="554"/>
      <c r="B213" s="5891"/>
      <c r="C213" s="532"/>
      <c r="D213" s="576"/>
      <c r="E213" s="582"/>
      <c r="F213" s="577"/>
      <c r="G213" s="577"/>
      <c r="H213" s="600"/>
      <c r="I213" s="577"/>
      <c r="J213" s="585">
        <v>1500</v>
      </c>
      <c r="K213" s="5928">
        <f>K211+J213</f>
        <v>25041210</v>
      </c>
    </row>
    <row r="214" spans="1:11">
      <c r="A214" s="9515"/>
      <c r="B214" s="5892"/>
      <c r="C214" s="491" t="s">
        <v>781</v>
      </c>
      <c r="D214" s="6371" t="s">
        <v>632</v>
      </c>
      <c r="E214" s="6373" t="s">
        <v>74</v>
      </c>
      <c r="F214" s="537"/>
      <c r="G214" s="6375">
        <v>79140</v>
      </c>
      <c r="H214" s="6375"/>
      <c r="I214" s="6375"/>
      <c r="J214" s="6375"/>
      <c r="K214" s="2195">
        <f>K213-G214</f>
        <v>24962070</v>
      </c>
    </row>
    <row r="215" spans="1:11">
      <c r="A215" s="9516"/>
      <c r="B215" s="5893"/>
      <c r="C215" s="487" t="s">
        <v>1005</v>
      </c>
      <c r="D215" s="6372" t="s">
        <v>956</v>
      </c>
      <c r="E215" s="6374"/>
      <c r="F215" s="537"/>
      <c r="G215" s="6376"/>
      <c r="H215" s="6376"/>
      <c r="I215" s="6376"/>
      <c r="J215" s="6376"/>
      <c r="K215" s="2195"/>
    </row>
    <row r="216" spans="1:11">
      <c r="A216" s="554"/>
      <c r="B216" s="5891"/>
      <c r="C216" s="532"/>
      <c r="D216" s="576"/>
      <c r="E216" s="582"/>
      <c r="F216" s="586"/>
      <c r="G216" s="586"/>
      <c r="H216" s="575"/>
      <c r="I216" s="575"/>
      <c r="J216" s="575">
        <v>1500</v>
      </c>
      <c r="K216" s="5928">
        <f>K214+J216</f>
        <v>24963570</v>
      </c>
    </row>
    <row r="217" spans="1:11">
      <c r="A217" s="9515"/>
      <c r="B217" s="5892"/>
      <c r="C217" s="525" t="s">
        <v>778</v>
      </c>
      <c r="D217" s="6371" t="s">
        <v>632</v>
      </c>
      <c r="E217" s="6373" t="s">
        <v>74</v>
      </c>
      <c r="F217" s="6375"/>
      <c r="G217" s="6375">
        <v>88140</v>
      </c>
      <c r="H217" s="6375"/>
      <c r="I217" s="6375"/>
      <c r="J217" s="6375"/>
      <c r="K217" s="2195">
        <f>K216-G217</f>
        <v>24875430</v>
      </c>
    </row>
    <row r="218" spans="1:11">
      <c r="A218" s="9516"/>
      <c r="B218" s="5893"/>
      <c r="C218" s="539" t="s">
        <v>1004</v>
      </c>
      <c r="D218" s="6372" t="s">
        <v>956</v>
      </c>
      <c r="E218" s="6374"/>
      <c r="F218" s="6376"/>
      <c r="G218" s="6376"/>
      <c r="H218" s="6376"/>
      <c r="I218" s="6376"/>
      <c r="J218" s="6376"/>
      <c r="K218" s="2195"/>
    </row>
    <row r="219" spans="1:11">
      <c r="A219" s="554"/>
      <c r="B219" s="5891"/>
      <c r="C219" s="528"/>
      <c r="D219" s="576"/>
      <c r="E219" s="1982"/>
      <c r="F219" s="1983"/>
      <c r="G219" s="1983"/>
      <c r="H219" s="575"/>
      <c r="I219" s="1983"/>
      <c r="J219" s="1983">
        <v>1500</v>
      </c>
      <c r="K219" s="5928">
        <f>K217+J219</f>
        <v>24876930</v>
      </c>
    </row>
    <row r="220" spans="1:11">
      <c r="A220" s="9515"/>
      <c r="B220" s="5892"/>
      <c r="C220" s="556" t="s">
        <v>2331</v>
      </c>
      <c r="D220" s="6371" t="s">
        <v>1312</v>
      </c>
      <c r="E220" s="6373" t="s">
        <v>1326</v>
      </c>
      <c r="F220" s="6375"/>
      <c r="G220" s="6375">
        <v>294900</v>
      </c>
      <c r="H220" s="6375"/>
      <c r="I220" s="6375"/>
      <c r="J220" s="6387"/>
      <c r="K220" s="2195">
        <f>K219-G220</f>
        <v>24582030</v>
      </c>
    </row>
    <row r="221" spans="1:11">
      <c r="A221" s="9516"/>
      <c r="B221" s="5893"/>
      <c r="C221" s="555" t="s">
        <v>2369</v>
      </c>
      <c r="D221" s="6372" t="s">
        <v>1313</v>
      </c>
      <c r="E221" s="6374"/>
      <c r="F221" s="6376"/>
      <c r="G221" s="6376"/>
      <c r="H221" s="6376"/>
      <c r="I221" s="6376"/>
      <c r="J221" s="6388"/>
      <c r="K221" s="2195"/>
    </row>
    <row r="222" spans="1:11">
      <c r="A222" s="554"/>
      <c r="B222" s="5891"/>
      <c r="C222" s="2197"/>
      <c r="D222" s="576"/>
      <c r="E222" s="582"/>
      <c r="F222" s="2199"/>
      <c r="G222" s="575"/>
      <c r="H222" s="586"/>
      <c r="I222" s="575"/>
      <c r="J222" s="585">
        <v>1000</v>
      </c>
      <c r="K222" s="5928">
        <f>K220+J222</f>
        <v>24583030</v>
      </c>
    </row>
    <row r="223" spans="1:11">
      <c r="A223" s="9515"/>
      <c r="B223" s="5892"/>
      <c r="C223" s="556" t="s">
        <v>1710</v>
      </c>
      <c r="D223" s="6371" t="s">
        <v>1312</v>
      </c>
      <c r="E223" s="6373" t="s">
        <v>1326</v>
      </c>
      <c r="F223" s="6375"/>
      <c r="G223" s="6375">
        <v>129890</v>
      </c>
      <c r="H223" s="6375"/>
      <c r="I223" s="6375"/>
      <c r="J223" s="6387"/>
      <c r="K223" s="2195">
        <f>K222-G223</f>
        <v>24453140</v>
      </c>
    </row>
    <row r="224" spans="1:11">
      <c r="A224" s="9516"/>
      <c r="B224" s="5893"/>
      <c r="C224" s="555" t="s">
        <v>2184</v>
      </c>
      <c r="D224" s="6372" t="s">
        <v>1313</v>
      </c>
      <c r="E224" s="6374"/>
      <c r="F224" s="6376"/>
      <c r="G224" s="6376"/>
      <c r="H224" s="6376"/>
      <c r="I224" s="6376"/>
      <c r="J224" s="6388"/>
      <c r="K224" s="2195"/>
    </row>
    <row r="225" spans="1:11">
      <c r="A225" s="554"/>
      <c r="B225" s="5891"/>
      <c r="C225" s="2197"/>
      <c r="D225" s="576"/>
      <c r="E225" s="582"/>
      <c r="F225" s="2199"/>
      <c r="G225" s="575"/>
      <c r="H225" s="586"/>
      <c r="I225" s="575"/>
      <c r="J225" s="585">
        <v>1500</v>
      </c>
      <c r="K225" s="6416">
        <f>K223+J225</f>
        <v>24454640</v>
      </c>
    </row>
    <row r="226" spans="1:11">
      <c r="A226" s="557"/>
      <c r="B226" s="5892"/>
      <c r="C226" s="665" t="s">
        <v>815</v>
      </c>
      <c r="D226" s="6371" t="s">
        <v>1591</v>
      </c>
      <c r="E226" s="6373" t="s">
        <v>1601</v>
      </c>
      <c r="F226" s="6375"/>
      <c r="G226" s="6375">
        <v>84903</v>
      </c>
      <c r="H226" s="6375"/>
      <c r="I226" s="6375"/>
      <c r="J226" s="6387"/>
      <c r="K226" s="1977">
        <f>K225-G226</f>
        <v>24369737</v>
      </c>
    </row>
    <row r="227" spans="1:11">
      <c r="A227" s="554"/>
      <c r="B227" s="5893"/>
      <c r="C227" s="538" t="s">
        <v>2272</v>
      </c>
      <c r="D227" s="6372" t="s">
        <v>956</v>
      </c>
      <c r="E227" s="533"/>
      <c r="F227" s="6376"/>
      <c r="G227" s="6376"/>
      <c r="H227" s="6376"/>
      <c r="I227" s="6376"/>
      <c r="J227" s="6388"/>
      <c r="K227" s="1978"/>
    </row>
    <row r="228" spans="1:11">
      <c r="A228" s="554"/>
      <c r="B228" s="5891"/>
      <c r="C228" s="528"/>
      <c r="D228" s="576"/>
      <c r="E228" s="582"/>
      <c r="F228" s="2199"/>
      <c r="G228" s="575"/>
      <c r="H228" s="586"/>
      <c r="I228" s="575"/>
      <c r="J228" s="585">
        <v>1800</v>
      </c>
      <c r="K228" s="1978">
        <f>K226+J228</f>
        <v>24371537</v>
      </c>
    </row>
    <row r="229" spans="1:11">
      <c r="A229" s="557"/>
      <c r="B229" s="5892"/>
      <c r="C229" s="499" t="s">
        <v>781</v>
      </c>
      <c r="D229" s="6371" t="s">
        <v>1591</v>
      </c>
      <c r="E229" s="6373" t="s">
        <v>1601</v>
      </c>
      <c r="F229" s="537"/>
      <c r="G229" s="6375">
        <v>10390</v>
      </c>
      <c r="H229" s="6375"/>
      <c r="I229" s="6375"/>
      <c r="J229" s="6375"/>
      <c r="K229" s="1977">
        <f>K228-G229</f>
        <v>24361147</v>
      </c>
    </row>
    <row r="230" spans="1:11">
      <c r="A230" s="554"/>
      <c r="B230" s="5893"/>
      <c r="C230" s="477" t="s">
        <v>2273</v>
      </c>
      <c r="D230" s="6372" t="s">
        <v>956</v>
      </c>
      <c r="E230" s="533"/>
      <c r="F230" s="537"/>
      <c r="G230" s="6376"/>
      <c r="H230" s="6376"/>
      <c r="I230" s="6376"/>
      <c r="J230" s="6376"/>
      <c r="K230" s="1978"/>
    </row>
    <row r="231" spans="1:11">
      <c r="A231" s="554"/>
      <c r="B231" s="5891"/>
      <c r="C231" s="532"/>
      <c r="D231" s="576"/>
      <c r="E231" s="582"/>
      <c r="F231" s="586"/>
      <c r="G231" s="586"/>
      <c r="H231" s="575"/>
      <c r="I231" s="575"/>
      <c r="J231" s="575">
        <v>1500</v>
      </c>
      <c r="K231" s="2035">
        <f>K229+J231</f>
        <v>24362647</v>
      </c>
    </row>
    <row r="232" spans="1:11">
      <c r="A232" s="557"/>
      <c r="B232" s="5892"/>
      <c r="C232" s="517" t="s">
        <v>821</v>
      </c>
      <c r="D232" s="6371" t="s">
        <v>2115</v>
      </c>
      <c r="E232" s="6373" t="s">
        <v>2116</v>
      </c>
      <c r="F232" s="6386"/>
      <c r="G232" s="6375">
        <v>216430</v>
      </c>
      <c r="H232" s="537"/>
      <c r="I232" s="6375"/>
      <c r="J232" s="923"/>
      <c r="K232" s="1977">
        <f>K231-G232</f>
        <v>24146217</v>
      </c>
    </row>
    <row r="233" spans="1:11">
      <c r="A233" s="554"/>
      <c r="B233" s="5893"/>
      <c r="C233" s="555" t="s">
        <v>2292</v>
      </c>
      <c r="D233" s="6372" t="s">
        <v>2107</v>
      </c>
      <c r="E233" s="6374"/>
      <c r="F233" s="6376"/>
      <c r="G233" s="6376"/>
      <c r="H233" s="515"/>
      <c r="I233" s="6376"/>
      <c r="J233" s="460"/>
      <c r="K233" s="1978"/>
    </row>
    <row r="234" spans="1:11">
      <c r="A234" s="554"/>
      <c r="B234" s="5891"/>
      <c r="C234" s="532"/>
      <c r="D234" s="528"/>
      <c r="E234" s="584"/>
      <c r="F234" s="577"/>
      <c r="G234" s="577"/>
      <c r="H234" s="600"/>
      <c r="I234" s="577"/>
      <c r="J234" s="604">
        <v>1800</v>
      </c>
      <c r="K234" s="1978">
        <f>K232+J234</f>
        <v>24148017</v>
      </c>
    </row>
    <row r="235" spans="1:11">
      <c r="A235" s="557"/>
      <c r="B235" s="5892"/>
      <c r="C235" s="517" t="s">
        <v>821</v>
      </c>
      <c r="D235" s="6390" t="s">
        <v>2118</v>
      </c>
      <c r="E235" s="6373" t="s">
        <v>2119</v>
      </c>
      <c r="F235" s="6386"/>
      <c r="G235" s="6375">
        <v>350680</v>
      </c>
      <c r="H235" s="537"/>
      <c r="I235" s="6375"/>
      <c r="J235" s="923"/>
      <c r="K235" s="1977">
        <f>K234-G235</f>
        <v>23797337</v>
      </c>
    </row>
    <row r="236" spans="1:11">
      <c r="A236" s="554"/>
      <c r="B236" s="5893"/>
      <c r="C236" s="555" t="s">
        <v>2117</v>
      </c>
      <c r="D236" s="6372" t="s">
        <v>2107</v>
      </c>
      <c r="E236" s="6374"/>
      <c r="F236" s="6376"/>
      <c r="G236" s="6376"/>
      <c r="H236" s="515"/>
      <c r="I236" s="6376"/>
      <c r="J236" s="460"/>
      <c r="K236" s="1978"/>
    </row>
    <row r="237" spans="1:11">
      <c r="A237" s="554"/>
      <c r="B237" s="5891"/>
      <c r="C237" s="532"/>
      <c r="D237" s="528"/>
      <c r="E237" s="584"/>
      <c r="F237" s="577"/>
      <c r="G237" s="577"/>
      <c r="H237" s="600"/>
      <c r="I237" s="577"/>
      <c r="J237" s="604">
        <v>1800</v>
      </c>
      <c r="K237" s="1978">
        <f>K235+J237</f>
        <v>23799137</v>
      </c>
    </row>
    <row r="238" spans="1:11">
      <c r="A238" s="557"/>
      <c r="B238" s="5918"/>
      <c r="C238" s="556" t="s">
        <v>1710</v>
      </c>
      <c r="D238" s="6371" t="s">
        <v>2294</v>
      </c>
      <c r="E238" s="6373" t="s">
        <v>2295</v>
      </c>
      <c r="F238" s="6375"/>
      <c r="G238" s="6375">
        <v>39140</v>
      </c>
      <c r="H238" s="6375"/>
      <c r="I238" s="6375"/>
      <c r="J238" s="6375"/>
      <c r="K238" s="1977">
        <f>K237-G238</f>
        <v>23759997</v>
      </c>
    </row>
    <row r="239" spans="1:11">
      <c r="A239" s="554"/>
      <c r="B239" s="5919"/>
      <c r="C239" s="555" t="s">
        <v>2296</v>
      </c>
      <c r="D239" s="6372" t="s">
        <v>746</v>
      </c>
      <c r="E239" s="6374"/>
      <c r="F239" s="6376"/>
      <c r="G239" s="6376"/>
      <c r="H239" s="6376"/>
      <c r="I239" s="6376"/>
      <c r="J239" s="6376"/>
      <c r="K239" s="1978"/>
    </row>
    <row r="240" spans="1:11">
      <c r="A240" s="554"/>
      <c r="B240" s="5891"/>
      <c r="C240" s="532"/>
      <c r="D240" s="576"/>
      <c r="E240" s="584"/>
      <c r="F240" s="575"/>
      <c r="G240" s="575"/>
      <c r="H240" s="575"/>
      <c r="I240" s="575"/>
      <c r="J240" s="575">
        <v>1500</v>
      </c>
      <c r="K240" s="1978">
        <f>K238+J240</f>
        <v>23761497</v>
      </c>
    </row>
    <row r="241" spans="1:11">
      <c r="A241" s="557"/>
      <c r="B241" s="5892"/>
      <c r="C241" s="556" t="s">
        <v>796</v>
      </c>
      <c r="D241" s="6390" t="s">
        <v>1496</v>
      </c>
      <c r="E241" s="974" t="s">
        <v>1497</v>
      </c>
      <c r="F241" s="6375"/>
      <c r="G241" s="6375">
        <v>42300</v>
      </c>
      <c r="H241" s="6375"/>
      <c r="I241" s="6375"/>
      <c r="J241" s="6387"/>
      <c r="K241" s="1977">
        <f>K240-G241</f>
        <v>23719197</v>
      </c>
    </row>
    <row r="242" spans="1:11">
      <c r="A242" s="554"/>
      <c r="B242" s="5893"/>
      <c r="C242" s="477" t="s">
        <v>2298</v>
      </c>
      <c r="D242" s="6372" t="s">
        <v>38</v>
      </c>
      <c r="E242" s="6374"/>
      <c r="F242" s="6376"/>
      <c r="G242" s="6376"/>
      <c r="H242" s="6376"/>
      <c r="I242" s="6376"/>
      <c r="J242" s="6388"/>
      <c r="K242" s="1978"/>
    </row>
    <row r="243" spans="1:11">
      <c r="A243" s="554"/>
      <c r="B243" s="5891"/>
      <c r="C243" s="532"/>
      <c r="D243" s="576"/>
      <c r="E243" s="582"/>
      <c r="F243" s="577"/>
      <c r="G243" s="577"/>
      <c r="H243" s="600"/>
      <c r="I243" s="577"/>
      <c r="J243" s="604">
        <v>750</v>
      </c>
      <c r="K243" s="1978">
        <f>K241+J243</f>
        <v>23719947</v>
      </c>
    </row>
    <row r="244" spans="1:11">
      <c r="A244" s="557"/>
      <c r="B244" s="5892"/>
      <c r="C244" s="497" t="s">
        <v>815</v>
      </c>
      <c r="D244" s="6406" t="s">
        <v>200</v>
      </c>
      <c r="E244" s="6404"/>
      <c r="F244" s="6402"/>
      <c r="G244" s="6402"/>
      <c r="H244" s="6402">
        <v>224353</v>
      </c>
      <c r="I244" s="1975"/>
      <c r="J244" s="595"/>
      <c r="K244" s="1977">
        <f>K243-H244</f>
        <v>23495594</v>
      </c>
    </row>
    <row r="245" spans="1:11">
      <c r="A245" s="554"/>
      <c r="B245" s="5893"/>
      <c r="C245" s="497" t="s">
        <v>1789</v>
      </c>
      <c r="D245" s="6407"/>
      <c r="E245" s="6405"/>
      <c r="F245" s="6403"/>
      <c r="G245" s="6403"/>
      <c r="H245" s="6403"/>
      <c r="I245" s="1976"/>
      <c r="J245" s="595"/>
      <c r="K245" s="1978"/>
    </row>
    <row r="246" spans="1:11">
      <c r="A246" s="554"/>
      <c r="B246" s="5891"/>
      <c r="C246" s="532"/>
      <c r="D246" s="576"/>
      <c r="E246" s="582"/>
      <c r="F246" s="577"/>
      <c r="G246" s="577"/>
      <c r="H246" s="600"/>
      <c r="I246" s="2034"/>
      <c r="J246" s="585">
        <v>1800</v>
      </c>
      <c r="K246" s="1978">
        <f>K244+J246</f>
        <v>23497394</v>
      </c>
    </row>
    <row r="247" spans="1:11">
      <c r="A247" s="557"/>
      <c r="B247" s="5892"/>
      <c r="C247" s="457" t="s">
        <v>781</v>
      </c>
      <c r="D247" s="6406" t="s">
        <v>200</v>
      </c>
      <c r="E247" s="1136"/>
      <c r="F247" s="6402"/>
      <c r="G247" s="6402"/>
      <c r="H247" s="537">
        <v>24140</v>
      </c>
      <c r="I247" s="6402"/>
      <c r="J247" s="595"/>
      <c r="K247" s="1977">
        <f>K246-H247</f>
        <v>23473254</v>
      </c>
    </row>
    <row r="248" spans="1:11">
      <c r="A248" s="554"/>
      <c r="B248" s="5893"/>
      <c r="C248" s="461" t="s">
        <v>1691</v>
      </c>
      <c r="D248" s="6407"/>
      <c r="E248" s="6410"/>
      <c r="F248" s="6403"/>
      <c r="G248" s="6403"/>
      <c r="H248" s="515"/>
      <c r="I248" s="6403"/>
      <c r="J248" s="595"/>
      <c r="K248" s="1978"/>
    </row>
    <row r="249" spans="1:11">
      <c r="A249" s="554"/>
      <c r="B249" s="5891"/>
      <c r="C249" s="532"/>
      <c r="D249" s="576"/>
      <c r="E249" s="582"/>
      <c r="F249" s="577"/>
      <c r="G249" s="577"/>
      <c r="H249" s="600"/>
      <c r="I249" s="577"/>
      <c r="J249" s="585">
        <v>1500</v>
      </c>
      <c r="K249" s="1978">
        <f>K247+J249</f>
        <v>23474754</v>
      </c>
    </row>
    <row r="250" spans="1:11">
      <c r="A250" s="557"/>
      <c r="B250" s="5892"/>
      <c r="C250" s="517" t="s">
        <v>1716</v>
      </c>
      <c r="D250" s="6406" t="s">
        <v>2104</v>
      </c>
      <c r="E250" s="6404" t="s">
        <v>1372</v>
      </c>
      <c r="F250" s="6408"/>
      <c r="G250" s="6408">
        <v>87100</v>
      </c>
      <c r="H250" s="537"/>
      <c r="I250" s="6408"/>
      <c r="J250" s="595"/>
      <c r="K250" s="1977">
        <f>K249-G250</f>
        <v>23387654</v>
      </c>
    </row>
    <row r="251" spans="1:11">
      <c r="A251" s="554"/>
      <c r="B251" s="5893"/>
      <c r="C251" s="555" t="s">
        <v>1077</v>
      </c>
      <c r="D251" s="6407" t="s">
        <v>1804</v>
      </c>
      <c r="E251" s="6405"/>
      <c r="F251" s="6409"/>
      <c r="G251" s="1976"/>
      <c r="H251" s="515"/>
      <c r="I251" s="1976"/>
      <c r="J251" s="595"/>
      <c r="K251" s="1978"/>
    </row>
    <row r="252" spans="1:11">
      <c r="A252" s="554"/>
      <c r="B252" s="5891"/>
      <c r="C252" s="532"/>
      <c r="D252" s="576"/>
      <c r="E252" s="582"/>
      <c r="F252" s="577"/>
      <c r="G252" s="2034"/>
      <c r="H252" s="600"/>
      <c r="I252" s="2034"/>
      <c r="J252" s="585">
        <v>750</v>
      </c>
      <c r="K252" s="1978">
        <f>K250+J252</f>
        <v>23388404</v>
      </c>
    </row>
    <row r="253" spans="1:11">
      <c r="A253" s="557"/>
      <c r="B253" s="5892" t="s">
        <v>2393</v>
      </c>
      <c r="C253" s="474" t="s">
        <v>815</v>
      </c>
      <c r="D253" s="6414" t="s">
        <v>302</v>
      </c>
      <c r="E253" s="974" t="s">
        <v>878</v>
      </c>
      <c r="F253" s="6402"/>
      <c r="G253" s="6412">
        <v>106911</v>
      </c>
      <c r="H253" s="537"/>
      <c r="I253" s="1975"/>
      <c r="J253" s="595"/>
      <c r="K253" s="1977">
        <f>K252-G253</f>
        <v>23281493</v>
      </c>
    </row>
    <row r="254" spans="1:11">
      <c r="A254" s="554"/>
      <c r="B254" s="5893"/>
      <c r="C254" s="477" t="s">
        <v>831</v>
      </c>
      <c r="D254" s="6415" t="s">
        <v>918</v>
      </c>
      <c r="E254" s="6410"/>
      <c r="F254" s="6403"/>
      <c r="G254" s="6413"/>
      <c r="H254" s="515"/>
      <c r="I254" s="1976"/>
      <c r="J254" s="595"/>
      <c r="K254" s="1978"/>
    </row>
    <row r="255" spans="1:11">
      <c r="A255" s="554"/>
      <c r="B255" s="5891"/>
      <c r="C255" s="532"/>
      <c r="D255" s="576"/>
      <c r="E255" s="582"/>
      <c r="F255" s="577"/>
      <c r="G255" s="577"/>
      <c r="H255" s="600"/>
      <c r="I255" s="2034"/>
      <c r="J255" s="585">
        <v>1800</v>
      </c>
      <c r="K255" s="1978">
        <f>K253+J255</f>
        <v>23283293</v>
      </c>
    </row>
    <row r="256" spans="1:11">
      <c r="A256" s="557"/>
      <c r="B256" s="5892"/>
      <c r="C256" s="517" t="s">
        <v>796</v>
      </c>
      <c r="D256" s="6406" t="s">
        <v>302</v>
      </c>
      <c r="E256" s="974" t="s">
        <v>878</v>
      </c>
      <c r="F256" s="6411"/>
      <c r="G256" s="6402">
        <v>96300</v>
      </c>
      <c r="H256" s="537"/>
      <c r="I256" s="1975"/>
      <c r="J256" s="595"/>
      <c r="K256" s="1977">
        <f>K255-G256</f>
        <v>23186993</v>
      </c>
    </row>
    <row r="257" spans="1:11">
      <c r="A257" s="554"/>
      <c r="B257" s="5893"/>
      <c r="C257" s="555" t="s">
        <v>1521</v>
      </c>
      <c r="D257" s="6407" t="s">
        <v>918</v>
      </c>
      <c r="E257" s="6410"/>
      <c r="F257" s="6403"/>
      <c r="G257" s="6403"/>
      <c r="H257" s="515"/>
      <c r="I257" s="1976"/>
      <c r="J257" s="595"/>
      <c r="K257" s="1978"/>
    </row>
    <row r="258" spans="1:11">
      <c r="A258" s="554"/>
      <c r="B258" s="5891"/>
      <c r="C258" s="532"/>
      <c r="D258" s="576"/>
      <c r="E258" s="582"/>
      <c r="F258" s="577"/>
      <c r="G258" s="577"/>
      <c r="H258" s="600"/>
      <c r="I258" s="2034"/>
      <c r="J258" s="585">
        <v>750</v>
      </c>
      <c r="K258" s="1978">
        <f>K256+J258</f>
        <v>23187743</v>
      </c>
    </row>
    <row r="259" spans="1:11">
      <c r="A259" s="557"/>
      <c r="B259" s="5892" t="s">
        <v>2394</v>
      </c>
      <c r="C259" s="545" t="s">
        <v>1109</v>
      </c>
      <c r="D259" s="6430" t="s">
        <v>1745</v>
      </c>
      <c r="E259" s="974" t="s">
        <v>1746</v>
      </c>
      <c r="F259" s="6422"/>
      <c r="G259" s="6422">
        <v>502500</v>
      </c>
      <c r="H259" s="537"/>
      <c r="I259" s="9492"/>
      <c r="J259" s="595"/>
      <c r="K259" s="1977">
        <f>K258-G259</f>
        <v>22685243</v>
      </c>
    </row>
    <row r="260" spans="1:11">
      <c r="A260" s="554"/>
      <c r="B260" s="5893"/>
      <c r="C260" s="538" t="s">
        <v>1501</v>
      </c>
      <c r="D260" s="6419" t="s">
        <v>38</v>
      </c>
      <c r="E260" s="6421"/>
      <c r="F260" s="6423"/>
      <c r="G260" s="6423"/>
      <c r="H260" s="515"/>
      <c r="I260" s="9493"/>
      <c r="J260" s="559"/>
      <c r="K260" s="1978"/>
    </row>
    <row r="261" spans="1:11">
      <c r="A261" s="554"/>
      <c r="B261" s="5891"/>
      <c r="C261" s="532"/>
      <c r="D261" s="576"/>
      <c r="E261" s="582"/>
      <c r="F261" s="577"/>
      <c r="G261" s="577"/>
      <c r="H261" s="600"/>
      <c r="I261" s="577"/>
      <c r="J261" s="604">
        <v>1800</v>
      </c>
      <c r="K261" s="1978">
        <f>K259+J261</f>
        <v>22687043</v>
      </c>
    </row>
    <row r="262" spans="1:11">
      <c r="A262" s="557"/>
      <c r="B262" s="5892"/>
      <c r="C262" s="517" t="s">
        <v>815</v>
      </c>
      <c r="D262" s="6418" t="s">
        <v>160</v>
      </c>
      <c r="E262" s="6420" t="s">
        <v>162</v>
      </c>
      <c r="F262" s="6422"/>
      <c r="G262" s="6422">
        <v>499914</v>
      </c>
      <c r="H262" s="6422"/>
      <c r="I262" s="6422"/>
      <c r="J262" s="595"/>
      <c r="K262" s="1977">
        <f>K261-G262</f>
        <v>22187129</v>
      </c>
    </row>
    <row r="263" spans="1:11">
      <c r="A263" s="554"/>
      <c r="B263" s="5893"/>
      <c r="C263" s="563" t="s">
        <v>849</v>
      </c>
      <c r="D263" s="6419" t="s">
        <v>850</v>
      </c>
      <c r="E263" s="6421"/>
      <c r="F263" s="6423"/>
      <c r="G263" s="6423"/>
      <c r="H263" s="6423"/>
      <c r="I263" s="6423"/>
      <c r="J263" s="559"/>
      <c r="K263" s="1978"/>
    </row>
    <row r="264" spans="1:11">
      <c r="A264" s="554"/>
      <c r="B264" s="5891"/>
      <c r="C264" s="532"/>
      <c r="D264" s="576"/>
      <c r="E264" s="582"/>
      <c r="F264" s="575"/>
      <c r="G264" s="575"/>
      <c r="H264" s="600"/>
      <c r="I264" s="577"/>
      <c r="J264" s="585">
        <v>1800</v>
      </c>
      <c r="K264" s="1978">
        <f>K262+J264</f>
        <v>22188929</v>
      </c>
    </row>
    <row r="265" spans="1:11">
      <c r="A265" s="557"/>
      <c r="B265" s="5892"/>
      <c r="C265" s="556" t="s">
        <v>869</v>
      </c>
      <c r="D265" s="6418" t="s">
        <v>160</v>
      </c>
      <c r="E265" s="6420" t="s">
        <v>162</v>
      </c>
      <c r="F265" s="6422"/>
      <c r="G265" s="6422">
        <v>294035</v>
      </c>
      <c r="H265" s="534"/>
      <c r="I265" s="6422"/>
      <c r="J265" s="595"/>
      <c r="K265" s="2195">
        <f>K264-G265</f>
        <v>21894894</v>
      </c>
    </row>
    <row r="266" spans="1:11">
      <c r="A266" s="554"/>
      <c r="B266" s="5893"/>
      <c r="C266" s="555" t="s">
        <v>1781</v>
      </c>
      <c r="D266" s="6419" t="s">
        <v>850</v>
      </c>
      <c r="E266" s="6421"/>
      <c r="F266" s="6423"/>
      <c r="G266" s="6423"/>
      <c r="H266" s="515"/>
      <c r="I266" s="6423"/>
      <c r="J266" s="559"/>
      <c r="K266" s="2195"/>
    </row>
    <row r="267" spans="1:11">
      <c r="A267" s="554"/>
      <c r="B267" s="5891"/>
      <c r="C267" s="532"/>
      <c r="D267" s="576"/>
      <c r="E267" s="582"/>
      <c r="F267" s="577"/>
      <c r="G267" s="577"/>
      <c r="H267" s="600"/>
      <c r="I267" s="577"/>
      <c r="J267" s="585">
        <v>1650</v>
      </c>
      <c r="K267" s="5928">
        <f>K265+J267</f>
        <v>21896544</v>
      </c>
    </row>
    <row r="268" spans="1:11">
      <c r="A268" s="557"/>
      <c r="B268" s="5892"/>
      <c r="C268" s="474" t="s">
        <v>821</v>
      </c>
      <c r="D268" s="6418" t="s">
        <v>790</v>
      </c>
      <c r="E268" s="6420" t="s">
        <v>877</v>
      </c>
      <c r="F268" s="6422"/>
      <c r="G268" s="6424">
        <v>219598</v>
      </c>
      <c r="H268" s="537"/>
      <c r="I268" s="1975"/>
      <c r="J268" s="595"/>
      <c r="K268" s="1977">
        <f>K267-G268</f>
        <v>21676946</v>
      </c>
    </row>
    <row r="269" spans="1:11">
      <c r="A269" s="554"/>
      <c r="B269" s="5893"/>
      <c r="C269" s="477" t="s">
        <v>827</v>
      </c>
      <c r="D269" s="6419" t="s">
        <v>304</v>
      </c>
      <c r="E269" s="6421"/>
      <c r="F269" s="6423"/>
      <c r="G269" s="6425"/>
      <c r="H269" s="515"/>
      <c r="I269" s="1976"/>
      <c r="J269" s="595"/>
      <c r="K269" s="1978"/>
    </row>
    <row r="270" spans="1:11">
      <c r="A270" s="554"/>
      <c r="B270" s="5891"/>
      <c r="C270" s="532"/>
      <c r="D270" s="576"/>
      <c r="E270" s="582"/>
      <c r="F270" s="577"/>
      <c r="G270" s="577"/>
      <c r="H270" s="600"/>
      <c r="I270" s="2034"/>
      <c r="J270" s="585">
        <v>1800</v>
      </c>
      <c r="K270" s="2035">
        <f>K268+J270</f>
        <v>21678746</v>
      </c>
    </row>
    <row r="271" spans="1:11">
      <c r="A271" s="557"/>
      <c r="B271" s="5892"/>
      <c r="C271" s="474" t="s">
        <v>815</v>
      </c>
      <c r="D271" s="6418" t="s">
        <v>790</v>
      </c>
      <c r="E271" s="974" t="s">
        <v>877</v>
      </c>
      <c r="F271" s="6422"/>
      <c r="G271" s="6424">
        <v>8029</v>
      </c>
      <c r="H271" s="534"/>
      <c r="I271" s="1975"/>
      <c r="J271" s="595"/>
      <c r="K271" s="1977">
        <f>K270-G271</f>
        <v>21670717</v>
      </c>
    </row>
    <row r="272" spans="1:11">
      <c r="A272" s="554"/>
      <c r="B272" s="5893"/>
      <c r="C272" s="477" t="s">
        <v>828</v>
      </c>
      <c r="D272" s="6419" t="s">
        <v>304</v>
      </c>
      <c r="E272" s="6426"/>
      <c r="F272" s="6423"/>
      <c r="G272" s="6425"/>
      <c r="H272" s="515"/>
      <c r="I272" s="1976"/>
      <c r="J272" s="595"/>
      <c r="K272" s="1978"/>
    </row>
    <row r="273" spans="1:11">
      <c r="A273" s="554"/>
      <c r="B273" s="5891"/>
      <c r="C273" s="532"/>
      <c r="D273" s="576"/>
      <c r="E273" s="582"/>
      <c r="F273" s="577"/>
      <c r="G273" s="577"/>
      <c r="H273" s="600"/>
      <c r="I273" s="2034"/>
      <c r="J273" s="585">
        <v>1800</v>
      </c>
      <c r="K273" s="1978">
        <f>K271+J273</f>
        <v>21672517</v>
      </c>
    </row>
    <row r="274" spans="1:11">
      <c r="A274" s="557"/>
      <c r="B274" s="5892"/>
      <c r="C274" s="525" t="s">
        <v>781</v>
      </c>
      <c r="D274" s="6430" t="s">
        <v>790</v>
      </c>
      <c r="E274" s="6420" t="s">
        <v>877</v>
      </c>
      <c r="F274" s="6422"/>
      <c r="G274" s="6422">
        <v>29190</v>
      </c>
      <c r="H274" s="537"/>
      <c r="I274" s="1975"/>
      <c r="J274" s="595"/>
      <c r="K274" s="1977">
        <f>K273-G274</f>
        <v>21643327</v>
      </c>
    </row>
    <row r="275" spans="1:11">
      <c r="A275" s="554"/>
      <c r="B275" s="5893"/>
      <c r="C275" s="539" t="s">
        <v>789</v>
      </c>
      <c r="D275" s="540" t="s">
        <v>304</v>
      </c>
      <c r="E275" s="6421"/>
      <c r="F275" s="6423"/>
      <c r="G275" s="6423"/>
      <c r="H275" s="515"/>
      <c r="I275" s="1976"/>
      <c r="J275" s="595"/>
      <c r="K275" s="1978"/>
    </row>
    <row r="276" spans="1:11">
      <c r="A276" s="554"/>
      <c r="B276" s="5891"/>
      <c r="C276" s="532"/>
      <c r="D276" s="576"/>
      <c r="E276" s="582"/>
      <c r="F276" s="577"/>
      <c r="G276" s="577"/>
      <c r="H276" s="600"/>
      <c r="I276" s="2034"/>
      <c r="J276" s="585">
        <v>1500</v>
      </c>
      <c r="K276" s="1978">
        <f>K274+J276</f>
        <v>21644827</v>
      </c>
    </row>
    <row r="277" spans="1:11">
      <c r="A277" s="557"/>
      <c r="B277" s="5892"/>
      <c r="C277" s="525" t="s">
        <v>2021</v>
      </c>
      <c r="D277" s="6430" t="s">
        <v>790</v>
      </c>
      <c r="E277" s="6420" t="s">
        <v>877</v>
      </c>
      <c r="F277" s="6422"/>
      <c r="G277" s="6422">
        <v>33500</v>
      </c>
      <c r="H277" s="537"/>
      <c r="I277" s="1975"/>
      <c r="J277" s="595"/>
      <c r="K277" s="1977">
        <f>K276-G277</f>
        <v>21611327</v>
      </c>
    </row>
    <row r="278" spans="1:11">
      <c r="A278" s="554"/>
      <c r="B278" s="5893"/>
      <c r="C278" s="539" t="s">
        <v>1981</v>
      </c>
      <c r="D278" s="540" t="s">
        <v>304</v>
      </c>
      <c r="E278" s="6421"/>
      <c r="F278" s="6423"/>
      <c r="G278" s="6423"/>
      <c r="H278" s="515"/>
      <c r="I278" s="1976"/>
      <c r="J278" s="595"/>
      <c r="K278" s="1978"/>
    </row>
    <row r="279" spans="1:11">
      <c r="A279" s="554"/>
      <c r="B279" s="5891"/>
      <c r="C279" s="532"/>
      <c r="D279" s="576"/>
      <c r="E279" s="582"/>
      <c r="F279" s="577"/>
      <c r="G279" s="577"/>
      <c r="H279" s="600"/>
      <c r="I279" s="2034"/>
      <c r="J279" s="585">
        <v>900</v>
      </c>
      <c r="K279" s="1978">
        <f>K277+J279</f>
        <v>21612227</v>
      </c>
    </row>
    <row r="280" spans="1:11">
      <c r="A280" s="557"/>
      <c r="B280" s="5892"/>
      <c r="C280" s="556" t="s">
        <v>869</v>
      </c>
      <c r="D280" s="6418" t="s">
        <v>838</v>
      </c>
      <c r="E280" s="6420" t="s">
        <v>877</v>
      </c>
      <c r="F280" s="6422"/>
      <c r="G280" s="6422">
        <v>25000</v>
      </c>
      <c r="H280" s="6422"/>
      <c r="I280" s="6422"/>
      <c r="J280" s="595"/>
      <c r="K280" s="1977">
        <f>K279-G280</f>
        <v>21587227</v>
      </c>
    </row>
    <row r="281" spans="1:11">
      <c r="A281" s="554"/>
      <c r="B281" s="5893"/>
      <c r="C281" s="555" t="s">
        <v>1782</v>
      </c>
      <c r="D281" s="6419" t="s">
        <v>304</v>
      </c>
      <c r="E281" s="6421"/>
      <c r="F281" s="6423"/>
      <c r="G281" s="6423"/>
      <c r="H281" s="6423"/>
      <c r="I281" s="6423"/>
      <c r="J281" s="559"/>
      <c r="K281" s="1978"/>
    </row>
    <row r="282" spans="1:11">
      <c r="A282" s="554"/>
      <c r="B282" s="5891"/>
      <c r="C282" s="532"/>
      <c r="D282" s="576"/>
      <c r="E282" s="582"/>
      <c r="F282" s="577"/>
      <c r="G282" s="577"/>
      <c r="H282" s="600"/>
      <c r="I282" s="577"/>
      <c r="J282" s="604">
        <v>1650</v>
      </c>
      <c r="K282" s="1978">
        <f>K280+J282</f>
        <v>21588877</v>
      </c>
    </row>
    <row r="283" spans="1:11">
      <c r="A283" s="557"/>
      <c r="B283" s="5892"/>
      <c r="C283" s="474" t="s">
        <v>815</v>
      </c>
      <c r="D283" s="485" t="s">
        <v>1847</v>
      </c>
      <c r="E283" s="6420" t="s">
        <v>1848</v>
      </c>
      <c r="F283" s="6422"/>
      <c r="G283" s="6422">
        <v>504492</v>
      </c>
      <c r="H283" s="6432"/>
      <c r="I283" s="6422"/>
      <c r="J283" s="6428"/>
      <c r="K283" s="1977">
        <f>K282-G283</f>
        <v>21084385</v>
      </c>
    </row>
    <row r="284" spans="1:11">
      <c r="A284" s="554"/>
      <c r="B284" s="5893"/>
      <c r="C284" s="461" t="s">
        <v>1846</v>
      </c>
      <c r="D284" s="486" t="s">
        <v>1819</v>
      </c>
      <c r="E284" s="6421"/>
      <c r="F284" s="6423"/>
      <c r="G284" s="6423"/>
      <c r="H284" s="6433"/>
      <c r="I284" s="6423"/>
      <c r="J284" s="6429"/>
      <c r="K284" s="1978"/>
    </row>
    <row r="285" spans="1:11">
      <c r="A285" s="554"/>
      <c r="B285" s="5891"/>
      <c r="C285" s="532"/>
      <c r="D285" s="602"/>
      <c r="E285" s="605"/>
      <c r="F285" s="577"/>
      <c r="G285" s="577"/>
      <c r="H285" s="600"/>
      <c r="I285" s="577"/>
      <c r="J285" s="604">
        <v>1800</v>
      </c>
      <c r="K285" s="1978">
        <f>K283+J285</f>
        <v>21086185</v>
      </c>
    </row>
    <row r="286" spans="1:11">
      <c r="A286" s="557"/>
      <c r="B286" s="5892"/>
      <c r="C286" s="517" t="s">
        <v>1716</v>
      </c>
      <c r="D286" s="485" t="s">
        <v>1847</v>
      </c>
      <c r="E286" s="6420" t="s">
        <v>1848</v>
      </c>
      <c r="F286" s="6424"/>
      <c r="G286" s="6424">
        <v>42300</v>
      </c>
      <c r="H286" s="537"/>
      <c r="I286" s="1975"/>
      <c r="J286" s="595"/>
      <c r="K286" s="1977">
        <f>K285-G286</f>
        <v>21043885</v>
      </c>
    </row>
    <row r="287" spans="1:11">
      <c r="A287" s="554"/>
      <c r="B287" s="5893"/>
      <c r="C287" s="555" t="s">
        <v>1890</v>
      </c>
      <c r="D287" s="486" t="s">
        <v>1819</v>
      </c>
      <c r="E287" s="6421"/>
      <c r="F287" s="6425"/>
      <c r="G287" s="6425"/>
      <c r="H287" s="515"/>
      <c r="I287" s="1976"/>
      <c r="J287" s="595"/>
      <c r="K287" s="1978"/>
    </row>
    <row r="288" spans="1:11">
      <c r="A288" s="554"/>
      <c r="B288" s="5891"/>
      <c r="C288" s="532"/>
      <c r="D288" s="576"/>
      <c r="E288" s="582"/>
      <c r="F288" s="577"/>
      <c r="G288" s="577"/>
      <c r="H288" s="600"/>
      <c r="I288" s="2034"/>
      <c r="J288" s="585">
        <v>750</v>
      </c>
      <c r="K288" s="2035">
        <f>K286+J288</f>
        <v>21044635</v>
      </c>
    </row>
    <row r="289" spans="1:11">
      <c r="A289" s="557"/>
      <c r="B289" s="5892"/>
      <c r="C289" s="556" t="s">
        <v>869</v>
      </c>
      <c r="D289" s="485" t="s">
        <v>1847</v>
      </c>
      <c r="E289" s="6420" t="s">
        <v>1848</v>
      </c>
      <c r="F289" s="6422"/>
      <c r="G289" s="6422">
        <v>40235</v>
      </c>
      <c r="H289" s="537"/>
      <c r="I289" s="6422"/>
      <c r="J289" s="595"/>
      <c r="K289" s="1977">
        <f>K288-G289</f>
        <v>21004400</v>
      </c>
    </row>
    <row r="290" spans="1:11">
      <c r="A290" s="554"/>
      <c r="B290" s="5893"/>
      <c r="C290" s="555" t="s">
        <v>1849</v>
      </c>
      <c r="D290" s="486" t="s">
        <v>1819</v>
      </c>
      <c r="E290" s="6421"/>
      <c r="F290" s="6423"/>
      <c r="G290" s="6423"/>
      <c r="H290" s="515"/>
      <c r="I290" s="6423"/>
      <c r="J290" s="559"/>
      <c r="K290" s="1978"/>
    </row>
    <row r="291" spans="1:11">
      <c r="A291" s="554"/>
      <c r="B291" s="5891"/>
      <c r="C291" s="532"/>
      <c r="D291" s="576"/>
      <c r="E291" s="582"/>
      <c r="F291" s="577"/>
      <c r="G291" s="577"/>
      <c r="H291" s="600"/>
      <c r="I291" s="577"/>
      <c r="J291" s="585">
        <v>1650</v>
      </c>
      <c r="K291" s="1978">
        <f>K289+J291</f>
        <v>21006050</v>
      </c>
    </row>
    <row r="292" spans="1:11">
      <c r="A292" s="557"/>
      <c r="B292" s="5892"/>
      <c r="C292" s="556" t="s">
        <v>821</v>
      </c>
      <c r="D292" s="6418" t="s">
        <v>1339</v>
      </c>
      <c r="E292" s="1136" t="s">
        <v>1347</v>
      </c>
      <c r="F292" s="6422"/>
      <c r="G292" s="6422">
        <v>942710</v>
      </c>
      <c r="H292" s="534"/>
      <c r="I292" s="6422"/>
      <c r="J292" s="2070"/>
      <c r="K292" s="1977">
        <f>K291-G292</f>
        <v>20063340</v>
      </c>
    </row>
    <row r="293" spans="1:11">
      <c r="A293" s="554"/>
      <c r="B293" s="5893"/>
      <c r="C293" s="555" t="s">
        <v>1338</v>
      </c>
      <c r="D293" s="6419" t="s">
        <v>304</v>
      </c>
      <c r="E293" s="6426"/>
      <c r="F293" s="6423"/>
      <c r="G293" s="6423"/>
      <c r="H293" s="515"/>
      <c r="I293" s="6423"/>
      <c r="J293" s="2070"/>
      <c r="K293" s="1978"/>
    </row>
    <row r="294" spans="1:11">
      <c r="A294" s="554"/>
      <c r="B294" s="5891"/>
      <c r="C294" s="532"/>
      <c r="D294" s="576"/>
      <c r="E294" s="582"/>
      <c r="F294" s="577"/>
      <c r="G294" s="577"/>
      <c r="H294" s="600"/>
      <c r="I294" s="577"/>
      <c r="J294" s="585">
        <v>1800</v>
      </c>
      <c r="K294" s="1978">
        <f>K292+J294</f>
        <v>20065140</v>
      </c>
    </row>
    <row r="295" spans="1:11">
      <c r="A295" s="557"/>
      <c r="B295" s="5892"/>
      <c r="C295" s="556" t="s">
        <v>869</v>
      </c>
      <c r="D295" s="6418" t="s">
        <v>1339</v>
      </c>
      <c r="E295" s="1136" t="s">
        <v>1347</v>
      </c>
      <c r="F295" s="6422"/>
      <c r="G295" s="6422">
        <v>52500</v>
      </c>
      <c r="H295" s="537"/>
      <c r="I295" s="6422"/>
      <c r="J295" s="595"/>
      <c r="K295" s="1977">
        <f>K294-G295</f>
        <v>20012640</v>
      </c>
    </row>
    <row r="296" spans="1:11">
      <c r="A296" s="554"/>
      <c r="B296" s="5893"/>
      <c r="C296" s="555" t="s">
        <v>1433</v>
      </c>
      <c r="D296" s="6419" t="s">
        <v>304</v>
      </c>
      <c r="E296" s="6426"/>
      <c r="F296" s="6423"/>
      <c r="G296" s="6423"/>
      <c r="H296" s="515"/>
      <c r="I296" s="6423"/>
      <c r="J296" s="559"/>
      <c r="K296" s="1978"/>
    </row>
    <row r="297" spans="1:11">
      <c r="A297" s="554"/>
      <c r="B297" s="5891"/>
      <c r="C297" s="532"/>
      <c r="D297" s="576"/>
      <c r="E297" s="582"/>
      <c r="F297" s="577"/>
      <c r="G297" s="577"/>
      <c r="H297" s="600"/>
      <c r="I297" s="577"/>
      <c r="J297" s="585">
        <v>1650</v>
      </c>
      <c r="K297" s="1978">
        <f>K295+J297</f>
        <v>20014290</v>
      </c>
    </row>
    <row r="298" spans="1:11">
      <c r="A298" s="557"/>
      <c r="B298" s="5892"/>
      <c r="C298" s="474" t="s">
        <v>821</v>
      </c>
      <c r="D298" s="6418" t="s">
        <v>2061</v>
      </c>
      <c r="E298" s="6420" t="s">
        <v>2062</v>
      </c>
      <c r="F298" s="6422"/>
      <c r="G298" s="1975">
        <v>183174</v>
      </c>
      <c r="H298" s="537"/>
      <c r="I298" s="1975"/>
      <c r="J298" s="595"/>
      <c r="K298" s="1977">
        <f>K297-G298</f>
        <v>19831116</v>
      </c>
    </row>
    <row r="299" spans="1:11">
      <c r="A299" s="554"/>
      <c r="B299" s="5893"/>
      <c r="C299" s="477" t="s">
        <v>2056</v>
      </c>
      <c r="D299" s="6419" t="s">
        <v>1804</v>
      </c>
      <c r="E299" s="6421"/>
      <c r="F299" s="6423"/>
      <c r="G299" s="1976"/>
      <c r="H299" s="515"/>
      <c r="I299" s="1976"/>
      <c r="J299" s="595"/>
      <c r="K299" s="1978"/>
    </row>
    <row r="300" spans="1:11">
      <c r="A300" s="554"/>
      <c r="B300" s="5891"/>
      <c r="C300" s="532"/>
      <c r="D300" s="576"/>
      <c r="E300" s="582"/>
      <c r="F300" s="577"/>
      <c r="G300" s="2034"/>
      <c r="H300" s="600"/>
      <c r="I300" s="2034"/>
      <c r="J300" s="585">
        <v>1800</v>
      </c>
      <c r="K300" s="2035">
        <f>K298+J300</f>
        <v>19832916</v>
      </c>
    </row>
    <row r="301" spans="1:11">
      <c r="A301" s="525"/>
      <c r="B301" s="5892"/>
      <c r="C301" s="474" t="s">
        <v>815</v>
      </c>
      <c r="D301" s="6418" t="s">
        <v>2061</v>
      </c>
      <c r="E301" s="6420" t="s">
        <v>2062</v>
      </c>
      <c r="F301" s="6422"/>
      <c r="G301" s="1975">
        <v>177648</v>
      </c>
      <c r="H301" s="534"/>
      <c r="I301" s="1975"/>
      <c r="J301" s="595"/>
      <c r="K301" s="1977">
        <f>K300-G301</f>
        <v>19655268</v>
      </c>
    </row>
    <row r="302" spans="1:11">
      <c r="A302" s="554"/>
      <c r="B302" s="5893"/>
      <c r="C302" s="477" t="s">
        <v>2057</v>
      </c>
      <c r="D302" s="6419" t="s">
        <v>1804</v>
      </c>
      <c r="E302" s="6421"/>
      <c r="F302" s="6423"/>
      <c r="G302" s="1976"/>
      <c r="H302" s="515"/>
      <c r="I302" s="1976"/>
      <c r="J302" s="595"/>
      <c r="K302" s="1978"/>
    </row>
    <row r="303" spans="1:11">
      <c r="A303" s="554"/>
      <c r="B303" s="5891"/>
      <c r="C303" s="532"/>
      <c r="D303" s="576"/>
      <c r="E303" s="582"/>
      <c r="F303" s="577"/>
      <c r="G303" s="2034"/>
      <c r="H303" s="600"/>
      <c r="I303" s="2034"/>
      <c r="J303" s="585">
        <v>1800</v>
      </c>
      <c r="K303" s="1978">
        <f>K301+J303</f>
        <v>19657068</v>
      </c>
    </row>
    <row r="304" spans="1:11">
      <c r="A304" s="557"/>
      <c r="B304" s="5892"/>
      <c r="C304" s="525" t="s">
        <v>796</v>
      </c>
      <c r="D304" s="6418" t="s">
        <v>2061</v>
      </c>
      <c r="E304" s="6420" t="s">
        <v>2062</v>
      </c>
      <c r="F304" s="6422"/>
      <c r="G304" s="1975">
        <v>103800</v>
      </c>
      <c r="H304" s="537"/>
      <c r="I304" s="1975"/>
      <c r="J304" s="595"/>
      <c r="K304" s="1977">
        <f>K303-G304</f>
        <v>19553268</v>
      </c>
    </row>
    <row r="305" spans="1:11">
      <c r="A305" s="554"/>
      <c r="B305" s="5893"/>
      <c r="C305" s="539" t="s">
        <v>2058</v>
      </c>
      <c r="D305" s="6419" t="s">
        <v>1804</v>
      </c>
      <c r="E305" s="6421"/>
      <c r="F305" s="6423"/>
      <c r="G305" s="1976"/>
      <c r="H305" s="515"/>
      <c r="I305" s="1976"/>
      <c r="J305" s="595"/>
      <c r="K305" s="1978"/>
    </row>
    <row r="306" spans="1:11">
      <c r="A306" s="554"/>
      <c r="B306" s="5891"/>
      <c r="C306" s="532"/>
      <c r="D306" s="576"/>
      <c r="E306" s="582"/>
      <c r="F306" s="577"/>
      <c r="G306" s="2034"/>
      <c r="H306" s="600"/>
      <c r="I306" s="2034"/>
      <c r="J306" s="585">
        <v>750</v>
      </c>
      <c r="K306" s="2035">
        <f>K304+J306</f>
        <v>19554018</v>
      </c>
    </row>
    <row r="307" spans="1:11">
      <c r="A307" s="557"/>
      <c r="B307" s="5892"/>
      <c r="C307" s="525" t="s">
        <v>796</v>
      </c>
      <c r="D307" s="6418" t="s">
        <v>2061</v>
      </c>
      <c r="E307" s="6420" t="s">
        <v>2062</v>
      </c>
      <c r="F307" s="6422"/>
      <c r="G307" s="1975">
        <v>41300</v>
      </c>
      <c r="H307" s="537"/>
      <c r="I307" s="1975"/>
      <c r="J307" s="595"/>
      <c r="K307" s="1977">
        <f>K306-G307</f>
        <v>19512718</v>
      </c>
    </row>
    <row r="308" spans="1:11">
      <c r="A308" s="554"/>
      <c r="B308" s="5893"/>
      <c r="C308" s="539" t="s">
        <v>2059</v>
      </c>
      <c r="D308" s="6419" t="s">
        <v>1804</v>
      </c>
      <c r="E308" s="6421"/>
      <c r="F308" s="6423"/>
      <c r="G308" s="1976"/>
      <c r="H308" s="515"/>
      <c r="I308" s="1976"/>
      <c r="J308" s="595"/>
      <c r="K308" s="1978"/>
    </row>
    <row r="309" spans="1:11">
      <c r="A309" s="554"/>
      <c r="B309" s="5891"/>
      <c r="C309" s="532"/>
      <c r="D309" s="576"/>
      <c r="E309" s="582"/>
      <c r="F309" s="577"/>
      <c r="G309" s="2034"/>
      <c r="H309" s="600"/>
      <c r="I309" s="2034"/>
      <c r="J309" s="585">
        <v>750</v>
      </c>
      <c r="K309" s="1978">
        <f>K307+J309</f>
        <v>19513468</v>
      </c>
    </row>
    <row r="310" spans="1:11">
      <c r="A310" s="557"/>
      <c r="B310" s="5892"/>
      <c r="C310" s="556" t="s">
        <v>869</v>
      </c>
      <c r="D310" s="6418" t="s">
        <v>2061</v>
      </c>
      <c r="E310" s="6420" t="s">
        <v>2062</v>
      </c>
      <c r="F310" s="6422"/>
      <c r="G310" s="6422">
        <v>42985</v>
      </c>
      <c r="H310" s="6422"/>
      <c r="I310" s="6422"/>
      <c r="J310" s="595"/>
      <c r="K310" s="1977">
        <f>K309-G310</f>
        <v>19470483</v>
      </c>
    </row>
    <row r="311" spans="1:11">
      <c r="A311" s="554"/>
      <c r="B311" s="5893"/>
      <c r="C311" s="555" t="s">
        <v>2060</v>
      </c>
      <c r="D311" s="6419" t="s">
        <v>1804</v>
      </c>
      <c r="E311" s="6421"/>
      <c r="F311" s="6423"/>
      <c r="G311" s="6423"/>
      <c r="H311" s="6423"/>
      <c r="I311" s="6423"/>
      <c r="J311" s="559"/>
      <c r="K311" s="1978"/>
    </row>
    <row r="312" spans="1:11">
      <c r="A312" s="554"/>
      <c r="B312" s="5891"/>
      <c r="C312" s="532"/>
      <c r="D312" s="576"/>
      <c r="E312" s="582"/>
      <c r="F312" s="577"/>
      <c r="G312" s="577"/>
      <c r="H312" s="600"/>
      <c r="I312" s="577"/>
      <c r="J312" s="604">
        <v>1650</v>
      </c>
      <c r="K312" s="1978">
        <f>K310+J312</f>
        <v>19472133</v>
      </c>
    </row>
    <row r="313" spans="1:11">
      <c r="A313" s="557"/>
      <c r="B313" s="5892"/>
      <c r="C313" s="556" t="s">
        <v>869</v>
      </c>
      <c r="D313" s="485" t="s">
        <v>267</v>
      </c>
      <c r="E313" s="6420" t="s">
        <v>271</v>
      </c>
      <c r="F313" s="6422"/>
      <c r="G313" s="6422">
        <v>341500</v>
      </c>
      <c r="H313" s="6422"/>
      <c r="I313" s="6422"/>
      <c r="J313" s="6428"/>
      <c r="K313" s="1977">
        <f>K312-G313</f>
        <v>19130633</v>
      </c>
    </row>
    <row r="314" spans="1:11">
      <c r="A314" s="554"/>
      <c r="B314" s="5893"/>
      <c r="C314" s="555" t="s">
        <v>2162</v>
      </c>
      <c r="D314" s="486" t="s">
        <v>304</v>
      </c>
      <c r="E314" s="6421"/>
      <c r="F314" s="6423"/>
      <c r="G314" s="6425"/>
      <c r="H314" s="6423"/>
      <c r="I314" s="6423"/>
      <c r="J314" s="6429"/>
      <c r="K314" s="1978"/>
    </row>
    <row r="315" spans="1:11">
      <c r="A315" s="554"/>
      <c r="B315" s="5891"/>
      <c r="C315" s="532"/>
      <c r="D315" s="576"/>
      <c r="E315" s="582"/>
      <c r="F315" s="577"/>
      <c r="G315" s="577"/>
      <c r="H315" s="600"/>
      <c r="I315" s="577"/>
      <c r="J315" s="604">
        <v>1650</v>
      </c>
      <c r="K315" s="2080">
        <f>K313+J315</f>
        <v>19132283</v>
      </c>
    </row>
    <row r="316" spans="1:11">
      <c r="A316" s="557"/>
      <c r="B316" s="5892"/>
      <c r="C316" s="562" t="s">
        <v>815</v>
      </c>
      <c r="D316" s="6418" t="s">
        <v>2135</v>
      </c>
      <c r="E316" s="6420" t="s">
        <v>2137</v>
      </c>
      <c r="F316" s="6422"/>
      <c r="G316" s="6422">
        <v>279792</v>
      </c>
      <c r="H316" s="6422"/>
      <c r="I316" s="6422"/>
      <c r="J316" s="6428"/>
      <c r="K316" s="1977">
        <f>K315-G316</f>
        <v>18852491</v>
      </c>
    </row>
    <row r="317" spans="1:11">
      <c r="A317" s="554"/>
      <c r="B317" s="5893"/>
      <c r="C317" s="553" t="s">
        <v>2154</v>
      </c>
      <c r="D317" s="6419" t="s">
        <v>2136</v>
      </c>
      <c r="E317" s="6421"/>
      <c r="F317" s="6423"/>
      <c r="G317" s="6423"/>
      <c r="H317" s="6423"/>
      <c r="I317" s="6423"/>
      <c r="J317" s="6429"/>
      <c r="K317" s="1978"/>
    </row>
    <row r="318" spans="1:11">
      <c r="A318" s="554"/>
      <c r="B318" s="5891"/>
      <c r="C318" s="532"/>
      <c r="D318" s="576"/>
      <c r="E318" s="582"/>
      <c r="F318" s="577"/>
      <c r="G318" s="577"/>
      <c r="H318" s="600"/>
      <c r="I318" s="577"/>
      <c r="J318" s="604">
        <v>1800</v>
      </c>
      <c r="K318" s="1978">
        <f>K316+J318</f>
        <v>18854291</v>
      </c>
    </row>
    <row r="319" spans="1:11">
      <c r="A319" s="557"/>
      <c r="B319" s="5892"/>
      <c r="C319" s="556" t="s">
        <v>796</v>
      </c>
      <c r="D319" s="6418" t="s">
        <v>2135</v>
      </c>
      <c r="E319" s="6420" t="s">
        <v>2137</v>
      </c>
      <c r="F319" s="6422"/>
      <c r="G319" s="6422">
        <v>42300</v>
      </c>
      <c r="H319" s="6422"/>
      <c r="I319" s="6422"/>
      <c r="J319" s="6428"/>
      <c r="K319" s="1977">
        <f>K318-G319</f>
        <v>18811991</v>
      </c>
    </row>
    <row r="320" spans="1:11">
      <c r="A320" s="554"/>
      <c r="B320" s="5893"/>
      <c r="C320" s="477" t="s">
        <v>2133</v>
      </c>
      <c r="D320" s="6419" t="s">
        <v>2136</v>
      </c>
      <c r="E320" s="6421"/>
      <c r="F320" s="6423"/>
      <c r="G320" s="6423"/>
      <c r="H320" s="6423"/>
      <c r="I320" s="6423"/>
      <c r="J320" s="6429"/>
      <c r="K320" s="1978"/>
    </row>
    <row r="321" spans="1:11">
      <c r="A321" s="554"/>
      <c r="B321" s="533"/>
      <c r="C321" s="532"/>
      <c r="D321" s="576"/>
      <c r="E321" s="582"/>
      <c r="F321" s="577"/>
      <c r="G321" s="577"/>
      <c r="H321" s="600"/>
      <c r="I321" s="577"/>
      <c r="J321" s="604">
        <v>750</v>
      </c>
      <c r="K321" s="1978">
        <f>K319+J321</f>
        <v>18812741</v>
      </c>
    </row>
    <row r="322" spans="1:11">
      <c r="A322" s="557"/>
      <c r="B322" s="5892"/>
      <c r="C322" s="556" t="s">
        <v>796</v>
      </c>
      <c r="D322" s="6418" t="s">
        <v>2135</v>
      </c>
      <c r="E322" s="6420" t="s">
        <v>2137</v>
      </c>
      <c r="F322" s="6422"/>
      <c r="G322" s="6422">
        <v>42300</v>
      </c>
      <c r="H322" s="6422"/>
      <c r="I322" s="6422"/>
      <c r="J322" s="6428"/>
      <c r="K322" s="1977">
        <f>K321-G322</f>
        <v>18770441</v>
      </c>
    </row>
    <row r="323" spans="1:11">
      <c r="A323" s="554"/>
      <c r="B323" s="5893"/>
      <c r="C323" s="477" t="s">
        <v>2134</v>
      </c>
      <c r="D323" s="6419" t="s">
        <v>2136</v>
      </c>
      <c r="E323" s="6421"/>
      <c r="F323" s="6423"/>
      <c r="G323" s="6423"/>
      <c r="H323" s="6423"/>
      <c r="I323" s="6423"/>
      <c r="J323" s="6429"/>
      <c r="K323" s="1978"/>
    </row>
    <row r="324" spans="1:11">
      <c r="A324" s="554"/>
      <c r="B324" s="533"/>
      <c r="C324" s="532"/>
      <c r="D324" s="576"/>
      <c r="E324" s="582"/>
      <c r="F324" s="577"/>
      <c r="G324" s="577"/>
      <c r="H324" s="600"/>
      <c r="I324" s="577"/>
      <c r="J324" s="604">
        <v>750</v>
      </c>
      <c r="K324" s="2035">
        <f>K322+J324</f>
        <v>18771191</v>
      </c>
    </row>
    <row r="325" spans="1:11">
      <c r="A325" s="525" t="s">
        <v>356</v>
      </c>
      <c r="B325" s="5892"/>
      <c r="C325" s="556" t="s">
        <v>869</v>
      </c>
      <c r="D325" s="6418" t="s">
        <v>2135</v>
      </c>
      <c r="E325" s="6420" t="s">
        <v>2137</v>
      </c>
      <c r="F325" s="6422"/>
      <c r="G325" s="6422">
        <v>67194</v>
      </c>
      <c r="H325" s="6422"/>
      <c r="I325" s="6422"/>
      <c r="J325" s="6428"/>
      <c r="K325" s="1977">
        <f>K324-G325</f>
        <v>18703997</v>
      </c>
    </row>
    <row r="326" spans="1:11">
      <c r="A326" s="554"/>
      <c r="B326" s="5893"/>
      <c r="C326" s="555" t="s">
        <v>2155</v>
      </c>
      <c r="D326" s="6419" t="s">
        <v>2136</v>
      </c>
      <c r="E326" s="6421"/>
      <c r="F326" s="6423"/>
      <c r="G326" s="6423"/>
      <c r="H326" s="6423"/>
      <c r="I326" s="6423"/>
      <c r="J326" s="6429"/>
      <c r="K326" s="1978"/>
    </row>
    <row r="327" spans="1:11">
      <c r="A327" s="554"/>
      <c r="B327" s="5891"/>
      <c r="C327" s="532"/>
      <c r="D327" s="576"/>
      <c r="E327" s="582"/>
      <c r="F327" s="577"/>
      <c r="G327" s="577"/>
      <c r="H327" s="600"/>
      <c r="I327" s="577"/>
      <c r="J327" s="604">
        <v>1650</v>
      </c>
      <c r="K327" s="1978">
        <f>K325+J327</f>
        <v>18705647</v>
      </c>
    </row>
    <row r="328" spans="1:11">
      <c r="A328" s="557"/>
      <c r="B328" s="5892"/>
      <c r="C328" s="556" t="s">
        <v>815</v>
      </c>
      <c r="D328" s="6418" t="s">
        <v>2131</v>
      </c>
      <c r="E328" s="6420" t="s">
        <v>2132</v>
      </c>
      <c r="F328" s="6427"/>
      <c r="G328" s="6422">
        <v>168889</v>
      </c>
      <c r="H328" s="6422"/>
      <c r="I328" s="6422"/>
      <c r="J328" s="595"/>
      <c r="K328" s="1977">
        <f>K327-G328</f>
        <v>18536758</v>
      </c>
    </row>
    <row r="329" spans="1:11">
      <c r="A329" s="554"/>
      <c r="B329" s="5893"/>
      <c r="C329" s="555" t="s">
        <v>2328</v>
      </c>
      <c r="D329" s="6419" t="s">
        <v>1819</v>
      </c>
      <c r="E329" s="6421"/>
      <c r="F329" s="6423"/>
      <c r="G329" s="6423"/>
      <c r="H329" s="6423"/>
      <c r="I329" s="6423"/>
      <c r="J329" s="559"/>
      <c r="K329" s="1978"/>
    </row>
    <row r="330" spans="1:11">
      <c r="A330" s="554"/>
      <c r="B330" s="5891"/>
      <c r="C330" s="532"/>
      <c r="D330" s="576"/>
      <c r="E330" s="582"/>
      <c r="F330" s="575"/>
      <c r="G330" s="575"/>
      <c r="H330" s="600"/>
      <c r="I330" s="577"/>
      <c r="J330" s="585">
        <v>1800</v>
      </c>
      <c r="K330" s="1978">
        <f>K328+J330</f>
        <v>18538558</v>
      </c>
    </row>
    <row r="331" spans="1:11">
      <c r="A331" s="557"/>
      <c r="B331" s="5892"/>
      <c r="C331" s="556" t="s">
        <v>2329</v>
      </c>
      <c r="D331" s="6418" t="s">
        <v>2131</v>
      </c>
      <c r="E331" s="6420" t="s">
        <v>2132</v>
      </c>
      <c r="F331" s="6422"/>
      <c r="G331" s="6422">
        <v>50273</v>
      </c>
      <c r="H331" s="537"/>
      <c r="I331" s="6422"/>
      <c r="J331" s="595"/>
      <c r="K331" s="1977">
        <f>K330-G331</f>
        <v>18488285</v>
      </c>
    </row>
    <row r="332" spans="1:11">
      <c r="A332" s="554"/>
      <c r="B332" s="5893"/>
      <c r="C332" s="555" t="s">
        <v>2330</v>
      </c>
      <c r="D332" s="6419" t="s">
        <v>1819</v>
      </c>
      <c r="E332" s="6421"/>
      <c r="F332" s="6423"/>
      <c r="G332" s="6423"/>
      <c r="H332" s="515"/>
      <c r="I332" s="6423"/>
      <c r="J332" s="559"/>
      <c r="K332" s="1978"/>
    </row>
    <row r="333" spans="1:11">
      <c r="A333" s="554"/>
      <c r="B333" s="5891"/>
      <c r="C333" s="532"/>
      <c r="D333" s="576"/>
      <c r="E333" s="582"/>
      <c r="F333" s="577"/>
      <c r="G333" s="577"/>
      <c r="H333" s="600"/>
      <c r="I333" s="577"/>
      <c r="J333" s="585">
        <v>1500</v>
      </c>
      <c r="K333" s="1978">
        <f>K331+J333</f>
        <v>18489785</v>
      </c>
    </row>
    <row r="334" spans="1:11">
      <c r="A334" s="557"/>
      <c r="B334" s="5892"/>
      <c r="C334" s="474" t="s">
        <v>815</v>
      </c>
      <c r="D334" s="6418" t="s">
        <v>46</v>
      </c>
      <c r="E334" s="6420"/>
      <c r="F334" s="6422"/>
      <c r="G334" s="6422"/>
      <c r="H334" s="537"/>
      <c r="I334" s="6422">
        <v>5381005</v>
      </c>
      <c r="J334" s="595"/>
      <c r="K334" s="1977">
        <f>K333-I334</f>
        <v>13108780</v>
      </c>
    </row>
    <row r="335" spans="1:11">
      <c r="A335" s="554"/>
      <c r="B335" s="5893"/>
      <c r="C335" s="477" t="s">
        <v>889</v>
      </c>
      <c r="D335" s="6419"/>
      <c r="E335" s="6421"/>
      <c r="F335" s="6423"/>
      <c r="G335" s="6423"/>
      <c r="H335" s="515"/>
      <c r="I335" s="6423"/>
      <c r="J335" s="559"/>
      <c r="K335" s="1978"/>
    </row>
    <row r="336" spans="1:11">
      <c r="A336" s="554"/>
      <c r="B336" s="5891"/>
      <c r="C336" s="532"/>
      <c r="D336" s="576"/>
      <c r="E336" s="582"/>
      <c r="F336" s="600"/>
      <c r="G336" s="600"/>
      <c r="H336" s="600"/>
      <c r="I336" s="600"/>
      <c r="J336" s="604">
        <v>1800</v>
      </c>
      <c r="K336" s="1978">
        <f>K334+J336</f>
        <v>13110580</v>
      </c>
    </row>
    <row r="337" spans="1:11">
      <c r="A337" s="557"/>
      <c r="B337" s="5892"/>
      <c r="C337" s="556" t="s">
        <v>1710</v>
      </c>
      <c r="D337" s="485" t="s">
        <v>46</v>
      </c>
      <c r="E337" s="6420"/>
      <c r="F337" s="6427"/>
      <c r="G337" s="6422"/>
      <c r="H337" s="6422"/>
      <c r="I337" s="6422">
        <v>255140</v>
      </c>
      <c r="J337" s="595"/>
      <c r="K337" s="1977">
        <f>K336-I337</f>
        <v>12855440</v>
      </c>
    </row>
    <row r="338" spans="1:11">
      <c r="A338" s="554"/>
      <c r="B338" s="5893"/>
      <c r="C338" s="555" t="s">
        <v>1772</v>
      </c>
      <c r="D338" s="486"/>
      <c r="E338" s="6421"/>
      <c r="F338" s="6423"/>
      <c r="G338" s="6423"/>
      <c r="H338" s="6423"/>
      <c r="I338" s="6423"/>
      <c r="J338" s="559"/>
      <c r="K338" s="1978"/>
    </row>
    <row r="339" spans="1:11">
      <c r="A339" s="554"/>
      <c r="B339" s="5891"/>
      <c r="C339" s="532"/>
      <c r="D339" s="576"/>
      <c r="E339" s="582"/>
      <c r="F339" s="575"/>
      <c r="G339" s="577"/>
      <c r="H339" s="600"/>
      <c r="I339" s="577"/>
      <c r="J339" s="585">
        <v>1500</v>
      </c>
      <c r="K339" s="1978">
        <f>K337+J339</f>
        <v>12856940</v>
      </c>
    </row>
    <row r="340" spans="1:11">
      <c r="A340" s="557"/>
      <c r="B340" s="5892"/>
      <c r="C340" s="556" t="s">
        <v>869</v>
      </c>
      <c r="D340" s="485" t="s">
        <v>46</v>
      </c>
      <c r="E340" s="974"/>
      <c r="F340" s="6427"/>
      <c r="G340" s="6422"/>
      <c r="H340" s="6422"/>
      <c r="I340" s="6422">
        <v>144442</v>
      </c>
      <c r="J340" s="595"/>
      <c r="K340" s="1977">
        <f>K339-I340</f>
        <v>12712498</v>
      </c>
    </row>
    <row r="341" spans="1:11">
      <c r="A341" s="554"/>
      <c r="B341" s="5893"/>
      <c r="C341" s="555" t="s">
        <v>1775</v>
      </c>
      <c r="D341" s="519"/>
      <c r="E341" s="6421"/>
      <c r="F341" s="6423"/>
      <c r="G341" s="6423"/>
      <c r="H341" s="6423"/>
      <c r="I341" s="6423"/>
      <c r="J341" s="559"/>
      <c r="K341" s="1978"/>
    </row>
    <row r="342" spans="1:11">
      <c r="A342" s="554"/>
      <c r="B342" s="5891"/>
      <c r="C342" s="532"/>
      <c r="D342" s="576"/>
      <c r="E342" s="582"/>
      <c r="F342" s="575"/>
      <c r="G342" s="600"/>
      <c r="H342" s="600"/>
      <c r="I342" s="577"/>
      <c r="J342" s="585">
        <v>1650</v>
      </c>
      <c r="K342" s="1978">
        <f>K340+J342</f>
        <v>12714148</v>
      </c>
    </row>
    <row r="343" spans="1:11">
      <c r="A343" s="557"/>
      <c r="B343" s="5892"/>
      <c r="C343" s="556" t="s">
        <v>869</v>
      </c>
      <c r="D343" s="485" t="s">
        <v>46</v>
      </c>
      <c r="E343" s="6420"/>
      <c r="F343" s="6427"/>
      <c r="G343" s="6422"/>
      <c r="H343" s="6422"/>
      <c r="I343" s="6422">
        <v>105463</v>
      </c>
      <c r="J343" s="595"/>
      <c r="K343" s="1977">
        <f>K342-I343</f>
        <v>12608685</v>
      </c>
    </row>
    <row r="344" spans="1:11">
      <c r="A344" s="554"/>
      <c r="B344" s="5893"/>
      <c r="C344" s="555" t="s">
        <v>1776</v>
      </c>
      <c r="D344" s="519"/>
      <c r="E344" s="6421"/>
      <c r="F344" s="6423"/>
      <c r="G344" s="6423"/>
      <c r="H344" s="6423"/>
      <c r="I344" s="6423"/>
      <c r="J344" s="559"/>
      <c r="K344" s="1978"/>
    </row>
    <row r="345" spans="1:11">
      <c r="A345" s="554"/>
      <c r="B345" s="5891"/>
      <c r="C345" s="532"/>
      <c r="D345" s="576"/>
      <c r="E345" s="582"/>
      <c r="F345" s="575"/>
      <c r="G345" s="575"/>
      <c r="H345" s="600"/>
      <c r="I345" s="577"/>
      <c r="J345" s="585">
        <v>1650</v>
      </c>
      <c r="K345" s="1978">
        <f>K343+J345</f>
        <v>12610335</v>
      </c>
    </row>
    <row r="346" spans="1:11">
      <c r="A346" s="557"/>
      <c r="B346" s="5892"/>
      <c r="C346" s="556" t="s">
        <v>869</v>
      </c>
      <c r="D346" s="485" t="s">
        <v>46</v>
      </c>
      <c r="E346" s="6420"/>
      <c r="F346" s="6427"/>
      <c r="G346" s="6422"/>
      <c r="H346" s="534"/>
      <c r="I346" s="6422">
        <v>834532</v>
      </c>
      <c r="J346" s="595"/>
      <c r="K346" s="1977">
        <f>K345-I346</f>
        <v>11775803</v>
      </c>
    </row>
    <row r="347" spans="1:11">
      <c r="A347" s="554"/>
      <c r="B347" s="5893"/>
      <c r="C347" s="555" t="s">
        <v>1777</v>
      </c>
      <c r="D347" s="519"/>
      <c r="E347" s="6421"/>
      <c r="F347" s="6423"/>
      <c r="G347" s="6423"/>
      <c r="H347" s="515"/>
      <c r="I347" s="6423"/>
      <c r="J347" s="559"/>
      <c r="K347" s="1978"/>
    </row>
    <row r="348" spans="1:11">
      <c r="A348" s="554"/>
      <c r="B348" s="5891"/>
      <c r="C348" s="532"/>
      <c r="D348" s="576"/>
      <c r="E348" s="582"/>
      <c r="F348" s="577"/>
      <c r="G348" s="577"/>
      <c r="H348" s="600"/>
      <c r="I348" s="577"/>
      <c r="J348" s="585">
        <v>1650</v>
      </c>
      <c r="K348" s="1978">
        <f>K346+J348</f>
        <v>11777453</v>
      </c>
    </row>
    <row r="349" spans="1:11">
      <c r="A349" s="557"/>
      <c r="B349" s="5892"/>
      <c r="C349" s="556" t="s">
        <v>2326</v>
      </c>
      <c r="D349" s="485" t="s">
        <v>46</v>
      </c>
      <c r="E349" s="974"/>
      <c r="F349" s="6427"/>
      <c r="G349" s="6422"/>
      <c r="H349" s="6422"/>
      <c r="I349" s="6422">
        <v>176360</v>
      </c>
      <c r="J349" s="595"/>
      <c r="K349" s="1977">
        <f>K348-I349</f>
        <v>11601093</v>
      </c>
    </row>
    <row r="350" spans="1:11">
      <c r="A350" s="554"/>
      <c r="B350" s="5893"/>
      <c r="C350" s="555" t="s">
        <v>1779</v>
      </c>
      <c r="D350" s="6419"/>
      <c r="E350" s="6426"/>
      <c r="F350" s="6423"/>
      <c r="G350" s="6423"/>
      <c r="H350" s="6423"/>
      <c r="I350" s="6423"/>
      <c r="J350" s="559"/>
      <c r="K350" s="1978"/>
    </row>
    <row r="351" spans="1:11">
      <c r="A351" s="554"/>
      <c r="B351" s="5891"/>
      <c r="C351" s="532"/>
      <c r="D351" s="576"/>
      <c r="E351" s="582"/>
      <c r="F351" s="575"/>
      <c r="G351" s="575"/>
      <c r="H351" s="600"/>
      <c r="I351" s="577"/>
      <c r="J351" s="585">
        <v>1650</v>
      </c>
      <c r="K351" s="1978">
        <f>K349+J351</f>
        <v>11602743</v>
      </c>
    </row>
    <row r="352" spans="1:11">
      <c r="A352" s="557"/>
      <c r="B352" s="5892"/>
      <c r="C352" s="556" t="s">
        <v>2327</v>
      </c>
      <c r="D352" s="485" t="s">
        <v>46</v>
      </c>
      <c r="E352" s="1136"/>
      <c r="F352" s="6427"/>
      <c r="G352" s="6422"/>
      <c r="H352" s="534"/>
      <c r="I352" s="6422">
        <v>38860</v>
      </c>
      <c r="J352" s="464"/>
      <c r="K352" s="1977">
        <f>K351-I352</f>
        <v>11563883</v>
      </c>
    </row>
    <row r="353" spans="1:11">
      <c r="A353" s="554"/>
      <c r="B353" s="5893"/>
      <c r="C353" s="555" t="s">
        <v>1780</v>
      </c>
      <c r="D353" s="6419"/>
      <c r="E353" s="6426"/>
      <c r="F353" s="6423"/>
      <c r="G353" s="6423"/>
      <c r="H353" s="515"/>
      <c r="I353" s="6423"/>
      <c r="J353" s="559"/>
      <c r="K353" s="1978"/>
    </row>
    <row r="354" spans="1:11">
      <c r="A354" s="554"/>
      <c r="B354" s="5891"/>
      <c r="C354" s="532"/>
      <c r="D354" s="576"/>
      <c r="E354" s="582"/>
      <c r="F354" s="577"/>
      <c r="G354" s="577"/>
      <c r="H354" s="600"/>
      <c r="I354" s="577"/>
      <c r="J354" s="585">
        <v>1650</v>
      </c>
      <c r="K354" s="2080">
        <f>K352+J354</f>
        <v>11565533</v>
      </c>
    </row>
    <row r="355" spans="1:11">
      <c r="A355" s="557"/>
      <c r="B355" s="5892"/>
      <c r="C355" s="665" t="s">
        <v>815</v>
      </c>
      <c r="D355" s="6430" t="s">
        <v>2152</v>
      </c>
      <c r="E355" s="6431"/>
      <c r="F355" s="6427"/>
      <c r="G355" s="6422"/>
      <c r="H355" s="1975">
        <v>666304</v>
      </c>
      <c r="I355" s="1975"/>
      <c r="J355" s="595"/>
      <c r="K355" s="1977">
        <f>K354-H355</f>
        <v>10899229</v>
      </c>
    </row>
    <row r="356" spans="1:11">
      <c r="A356" s="554"/>
      <c r="B356" s="5893"/>
      <c r="C356" s="538" t="s">
        <v>1954</v>
      </c>
      <c r="D356" s="6419"/>
      <c r="E356" s="6421"/>
      <c r="F356" s="6423"/>
      <c r="G356" s="6423"/>
      <c r="H356" s="1976"/>
      <c r="I356" s="1976"/>
      <c r="J356" s="595"/>
      <c r="K356" s="1978"/>
    </row>
    <row r="357" spans="1:11">
      <c r="A357" s="554"/>
      <c r="B357" s="5891"/>
      <c r="C357" s="528"/>
      <c r="D357" s="576"/>
      <c r="E357" s="582"/>
      <c r="F357" s="577"/>
      <c r="G357" s="577"/>
      <c r="H357" s="2034"/>
      <c r="I357" s="2034"/>
      <c r="J357" s="585">
        <v>1800</v>
      </c>
      <c r="K357" s="1978">
        <f>K355+J357</f>
        <v>10901029</v>
      </c>
    </row>
    <row r="358" spans="1:11">
      <c r="A358" s="525"/>
      <c r="B358" s="5892"/>
      <c r="C358" s="457" t="s">
        <v>781</v>
      </c>
      <c r="D358" s="6418" t="s">
        <v>2152</v>
      </c>
      <c r="E358" s="1796"/>
      <c r="F358" s="6422"/>
      <c r="G358" s="1960"/>
      <c r="H358" s="537">
        <v>147390</v>
      </c>
      <c r="I358" s="6422"/>
      <c r="J358" s="595"/>
      <c r="K358" s="1977">
        <f>K357-H358</f>
        <v>10753639</v>
      </c>
    </row>
    <row r="359" spans="1:11">
      <c r="A359" s="554"/>
      <c r="B359" s="5893"/>
      <c r="C359" s="3250" t="s">
        <v>1828</v>
      </c>
      <c r="D359" s="6430"/>
      <c r="E359" s="6431"/>
      <c r="F359" s="6427"/>
      <c r="G359" s="6427"/>
      <c r="H359" s="3253"/>
      <c r="I359" s="6427"/>
      <c r="J359" s="595"/>
      <c r="K359" s="1978"/>
    </row>
    <row r="360" spans="1:11">
      <c r="A360" s="554"/>
      <c r="B360" s="5891"/>
      <c r="C360" s="532"/>
      <c r="D360" s="576"/>
      <c r="E360" s="582"/>
      <c r="F360" s="575"/>
      <c r="G360" s="575"/>
      <c r="H360" s="2200"/>
      <c r="I360" s="575"/>
      <c r="J360" s="585">
        <v>1500</v>
      </c>
      <c r="K360" s="2035">
        <f>K358+J360</f>
        <v>10755139</v>
      </c>
    </row>
    <row r="361" spans="1:11">
      <c r="A361" s="557"/>
      <c r="B361" s="5892"/>
      <c r="C361" s="556" t="s">
        <v>1109</v>
      </c>
      <c r="D361" s="6418" t="s">
        <v>1312</v>
      </c>
      <c r="E361" s="6420" t="s">
        <v>1326</v>
      </c>
      <c r="F361" s="6422"/>
      <c r="G361" s="6424">
        <v>502500</v>
      </c>
      <c r="H361" s="534"/>
      <c r="I361" s="6422"/>
      <c r="J361" s="595"/>
      <c r="K361" s="1977">
        <f>K360-G361</f>
        <v>10252639</v>
      </c>
    </row>
    <row r="362" spans="1:11">
      <c r="A362" s="554"/>
      <c r="B362" s="5893"/>
      <c r="C362" s="555" t="s">
        <v>1311</v>
      </c>
      <c r="D362" s="6419" t="s">
        <v>1313</v>
      </c>
      <c r="E362" s="6421"/>
      <c r="F362" s="6423"/>
      <c r="G362" s="6425"/>
      <c r="H362" s="515"/>
      <c r="I362" s="6423"/>
      <c r="J362" s="559"/>
      <c r="K362" s="1978"/>
    </row>
    <row r="363" spans="1:11">
      <c r="A363" s="554"/>
      <c r="B363" s="533"/>
      <c r="C363" s="532"/>
      <c r="D363" s="576"/>
      <c r="E363" s="584"/>
      <c r="F363" s="600"/>
      <c r="G363" s="600"/>
      <c r="H363" s="600"/>
      <c r="I363" s="600"/>
      <c r="J363" s="604">
        <v>1800</v>
      </c>
      <c r="K363" s="1978">
        <f>K361+J363</f>
        <v>10254439</v>
      </c>
    </row>
    <row r="364" spans="1:11">
      <c r="A364" s="9515"/>
      <c r="B364" s="5892"/>
      <c r="C364" s="556" t="s">
        <v>869</v>
      </c>
      <c r="D364" s="485" t="s">
        <v>46</v>
      </c>
      <c r="E364" s="6420"/>
      <c r="F364" s="6422"/>
      <c r="G364" s="6422"/>
      <c r="H364" s="6422">
        <v>564788</v>
      </c>
      <c r="I364" s="6422"/>
      <c r="J364" s="595"/>
      <c r="K364" s="1977">
        <f>K363-H364</f>
        <v>9689651</v>
      </c>
    </row>
    <row r="365" spans="1:11">
      <c r="A365" s="9516"/>
      <c r="B365" s="5893"/>
      <c r="C365" s="555" t="s">
        <v>1778</v>
      </c>
      <c r="D365" s="519" t="s">
        <v>2084</v>
      </c>
      <c r="E365" s="6421"/>
      <c r="F365" s="6423"/>
      <c r="G365" s="6423"/>
      <c r="H365" s="515"/>
      <c r="I365" s="6423"/>
      <c r="J365" s="559"/>
      <c r="K365" s="1978"/>
    </row>
    <row r="366" spans="1:11">
      <c r="A366" s="554"/>
      <c r="B366" s="5891"/>
      <c r="C366" s="532"/>
      <c r="D366" s="576"/>
      <c r="E366" s="582"/>
      <c r="F366" s="577"/>
      <c r="G366" s="577"/>
      <c r="H366" s="600"/>
      <c r="I366" s="577"/>
      <c r="J366" s="585">
        <v>1650</v>
      </c>
      <c r="K366" s="1978">
        <f>K364+J366</f>
        <v>9691301</v>
      </c>
    </row>
    <row r="367" spans="1:11">
      <c r="A367" s="9515"/>
      <c r="B367" s="5892"/>
      <c r="C367" s="556" t="s">
        <v>1109</v>
      </c>
      <c r="D367" s="6418" t="s">
        <v>1591</v>
      </c>
      <c r="E367" s="6420" t="s">
        <v>1601</v>
      </c>
      <c r="F367" s="6422"/>
      <c r="G367" s="6422">
        <v>502500</v>
      </c>
      <c r="H367" s="6422"/>
      <c r="I367" s="6422"/>
      <c r="J367" s="6428"/>
      <c r="K367" s="1977">
        <f>K366-G367</f>
        <v>9188801</v>
      </c>
    </row>
    <row r="368" spans="1:11">
      <c r="A368" s="9516"/>
      <c r="B368" s="5893"/>
      <c r="C368" s="555" t="s">
        <v>1590</v>
      </c>
      <c r="D368" s="6419" t="s">
        <v>956</v>
      </c>
      <c r="E368" s="533"/>
      <c r="F368" s="6423"/>
      <c r="G368" s="6423"/>
      <c r="H368" s="6423"/>
      <c r="I368" s="6423"/>
      <c r="J368" s="6429"/>
      <c r="K368" s="1978"/>
    </row>
    <row r="369" spans="1:11">
      <c r="A369" s="554"/>
      <c r="B369" s="5891"/>
      <c r="C369" s="532"/>
      <c r="D369" s="576"/>
      <c r="E369" s="582"/>
      <c r="F369" s="575"/>
      <c r="G369" s="575"/>
      <c r="H369" s="586"/>
      <c r="I369" s="575"/>
      <c r="J369" s="604">
        <v>1800</v>
      </c>
      <c r="K369" s="2080">
        <f>K367+J369</f>
        <v>9190601</v>
      </c>
    </row>
    <row r="370" spans="1:11">
      <c r="A370" s="9515"/>
      <c r="B370" s="5892"/>
      <c r="C370" s="457" t="s">
        <v>781</v>
      </c>
      <c r="D370" s="6418" t="s">
        <v>2193</v>
      </c>
      <c r="E370" s="1136"/>
      <c r="F370" s="6422"/>
      <c r="G370" s="6422"/>
      <c r="H370" s="537"/>
      <c r="I370" s="6422">
        <v>22590</v>
      </c>
      <c r="J370" s="595"/>
      <c r="K370" s="1977">
        <f>K369-I370</f>
        <v>9168011</v>
      </c>
    </row>
    <row r="371" spans="1:11">
      <c r="A371" s="9516"/>
      <c r="B371" s="5893"/>
      <c r="C371" s="461" t="s">
        <v>1830</v>
      </c>
      <c r="D371" s="6419" t="s">
        <v>2194</v>
      </c>
      <c r="E371" s="6426"/>
      <c r="F371" s="6423"/>
      <c r="G371" s="6423"/>
      <c r="H371" s="515"/>
      <c r="I371" s="6423"/>
      <c r="J371" s="595"/>
      <c r="K371" s="1978"/>
    </row>
    <row r="372" spans="1:11">
      <c r="A372" s="554"/>
      <c r="B372" s="5891"/>
      <c r="C372" s="532"/>
      <c r="D372" s="576"/>
      <c r="E372" s="582"/>
      <c r="F372" s="577"/>
      <c r="G372" s="577"/>
      <c r="H372" s="600"/>
      <c r="I372" s="577"/>
      <c r="J372" s="585">
        <v>1500</v>
      </c>
      <c r="K372" s="1978">
        <f>K370+J372</f>
        <v>9169511</v>
      </c>
    </row>
    <row r="373" spans="1:11">
      <c r="A373" s="9515"/>
      <c r="B373" s="5892"/>
      <c r="C373" s="457" t="s">
        <v>781</v>
      </c>
      <c r="D373" s="518"/>
      <c r="E373" s="6420"/>
      <c r="F373" s="6422"/>
      <c r="G373" s="6422"/>
      <c r="H373" s="537"/>
      <c r="I373" s="1975">
        <v>24140</v>
      </c>
      <c r="J373" s="464"/>
      <c r="K373" s="1977">
        <f>K372-I373</f>
        <v>9145371</v>
      </c>
    </row>
    <row r="374" spans="1:11">
      <c r="A374" s="9516"/>
      <c r="B374" s="5893"/>
      <c r="C374" s="461" t="s">
        <v>2378</v>
      </c>
      <c r="D374" s="519"/>
      <c r="E374" s="6421"/>
      <c r="F374" s="6423"/>
      <c r="G374" s="6423"/>
      <c r="H374" s="515"/>
      <c r="I374" s="1976"/>
      <c r="J374" s="559"/>
      <c r="K374" s="1978"/>
    </row>
    <row r="375" spans="1:11">
      <c r="A375" s="554"/>
      <c r="B375" s="5891"/>
      <c r="C375" s="532"/>
      <c r="D375" s="576"/>
      <c r="E375" s="582"/>
      <c r="F375" s="577"/>
      <c r="G375" s="577"/>
      <c r="H375" s="600"/>
      <c r="I375" s="577"/>
      <c r="J375" s="585">
        <v>1500</v>
      </c>
      <c r="K375" s="1978">
        <f>K373+J375</f>
        <v>9146871</v>
      </c>
    </row>
    <row r="376" spans="1:11">
      <c r="A376" s="9515"/>
      <c r="B376" s="5892"/>
      <c r="C376" s="457" t="s">
        <v>781</v>
      </c>
      <c r="D376" s="6418"/>
      <c r="E376" s="974"/>
      <c r="F376" s="6422"/>
      <c r="G376" s="6422"/>
      <c r="H376" s="537"/>
      <c r="I376" s="6422">
        <v>56640</v>
      </c>
      <c r="J376" s="595"/>
      <c r="K376" s="1977">
        <f>K375-I376</f>
        <v>9090231</v>
      </c>
    </row>
    <row r="377" spans="1:11">
      <c r="A377" s="9516"/>
      <c r="B377" s="5893"/>
      <c r="C377" s="461" t="s">
        <v>2379</v>
      </c>
      <c r="D377" s="6419"/>
      <c r="E377" s="6426"/>
      <c r="F377" s="6423"/>
      <c r="G377" s="6423"/>
      <c r="H377" s="515"/>
      <c r="I377" s="6423"/>
      <c r="J377" s="595"/>
      <c r="K377" s="1978"/>
    </row>
    <row r="378" spans="1:11">
      <c r="A378" s="554"/>
      <c r="B378" s="533"/>
      <c r="C378" s="532"/>
      <c r="D378" s="576"/>
      <c r="E378" s="582"/>
      <c r="F378" s="575"/>
      <c r="G378" s="575"/>
      <c r="H378" s="2200"/>
      <c r="I378" s="575"/>
      <c r="J378" s="585">
        <v>1500</v>
      </c>
      <c r="K378" s="2035">
        <f>K376+J378</f>
        <v>9091731</v>
      </c>
    </row>
    <row r="379" spans="1:11">
      <c r="A379" s="9515"/>
      <c r="B379" s="5892" t="s">
        <v>2395</v>
      </c>
      <c r="C379" s="556" t="s">
        <v>1109</v>
      </c>
      <c r="D379" s="6438" t="s">
        <v>1112</v>
      </c>
      <c r="E379" s="974" t="s">
        <v>1114</v>
      </c>
      <c r="F379" s="6434"/>
      <c r="G379" s="6434">
        <v>502500</v>
      </c>
      <c r="H379" s="537"/>
      <c r="I379" s="1975"/>
      <c r="J379" s="595"/>
      <c r="K379" s="1977">
        <f>K378-G379</f>
        <v>8589231</v>
      </c>
    </row>
    <row r="380" spans="1:11">
      <c r="A380" s="9516"/>
      <c r="B380" s="5893"/>
      <c r="C380" s="555" t="s">
        <v>1111</v>
      </c>
      <c r="D380" s="6439" t="s">
        <v>1113</v>
      </c>
      <c r="E380" s="6440"/>
      <c r="F380" s="6435"/>
      <c r="G380" s="6435"/>
      <c r="H380" s="515"/>
      <c r="I380" s="1976"/>
      <c r="J380" s="595"/>
      <c r="K380" s="1978"/>
    </row>
    <row r="381" spans="1:11">
      <c r="A381" s="554"/>
      <c r="B381" s="5893"/>
      <c r="C381" s="532"/>
      <c r="D381" s="576"/>
      <c r="E381" s="582"/>
      <c r="F381" s="575"/>
      <c r="G381" s="575"/>
      <c r="H381" s="586"/>
      <c r="I381" s="2196"/>
      <c r="J381" s="585">
        <v>1800</v>
      </c>
      <c r="K381" s="1978">
        <f>K379+J381</f>
        <v>8591031</v>
      </c>
    </row>
    <row r="382" spans="1:11">
      <c r="A382" s="9515"/>
      <c r="B382" s="5892"/>
      <c r="C382" s="556" t="s">
        <v>1710</v>
      </c>
      <c r="D382" s="485"/>
      <c r="E382" s="6436"/>
      <c r="F382" s="6443"/>
      <c r="G382" s="6434"/>
      <c r="H382" s="6434"/>
      <c r="I382" s="6434">
        <v>50940</v>
      </c>
      <c r="J382" s="595"/>
      <c r="K382" s="1977">
        <f>K381-I382</f>
        <v>8540091</v>
      </c>
    </row>
    <row r="383" spans="1:11">
      <c r="A383" s="9516"/>
      <c r="B383" s="5893"/>
      <c r="C383" s="555" t="s">
        <v>2333</v>
      </c>
      <c r="D383" s="486"/>
      <c r="E383" s="6437"/>
      <c r="F383" s="6435"/>
      <c r="G383" s="6435"/>
      <c r="H383" s="6435"/>
      <c r="I383" s="6435"/>
      <c r="J383" s="559"/>
      <c r="K383" s="1978"/>
    </row>
    <row r="384" spans="1:11">
      <c r="A384" s="554"/>
      <c r="B384" s="5893"/>
      <c r="C384" s="532"/>
      <c r="D384" s="576"/>
      <c r="E384" s="582"/>
      <c r="F384" s="575"/>
      <c r="G384" s="577"/>
      <c r="H384" s="600"/>
      <c r="I384" s="577"/>
      <c r="J384" s="585">
        <v>1500</v>
      </c>
      <c r="K384" s="1978">
        <f>K382+J384</f>
        <v>8541591</v>
      </c>
    </row>
    <row r="385" spans="1:11">
      <c r="A385" s="9515"/>
      <c r="B385" s="5892"/>
      <c r="C385" s="556" t="s">
        <v>1716</v>
      </c>
      <c r="D385" s="5910"/>
      <c r="E385" s="5911"/>
      <c r="F385" s="5912"/>
      <c r="G385" s="5888"/>
      <c r="H385" s="5888"/>
      <c r="I385" s="5888">
        <v>48800</v>
      </c>
      <c r="J385" s="923"/>
      <c r="K385" s="1977">
        <f>K384-I385</f>
        <v>8492791</v>
      </c>
    </row>
    <row r="386" spans="1:11">
      <c r="A386" s="9516"/>
      <c r="B386" s="5893"/>
      <c r="C386" s="555" t="s">
        <v>2396</v>
      </c>
      <c r="D386" s="5896"/>
      <c r="E386" s="5893"/>
      <c r="F386" s="5889"/>
      <c r="G386" s="5889"/>
      <c r="H386" s="5889"/>
      <c r="I386" s="5889"/>
      <c r="J386" s="460"/>
      <c r="K386" s="1978"/>
    </row>
    <row r="387" spans="1:11">
      <c r="A387" s="554"/>
      <c r="B387" s="5891"/>
      <c r="C387" s="532"/>
      <c r="D387" s="528"/>
      <c r="E387" s="584"/>
      <c r="F387" s="577"/>
      <c r="G387" s="577"/>
      <c r="H387" s="600"/>
      <c r="I387" s="600"/>
      <c r="J387" s="585">
        <v>750</v>
      </c>
      <c r="K387" s="1978">
        <f>K385+J387</f>
        <v>8493541</v>
      </c>
    </row>
    <row r="388" spans="1:11">
      <c r="A388" s="9515"/>
      <c r="B388" s="5892"/>
      <c r="C388" s="556" t="s">
        <v>1716</v>
      </c>
      <c r="D388" s="6441"/>
      <c r="E388" s="6442"/>
      <c r="F388" s="6443"/>
      <c r="G388" s="6434"/>
      <c r="H388" s="6434"/>
      <c r="I388" s="6434">
        <v>239000</v>
      </c>
      <c r="J388" s="923"/>
      <c r="K388" s="1977">
        <f>K387-I388</f>
        <v>8254541</v>
      </c>
    </row>
    <row r="389" spans="1:11">
      <c r="A389" s="9516"/>
      <c r="B389" s="5893"/>
      <c r="C389" s="555" t="s">
        <v>2396</v>
      </c>
      <c r="D389" s="6439"/>
      <c r="E389" s="6437"/>
      <c r="F389" s="6435"/>
      <c r="G389" s="6435"/>
      <c r="H389" s="6435"/>
      <c r="I389" s="6435"/>
      <c r="J389" s="460"/>
      <c r="K389" s="1978"/>
    </row>
    <row r="390" spans="1:11">
      <c r="A390" s="554"/>
      <c r="B390" s="5893"/>
      <c r="C390" s="532"/>
      <c r="D390" s="528"/>
      <c r="E390" s="584"/>
      <c r="F390" s="577"/>
      <c r="G390" s="577"/>
      <c r="H390" s="600"/>
      <c r="I390" s="600"/>
      <c r="J390" s="585">
        <v>750</v>
      </c>
      <c r="K390" s="1978">
        <f>K388+J390</f>
        <v>8255291</v>
      </c>
    </row>
    <row r="391" spans="1:11">
      <c r="A391" s="9515"/>
      <c r="B391" s="5892"/>
      <c r="C391" s="556" t="s">
        <v>1716</v>
      </c>
      <c r="D391" s="6441"/>
      <c r="E391" s="6442"/>
      <c r="F391" s="6443"/>
      <c r="G391" s="6434"/>
      <c r="H391" s="6434"/>
      <c r="I391" s="6434">
        <v>48800</v>
      </c>
      <c r="J391" s="923"/>
      <c r="K391" s="1977">
        <f>K390-I391</f>
        <v>8206491</v>
      </c>
    </row>
    <row r="392" spans="1:11">
      <c r="A392" s="9516"/>
      <c r="B392" s="5893"/>
      <c r="C392" s="555" t="s">
        <v>2396</v>
      </c>
      <c r="D392" s="6439"/>
      <c r="E392" s="6437"/>
      <c r="F392" s="6435"/>
      <c r="G392" s="6435"/>
      <c r="H392" s="6435"/>
      <c r="I392" s="6435"/>
      <c r="J392" s="460"/>
      <c r="K392" s="1978"/>
    </row>
    <row r="393" spans="1:11">
      <c r="A393" s="554"/>
      <c r="B393" s="5891"/>
      <c r="C393" s="532"/>
      <c r="D393" s="528"/>
      <c r="E393" s="584"/>
      <c r="F393" s="577"/>
      <c r="G393" s="577"/>
      <c r="H393" s="600"/>
      <c r="I393" s="600"/>
      <c r="J393" s="585">
        <v>750</v>
      </c>
      <c r="K393" s="1978">
        <f>K391+J393</f>
        <v>8207241</v>
      </c>
    </row>
    <row r="394" spans="1:11">
      <c r="A394" s="9515"/>
      <c r="B394" s="5892"/>
      <c r="C394" s="556" t="s">
        <v>1716</v>
      </c>
      <c r="D394" s="6441"/>
      <c r="E394" s="6442"/>
      <c r="F394" s="6443"/>
      <c r="G394" s="6434"/>
      <c r="H394" s="6434"/>
      <c r="I394" s="6434">
        <v>41300</v>
      </c>
      <c r="J394" s="923"/>
      <c r="K394" s="1977">
        <f>K393-I394</f>
        <v>8165941</v>
      </c>
    </row>
    <row r="395" spans="1:11">
      <c r="A395" s="9516"/>
      <c r="B395" s="5893"/>
      <c r="C395" s="555" t="s">
        <v>2396</v>
      </c>
      <c r="D395" s="6439"/>
      <c r="E395" s="6437"/>
      <c r="F395" s="6435"/>
      <c r="G395" s="6435"/>
      <c r="H395" s="6435"/>
      <c r="I395" s="6435"/>
      <c r="J395" s="460"/>
      <c r="K395" s="1978"/>
    </row>
    <row r="396" spans="1:11">
      <c r="A396" s="554"/>
      <c r="B396" s="5893"/>
      <c r="C396" s="532"/>
      <c r="D396" s="528"/>
      <c r="E396" s="584"/>
      <c r="F396" s="577"/>
      <c r="G396" s="577"/>
      <c r="H396" s="600"/>
      <c r="I396" s="600"/>
      <c r="J396" s="585">
        <v>750</v>
      </c>
      <c r="K396" s="1978">
        <f>K394+J396</f>
        <v>8166691</v>
      </c>
    </row>
    <row r="397" spans="1:11">
      <c r="A397" s="9515"/>
      <c r="B397" s="5892"/>
      <c r="C397" s="556" t="s">
        <v>1109</v>
      </c>
      <c r="D397" s="6438" t="s">
        <v>1049</v>
      </c>
      <c r="E397" s="6436" t="s">
        <v>126</v>
      </c>
      <c r="F397" s="6434"/>
      <c r="G397" s="6434">
        <v>502500</v>
      </c>
      <c r="H397" s="6434"/>
      <c r="I397" s="6434"/>
      <c r="J397" s="6444"/>
      <c r="K397" s="1977">
        <f>K396-G397</f>
        <v>7664191</v>
      </c>
    </row>
    <row r="398" spans="1:11">
      <c r="A398" s="9516"/>
      <c r="B398" s="5893"/>
      <c r="C398" s="555" t="s">
        <v>1048</v>
      </c>
      <c r="D398" s="6439" t="s">
        <v>956</v>
      </c>
      <c r="E398" s="6437"/>
      <c r="F398" s="6435"/>
      <c r="G398" s="6435"/>
      <c r="H398" s="6435"/>
      <c r="I398" s="6435"/>
      <c r="J398" s="6445"/>
      <c r="K398" s="1978"/>
    </row>
    <row r="399" spans="1:11">
      <c r="A399" s="554"/>
      <c r="B399" s="5891"/>
      <c r="C399" s="532"/>
      <c r="D399" s="576"/>
      <c r="E399" s="582"/>
      <c r="F399" s="577"/>
      <c r="G399" s="577"/>
      <c r="H399" s="600"/>
      <c r="I399" s="577"/>
      <c r="J399" s="585">
        <v>1800</v>
      </c>
      <c r="K399" s="1978">
        <f>K397+J399</f>
        <v>7665991</v>
      </c>
    </row>
    <row r="400" spans="1:11">
      <c r="A400" s="9515"/>
      <c r="B400" s="5892" t="s">
        <v>2397</v>
      </c>
      <c r="C400" s="517" t="s">
        <v>815</v>
      </c>
      <c r="D400" s="6446" t="s">
        <v>1121</v>
      </c>
      <c r="E400" s="6458" t="s">
        <v>43</v>
      </c>
      <c r="F400" s="6450"/>
      <c r="G400" s="6452">
        <v>542877</v>
      </c>
      <c r="H400" s="6450"/>
      <c r="I400" s="6450"/>
      <c r="J400" s="6456"/>
      <c r="K400" s="1977">
        <f>K399-G400</f>
        <v>7123114</v>
      </c>
    </row>
    <row r="401" spans="1:11">
      <c r="A401" s="9516"/>
      <c r="B401" s="5893"/>
      <c r="C401" s="555" t="s">
        <v>2362</v>
      </c>
      <c r="D401" s="6447" t="s">
        <v>1878</v>
      </c>
      <c r="E401" s="6459"/>
      <c r="F401" s="6451"/>
      <c r="G401" s="6453"/>
      <c r="H401" s="6451"/>
      <c r="I401" s="6451"/>
      <c r="J401" s="6457"/>
      <c r="K401" s="1978"/>
    </row>
    <row r="402" spans="1:11">
      <c r="A402" s="554"/>
      <c r="B402" s="5893"/>
      <c r="C402" s="532"/>
      <c r="D402" s="576"/>
      <c r="E402" s="582"/>
      <c r="F402" s="577"/>
      <c r="G402" s="577"/>
      <c r="H402" s="600"/>
      <c r="I402" s="577"/>
      <c r="J402" s="604">
        <v>1800</v>
      </c>
      <c r="K402" s="1978">
        <f>K400+J402</f>
        <v>7124914</v>
      </c>
    </row>
    <row r="403" spans="1:11">
      <c r="A403" s="9515"/>
      <c r="B403" s="5892"/>
      <c r="C403" s="517" t="s">
        <v>1710</v>
      </c>
      <c r="D403" s="6446" t="s">
        <v>1121</v>
      </c>
      <c r="E403" s="6458" t="s">
        <v>43</v>
      </c>
      <c r="F403" s="6455"/>
      <c r="G403" s="6450">
        <v>15390</v>
      </c>
      <c r="H403" s="537"/>
      <c r="I403" s="6450"/>
      <c r="J403" s="923"/>
      <c r="K403" s="1977">
        <f>K402-G403</f>
        <v>7109524</v>
      </c>
    </row>
    <row r="404" spans="1:11">
      <c r="A404" s="9516"/>
      <c r="B404" s="5893"/>
      <c r="C404" s="555" t="s">
        <v>2363</v>
      </c>
      <c r="D404" s="6447" t="s">
        <v>1878</v>
      </c>
      <c r="E404" s="6459"/>
      <c r="F404" s="6451"/>
      <c r="G404" s="6451"/>
      <c r="H404" s="515"/>
      <c r="I404" s="6451"/>
      <c r="J404" s="460"/>
      <c r="K404" s="1978"/>
    </row>
    <row r="405" spans="1:11">
      <c r="A405" s="554"/>
      <c r="B405" s="5891"/>
      <c r="C405" s="532"/>
      <c r="D405" s="528"/>
      <c r="E405" s="584"/>
      <c r="F405" s="577"/>
      <c r="G405" s="577"/>
      <c r="H405" s="600"/>
      <c r="I405" s="577"/>
      <c r="J405" s="604">
        <v>1500</v>
      </c>
      <c r="K405" s="1978">
        <f>K403+J405</f>
        <v>7111024</v>
      </c>
    </row>
    <row r="406" spans="1:11">
      <c r="A406" s="9515"/>
      <c r="B406" s="5892"/>
      <c r="C406" s="517" t="s">
        <v>1716</v>
      </c>
      <c r="D406" s="6446" t="s">
        <v>1121</v>
      </c>
      <c r="E406" s="6458" t="s">
        <v>43</v>
      </c>
      <c r="F406" s="6455"/>
      <c r="G406" s="6450">
        <v>138300</v>
      </c>
      <c r="H406" s="537"/>
      <c r="I406" s="6450"/>
      <c r="J406" s="923"/>
      <c r="K406" s="1977">
        <f>K405-G406</f>
        <v>6972724</v>
      </c>
    </row>
    <row r="407" spans="1:11">
      <c r="A407" s="9516"/>
      <c r="B407" s="5893"/>
      <c r="C407" s="555" t="s">
        <v>2364</v>
      </c>
      <c r="D407" s="6447" t="s">
        <v>1878</v>
      </c>
      <c r="E407" s="6459"/>
      <c r="F407" s="6451"/>
      <c r="G407" s="6451"/>
      <c r="H407" s="515"/>
      <c r="I407" s="6451"/>
      <c r="J407" s="460"/>
      <c r="K407" s="1978"/>
    </row>
    <row r="408" spans="1:11">
      <c r="A408" s="554"/>
      <c r="B408" s="5893"/>
      <c r="C408" s="532"/>
      <c r="D408" s="528"/>
      <c r="E408" s="584"/>
      <c r="F408" s="577"/>
      <c r="G408" s="577"/>
      <c r="H408" s="600"/>
      <c r="I408" s="577"/>
      <c r="J408" s="604">
        <v>750</v>
      </c>
      <c r="K408" s="1978">
        <f>K406+J408</f>
        <v>6973474</v>
      </c>
    </row>
    <row r="409" spans="1:11">
      <c r="A409" s="9515"/>
      <c r="B409" s="5892"/>
      <c r="C409" s="517" t="s">
        <v>2365</v>
      </c>
      <c r="D409" s="6446" t="s">
        <v>1121</v>
      </c>
      <c r="E409" s="6458" t="s">
        <v>43</v>
      </c>
      <c r="F409" s="6455"/>
      <c r="G409" s="6450">
        <v>33500</v>
      </c>
      <c r="H409" s="537"/>
      <c r="I409" s="6450"/>
      <c r="J409" s="923"/>
      <c r="K409" s="1977">
        <f>K408-G409</f>
        <v>6939974</v>
      </c>
    </row>
    <row r="410" spans="1:11">
      <c r="A410" s="9516"/>
      <c r="B410" s="5893"/>
      <c r="C410" s="555" t="s">
        <v>2366</v>
      </c>
      <c r="D410" s="6447" t="s">
        <v>1878</v>
      </c>
      <c r="E410" s="6459"/>
      <c r="F410" s="6451"/>
      <c r="G410" s="6451"/>
      <c r="H410" s="515"/>
      <c r="I410" s="6451"/>
      <c r="J410" s="460"/>
      <c r="K410" s="1978"/>
    </row>
    <row r="411" spans="1:11">
      <c r="A411" s="554"/>
      <c r="B411" s="5891"/>
      <c r="C411" s="532"/>
      <c r="D411" s="528"/>
      <c r="E411" s="584"/>
      <c r="F411" s="577"/>
      <c r="G411" s="577"/>
      <c r="H411" s="600"/>
      <c r="I411" s="577"/>
      <c r="J411" s="604">
        <v>750</v>
      </c>
      <c r="K411" s="1978">
        <f>K409+J411</f>
        <v>6940724</v>
      </c>
    </row>
    <row r="412" spans="1:11">
      <c r="A412" s="9515"/>
      <c r="B412" s="5892"/>
      <c r="C412" s="474" t="s">
        <v>2331</v>
      </c>
      <c r="D412" s="6446" t="s">
        <v>1121</v>
      </c>
      <c r="E412" s="6458" t="s">
        <v>43</v>
      </c>
      <c r="F412" s="6450"/>
      <c r="G412" s="6450">
        <v>104900</v>
      </c>
      <c r="H412" s="6450"/>
      <c r="I412" s="1975"/>
      <c r="J412" s="595"/>
      <c r="K412" s="1977">
        <f>K411-G412</f>
        <v>6835824</v>
      </c>
    </row>
    <row r="413" spans="1:11">
      <c r="A413" s="9516"/>
      <c r="B413" s="5893"/>
      <c r="C413" s="477" t="s">
        <v>2367</v>
      </c>
      <c r="D413" s="6447" t="s">
        <v>1878</v>
      </c>
      <c r="E413" s="6459"/>
      <c r="F413" s="6451"/>
      <c r="G413" s="6451"/>
      <c r="H413" s="6451"/>
      <c r="I413" s="1976"/>
      <c r="J413" s="595"/>
      <c r="K413" s="1978"/>
    </row>
    <row r="414" spans="1:11">
      <c r="A414" s="554"/>
      <c r="B414" s="5893"/>
      <c r="C414" s="528"/>
      <c r="D414" s="576"/>
      <c r="E414" s="574"/>
      <c r="F414" s="577"/>
      <c r="G414" s="577"/>
      <c r="H414" s="600"/>
      <c r="I414" s="2034"/>
      <c r="J414" s="585">
        <v>1000</v>
      </c>
      <c r="K414" s="1978">
        <f>K412+J414</f>
        <v>6836824</v>
      </c>
    </row>
    <row r="415" spans="1:11">
      <c r="A415" s="9515"/>
      <c r="B415" s="5892"/>
      <c r="C415" s="545" t="s">
        <v>864</v>
      </c>
      <c r="D415" s="6446" t="s">
        <v>1121</v>
      </c>
      <c r="E415" s="6458" t="s">
        <v>43</v>
      </c>
      <c r="F415" s="6450"/>
      <c r="G415" s="6450">
        <v>102500</v>
      </c>
      <c r="H415" s="537"/>
      <c r="I415" s="6450"/>
      <c r="J415" s="595"/>
      <c r="K415" s="1977">
        <f>K414-G415</f>
        <v>6734324</v>
      </c>
    </row>
    <row r="416" spans="1:11">
      <c r="A416" s="9516"/>
      <c r="B416" s="5893"/>
      <c r="C416" s="555" t="s">
        <v>2265</v>
      </c>
      <c r="D416" s="6447" t="s">
        <v>1878</v>
      </c>
      <c r="E416" s="6459"/>
      <c r="F416" s="6451"/>
      <c r="G416" s="6451"/>
      <c r="H416" s="515"/>
      <c r="I416" s="6451"/>
      <c r="J416" s="595"/>
      <c r="K416" s="1978"/>
    </row>
    <row r="417" spans="1:11">
      <c r="A417" s="554"/>
      <c r="B417" s="5893"/>
      <c r="C417" s="532"/>
      <c r="D417" s="576"/>
      <c r="E417" s="582"/>
      <c r="F417" s="577"/>
      <c r="G417" s="577"/>
      <c r="H417" s="600"/>
      <c r="I417" s="577"/>
      <c r="J417" s="585">
        <v>1800</v>
      </c>
      <c r="K417" s="1978">
        <f>K415+J417</f>
        <v>6736124</v>
      </c>
    </row>
    <row r="418" spans="1:11">
      <c r="A418" s="9515"/>
      <c r="B418" s="5892"/>
      <c r="C418" s="562" t="s">
        <v>815</v>
      </c>
      <c r="D418" s="6446" t="s">
        <v>1335</v>
      </c>
      <c r="E418" s="6448"/>
      <c r="F418" s="6450"/>
      <c r="G418" s="6450"/>
      <c r="H418" s="537"/>
      <c r="I418" s="1975">
        <v>195753</v>
      </c>
      <c r="J418" s="595"/>
      <c r="K418" s="1977">
        <f>K417-I418</f>
        <v>6540371</v>
      </c>
    </row>
    <row r="419" spans="1:11">
      <c r="A419" s="9516"/>
      <c r="B419" s="5893"/>
      <c r="C419" s="553" t="s">
        <v>1026</v>
      </c>
      <c r="D419" s="6447" t="s">
        <v>814</v>
      </c>
      <c r="E419" s="6449"/>
      <c r="F419" s="6451"/>
      <c r="G419" s="6451"/>
      <c r="H419" s="515"/>
      <c r="I419" s="1976"/>
      <c r="J419" s="595"/>
      <c r="K419" s="1978"/>
    </row>
    <row r="420" spans="1:11">
      <c r="A420" s="554"/>
      <c r="B420" s="5891"/>
      <c r="C420" s="532"/>
      <c r="D420" s="576"/>
      <c r="E420" s="582"/>
      <c r="F420" s="577"/>
      <c r="G420" s="577"/>
      <c r="H420" s="600"/>
      <c r="I420" s="577"/>
      <c r="J420" s="585">
        <v>1800</v>
      </c>
      <c r="K420" s="1978">
        <f>K418+J420</f>
        <v>6542171</v>
      </c>
    </row>
    <row r="421" spans="1:11">
      <c r="A421" s="9515"/>
      <c r="B421" s="5892"/>
      <c r="C421" s="545" t="s">
        <v>812</v>
      </c>
      <c r="D421" s="518" t="s">
        <v>1335</v>
      </c>
      <c r="E421" s="6448"/>
      <c r="F421" s="6450"/>
      <c r="G421" s="6450"/>
      <c r="H421" s="537"/>
      <c r="I421" s="1975">
        <v>417512</v>
      </c>
      <c r="J421" s="464"/>
      <c r="K421" s="1977">
        <f>K420-I421</f>
        <v>6124659</v>
      </c>
    </row>
    <row r="422" spans="1:11">
      <c r="A422" s="9516"/>
      <c r="B422" s="5893"/>
      <c r="C422" s="553" t="s">
        <v>813</v>
      </c>
      <c r="D422" s="519" t="s">
        <v>814</v>
      </c>
      <c r="E422" s="6449"/>
      <c r="F422" s="6451"/>
      <c r="G422" s="6451"/>
      <c r="H422" s="515"/>
      <c r="I422" s="1976"/>
      <c r="J422" s="559"/>
      <c r="K422" s="1978"/>
    </row>
    <row r="423" spans="1:11">
      <c r="A423" s="554"/>
      <c r="B423" s="5893"/>
      <c r="C423" s="532"/>
      <c r="D423" s="576"/>
      <c r="E423" s="582"/>
      <c r="F423" s="577"/>
      <c r="G423" s="577"/>
      <c r="H423" s="600"/>
      <c r="I423" s="577"/>
      <c r="J423" s="585">
        <v>1800</v>
      </c>
      <c r="K423" s="2195">
        <f>K421+J423</f>
        <v>6126459</v>
      </c>
    </row>
    <row r="424" spans="1:11">
      <c r="A424" s="9515"/>
      <c r="B424" s="5892"/>
      <c r="C424" s="556" t="s">
        <v>815</v>
      </c>
      <c r="D424" s="6446" t="s">
        <v>113</v>
      </c>
      <c r="E424" s="6448" t="s">
        <v>114</v>
      </c>
      <c r="F424" s="6450"/>
      <c r="G424" s="6450"/>
      <c r="H424" s="6450"/>
      <c r="I424" s="6450">
        <v>430189</v>
      </c>
      <c r="J424" s="6475"/>
      <c r="K424" s="6460">
        <f>K423-I424</f>
        <v>5696270</v>
      </c>
    </row>
    <row r="425" spans="1:11">
      <c r="A425" s="9516"/>
      <c r="B425" s="5893"/>
      <c r="C425" s="555" t="s">
        <v>2215</v>
      </c>
      <c r="D425" s="6447" t="s">
        <v>46</v>
      </c>
      <c r="E425" s="6449"/>
      <c r="F425" s="6451"/>
      <c r="G425" s="6451"/>
      <c r="H425" s="6451"/>
      <c r="I425" s="6451"/>
      <c r="J425" s="6476"/>
      <c r="K425" s="6454"/>
    </row>
    <row r="426" spans="1:11">
      <c r="A426" s="554"/>
      <c r="B426" s="5891"/>
      <c r="C426" s="1795"/>
      <c r="D426" s="576"/>
      <c r="E426" s="582"/>
      <c r="F426" s="577"/>
      <c r="G426" s="577"/>
      <c r="H426" s="600"/>
      <c r="I426" s="577"/>
      <c r="J426" s="604">
        <v>1800</v>
      </c>
      <c r="K426" s="1978">
        <f>K424+J426</f>
        <v>5698070</v>
      </c>
    </row>
    <row r="427" spans="1:11">
      <c r="A427" s="9515"/>
      <c r="B427" s="5892"/>
      <c r="C427" s="665" t="s">
        <v>815</v>
      </c>
      <c r="D427" s="666" t="s">
        <v>574</v>
      </c>
      <c r="E427" s="6448" t="s">
        <v>79</v>
      </c>
      <c r="F427" s="6450"/>
      <c r="G427" s="6450"/>
      <c r="H427" s="6450"/>
      <c r="I427" s="6450">
        <v>318121</v>
      </c>
      <c r="J427" s="6450"/>
      <c r="K427" s="1977">
        <f>K426-I427</f>
        <v>5379949</v>
      </c>
    </row>
    <row r="428" spans="1:11">
      <c r="A428" s="9516"/>
      <c r="B428" s="5893"/>
      <c r="C428" s="538" t="s">
        <v>826</v>
      </c>
      <c r="D428" s="667" t="s">
        <v>46</v>
      </c>
      <c r="E428" s="6449"/>
      <c r="F428" s="6451"/>
      <c r="G428" s="6451"/>
      <c r="H428" s="6451"/>
      <c r="I428" s="6451"/>
      <c r="J428" s="6451"/>
      <c r="K428" s="1978"/>
    </row>
    <row r="429" spans="1:11">
      <c r="A429" s="554"/>
      <c r="B429" s="5893"/>
      <c r="C429" s="528"/>
      <c r="D429" s="576"/>
      <c r="E429" s="528"/>
      <c r="F429" s="528"/>
      <c r="G429" s="585"/>
      <c r="H429" s="528"/>
      <c r="I429" s="528"/>
      <c r="J429" s="585">
        <v>1800</v>
      </c>
      <c r="K429" s="2035">
        <f>K427+J429</f>
        <v>5381749</v>
      </c>
    </row>
    <row r="430" spans="1:11">
      <c r="A430" s="9515"/>
      <c r="B430" s="5892" t="s">
        <v>2400</v>
      </c>
      <c r="C430" s="545" t="s">
        <v>2398</v>
      </c>
      <c r="D430" s="518"/>
      <c r="E430" s="5892"/>
      <c r="F430" s="5888"/>
      <c r="G430" s="5888"/>
      <c r="H430" s="537"/>
      <c r="I430" s="1975">
        <v>60140</v>
      </c>
      <c r="J430" s="464"/>
      <c r="K430" s="1977">
        <f>K429-I430</f>
        <v>5321609</v>
      </c>
    </row>
    <row r="431" spans="1:11">
      <c r="A431" s="9516"/>
      <c r="B431" s="5893"/>
      <c r="C431" s="553" t="s">
        <v>2399</v>
      </c>
      <c r="D431" s="519"/>
      <c r="E431" s="5893"/>
      <c r="F431" s="5889"/>
      <c r="G431" s="5889"/>
      <c r="H431" s="515"/>
      <c r="I431" s="1976"/>
      <c r="J431" s="559"/>
      <c r="K431" s="1978"/>
    </row>
    <row r="432" spans="1:11">
      <c r="A432" s="554"/>
      <c r="B432" s="5893"/>
      <c r="C432" s="532"/>
      <c r="D432" s="576"/>
      <c r="E432" s="582"/>
      <c r="F432" s="577"/>
      <c r="G432" s="577"/>
      <c r="H432" s="600"/>
      <c r="I432" s="577"/>
      <c r="J432" s="585">
        <v>1500</v>
      </c>
      <c r="K432" s="1978">
        <f>K430+J432</f>
        <v>5323109</v>
      </c>
    </row>
    <row r="433" spans="1:11">
      <c r="A433" s="9515"/>
      <c r="B433" s="5892"/>
      <c r="C433" s="545" t="s">
        <v>2398</v>
      </c>
      <c r="D433" s="518"/>
      <c r="E433" s="6463"/>
      <c r="F433" s="6461"/>
      <c r="G433" s="6461"/>
      <c r="H433" s="537"/>
      <c r="I433" s="1975">
        <v>39140</v>
      </c>
      <c r="J433" s="464"/>
      <c r="K433" s="1977">
        <f>K432-I433</f>
        <v>5283969</v>
      </c>
    </row>
    <row r="434" spans="1:11">
      <c r="A434" s="9516"/>
      <c r="B434" s="5893"/>
      <c r="C434" s="553" t="s">
        <v>2401</v>
      </c>
      <c r="D434" s="519"/>
      <c r="E434" s="6464"/>
      <c r="F434" s="6462"/>
      <c r="G434" s="6462"/>
      <c r="H434" s="515"/>
      <c r="I434" s="1976"/>
      <c r="J434" s="559"/>
      <c r="K434" s="1978"/>
    </row>
    <row r="435" spans="1:11">
      <c r="A435" s="554"/>
      <c r="B435" s="5891"/>
      <c r="C435" s="532"/>
      <c r="D435" s="576"/>
      <c r="E435" s="582"/>
      <c r="F435" s="577"/>
      <c r="G435" s="577"/>
      <c r="H435" s="600"/>
      <c r="I435" s="577"/>
      <c r="J435" s="585">
        <v>1500</v>
      </c>
      <c r="K435" s="1978">
        <f>K433+J435</f>
        <v>5285469</v>
      </c>
    </row>
    <row r="436" spans="1:11">
      <c r="A436" s="9515"/>
      <c r="B436" s="5892"/>
      <c r="C436" s="556" t="s">
        <v>591</v>
      </c>
      <c r="D436" s="6465"/>
      <c r="E436" s="6467"/>
      <c r="F436" s="6461">
        <v>25000000</v>
      </c>
      <c r="G436" s="5888"/>
      <c r="H436" s="537"/>
      <c r="I436" s="1975"/>
      <c r="J436" s="464"/>
      <c r="K436" s="2032">
        <f>K435+F436</f>
        <v>30285469</v>
      </c>
    </row>
    <row r="437" spans="1:11">
      <c r="A437" s="9516"/>
      <c r="B437" s="5893"/>
      <c r="C437" s="555"/>
      <c r="D437" s="486"/>
      <c r="E437" s="6464"/>
      <c r="F437" s="6469"/>
      <c r="G437" s="5889"/>
      <c r="H437" s="515"/>
      <c r="I437" s="1976"/>
      <c r="J437" s="559"/>
      <c r="K437" s="1978"/>
    </row>
    <row r="438" spans="1:11">
      <c r="A438" s="554"/>
      <c r="B438" s="5893"/>
      <c r="C438" s="532"/>
      <c r="D438" s="576"/>
      <c r="E438" s="582"/>
      <c r="F438" s="577"/>
      <c r="G438" s="577"/>
      <c r="H438" s="600"/>
      <c r="I438" s="577"/>
      <c r="J438" s="585"/>
      <c r="K438" s="1978"/>
    </row>
    <row r="439" spans="1:11">
      <c r="A439" s="9515"/>
      <c r="B439" s="5892"/>
      <c r="C439" s="457" t="s">
        <v>781</v>
      </c>
      <c r="D439" s="6465" t="s">
        <v>1845</v>
      </c>
      <c r="E439" s="6463"/>
      <c r="F439" s="6461"/>
      <c r="G439" s="6461"/>
      <c r="H439" s="537"/>
      <c r="I439" s="6461">
        <v>494140</v>
      </c>
      <c r="J439" s="595"/>
      <c r="K439" s="1977">
        <f>K436-I439</f>
        <v>29791329</v>
      </c>
    </row>
    <row r="440" spans="1:11">
      <c r="A440" s="9516"/>
      <c r="B440" s="5893"/>
      <c r="C440" s="461" t="s">
        <v>1061</v>
      </c>
      <c r="D440" s="6466"/>
      <c r="E440" s="6464"/>
      <c r="F440" s="6462"/>
      <c r="G440" s="6462"/>
      <c r="H440" s="515"/>
      <c r="I440" s="6462"/>
      <c r="J440" s="559"/>
      <c r="K440" s="1978"/>
    </row>
    <row r="441" spans="1:11">
      <c r="A441" s="554"/>
      <c r="B441" s="5893"/>
      <c r="C441" s="532"/>
      <c r="D441" s="576"/>
      <c r="E441" s="582"/>
      <c r="F441" s="577"/>
      <c r="G441" s="577"/>
      <c r="H441" s="600"/>
      <c r="I441" s="577"/>
      <c r="J441" s="604">
        <v>1500</v>
      </c>
      <c r="K441" s="2035">
        <f>K439+J441</f>
        <v>29792829</v>
      </c>
    </row>
    <row r="442" spans="1:11">
      <c r="A442" s="9515"/>
      <c r="B442" s="5892"/>
      <c r="C442" s="556" t="s">
        <v>796</v>
      </c>
      <c r="D442" s="6465" t="s">
        <v>1845</v>
      </c>
      <c r="E442" s="6463"/>
      <c r="F442" s="6461"/>
      <c r="G442" s="6461"/>
      <c r="H442" s="6461"/>
      <c r="I442" s="6461">
        <v>41300</v>
      </c>
      <c r="J442" s="595"/>
      <c r="K442" s="5923">
        <f>K441-I442</f>
        <v>29751529</v>
      </c>
    </row>
    <row r="443" spans="1:11">
      <c r="A443" s="9516"/>
      <c r="B443" s="5893"/>
      <c r="C443" s="555" t="s">
        <v>1062</v>
      </c>
      <c r="D443" s="6466"/>
      <c r="E443" s="6464"/>
      <c r="F443" s="6462"/>
      <c r="G443" s="6462"/>
      <c r="H443" s="6462"/>
      <c r="I443" s="6462"/>
      <c r="J443" s="595"/>
      <c r="K443" s="5924"/>
    </row>
    <row r="444" spans="1:11">
      <c r="A444" s="554"/>
      <c r="B444" s="5891"/>
      <c r="C444" s="532"/>
      <c r="D444" s="576"/>
      <c r="E444" s="582"/>
      <c r="F444" s="577"/>
      <c r="G444" s="577"/>
      <c r="H444" s="600"/>
      <c r="I444" s="577"/>
      <c r="J444" s="585">
        <v>750</v>
      </c>
      <c r="K444" s="5924">
        <f>K442+J444</f>
        <v>29752279</v>
      </c>
    </row>
    <row r="445" spans="1:11">
      <c r="A445" s="9515"/>
      <c r="B445" s="5892"/>
      <c r="C445" s="556" t="s">
        <v>781</v>
      </c>
      <c r="D445" s="6465" t="s">
        <v>1255</v>
      </c>
      <c r="E445" s="6463" t="s">
        <v>1256</v>
      </c>
      <c r="F445" s="6461"/>
      <c r="G445" s="6461"/>
      <c r="H445" s="537"/>
      <c r="I445" s="6461">
        <v>55340</v>
      </c>
      <c r="J445" s="595"/>
      <c r="K445" s="5923">
        <f>K444-I445</f>
        <v>29696939</v>
      </c>
    </row>
    <row r="446" spans="1:11">
      <c r="A446" s="9516"/>
      <c r="B446" s="5893"/>
      <c r="C446" s="555" t="s">
        <v>1161</v>
      </c>
      <c r="D446" s="6466" t="s">
        <v>746</v>
      </c>
      <c r="E446" s="6464"/>
      <c r="F446" s="6462"/>
      <c r="G446" s="6462"/>
      <c r="H446" s="515"/>
      <c r="I446" s="6462"/>
      <c r="J446" s="595"/>
      <c r="K446" s="5924"/>
    </row>
    <row r="447" spans="1:11">
      <c r="A447" s="554"/>
      <c r="B447" s="5891"/>
      <c r="C447" s="532"/>
      <c r="D447" s="576"/>
      <c r="E447" s="582"/>
      <c r="F447" s="577"/>
      <c r="G447" s="577"/>
      <c r="H447" s="600"/>
      <c r="I447" s="577"/>
      <c r="J447" s="585">
        <v>1500</v>
      </c>
      <c r="K447" s="5926">
        <f>K445+J447</f>
        <v>29698439</v>
      </c>
    </row>
    <row r="448" spans="1:11">
      <c r="A448" s="9515"/>
      <c r="B448" s="5892"/>
      <c r="C448" s="556" t="s">
        <v>781</v>
      </c>
      <c r="D448" s="6465" t="s">
        <v>1255</v>
      </c>
      <c r="E448" s="6463" t="s">
        <v>1256</v>
      </c>
      <c r="F448" s="6461"/>
      <c r="G448" s="6461"/>
      <c r="H448" s="537"/>
      <c r="I448" s="6461">
        <v>24140</v>
      </c>
      <c r="J448" s="595"/>
      <c r="K448" s="5923">
        <f>K447-I448</f>
        <v>29674299</v>
      </c>
    </row>
    <row r="449" spans="1:11">
      <c r="A449" s="9516"/>
      <c r="B449" s="5893"/>
      <c r="C449" s="555" t="s">
        <v>2200</v>
      </c>
      <c r="D449" s="6466" t="s">
        <v>746</v>
      </c>
      <c r="E449" s="6464"/>
      <c r="F449" s="6462"/>
      <c r="G449" s="6462"/>
      <c r="H449" s="515"/>
      <c r="I449" s="6462"/>
      <c r="J449" s="595"/>
      <c r="K449" s="5924"/>
    </row>
    <row r="450" spans="1:11">
      <c r="A450" s="554"/>
      <c r="B450" s="5891"/>
      <c r="C450" s="532"/>
      <c r="D450" s="576"/>
      <c r="E450" s="582"/>
      <c r="F450" s="577"/>
      <c r="G450" s="577"/>
      <c r="H450" s="600"/>
      <c r="I450" s="577"/>
      <c r="J450" s="585">
        <v>1500</v>
      </c>
      <c r="K450" s="5926">
        <f>K448+J450</f>
        <v>29675799</v>
      </c>
    </row>
    <row r="451" spans="1:11">
      <c r="A451" s="9515"/>
      <c r="B451" s="5892"/>
      <c r="C451" s="665" t="s">
        <v>815</v>
      </c>
      <c r="D451" s="6470" t="s">
        <v>1892</v>
      </c>
      <c r="E451" s="6471" t="s">
        <v>1894</v>
      </c>
      <c r="F451" s="6472"/>
      <c r="G451" s="6461"/>
      <c r="H451" s="1975">
        <v>173643</v>
      </c>
      <c r="I451" s="1975"/>
      <c r="J451" s="595"/>
      <c r="K451" s="5923">
        <f>K450-H451</f>
        <v>29502156</v>
      </c>
    </row>
    <row r="452" spans="1:11">
      <c r="A452" s="9516"/>
      <c r="B452" s="5893"/>
      <c r="C452" s="538" t="s">
        <v>1896</v>
      </c>
      <c r="D452" s="6466" t="s">
        <v>1893</v>
      </c>
      <c r="E452" s="6464"/>
      <c r="F452" s="6462"/>
      <c r="G452" s="6462"/>
      <c r="H452" s="1976"/>
      <c r="I452" s="1976"/>
      <c r="J452" s="595"/>
      <c r="K452" s="5924"/>
    </row>
    <row r="453" spans="1:11">
      <c r="A453" s="554"/>
      <c r="B453" s="5891"/>
      <c r="C453" s="528"/>
      <c r="D453" s="576"/>
      <c r="E453" s="582"/>
      <c r="F453" s="577"/>
      <c r="G453" s="577"/>
      <c r="H453" s="2034"/>
      <c r="I453" s="2034"/>
      <c r="J453" s="585">
        <v>1800</v>
      </c>
      <c r="K453" s="5924">
        <f>K451+J453</f>
        <v>29503956</v>
      </c>
    </row>
    <row r="454" spans="1:11">
      <c r="A454" s="9515"/>
      <c r="B454" s="5892"/>
      <c r="C454" s="499" t="s">
        <v>781</v>
      </c>
      <c r="D454" s="6470" t="s">
        <v>1892</v>
      </c>
      <c r="E454" s="6471" t="s">
        <v>1894</v>
      </c>
      <c r="F454" s="6468"/>
      <c r="G454" s="6468"/>
      <c r="H454" s="1975">
        <v>20390</v>
      </c>
      <c r="I454" s="1975"/>
      <c r="J454" s="595"/>
      <c r="K454" s="1977">
        <f>K453-H454</f>
        <v>29483566</v>
      </c>
    </row>
    <row r="455" spans="1:11">
      <c r="A455" s="9516"/>
      <c r="B455" s="5893"/>
      <c r="C455" s="477" t="s">
        <v>1897</v>
      </c>
      <c r="D455" s="6466" t="s">
        <v>1893</v>
      </c>
      <c r="E455" s="6464"/>
      <c r="F455" s="6469"/>
      <c r="G455" s="6469"/>
      <c r="H455" s="1976"/>
      <c r="I455" s="1976"/>
      <c r="J455" s="595"/>
      <c r="K455" s="1978"/>
    </row>
    <row r="456" spans="1:11">
      <c r="A456" s="554"/>
      <c r="B456" s="5891"/>
      <c r="C456" s="532"/>
      <c r="D456" s="576"/>
      <c r="E456" s="582"/>
      <c r="F456" s="577"/>
      <c r="G456" s="577"/>
      <c r="H456" s="2034"/>
      <c r="I456" s="2034"/>
      <c r="J456" s="585">
        <v>1500</v>
      </c>
      <c r="K456" s="5924">
        <f>K454+J456</f>
        <v>29485066</v>
      </c>
    </row>
    <row r="457" spans="1:11">
      <c r="A457" s="9515"/>
      <c r="B457" s="5892"/>
      <c r="C457" s="499" t="s">
        <v>781</v>
      </c>
      <c r="D457" s="6470" t="s">
        <v>1892</v>
      </c>
      <c r="E457" s="6471" t="s">
        <v>1894</v>
      </c>
      <c r="F457" s="6461"/>
      <c r="G457" s="6461"/>
      <c r="H457" s="1975">
        <v>42140</v>
      </c>
      <c r="I457" s="1975"/>
      <c r="J457" s="595"/>
      <c r="K457" s="5923">
        <f>K456-H457</f>
        <v>29442926</v>
      </c>
    </row>
    <row r="458" spans="1:11">
      <c r="A458" s="9516"/>
      <c r="B458" s="5893"/>
      <c r="C458" s="477" t="s">
        <v>1898</v>
      </c>
      <c r="D458" s="6466" t="s">
        <v>1893</v>
      </c>
      <c r="E458" s="6464"/>
      <c r="F458" s="6462"/>
      <c r="G458" s="6462"/>
      <c r="H458" s="1976"/>
      <c r="I458" s="1976"/>
      <c r="J458" s="595"/>
      <c r="K458" s="5924"/>
    </row>
    <row r="459" spans="1:11">
      <c r="A459" s="554"/>
      <c r="B459" s="5893"/>
      <c r="C459" s="532"/>
      <c r="D459" s="576"/>
      <c r="E459" s="582"/>
      <c r="F459" s="577"/>
      <c r="G459" s="577"/>
      <c r="H459" s="2034"/>
      <c r="I459" s="2034"/>
      <c r="J459" s="585">
        <v>1500</v>
      </c>
      <c r="K459" s="5924">
        <f>K457+J459</f>
        <v>29444426</v>
      </c>
    </row>
    <row r="460" spans="1:11">
      <c r="A460" s="9515"/>
      <c r="B460" s="5892"/>
      <c r="C460" s="556" t="s">
        <v>869</v>
      </c>
      <c r="D460" s="6470" t="s">
        <v>1892</v>
      </c>
      <c r="E460" s="6471" t="s">
        <v>1894</v>
      </c>
      <c r="F460" s="6461"/>
      <c r="G460" s="6461"/>
      <c r="H460" s="1960">
        <v>45508</v>
      </c>
      <c r="I460" s="1960"/>
      <c r="J460" s="6473"/>
      <c r="K460" s="5923">
        <f>K459-H460</f>
        <v>29398918</v>
      </c>
    </row>
    <row r="461" spans="1:11">
      <c r="A461" s="9516"/>
      <c r="B461" s="5893"/>
      <c r="C461" s="555" t="s">
        <v>1903</v>
      </c>
      <c r="D461" s="6466" t="s">
        <v>1893</v>
      </c>
      <c r="E461" s="6464"/>
      <c r="F461" s="6462"/>
      <c r="G461" s="6462"/>
      <c r="H461" s="1961"/>
      <c r="I461" s="1961"/>
      <c r="J461" s="6474"/>
      <c r="K461" s="5924"/>
    </row>
    <row r="462" spans="1:11">
      <c r="A462" s="554"/>
      <c r="B462" s="5891"/>
      <c r="C462" s="532"/>
      <c r="D462" s="576"/>
      <c r="E462" s="582"/>
      <c r="F462" s="600"/>
      <c r="G462" s="600"/>
      <c r="H462" s="600"/>
      <c r="I462" s="600"/>
      <c r="J462" s="585">
        <v>1650</v>
      </c>
      <c r="K462" s="5924">
        <f>K460+J462</f>
        <v>29400568</v>
      </c>
    </row>
    <row r="463" spans="1:11">
      <c r="A463" s="9515"/>
      <c r="B463" s="5892"/>
      <c r="C463" s="556" t="s">
        <v>869</v>
      </c>
      <c r="D463" s="6470" t="s">
        <v>1892</v>
      </c>
      <c r="E463" s="6471" t="s">
        <v>1894</v>
      </c>
      <c r="F463" s="6472"/>
      <c r="G463" s="6461"/>
      <c r="H463" s="6461">
        <v>42160</v>
      </c>
      <c r="I463" s="6461"/>
      <c r="J463" s="923"/>
      <c r="K463" s="5923">
        <f>K462-H463</f>
        <v>29358408</v>
      </c>
    </row>
    <row r="464" spans="1:11">
      <c r="A464" s="9516"/>
      <c r="B464" s="5893"/>
      <c r="C464" s="555" t="s">
        <v>1904</v>
      </c>
      <c r="D464" s="6466" t="s">
        <v>1893</v>
      </c>
      <c r="E464" s="6464"/>
      <c r="F464" s="6462"/>
      <c r="G464" s="6462"/>
      <c r="H464" s="6462"/>
      <c r="I464" s="6462"/>
      <c r="J464" s="460"/>
      <c r="K464" s="5924"/>
    </row>
    <row r="465" spans="1:11">
      <c r="A465" s="554"/>
      <c r="B465" s="5893"/>
      <c r="C465" s="532"/>
      <c r="D465" s="528"/>
      <c r="E465" s="584"/>
      <c r="F465" s="577"/>
      <c r="G465" s="577"/>
      <c r="H465" s="600"/>
      <c r="I465" s="600"/>
      <c r="J465" s="585">
        <v>1650</v>
      </c>
      <c r="K465" s="5926">
        <f>K463+J465</f>
        <v>29360058</v>
      </c>
    </row>
    <row r="466" spans="1:11">
      <c r="A466" s="9515"/>
      <c r="B466" s="5892" t="s">
        <v>2402</v>
      </c>
      <c r="C466" s="517" t="s">
        <v>2212</v>
      </c>
      <c r="D466" s="518" t="s">
        <v>568</v>
      </c>
      <c r="E466" s="6477" t="s">
        <v>715</v>
      </c>
      <c r="F466" s="6479"/>
      <c r="G466" s="6481">
        <v>224526</v>
      </c>
      <c r="H466" s="6479"/>
      <c r="I466" s="6479"/>
      <c r="J466" s="6483"/>
      <c r="K466" s="5923">
        <f>K465-G466</f>
        <v>29135532</v>
      </c>
    </row>
    <row r="467" spans="1:11">
      <c r="A467" s="9516"/>
      <c r="B467" s="5893"/>
      <c r="C467" s="555" t="s">
        <v>2309</v>
      </c>
      <c r="D467" s="519" t="s">
        <v>250</v>
      </c>
      <c r="E467" s="6478"/>
      <c r="F467" s="6480"/>
      <c r="G467" s="6482"/>
      <c r="H467" s="6480"/>
      <c r="I467" s="6480"/>
      <c r="J467" s="6484"/>
      <c r="K467" s="5924"/>
    </row>
    <row r="468" spans="1:11">
      <c r="A468" s="554"/>
      <c r="B468" s="5891"/>
      <c r="C468" s="532"/>
      <c r="D468" s="576"/>
      <c r="E468" s="582"/>
      <c r="F468" s="577"/>
      <c r="G468" s="577"/>
      <c r="H468" s="600"/>
      <c r="I468" s="577"/>
      <c r="J468" s="604">
        <v>700</v>
      </c>
      <c r="K468" s="5924">
        <f>K466+J468</f>
        <v>29136232</v>
      </c>
    </row>
    <row r="469" spans="1:11">
      <c r="A469" s="9515"/>
      <c r="B469" s="5892" t="s">
        <v>2403</v>
      </c>
      <c r="C469" s="545" t="s">
        <v>1109</v>
      </c>
      <c r="D469" s="6489" t="s">
        <v>1471</v>
      </c>
      <c r="E469" s="6487" t="s">
        <v>1469</v>
      </c>
      <c r="F469" s="6485"/>
      <c r="G469" s="6485">
        <v>502500</v>
      </c>
      <c r="H469" s="6485"/>
      <c r="I469" s="6485"/>
      <c r="J469" s="6493"/>
      <c r="K469" s="5923">
        <f>K468-G469</f>
        <v>28633732</v>
      </c>
    </row>
    <row r="470" spans="1:11">
      <c r="A470" s="9516"/>
      <c r="B470" s="5893"/>
      <c r="C470" s="538" t="s">
        <v>1468</v>
      </c>
      <c r="D470" s="6490" t="s">
        <v>1325</v>
      </c>
      <c r="E470" s="6488"/>
      <c r="F470" s="6486"/>
      <c r="G470" s="6486"/>
      <c r="H470" s="6486"/>
      <c r="I470" s="6486"/>
      <c r="J470" s="6494"/>
      <c r="K470" s="5924"/>
    </row>
    <row r="471" spans="1:11">
      <c r="A471" s="554"/>
      <c r="B471" s="5891"/>
      <c r="C471" s="532"/>
      <c r="D471" s="576"/>
      <c r="E471" s="582"/>
      <c r="F471" s="577"/>
      <c r="G471" s="577"/>
      <c r="H471" s="600"/>
      <c r="I471" s="577"/>
      <c r="J471" s="604">
        <v>1800</v>
      </c>
      <c r="K471" s="5924">
        <f>K469+J471</f>
        <v>28635532</v>
      </c>
    </row>
    <row r="472" spans="1:11">
      <c r="A472" s="9515"/>
      <c r="B472" s="5892"/>
      <c r="C472" s="457" t="s">
        <v>781</v>
      </c>
      <c r="D472" s="6495" t="s">
        <v>1167</v>
      </c>
      <c r="E472" s="6497" t="s">
        <v>195</v>
      </c>
      <c r="F472" s="6491"/>
      <c r="G472" s="6491"/>
      <c r="H472" s="943"/>
      <c r="I472" s="6491">
        <v>119640</v>
      </c>
      <c r="J472" s="595"/>
      <c r="K472" s="5923">
        <f>K471-I472</f>
        <v>28515892</v>
      </c>
    </row>
    <row r="473" spans="1:11">
      <c r="A473" s="9516"/>
      <c r="B473" s="5893"/>
      <c r="C473" s="461" t="s">
        <v>1237</v>
      </c>
      <c r="D473" s="6496" t="s">
        <v>38</v>
      </c>
      <c r="E473" s="6498"/>
      <c r="F473" s="6492"/>
      <c r="G473" s="6492"/>
      <c r="H473" s="460"/>
      <c r="I473" s="6492"/>
      <c r="J473" s="595"/>
      <c r="K473" s="5924"/>
    </row>
    <row r="474" spans="1:11">
      <c r="A474" s="554"/>
      <c r="B474" s="5891"/>
      <c r="C474" s="465"/>
      <c r="D474" s="602"/>
      <c r="E474" s="605"/>
      <c r="F474" s="577"/>
      <c r="G474" s="577"/>
      <c r="H474" s="600"/>
      <c r="I474" s="577"/>
      <c r="J474" s="585">
        <v>1500</v>
      </c>
      <c r="K474" s="5926">
        <f>K472+J474</f>
        <v>28517392</v>
      </c>
    </row>
    <row r="475" spans="1:11">
      <c r="A475" s="9515"/>
      <c r="B475" s="5892"/>
      <c r="C475" s="474" t="s">
        <v>781</v>
      </c>
      <c r="D475" s="6495" t="s">
        <v>1167</v>
      </c>
      <c r="E475" s="6497" t="s">
        <v>195</v>
      </c>
      <c r="F475" s="6485"/>
      <c r="G475" s="6485"/>
      <c r="H475" s="6485"/>
      <c r="I475" s="6485">
        <v>97640</v>
      </c>
      <c r="J475" s="464"/>
      <c r="K475" s="5923">
        <f>K474-I475</f>
        <v>28419752</v>
      </c>
    </row>
    <row r="476" spans="1:11">
      <c r="A476" s="9516"/>
      <c r="B476" s="5893"/>
      <c r="C476" s="477" t="s">
        <v>1238</v>
      </c>
      <c r="D476" s="6496" t="s">
        <v>38</v>
      </c>
      <c r="E476" s="6498"/>
      <c r="F476" s="6486"/>
      <c r="G476" s="6486"/>
      <c r="H476" s="6486"/>
      <c r="I476" s="6486"/>
      <c r="J476" s="559"/>
      <c r="K476" s="5924"/>
    </row>
    <row r="477" spans="1:11">
      <c r="A477" s="554"/>
      <c r="B477" s="5891"/>
      <c r="C477" s="532"/>
      <c r="D477" s="576"/>
      <c r="E477" s="582"/>
      <c r="F477" s="577"/>
      <c r="G477" s="577"/>
      <c r="H477" s="600"/>
      <c r="I477" s="577"/>
      <c r="J477" s="585">
        <v>1500</v>
      </c>
      <c r="K477" s="5924">
        <f>K475+J477</f>
        <v>28421252</v>
      </c>
    </row>
    <row r="478" spans="1:11">
      <c r="A478" s="9515"/>
      <c r="B478" s="5892"/>
      <c r="C478" s="474" t="s">
        <v>781</v>
      </c>
      <c r="D478" s="6495" t="s">
        <v>1167</v>
      </c>
      <c r="E478" s="6497" t="s">
        <v>195</v>
      </c>
      <c r="F478" s="6485"/>
      <c r="G478" s="6485"/>
      <c r="H478" s="537"/>
      <c r="I478" s="6485">
        <v>163640</v>
      </c>
      <c r="J478" s="595"/>
      <c r="K478" s="5923">
        <f>K477-I478</f>
        <v>28257612</v>
      </c>
    </row>
    <row r="479" spans="1:11">
      <c r="A479" s="9516"/>
      <c r="B479" s="5893"/>
      <c r="C479" s="477" t="s">
        <v>1239</v>
      </c>
      <c r="D479" s="6496" t="s">
        <v>38</v>
      </c>
      <c r="E479" s="6498"/>
      <c r="F479" s="6486"/>
      <c r="G479" s="6486"/>
      <c r="H479" s="515"/>
      <c r="I479" s="6486"/>
      <c r="J479" s="595"/>
      <c r="K479" s="5924"/>
    </row>
    <row r="480" spans="1:11">
      <c r="A480" s="554"/>
      <c r="B480" s="5891"/>
      <c r="C480" s="532"/>
      <c r="D480" s="576"/>
      <c r="E480" s="582"/>
      <c r="F480" s="577"/>
      <c r="G480" s="577"/>
      <c r="H480" s="600"/>
      <c r="I480" s="577"/>
      <c r="J480" s="585">
        <v>1500</v>
      </c>
      <c r="K480" s="5928">
        <f>K478+J480</f>
        <v>28259112</v>
      </c>
    </row>
    <row r="481" spans="1:11">
      <c r="A481" s="9515"/>
      <c r="B481" s="5892" t="s">
        <v>2404</v>
      </c>
      <c r="C481" s="457" t="s">
        <v>781</v>
      </c>
      <c r="D481" s="6499" t="s">
        <v>1363</v>
      </c>
      <c r="E481" s="6501"/>
      <c r="F481" s="6503"/>
      <c r="G481" s="6503"/>
      <c r="H481" s="6503">
        <v>484640</v>
      </c>
      <c r="I481" s="6503"/>
      <c r="J481" s="6509"/>
      <c r="K481" s="5923">
        <f>K480-H481</f>
        <v>27774472</v>
      </c>
    </row>
    <row r="482" spans="1:11">
      <c r="A482" s="9516"/>
      <c r="B482" s="5893"/>
      <c r="C482" s="461" t="s">
        <v>1362</v>
      </c>
      <c r="D482" s="6500"/>
      <c r="E482" s="533"/>
      <c r="F482" s="6504"/>
      <c r="G482" s="6504"/>
      <c r="H482" s="6504"/>
      <c r="I482" s="6504"/>
      <c r="J482" s="6510"/>
      <c r="K482" s="5924"/>
    </row>
    <row r="483" spans="1:11">
      <c r="A483" s="557"/>
      <c r="B483" s="5911"/>
      <c r="C483" s="532"/>
      <c r="D483" s="576"/>
      <c r="E483" s="582"/>
      <c r="F483" s="577"/>
      <c r="G483" s="577"/>
      <c r="H483" s="600"/>
      <c r="I483" s="577"/>
      <c r="J483" s="585">
        <v>1500</v>
      </c>
      <c r="K483" s="5927">
        <f>K481+J483</f>
        <v>27775972</v>
      </c>
    </row>
    <row r="484" spans="1:11">
      <c r="A484" s="9515"/>
      <c r="B484" s="5892"/>
      <c r="C484" s="556" t="s">
        <v>781</v>
      </c>
      <c r="D484" s="6499" t="s">
        <v>1184</v>
      </c>
      <c r="E484" s="6501"/>
      <c r="F484" s="6503"/>
      <c r="G484" s="6503"/>
      <c r="H484" s="6503">
        <v>266140</v>
      </c>
      <c r="I484" s="6503"/>
      <c r="J484" s="6509"/>
      <c r="K484" s="5923">
        <f>K483-H484</f>
        <v>27509832</v>
      </c>
    </row>
    <row r="485" spans="1:11">
      <c r="A485" s="9516"/>
      <c r="B485" s="5893"/>
      <c r="C485" s="555" t="s">
        <v>1182</v>
      </c>
      <c r="D485" s="6500"/>
      <c r="E485" s="6502"/>
      <c r="F485" s="6504"/>
      <c r="G485" s="6504"/>
      <c r="H485" s="6504"/>
      <c r="I485" s="6504"/>
      <c r="J485" s="6510"/>
      <c r="K485" s="5924"/>
    </row>
    <row r="486" spans="1:11">
      <c r="A486" s="554"/>
      <c r="B486" s="5891"/>
      <c r="C486" s="532"/>
      <c r="D486" s="576"/>
      <c r="E486" s="582"/>
      <c r="F486" s="577"/>
      <c r="G486" s="577"/>
      <c r="H486" s="600"/>
      <c r="I486" s="577"/>
      <c r="J486" s="585">
        <v>1500</v>
      </c>
      <c r="K486" s="5924">
        <f>K484+J486</f>
        <v>27511332</v>
      </c>
    </row>
    <row r="487" spans="1:11">
      <c r="A487" s="9515"/>
      <c r="B487" s="5892"/>
      <c r="C487" s="556" t="s">
        <v>781</v>
      </c>
      <c r="D487" s="6512" t="s">
        <v>1496</v>
      </c>
      <c r="E487" s="974" t="s">
        <v>1497</v>
      </c>
      <c r="F487" s="6503"/>
      <c r="G487" s="6503">
        <v>16140</v>
      </c>
      <c r="H487" s="6503"/>
      <c r="I487" s="6503"/>
      <c r="J487" s="6509"/>
      <c r="K487" s="5923">
        <f>K486-G487</f>
        <v>27495192</v>
      </c>
    </row>
    <row r="488" spans="1:11">
      <c r="A488" s="9516"/>
      <c r="B488" s="5893"/>
      <c r="C488" s="555" t="s">
        <v>1493</v>
      </c>
      <c r="D488" s="6500" t="s">
        <v>38</v>
      </c>
      <c r="E488" s="6502"/>
      <c r="F488" s="6504"/>
      <c r="G488" s="6504"/>
      <c r="H488" s="6504"/>
      <c r="I488" s="6504"/>
      <c r="J488" s="6510"/>
      <c r="K488" s="5924"/>
    </row>
    <row r="489" spans="1:11">
      <c r="A489" s="554"/>
      <c r="B489" s="5893"/>
      <c r="C489" s="529"/>
      <c r="D489" s="602"/>
      <c r="E489" s="605"/>
      <c r="F489" s="577"/>
      <c r="G489" s="577"/>
      <c r="H489" s="600"/>
      <c r="I489" s="577"/>
      <c r="J489" s="585">
        <v>1500</v>
      </c>
      <c r="K489" s="5926">
        <f>K487+J489</f>
        <v>27496692</v>
      </c>
    </row>
    <row r="490" spans="1:11">
      <c r="A490" s="9515"/>
      <c r="B490" s="5892"/>
      <c r="C490" s="556" t="s">
        <v>781</v>
      </c>
      <c r="D490" s="6512" t="s">
        <v>1496</v>
      </c>
      <c r="E490" s="974" t="s">
        <v>1497</v>
      </c>
      <c r="F490" s="6503"/>
      <c r="G490" s="6503">
        <v>16140</v>
      </c>
      <c r="H490" s="6503"/>
      <c r="I490" s="6503"/>
      <c r="J490" s="6509"/>
      <c r="K490" s="5923">
        <f>K489-G490</f>
        <v>27480552</v>
      </c>
    </row>
    <row r="491" spans="1:11">
      <c r="A491" s="9516"/>
      <c r="B491" s="5893"/>
      <c r="C491" s="555" t="s">
        <v>1494</v>
      </c>
      <c r="D491" s="6500" t="s">
        <v>38</v>
      </c>
      <c r="E491" s="6502"/>
      <c r="F491" s="6504"/>
      <c r="G491" s="6504"/>
      <c r="H491" s="6504"/>
      <c r="I491" s="6504"/>
      <c r="J491" s="6510"/>
      <c r="K491" s="5924"/>
    </row>
    <row r="492" spans="1:11">
      <c r="A492" s="554"/>
      <c r="B492" s="5891"/>
      <c r="C492" s="532"/>
      <c r="D492" s="576"/>
      <c r="E492" s="582"/>
      <c r="F492" s="577"/>
      <c r="G492" s="577"/>
      <c r="H492" s="600"/>
      <c r="I492" s="577"/>
      <c r="J492" s="585">
        <v>1500</v>
      </c>
      <c r="K492" s="5924">
        <f>K490+J492</f>
        <v>27482052</v>
      </c>
    </row>
    <row r="493" spans="1:11">
      <c r="A493" s="9515"/>
      <c r="B493" s="5892"/>
      <c r="C493" s="556" t="s">
        <v>781</v>
      </c>
      <c r="D493" s="6512" t="s">
        <v>1496</v>
      </c>
      <c r="E493" s="974" t="s">
        <v>1497</v>
      </c>
      <c r="F493" s="6503"/>
      <c r="G493" s="6503">
        <v>20940</v>
      </c>
      <c r="H493" s="6503"/>
      <c r="I493" s="6503"/>
      <c r="J493" s="6509"/>
      <c r="K493" s="5923">
        <f>K492-G493</f>
        <v>27461112</v>
      </c>
    </row>
    <row r="494" spans="1:11">
      <c r="A494" s="9516"/>
      <c r="B494" s="5893"/>
      <c r="C494" s="555" t="s">
        <v>1495</v>
      </c>
      <c r="D494" s="6500" t="s">
        <v>38</v>
      </c>
      <c r="E494" s="6502"/>
      <c r="F494" s="6504"/>
      <c r="G494" s="6504"/>
      <c r="H494" s="6504"/>
      <c r="I494" s="6504"/>
      <c r="J494" s="6510"/>
      <c r="K494" s="5924"/>
    </row>
    <row r="495" spans="1:11">
      <c r="A495" s="554"/>
      <c r="B495" s="5891"/>
      <c r="C495" s="529"/>
      <c r="D495" s="602"/>
      <c r="E495" s="605"/>
      <c r="F495" s="577"/>
      <c r="G495" s="577"/>
      <c r="H495" s="600"/>
      <c r="I495" s="577"/>
      <c r="J495" s="585">
        <v>1500</v>
      </c>
      <c r="K495" s="5924">
        <f>K493+J495</f>
        <v>27462612</v>
      </c>
    </row>
    <row r="496" spans="1:11">
      <c r="A496" s="9515"/>
      <c r="B496" s="5892"/>
      <c r="C496" s="457" t="s">
        <v>781</v>
      </c>
      <c r="D496" s="6513" t="s">
        <v>1734</v>
      </c>
      <c r="E496" s="459" t="s">
        <v>1805</v>
      </c>
      <c r="F496" s="6503"/>
      <c r="G496" s="6503">
        <v>91640</v>
      </c>
      <c r="H496" s="6503"/>
      <c r="I496" s="6503"/>
      <c r="J496" s="6509"/>
      <c r="K496" s="5923">
        <f>K495-G496</f>
        <v>27370972</v>
      </c>
    </row>
    <row r="497" spans="1:11">
      <c r="A497" s="9516"/>
      <c r="B497" s="5893"/>
      <c r="C497" s="461" t="s">
        <v>1733</v>
      </c>
      <c r="D497" s="6514" t="s">
        <v>1860</v>
      </c>
      <c r="E497" s="6511"/>
      <c r="F497" s="6504"/>
      <c r="G497" s="6504"/>
      <c r="H497" s="6504"/>
      <c r="I497" s="6504"/>
      <c r="J497" s="6510"/>
      <c r="K497" s="5924"/>
    </row>
    <row r="498" spans="1:11">
      <c r="A498" s="554"/>
      <c r="B498" s="5892"/>
      <c r="C498" s="529"/>
      <c r="D498" s="602"/>
      <c r="E498" s="605"/>
      <c r="F498" s="577"/>
      <c r="G498" s="577"/>
      <c r="H498" s="600"/>
      <c r="I498" s="577"/>
      <c r="J498" s="604">
        <v>1500</v>
      </c>
      <c r="K498" s="1368">
        <f>K496+J498</f>
        <v>27372472</v>
      </c>
    </row>
    <row r="499" spans="1:11">
      <c r="A499" s="557"/>
      <c r="B499" s="5892"/>
      <c r="C499" s="474" t="s">
        <v>781</v>
      </c>
      <c r="D499" s="6499" t="s">
        <v>933</v>
      </c>
      <c r="E499" s="6501" t="s">
        <v>110</v>
      </c>
      <c r="F499" s="6503"/>
      <c r="G499" s="6503">
        <v>102140</v>
      </c>
      <c r="H499" s="6503"/>
      <c r="I499" s="6503"/>
      <c r="J499" s="6509"/>
      <c r="K499" s="1977">
        <f>K498-G499</f>
        <v>27270332</v>
      </c>
    </row>
    <row r="500" spans="1:11">
      <c r="A500" s="557"/>
      <c r="B500" s="5893"/>
      <c r="C500" s="461" t="s">
        <v>1241</v>
      </c>
      <c r="D500" s="6500" t="s">
        <v>598</v>
      </c>
      <c r="E500" s="6502"/>
      <c r="F500" s="6504"/>
      <c r="G500" s="6504"/>
      <c r="H500" s="6504"/>
      <c r="I500" s="6504"/>
      <c r="J500" s="6510"/>
      <c r="K500" s="1978"/>
    </row>
    <row r="501" spans="1:11">
      <c r="A501" s="2497"/>
      <c r="B501" s="5891"/>
      <c r="C501" s="532"/>
      <c r="D501" s="576"/>
      <c r="E501" s="582"/>
      <c r="F501" s="577"/>
      <c r="G501" s="577"/>
      <c r="H501" s="600"/>
      <c r="I501" s="577"/>
      <c r="J501" s="585">
        <v>1500</v>
      </c>
      <c r="K501" s="5928">
        <f>K499+J501</f>
        <v>27271832</v>
      </c>
    </row>
    <row r="502" spans="1:11">
      <c r="A502" s="557"/>
      <c r="B502" s="5892"/>
      <c r="C502" s="556" t="s">
        <v>781</v>
      </c>
      <c r="D502" s="6513" t="s">
        <v>312</v>
      </c>
      <c r="E502" s="6501" t="s">
        <v>310</v>
      </c>
      <c r="F502" s="6503"/>
      <c r="G502" s="6503">
        <v>25890</v>
      </c>
      <c r="H502" s="6503"/>
      <c r="I502" s="6503"/>
      <c r="J502" s="6509"/>
      <c r="K502" s="1977">
        <f>K501-G502</f>
        <v>27245942</v>
      </c>
    </row>
    <row r="503" spans="1:11">
      <c r="A503" s="557"/>
      <c r="B503" s="5911"/>
      <c r="C503" s="555" t="s">
        <v>1535</v>
      </c>
      <c r="D503" s="6514" t="s">
        <v>38</v>
      </c>
      <c r="E503" s="6511"/>
      <c r="F503" s="6504"/>
      <c r="G503" s="6504"/>
      <c r="H503" s="6504"/>
      <c r="I503" s="6504"/>
      <c r="J503" s="6510"/>
      <c r="K503" s="1978"/>
    </row>
    <row r="504" spans="1:11">
      <c r="A504" s="2497"/>
      <c r="B504" s="5891"/>
      <c r="C504" s="529"/>
      <c r="D504" s="602"/>
      <c r="E504" s="605"/>
      <c r="F504" s="577"/>
      <c r="G504" s="577"/>
      <c r="H504" s="600"/>
      <c r="I504" s="577"/>
      <c r="J504" s="585">
        <v>1500</v>
      </c>
      <c r="K504" s="5928">
        <f>K502+J504</f>
        <v>27247442</v>
      </c>
    </row>
    <row r="505" spans="1:11">
      <c r="A505" s="557"/>
      <c r="B505" s="5892"/>
      <c r="C505" s="517" t="s">
        <v>1716</v>
      </c>
      <c r="D505" s="6499" t="s">
        <v>1717</v>
      </c>
      <c r="E505" s="6501" t="s">
        <v>1423</v>
      </c>
      <c r="F505" s="6505"/>
      <c r="G505" s="6505">
        <v>70300</v>
      </c>
      <c r="H505" s="537"/>
      <c r="I505" s="1975"/>
      <c r="J505" s="595"/>
      <c r="K505" s="2195">
        <f>K504-G505</f>
        <v>27177142</v>
      </c>
    </row>
    <row r="506" spans="1:11">
      <c r="A506" s="557"/>
      <c r="B506" s="5893"/>
      <c r="C506" s="555" t="s">
        <v>2002</v>
      </c>
      <c r="D506" s="6500" t="s">
        <v>956</v>
      </c>
      <c r="E506" s="6502"/>
      <c r="F506" s="6506"/>
      <c r="G506" s="6506"/>
      <c r="H506" s="515"/>
      <c r="I506" s="1976"/>
      <c r="J506" s="595"/>
      <c r="K506" s="2195"/>
    </row>
    <row r="507" spans="1:11">
      <c r="A507" s="2497"/>
      <c r="B507" s="5891"/>
      <c r="C507" s="532"/>
      <c r="D507" s="576"/>
      <c r="E507" s="582"/>
      <c r="F507" s="577"/>
      <c r="G507" s="577"/>
      <c r="H507" s="600"/>
      <c r="I507" s="2034"/>
      <c r="J507" s="585">
        <v>750</v>
      </c>
      <c r="K507" s="5928">
        <f>K505+J507</f>
        <v>27177892</v>
      </c>
    </row>
    <row r="508" spans="1:11">
      <c r="A508" s="525"/>
      <c r="B508" s="5892"/>
      <c r="C508" s="474" t="s">
        <v>781</v>
      </c>
      <c r="D508" s="6499" t="s">
        <v>199</v>
      </c>
      <c r="E508" s="6501" t="s">
        <v>201</v>
      </c>
      <c r="F508" s="6503"/>
      <c r="G508" s="6503">
        <v>60140</v>
      </c>
      <c r="H508" s="6503"/>
      <c r="I508" s="6503"/>
      <c r="J508" s="6509"/>
      <c r="K508" s="1977">
        <f>K507-G508</f>
        <v>27117752</v>
      </c>
    </row>
    <row r="509" spans="1:11">
      <c r="A509" s="554"/>
      <c r="B509" s="5893"/>
      <c r="C509" s="477" t="s">
        <v>1243</v>
      </c>
      <c r="D509" s="6500" t="s">
        <v>200</v>
      </c>
      <c r="E509" s="6502"/>
      <c r="F509" s="6504"/>
      <c r="G509" s="6504"/>
      <c r="H509" s="6504"/>
      <c r="I509" s="6504"/>
      <c r="J509" s="6510"/>
      <c r="K509" s="1978"/>
    </row>
    <row r="510" spans="1:11">
      <c r="A510" s="2497"/>
      <c r="B510" s="5892"/>
      <c r="C510" s="532"/>
      <c r="D510" s="576"/>
      <c r="E510" s="582"/>
      <c r="F510" s="577"/>
      <c r="G510" s="577"/>
      <c r="H510" s="600"/>
      <c r="I510" s="577"/>
      <c r="J510" s="604">
        <v>1500</v>
      </c>
      <c r="K510" s="5928">
        <f>K508+J510</f>
        <v>27119252</v>
      </c>
    </row>
    <row r="511" spans="1:11">
      <c r="A511" s="525"/>
      <c r="B511" s="5892"/>
      <c r="C511" s="457" t="s">
        <v>781</v>
      </c>
      <c r="D511" s="6513" t="s">
        <v>943</v>
      </c>
      <c r="E511" s="459" t="s">
        <v>1231</v>
      </c>
      <c r="F511" s="6503"/>
      <c r="G511" s="6503">
        <v>166640</v>
      </c>
      <c r="H511" s="6503"/>
      <c r="I511" s="6503"/>
      <c r="J511" s="6509"/>
      <c r="K511" s="2195">
        <f>K510-G511</f>
        <v>26952612</v>
      </c>
    </row>
    <row r="512" spans="1:11">
      <c r="A512" s="557"/>
      <c r="B512" s="5893"/>
      <c r="C512" s="461" t="s">
        <v>1181</v>
      </c>
      <c r="D512" s="6514" t="s">
        <v>598</v>
      </c>
      <c r="E512" s="6511"/>
      <c r="F512" s="6504"/>
      <c r="G512" s="6504"/>
      <c r="H512" s="6504"/>
      <c r="I512" s="6504"/>
      <c r="J512" s="6510"/>
      <c r="K512" s="2195"/>
    </row>
    <row r="513" spans="1:11">
      <c r="A513" s="2497"/>
      <c r="B513" s="5911"/>
      <c r="C513" s="532"/>
      <c r="D513" s="576"/>
      <c r="E513" s="582"/>
      <c r="F513" s="577"/>
      <c r="G513" s="577"/>
      <c r="H513" s="600"/>
      <c r="I513" s="577"/>
      <c r="J513" s="604">
        <v>1500</v>
      </c>
      <c r="K513" s="5928">
        <f>K511+J513</f>
        <v>26954112</v>
      </c>
    </row>
    <row r="514" spans="1:11">
      <c r="A514" s="557"/>
      <c r="B514" s="5892"/>
      <c r="C514" s="457" t="s">
        <v>781</v>
      </c>
      <c r="D514" s="6513" t="s">
        <v>1246</v>
      </c>
      <c r="E514" s="459" t="s">
        <v>1248</v>
      </c>
      <c r="F514" s="6503"/>
      <c r="G514" s="6503">
        <v>217640</v>
      </c>
      <c r="H514" s="6503"/>
      <c r="I514" s="6503"/>
      <c r="J514" s="6509"/>
      <c r="K514" s="2195">
        <f>K513-G514</f>
        <v>26736472</v>
      </c>
    </row>
    <row r="515" spans="1:11">
      <c r="A515" s="557"/>
      <c r="B515" s="5893"/>
      <c r="C515" s="461" t="s">
        <v>1245</v>
      </c>
      <c r="D515" s="6514" t="s">
        <v>1247</v>
      </c>
      <c r="E515" s="6511"/>
      <c r="F515" s="6504"/>
      <c r="G515" s="6504"/>
      <c r="H515" s="6504"/>
      <c r="I515" s="6504"/>
      <c r="J515" s="6510"/>
      <c r="K515" s="2195"/>
    </row>
    <row r="516" spans="1:11">
      <c r="A516" s="2497"/>
      <c r="B516" s="5911"/>
      <c r="C516" s="529"/>
      <c r="D516" s="602"/>
      <c r="E516" s="605"/>
      <c r="F516" s="577"/>
      <c r="G516" s="577"/>
      <c r="H516" s="600"/>
      <c r="I516" s="577"/>
      <c r="J516" s="585">
        <v>1500</v>
      </c>
      <c r="K516" s="5928">
        <f>K514+J516</f>
        <v>26737972</v>
      </c>
    </row>
    <row r="517" spans="1:11">
      <c r="A517" s="9515"/>
      <c r="B517" s="5892"/>
      <c r="C517" s="556" t="s">
        <v>781</v>
      </c>
      <c r="D517" s="6499" t="s">
        <v>2266</v>
      </c>
      <c r="E517" s="6517" t="s">
        <v>1322</v>
      </c>
      <c r="F517" s="6503"/>
      <c r="G517" s="6503">
        <v>18540</v>
      </c>
      <c r="H517" s="6503"/>
      <c r="I517" s="6503"/>
      <c r="J517" s="6509"/>
      <c r="K517" s="5923">
        <f>K516-G517</f>
        <v>26719432</v>
      </c>
    </row>
    <row r="518" spans="1:11">
      <c r="A518" s="9516"/>
      <c r="B518" s="5893"/>
      <c r="C518" s="555" t="s">
        <v>1306</v>
      </c>
      <c r="D518" s="6500" t="s">
        <v>1176</v>
      </c>
      <c r="E518" s="6502"/>
      <c r="F518" s="6504"/>
      <c r="G518" s="6504"/>
      <c r="H518" s="6504"/>
      <c r="I518" s="6504"/>
      <c r="J518" s="6510"/>
      <c r="K518" s="5924"/>
    </row>
    <row r="519" spans="1:11">
      <c r="A519" s="554"/>
      <c r="B519" s="5911"/>
      <c r="C519" s="529"/>
      <c r="D519" s="602"/>
      <c r="E519" s="605"/>
      <c r="F519" s="577"/>
      <c r="G519" s="577"/>
      <c r="H519" s="600"/>
      <c r="I519" s="577"/>
      <c r="J519" s="585">
        <v>1500</v>
      </c>
      <c r="K519" s="5924">
        <f>K517+J519</f>
        <v>26720932</v>
      </c>
    </row>
    <row r="520" spans="1:11">
      <c r="A520" s="9515"/>
      <c r="B520" s="5892"/>
      <c r="C520" s="556" t="s">
        <v>781</v>
      </c>
      <c r="D520" s="6499" t="s">
        <v>743</v>
      </c>
      <c r="E520" s="6501" t="s">
        <v>1177</v>
      </c>
      <c r="F520" s="6503"/>
      <c r="G520" s="6503">
        <v>15390</v>
      </c>
      <c r="H520" s="6503"/>
      <c r="I520" s="6503"/>
      <c r="J520" s="6509"/>
      <c r="K520" s="5923">
        <f>K519-G520</f>
        <v>26705542</v>
      </c>
    </row>
    <row r="521" spans="1:11">
      <c r="A521" s="9516"/>
      <c r="B521" s="5893"/>
      <c r="C521" s="555" t="s">
        <v>1175</v>
      </c>
      <c r="D521" s="6500" t="s">
        <v>1176</v>
      </c>
      <c r="E521" s="6502"/>
      <c r="F521" s="6504"/>
      <c r="G521" s="6504"/>
      <c r="H521" s="6504"/>
      <c r="I521" s="6504"/>
      <c r="J521" s="6510"/>
      <c r="K521" s="5924"/>
    </row>
    <row r="522" spans="1:11">
      <c r="A522" s="554"/>
      <c r="B522" s="5911"/>
      <c r="C522" s="529"/>
      <c r="D522" s="602"/>
      <c r="E522" s="605"/>
      <c r="F522" s="577"/>
      <c r="G522" s="577"/>
      <c r="H522" s="600"/>
      <c r="I522" s="577"/>
      <c r="J522" s="585">
        <v>1500</v>
      </c>
      <c r="K522" s="5926">
        <f>K520+J522</f>
        <v>26707042</v>
      </c>
    </row>
    <row r="523" spans="1:11">
      <c r="A523" s="9515"/>
      <c r="B523" s="5892"/>
      <c r="C523" s="474" t="s">
        <v>1920</v>
      </c>
      <c r="D523" s="485" t="s">
        <v>1887</v>
      </c>
      <c r="E523" s="6501" t="s">
        <v>1888</v>
      </c>
      <c r="F523" s="6508"/>
      <c r="G523" s="6503">
        <v>120140</v>
      </c>
      <c r="H523" s="6503"/>
      <c r="I523" s="6503"/>
      <c r="J523" s="6509"/>
      <c r="K523" s="5923">
        <f>K522-G523</f>
        <v>26586902</v>
      </c>
    </row>
    <row r="524" spans="1:11">
      <c r="A524" s="9516"/>
      <c r="B524" s="5893"/>
      <c r="C524" s="477" t="s">
        <v>1922</v>
      </c>
      <c r="D524" s="486" t="s">
        <v>1819</v>
      </c>
      <c r="E524" s="6502"/>
      <c r="F524" s="6504"/>
      <c r="G524" s="6504"/>
      <c r="H524" s="6504"/>
      <c r="I524" s="6504"/>
      <c r="J524" s="6510"/>
      <c r="K524" s="5924"/>
    </row>
    <row r="525" spans="1:11">
      <c r="A525" s="554"/>
      <c r="B525" s="5911"/>
      <c r="C525" s="891"/>
      <c r="D525" s="891"/>
      <c r="E525" s="891"/>
      <c r="F525" s="586"/>
      <c r="G525" s="588"/>
      <c r="H525" s="600"/>
      <c r="I525" s="577"/>
      <c r="J525" s="604">
        <v>1500</v>
      </c>
      <c r="K525" s="5924">
        <f>K523+J525</f>
        <v>26588402</v>
      </c>
    </row>
    <row r="526" spans="1:11">
      <c r="A526" s="9515"/>
      <c r="B526" s="5892"/>
      <c r="C526" s="474" t="s">
        <v>1921</v>
      </c>
      <c r="D526" s="485" t="s">
        <v>1887</v>
      </c>
      <c r="E526" s="6501" t="s">
        <v>1888</v>
      </c>
      <c r="F526" s="6503"/>
      <c r="G526" s="6503">
        <v>31140</v>
      </c>
      <c r="H526" s="6515"/>
      <c r="I526" s="6503"/>
      <c r="J526" s="6509"/>
      <c r="K526" s="5923">
        <f>K525-G526</f>
        <v>26557262</v>
      </c>
    </row>
    <row r="527" spans="1:11">
      <c r="A527" s="9516"/>
      <c r="B527" s="5893"/>
      <c r="C527" s="477" t="s">
        <v>1923</v>
      </c>
      <c r="D527" s="486" t="s">
        <v>1819</v>
      </c>
      <c r="E527" s="6502"/>
      <c r="F527" s="6504"/>
      <c r="G527" s="6504"/>
      <c r="H527" s="6516"/>
      <c r="I527" s="6504"/>
      <c r="J527" s="6510"/>
      <c r="K527" s="5924"/>
    </row>
    <row r="528" spans="1:11">
      <c r="A528" s="554"/>
      <c r="B528" s="5911"/>
      <c r="C528" s="529"/>
      <c r="D528" s="602"/>
      <c r="E528" s="605"/>
      <c r="F528" s="577"/>
      <c r="G528" s="577"/>
      <c r="H528" s="600"/>
      <c r="I528" s="577"/>
      <c r="J528" s="604">
        <v>1500</v>
      </c>
      <c r="K528" s="5924">
        <f>K526+J528</f>
        <v>26558762</v>
      </c>
    </row>
    <row r="529" spans="1:11">
      <c r="A529" s="9515"/>
      <c r="B529" s="5892"/>
      <c r="C529" s="457" t="s">
        <v>781</v>
      </c>
      <c r="D529" s="6499" t="s">
        <v>1959</v>
      </c>
      <c r="E529" s="1136" t="s">
        <v>1961</v>
      </c>
      <c r="F529" s="6503"/>
      <c r="G529" s="6503">
        <v>88140</v>
      </c>
      <c r="H529" s="537"/>
      <c r="I529" s="6503"/>
      <c r="J529" s="595"/>
      <c r="K529" s="5923">
        <f>K528-G529</f>
        <v>26470622</v>
      </c>
    </row>
    <row r="530" spans="1:11">
      <c r="A530" s="9516"/>
      <c r="B530" s="5893"/>
      <c r="C530" s="461" t="s">
        <v>2257</v>
      </c>
      <c r="D530" s="6500" t="s">
        <v>1960</v>
      </c>
      <c r="E530" s="6507"/>
      <c r="F530" s="6504"/>
      <c r="G530" s="6504"/>
      <c r="H530" s="515"/>
      <c r="I530" s="6504"/>
      <c r="J530" s="595"/>
      <c r="K530" s="5924"/>
    </row>
    <row r="531" spans="1:11">
      <c r="A531" s="554"/>
      <c r="B531" s="5911"/>
      <c r="C531" s="532"/>
      <c r="D531" s="576"/>
      <c r="E531" s="582"/>
      <c r="F531" s="577"/>
      <c r="G531" s="577"/>
      <c r="H531" s="600"/>
      <c r="I531" s="577"/>
      <c r="J531" s="585">
        <v>1500</v>
      </c>
      <c r="K531" s="5926">
        <f>K529+J531</f>
        <v>26472122</v>
      </c>
    </row>
    <row r="532" spans="1:11">
      <c r="A532" s="557"/>
      <c r="B532" s="5892"/>
      <c r="C532" s="457" t="s">
        <v>781</v>
      </c>
      <c r="D532" s="6499" t="s">
        <v>1959</v>
      </c>
      <c r="E532" s="1136" t="s">
        <v>1961</v>
      </c>
      <c r="F532" s="6503"/>
      <c r="G532" s="6503">
        <v>10390</v>
      </c>
      <c r="H532" s="537"/>
      <c r="I532" s="6503"/>
      <c r="J532" s="595"/>
      <c r="K532" s="5923">
        <f>K531-G532</f>
        <v>26461732</v>
      </c>
    </row>
    <row r="533" spans="1:11">
      <c r="A533" s="557"/>
      <c r="B533" s="5893"/>
      <c r="C533" s="461" t="s">
        <v>2258</v>
      </c>
      <c r="D533" s="6500" t="s">
        <v>1960</v>
      </c>
      <c r="E533" s="6507"/>
      <c r="F533" s="6504"/>
      <c r="G533" s="6504"/>
      <c r="H533" s="515"/>
      <c r="I533" s="6504"/>
      <c r="J533" s="595"/>
      <c r="K533" s="5924"/>
    </row>
    <row r="534" spans="1:11">
      <c r="A534" s="514"/>
      <c r="B534" s="5911"/>
      <c r="C534" s="532"/>
      <c r="D534" s="576"/>
      <c r="E534" s="582"/>
      <c r="F534" s="577"/>
      <c r="G534" s="577"/>
      <c r="H534" s="600"/>
      <c r="I534" s="577"/>
      <c r="J534" s="585">
        <v>1500</v>
      </c>
      <c r="K534" s="5924">
        <f>K532+J534</f>
        <v>26463232</v>
      </c>
    </row>
    <row r="535" spans="1:11">
      <c r="A535" s="557"/>
      <c r="B535" s="5892"/>
      <c r="C535" s="545" t="s">
        <v>781</v>
      </c>
      <c r="D535" s="6499" t="s">
        <v>113</v>
      </c>
      <c r="E535" s="6501" t="s">
        <v>114</v>
      </c>
      <c r="F535" s="6503"/>
      <c r="G535" s="6503"/>
      <c r="H535" s="6503"/>
      <c r="I535" s="6503">
        <v>87640</v>
      </c>
      <c r="J535" s="6509"/>
      <c r="K535" s="1368">
        <f>K534-I535</f>
        <v>26375592</v>
      </c>
    </row>
    <row r="536" spans="1:11">
      <c r="A536" s="557"/>
      <c r="B536" s="5893"/>
      <c r="C536" s="538" t="s">
        <v>1420</v>
      </c>
      <c r="D536" s="6500" t="s">
        <v>46</v>
      </c>
      <c r="E536" s="6502"/>
      <c r="F536" s="6504"/>
      <c r="G536" s="6504"/>
      <c r="H536" s="6504"/>
      <c r="I536" s="6504"/>
      <c r="J536" s="6510"/>
      <c r="K536" s="1368"/>
    </row>
    <row r="537" spans="1:11">
      <c r="A537" s="514"/>
      <c r="B537" s="5911"/>
      <c r="C537" s="529"/>
      <c r="D537" s="602"/>
      <c r="E537" s="605"/>
      <c r="F537" s="577"/>
      <c r="G537" s="577"/>
      <c r="H537" s="600"/>
      <c r="I537" s="577"/>
      <c r="J537" s="585">
        <v>1500</v>
      </c>
      <c r="K537" s="1250">
        <f>K535+J537</f>
        <v>26377092</v>
      </c>
    </row>
    <row r="538" spans="1:11">
      <c r="A538" s="557"/>
      <c r="B538" s="5892"/>
      <c r="C538" s="556" t="s">
        <v>1109</v>
      </c>
      <c r="D538" s="6499" t="s">
        <v>278</v>
      </c>
      <c r="E538" s="974" t="s">
        <v>279</v>
      </c>
      <c r="F538" s="6503"/>
      <c r="G538" s="6503">
        <v>502500</v>
      </c>
      <c r="H538" s="6503"/>
      <c r="I538" s="6503"/>
      <c r="J538" s="6509"/>
      <c r="K538" s="1368">
        <f>K537-G538</f>
        <v>25874592</v>
      </c>
    </row>
    <row r="539" spans="1:11">
      <c r="A539" s="557"/>
      <c r="B539" s="5893"/>
      <c r="C539" s="555" t="s">
        <v>1527</v>
      </c>
      <c r="D539" s="6500" t="s">
        <v>38</v>
      </c>
      <c r="E539" s="6507"/>
      <c r="F539" s="6504"/>
      <c r="G539" s="6504"/>
      <c r="H539" s="6504"/>
      <c r="I539" s="6504"/>
      <c r="J539" s="6510"/>
      <c r="K539" s="1368"/>
    </row>
    <row r="540" spans="1:11">
      <c r="A540" s="514"/>
      <c r="B540" s="5911"/>
      <c r="C540" s="529"/>
      <c r="D540" s="602"/>
      <c r="E540" s="605"/>
      <c r="F540" s="577"/>
      <c r="G540" s="577"/>
      <c r="H540" s="600"/>
      <c r="I540" s="577"/>
      <c r="J540" s="604">
        <v>1800</v>
      </c>
      <c r="K540" s="1250">
        <f>K538+J540</f>
        <v>25876392</v>
      </c>
    </row>
    <row r="541" spans="1:11">
      <c r="A541" s="557"/>
      <c r="B541" s="5892"/>
      <c r="C541" s="556" t="s">
        <v>1710</v>
      </c>
      <c r="D541" s="6499" t="s">
        <v>2231</v>
      </c>
      <c r="E541" s="1136"/>
      <c r="F541" s="6503"/>
      <c r="G541" s="6505"/>
      <c r="H541" s="6503"/>
      <c r="I541" s="6503">
        <v>28390</v>
      </c>
      <c r="J541" s="6509"/>
      <c r="K541" s="1368">
        <f>K540-I541</f>
        <v>25848002</v>
      </c>
    </row>
    <row r="542" spans="1:11">
      <c r="A542" s="557"/>
      <c r="B542" s="5893"/>
      <c r="C542" s="555" t="s">
        <v>2170</v>
      </c>
      <c r="D542" s="6500"/>
      <c r="E542" s="6507"/>
      <c r="F542" s="6504"/>
      <c r="G542" s="6506"/>
      <c r="H542" s="6504"/>
      <c r="I542" s="6504"/>
      <c r="J542" s="6510"/>
      <c r="K542" s="1368"/>
    </row>
    <row r="543" spans="1:11">
      <c r="A543" s="514"/>
      <c r="B543" s="5911"/>
      <c r="C543" s="532"/>
      <c r="D543" s="576"/>
      <c r="E543" s="582"/>
      <c r="F543" s="577"/>
      <c r="G543" s="577"/>
      <c r="H543" s="600"/>
      <c r="I543" s="577"/>
      <c r="J543" s="604">
        <v>1500</v>
      </c>
      <c r="K543" s="1250">
        <f>K541+J543</f>
        <v>25849502</v>
      </c>
    </row>
    <row r="544" spans="1:11">
      <c r="A544" s="557"/>
      <c r="B544" s="5892"/>
      <c r="C544" s="556" t="s">
        <v>796</v>
      </c>
      <c r="D544" s="6499" t="s">
        <v>955</v>
      </c>
      <c r="E544" s="6501" t="s">
        <v>1232</v>
      </c>
      <c r="F544" s="6503"/>
      <c r="G544" s="6503"/>
      <c r="H544" s="6503"/>
      <c r="I544" s="6503">
        <v>48800</v>
      </c>
      <c r="J544" s="6509"/>
      <c r="K544" s="1368">
        <f>K543-I544</f>
        <v>25800702</v>
      </c>
    </row>
    <row r="545" spans="1:11">
      <c r="A545" s="557"/>
      <c r="B545" s="5893"/>
      <c r="C545" s="477" t="s">
        <v>1187</v>
      </c>
      <c r="D545" s="6500" t="s">
        <v>956</v>
      </c>
      <c r="E545" s="6502"/>
      <c r="F545" s="6504"/>
      <c r="G545" s="6504"/>
      <c r="H545" s="6504"/>
      <c r="I545" s="6504"/>
      <c r="J545" s="6510"/>
      <c r="K545" s="1368"/>
    </row>
    <row r="546" spans="1:11">
      <c r="A546" s="514"/>
      <c r="B546" s="5911"/>
      <c r="C546" s="532"/>
      <c r="D546" s="576"/>
      <c r="E546" s="582"/>
      <c r="F546" s="577"/>
      <c r="G546" s="577"/>
      <c r="H546" s="600"/>
      <c r="I546" s="577"/>
      <c r="J546" s="604">
        <v>750</v>
      </c>
      <c r="K546" s="1250">
        <f>K544+J546</f>
        <v>25801452</v>
      </c>
    </row>
    <row r="547" spans="1:11">
      <c r="A547" s="557"/>
      <c r="B547" s="5892"/>
      <c r="C547" s="556" t="s">
        <v>796</v>
      </c>
      <c r="D547" s="6499" t="s">
        <v>955</v>
      </c>
      <c r="E547" s="6501" t="s">
        <v>1232</v>
      </c>
      <c r="F547" s="6503"/>
      <c r="G547" s="6503"/>
      <c r="H547" s="6503"/>
      <c r="I547" s="6503">
        <v>41300</v>
      </c>
      <c r="J547" s="6509"/>
      <c r="K547" s="1368">
        <f>K546-I547</f>
        <v>25760152</v>
      </c>
    </row>
    <row r="548" spans="1:11">
      <c r="A548" s="557"/>
      <c r="B548" s="5893"/>
      <c r="C548" s="477" t="s">
        <v>1187</v>
      </c>
      <c r="D548" s="6500" t="s">
        <v>956</v>
      </c>
      <c r="E548" s="6502"/>
      <c r="F548" s="6504"/>
      <c r="G548" s="6504"/>
      <c r="H548" s="6504"/>
      <c r="I548" s="6504"/>
      <c r="J548" s="6510"/>
      <c r="K548" s="1368"/>
    </row>
    <row r="549" spans="1:11">
      <c r="A549" s="514"/>
      <c r="B549" s="5911"/>
      <c r="C549" s="532"/>
      <c r="D549" s="576"/>
      <c r="E549" s="582"/>
      <c r="F549" s="577"/>
      <c r="G549" s="577"/>
      <c r="H549" s="600"/>
      <c r="I549" s="577"/>
      <c r="J549" s="604">
        <v>750</v>
      </c>
      <c r="K549" s="1250">
        <f>K547+J549</f>
        <v>25760902</v>
      </c>
    </row>
    <row r="550" spans="1:11">
      <c r="A550" s="557"/>
      <c r="B550" s="5892"/>
      <c r="C550" s="556" t="s">
        <v>796</v>
      </c>
      <c r="D550" s="6499" t="s">
        <v>955</v>
      </c>
      <c r="E550" s="6501" t="s">
        <v>1232</v>
      </c>
      <c r="F550" s="6503"/>
      <c r="G550" s="6503"/>
      <c r="H550" s="6503"/>
      <c r="I550" s="6503">
        <v>48800</v>
      </c>
      <c r="J550" s="6509"/>
      <c r="K550" s="1368">
        <f>K549-I550</f>
        <v>25712102</v>
      </c>
    </row>
    <row r="551" spans="1:11">
      <c r="A551" s="557"/>
      <c r="B551" s="5893"/>
      <c r="C551" s="477" t="s">
        <v>2260</v>
      </c>
      <c r="D551" s="6500" t="s">
        <v>956</v>
      </c>
      <c r="E551" s="6502"/>
      <c r="F551" s="6504"/>
      <c r="G551" s="6504"/>
      <c r="H551" s="6504"/>
      <c r="I551" s="6504"/>
      <c r="J551" s="6510"/>
      <c r="K551" s="1368"/>
    </row>
    <row r="552" spans="1:11">
      <c r="A552" s="514"/>
      <c r="B552" s="5891"/>
      <c r="C552" s="532"/>
      <c r="D552" s="576"/>
      <c r="E552" s="582"/>
      <c r="F552" s="577"/>
      <c r="G552" s="577"/>
      <c r="H552" s="600"/>
      <c r="I552" s="577"/>
      <c r="J552" s="604">
        <v>750</v>
      </c>
      <c r="K552" s="1250">
        <f>K550+J552</f>
        <v>25712852</v>
      </c>
    </row>
    <row r="553" spans="1:11">
      <c r="A553" s="557"/>
      <c r="B553" s="5911"/>
      <c r="C553" s="556" t="s">
        <v>796</v>
      </c>
      <c r="D553" s="6499" t="s">
        <v>955</v>
      </c>
      <c r="E553" s="6501" t="s">
        <v>1232</v>
      </c>
      <c r="F553" s="6503"/>
      <c r="G553" s="6503"/>
      <c r="H553" s="6503"/>
      <c r="I553" s="6503">
        <v>41300</v>
      </c>
      <c r="J553" s="6509"/>
      <c r="K553" s="1368">
        <f>K552-I553</f>
        <v>25671552</v>
      </c>
    </row>
    <row r="554" spans="1:11">
      <c r="A554" s="557"/>
      <c r="B554" s="5911"/>
      <c r="C554" s="477" t="s">
        <v>2260</v>
      </c>
      <c r="D554" s="6500" t="s">
        <v>956</v>
      </c>
      <c r="E554" s="6502"/>
      <c r="F554" s="6504"/>
      <c r="G554" s="6504"/>
      <c r="H554" s="6504"/>
      <c r="I554" s="6504"/>
      <c r="J554" s="6510"/>
      <c r="K554" s="1368"/>
    </row>
    <row r="555" spans="1:11">
      <c r="A555" s="514"/>
      <c r="B555" s="5891"/>
      <c r="C555" s="532"/>
      <c r="D555" s="576"/>
      <c r="E555" s="582"/>
      <c r="F555" s="577"/>
      <c r="G555" s="577"/>
      <c r="H555" s="600"/>
      <c r="I555" s="577"/>
      <c r="J555" s="604">
        <v>750</v>
      </c>
      <c r="K555" s="1250">
        <f>K553+J555</f>
        <v>25672302</v>
      </c>
    </row>
    <row r="556" spans="1:11">
      <c r="A556" s="557"/>
      <c r="B556" s="5911"/>
      <c r="C556" s="556" t="s">
        <v>781</v>
      </c>
      <c r="D556" s="485" t="s">
        <v>1859</v>
      </c>
      <c r="E556" s="6501"/>
      <c r="F556" s="9492"/>
      <c r="G556" s="9492"/>
      <c r="H556" s="9492"/>
      <c r="I556" s="9492">
        <v>147140</v>
      </c>
      <c r="J556" s="6509"/>
      <c r="K556" s="5925">
        <f>K555-I556</f>
        <v>25525162</v>
      </c>
    </row>
    <row r="557" spans="1:11">
      <c r="A557" s="557"/>
      <c r="B557" s="5911"/>
      <c r="C557" s="555" t="s">
        <v>1208</v>
      </c>
      <c r="D557" s="486" t="s">
        <v>814</v>
      </c>
      <c r="E557" s="6502"/>
      <c r="F557" s="9493"/>
      <c r="G557" s="9493"/>
      <c r="H557" s="9493"/>
      <c r="I557" s="9493"/>
      <c r="J557" s="6510"/>
      <c r="K557" s="1368"/>
    </row>
    <row r="558" spans="1:11">
      <c r="A558" s="514"/>
      <c r="B558" s="5891"/>
      <c r="C558" s="532"/>
      <c r="D558" s="576"/>
      <c r="E558" s="582"/>
      <c r="F558" s="577"/>
      <c r="G558" s="577"/>
      <c r="H558" s="600"/>
      <c r="I558" s="577"/>
      <c r="J558" s="604">
        <v>1500</v>
      </c>
      <c r="K558" s="1250">
        <f>K556+J558</f>
        <v>25526662</v>
      </c>
    </row>
    <row r="559" spans="1:11">
      <c r="A559" s="557"/>
      <c r="B559" s="5911" t="s">
        <v>2405</v>
      </c>
      <c r="C559" s="457" t="s">
        <v>1109</v>
      </c>
      <c r="D559" s="6525" t="s">
        <v>1580</v>
      </c>
      <c r="E559" s="459" t="s">
        <v>1600</v>
      </c>
      <c r="F559" s="6518"/>
      <c r="G559" s="6523">
        <v>502500</v>
      </c>
      <c r="H559" s="6520"/>
      <c r="I559" s="6518"/>
      <c r="J559" s="534"/>
      <c r="K559" s="1368">
        <f>K558-G559</f>
        <v>25024162</v>
      </c>
    </row>
    <row r="560" spans="1:11">
      <c r="A560" s="557"/>
      <c r="B560" s="5911"/>
      <c r="C560" s="461" t="s">
        <v>1579</v>
      </c>
      <c r="D560" s="6526" t="s">
        <v>38</v>
      </c>
      <c r="E560" s="6522"/>
      <c r="F560" s="6519"/>
      <c r="G560" s="6524"/>
      <c r="H560" s="6521"/>
      <c r="I560" s="6519"/>
      <c r="J560" s="537"/>
      <c r="K560" s="1368"/>
    </row>
    <row r="561" spans="1:11">
      <c r="A561" s="514"/>
      <c r="B561" s="5891"/>
      <c r="C561" s="2722"/>
      <c r="D561" s="891"/>
      <c r="E561" s="891"/>
      <c r="F561" s="586"/>
      <c r="G561" s="588"/>
      <c r="H561" s="586"/>
      <c r="I561" s="586"/>
      <c r="J561" s="585">
        <v>1800</v>
      </c>
      <c r="K561" s="1250">
        <f>K559+J561</f>
        <v>25025962</v>
      </c>
    </row>
    <row r="562" spans="1:11">
      <c r="A562" s="557"/>
      <c r="B562" s="5911" t="s">
        <v>2406</v>
      </c>
      <c r="C562" s="556" t="s">
        <v>1710</v>
      </c>
      <c r="D562" s="6527" t="s">
        <v>2070</v>
      </c>
      <c r="E562" s="1136"/>
      <c r="F562" s="6531"/>
      <c r="G562" s="6533"/>
      <c r="H562" s="6531"/>
      <c r="I562" s="6531">
        <v>117390</v>
      </c>
      <c r="J562" s="6536"/>
      <c r="K562" s="1368">
        <f>K561-I562</f>
        <v>24908572</v>
      </c>
    </row>
    <row r="563" spans="1:11">
      <c r="A563" s="557"/>
      <c r="B563" s="5911"/>
      <c r="C563" s="555" t="s">
        <v>2069</v>
      </c>
      <c r="D563" s="6528" t="s">
        <v>814</v>
      </c>
      <c r="E563" s="6535"/>
      <c r="F563" s="6532"/>
      <c r="G563" s="6534"/>
      <c r="H563" s="6532"/>
      <c r="I563" s="6532"/>
      <c r="J563" s="6537"/>
      <c r="K563" s="1368"/>
    </row>
    <row r="564" spans="1:11">
      <c r="A564" s="514"/>
      <c r="B564" s="5891"/>
      <c r="C564" s="532"/>
      <c r="D564" s="576"/>
      <c r="E564" s="582"/>
      <c r="F564" s="577"/>
      <c r="G564" s="577"/>
      <c r="H564" s="600"/>
      <c r="I564" s="577"/>
      <c r="J564" s="604">
        <v>1500</v>
      </c>
      <c r="K564" s="1250">
        <f>K562+J564</f>
        <v>24910072</v>
      </c>
    </row>
    <row r="565" spans="1:11">
      <c r="A565" s="557"/>
      <c r="B565" s="5892"/>
      <c r="C565" s="556" t="s">
        <v>796</v>
      </c>
      <c r="D565" s="6527" t="s">
        <v>2302</v>
      </c>
      <c r="E565" s="6529"/>
      <c r="F565" s="6531"/>
      <c r="G565" s="6531"/>
      <c r="H565" s="6531"/>
      <c r="I565" s="6531">
        <v>173300</v>
      </c>
      <c r="J565" s="6536"/>
      <c r="K565" s="1368">
        <f>K564-I565</f>
        <v>24736772</v>
      </c>
    </row>
    <row r="566" spans="1:11">
      <c r="A566" s="557"/>
      <c r="B566" s="5892"/>
      <c r="C566" s="477" t="s">
        <v>2407</v>
      </c>
      <c r="D566" s="6528"/>
      <c r="E566" s="6530"/>
      <c r="F566" s="6532"/>
      <c r="G566" s="6532"/>
      <c r="H566" s="6532"/>
      <c r="I566" s="6532"/>
      <c r="J566" s="6537"/>
      <c r="K566" s="1368"/>
    </row>
    <row r="567" spans="1:11">
      <c r="A567" s="514"/>
      <c r="B567" s="5892"/>
      <c r="C567" s="532"/>
      <c r="D567" s="576"/>
      <c r="E567" s="582"/>
      <c r="F567" s="577"/>
      <c r="G567" s="577"/>
      <c r="H567" s="600"/>
      <c r="I567" s="577"/>
      <c r="J567" s="604">
        <v>750</v>
      </c>
      <c r="K567" s="1250">
        <f>K565+J567</f>
        <v>24737522</v>
      </c>
    </row>
    <row r="568" spans="1:11">
      <c r="A568" s="557"/>
      <c r="B568" s="5892"/>
      <c r="C568" s="556" t="s">
        <v>815</v>
      </c>
      <c r="D568" s="6527"/>
      <c r="E568" s="6529"/>
      <c r="F568" s="6531"/>
      <c r="G568" s="6531"/>
      <c r="H568" s="6531"/>
      <c r="I568" s="6531">
        <v>142966</v>
      </c>
      <c r="J568" s="6475"/>
      <c r="K568" s="1368">
        <f>K567-I568</f>
        <v>24594556</v>
      </c>
    </row>
    <row r="569" spans="1:11">
      <c r="A569" s="557"/>
      <c r="B569" s="5893"/>
      <c r="C569" s="555" t="s">
        <v>2408</v>
      </c>
      <c r="D569" s="6528"/>
      <c r="E569" s="6530"/>
      <c r="F569" s="6532"/>
      <c r="G569" s="6532"/>
      <c r="H569" s="6532"/>
      <c r="I569" s="6532"/>
      <c r="J569" s="6476"/>
      <c r="K569" s="1368"/>
    </row>
    <row r="570" spans="1:11">
      <c r="A570" s="514"/>
      <c r="B570" s="5911"/>
      <c r="C570" s="1795"/>
      <c r="D570" s="576"/>
      <c r="E570" s="582"/>
      <c r="F570" s="577"/>
      <c r="G570" s="577"/>
      <c r="H570" s="600"/>
      <c r="I570" s="577"/>
      <c r="J570" s="604">
        <v>1800</v>
      </c>
      <c r="K570" s="1250">
        <f>K568+J570</f>
        <v>24596356</v>
      </c>
    </row>
    <row r="571" spans="1:11">
      <c r="A571" s="557"/>
      <c r="B571" s="5892"/>
      <c r="C571" s="556" t="s">
        <v>815</v>
      </c>
      <c r="D571" s="6527"/>
      <c r="E571" s="6529"/>
      <c r="F571" s="6531"/>
      <c r="G571" s="6531"/>
      <c r="H571" s="6531"/>
      <c r="I571" s="6531">
        <v>153043</v>
      </c>
      <c r="J571" s="6475"/>
      <c r="K571" s="1368">
        <f>K570-I571</f>
        <v>24443313</v>
      </c>
    </row>
    <row r="572" spans="1:11">
      <c r="A572" s="557"/>
      <c r="B572" s="5893"/>
      <c r="C572" s="555" t="s">
        <v>2408</v>
      </c>
      <c r="D572" s="6528"/>
      <c r="E572" s="6530"/>
      <c r="F572" s="6532"/>
      <c r="G572" s="6532"/>
      <c r="H572" s="6532"/>
      <c r="I572" s="6532"/>
      <c r="J572" s="6476"/>
      <c r="K572" s="1368"/>
    </row>
    <row r="573" spans="1:11">
      <c r="A573" s="514"/>
      <c r="B573" s="5911"/>
      <c r="C573" s="1795"/>
      <c r="D573" s="576"/>
      <c r="E573" s="582"/>
      <c r="F573" s="577"/>
      <c r="G573" s="577"/>
      <c r="H573" s="600"/>
      <c r="I573" s="577"/>
      <c r="J573" s="604">
        <v>1800</v>
      </c>
      <c r="K573" s="1250">
        <f>K571+J573</f>
        <v>24445113</v>
      </c>
    </row>
    <row r="574" spans="1:11">
      <c r="A574" s="557"/>
      <c r="B574" s="5892"/>
      <c r="C574" s="474" t="s">
        <v>815</v>
      </c>
      <c r="D574" s="485" t="s">
        <v>1852</v>
      </c>
      <c r="E574" s="6529"/>
      <c r="F574" s="6531"/>
      <c r="G574" s="6531"/>
      <c r="H574" s="6538"/>
      <c r="I574" s="6531">
        <v>2513821</v>
      </c>
      <c r="J574" s="6536"/>
      <c r="K574" s="1368">
        <f>K573-I574</f>
        <v>21931292</v>
      </c>
    </row>
    <row r="575" spans="1:11">
      <c r="A575" s="557"/>
      <c r="B575" s="5893"/>
      <c r="C575" s="461" t="s">
        <v>1851</v>
      </c>
      <c r="D575" s="486"/>
      <c r="E575" s="6530"/>
      <c r="F575" s="6532"/>
      <c r="G575" s="6532"/>
      <c r="H575" s="6539"/>
      <c r="I575" s="6532"/>
      <c r="J575" s="6537"/>
      <c r="K575" s="1368"/>
    </row>
    <row r="576" spans="1:11">
      <c r="A576" s="2497"/>
      <c r="B576" s="5891"/>
      <c r="C576" s="532"/>
      <c r="D576" s="602"/>
      <c r="E576" s="605"/>
      <c r="F576" s="577"/>
      <c r="G576" s="577"/>
      <c r="H576" s="600"/>
      <c r="I576" s="577"/>
      <c r="J576" s="604">
        <v>1800</v>
      </c>
      <c r="K576" s="1250">
        <f>K574+J576</f>
        <v>21933092</v>
      </c>
    </row>
    <row r="577" spans="1:11">
      <c r="A577" s="557"/>
      <c r="B577" s="5911"/>
      <c r="C577" s="474" t="s">
        <v>815</v>
      </c>
      <c r="D577" s="485" t="s">
        <v>1852</v>
      </c>
      <c r="E577" s="6529"/>
      <c r="F577" s="6531"/>
      <c r="G577" s="6531"/>
      <c r="H577" s="6538"/>
      <c r="I577" s="6531">
        <v>919674</v>
      </c>
      <c r="J577" s="6536"/>
      <c r="K577" s="1368">
        <f>K576-I577</f>
        <v>21013418</v>
      </c>
    </row>
    <row r="578" spans="1:11">
      <c r="A578" s="557"/>
      <c r="B578" s="5911"/>
      <c r="C578" s="461" t="s">
        <v>1854</v>
      </c>
      <c r="D578" s="486"/>
      <c r="E578" s="6530"/>
      <c r="F578" s="6532"/>
      <c r="G578" s="6532"/>
      <c r="H578" s="6539"/>
      <c r="I578" s="6532"/>
      <c r="J578" s="6537"/>
      <c r="K578" s="1368"/>
    </row>
    <row r="579" spans="1:11">
      <c r="A579" s="2497"/>
      <c r="B579" s="5891"/>
      <c r="C579" s="532"/>
      <c r="D579" s="602"/>
      <c r="E579" s="605"/>
      <c r="F579" s="577"/>
      <c r="G579" s="577"/>
      <c r="H579" s="600"/>
      <c r="I579" s="577"/>
      <c r="J579" s="604">
        <v>1800</v>
      </c>
      <c r="K579" s="1250">
        <f>K577+J579</f>
        <v>21015218</v>
      </c>
    </row>
    <row r="580" spans="1:11">
      <c r="A580" s="557"/>
      <c r="B580" s="5911"/>
      <c r="C580" s="474" t="s">
        <v>815</v>
      </c>
      <c r="D580" s="485" t="s">
        <v>1852</v>
      </c>
      <c r="E580" s="6529"/>
      <c r="F580" s="6531"/>
      <c r="G580" s="6531"/>
      <c r="H580" s="6538"/>
      <c r="I580" s="6531">
        <v>6208609</v>
      </c>
      <c r="J580" s="6536"/>
      <c r="K580" s="1368">
        <f>K579-I580</f>
        <v>14806609</v>
      </c>
    </row>
    <row r="581" spans="1:11">
      <c r="A581" s="557"/>
      <c r="B581" s="5911"/>
      <c r="C581" s="461" t="s">
        <v>1855</v>
      </c>
      <c r="D581" s="486"/>
      <c r="E581" s="6530"/>
      <c r="F581" s="6532"/>
      <c r="G581" s="6532"/>
      <c r="H581" s="6539"/>
      <c r="I581" s="6532"/>
      <c r="J581" s="6537"/>
      <c r="K581" s="1368"/>
    </row>
    <row r="582" spans="1:11">
      <c r="A582" s="2497"/>
      <c r="B582" s="5891"/>
      <c r="C582" s="532"/>
      <c r="D582" s="602"/>
      <c r="E582" s="605"/>
      <c r="F582" s="577"/>
      <c r="G582" s="577"/>
      <c r="H582" s="600"/>
      <c r="I582" s="577"/>
      <c r="J582" s="604">
        <v>1800</v>
      </c>
      <c r="K582" s="1250">
        <f>K580+J582</f>
        <v>14808409</v>
      </c>
    </row>
    <row r="583" spans="1:11">
      <c r="A583" s="557"/>
      <c r="B583" s="5911"/>
      <c r="C583" s="474" t="s">
        <v>815</v>
      </c>
      <c r="D583" s="485" t="s">
        <v>1852</v>
      </c>
      <c r="E583" s="6529"/>
      <c r="F583" s="6531"/>
      <c r="G583" s="6531"/>
      <c r="H583" s="6538"/>
      <c r="I583" s="6531">
        <v>284400</v>
      </c>
      <c r="J583" s="6536"/>
      <c r="K583" s="1368">
        <f>K582-I583</f>
        <v>14524009</v>
      </c>
    </row>
    <row r="584" spans="1:11">
      <c r="A584" s="557"/>
      <c r="B584" s="5911"/>
      <c r="C584" s="461" t="s">
        <v>1856</v>
      </c>
      <c r="D584" s="486"/>
      <c r="E584" s="6530"/>
      <c r="F584" s="6532"/>
      <c r="G584" s="6532"/>
      <c r="H584" s="6539"/>
      <c r="I584" s="6532"/>
      <c r="J584" s="6537"/>
      <c r="K584" s="1368"/>
    </row>
    <row r="585" spans="1:11">
      <c r="A585" s="2497"/>
      <c r="B585" s="5891"/>
      <c r="C585" s="532"/>
      <c r="D585" s="602"/>
      <c r="E585" s="605"/>
      <c r="F585" s="577"/>
      <c r="G585" s="577"/>
      <c r="H585" s="600"/>
      <c r="I585" s="577"/>
      <c r="J585" s="604">
        <v>1800</v>
      </c>
      <c r="K585" s="1250">
        <f>K583+J585</f>
        <v>14525809</v>
      </c>
    </row>
    <row r="586" spans="1:11">
      <c r="A586" s="557"/>
      <c r="B586" s="5911"/>
      <c r="C586" s="474" t="s">
        <v>815</v>
      </c>
      <c r="D586" s="485" t="s">
        <v>1852</v>
      </c>
      <c r="E586" s="6529"/>
      <c r="F586" s="6531"/>
      <c r="G586" s="6531"/>
      <c r="H586" s="6538"/>
      <c r="I586" s="6531">
        <v>730840</v>
      </c>
      <c r="J586" s="6536"/>
      <c r="K586" s="1368">
        <f>K585-I586</f>
        <v>13794969</v>
      </c>
    </row>
    <row r="587" spans="1:11">
      <c r="A587" s="557"/>
      <c r="B587" s="5911"/>
      <c r="C587" s="461" t="s">
        <v>1857</v>
      </c>
      <c r="D587" s="486"/>
      <c r="E587" s="6530"/>
      <c r="F587" s="6532"/>
      <c r="G587" s="6532"/>
      <c r="H587" s="6539"/>
      <c r="I587" s="6532"/>
      <c r="J587" s="6537"/>
      <c r="K587" s="1368"/>
    </row>
    <row r="588" spans="1:11">
      <c r="A588" s="2497"/>
      <c r="B588" s="5891"/>
      <c r="C588" s="532"/>
      <c r="D588" s="602"/>
      <c r="E588" s="605"/>
      <c r="F588" s="577"/>
      <c r="G588" s="577"/>
      <c r="H588" s="600"/>
      <c r="I588" s="577"/>
      <c r="J588" s="604">
        <v>1800</v>
      </c>
      <c r="K588" s="1250">
        <f>K586+J588</f>
        <v>13796769</v>
      </c>
    </row>
    <row r="589" spans="1:11">
      <c r="A589" s="557"/>
      <c r="B589" s="5911"/>
      <c r="C589" s="474" t="s">
        <v>815</v>
      </c>
      <c r="D589" s="485" t="s">
        <v>1852</v>
      </c>
      <c r="E589" s="6529"/>
      <c r="F589" s="6531"/>
      <c r="G589" s="6531"/>
      <c r="H589" s="6538"/>
      <c r="I589" s="6531">
        <v>2042151</v>
      </c>
      <c r="J589" s="6536"/>
      <c r="K589" s="1368">
        <f>K588-I589</f>
        <v>11754618</v>
      </c>
    </row>
    <row r="590" spans="1:11">
      <c r="A590" s="557"/>
      <c r="B590" s="5911"/>
      <c r="C590" s="461" t="s">
        <v>1853</v>
      </c>
      <c r="D590" s="486"/>
      <c r="E590" s="6530"/>
      <c r="F590" s="6532"/>
      <c r="G590" s="6532"/>
      <c r="H590" s="6539"/>
      <c r="I590" s="6532"/>
      <c r="J590" s="6537"/>
      <c r="K590" s="1368"/>
    </row>
    <row r="591" spans="1:11">
      <c r="A591" s="2497"/>
      <c r="B591" s="5891"/>
      <c r="C591" s="532"/>
      <c r="D591" s="602"/>
      <c r="E591" s="605"/>
      <c r="F591" s="577"/>
      <c r="G591" s="577"/>
      <c r="H591" s="600"/>
      <c r="I591" s="577"/>
      <c r="J591" s="604">
        <v>1800</v>
      </c>
      <c r="K591" s="1250">
        <f>K589+J591</f>
        <v>11756418</v>
      </c>
    </row>
    <row r="592" spans="1:11">
      <c r="A592" s="557"/>
      <c r="B592" s="5911"/>
      <c r="C592" s="556" t="s">
        <v>869</v>
      </c>
      <c r="D592" s="6527" t="s">
        <v>1845</v>
      </c>
      <c r="E592" s="1136"/>
      <c r="F592" s="6531"/>
      <c r="G592" s="6531"/>
      <c r="H592" s="537"/>
      <c r="I592" s="6531">
        <v>61616</v>
      </c>
      <c r="J592" s="595"/>
      <c r="K592" s="1368">
        <f>K591-I592</f>
        <v>11694802</v>
      </c>
    </row>
    <row r="593" spans="1:11">
      <c r="A593" s="557"/>
      <c r="B593" s="5911"/>
      <c r="C593" s="555" t="s">
        <v>1872</v>
      </c>
      <c r="D593" s="6528"/>
      <c r="E593" s="6535"/>
      <c r="F593" s="6532"/>
      <c r="G593" s="6532"/>
      <c r="H593" s="515"/>
      <c r="I593" s="6532"/>
      <c r="J593" s="559"/>
      <c r="K593" s="1368"/>
    </row>
    <row r="594" spans="1:11">
      <c r="A594" s="514"/>
      <c r="B594" s="5891"/>
      <c r="C594" s="532"/>
      <c r="D594" s="576"/>
      <c r="E594" s="582"/>
      <c r="F594" s="577"/>
      <c r="G594" s="577"/>
      <c r="H594" s="600"/>
      <c r="I594" s="577"/>
      <c r="J594" s="585">
        <v>1650</v>
      </c>
      <c r="K594" s="1250">
        <f>K592+J594</f>
        <v>11696452</v>
      </c>
    </row>
    <row r="595" spans="1:11">
      <c r="A595" s="557"/>
      <c r="B595" s="5911"/>
      <c r="C595" s="556" t="s">
        <v>869</v>
      </c>
      <c r="D595" s="6527" t="s">
        <v>1845</v>
      </c>
      <c r="E595" s="1136"/>
      <c r="F595" s="6531"/>
      <c r="G595" s="6531"/>
      <c r="H595" s="537"/>
      <c r="I595" s="6531">
        <v>165843</v>
      </c>
      <c r="J595" s="595"/>
      <c r="K595" s="1368">
        <f>K594-I595</f>
        <v>11530609</v>
      </c>
    </row>
    <row r="596" spans="1:11">
      <c r="A596" s="557"/>
      <c r="B596" s="5911"/>
      <c r="C596" s="555" t="s">
        <v>2311</v>
      </c>
      <c r="D596" s="6528"/>
      <c r="E596" s="6535"/>
      <c r="F596" s="6532"/>
      <c r="G596" s="6532"/>
      <c r="H596" s="515"/>
      <c r="I596" s="6532"/>
      <c r="J596" s="559"/>
      <c r="K596" s="1368"/>
    </row>
    <row r="597" spans="1:11">
      <c r="A597" s="514"/>
      <c r="B597" s="5891"/>
      <c r="C597" s="532"/>
      <c r="D597" s="576"/>
      <c r="E597" s="582"/>
      <c r="F597" s="577"/>
      <c r="G597" s="577"/>
      <c r="H597" s="600"/>
      <c r="I597" s="577"/>
      <c r="J597" s="585">
        <v>1650</v>
      </c>
      <c r="K597" s="1250">
        <f>K595+J597</f>
        <v>11532259</v>
      </c>
    </row>
    <row r="598" spans="1:11">
      <c r="A598" s="557"/>
      <c r="B598" s="5911"/>
      <c r="C598" s="556" t="s">
        <v>869</v>
      </c>
      <c r="D598" s="6527" t="s">
        <v>1845</v>
      </c>
      <c r="E598" s="1136"/>
      <c r="F598" s="6531"/>
      <c r="G598" s="6531"/>
      <c r="H598" s="537"/>
      <c r="I598" s="6531">
        <v>60585</v>
      </c>
      <c r="J598" s="595"/>
      <c r="K598" s="1368">
        <f>K597-I598</f>
        <v>11471674</v>
      </c>
    </row>
    <row r="599" spans="1:11">
      <c r="A599" s="557"/>
      <c r="B599" s="5911"/>
      <c r="C599" s="555" t="s">
        <v>2312</v>
      </c>
      <c r="D599" s="6528"/>
      <c r="E599" s="6535"/>
      <c r="F599" s="6532"/>
      <c r="G599" s="6532"/>
      <c r="H599" s="515"/>
      <c r="I599" s="6532"/>
      <c r="J599" s="559"/>
      <c r="K599" s="1368"/>
    </row>
    <row r="600" spans="1:11">
      <c r="A600" s="514"/>
      <c r="B600" s="5891"/>
      <c r="C600" s="532"/>
      <c r="D600" s="576"/>
      <c r="E600" s="582"/>
      <c r="F600" s="577"/>
      <c r="G600" s="577"/>
      <c r="H600" s="600"/>
      <c r="I600" s="577"/>
      <c r="J600" s="585">
        <v>1650</v>
      </c>
      <c r="K600" s="1250">
        <f>K598+J600</f>
        <v>11473324</v>
      </c>
    </row>
    <row r="601" spans="1:11">
      <c r="A601" s="557"/>
      <c r="B601" s="5911"/>
      <c r="C601" s="556" t="s">
        <v>1109</v>
      </c>
      <c r="D601" s="6527" t="s">
        <v>1591</v>
      </c>
      <c r="E601" s="6529" t="s">
        <v>1601</v>
      </c>
      <c r="F601" s="6531"/>
      <c r="G601" s="6531">
        <v>502500</v>
      </c>
      <c r="H601" s="6531"/>
      <c r="I601" s="6531"/>
      <c r="J601" s="6536"/>
      <c r="K601" s="1368">
        <f>K600-G601</f>
        <v>10970824</v>
      </c>
    </row>
    <row r="602" spans="1:11">
      <c r="A602" s="557"/>
      <c r="B602" s="5911"/>
      <c r="C602" s="555" t="s">
        <v>1590</v>
      </c>
      <c r="D602" s="6528" t="s">
        <v>956</v>
      </c>
      <c r="E602" s="533"/>
      <c r="F602" s="6532"/>
      <c r="G602" s="6532"/>
      <c r="H602" s="6532"/>
      <c r="I602" s="6532"/>
      <c r="J602" s="6537"/>
      <c r="K602" s="1368"/>
    </row>
    <row r="603" spans="1:11">
      <c r="A603" s="514"/>
      <c r="B603" s="5891"/>
      <c r="C603" s="532"/>
      <c r="D603" s="576"/>
      <c r="E603" s="582"/>
      <c r="F603" s="575"/>
      <c r="G603" s="575"/>
      <c r="H603" s="586"/>
      <c r="I603" s="575"/>
      <c r="J603" s="604">
        <v>1800</v>
      </c>
      <c r="K603" s="1250">
        <f>K601+J603</f>
        <v>10972624</v>
      </c>
    </row>
    <row r="604" spans="1:11">
      <c r="A604" s="557"/>
      <c r="B604" s="5911" t="s">
        <v>2409</v>
      </c>
      <c r="C604" s="545" t="s">
        <v>1109</v>
      </c>
      <c r="D604" s="6545" t="s">
        <v>1584</v>
      </c>
      <c r="E604" s="974" t="s">
        <v>56</v>
      </c>
      <c r="F604" s="6540"/>
      <c r="G604" s="6540">
        <v>502500</v>
      </c>
      <c r="H604" s="6540"/>
      <c r="I604" s="6540"/>
      <c r="J604" s="6551"/>
      <c r="K604" s="1368">
        <f>K603-G604</f>
        <v>10470124</v>
      </c>
    </row>
    <row r="605" spans="1:11">
      <c r="A605" s="557"/>
      <c r="B605" s="5911"/>
      <c r="C605" s="555" t="s">
        <v>1583</v>
      </c>
      <c r="D605" s="6546" t="s">
        <v>1384</v>
      </c>
      <c r="E605" s="6549"/>
      <c r="F605" s="6541"/>
      <c r="G605" s="6541"/>
      <c r="H605" s="6541"/>
      <c r="I605" s="6541"/>
      <c r="J605" s="6552"/>
      <c r="K605" s="1368"/>
    </row>
    <row r="606" spans="1:11">
      <c r="A606" s="514"/>
      <c r="B606" s="5891"/>
      <c r="C606" s="532"/>
      <c r="D606" s="576"/>
      <c r="E606" s="582"/>
      <c r="F606" s="575"/>
      <c r="G606" s="575"/>
      <c r="H606" s="586"/>
      <c r="I606" s="575"/>
      <c r="J606" s="585">
        <v>1800</v>
      </c>
      <c r="K606" s="1250">
        <f>K604+J606</f>
        <v>10471924</v>
      </c>
    </row>
    <row r="607" spans="1:11">
      <c r="A607" s="557"/>
      <c r="B607" s="5911"/>
      <c r="C607" s="474" t="s">
        <v>815</v>
      </c>
      <c r="D607" s="485"/>
      <c r="E607" s="6543"/>
      <c r="F607" s="6540"/>
      <c r="G607" s="6540"/>
      <c r="H607" s="6553"/>
      <c r="I607" s="6540">
        <v>296219</v>
      </c>
      <c r="J607" s="6551"/>
      <c r="K607" s="1368">
        <f>K606-I607</f>
        <v>10175705</v>
      </c>
    </row>
    <row r="608" spans="1:11">
      <c r="A608" s="557"/>
      <c r="B608" s="5911"/>
      <c r="C608" s="461" t="s">
        <v>2410</v>
      </c>
      <c r="D608" s="486"/>
      <c r="E608" s="6544"/>
      <c r="F608" s="6541"/>
      <c r="G608" s="6541"/>
      <c r="H608" s="6554"/>
      <c r="I608" s="6541"/>
      <c r="J608" s="6552"/>
      <c r="K608" s="1368"/>
    </row>
    <row r="609" spans="1:11">
      <c r="A609" s="514"/>
      <c r="B609" s="5891"/>
      <c r="C609" s="532"/>
      <c r="D609" s="602"/>
      <c r="E609" s="605"/>
      <c r="F609" s="577"/>
      <c r="G609" s="577"/>
      <c r="H609" s="600"/>
      <c r="I609" s="577"/>
      <c r="J609" s="604">
        <v>1800</v>
      </c>
      <c r="K609" s="1250">
        <f>K607+J609</f>
        <v>10177505</v>
      </c>
    </row>
    <row r="610" spans="1:11">
      <c r="A610" s="557"/>
      <c r="B610" s="5911"/>
      <c r="C610" s="556" t="s">
        <v>880</v>
      </c>
      <c r="D610" s="6545" t="s">
        <v>1312</v>
      </c>
      <c r="E610" s="6543" t="s">
        <v>1326</v>
      </c>
      <c r="F610" s="6540"/>
      <c r="G610" s="6547">
        <v>1002500</v>
      </c>
      <c r="H610" s="534"/>
      <c r="I610" s="6540"/>
      <c r="J610" s="595"/>
      <c r="K610" s="1368">
        <f>K609-G610</f>
        <v>9175005</v>
      </c>
    </row>
    <row r="611" spans="1:11">
      <c r="A611" s="557"/>
      <c r="B611" s="5911"/>
      <c r="C611" s="555" t="s">
        <v>1311</v>
      </c>
      <c r="D611" s="6546" t="s">
        <v>1313</v>
      </c>
      <c r="E611" s="6544"/>
      <c r="F611" s="6541"/>
      <c r="G611" s="6548"/>
      <c r="H611" s="515"/>
      <c r="I611" s="6541"/>
      <c r="J611" s="559"/>
      <c r="K611" s="1368"/>
    </row>
    <row r="612" spans="1:11">
      <c r="A612" s="514"/>
      <c r="B612" s="5891"/>
      <c r="C612" s="532"/>
      <c r="D612" s="576"/>
      <c r="E612" s="584"/>
      <c r="F612" s="600"/>
      <c r="G612" s="600"/>
      <c r="H612" s="600"/>
      <c r="I612" s="600"/>
      <c r="J612" s="604">
        <v>1800</v>
      </c>
      <c r="K612" s="1250">
        <f>K610+J612</f>
        <v>9176805</v>
      </c>
    </row>
    <row r="613" spans="1:11">
      <c r="A613" s="557"/>
      <c r="B613" s="6550" t="s">
        <v>2411</v>
      </c>
      <c r="C613" s="491" t="s">
        <v>997</v>
      </c>
      <c r="D613" s="6555" t="s">
        <v>1283</v>
      </c>
      <c r="E613" s="6557" t="s">
        <v>1346</v>
      </c>
      <c r="F613" s="6559"/>
      <c r="G613" s="6559">
        <v>202500</v>
      </c>
      <c r="H613" s="6563"/>
      <c r="I613" s="6559"/>
      <c r="J613" s="6561"/>
      <c r="K613" s="1368">
        <f>K612-G613</f>
        <v>8974305</v>
      </c>
    </row>
    <row r="614" spans="1:11">
      <c r="A614" s="557"/>
      <c r="B614" s="6550"/>
      <c r="C614" s="487" t="s">
        <v>2345</v>
      </c>
      <c r="D614" s="6556" t="s">
        <v>250</v>
      </c>
      <c r="E614" s="6558"/>
      <c r="F614" s="6560"/>
      <c r="G614" s="6560"/>
      <c r="H614" s="6564"/>
      <c r="I614" s="6560"/>
      <c r="J614" s="6562"/>
      <c r="K614" s="1368"/>
    </row>
    <row r="615" spans="1:11">
      <c r="A615" s="514"/>
      <c r="B615" s="6542"/>
      <c r="C615" s="532"/>
      <c r="D615" s="576"/>
      <c r="E615" s="582"/>
      <c r="F615" s="577"/>
      <c r="G615" s="577"/>
      <c r="H615" s="600"/>
      <c r="I615" s="577"/>
      <c r="J615" s="604">
        <v>1800</v>
      </c>
      <c r="K615" s="1250">
        <f>K613+J615</f>
        <v>8976105</v>
      </c>
    </row>
    <row r="616" spans="1:11">
      <c r="A616" s="557"/>
      <c r="B616" s="6550" t="s">
        <v>2412</v>
      </c>
      <c r="C616" s="556" t="s">
        <v>1109</v>
      </c>
      <c r="D616" s="6567" t="s">
        <v>1112</v>
      </c>
      <c r="E616" s="974" t="s">
        <v>1114</v>
      </c>
      <c r="F616" s="6565"/>
      <c r="G616" s="6565">
        <v>502500</v>
      </c>
      <c r="H616" s="537"/>
      <c r="I616" s="1975"/>
      <c r="J616" s="595"/>
      <c r="K616" s="1368">
        <f>K615-G616</f>
        <v>8473605</v>
      </c>
    </row>
    <row r="617" spans="1:11">
      <c r="A617" s="557"/>
      <c r="B617" s="6550"/>
      <c r="C617" s="555" t="s">
        <v>1111</v>
      </c>
      <c r="D617" s="6568" t="s">
        <v>1113</v>
      </c>
      <c r="E617" s="6569"/>
      <c r="F617" s="6566"/>
      <c r="G617" s="6566"/>
      <c r="H617" s="515"/>
      <c r="I617" s="1976"/>
      <c r="J617" s="595"/>
      <c r="K617" s="1368"/>
    </row>
    <row r="618" spans="1:11">
      <c r="A618" s="514"/>
      <c r="B618" s="6542"/>
      <c r="C618" s="532"/>
      <c r="D618" s="576"/>
      <c r="E618" s="582"/>
      <c r="F618" s="575"/>
      <c r="G618" s="575"/>
      <c r="H618" s="586"/>
      <c r="I618" s="2196"/>
      <c r="J618" s="585">
        <v>1800</v>
      </c>
      <c r="K618" s="1250">
        <f>K616+J618</f>
        <v>8475405</v>
      </c>
    </row>
    <row r="619" spans="1:11">
      <c r="A619" s="557"/>
      <c r="B619" s="6550"/>
      <c r="C619" s="517" t="s">
        <v>1109</v>
      </c>
      <c r="D619" s="6567" t="s">
        <v>1831</v>
      </c>
      <c r="E619" s="6572" t="s">
        <v>717</v>
      </c>
      <c r="F619" s="6565"/>
      <c r="G619" s="6565">
        <v>502500</v>
      </c>
      <c r="H619" s="6565"/>
      <c r="I619" s="6565"/>
      <c r="J619" s="6570"/>
      <c r="K619" s="1368">
        <f>K618-G619</f>
        <v>7972905</v>
      </c>
    </row>
    <row r="620" spans="1:11">
      <c r="A620" s="557"/>
      <c r="B620" s="6550"/>
      <c r="C620" s="477" t="s">
        <v>1179</v>
      </c>
      <c r="D620" s="6568" t="s">
        <v>250</v>
      </c>
      <c r="E620" s="6573"/>
      <c r="F620" s="6566"/>
      <c r="G620" s="6566"/>
      <c r="H620" s="6566"/>
      <c r="I620" s="6566"/>
      <c r="J620" s="6571"/>
      <c r="K620" s="1368"/>
    </row>
    <row r="621" spans="1:11">
      <c r="A621" s="514"/>
      <c r="B621" s="6542"/>
      <c r="C621" s="1795"/>
      <c r="D621" s="576"/>
      <c r="E621" s="582"/>
      <c r="F621" s="577"/>
      <c r="G621" s="577"/>
      <c r="H621" s="600"/>
      <c r="I621" s="577"/>
      <c r="J621" s="604">
        <v>1800</v>
      </c>
      <c r="K621" s="1250">
        <f>K619+J621</f>
        <v>7974705</v>
      </c>
    </row>
    <row r="622" spans="1:11">
      <c r="A622" s="557"/>
      <c r="B622" s="6550"/>
      <c r="C622" s="517" t="s">
        <v>997</v>
      </c>
      <c r="D622" s="6567" t="s">
        <v>1831</v>
      </c>
      <c r="E622" s="6572" t="s">
        <v>717</v>
      </c>
      <c r="F622" s="6565"/>
      <c r="G622" s="6565">
        <v>202500</v>
      </c>
      <c r="H622" s="6565"/>
      <c r="I622" s="6565"/>
      <c r="J622" s="6570"/>
      <c r="K622" s="1368">
        <f>K621-G622</f>
        <v>7772205</v>
      </c>
    </row>
    <row r="623" spans="1:11">
      <c r="A623" s="557"/>
      <c r="B623" s="6550"/>
      <c r="C623" s="477" t="s">
        <v>2254</v>
      </c>
      <c r="D623" s="6568" t="s">
        <v>250</v>
      </c>
      <c r="E623" s="6573"/>
      <c r="F623" s="6566"/>
      <c r="G623" s="6566"/>
      <c r="H623" s="6566"/>
      <c r="I623" s="6566"/>
      <c r="J623" s="6571"/>
      <c r="K623" s="1368"/>
    </row>
    <row r="624" spans="1:11">
      <c r="A624" s="514"/>
      <c r="B624" s="6542"/>
      <c r="C624" s="1795"/>
      <c r="D624" s="576"/>
      <c r="E624" s="582"/>
      <c r="F624" s="577"/>
      <c r="G624" s="577"/>
      <c r="H624" s="600"/>
      <c r="I624" s="577"/>
      <c r="J624" s="604">
        <v>1800</v>
      </c>
      <c r="K624" s="1250">
        <f>K622+J624</f>
        <v>7774005</v>
      </c>
    </row>
    <row r="625" spans="1:11">
      <c r="A625" s="557"/>
      <c r="B625" s="6550" t="s">
        <v>2413</v>
      </c>
      <c r="C625" s="556" t="s">
        <v>591</v>
      </c>
      <c r="D625" s="6574"/>
      <c r="E625" s="6580"/>
      <c r="F625" s="6578">
        <v>25000000</v>
      </c>
      <c r="G625" s="6578"/>
      <c r="H625" s="534"/>
      <c r="I625" s="6578"/>
      <c r="J625" s="537"/>
      <c r="K625" s="1368">
        <f>K624+F625</f>
        <v>32774005</v>
      </c>
    </row>
    <row r="626" spans="1:11">
      <c r="A626" s="557"/>
      <c r="B626" s="6550"/>
      <c r="C626" s="555"/>
      <c r="D626" s="486"/>
      <c r="E626" s="6577"/>
      <c r="F626" s="6582"/>
      <c r="G626" s="6579"/>
      <c r="H626" s="537"/>
      <c r="I626" s="6579"/>
      <c r="J626" s="537"/>
      <c r="K626" s="1368"/>
    </row>
    <row r="627" spans="1:11">
      <c r="A627" s="514"/>
      <c r="B627" s="6542"/>
      <c r="C627" s="1795"/>
      <c r="D627" s="576"/>
      <c r="E627" s="582"/>
      <c r="F627" s="586"/>
      <c r="G627" s="586"/>
      <c r="H627" s="586"/>
      <c r="I627" s="586"/>
      <c r="J627" s="585"/>
      <c r="K627" s="1250"/>
    </row>
    <row r="628" spans="1:11">
      <c r="A628" s="557"/>
      <c r="B628" s="6550"/>
      <c r="C628" s="550" t="s">
        <v>1110</v>
      </c>
      <c r="D628" s="6574" t="s">
        <v>1334</v>
      </c>
      <c r="E628" s="6576" t="s">
        <v>1348</v>
      </c>
      <c r="F628" s="534"/>
      <c r="G628" s="6578">
        <v>405000</v>
      </c>
      <c r="H628" s="534"/>
      <c r="I628" s="6578"/>
      <c r="J628" s="537"/>
      <c r="K628" s="1368">
        <f>K625-G628</f>
        <v>32369005</v>
      </c>
    </row>
    <row r="629" spans="1:11">
      <c r="A629" s="557"/>
      <c r="B629" s="6550"/>
      <c r="C629" s="551" t="s">
        <v>1333</v>
      </c>
      <c r="D629" s="6575" t="s">
        <v>918</v>
      </c>
      <c r="E629" s="6577"/>
      <c r="F629" s="537"/>
      <c r="G629" s="6579"/>
      <c r="H629" s="537"/>
      <c r="I629" s="6579"/>
      <c r="J629" s="537"/>
      <c r="K629" s="1368"/>
    </row>
    <row r="630" spans="1:11">
      <c r="A630" s="514"/>
      <c r="B630" s="6542"/>
      <c r="C630" s="1795"/>
      <c r="D630" s="576"/>
      <c r="E630" s="582"/>
      <c r="F630" s="586"/>
      <c r="G630" s="586"/>
      <c r="H630" s="586"/>
      <c r="I630" s="586"/>
      <c r="J630" s="585">
        <v>3600</v>
      </c>
      <c r="K630" s="1250">
        <f>K628+J630</f>
        <v>32372605</v>
      </c>
    </row>
    <row r="631" spans="1:11">
      <c r="A631" s="557"/>
      <c r="B631" s="6550"/>
      <c r="C631" s="556" t="s">
        <v>1109</v>
      </c>
      <c r="D631" s="6574" t="s">
        <v>1049</v>
      </c>
      <c r="E631" s="6576" t="s">
        <v>126</v>
      </c>
      <c r="F631" s="6578"/>
      <c r="G631" s="6578">
        <v>502500</v>
      </c>
      <c r="H631" s="6578"/>
      <c r="I631" s="6578"/>
      <c r="J631" s="6584"/>
      <c r="K631" s="1368">
        <f>K630-G631</f>
        <v>31870105</v>
      </c>
    </row>
    <row r="632" spans="1:11">
      <c r="A632" s="557"/>
      <c r="B632" s="6550"/>
      <c r="C632" s="555" t="s">
        <v>1048</v>
      </c>
      <c r="D632" s="6575" t="s">
        <v>956</v>
      </c>
      <c r="E632" s="6577"/>
      <c r="F632" s="6579"/>
      <c r="G632" s="6579"/>
      <c r="H632" s="6579"/>
      <c r="I632" s="6579"/>
      <c r="J632" s="6585"/>
      <c r="K632" s="1368"/>
    </row>
    <row r="633" spans="1:11">
      <c r="A633" s="514"/>
      <c r="B633" s="6542"/>
      <c r="C633" s="532"/>
      <c r="D633" s="576"/>
      <c r="E633" s="582"/>
      <c r="F633" s="577"/>
      <c r="G633" s="577"/>
      <c r="H633" s="600"/>
      <c r="I633" s="577"/>
      <c r="J633" s="585">
        <v>1800</v>
      </c>
      <c r="K633" s="1250">
        <f>K631+J633</f>
        <v>31871905</v>
      </c>
    </row>
    <row r="634" spans="1:11">
      <c r="A634" s="557"/>
      <c r="B634" s="6550"/>
      <c r="C634" s="545" t="s">
        <v>1109</v>
      </c>
      <c r="D634" s="6586" t="s">
        <v>1745</v>
      </c>
      <c r="E634" s="974" t="s">
        <v>1746</v>
      </c>
      <c r="F634" s="6578"/>
      <c r="G634" s="6578">
        <v>502500</v>
      </c>
      <c r="H634" s="537"/>
      <c r="I634" s="9492"/>
      <c r="J634" s="595"/>
      <c r="K634" s="1368">
        <f>K633-G634</f>
        <v>31369405</v>
      </c>
    </row>
    <row r="635" spans="1:11">
      <c r="A635" s="557"/>
      <c r="B635" s="6550"/>
      <c r="C635" s="538" t="s">
        <v>1501</v>
      </c>
      <c r="D635" s="6575" t="s">
        <v>38</v>
      </c>
      <c r="E635" s="6577"/>
      <c r="F635" s="6579"/>
      <c r="G635" s="6579"/>
      <c r="H635" s="515"/>
      <c r="I635" s="9493"/>
      <c r="J635" s="559"/>
      <c r="K635" s="1368"/>
    </row>
    <row r="636" spans="1:11">
      <c r="A636" s="514"/>
      <c r="B636" s="6542"/>
      <c r="C636" s="532"/>
      <c r="D636" s="576"/>
      <c r="E636" s="582"/>
      <c r="F636" s="577"/>
      <c r="G636" s="577"/>
      <c r="H636" s="600"/>
      <c r="I636" s="577"/>
      <c r="J636" s="604">
        <v>1800</v>
      </c>
      <c r="K636" s="1250">
        <f>K634+J636</f>
        <v>31371205</v>
      </c>
    </row>
    <row r="637" spans="1:11">
      <c r="A637" s="557"/>
      <c r="B637" s="6550"/>
      <c r="C637" s="556" t="s">
        <v>1710</v>
      </c>
      <c r="D637" s="6574" t="s">
        <v>457</v>
      </c>
      <c r="E637" s="1136" t="s">
        <v>459</v>
      </c>
      <c r="F637" s="6578"/>
      <c r="G637" s="6581"/>
      <c r="H637" s="6578"/>
      <c r="I637" s="6578">
        <v>18390</v>
      </c>
      <c r="J637" s="6584"/>
      <c r="K637" s="1368">
        <f>K636-I637</f>
        <v>31352815</v>
      </c>
    </row>
    <row r="638" spans="1:11">
      <c r="A638" s="557"/>
      <c r="B638" s="6550"/>
      <c r="C638" s="555" t="s">
        <v>1762</v>
      </c>
      <c r="D638" s="6575" t="s">
        <v>1893</v>
      </c>
      <c r="E638" s="6583"/>
      <c r="F638" s="6579"/>
      <c r="G638" s="6582"/>
      <c r="H638" s="6579"/>
      <c r="I638" s="6579"/>
      <c r="J638" s="6585"/>
      <c r="K638" s="1368"/>
    </row>
    <row r="639" spans="1:11">
      <c r="A639" s="514"/>
      <c r="B639" s="6542"/>
      <c r="C639" s="532"/>
      <c r="D639" s="576"/>
      <c r="E639" s="582"/>
      <c r="F639" s="577"/>
      <c r="G639" s="577"/>
      <c r="H639" s="600"/>
      <c r="I639" s="577"/>
      <c r="J639" s="604">
        <v>1500</v>
      </c>
      <c r="K639" s="1250">
        <f>K637+J639</f>
        <v>31354315</v>
      </c>
    </row>
    <row r="640" spans="1:11">
      <c r="A640" s="557"/>
      <c r="B640" s="6550" t="s">
        <v>2414</v>
      </c>
      <c r="C640" s="474" t="s">
        <v>815</v>
      </c>
      <c r="D640" s="6591" t="s">
        <v>848</v>
      </c>
      <c r="E640" s="6589" t="s">
        <v>52</v>
      </c>
      <c r="F640" s="6594"/>
      <c r="G640" s="6594">
        <v>641195</v>
      </c>
      <c r="H640" s="537"/>
      <c r="I640" s="6587"/>
      <c r="J640" s="595"/>
      <c r="K640" s="1368">
        <f>K639-G640</f>
        <v>30713120</v>
      </c>
    </row>
    <row r="641" spans="1:11">
      <c r="A641" s="557"/>
      <c r="B641" s="6550"/>
      <c r="C641" s="477" t="s">
        <v>847</v>
      </c>
      <c r="D641" s="6592" t="s">
        <v>51</v>
      </c>
      <c r="E641" s="6590"/>
      <c r="F641" s="6595"/>
      <c r="G641" s="6595"/>
      <c r="H641" s="515"/>
      <c r="I641" s="6588"/>
      <c r="J641" s="559"/>
      <c r="K641" s="1368"/>
    </row>
    <row r="642" spans="1:11">
      <c r="A642" s="514"/>
      <c r="B642" s="6542"/>
      <c r="C642" s="532"/>
      <c r="D642" s="2499"/>
      <c r="E642" s="582"/>
      <c r="F642" s="586"/>
      <c r="G642" s="586"/>
      <c r="H642" s="586"/>
      <c r="I642" s="586"/>
      <c r="J642" s="585">
        <v>1800</v>
      </c>
      <c r="K642" s="1250">
        <f>K640+J642</f>
        <v>30714920</v>
      </c>
    </row>
    <row r="643" spans="1:11">
      <c r="A643" s="557"/>
      <c r="B643" s="6550"/>
      <c r="C643" s="474" t="s">
        <v>1907</v>
      </c>
      <c r="D643" s="6591" t="s">
        <v>224</v>
      </c>
      <c r="E643" s="974" t="s">
        <v>176</v>
      </c>
      <c r="F643" s="6587"/>
      <c r="G643" s="6587">
        <v>405000</v>
      </c>
      <c r="H643" s="537"/>
      <c r="I643" s="6587"/>
      <c r="J643" s="595"/>
      <c r="K643" s="1368">
        <f>K642-G643</f>
        <v>30309920</v>
      </c>
    </row>
    <row r="644" spans="1:11">
      <c r="A644" s="557"/>
      <c r="B644" s="6550"/>
      <c r="C644" s="555" t="s">
        <v>757</v>
      </c>
      <c r="D644" s="6592" t="s">
        <v>758</v>
      </c>
      <c r="E644" s="6593"/>
      <c r="F644" s="6588"/>
      <c r="G644" s="6588"/>
      <c r="H644" s="515"/>
      <c r="I644" s="6588"/>
      <c r="J644" s="595"/>
      <c r="K644" s="1368"/>
    </row>
    <row r="645" spans="1:11">
      <c r="A645" s="514"/>
      <c r="B645" s="6542"/>
      <c r="C645" s="532"/>
      <c r="D645" s="576"/>
      <c r="E645" s="582"/>
      <c r="F645" s="575"/>
      <c r="G645" s="575"/>
      <c r="H645" s="2200"/>
      <c r="I645" s="575"/>
      <c r="J645" s="585">
        <v>3600</v>
      </c>
      <c r="K645" s="1250">
        <f>K643+J645</f>
        <v>30313520</v>
      </c>
    </row>
    <row r="646" spans="1:11">
      <c r="A646" s="557"/>
      <c r="B646" s="5911" t="s">
        <v>2415</v>
      </c>
      <c r="C646" s="556" t="s">
        <v>1710</v>
      </c>
      <c r="D646" s="6596" t="s">
        <v>2238</v>
      </c>
      <c r="E646" s="6607" t="s">
        <v>2240</v>
      </c>
      <c r="F646" s="6603"/>
      <c r="G646" s="6603"/>
      <c r="H646" s="3052"/>
      <c r="I646" s="3052">
        <v>94180</v>
      </c>
      <c r="J646" s="1996"/>
      <c r="K646" s="1368">
        <f>K645-I646</f>
        <v>30219340</v>
      </c>
    </row>
    <row r="647" spans="1:11">
      <c r="A647" s="557"/>
      <c r="B647" s="5911"/>
      <c r="C647" s="555" t="s">
        <v>1936</v>
      </c>
      <c r="D647" s="6597" t="s">
        <v>2239</v>
      </c>
      <c r="E647" s="6608"/>
      <c r="F647" s="6604"/>
      <c r="G647" s="6604"/>
      <c r="H647" s="980"/>
      <c r="I647" s="3053"/>
      <c r="J647" s="571"/>
      <c r="K647" s="1368"/>
    </row>
    <row r="648" spans="1:11">
      <c r="A648" s="514"/>
      <c r="B648" s="5891"/>
      <c r="C648" s="532"/>
      <c r="D648" s="576"/>
      <c r="E648" s="582"/>
      <c r="F648" s="575"/>
      <c r="G648" s="575"/>
      <c r="H648" s="586"/>
      <c r="I648" s="575"/>
      <c r="J648" s="585">
        <v>1500</v>
      </c>
      <c r="K648" s="1250">
        <f>K646+J648</f>
        <v>30220840</v>
      </c>
    </row>
    <row r="649" spans="1:11">
      <c r="A649" s="557"/>
      <c r="B649" s="6606"/>
      <c r="C649" s="497" t="s">
        <v>815</v>
      </c>
      <c r="D649" s="6596"/>
      <c r="E649" s="974"/>
      <c r="F649" s="6600"/>
      <c r="G649" s="6600"/>
      <c r="H649" s="537"/>
      <c r="I649" s="1975">
        <v>334400</v>
      </c>
      <c r="J649" s="595"/>
      <c r="K649" s="1368">
        <f>K648-I649</f>
        <v>29886440</v>
      </c>
    </row>
    <row r="650" spans="1:11">
      <c r="A650" s="557"/>
      <c r="B650" s="6606"/>
      <c r="C650" s="497" t="s">
        <v>1917</v>
      </c>
      <c r="D650" s="6597"/>
      <c r="E650" s="6605"/>
      <c r="F650" s="6601"/>
      <c r="G650" s="6601"/>
      <c r="H650" s="515"/>
      <c r="I650" s="1976"/>
      <c r="J650" s="595"/>
      <c r="K650" s="1368"/>
    </row>
    <row r="651" spans="1:11">
      <c r="A651" s="514"/>
      <c r="B651" s="6602"/>
      <c r="C651" s="532"/>
      <c r="D651" s="576"/>
      <c r="E651" s="582"/>
      <c r="F651" s="577"/>
      <c r="G651" s="577"/>
      <c r="H651" s="600"/>
      <c r="I651" s="2034"/>
      <c r="J651" s="585">
        <v>1800</v>
      </c>
      <c r="K651" s="1250">
        <f>K649+J651</f>
        <v>29888240</v>
      </c>
    </row>
    <row r="652" spans="1:11">
      <c r="A652" s="557"/>
      <c r="B652" s="6606" t="s">
        <v>2416</v>
      </c>
      <c r="C652" s="497" t="s">
        <v>1201</v>
      </c>
      <c r="D652" s="6596"/>
      <c r="E652" s="6598"/>
      <c r="F652" s="6600"/>
      <c r="G652" s="6600"/>
      <c r="H652" s="6600"/>
      <c r="I652" s="1975">
        <v>22500</v>
      </c>
      <c r="J652" s="595"/>
      <c r="K652" s="1368">
        <f>K651-I652</f>
        <v>29865740</v>
      </c>
    </row>
    <row r="653" spans="1:11">
      <c r="A653" s="557"/>
      <c r="B653" s="6606"/>
      <c r="C653" s="497" t="s">
        <v>2417</v>
      </c>
      <c r="D653" s="6597"/>
      <c r="E653" s="6599"/>
      <c r="F653" s="6601"/>
      <c r="G653" s="6601"/>
      <c r="H653" s="6601"/>
      <c r="I653" s="1976"/>
      <c r="J653" s="595"/>
      <c r="K653" s="1368"/>
    </row>
    <row r="654" spans="1:11">
      <c r="A654" s="514"/>
      <c r="B654" s="6602"/>
      <c r="C654" s="532"/>
      <c r="D654" s="576"/>
      <c r="E654" s="582"/>
      <c r="F654" s="577"/>
      <c r="G654" s="577"/>
      <c r="H654" s="600"/>
      <c r="I654" s="2034"/>
      <c r="J654" s="585">
        <v>1800</v>
      </c>
      <c r="K654" s="1250">
        <f>K652+J654</f>
        <v>29867540</v>
      </c>
    </row>
    <row r="655" spans="1:11">
      <c r="A655" s="557"/>
      <c r="B655" s="6618" t="s">
        <v>2418</v>
      </c>
      <c r="C655" s="556" t="s">
        <v>1710</v>
      </c>
      <c r="D655" s="6609"/>
      <c r="E655" s="6611"/>
      <c r="F655" s="6613"/>
      <c r="G655" s="6613"/>
      <c r="H655" s="6613"/>
      <c r="I655" s="1975">
        <v>30140</v>
      </c>
      <c r="J655" s="595"/>
      <c r="K655" s="1368">
        <f>K654-I655</f>
        <v>29837400</v>
      </c>
    </row>
    <row r="656" spans="1:11">
      <c r="A656" s="557"/>
      <c r="B656" s="6618"/>
      <c r="C656" s="555" t="s">
        <v>2419</v>
      </c>
      <c r="D656" s="6610"/>
      <c r="E656" s="6612"/>
      <c r="F656" s="6614"/>
      <c r="G656" s="6614"/>
      <c r="H656" s="6614"/>
      <c r="I656" s="1976"/>
      <c r="J656" s="595"/>
      <c r="K656" s="1368"/>
    </row>
    <row r="657" spans="1:11">
      <c r="A657" s="514"/>
      <c r="B657" s="6615"/>
      <c r="C657" s="532"/>
      <c r="D657" s="576"/>
      <c r="E657" s="582"/>
      <c r="F657" s="577"/>
      <c r="G657" s="577"/>
      <c r="H657" s="600"/>
      <c r="I657" s="2034"/>
      <c r="J657" s="585">
        <v>1500</v>
      </c>
      <c r="K657" s="1250">
        <f>K655+J657</f>
        <v>29838900</v>
      </c>
    </row>
    <row r="658" spans="1:11">
      <c r="A658" s="557"/>
      <c r="B658" s="6618"/>
      <c r="C658" s="556" t="s">
        <v>1109</v>
      </c>
      <c r="D658" s="6609" t="s">
        <v>1591</v>
      </c>
      <c r="E658" s="6611" t="s">
        <v>1601</v>
      </c>
      <c r="F658" s="6613"/>
      <c r="G658" s="6613">
        <v>502500</v>
      </c>
      <c r="H658" s="6613"/>
      <c r="I658" s="6613"/>
      <c r="J658" s="6616"/>
      <c r="K658" s="1368">
        <f>K657-G658</f>
        <v>29336400</v>
      </c>
    </row>
    <row r="659" spans="1:11">
      <c r="A659" s="557"/>
      <c r="B659" s="6618"/>
      <c r="C659" s="555" t="s">
        <v>1590</v>
      </c>
      <c r="D659" s="6610" t="s">
        <v>956</v>
      </c>
      <c r="E659" s="533"/>
      <c r="F659" s="6614"/>
      <c r="G659" s="6614"/>
      <c r="H659" s="6614"/>
      <c r="I659" s="6614"/>
      <c r="J659" s="6617"/>
      <c r="K659" s="1368"/>
    </row>
    <row r="660" spans="1:11">
      <c r="A660" s="514"/>
      <c r="B660" s="6615"/>
      <c r="C660" s="532"/>
      <c r="D660" s="576"/>
      <c r="E660" s="582"/>
      <c r="F660" s="575"/>
      <c r="G660" s="575"/>
      <c r="H660" s="586"/>
      <c r="I660" s="575"/>
      <c r="J660" s="604">
        <v>1800</v>
      </c>
      <c r="K660" s="1250">
        <f>K658+J660</f>
        <v>29338200</v>
      </c>
    </row>
    <row r="661" spans="1:11" ht="15.75">
      <c r="A661" s="9537" t="s">
        <v>2431</v>
      </c>
      <c r="B661" s="9538"/>
      <c r="C661" s="9538"/>
      <c r="D661" s="9538"/>
      <c r="E661" s="9539"/>
      <c r="F661" s="511">
        <f>SUM(F3:F660)</f>
        <v>50000000</v>
      </c>
      <c r="G661" s="511">
        <f>SUM(G3:G660)</f>
        <v>32488803</v>
      </c>
      <c r="H661" s="511">
        <f>SUM(H3:H660)</f>
        <v>15014196</v>
      </c>
      <c r="I661" s="511">
        <f>SUM(I3:I660)</f>
        <v>25105237</v>
      </c>
      <c r="J661" s="511">
        <f>SUM(J3:J660)</f>
        <v>327700</v>
      </c>
      <c r="K661" s="1647">
        <f>K3+F661-G661-H661-I661+J661</f>
        <v>29338200</v>
      </c>
    </row>
    <row r="662" spans="1:11" ht="15.75">
      <c r="A662" s="9531" t="s">
        <v>242</v>
      </c>
      <c r="B662" s="9532"/>
      <c r="C662" s="9532"/>
      <c r="D662" s="9532"/>
      <c r="E662" s="9533"/>
      <c r="F662" s="512">
        <f>'Juli''15'!F479</f>
        <v>578500000</v>
      </c>
      <c r="G662" s="512">
        <f>'Juli''15'!G479</f>
        <v>229960440</v>
      </c>
      <c r="H662" s="512">
        <f>'Juli''15'!H479</f>
        <v>131333783</v>
      </c>
      <c r="I662" s="512">
        <f>'Juli''15'!I479</f>
        <v>191423260</v>
      </c>
      <c r="J662" s="512">
        <f>'Juli''15'!J479</f>
        <v>2736050</v>
      </c>
      <c r="K662" s="1648">
        <f>'Juli''15'!K479</f>
        <v>318779781</v>
      </c>
    </row>
    <row r="663" spans="1:11" ht="15.75">
      <c r="A663" s="9737" t="s">
        <v>243</v>
      </c>
      <c r="B663" s="9738"/>
      <c r="C663" s="9738"/>
      <c r="D663" s="9738"/>
      <c r="E663" s="9739"/>
      <c r="F663" s="5501">
        <f t="shared" ref="F663:K663" si="0">F661+F662</f>
        <v>628500000</v>
      </c>
      <c r="G663" s="5501">
        <f t="shared" si="0"/>
        <v>262449243</v>
      </c>
      <c r="H663" s="5501">
        <f t="shared" si="0"/>
        <v>146347979</v>
      </c>
      <c r="I663" s="5501">
        <f t="shared" si="0"/>
        <v>216528497</v>
      </c>
      <c r="J663" s="5501">
        <f t="shared" si="0"/>
        <v>3063750</v>
      </c>
      <c r="K663" s="5502">
        <f t="shared" si="0"/>
        <v>348117981</v>
      </c>
    </row>
    <row r="670" spans="1:11">
      <c r="B670" s="4803"/>
      <c r="C670" s="4804"/>
    </row>
    <row r="671" spans="1:11">
      <c r="B671" s="4805"/>
      <c r="C671" s="4804"/>
    </row>
    <row r="673" spans="2:3">
      <c r="B673" s="4803" t="s">
        <v>2197</v>
      </c>
      <c r="C673" s="4804"/>
    </row>
    <row r="674" spans="2:3">
      <c r="B674" s="4805" t="s">
        <v>238</v>
      </c>
      <c r="C674" s="4804"/>
    </row>
  </sheetData>
  <mergeCells count="89">
    <mergeCell ref="I259:I260"/>
    <mergeCell ref="J1:J2"/>
    <mergeCell ref="K1:K2"/>
    <mergeCell ref="A3:C3"/>
    <mergeCell ref="B4:B5"/>
    <mergeCell ref="A7:A8"/>
    <mergeCell ref="B7:B8"/>
    <mergeCell ref="K7:K8"/>
    <mergeCell ref="A1:A2"/>
    <mergeCell ref="B1:B2"/>
    <mergeCell ref="C1:C2"/>
    <mergeCell ref="D1:E1"/>
    <mergeCell ref="F1:F2"/>
    <mergeCell ref="G1:I1"/>
    <mergeCell ref="A205:A206"/>
    <mergeCell ref="B10:B11"/>
    <mergeCell ref="K10:K11"/>
    <mergeCell ref="B13:B14"/>
    <mergeCell ref="A52:A53"/>
    <mergeCell ref="A55:A56"/>
    <mergeCell ref="A58:A59"/>
    <mergeCell ref="A193:A194"/>
    <mergeCell ref="A196:A197"/>
    <mergeCell ref="A199:A200"/>
    <mergeCell ref="A202:A203"/>
    <mergeCell ref="A364:A365"/>
    <mergeCell ref="A208:A209"/>
    <mergeCell ref="A211:A212"/>
    <mergeCell ref="A214:A215"/>
    <mergeCell ref="A217:A218"/>
    <mergeCell ref="A220:A221"/>
    <mergeCell ref="A223:A224"/>
    <mergeCell ref="A400:A401"/>
    <mergeCell ref="A367:A368"/>
    <mergeCell ref="A370:A371"/>
    <mergeCell ref="A373:A374"/>
    <mergeCell ref="A376:A377"/>
    <mergeCell ref="A379:A380"/>
    <mergeCell ref="A382:A383"/>
    <mergeCell ref="A385:A386"/>
    <mergeCell ref="A388:A389"/>
    <mergeCell ref="A391:A392"/>
    <mergeCell ref="A394:A395"/>
    <mergeCell ref="A397:A398"/>
    <mergeCell ref="A436:A437"/>
    <mergeCell ref="A403:A404"/>
    <mergeCell ref="A406:A407"/>
    <mergeCell ref="A409:A410"/>
    <mergeCell ref="A412:A413"/>
    <mergeCell ref="A415:A416"/>
    <mergeCell ref="A418:A419"/>
    <mergeCell ref="A421:A422"/>
    <mergeCell ref="A424:A425"/>
    <mergeCell ref="A427:A428"/>
    <mergeCell ref="A430:A431"/>
    <mergeCell ref="A433:A434"/>
    <mergeCell ref="A472:A473"/>
    <mergeCell ref="A439:A440"/>
    <mergeCell ref="A442:A443"/>
    <mergeCell ref="A445:A446"/>
    <mergeCell ref="A448:A449"/>
    <mergeCell ref="A451:A452"/>
    <mergeCell ref="A454:A455"/>
    <mergeCell ref="A457:A458"/>
    <mergeCell ref="A460:A461"/>
    <mergeCell ref="A463:A464"/>
    <mergeCell ref="A466:A467"/>
    <mergeCell ref="A469:A470"/>
    <mergeCell ref="A663:E663"/>
    <mergeCell ref="A529:A530"/>
    <mergeCell ref="F556:F557"/>
    <mergeCell ref="A526:A527"/>
    <mergeCell ref="A475:A476"/>
    <mergeCell ref="A478:A479"/>
    <mergeCell ref="A481:A482"/>
    <mergeCell ref="A484:A485"/>
    <mergeCell ref="A487:A488"/>
    <mergeCell ref="A490:A491"/>
    <mergeCell ref="A493:A494"/>
    <mergeCell ref="A496:A497"/>
    <mergeCell ref="A517:A518"/>
    <mergeCell ref="A520:A521"/>
    <mergeCell ref="A523:A524"/>
    <mergeCell ref="G556:G557"/>
    <mergeCell ref="H556:H557"/>
    <mergeCell ref="I556:I557"/>
    <mergeCell ref="A661:E661"/>
    <mergeCell ref="A662:E662"/>
    <mergeCell ref="I634:I635"/>
  </mergeCells>
  <pageMargins left="0.70866141732283472" right="0.70866141732283472" top="0.74803149606299213" bottom="0.74803149606299213" header="0.31496062992125984" footer="0.31496062992125984"/>
  <pageSetup scale="66" orientation="landscape" horizontalDpi="120" verticalDpi="72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K634"/>
  <sheetViews>
    <sheetView topLeftCell="B349" workbookViewId="0">
      <selection activeCell="D361" sqref="D361"/>
    </sheetView>
  </sheetViews>
  <sheetFormatPr defaultRowHeight="15"/>
  <cols>
    <col min="1" max="1" width="4.28515625" customWidth="1"/>
    <col min="2" max="2" width="11.28515625" customWidth="1"/>
    <col min="3" max="3" width="45.42578125" customWidth="1"/>
    <col min="4" max="4" width="19.42578125" customWidth="1"/>
    <col min="5" max="5" width="7.5703125" customWidth="1"/>
    <col min="6" max="6" width="16.28515625" customWidth="1"/>
    <col min="7" max="7" width="16.140625" customWidth="1"/>
    <col min="8" max="8" width="16.42578125" customWidth="1"/>
    <col min="9" max="9" width="16.7109375" customWidth="1"/>
    <col min="10" max="10" width="13.85546875" customWidth="1"/>
    <col min="11" max="11" width="16.7109375" customWidth="1"/>
  </cols>
  <sheetData>
    <row r="1" spans="1:11">
      <c r="A1" s="9506" t="s">
        <v>1</v>
      </c>
      <c r="B1" s="9504" t="s">
        <v>2</v>
      </c>
      <c r="C1" s="9506" t="s">
        <v>3</v>
      </c>
      <c r="D1" s="9508" t="s">
        <v>4</v>
      </c>
      <c r="E1" s="9740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</row>
    <row r="2" spans="1:11">
      <c r="A2" s="9507"/>
      <c r="B2" s="9505"/>
      <c r="C2" s="9507"/>
      <c r="D2" s="6644" t="s">
        <v>9</v>
      </c>
      <c r="E2" s="470" t="s">
        <v>10</v>
      </c>
      <c r="F2" s="9511"/>
      <c r="G2" s="6625" t="s">
        <v>11</v>
      </c>
      <c r="H2" s="6630" t="s">
        <v>537</v>
      </c>
      <c r="I2" s="6625" t="s">
        <v>13</v>
      </c>
      <c r="J2" s="9511"/>
      <c r="K2" s="9721"/>
    </row>
    <row r="3" spans="1:11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1250">
        <f>'Mei''17'!K661</f>
        <v>29338200</v>
      </c>
    </row>
    <row r="4" spans="1:11">
      <c r="A4" s="557"/>
      <c r="B4" s="9498" t="s">
        <v>2421</v>
      </c>
      <c r="C4" s="556" t="s">
        <v>815</v>
      </c>
      <c r="D4" s="6619" t="s">
        <v>1720</v>
      </c>
      <c r="E4" s="6621" t="s">
        <v>1739</v>
      </c>
      <c r="F4" s="6631"/>
      <c r="G4" s="6631"/>
      <c r="H4" s="923"/>
      <c r="I4" s="1997">
        <v>217212</v>
      </c>
      <c r="J4" s="464"/>
      <c r="K4" s="1977">
        <f>K3-I4</f>
        <v>29120988</v>
      </c>
    </row>
    <row r="5" spans="1:11">
      <c r="A5" s="554"/>
      <c r="B5" s="9499"/>
      <c r="C5" s="555" t="s">
        <v>1719</v>
      </c>
      <c r="D5" s="6620" t="s">
        <v>1176</v>
      </c>
      <c r="E5" s="6622"/>
      <c r="F5" s="6632"/>
      <c r="G5" s="6632"/>
      <c r="H5" s="460"/>
      <c r="I5" s="1998"/>
      <c r="J5" s="559"/>
      <c r="K5" s="1978"/>
    </row>
    <row r="6" spans="1:11">
      <c r="A6" s="554"/>
      <c r="B6" s="6627"/>
      <c r="C6" s="1795"/>
      <c r="D6" s="576"/>
      <c r="E6" s="582"/>
      <c r="F6" s="577"/>
      <c r="G6" s="577"/>
      <c r="H6" s="600"/>
      <c r="I6" s="577"/>
      <c r="J6" s="1979">
        <v>1800</v>
      </c>
      <c r="K6" s="1978">
        <f>K4+J6</f>
        <v>29122788</v>
      </c>
    </row>
    <row r="7" spans="1:11">
      <c r="A7" s="9515"/>
      <c r="B7" s="9498"/>
      <c r="C7" s="556" t="s">
        <v>815</v>
      </c>
      <c r="D7" s="6619" t="s">
        <v>1720</v>
      </c>
      <c r="E7" s="974" t="s">
        <v>1739</v>
      </c>
      <c r="F7" s="6623"/>
      <c r="G7" s="6642"/>
      <c r="H7" s="6623"/>
      <c r="I7" s="1975">
        <v>19931</v>
      </c>
      <c r="J7" s="1996"/>
      <c r="K7" s="9680">
        <f>K6-I7</f>
        <v>29102857</v>
      </c>
    </row>
    <row r="8" spans="1:11">
      <c r="A8" s="9516"/>
      <c r="B8" s="9499"/>
      <c r="C8" s="555" t="s">
        <v>1721</v>
      </c>
      <c r="D8" s="6620" t="s">
        <v>1176</v>
      </c>
      <c r="E8" s="6635"/>
      <c r="F8" s="6624"/>
      <c r="G8" s="6643"/>
      <c r="H8" s="6624"/>
      <c r="I8" s="1976"/>
      <c r="J8" s="571"/>
      <c r="K8" s="9681"/>
    </row>
    <row r="9" spans="1:11">
      <c r="A9" s="6626"/>
      <c r="B9" s="6635"/>
      <c r="C9" s="1795"/>
      <c r="D9" s="576"/>
      <c r="E9" s="605"/>
      <c r="F9" s="586"/>
      <c r="G9" s="585"/>
      <c r="H9" s="587"/>
      <c r="I9" s="586"/>
      <c r="J9" s="1979">
        <v>1800</v>
      </c>
      <c r="K9" s="6656">
        <f>K7+J9</f>
        <v>29104657</v>
      </c>
    </row>
    <row r="10" spans="1:11">
      <c r="A10" s="6619"/>
      <c r="B10" s="9619"/>
      <c r="C10" s="517" t="s">
        <v>1710</v>
      </c>
      <c r="D10" s="6619" t="s">
        <v>1720</v>
      </c>
      <c r="E10" s="6621" t="s">
        <v>1739</v>
      </c>
      <c r="F10" s="6623"/>
      <c r="G10" s="6623"/>
      <c r="H10" s="6623"/>
      <c r="I10" s="6623">
        <v>15140</v>
      </c>
      <c r="J10" s="534"/>
      <c r="K10" s="9680">
        <f>K9-I10</f>
        <v>29089517</v>
      </c>
    </row>
    <row r="11" spans="1:11">
      <c r="A11" s="6640"/>
      <c r="B11" s="9620"/>
      <c r="C11" s="555" t="s">
        <v>1821</v>
      </c>
      <c r="D11" s="6620" t="s">
        <v>1479</v>
      </c>
      <c r="E11" s="6622"/>
      <c r="F11" s="6624"/>
      <c r="G11" s="6624"/>
      <c r="H11" s="6624"/>
      <c r="I11" s="6624"/>
      <c r="J11" s="515"/>
      <c r="K11" s="9681"/>
    </row>
    <row r="12" spans="1:11">
      <c r="A12" s="6626"/>
      <c r="B12" s="6635"/>
      <c r="C12" s="1795"/>
      <c r="D12" s="576"/>
      <c r="E12" s="584"/>
      <c r="F12" s="577"/>
      <c r="G12" s="577"/>
      <c r="H12" s="600"/>
      <c r="I12" s="577"/>
      <c r="J12" s="604">
        <v>1500</v>
      </c>
      <c r="K12" s="6656">
        <f>K10+J12</f>
        <v>29091017</v>
      </c>
    </row>
    <row r="13" spans="1:11">
      <c r="A13" s="6619"/>
      <c r="B13" s="9619"/>
      <c r="C13" s="517" t="s">
        <v>1710</v>
      </c>
      <c r="D13" s="6619" t="s">
        <v>1720</v>
      </c>
      <c r="E13" s="6621" t="s">
        <v>1739</v>
      </c>
      <c r="F13" s="6623"/>
      <c r="G13" s="6623"/>
      <c r="H13" s="6623"/>
      <c r="I13" s="6623">
        <v>28890</v>
      </c>
      <c r="J13" s="537"/>
      <c r="K13" s="6657">
        <f>K12-I13</f>
        <v>29062127</v>
      </c>
    </row>
    <row r="14" spans="1:11">
      <c r="A14" s="6620"/>
      <c r="B14" s="9620"/>
      <c r="C14" s="555" t="s">
        <v>1822</v>
      </c>
      <c r="D14" s="6620" t="s">
        <v>1479</v>
      </c>
      <c r="E14" s="6622"/>
      <c r="F14" s="6624"/>
      <c r="G14" s="6624"/>
      <c r="H14" s="6624"/>
      <c r="I14" s="6624"/>
      <c r="J14" s="515"/>
      <c r="K14" s="1987"/>
    </row>
    <row r="15" spans="1:11">
      <c r="A15" s="6626"/>
      <c r="B15" s="561"/>
      <c r="C15" s="1795"/>
      <c r="D15" s="528"/>
      <c r="E15" s="584"/>
      <c r="F15" s="600"/>
      <c r="G15" s="600"/>
      <c r="H15" s="600"/>
      <c r="I15" s="600"/>
      <c r="J15" s="604">
        <v>1500</v>
      </c>
      <c r="K15" s="6656">
        <f>K13+J15</f>
        <v>29063627</v>
      </c>
    </row>
    <row r="16" spans="1:11">
      <c r="A16" s="6619"/>
      <c r="B16" s="974"/>
      <c r="C16" s="562" t="s">
        <v>815</v>
      </c>
      <c r="D16" s="6619" t="s">
        <v>1335</v>
      </c>
      <c r="E16" s="6621"/>
      <c r="F16" s="6623"/>
      <c r="G16" s="6623"/>
      <c r="H16" s="537"/>
      <c r="I16" s="1975">
        <v>205895</v>
      </c>
      <c r="J16" s="595"/>
      <c r="K16" s="6657">
        <f>K15-I16</f>
        <v>28857732</v>
      </c>
    </row>
    <row r="17" spans="1:11">
      <c r="A17" s="6620"/>
      <c r="B17" s="5519"/>
      <c r="C17" s="553" t="s">
        <v>1026</v>
      </c>
      <c r="D17" s="6620" t="s">
        <v>814</v>
      </c>
      <c r="E17" s="6622"/>
      <c r="F17" s="6624"/>
      <c r="G17" s="6624"/>
      <c r="H17" s="515"/>
      <c r="I17" s="1976"/>
      <c r="J17" s="595"/>
      <c r="K17" s="6657"/>
    </row>
    <row r="18" spans="1:11">
      <c r="A18" s="6626"/>
      <c r="B18" s="5727"/>
      <c r="C18" s="532"/>
      <c r="D18" s="576"/>
      <c r="E18" s="582"/>
      <c r="F18" s="577"/>
      <c r="G18" s="577"/>
      <c r="H18" s="600"/>
      <c r="I18" s="577"/>
      <c r="J18" s="585">
        <v>1800</v>
      </c>
      <c r="K18" s="6656">
        <f>K16+J18</f>
        <v>28859532</v>
      </c>
    </row>
    <row r="19" spans="1:11">
      <c r="A19" s="6619"/>
      <c r="B19" s="459"/>
      <c r="C19" s="556" t="s">
        <v>781</v>
      </c>
      <c r="D19" s="6619" t="s">
        <v>278</v>
      </c>
      <c r="E19" s="6634" t="s">
        <v>279</v>
      </c>
      <c r="F19" s="6623"/>
      <c r="G19" s="6623">
        <v>22140</v>
      </c>
      <c r="H19" s="6623"/>
      <c r="I19" s="6623"/>
      <c r="J19" s="464"/>
      <c r="K19" s="6657">
        <f>K18-G19</f>
        <v>28837392</v>
      </c>
    </row>
    <row r="20" spans="1:11">
      <c r="A20" s="6620"/>
      <c r="B20" s="5520"/>
      <c r="C20" s="555" t="s">
        <v>1530</v>
      </c>
      <c r="D20" s="6620" t="s">
        <v>38</v>
      </c>
      <c r="E20" s="6622"/>
      <c r="F20" s="6624"/>
      <c r="G20" s="6624"/>
      <c r="H20" s="6624"/>
      <c r="I20" s="6624"/>
      <c r="J20" s="559"/>
      <c r="K20" s="6657"/>
    </row>
    <row r="21" spans="1:11">
      <c r="A21" s="6626"/>
      <c r="B21" s="561"/>
      <c r="C21" s="1438"/>
      <c r="D21" s="1436"/>
      <c r="E21" s="1436"/>
      <c r="F21" s="577"/>
      <c r="G21" s="577"/>
      <c r="H21" s="600"/>
      <c r="I21" s="577"/>
      <c r="J21" s="585">
        <v>1500</v>
      </c>
      <c r="K21" s="6656">
        <f>K19+J21</f>
        <v>28838892</v>
      </c>
    </row>
    <row r="22" spans="1:11">
      <c r="A22" s="6619"/>
      <c r="B22" s="974"/>
      <c r="C22" s="517" t="s">
        <v>796</v>
      </c>
      <c r="D22" s="6619" t="s">
        <v>167</v>
      </c>
      <c r="E22" s="6621" t="s">
        <v>56</v>
      </c>
      <c r="F22" s="6623"/>
      <c r="G22" s="6623">
        <v>346300</v>
      </c>
      <c r="H22" s="534"/>
      <c r="I22" s="6623"/>
      <c r="J22" s="595"/>
      <c r="K22" s="6657">
        <f>K21-G22</f>
        <v>28492592</v>
      </c>
    </row>
    <row r="23" spans="1:11">
      <c r="A23" s="6620"/>
      <c r="B23" s="5519"/>
      <c r="C23" s="555" t="s">
        <v>1033</v>
      </c>
      <c r="D23" s="6620" t="s">
        <v>1384</v>
      </c>
      <c r="E23" s="6622"/>
      <c r="F23" s="6624"/>
      <c r="G23" s="6624"/>
      <c r="H23" s="515"/>
      <c r="I23" s="6624"/>
      <c r="J23" s="559"/>
      <c r="K23" s="6657"/>
    </row>
    <row r="24" spans="1:11">
      <c r="A24" s="6626"/>
      <c r="B24" s="561"/>
      <c r="C24" s="1795"/>
      <c r="D24" s="576"/>
      <c r="E24" s="582"/>
      <c r="F24" s="577"/>
      <c r="G24" s="577"/>
      <c r="H24" s="600"/>
      <c r="I24" s="577"/>
      <c r="J24" s="604">
        <v>750</v>
      </c>
      <c r="K24" s="6656">
        <f>K22+J24</f>
        <v>28493342</v>
      </c>
    </row>
    <row r="25" spans="1:11">
      <c r="A25" s="6619"/>
      <c r="B25" s="974"/>
      <c r="C25" s="357" t="s">
        <v>815</v>
      </c>
      <c r="D25" s="6619" t="s">
        <v>1883</v>
      </c>
      <c r="E25" s="6621" t="s">
        <v>1884</v>
      </c>
      <c r="F25" s="6623"/>
      <c r="G25" s="6623">
        <v>127294</v>
      </c>
      <c r="H25" s="537"/>
      <c r="I25" s="6623"/>
      <c r="J25" s="537"/>
      <c r="K25" s="6657">
        <f>K24-G25</f>
        <v>28366048</v>
      </c>
    </row>
    <row r="26" spans="1:11">
      <c r="A26" s="6620"/>
      <c r="B26" s="5519"/>
      <c r="C26" s="522" t="s">
        <v>1882</v>
      </c>
      <c r="D26" s="6620" t="s">
        <v>1819</v>
      </c>
      <c r="E26" s="6622"/>
      <c r="F26" s="6624"/>
      <c r="G26" s="6624"/>
      <c r="H26" s="537"/>
      <c r="I26" s="6624"/>
      <c r="J26" s="537"/>
      <c r="K26" s="6657"/>
    </row>
    <row r="27" spans="1:11">
      <c r="A27" s="6626"/>
      <c r="B27" s="561"/>
      <c r="C27" s="3361"/>
      <c r="D27" s="602"/>
      <c r="E27" s="599"/>
      <c r="F27" s="586"/>
      <c r="G27" s="586"/>
      <c r="H27" s="586"/>
      <c r="I27" s="586"/>
      <c r="J27" s="585">
        <v>1800</v>
      </c>
      <c r="K27" s="6656">
        <f>K25+J27</f>
        <v>28367848</v>
      </c>
    </row>
    <row r="28" spans="1:11">
      <c r="A28" s="6619"/>
      <c r="B28" s="974"/>
      <c r="C28" s="357" t="s">
        <v>1921</v>
      </c>
      <c r="D28" s="6619" t="s">
        <v>1883</v>
      </c>
      <c r="E28" s="6621" t="s">
        <v>1884</v>
      </c>
      <c r="F28" s="6623"/>
      <c r="G28" s="6631">
        <v>56340</v>
      </c>
      <c r="H28" s="534"/>
      <c r="I28" s="6631"/>
      <c r="J28" s="923"/>
      <c r="K28" s="6657">
        <f>K27-G28</f>
        <v>28311508</v>
      </c>
    </row>
    <row r="29" spans="1:11">
      <c r="A29" s="6620"/>
      <c r="B29" s="5519"/>
      <c r="C29" s="357" t="s">
        <v>1941</v>
      </c>
      <c r="D29" s="6620" t="s">
        <v>1819</v>
      </c>
      <c r="E29" s="6622"/>
      <c r="F29" s="6624"/>
      <c r="G29" s="6632"/>
      <c r="H29" s="515"/>
      <c r="I29" s="6632"/>
      <c r="J29" s="460"/>
      <c r="K29" s="6657"/>
    </row>
    <row r="30" spans="1:11">
      <c r="A30" s="6626"/>
      <c r="B30" s="561"/>
      <c r="C30" s="1795"/>
      <c r="D30" s="602"/>
      <c r="E30" s="2990"/>
      <c r="F30" s="577"/>
      <c r="G30" s="577"/>
      <c r="H30" s="600"/>
      <c r="I30" s="577"/>
      <c r="J30" s="600">
        <v>1500</v>
      </c>
      <c r="K30" s="6656">
        <f>K28+J30</f>
        <v>28313008</v>
      </c>
    </row>
    <row r="31" spans="1:11">
      <c r="A31" s="6619"/>
      <c r="B31" s="974"/>
      <c r="C31" s="556" t="s">
        <v>796</v>
      </c>
      <c r="D31" s="6619" t="s">
        <v>1532</v>
      </c>
      <c r="E31" s="974" t="s">
        <v>1233</v>
      </c>
      <c r="F31" s="6636"/>
      <c r="G31" s="6623">
        <v>121100</v>
      </c>
      <c r="H31" s="6623"/>
      <c r="I31" s="6623"/>
      <c r="J31" s="595"/>
      <c r="K31" s="6657">
        <f>K30-G31</f>
        <v>28191908</v>
      </c>
    </row>
    <row r="32" spans="1:11">
      <c r="A32" s="6620"/>
      <c r="B32" s="5519"/>
      <c r="C32" s="555" t="s">
        <v>1905</v>
      </c>
      <c r="D32" s="6620" t="s">
        <v>1570</v>
      </c>
      <c r="E32" s="6622"/>
      <c r="F32" s="6624"/>
      <c r="G32" s="6624"/>
      <c r="H32" s="6624"/>
      <c r="I32" s="6624"/>
      <c r="J32" s="559"/>
      <c r="K32" s="6657"/>
    </row>
    <row r="33" spans="1:11">
      <c r="A33" s="6626"/>
      <c r="B33" s="561"/>
      <c r="C33" s="532"/>
      <c r="D33" s="576"/>
      <c r="E33" s="582"/>
      <c r="F33" s="575"/>
      <c r="G33" s="600"/>
      <c r="H33" s="600"/>
      <c r="I33" s="577"/>
      <c r="J33" s="585">
        <v>750</v>
      </c>
      <c r="K33" s="6656">
        <f>K31+J33</f>
        <v>28192658</v>
      </c>
    </row>
    <row r="34" spans="1:11">
      <c r="A34" s="6619"/>
      <c r="B34" s="974"/>
      <c r="C34" s="556" t="s">
        <v>796</v>
      </c>
      <c r="D34" s="6619" t="s">
        <v>1334</v>
      </c>
      <c r="E34" s="1136" t="s">
        <v>1348</v>
      </c>
      <c r="F34" s="6636"/>
      <c r="G34" s="6623">
        <v>41300</v>
      </c>
      <c r="H34" s="534"/>
      <c r="I34" s="6623"/>
      <c r="J34" s="464"/>
      <c r="K34" s="6657">
        <f>K33-G34</f>
        <v>28151358</v>
      </c>
    </row>
    <row r="35" spans="1:11">
      <c r="A35" s="6620"/>
      <c r="B35" s="5519"/>
      <c r="C35" s="555" t="s">
        <v>1342</v>
      </c>
      <c r="D35" s="6620" t="s">
        <v>918</v>
      </c>
      <c r="E35" s="6635"/>
      <c r="F35" s="6624"/>
      <c r="G35" s="6624"/>
      <c r="H35" s="515"/>
      <c r="I35" s="6624"/>
      <c r="J35" s="559"/>
      <c r="K35" s="6657"/>
    </row>
    <row r="36" spans="1:11">
      <c r="A36" s="6626"/>
      <c r="B36" s="561"/>
      <c r="C36" s="1795"/>
      <c r="D36" s="576"/>
      <c r="E36" s="582"/>
      <c r="F36" s="577"/>
      <c r="G36" s="577"/>
      <c r="H36" s="600"/>
      <c r="I36" s="577"/>
      <c r="J36" s="585">
        <v>750</v>
      </c>
      <c r="K36" s="6656">
        <f>K34+J36</f>
        <v>28152108</v>
      </c>
    </row>
    <row r="37" spans="1:11">
      <c r="A37" s="6619"/>
      <c r="B37" s="974"/>
      <c r="C37" s="556" t="s">
        <v>815</v>
      </c>
      <c r="D37" s="6619" t="s">
        <v>1283</v>
      </c>
      <c r="E37" s="6621" t="s">
        <v>1346</v>
      </c>
      <c r="F37" s="6623"/>
      <c r="G37" s="6623">
        <v>595654</v>
      </c>
      <c r="H37" s="534"/>
      <c r="I37" s="6623"/>
      <c r="J37" s="595"/>
      <c r="K37" s="6652">
        <f>K36-G37</f>
        <v>27556454</v>
      </c>
    </row>
    <row r="38" spans="1:11">
      <c r="A38" s="6620"/>
      <c r="B38" s="974"/>
      <c r="C38" s="555" t="s">
        <v>1282</v>
      </c>
      <c r="D38" s="6620" t="s">
        <v>250</v>
      </c>
      <c r="E38" s="6622"/>
      <c r="F38" s="6624"/>
      <c r="G38" s="6624"/>
      <c r="H38" s="515"/>
      <c r="I38" s="6624"/>
      <c r="J38" s="595"/>
      <c r="K38" s="6657"/>
    </row>
    <row r="39" spans="1:11">
      <c r="A39" s="6626"/>
      <c r="B39" s="561"/>
      <c r="C39" s="532"/>
      <c r="D39" s="576"/>
      <c r="E39" s="582"/>
      <c r="F39" s="577"/>
      <c r="G39" s="577"/>
      <c r="H39" s="1962"/>
      <c r="I39" s="577"/>
      <c r="J39" s="585">
        <v>1800</v>
      </c>
      <c r="K39" s="6656">
        <f>K37+J39</f>
        <v>27558254</v>
      </c>
    </row>
    <row r="40" spans="1:11">
      <c r="A40" s="491"/>
      <c r="B40" s="6621"/>
      <c r="C40" s="474" t="s">
        <v>796</v>
      </c>
      <c r="D40" s="518" t="s">
        <v>1283</v>
      </c>
      <c r="E40" s="6621" t="s">
        <v>1346</v>
      </c>
      <c r="F40" s="6636"/>
      <c r="G40" s="6623">
        <v>1045900</v>
      </c>
      <c r="H40" s="6623"/>
      <c r="I40" s="6623"/>
      <c r="J40" s="595"/>
      <c r="K40" s="6652">
        <f>K39-G40</f>
        <v>26512354</v>
      </c>
    </row>
    <row r="41" spans="1:11">
      <c r="A41" s="5521"/>
      <c r="B41" s="6641"/>
      <c r="C41" s="477" t="s">
        <v>1341</v>
      </c>
      <c r="D41" s="519" t="s">
        <v>250</v>
      </c>
      <c r="E41" s="6622"/>
      <c r="F41" s="6624"/>
      <c r="G41" s="6624"/>
      <c r="H41" s="6624"/>
      <c r="I41" s="6624"/>
      <c r="J41" s="559"/>
      <c r="K41" s="6657"/>
    </row>
    <row r="42" spans="1:11">
      <c r="A42" s="514"/>
      <c r="B42" s="6627"/>
      <c r="C42" s="532"/>
      <c r="D42" s="576"/>
      <c r="E42" s="582"/>
      <c r="F42" s="577"/>
      <c r="G42" s="577"/>
      <c r="H42" s="600"/>
      <c r="I42" s="577"/>
      <c r="J42" s="585">
        <v>750</v>
      </c>
      <c r="K42" s="6656">
        <f>K40+J42</f>
        <v>26513104</v>
      </c>
    </row>
    <row r="43" spans="1:11">
      <c r="A43" s="498"/>
      <c r="B43" s="6641"/>
      <c r="C43" s="497" t="s">
        <v>821</v>
      </c>
      <c r="D43" s="6619" t="s">
        <v>558</v>
      </c>
      <c r="E43" s="6634" t="s">
        <v>251</v>
      </c>
      <c r="F43" s="6623"/>
      <c r="G43" s="6623">
        <v>539678</v>
      </c>
      <c r="H43" s="537"/>
      <c r="I43" s="6623"/>
      <c r="J43" s="537"/>
      <c r="K43" s="6652">
        <f>K42-G43</f>
        <v>25973426</v>
      </c>
    </row>
    <row r="44" spans="1:11">
      <c r="A44" s="498"/>
      <c r="B44" s="6641"/>
      <c r="C44" s="497" t="s">
        <v>1018</v>
      </c>
      <c r="D44" s="6620" t="s">
        <v>250</v>
      </c>
      <c r="E44" s="6635"/>
      <c r="F44" s="6624"/>
      <c r="G44" s="6624"/>
      <c r="H44" s="537"/>
      <c r="I44" s="6624"/>
      <c r="J44" s="537"/>
      <c r="K44" s="6657"/>
    </row>
    <row r="45" spans="1:11">
      <c r="A45" s="514"/>
      <c r="B45" s="6627"/>
      <c r="C45" s="532"/>
      <c r="D45" s="576"/>
      <c r="E45" s="582"/>
      <c r="F45" s="586"/>
      <c r="G45" s="586"/>
      <c r="H45" s="586"/>
      <c r="I45" s="586"/>
      <c r="J45" s="585">
        <v>1800</v>
      </c>
      <c r="K45" s="6656">
        <f>K43+J45</f>
        <v>25975226</v>
      </c>
    </row>
    <row r="46" spans="1:11">
      <c r="A46" s="557"/>
      <c r="B46" s="6621"/>
      <c r="C46" s="497" t="s">
        <v>799</v>
      </c>
      <c r="D46" s="6619" t="s">
        <v>558</v>
      </c>
      <c r="E46" s="6634" t="s">
        <v>251</v>
      </c>
      <c r="F46" s="6636"/>
      <c r="G46" s="6623">
        <v>74300</v>
      </c>
      <c r="H46" s="537"/>
      <c r="I46" s="6623"/>
      <c r="J46" s="537"/>
      <c r="K46" s="6652">
        <f>K45-G46</f>
        <v>25900926</v>
      </c>
    </row>
    <row r="47" spans="1:11">
      <c r="A47" s="554"/>
      <c r="B47" s="6622"/>
      <c r="C47" s="497" t="s">
        <v>800</v>
      </c>
      <c r="D47" s="6620" t="s">
        <v>250</v>
      </c>
      <c r="E47" s="6635"/>
      <c r="F47" s="6624"/>
      <c r="G47" s="6624"/>
      <c r="H47" s="537"/>
      <c r="I47" s="6624"/>
      <c r="J47" s="537"/>
      <c r="K47" s="6653"/>
    </row>
    <row r="48" spans="1:11">
      <c r="A48" s="554"/>
      <c r="B48" s="6627"/>
      <c r="C48" s="532"/>
      <c r="D48" s="576"/>
      <c r="E48" s="582"/>
      <c r="F48" s="586"/>
      <c r="G48" s="586"/>
      <c r="H48" s="586"/>
      <c r="I48" s="586"/>
      <c r="J48" s="585">
        <v>750</v>
      </c>
      <c r="K48" s="6653">
        <f>K46+J48</f>
        <v>25901676</v>
      </c>
    </row>
    <row r="49" spans="1:11">
      <c r="A49" s="3362"/>
      <c r="B49" s="6621"/>
      <c r="C49" s="474" t="s">
        <v>781</v>
      </c>
      <c r="D49" s="6619" t="s">
        <v>1285</v>
      </c>
      <c r="E49" s="6621" t="s">
        <v>1320</v>
      </c>
      <c r="F49" s="6623"/>
      <c r="G49" s="6623">
        <v>20140</v>
      </c>
      <c r="H49" s="534"/>
      <c r="I49" s="6623"/>
      <c r="J49" s="6637"/>
      <c r="K49" s="6657">
        <f>K48-G49</f>
        <v>25881536</v>
      </c>
    </row>
    <row r="50" spans="1:11">
      <c r="A50" s="3364"/>
      <c r="B50" s="6622"/>
      <c r="C50" s="477" t="s">
        <v>1092</v>
      </c>
      <c r="D50" s="6620" t="s">
        <v>38</v>
      </c>
      <c r="E50" s="6622"/>
      <c r="F50" s="6624"/>
      <c r="G50" s="6624"/>
      <c r="H50" s="515"/>
      <c r="I50" s="6624"/>
      <c r="J50" s="6638"/>
      <c r="K50" s="6657"/>
    </row>
    <row r="51" spans="1:11">
      <c r="A51" s="557"/>
      <c r="B51" s="6627"/>
      <c r="C51" s="1436"/>
      <c r="D51" s="1436"/>
      <c r="E51" s="1436"/>
      <c r="F51" s="577"/>
      <c r="G51" s="577"/>
      <c r="H51" s="600"/>
      <c r="I51" s="577"/>
      <c r="J51" s="604">
        <v>1500</v>
      </c>
      <c r="K51" s="6656">
        <f>K49+J51</f>
        <v>25883036</v>
      </c>
    </row>
    <row r="52" spans="1:11">
      <c r="A52" s="9515"/>
      <c r="B52" s="1005"/>
      <c r="C52" s="556" t="s">
        <v>781</v>
      </c>
      <c r="D52" s="6619" t="s">
        <v>1344</v>
      </c>
      <c r="E52" s="1136" t="s">
        <v>1349</v>
      </c>
      <c r="F52" s="6623"/>
      <c r="G52" s="6631">
        <v>165640</v>
      </c>
      <c r="H52" s="6623"/>
      <c r="I52" s="6623"/>
      <c r="J52" s="6637"/>
      <c r="K52" s="6657">
        <f>K51-G52</f>
        <v>25717396</v>
      </c>
    </row>
    <row r="53" spans="1:11">
      <c r="A53" s="9516"/>
      <c r="B53" s="533"/>
      <c r="C53" s="555" t="s">
        <v>1343</v>
      </c>
      <c r="D53" s="6620" t="s">
        <v>1543</v>
      </c>
      <c r="E53" s="6635"/>
      <c r="F53" s="6624"/>
      <c r="G53" s="6632"/>
      <c r="H53" s="6624"/>
      <c r="I53" s="6624"/>
      <c r="J53" s="6638"/>
      <c r="K53" s="6657"/>
    </row>
    <row r="54" spans="1:11">
      <c r="A54" s="3365"/>
      <c r="B54" s="1988"/>
      <c r="C54" s="532"/>
      <c r="D54" s="576"/>
      <c r="E54" s="582"/>
      <c r="F54" s="577"/>
      <c r="G54" s="577"/>
      <c r="H54" s="600"/>
      <c r="I54" s="577"/>
      <c r="J54" s="604">
        <v>1500</v>
      </c>
      <c r="K54" s="6656">
        <f>K52+J54</f>
        <v>25718896</v>
      </c>
    </row>
    <row r="55" spans="1:11">
      <c r="A55" s="9515"/>
      <c r="B55" s="1005"/>
      <c r="C55" s="556" t="s">
        <v>781</v>
      </c>
      <c r="D55" s="6619" t="s">
        <v>1344</v>
      </c>
      <c r="E55" s="1136" t="s">
        <v>1349</v>
      </c>
      <c r="F55" s="6623"/>
      <c r="G55" s="6631">
        <v>24140</v>
      </c>
      <c r="H55" s="6623"/>
      <c r="I55" s="6623"/>
      <c r="J55" s="6637"/>
      <c r="K55" s="6657">
        <f>K54-G55</f>
        <v>25694756</v>
      </c>
    </row>
    <row r="56" spans="1:11">
      <c r="A56" s="9516"/>
      <c r="B56" s="533"/>
      <c r="C56" s="555" t="s">
        <v>2121</v>
      </c>
      <c r="D56" s="6620" t="s">
        <v>1543</v>
      </c>
      <c r="E56" s="6635"/>
      <c r="F56" s="6624"/>
      <c r="G56" s="6632"/>
      <c r="H56" s="6624"/>
      <c r="I56" s="6624"/>
      <c r="J56" s="6638"/>
      <c r="K56" s="6657"/>
    </row>
    <row r="57" spans="1:11">
      <c r="A57" s="3365"/>
      <c r="B57" s="1988"/>
      <c r="C57" s="532"/>
      <c r="D57" s="576"/>
      <c r="E57" s="582"/>
      <c r="F57" s="577"/>
      <c r="G57" s="577"/>
      <c r="H57" s="600"/>
      <c r="I57" s="577"/>
      <c r="J57" s="604">
        <v>1500</v>
      </c>
      <c r="K57" s="6656">
        <f>K55+J57</f>
        <v>25696256</v>
      </c>
    </row>
    <row r="58" spans="1:11">
      <c r="A58" s="9515"/>
      <c r="B58" s="6621"/>
      <c r="C58" s="517" t="s">
        <v>781</v>
      </c>
      <c r="D58" s="6619" t="s">
        <v>1560</v>
      </c>
      <c r="E58" s="6621" t="s">
        <v>1603</v>
      </c>
      <c r="F58" s="6623"/>
      <c r="G58" s="6623">
        <v>183640</v>
      </c>
      <c r="H58" s="6623"/>
      <c r="I58" s="6623"/>
      <c r="J58" s="6637"/>
      <c r="K58" s="6657">
        <f>K57-G58</f>
        <v>25512616</v>
      </c>
    </row>
    <row r="59" spans="1:11">
      <c r="A59" s="9516"/>
      <c r="B59" s="6622"/>
      <c r="C59" s="477" t="s">
        <v>1559</v>
      </c>
      <c r="D59" s="6620" t="s">
        <v>38</v>
      </c>
      <c r="E59" s="6622"/>
      <c r="F59" s="6624"/>
      <c r="G59" s="6624"/>
      <c r="H59" s="6624"/>
      <c r="I59" s="6624"/>
      <c r="J59" s="6638"/>
      <c r="K59" s="6657"/>
    </row>
    <row r="60" spans="1:11">
      <c r="A60" s="554"/>
      <c r="B60" s="527"/>
      <c r="C60" s="532"/>
      <c r="D60" s="583"/>
      <c r="E60" s="582"/>
      <c r="F60" s="575"/>
      <c r="G60" s="575"/>
      <c r="H60" s="586"/>
      <c r="I60" s="575"/>
      <c r="J60" s="585">
        <v>1500</v>
      </c>
      <c r="K60" s="6656">
        <f>K58+J60</f>
        <v>25514116</v>
      </c>
    </row>
    <row r="61" spans="1:11">
      <c r="A61" s="525"/>
      <c r="B61" s="6621"/>
      <c r="C61" s="474" t="s">
        <v>815</v>
      </c>
      <c r="D61" s="485" t="s">
        <v>1887</v>
      </c>
      <c r="E61" s="6621" t="s">
        <v>1888</v>
      </c>
      <c r="F61" s="6636"/>
      <c r="G61" s="6623">
        <v>224353</v>
      </c>
      <c r="H61" s="6628"/>
      <c r="I61" s="6623"/>
      <c r="J61" s="534"/>
      <c r="K61" s="6652">
        <f>K60-G61</f>
        <v>25289763</v>
      </c>
    </row>
    <row r="62" spans="1:11">
      <c r="A62" s="554"/>
      <c r="B62" s="6622"/>
      <c r="C62" s="477" t="s">
        <v>1886</v>
      </c>
      <c r="D62" s="486" t="s">
        <v>1951</v>
      </c>
      <c r="E62" s="6622"/>
      <c r="F62" s="6624"/>
      <c r="G62" s="6624"/>
      <c r="H62" s="6629"/>
      <c r="I62" s="6624"/>
      <c r="J62" s="537"/>
      <c r="K62" s="6653"/>
    </row>
    <row r="63" spans="1:11">
      <c r="A63" s="2497"/>
      <c r="B63" s="6627"/>
      <c r="C63" s="891"/>
      <c r="D63" s="891"/>
      <c r="E63" s="891"/>
      <c r="F63" s="586"/>
      <c r="G63" s="588"/>
      <c r="H63" s="586"/>
      <c r="I63" s="586"/>
      <c r="J63" s="585">
        <v>1800</v>
      </c>
      <c r="K63" s="6653">
        <f>K61+J63</f>
        <v>25291563</v>
      </c>
    </row>
    <row r="64" spans="1:11">
      <c r="A64" s="525"/>
      <c r="B64" s="6621"/>
      <c r="C64" s="474" t="s">
        <v>815</v>
      </c>
      <c r="D64" s="485" t="s">
        <v>1887</v>
      </c>
      <c r="E64" s="6621" t="s">
        <v>1888</v>
      </c>
      <c r="F64" s="6623"/>
      <c r="G64" s="6623">
        <v>176813</v>
      </c>
      <c r="H64" s="534"/>
      <c r="I64" s="6623"/>
      <c r="J64" s="537"/>
      <c r="K64" s="6652">
        <f>K63-G64</f>
        <v>25114750</v>
      </c>
    </row>
    <row r="65" spans="1:11">
      <c r="A65" s="554"/>
      <c r="B65" s="6622"/>
      <c r="C65" s="477" t="s">
        <v>1889</v>
      </c>
      <c r="D65" s="486" t="s">
        <v>1951</v>
      </c>
      <c r="E65" s="6622"/>
      <c r="F65" s="6624"/>
      <c r="G65" s="6624"/>
      <c r="H65" s="537"/>
      <c r="I65" s="6624"/>
      <c r="J65" s="537"/>
      <c r="K65" s="6653"/>
    </row>
    <row r="66" spans="1:11">
      <c r="A66" s="2497"/>
      <c r="B66" s="6627"/>
      <c r="C66" s="532"/>
      <c r="D66" s="576"/>
      <c r="E66" s="582"/>
      <c r="F66" s="586"/>
      <c r="G66" s="586"/>
      <c r="H66" s="586"/>
      <c r="I66" s="586"/>
      <c r="J66" s="585">
        <v>1800</v>
      </c>
      <c r="K66" s="6653">
        <f>K64+J66</f>
        <v>25116550</v>
      </c>
    </row>
    <row r="67" spans="1:11">
      <c r="A67" s="525"/>
      <c r="B67" s="6621"/>
      <c r="C67" s="474" t="s">
        <v>815</v>
      </c>
      <c r="D67" s="6619" t="s">
        <v>568</v>
      </c>
      <c r="E67" s="6621" t="s">
        <v>715</v>
      </c>
      <c r="F67" s="6623"/>
      <c r="G67" s="6623">
        <v>488822</v>
      </c>
      <c r="H67" s="6623"/>
      <c r="I67" s="6623"/>
      <c r="J67" s="464"/>
      <c r="K67" s="6652">
        <f>K66-G67</f>
        <v>24627728</v>
      </c>
    </row>
    <row r="68" spans="1:11">
      <c r="A68" s="554"/>
      <c r="B68" s="6622"/>
      <c r="C68" s="477" t="s">
        <v>833</v>
      </c>
      <c r="D68" s="6620" t="s">
        <v>250</v>
      </c>
      <c r="E68" s="6622"/>
      <c r="F68" s="6624"/>
      <c r="G68" s="6624"/>
      <c r="H68" s="6624"/>
      <c r="I68" s="6624"/>
      <c r="J68" s="559"/>
      <c r="K68" s="6653"/>
    </row>
    <row r="69" spans="1:11">
      <c r="A69" s="2497"/>
      <c r="B69" s="6627"/>
      <c r="C69" s="528"/>
      <c r="D69" s="576"/>
      <c r="E69" s="528"/>
      <c r="F69" s="528"/>
      <c r="G69" s="585"/>
      <c r="H69" s="600"/>
      <c r="I69" s="577"/>
      <c r="J69" s="604">
        <v>1800</v>
      </c>
      <c r="K69" s="6653">
        <f>K67+J69</f>
        <v>24629528</v>
      </c>
    </row>
    <row r="70" spans="1:11">
      <c r="A70" s="525"/>
      <c r="B70" s="6621"/>
      <c r="C70" s="474" t="s">
        <v>815</v>
      </c>
      <c r="D70" s="6619" t="s">
        <v>568</v>
      </c>
      <c r="E70" s="6621" t="s">
        <v>715</v>
      </c>
      <c r="F70" s="6623"/>
      <c r="G70" s="6631">
        <v>68083</v>
      </c>
      <c r="H70" s="6623"/>
      <c r="I70" s="6623"/>
      <c r="J70" s="6637"/>
      <c r="K70" s="6652">
        <f>K69-G70</f>
        <v>24561445</v>
      </c>
    </row>
    <row r="71" spans="1:11">
      <c r="A71" s="554"/>
      <c r="B71" s="6622"/>
      <c r="C71" s="477" t="s">
        <v>832</v>
      </c>
      <c r="D71" s="6620" t="s">
        <v>250</v>
      </c>
      <c r="E71" s="6622"/>
      <c r="F71" s="6624"/>
      <c r="G71" s="6632"/>
      <c r="H71" s="6624"/>
      <c r="I71" s="6624"/>
      <c r="J71" s="6638"/>
      <c r="K71" s="6653"/>
    </row>
    <row r="72" spans="1:11">
      <c r="A72" s="2497"/>
      <c r="B72" s="6627"/>
      <c r="C72" s="532"/>
      <c r="D72" s="576"/>
      <c r="E72" s="605"/>
      <c r="F72" s="577"/>
      <c r="G72" s="577"/>
      <c r="H72" s="600"/>
      <c r="I72" s="577"/>
      <c r="J72" s="604">
        <v>1800</v>
      </c>
      <c r="K72" s="6653">
        <f>K70+J72</f>
        <v>24563245</v>
      </c>
    </row>
    <row r="73" spans="1:11">
      <c r="A73" s="525"/>
      <c r="B73" s="6621"/>
      <c r="C73" s="474" t="s">
        <v>781</v>
      </c>
      <c r="D73" s="518" t="s">
        <v>568</v>
      </c>
      <c r="E73" s="6621" t="s">
        <v>715</v>
      </c>
      <c r="F73" s="6623"/>
      <c r="G73" s="6623">
        <v>41140</v>
      </c>
      <c r="H73" s="6623"/>
      <c r="I73" s="6623"/>
      <c r="J73" s="6623"/>
      <c r="K73" s="6652">
        <f>K72-G73</f>
        <v>24522105</v>
      </c>
    </row>
    <row r="74" spans="1:11">
      <c r="A74" s="554"/>
      <c r="B74" s="6622"/>
      <c r="C74" s="477" t="s">
        <v>793</v>
      </c>
      <c r="D74" s="519" t="s">
        <v>250</v>
      </c>
      <c r="E74" s="6622"/>
      <c r="F74" s="6624"/>
      <c r="G74" s="6624"/>
      <c r="H74" s="6624"/>
      <c r="I74" s="6624"/>
      <c r="J74" s="6624"/>
      <c r="K74" s="6653"/>
    </row>
    <row r="75" spans="1:11">
      <c r="A75" s="554"/>
      <c r="B75" s="6627"/>
      <c r="C75" s="532"/>
      <c r="D75" s="576"/>
      <c r="E75" s="582"/>
      <c r="F75" s="577"/>
      <c r="G75" s="577"/>
      <c r="H75" s="600"/>
      <c r="I75" s="577"/>
      <c r="J75" s="604">
        <v>1500</v>
      </c>
      <c r="K75" s="6653">
        <f>K73+J75</f>
        <v>24523605</v>
      </c>
    </row>
    <row r="76" spans="1:11">
      <c r="A76" s="525"/>
      <c r="B76" s="6621"/>
      <c r="C76" s="517" t="s">
        <v>796</v>
      </c>
      <c r="D76" s="6619" t="s">
        <v>1983</v>
      </c>
      <c r="E76" s="6621" t="s">
        <v>1985</v>
      </c>
      <c r="F76" s="6636"/>
      <c r="G76" s="6623">
        <v>191700</v>
      </c>
      <c r="H76" s="537"/>
      <c r="I76" s="1975"/>
      <c r="J76" s="595"/>
      <c r="K76" s="6652">
        <f>K75-G76</f>
        <v>24331905</v>
      </c>
    </row>
    <row r="77" spans="1:11">
      <c r="A77" s="554"/>
      <c r="B77" s="6622"/>
      <c r="C77" s="555" t="s">
        <v>1982</v>
      </c>
      <c r="D77" s="6620" t="s">
        <v>1984</v>
      </c>
      <c r="E77" s="6622"/>
      <c r="F77" s="6624"/>
      <c r="G77" s="6624"/>
      <c r="H77" s="515"/>
      <c r="I77" s="1976"/>
      <c r="J77" s="595"/>
      <c r="K77" s="6653"/>
    </row>
    <row r="78" spans="1:11">
      <c r="A78" s="554"/>
      <c r="B78" s="6627"/>
      <c r="C78" s="532"/>
      <c r="D78" s="528"/>
      <c r="E78" s="584"/>
      <c r="F78" s="577"/>
      <c r="G78" s="577"/>
      <c r="H78" s="600"/>
      <c r="I78" s="2034"/>
      <c r="J78" s="585">
        <v>750</v>
      </c>
      <c r="K78" s="6653">
        <f>K76+J78</f>
        <v>24332655</v>
      </c>
    </row>
    <row r="79" spans="1:11">
      <c r="A79" s="525"/>
      <c r="B79" s="6621"/>
      <c r="C79" s="556" t="s">
        <v>815</v>
      </c>
      <c r="D79" s="6619" t="s">
        <v>1657</v>
      </c>
      <c r="E79" s="6621" t="s">
        <v>135</v>
      </c>
      <c r="F79" s="6623"/>
      <c r="G79" s="6623">
        <v>292632</v>
      </c>
      <c r="H79" s="6623"/>
      <c r="I79" s="6623"/>
      <c r="J79" s="595"/>
      <c r="K79" s="6652">
        <f>K78-G79</f>
        <v>24040023</v>
      </c>
    </row>
    <row r="80" spans="1:11">
      <c r="A80" s="554"/>
      <c r="B80" s="6622"/>
      <c r="C80" s="555" t="s">
        <v>1656</v>
      </c>
      <c r="D80" s="6620" t="s">
        <v>956</v>
      </c>
      <c r="E80" s="6622"/>
      <c r="F80" s="6624"/>
      <c r="G80" s="6624"/>
      <c r="H80" s="6624"/>
      <c r="I80" s="6624"/>
      <c r="J80" s="559"/>
      <c r="K80" s="6653"/>
    </row>
    <row r="81" spans="1:11">
      <c r="A81" s="554"/>
      <c r="B81" s="6627"/>
      <c r="C81" s="532"/>
      <c r="D81" s="576"/>
      <c r="E81" s="605"/>
      <c r="F81" s="577"/>
      <c r="G81" s="577"/>
      <c r="H81" s="586"/>
      <c r="I81" s="577"/>
      <c r="J81" s="585">
        <v>1800</v>
      </c>
      <c r="K81" s="6653">
        <f>K79+J81</f>
        <v>24041823</v>
      </c>
    </row>
    <row r="82" spans="1:11">
      <c r="A82" s="525"/>
      <c r="B82" s="6621"/>
      <c r="C82" s="556" t="s">
        <v>796</v>
      </c>
      <c r="D82" s="6619" t="s">
        <v>1657</v>
      </c>
      <c r="E82" s="6621" t="s">
        <v>135</v>
      </c>
      <c r="F82" s="6623"/>
      <c r="G82" s="6623">
        <v>126300</v>
      </c>
      <c r="H82" s="537"/>
      <c r="I82" s="6623"/>
      <c r="J82" s="595"/>
      <c r="K82" s="6652">
        <f>K81-G82</f>
        <v>23915523</v>
      </c>
    </row>
    <row r="83" spans="1:11">
      <c r="A83" s="554"/>
      <c r="B83" s="6622"/>
      <c r="C83" s="555" t="s">
        <v>1658</v>
      </c>
      <c r="D83" s="6620" t="s">
        <v>956</v>
      </c>
      <c r="E83" s="6622"/>
      <c r="F83" s="6624"/>
      <c r="G83" s="6624"/>
      <c r="H83" s="515"/>
      <c r="I83" s="6624"/>
      <c r="J83" s="559"/>
      <c r="K83" s="6653"/>
    </row>
    <row r="84" spans="1:11">
      <c r="A84" s="554"/>
      <c r="B84" s="6627"/>
      <c r="C84" s="532"/>
      <c r="D84" s="576"/>
      <c r="E84" s="582"/>
      <c r="F84" s="577"/>
      <c r="G84" s="577"/>
      <c r="H84" s="600"/>
      <c r="I84" s="577"/>
      <c r="J84" s="585">
        <v>750</v>
      </c>
      <c r="K84" s="6653">
        <f>K82+J84</f>
        <v>23916273</v>
      </c>
    </row>
    <row r="85" spans="1:11">
      <c r="A85" s="525"/>
      <c r="B85" s="6621"/>
      <c r="C85" s="556" t="s">
        <v>1710</v>
      </c>
      <c r="D85" s="6640" t="s">
        <v>1766</v>
      </c>
      <c r="E85" s="974"/>
      <c r="F85" s="6636"/>
      <c r="G85" s="6623"/>
      <c r="H85" s="6623">
        <v>589140</v>
      </c>
      <c r="I85" s="6623"/>
      <c r="J85" s="464"/>
      <c r="K85" s="6652">
        <f>K84-H85</f>
        <v>23327133</v>
      </c>
    </row>
    <row r="86" spans="1:11">
      <c r="A86" s="554"/>
      <c r="B86" s="6622"/>
      <c r="C86" s="555" t="s">
        <v>1765</v>
      </c>
      <c r="D86" s="6620"/>
      <c r="E86" s="6622"/>
      <c r="F86" s="6624"/>
      <c r="G86" s="6624"/>
      <c r="H86" s="6624"/>
      <c r="I86" s="6624"/>
      <c r="J86" s="559"/>
      <c r="K86" s="6653"/>
    </row>
    <row r="87" spans="1:11">
      <c r="A87" s="554"/>
      <c r="B87" s="6627"/>
      <c r="C87" s="1436"/>
      <c r="D87" s="1436"/>
      <c r="E87" s="1436"/>
      <c r="F87" s="577"/>
      <c r="G87" s="577"/>
      <c r="H87" s="600"/>
      <c r="I87" s="577"/>
      <c r="J87" s="585">
        <v>1500</v>
      </c>
      <c r="K87" s="6656">
        <f>K85+J87</f>
        <v>23328633</v>
      </c>
    </row>
    <row r="88" spans="1:11">
      <c r="A88" s="525"/>
      <c r="B88" s="6621"/>
      <c r="C88" s="556" t="s">
        <v>1710</v>
      </c>
      <c r="D88" s="6619" t="s">
        <v>1768</v>
      </c>
      <c r="E88" s="6621"/>
      <c r="F88" s="6636"/>
      <c r="G88" s="6623"/>
      <c r="H88" s="6623">
        <v>187140</v>
      </c>
      <c r="I88" s="6623"/>
      <c r="J88" s="464"/>
      <c r="K88" s="6652">
        <f>K87-H88</f>
        <v>23141493</v>
      </c>
    </row>
    <row r="89" spans="1:11">
      <c r="A89" s="554"/>
      <c r="B89" s="6622"/>
      <c r="C89" s="555" t="s">
        <v>1767</v>
      </c>
      <c r="D89" s="6620"/>
      <c r="E89" s="6622"/>
      <c r="F89" s="6624"/>
      <c r="G89" s="6624"/>
      <c r="H89" s="6624"/>
      <c r="I89" s="6624"/>
      <c r="J89" s="559"/>
      <c r="K89" s="6653"/>
    </row>
    <row r="90" spans="1:11">
      <c r="A90" s="554"/>
      <c r="B90" s="6627"/>
      <c r="C90" s="1436"/>
      <c r="D90" s="1436"/>
      <c r="E90" s="1436"/>
      <c r="F90" s="577"/>
      <c r="G90" s="577"/>
      <c r="H90" s="600"/>
      <c r="I90" s="577"/>
      <c r="J90" s="585">
        <v>1500</v>
      </c>
      <c r="K90" s="6653">
        <f>K88+J90</f>
        <v>23142993</v>
      </c>
    </row>
    <row r="91" spans="1:11">
      <c r="A91" s="525"/>
      <c r="B91" s="6621"/>
      <c r="C91" s="556" t="s">
        <v>1710</v>
      </c>
      <c r="D91" s="6619" t="s">
        <v>1770</v>
      </c>
      <c r="E91" s="6621"/>
      <c r="F91" s="6636"/>
      <c r="G91" s="6623"/>
      <c r="H91" s="6623">
        <v>370640</v>
      </c>
      <c r="I91" s="6623"/>
      <c r="J91" s="464"/>
      <c r="K91" s="6652">
        <f>K90-H91</f>
        <v>22772353</v>
      </c>
    </row>
    <row r="92" spans="1:11">
      <c r="A92" s="554"/>
      <c r="B92" s="6622"/>
      <c r="C92" s="555" t="s">
        <v>1769</v>
      </c>
      <c r="D92" s="6620"/>
      <c r="E92" s="6622"/>
      <c r="F92" s="6624"/>
      <c r="G92" s="6624"/>
      <c r="H92" s="6624"/>
      <c r="I92" s="6624"/>
      <c r="J92" s="559"/>
      <c r="K92" s="6653"/>
    </row>
    <row r="93" spans="1:11">
      <c r="A93" s="554"/>
      <c r="B93" s="6627"/>
      <c r="C93" s="532"/>
      <c r="D93" s="576"/>
      <c r="E93" s="582"/>
      <c r="F93" s="577"/>
      <c r="G93" s="577"/>
      <c r="H93" s="600"/>
      <c r="I93" s="577"/>
      <c r="J93" s="585">
        <v>1500</v>
      </c>
      <c r="K93" s="6653">
        <f>K91+J93</f>
        <v>22773853</v>
      </c>
    </row>
    <row r="94" spans="1:11">
      <c r="A94" s="525"/>
      <c r="B94" s="6621"/>
      <c r="C94" s="556" t="s">
        <v>1710</v>
      </c>
      <c r="D94" s="6619" t="s">
        <v>956</v>
      </c>
      <c r="E94" s="6621"/>
      <c r="F94" s="6623"/>
      <c r="G94" s="6623"/>
      <c r="H94" s="6623">
        <v>8331400</v>
      </c>
      <c r="I94" s="6623"/>
      <c r="J94" s="595"/>
      <c r="K94" s="1977">
        <f>K93-H94</f>
        <v>14442453</v>
      </c>
    </row>
    <row r="95" spans="1:11">
      <c r="A95" s="554"/>
      <c r="B95" s="6622"/>
      <c r="C95" s="555" t="s">
        <v>1771</v>
      </c>
      <c r="D95" s="6620"/>
      <c r="E95" s="6622"/>
      <c r="F95" s="6624"/>
      <c r="G95" s="6624"/>
      <c r="H95" s="6624"/>
      <c r="I95" s="6624"/>
      <c r="J95" s="559"/>
      <c r="K95" s="1978"/>
    </row>
    <row r="96" spans="1:11">
      <c r="A96" s="554"/>
      <c r="B96" s="6627"/>
      <c r="C96" s="532"/>
      <c r="D96" s="576"/>
      <c r="E96" s="582"/>
      <c r="F96" s="577"/>
      <c r="G96" s="577"/>
      <c r="H96" s="600"/>
      <c r="I96" s="577"/>
      <c r="J96" s="585">
        <v>1500</v>
      </c>
      <c r="K96" s="1978">
        <f>K94+J96</f>
        <v>14443953</v>
      </c>
    </row>
    <row r="97" spans="1:11">
      <c r="A97" s="525"/>
      <c r="B97" s="6621"/>
      <c r="C97" s="556" t="s">
        <v>1710</v>
      </c>
      <c r="D97" s="6619" t="s">
        <v>1945</v>
      </c>
      <c r="E97" s="6621"/>
      <c r="F97" s="6623"/>
      <c r="G97" s="6623"/>
      <c r="H97" s="6623">
        <v>399140</v>
      </c>
      <c r="I97" s="6623"/>
      <c r="J97" s="595"/>
      <c r="K97" s="6652">
        <f>K96-H97</f>
        <v>14044813</v>
      </c>
    </row>
    <row r="98" spans="1:11">
      <c r="A98" s="554"/>
      <c r="B98" s="6622"/>
      <c r="C98" s="555" t="s">
        <v>1944</v>
      </c>
      <c r="D98" s="6620"/>
      <c r="E98" s="6622"/>
      <c r="F98" s="6624"/>
      <c r="G98" s="6624"/>
      <c r="H98" s="6624"/>
      <c r="I98" s="6624"/>
      <c r="J98" s="559"/>
      <c r="K98" s="6653"/>
    </row>
    <row r="99" spans="1:11">
      <c r="A99" s="554"/>
      <c r="B99" s="6627"/>
      <c r="C99" s="532"/>
      <c r="D99" s="576"/>
      <c r="E99" s="582"/>
      <c r="F99" s="577"/>
      <c r="G99" s="577"/>
      <c r="H99" s="600"/>
      <c r="I99" s="577"/>
      <c r="J99" s="585">
        <v>1500</v>
      </c>
      <c r="K99" s="6653">
        <f>K97+J99</f>
        <v>14046313</v>
      </c>
    </row>
    <row r="100" spans="1:11">
      <c r="A100" s="525"/>
      <c r="B100" s="6621"/>
      <c r="C100" s="556" t="s">
        <v>1710</v>
      </c>
      <c r="D100" s="6619" t="s">
        <v>2049</v>
      </c>
      <c r="E100" s="6621"/>
      <c r="F100" s="6636"/>
      <c r="G100" s="6623"/>
      <c r="H100" s="6623">
        <v>902640</v>
      </c>
      <c r="I100" s="6623"/>
      <c r="J100" s="464"/>
      <c r="K100" s="6652">
        <f>K99-H100</f>
        <v>13143673</v>
      </c>
    </row>
    <row r="101" spans="1:11">
      <c r="A101" s="554"/>
      <c r="B101" s="6622"/>
      <c r="C101" s="555" t="s">
        <v>2050</v>
      </c>
      <c r="D101" s="6620"/>
      <c r="E101" s="6622"/>
      <c r="F101" s="6624"/>
      <c r="G101" s="6624"/>
      <c r="H101" s="6624"/>
      <c r="I101" s="6624"/>
      <c r="J101" s="559"/>
      <c r="K101" s="6653"/>
    </row>
    <row r="102" spans="1:11">
      <c r="A102" s="554"/>
      <c r="B102" s="6627"/>
      <c r="C102" s="532"/>
      <c r="D102" s="576"/>
      <c r="E102" s="582"/>
      <c r="F102" s="577"/>
      <c r="G102" s="577"/>
      <c r="H102" s="600"/>
      <c r="I102" s="577"/>
      <c r="J102" s="585">
        <v>1500</v>
      </c>
      <c r="K102" s="6653">
        <f>K100+J102</f>
        <v>13145173</v>
      </c>
    </row>
    <row r="103" spans="1:11">
      <c r="A103" s="525"/>
      <c r="B103" s="6621"/>
      <c r="C103" s="517" t="s">
        <v>1716</v>
      </c>
      <c r="D103" s="6619" t="s">
        <v>1717</v>
      </c>
      <c r="E103" s="6621" t="s">
        <v>1423</v>
      </c>
      <c r="F103" s="6631"/>
      <c r="G103" s="6631">
        <v>191700</v>
      </c>
      <c r="H103" s="537"/>
      <c r="I103" s="1975"/>
      <c r="J103" s="595"/>
      <c r="K103" s="6652">
        <f>K102-G103</f>
        <v>12953473</v>
      </c>
    </row>
    <row r="104" spans="1:11">
      <c r="A104" s="554"/>
      <c r="B104" s="6622"/>
      <c r="C104" s="555" t="s">
        <v>1715</v>
      </c>
      <c r="D104" s="6620" t="s">
        <v>956</v>
      </c>
      <c r="E104" s="6622"/>
      <c r="F104" s="6632"/>
      <c r="G104" s="6632"/>
      <c r="H104" s="515"/>
      <c r="I104" s="1976"/>
      <c r="J104" s="595"/>
      <c r="K104" s="6653"/>
    </row>
    <row r="105" spans="1:11">
      <c r="A105" s="554"/>
      <c r="B105" s="6627"/>
      <c r="C105" s="532"/>
      <c r="D105" s="576"/>
      <c r="E105" s="582"/>
      <c r="F105" s="577"/>
      <c r="G105" s="577"/>
      <c r="H105" s="600"/>
      <c r="I105" s="2034"/>
      <c r="J105" s="585">
        <v>750</v>
      </c>
      <c r="K105" s="6653">
        <f>K103+J105</f>
        <v>12954223</v>
      </c>
    </row>
    <row r="106" spans="1:11">
      <c r="A106" s="525"/>
      <c r="B106" s="6621"/>
      <c r="C106" s="457" t="s">
        <v>781</v>
      </c>
      <c r="D106" s="6619" t="s">
        <v>2046</v>
      </c>
      <c r="E106" s="1136" t="s">
        <v>2048</v>
      </c>
      <c r="F106" s="6623"/>
      <c r="G106" s="6623">
        <v>103140</v>
      </c>
      <c r="H106" s="537"/>
      <c r="I106" s="6623"/>
      <c r="J106" s="595"/>
      <c r="K106" s="6652">
        <f>K105-G106</f>
        <v>12851083</v>
      </c>
    </row>
    <row r="107" spans="1:11">
      <c r="A107" s="554"/>
      <c r="B107" s="6622"/>
      <c r="C107" s="461" t="s">
        <v>2045</v>
      </c>
      <c r="D107" s="6620" t="s">
        <v>2047</v>
      </c>
      <c r="E107" s="6635"/>
      <c r="F107" s="6624"/>
      <c r="G107" s="6624"/>
      <c r="H107" s="515"/>
      <c r="I107" s="6624"/>
      <c r="J107" s="595"/>
      <c r="K107" s="6653"/>
    </row>
    <row r="108" spans="1:11">
      <c r="A108" s="554"/>
      <c r="B108" s="6627"/>
      <c r="C108" s="532"/>
      <c r="D108" s="576"/>
      <c r="E108" s="582"/>
      <c r="F108" s="577"/>
      <c r="G108" s="577"/>
      <c r="H108" s="600"/>
      <c r="I108" s="577"/>
      <c r="J108" s="585">
        <v>1500</v>
      </c>
      <c r="K108" s="6653">
        <f>K106+J108</f>
        <v>12852583</v>
      </c>
    </row>
    <row r="109" spans="1:11">
      <c r="A109" s="557"/>
      <c r="B109" s="6621"/>
      <c r="C109" s="474" t="s">
        <v>778</v>
      </c>
      <c r="D109" s="6619" t="s">
        <v>795</v>
      </c>
      <c r="E109" s="6621" t="s">
        <v>454</v>
      </c>
      <c r="F109" s="6623"/>
      <c r="G109" s="6623">
        <v>117640</v>
      </c>
      <c r="H109" s="537"/>
      <c r="I109" s="6623"/>
      <c r="J109" s="537"/>
      <c r="K109" s="6652">
        <f>K108-G109</f>
        <v>12734943</v>
      </c>
    </row>
    <row r="110" spans="1:11">
      <c r="A110" s="554"/>
      <c r="B110" s="6622"/>
      <c r="C110" s="477" t="s">
        <v>794</v>
      </c>
      <c r="D110" s="6620" t="s">
        <v>1345</v>
      </c>
      <c r="E110" s="6622"/>
      <c r="F110" s="6624"/>
      <c r="G110" s="6624"/>
      <c r="H110" s="515"/>
      <c r="I110" s="6624"/>
      <c r="J110" s="515"/>
      <c r="K110" s="6653"/>
    </row>
    <row r="111" spans="1:11">
      <c r="A111" s="554"/>
      <c r="B111" s="6627"/>
      <c r="C111" s="529"/>
      <c r="D111" s="583"/>
      <c r="E111" s="599"/>
      <c r="F111" s="600"/>
      <c r="G111" s="600"/>
      <c r="H111" s="600"/>
      <c r="I111" s="600"/>
      <c r="J111" s="585">
        <v>1500</v>
      </c>
      <c r="K111" s="6653">
        <f>K109+J111</f>
        <v>12736443</v>
      </c>
    </row>
    <row r="112" spans="1:11">
      <c r="A112" s="557"/>
      <c r="B112" s="6621"/>
      <c r="C112" s="474" t="s">
        <v>815</v>
      </c>
      <c r="D112" s="6619" t="s">
        <v>2163</v>
      </c>
      <c r="E112" s="6621" t="s">
        <v>2164</v>
      </c>
      <c r="F112" s="6623"/>
      <c r="G112" s="6623">
        <v>319263</v>
      </c>
      <c r="H112" s="6623"/>
      <c r="I112" s="6623"/>
      <c r="J112" s="6637"/>
      <c r="K112" s="6652">
        <f>K111-G112</f>
        <v>12417180</v>
      </c>
    </row>
    <row r="113" spans="1:11">
      <c r="A113" s="554"/>
      <c r="B113" s="6622"/>
      <c r="C113" s="477" t="s">
        <v>2165</v>
      </c>
      <c r="D113" s="6620" t="s">
        <v>1819</v>
      </c>
      <c r="E113" s="6622"/>
      <c r="F113" s="6632"/>
      <c r="G113" s="6624"/>
      <c r="H113" s="6624"/>
      <c r="I113" s="6624"/>
      <c r="J113" s="6638"/>
      <c r="K113" s="6653"/>
    </row>
    <row r="114" spans="1:11">
      <c r="A114" s="554"/>
      <c r="B114" s="6627"/>
      <c r="C114" s="529"/>
      <c r="D114" s="602"/>
      <c r="E114" s="605"/>
      <c r="F114" s="577"/>
      <c r="G114" s="577"/>
      <c r="H114" s="600"/>
      <c r="I114" s="577"/>
      <c r="J114" s="585">
        <v>1800</v>
      </c>
      <c r="K114" s="6653">
        <f>K112+J114</f>
        <v>12418980</v>
      </c>
    </row>
    <row r="115" spans="1:11">
      <c r="A115" s="525"/>
      <c r="B115" s="6621"/>
      <c r="C115" s="6417" t="s">
        <v>781</v>
      </c>
      <c r="D115" s="6619" t="s">
        <v>2163</v>
      </c>
      <c r="E115" s="6621" t="s">
        <v>2164</v>
      </c>
      <c r="F115" s="6623"/>
      <c r="G115" s="6623">
        <v>22890</v>
      </c>
      <c r="H115" s="6623"/>
      <c r="I115" s="6623"/>
      <c r="J115" s="6637"/>
      <c r="K115" s="6652">
        <f>K114-G115</f>
        <v>12396090</v>
      </c>
    </row>
    <row r="116" spans="1:11">
      <c r="A116" s="554"/>
      <c r="B116" s="6622"/>
      <c r="C116" s="522" t="s">
        <v>2293</v>
      </c>
      <c r="D116" s="6620" t="s">
        <v>1819</v>
      </c>
      <c r="E116" s="6622"/>
      <c r="F116" s="6624"/>
      <c r="G116" s="6624"/>
      <c r="H116" s="6624"/>
      <c r="I116" s="6624"/>
      <c r="J116" s="6638"/>
      <c r="K116" s="6653"/>
    </row>
    <row r="117" spans="1:11">
      <c r="A117" s="554"/>
      <c r="B117" s="6627"/>
      <c r="C117" s="2197"/>
      <c r="D117" s="602"/>
      <c r="E117" s="605"/>
      <c r="F117" s="2199"/>
      <c r="G117" s="575"/>
      <c r="H117" s="586"/>
      <c r="I117" s="575"/>
      <c r="J117" s="585">
        <v>1500</v>
      </c>
      <c r="K117" s="6653">
        <f>K115+J117</f>
        <v>12397590</v>
      </c>
    </row>
    <row r="118" spans="1:11">
      <c r="A118" s="557"/>
      <c r="B118" s="6641"/>
      <c r="C118" s="556" t="s">
        <v>815</v>
      </c>
      <c r="D118" s="6619" t="s">
        <v>2131</v>
      </c>
      <c r="E118" s="6621" t="s">
        <v>2132</v>
      </c>
      <c r="F118" s="6636"/>
      <c r="G118" s="6623">
        <v>618764</v>
      </c>
      <c r="H118" s="6623"/>
      <c r="I118" s="6623"/>
      <c r="J118" s="595"/>
      <c r="K118" s="6657">
        <f>K117-G118</f>
        <v>11778826</v>
      </c>
    </row>
    <row r="119" spans="1:11">
      <c r="A119" s="557"/>
      <c r="B119" s="6641"/>
      <c r="C119" s="555" t="s">
        <v>2153</v>
      </c>
      <c r="D119" s="6620" t="s">
        <v>1819</v>
      </c>
      <c r="E119" s="6622"/>
      <c r="F119" s="6624"/>
      <c r="G119" s="6624"/>
      <c r="H119" s="6624"/>
      <c r="I119" s="6624"/>
      <c r="J119" s="559"/>
      <c r="K119" s="6657"/>
    </row>
    <row r="120" spans="1:11">
      <c r="A120" s="514"/>
      <c r="B120" s="6627"/>
      <c r="C120" s="532"/>
      <c r="D120" s="576"/>
      <c r="E120" s="582"/>
      <c r="F120" s="575"/>
      <c r="G120" s="575"/>
      <c r="H120" s="600"/>
      <c r="I120" s="577"/>
      <c r="J120" s="585">
        <v>1800</v>
      </c>
      <c r="K120" s="6656">
        <f>K118+J120</f>
        <v>11780626</v>
      </c>
    </row>
    <row r="121" spans="1:11">
      <c r="A121" s="557"/>
      <c r="B121" s="6621"/>
      <c r="C121" s="556" t="s">
        <v>1837</v>
      </c>
      <c r="D121" s="6619" t="s">
        <v>2131</v>
      </c>
      <c r="E121" s="6621" t="s">
        <v>2132</v>
      </c>
      <c r="F121" s="6623"/>
      <c r="G121" s="6623">
        <v>112390</v>
      </c>
      <c r="H121" s="537"/>
      <c r="I121" s="6623"/>
      <c r="J121" s="595"/>
      <c r="K121" s="6652">
        <f>K120-G121</f>
        <v>11668236</v>
      </c>
    </row>
    <row r="122" spans="1:11">
      <c r="A122" s="554"/>
      <c r="B122" s="6622"/>
      <c r="C122" s="555" t="s">
        <v>2130</v>
      </c>
      <c r="D122" s="6620" t="s">
        <v>1819</v>
      </c>
      <c r="E122" s="6622"/>
      <c r="F122" s="6624"/>
      <c r="G122" s="6624"/>
      <c r="H122" s="515"/>
      <c r="I122" s="6624"/>
      <c r="J122" s="559"/>
      <c r="K122" s="6653"/>
    </row>
    <row r="123" spans="1:11">
      <c r="A123" s="554"/>
      <c r="B123" s="6627"/>
      <c r="C123" s="532"/>
      <c r="D123" s="576"/>
      <c r="E123" s="582"/>
      <c r="F123" s="577"/>
      <c r="G123" s="577"/>
      <c r="H123" s="600"/>
      <c r="I123" s="577"/>
      <c r="J123" s="585">
        <v>1500</v>
      </c>
      <c r="K123" s="6653">
        <f>K121+J123</f>
        <v>11669736</v>
      </c>
    </row>
    <row r="124" spans="1:11">
      <c r="A124" s="525"/>
      <c r="B124" s="6621"/>
      <c r="C124" s="556" t="s">
        <v>821</v>
      </c>
      <c r="D124" s="6619" t="s">
        <v>1288</v>
      </c>
      <c r="E124" s="6621" t="s">
        <v>1301</v>
      </c>
      <c r="F124" s="6636"/>
      <c r="G124" s="6623">
        <v>333363</v>
      </c>
      <c r="H124" s="537"/>
      <c r="I124" s="6623"/>
      <c r="J124" s="6637"/>
      <c r="K124" s="6652">
        <f>K123-G124</f>
        <v>11336373</v>
      </c>
    </row>
    <row r="125" spans="1:11">
      <c r="A125" s="554"/>
      <c r="B125" s="6622"/>
      <c r="C125" s="555" t="s">
        <v>1287</v>
      </c>
      <c r="D125" s="6620" t="s">
        <v>2051</v>
      </c>
      <c r="E125" s="6622"/>
      <c r="F125" s="6624"/>
      <c r="G125" s="6624"/>
      <c r="H125" s="537"/>
      <c r="I125" s="6624"/>
      <c r="J125" s="6638"/>
      <c r="K125" s="6653"/>
    </row>
    <row r="126" spans="1:11">
      <c r="A126" s="554"/>
      <c r="B126" s="6627"/>
      <c r="C126" s="532"/>
      <c r="D126" s="576"/>
      <c r="E126" s="582"/>
      <c r="F126" s="586"/>
      <c r="G126" s="586"/>
      <c r="H126" s="586"/>
      <c r="I126" s="586"/>
      <c r="J126" s="585">
        <v>1800</v>
      </c>
      <c r="K126" s="6653">
        <f>K124+J126</f>
        <v>11338173</v>
      </c>
    </row>
    <row r="127" spans="1:11">
      <c r="A127" s="557"/>
      <c r="B127" s="6621"/>
      <c r="C127" s="497" t="s">
        <v>815</v>
      </c>
      <c r="D127" s="6619" t="s">
        <v>157</v>
      </c>
      <c r="E127" s="6621" t="s">
        <v>156</v>
      </c>
      <c r="F127" s="6623"/>
      <c r="G127" s="6623">
        <v>1165303</v>
      </c>
      <c r="H127" s="537"/>
      <c r="I127" s="6623"/>
      <c r="J127" s="537"/>
      <c r="K127" s="6652">
        <f>K126-G127</f>
        <v>10172870</v>
      </c>
    </row>
    <row r="128" spans="1:11">
      <c r="A128" s="554"/>
      <c r="B128" s="6622"/>
      <c r="C128" s="497" t="s">
        <v>1022</v>
      </c>
      <c r="D128" s="6620" t="s">
        <v>1383</v>
      </c>
      <c r="E128" s="6622"/>
      <c r="F128" s="6624"/>
      <c r="G128" s="6624"/>
      <c r="H128" s="537"/>
      <c r="I128" s="6624"/>
      <c r="J128" s="537"/>
      <c r="K128" s="6653"/>
    </row>
    <row r="129" spans="1:11">
      <c r="A129" s="554"/>
      <c r="B129" s="6627"/>
      <c r="C129" s="529"/>
      <c r="D129" s="602"/>
      <c r="E129" s="599"/>
      <c r="F129" s="586"/>
      <c r="G129" s="586"/>
      <c r="H129" s="586"/>
      <c r="I129" s="586"/>
      <c r="J129" s="585">
        <v>1800</v>
      </c>
      <c r="K129" s="6653">
        <f>K127+J129</f>
        <v>10174670</v>
      </c>
    </row>
    <row r="130" spans="1:11">
      <c r="A130" s="557"/>
      <c r="B130" s="6621"/>
      <c r="C130" s="491" t="s">
        <v>778</v>
      </c>
      <c r="D130" s="6619" t="s">
        <v>157</v>
      </c>
      <c r="E130" s="6621" t="s">
        <v>156</v>
      </c>
      <c r="F130" s="6636"/>
      <c r="G130" s="6623">
        <v>200140</v>
      </c>
      <c r="H130" s="537"/>
      <c r="I130" s="6623"/>
      <c r="J130" s="537"/>
      <c r="K130" s="6652">
        <f>K129-G130</f>
        <v>9974530</v>
      </c>
    </row>
    <row r="131" spans="1:11">
      <c r="A131" s="554"/>
      <c r="B131" s="6622"/>
      <c r="C131" s="487" t="s">
        <v>1340</v>
      </c>
      <c r="D131" s="6620" t="s">
        <v>1383</v>
      </c>
      <c r="E131" s="6622"/>
      <c r="F131" s="6624"/>
      <c r="G131" s="6624"/>
      <c r="H131" s="537"/>
      <c r="I131" s="6624"/>
      <c r="J131" s="537"/>
      <c r="K131" s="6653"/>
    </row>
    <row r="132" spans="1:11">
      <c r="A132" s="554"/>
      <c r="B132" s="6627"/>
      <c r="C132" s="529"/>
      <c r="D132" s="601"/>
      <c r="E132" s="584"/>
      <c r="F132" s="586"/>
      <c r="G132" s="586"/>
      <c r="H132" s="586"/>
      <c r="I132" s="586"/>
      <c r="J132" s="585">
        <v>1500</v>
      </c>
      <c r="K132" s="6653">
        <f>K130+J132</f>
        <v>9976030</v>
      </c>
    </row>
    <row r="133" spans="1:11">
      <c r="A133" s="525"/>
      <c r="B133" s="6621"/>
      <c r="C133" s="497" t="s">
        <v>815</v>
      </c>
      <c r="D133" s="485" t="s">
        <v>267</v>
      </c>
      <c r="E133" s="6621" t="s">
        <v>271</v>
      </c>
      <c r="F133" s="6623"/>
      <c r="G133" s="6623">
        <v>292324</v>
      </c>
      <c r="H133" s="534"/>
      <c r="I133" s="6623"/>
      <c r="J133" s="537"/>
      <c r="K133" s="6652">
        <f>K132-G133</f>
        <v>9683706</v>
      </c>
    </row>
    <row r="134" spans="1:11">
      <c r="A134" s="554"/>
      <c r="B134" s="6622"/>
      <c r="C134" s="497" t="s">
        <v>1023</v>
      </c>
      <c r="D134" s="486" t="s">
        <v>304</v>
      </c>
      <c r="E134" s="6622"/>
      <c r="F134" s="6624"/>
      <c r="G134" s="6624"/>
      <c r="H134" s="537"/>
      <c r="I134" s="6624"/>
      <c r="J134" s="537"/>
      <c r="K134" s="6653"/>
    </row>
    <row r="135" spans="1:11">
      <c r="A135" s="554"/>
      <c r="B135" s="6627"/>
      <c r="C135" s="532"/>
      <c r="D135" s="576"/>
      <c r="E135" s="582"/>
      <c r="F135" s="586"/>
      <c r="G135" s="586"/>
      <c r="H135" s="586"/>
      <c r="I135" s="586"/>
      <c r="J135" s="585">
        <v>1800</v>
      </c>
      <c r="K135" s="6653">
        <f>K133+J135</f>
        <v>9685506</v>
      </c>
    </row>
    <row r="136" spans="1:11">
      <c r="A136" s="557"/>
      <c r="B136" s="6621"/>
      <c r="C136" s="491" t="s">
        <v>781</v>
      </c>
      <c r="D136" s="485" t="s">
        <v>267</v>
      </c>
      <c r="E136" s="6621" t="s">
        <v>271</v>
      </c>
      <c r="F136" s="6636"/>
      <c r="G136" s="6623">
        <v>19740</v>
      </c>
      <c r="H136" s="6628"/>
      <c r="I136" s="6623"/>
      <c r="J136" s="534"/>
      <c r="K136" s="6652">
        <f>K135-G136</f>
        <v>9665766</v>
      </c>
    </row>
    <row r="137" spans="1:11">
      <c r="A137" s="554"/>
      <c r="B137" s="6622"/>
      <c r="C137" s="487" t="s">
        <v>791</v>
      </c>
      <c r="D137" s="486" t="s">
        <v>304</v>
      </c>
      <c r="E137" s="6622"/>
      <c r="F137" s="6624"/>
      <c r="G137" s="6624"/>
      <c r="H137" s="6629"/>
      <c r="I137" s="6624"/>
      <c r="J137" s="537"/>
      <c r="K137" s="6653"/>
    </row>
    <row r="138" spans="1:11">
      <c r="A138" s="554"/>
      <c r="B138" s="6627"/>
      <c r="C138" s="891"/>
      <c r="D138" s="891"/>
      <c r="E138" s="891"/>
      <c r="F138" s="586"/>
      <c r="G138" s="588"/>
      <c r="H138" s="586"/>
      <c r="I138" s="586"/>
      <c r="J138" s="585">
        <v>1500</v>
      </c>
      <c r="K138" s="6653">
        <f>K136+J138</f>
        <v>9667266</v>
      </c>
    </row>
    <row r="139" spans="1:11">
      <c r="A139" s="525"/>
      <c r="B139" s="6621"/>
      <c r="C139" s="474" t="s">
        <v>815</v>
      </c>
      <c r="D139" s="6619" t="s">
        <v>1586</v>
      </c>
      <c r="E139" s="6621" t="s">
        <v>1637</v>
      </c>
      <c r="F139" s="6623"/>
      <c r="G139" s="6623">
        <v>85666</v>
      </c>
      <c r="H139" s="6623"/>
      <c r="I139" s="6623"/>
      <c r="J139" s="6637"/>
      <c r="K139" s="6652">
        <f>K138-G139</f>
        <v>9581600</v>
      </c>
    </row>
    <row r="140" spans="1:11">
      <c r="A140" s="554"/>
      <c r="B140" s="6622"/>
      <c r="C140" s="477" t="s">
        <v>1585</v>
      </c>
      <c r="D140" s="6620" t="s">
        <v>729</v>
      </c>
      <c r="E140" s="6622"/>
      <c r="F140" s="6624"/>
      <c r="G140" s="6624"/>
      <c r="H140" s="6624"/>
      <c r="I140" s="6624"/>
      <c r="J140" s="6638"/>
      <c r="K140" s="6653"/>
    </row>
    <row r="141" spans="1:11">
      <c r="A141" s="554"/>
      <c r="B141" s="6627"/>
      <c r="C141" s="529"/>
      <c r="D141" s="602"/>
      <c r="E141" s="605"/>
      <c r="F141" s="577"/>
      <c r="G141" s="577"/>
      <c r="H141" s="600"/>
      <c r="I141" s="577"/>
      <c r="J141" s="585">
        <v>1800</v>
      </c>
      <c r="K141" s="6653">
        <f>K139+J141</f>
        <v>9583400</v>
      </c>
    </row>
    <row r="142" spans="1:11">
      <c r="A142" s="557"/>
      <c r="B142" s="6621"/>
      <c r="C142" s="556" t="s">
        <v>796</v>
      </c>
      <c r="D142" s="6619" t="s">
        <v>1586</v>
      </c>
      <c r="E142" s="6621" t="s">
        <v>1637</v>
      </c>
      <c r="F142" s="6623"/>
      <c r="G142" s="6623">
        <v>42300</v>
      </c>
      <c r="H142" s="6623"/>
      <c r="I142" s="6623"/>
      <c r="J142" s="6637"/>
      <c r="K142" s="6652">
        <f>K141-G142</f>
        <v>9541100</v>
      </c>
    </row>
    <row r="143" spans="1:11">
      <c r="A143" s="554"/>
      <c r="B143" s="6622"/>
      <c r="C143" s="555" t="s">
        <v>1587</v>
      </c>
      <c r="D143" s="6620" t="s">
        <v>729</v>
      </c>
      <c r="E143" s="6622"/>
      <c r="F143" s="6624"/>
      <c r="G143" s="6624"/>
      <c r="H143" s="6624"/>
      <c r="I143" s="6624"/>
      <c r="J143" s="6638"/>
      <c r="K143" s="6653"/>
    </row>
    <row r="144" spans="1:11">
      <c r="A144" s="554"/>
      <c r="B144" s="6627"/>
      <c r="C144" s="529"/>
      <c r="D144" s="602"/>
      <c r="E144" s="605"/>
      <c r="F144" s="577"/>
      <c r="G144" s="577"/>
      <c r="H144" s="600"/>
      <c r="I144" s="577"/>
      <c r="J144" s="604">
        <v>750</v>
      </c>
      <c r="K144" s="6653">
        <f>K142+J144</f>
        <v>9541850</v>
      </c>
    </row>
    <row r="145" spans="1:11">
      <c r="A145" s="557"/>
      <c r="B145" s="6621"/>
      <c r="C145" s="517" t="s">
        <v>851</v>
      </c>
      <c r="D145" s="6619" t="s">
        <v>853</v>
      </c>
      <c r="E145" s="6621" t="s">
        <v>497</v>
      </c>
      <c r="F145" s="6623"/>
      <c r="G145" s="6623">
        <v>418278</v>
      </c>
      <c r="H145" s="537"/>
      <c r="I145" s="1975"/>
      <c r="J145" s="595"/>
      <c r="K145" s="6652">
        <f>K144-G145</f>
        <v>9123572</v>
      </c>
    </row>
    <row r="146" spans="1:11">
      <c r="A146" s="554"/>
      <c r="B146" s="6622"/>
      <c r="C146" s="555" t="s">
        <v>852</v>
      </c>
      <c r="D146" s="6620" t="s">
        <v>919</v>
      </c>
      <c r="E146" s="6622"/>
      <c r="F146" s="6624"/>
      <c r="G146" s="6624"/>
      <c r="H146" s="515"/>
      <c r="I146" s="1976"/>
      <c r="J146" s="595"/>
      <c r="K146" s="6653"/>
    </row>
    <row r="147" spans="1:11">
      <c r="A147" s="554"/>
      <c r="B147" s="6627"/>
      <c r="C147" s="532"/>
      <c r="D147" s="576"/>
      <c r="E147" s="582"/>
      <c r="F147" s="577"/>
      <c r="G147" s="577"/>
      <c r="H147" s="600"/>
      <c r="I147" s="2034"/>
      <c r="J147" s="585">
        <v>1800</v>
      </c>
      <c r="K147" s="6653">
        <f>K145+J147</f>
        <v>9125372</v>
      </c>
    </row>
    <row r="148" spans="1:11">
      <c r="A148" s="525"/>
      <c r="B148" s="6621"/>
      <c r="C148" s="435" t="s">
        <v>815</v>
      </c>
      <c r="D148" s="6619" t="s">
        <v>399</v>
      </c>
      <c r="E148" s="6621" t="s">
        <v>401</v>
      </c>
      <c r="F148" s="6647"/>
      <c r="G148" s="6647">
        <v>144533</v>
      </c>
      <c r="H148" s="537"/>
      <c r="I148" s="6623"/>
      <c r="J148" s="595"/>
      <c r="K148" s="6652">
        <f>K147-G148</f>
        <v>8980839</v>
      </c>
    </row>
    <row r="149" spans="1:11">
      <c r="A149" s="554"/>
      <c r="B149" s="6622"/>
      <c r="C149" s="509" t="s">
        <v>1051</v>
      </c>
      <c r="D149" s="6620" t="s">
        <v>2392</v>
      </c>
      <c r="E149" s="6622"/>
      <c r="F149" s="6648"/>
      <c r="G149" s="6648"/>
      <c r="H149" s="515"/>
      <c r="I149" s="6624"/>
      <c r="J149" s="595"/>
      <c r="K149" s="6653"/>
    </row>
    <row r="150" spans="1:11">
      <c r="A150" s="554"/>
      <c r="B150" s="6627"/>
      <c r="C150" s="532"/>
      <c r="D150" s="576"/>
      <c r="E150" s="582"/>
      <c r="F150" s="577"/>
      <c r="G150" s="577"/>
      <c r="H150" s="600"/>
      <c r="I150" s="2034"/>
      <c r="J150" s="585">
        <v>1800</v>
      </c>
      <c r="K150" s="6653">
        <f>K148+J150</f>
        <v>8982639</v>
      </c>
    </row>
    <row r="151" spans="1:11">
      <c r="A151" s="557"/>
      <c r="B151" s="6621"/>
      <c r="C151" s="435" t="s">
        <v>815</v>
      </c>
      <c r="D151" s="6619" t="s">
        <v>399</v>
      </c>
      <c r="E151" s="6621" t="s">
        <v>401</v>
      </c>
      <c r="F151" s="6623"/>
      <c r="G151" s="6637">
        <v>422267</v>
      </c>
      <c r="H151" s="537"/>
      <c r="I151" s="1975"/>
      <c r="J151" s="595"/>
      <c r="K151" s="6652">
        <f>K150-G151</f>
        <v>8560372</v>
      </c>
    </row>
    <row r="152" spans="1:11">
      <c r="A152" s="554"/>
      <c r="B152" s="6622"/>
      <c r="C152" s="509" t="s">
        <v>1163</v>
      </c>
      <c r="D152" s="6620" t="s">
        <v>2392</v>
      </c>
      <c r="E152" s="6622"/>
      <c r="F152" s="6624"/>
      <c r="G152" s="6638"/>
      <c r="H152" s="515"/>
      <c r="I152" s="1976"/>
      <c r="J152" s="595"/>
      <c r="K152" s="6653"/>
    </row>
    <row r="153" spans="1:11">
      <c r="A153" s="554"/>
      <c r="B153" s="6627"/>
      <c r="C153" s="532"/>
      <c r="D153" s="576"/>
      <c r="E153" s="582"/>
      <c r="F153" s="577"/>
      <c r="G153" s="577"/>
      <c r="H153" s="600"/>
      <c r="I153" s="2034"/>
      <c r="J153" s="585">
        <v>1800</v>
      </c>
      <c r="K153" s="6653">
        <f>K151+J153</f>
        <v>8562172</v>
      </c>
    </row>
    <row r="154" spans="1:11">
      <c r="A154" s="557"/>
      <c r="B154" s="6621"/>
      <c r="C154" s="474" t="s">
        <v>778</v>
      </c>
      <c r="D154" s="518" t="s">
        <v>399</v>
      </c>
      <c r="E154" s="6621" t="s">
        <v>401</v>
      </c>
      <c r="F154" s="6623"/>
      <c r="G154" s="6623">
        <v>35140</v>
      </c>
      <c r="H154" s="6631"/>
      <c r="I154" s="1997"/>
      <c r="J154" s="2036"/>
      <c r="K154" s="6652">
        <f>K153-G154</f>
        <v>8527032</v>
      </c>
    </row>
    <row r="155" spans="1:11">
      <c r="A155" s="554"/>
      <c r="B155" s="6622"/>
      <c r="C155" s="477" t="s">
        <v>862</v>
      </c>
      <c r="D155" s="519" t="s">
        <v>1184</v>
      </c>
      <c r="E155" s="6622"/>
      <c r="F155" s="6624"/>
      <c r="G155" s="6624"/>
      <c r="H155" s="6632"/>
      <c r="I155" s="1998"/>
      <c r="J155" s="2036"/>
      <c r="K155" s="6653"/>
    </row>
    <row r="156" spans="1:11">
      <c r="A156" s="554"/>
      <c r="B156" s="6627"/>
      <c r="C156" s="532"/>
      <c r="D156" s="576"/>
      <c r="E156" s="582"/>
      <c r="F156" s="577"/>
      <c r="G156" s="577"/>
      <c r="H156" s="600"/>
      <c r="I156" s="2034"/>
      <c r="J156" s="585">
        <v>1500</v>
      </c>
      <c r="K156" s="6653">
        <f>K154+J156</f>
        <v>8528532</v>
      </c>
    </row>
    <row r="157" spans="1:11">
      <c r="A157" s="557"/>
      <c r="B157" s="6621"/>
      <c r="C157" s="517" t="s">
        <v>781</v>
      </c>
      <c r="D157" s="6619" t="s">
        <v>614</v>
      </c>
      <c r="E157" s="6621" t="s">
        <v>414</v>
      </c>
      <c r="F157" s="6623"/>
      <c r="G157" s="6623">
        <v>175640</v>
      </c>
      <c r="H157" s="6623"/>
      <c r="I157" s="6623"/>
      <c r="J157" s="534"/>
      <c r="K157" s="6652">
        <f>K156-G157</f>
        <v>8352892</v>
      </c>
    </row>
    <row r="158" spans="1:11">
      <c r="A158" s="554"/>
      <c r="B158" s="6622"/>
      <c r="C158" s="555" t="s">
        <v>1031</v>
      </c>
      <c r="D158" s="6620" t="s">
        <v>698</v>
      </c>
      <c r="E158" s="6622"/>
      <c r="F158" s="6624"/>
      <c r="G158" s="6624"/>
      <c r="H158" s="6624"/>
      <c r="I158" s="6624"/>
      <c r="J158" s="515"/>
      <c r="K158" s="6653"/>
    </row>
    <row r="159" spans="1:11">
      <c r="A159" s="554"/>
      <c r="B159" s="6627"/>
      <c r="C159" s="532"/>
      <c r="D159" s="576"/>
      <c r="E159" s="584"/>
      <c r="F159" s="577"/>
      <c r="G159" s="577"/>
      <c r="H159" s="600"/>
      <c r="I159" s="577"/>
      <c r="J159" s="604">
        <v>1500</v>
      </c>
      <c r="K159" s="6653">
        <f>K157+J159</f>
        <v>8354392</v>
      </c>
    </row>
    <row r="160" spans="1:11">
      <c r="A160" s="557"/>
      <c r="B160" s="6621"/>
      <c r="C160" s="457" t="s">
        <v>781</v>
      </c>
      <c r="D160" s="6645" t="s">
        <v>1246</v>
      </c>
      <c r="E160" s="459" t="s">
        <v>1248</v>
      </c>
      <c r="F160" s="6623"/>
      <c r="G160" s="6623">
        <v>177640</v>
      </c>
      <c r="H160" s="6623"/>
      <c r="I160" s="6623"/>
      <c r="J160" s="464"/>
      <c r="K160" s="6652">
        <f>K159-G160</f>
        <v>8176752</v>
      </c>
    </row>
    <row r="161" spans="1:11">
      <c r="A161" s="554"/>
      <c r="B161" s="6622"/>
      <c r="C161" s="461" t="s">
        <v>1487</v>
      </c>
      <c r="D161" s="6646" t="s">
        <v>1247</v>
      </c>
      <c r="E161" s="6639"/>
      <c r="F161" s="6624"/>
      <c r="G161" s="6624"/>
      <c r="H161" s="6624"/>
      <c r="I161" s="6624"/>
      <c r="J161" s="559"/>
      <c r="K161" s="6653"/>
    </row>
    <row r="162" spans="1:11">
      <c r="A162" s="554"/>
      <c r="B162" s="6627"/>
      <c r="C162" s="532"/>
      <c r="D162" s="583"/>
      <c r="E162" s="582"/>
      <c r="F162" s="577"/>
      <c r="G162" s="577"/>
      <c r="H162" s="600"/>
      <c r="I162" s="577"/>
      <c r="J162" s="585">
        <v>1500</v>
      </c>
      <c r="K162" s="6653">
        <f>K160+J162</f>
        <v>8178252</v>
      </c>
    </row>
    <row r="163" spans="1:11">
      <c r="A163" s="557"/>
      <c r="B163" s="6621"/>
      <c r="C163" s="556" t="s">
        <v>815</v>
      </c>
      <c r="D163" s="6619" t="s">
        <v>1145</v>
      </c>
      <c r="E163" s="6621" t="s">
        <v>1230</v>
      </c>
      <c r="F163" s="6623"/>
      <c r="G163" s="6623">
        <v>1011761</v>
      </c>
      <c r="H163" s="534"/>
      <c r="I163" s="6623"/>
      <c r="J163" s="595"/>
      <c r="K163" s="2032">
        <f>K162-G163</f>
        <v>7166491</v>
      </c>
    </row>
    <row r="164" spans="1:11">
      <c r="A164" s="554"/>
      <c r="B164" s="6622"/>
      <c r="C164" s="555" t="s">
        <v>1146</v>
      </c>
      <c r="D164" s="6620" t="s">
        <v>729</v>
      </c>
      <c r="E164" s="6622"/>
      <c r="F164" s="6624"/>
      <c r="G164" s="6624"/>
      <c r="H164" s="515"/>
      <c r="I164" s="6624"/>
      <c r="J164" s="595"/>
      <c r="K164" s="1978"/>
    </row>
    <row r="165" spans="1:11">
      <c r="A165" s="554"/>
      <c r="B165" s="6627"/>
      <c r="C165" s="532"/>
      <c r="D165" s="576"/>
      <c r="E165" s="582"/>
      <c r="F165" s="577"/>
      <c r="G165" s="577"/>
      <c r="H165" s="1962"/>
      <c r="I165" s="577"/>
      <c r="J165" s="585">
        <v>1800</v>
      </c>
      <c r="K165" s="1978">
        <f>K163+J165</f>
        <v>7168291</v>
      </c>
    </row>
    <row r="166" spans="1:11">
      <c r="A166" s="557"/>
      <c r="B166" s="6621"/>
      <c r="C166" s="556" t="s">
        <v>815</v>
      </c>
      <c r="D166" s="6619" t="s">
        <v>138</v>
      </c>
      <c r="E166" s="974" t="s">
        <v>140</v>
      </c>
      <c r="F166" s="6631"/>
      <c r="G166" s="6631">
        <v>341448</v>
      </c>
      <c r="H166" s="923"/>
      <c r="I166" s="6631"/>
      <c r="J166" s="537"/>
      <c r="K166" s="1977">
        <f>K165-G166</f>
        <v>6826843</v>
      </c>
    </row>
    <row r="167" spans="1:11">
      <c r="A167" s="554"/>
      <c r="B167" s="6622"/>
      <c r="C167" s="555" t="s">
        <v>910</v>
      </c>
      <c r="D167" s="6620" t="s">
        <v>598</v>
      </c>
      <c r="E167" s="6635"/>
      <c r="F167" s="980"/>
      <c r="G167" s="6632"/>
      <c r="H167" s="460"/>
      <c r="I167" s="6632"/>
      <c r="J167" s="515"/>
      <c r="K167" s="1978"/>
    </row>
    <row r="168" spans="1:11">
      <c r="A168" s="554"/>
      <c r="B168" s="6627"/>
      <c r="C168" s="532"/>
      <c r="D168" s="576"/>
      <c r="E168" s="582"/>
      <c r="F168" s="586"/>
      <c r="G168" s="600"/>
      <c r="H168" s="600"/>
      <c r="I168" s="600"/>
      <c r="J168" s="604">
        <v>1800</v>
      </c>
      <c r="K168" s="1978">
        <f>K166+J168</f>
        <v>6828643</v>
      </c>
    </row>
    <row r="169" spans="1:11">
      <c r="A169" s="557"/>
      <c r="B169" s="6621"/>
      <c r="C169" s="517" t="s">
        <v>821</v>
      </c>
      <c r="D169" s="6619" t="s">
        <v>1427</v>
      </c>
      <c r="E169" s="6621" t="s">
        <v>1544</v>
      </c>
      <c r="F169" s="6636"/>
      <c r="G169" s="6623">
        <v>144841</v>
      </c>
      <c r="H169" s="537"/>
      <c r="I169" s="6623"/>
      <c r="J169" s="923"/>
      <c r="K169" s="1977">
        <f>K168-G169</f>
        <v>6683802</v>
      </c>
    </row>
    <row r="170" spans="1:11">
      <c r="A170" s="554"/>
      <c r="B170" s="6622"/>
      <c r="C170" s="555" t="s">
        <v>1426</v>
      </c>
      <c r="D170" s="6620" t="s">
        <v>729</v>
      </c>
      <c r="E170" s="6622"/>
      <c r="F170" s="6624"/>
      <c r="G170" s="6624"/>
      <c r="H170" s="515"/>
      <c r="I170" s="6624"/>
      <c r="J170" s="460"/>
      <c r="K170" s="1978"/>
    </row>
    <row r="171" spans="1:11">
      <c r="A171" s="554"/>
      <c r="B171" s="6627"/>
      <c r="C171" s="532"/>
      <c r="D171" s="528"/>
      <c r="E171" s="584"/>
      <c r="F171" s="577"/>
      <c r="G171" s="577"/>
      <c r="H171" s="600"/>
      <c r="I171" s="577"/>
      <c r="J171" s="604">
        <v>1800</v>
      </c>
      <c r="K171" s="2035">
        <f>K169+J171</f>
        <v>6685602</v>
      </c>
    </row>
    <row r="172" spans="1:11">
      <c r="A172" s="557"/>
      <c r="B172" s="6621"/>
      <c r="C172" s="517" t="s">
        <v>821</v>
      </c>
      <c r="D172" s="6662" t="s">
        <v>2106</v>
      </c>
      <c r="E172" s="6660" t="s">
        <v>2108</v>
      </c>
      <c r="F172" s="6670"/>
      <c r="G172" s="6658">
        <v>272787</v>
      </c>
      <c r="H172" s="537"/>
      <c r="I172" s="6658"/>
      <c r="J172" s="923"/>
      <c r="K172" s="1977">
        <f>K171-G172</f>
        <v>6412815</v>
      </c>
    </row>
    <row r="173" spans="1:11">
      <c r="A173" s="554"/>
      <c r="B173" s="6622"/>
      <c r="C173" s="555" t="s">
        <v>2109</v>
      </c>
      <c r="D173" s="6663" t="s">
        <v>2107</v>
      </c>
      <c r="E173" s="6661"/>
      <c r="F173" s="6659"/>
      <c r="G173" s="6659"/>
      <c r="H173" s="515"/>
      <c r="I173" s="6659"/>
      <c r="J173" s="460"/>
      <c r="K173" s="1978"/>
    </row>
    <row r="174" spans="1:11">
      <c r="A174" s="554"/>
      <c r="B174" s="6627"/>
      <c r="C174" s="532"/>
      <c r="D174" s="528"/>
      <c r="E174" s="584"/>
      <c r="F174" s="577"/>
      <c r="G174" s="577"/>
      <c r="H174" s="600"/>
      <c r="I174" s="577"/>
      <c r="J174" s="604">
        <v>1800</v>
      </c>
      <c r="K174" s="1978">
        <f>K172+J174</f>
        <v>6414615</v>
      </c>
    </row>
    <row r="175" spans="1:11">
      <c r="A175" s="557"/>
      <c r="B175" s="6621"/>
      <c r="C175" s="517" t="s">
        <v>821</v>
      </c>
      <c r="D175" s="6662" t="s">
        <v>2110</v>
      </c>
      <c r="E175" s="6660" t="s">
        <v>2111</v>
      </c>
      <c r="F175" s="6670"/>
      <c r="G175" s="6658">
        <v>268711</v>
      </c>
      <c r="H175" s="537"/>
      <c r="I175" s="6658"/>
      <c r="J175" s="923"/>
      <c r="K175" s="1977">
        <f>K174-G175</f>
        <v>6145904</v>
      </c>
    </row>
    <row r="176" spans="1:11">
      <c r="A176" s="554"/>
      <c r="B176" s="6622"/>
      <c r="C176" s="555" t="s">
        <v>2112</v>
      </c>
      <c r="D176" s="6663" t="s">
        <v>2107</v>
      </c>
      <c r="E176" s="6661"/>
      <c r="F176" s="6659"/>
      <c r="G176" s="6659"/>
      <c r="H176" s="515"/>
      <c r="I176" s="6659"/>
      <c r="J176" s="460"/>
      <c r="K176" s="1978"/>
    </row>
    <row r="177" spans="1:11">
      <c r="A177" s="554"/>
      <c r="B177" s="6627"/>
      <c r="C177" s="532"/>
      <c r="D177" s="528"/>
      <c r="E177" s="584"/>
      <c r="F177" s="577"/>
      <c r="G177" s="577"/>
      <c r="H177" s="600"/>
      <c r="I177" s="577"/>
      <c r="J177" s="604">
        <v>1800</v>
      </c>
      <c r="K177" s="1978">
        <f>K175+J177</f>
        <v>6147704</v>
      </c>
    </row>
    <row r="178" spans="1:11">
      <c r="A178" s="557"/>
      <c r="B178" s="6621"/>
      <c r="C178" s="517" t="s">
        <v>2212</v>
      </c>
      <c r="D178" s="6662" t="s">
        <v>1862</v>
      </c>
      <c r="E178" s="6664" t="s">
        <v>1863</v>
      </c>
      <c r="F178" s="6658"/>
      <c r="G178" s="6666">
        <v>148907</v>
      </c>
      <c r="H178" s="6658"/>
      <c r="I178" s="6658"/>
      <c r="J178" s="6671"/>
      <c r="K178" s="1977">
        <f>K177-G178</f>
        <v>5998797</v>
      </c>
    </row>
    <row r="179" spans="1:11">
      <c r="A179" s="554"/>
      <c r="B179" s="6622"/>
      <c r="C179" s="555" t="s">
        <v>2213</v>
      </c>
      <c r="D179" s="6663" t="s">
        <v>1819</v>
      </c>
      <c r="E179" s="6665"/>
      <c r="F179" s="6659"/>
      <c r="G179" s="6667"/>
      <c r="H179" s="6659"/>
      <c r="I179" s="6659"/>
      <c r="J179" s="6672"/>
      <c r="K179" s="1978"/>
    </row>
    <row r="180" spans="1:11">
      <c r="A180" s="554"/>
      <c r="B180" s="6627"/>
      <c r="C180" s="532"/>
      <c r="D180" s="576"/>
      <c r="E180" s="582"/>
      <c r="F180" s="577"/>
      <c r="G180" s="577"/>
      <c r="H180" s="600"/>
      <c r="I180" s="577"/>
      <c r="J180" s="604">
        <v>700</v>
      </c>
      <c r="K180" s="1978">
        <f>K178+J180</f>
        <v>5999497</v>
      </c>
    </row>
    <row r="181" spans="1:11">
      <c r="A181" s="557"/>
      <c r="B181" s="6621"/>
      <c r="C181" s="457" t="s">
        <v>781</v>
      </c>
      <c r="D181" s="6662" t="s">
        <v>1959</v>
      </c>
      <c r="E181" s="1136" t="s">
        <v>1961</v>
      </c>
      <c r="F181" s="6658"/>
      <c r="G181" s="6658">
        <v>91640</v>
      </c>
      <c r="H181" s="537"/>
      <c r="I181" s="6658"/>
      <c r="J181" s="595"/>
      <c r="K181" s="1977">
        <f>K180-G181</f>
        <v>5907857</v>
      </c>
    </row>
    <row r="182" spans="1:11">
      <c r="A182" s="554"/>
      <c r="B182" s="6622"/>
      <c r="C182" s="461" t="s">
        <v>1958</v>
      </c>
      <c r="D182" s="6663" t="s">
        <v>1960</v>
      </c>
      <c r="E182" s="6668"/>
      <c r="F182" s="6659"/>
      <c r="G182" s="6659"/>
      <c r="H182" s="515"/>
      <c r="I182" s="6659"/>
      <c r="J182" s="595"/>
      <c r="K182" s="1978"/>
    </row>
    <row r="183" spans="1:11">
      <c r="A183" s="554"/>
      <c r="B183" s="6627"/>
      <c r="C183" s="532"/>
      <c r="D183" s="576"/>
      <c r="E183" s="582"/>
      <c r="F183" s="577"/>
      <c r="G183" s="577"/>
      <c r="H183" s="600"/>
      <c r="I183" s="577"/>
      <c r="J183" s="585">
        <v>1500</v>
      </c>
      <c r="K183" s="1978">
        <f>K181+J183</f>
        <v>5909357</v>
      </c>
    </row>
    <row r="184" spans="1:11">
      <c r="A184" s="557"/>
      <c r="B184" s="6621"/>
      <c r="C184" s="457" t="s">
        <v>781</v>
      </c>
      <c r="D184" s="6662" t="s">
        <v>1959</v>
      </c>
      <c r="E184" s="1136" t="s">
        <v>1961</v>
      </c>
      <c r="F184" s="6658"/>
      <c r="G184" s="6658">
        <v>31140</v>
      </c>
      <c r="H184" s="537"/>
      <c r="I184" s="6658"/>
      <c r="J184" s="595"/>
      <c r="K184" s="1977">
        <f>K183-G184</f>
        <v>5878217</v>
      </c>
    </row>
    <row r="185" spans="1:11">
      <c r="A185" s="554"/>
      <c r="B185" s="6622"/>
      <c r="C185" s="461" t="s">
        <v>2245</v>
      </c>
      <c r="D185" s="6663" t="s">
        <v>1960</v>
      </c>
      <c r="E185" s="6668"/>
      <c r="F185" s="6659"/>
      <c r="G185" s="6659"/>
      <c r="H185" s="515"/>
      <c r="I185" s="6659"/>
      <c r="J185" s="595"/>
      <c r="K185" s="1978"/>
    </row>
    <row r="186" spans="1:11">
      <c r="A186" s="554"/>
      <c r="B186" s="6627"/>
      <c r="C186" s="532"/>
      <c r="D186" s="576"/>
      <c r="E186" s="582"/>
      <c r="F186" s="577"/>
      <c r="G186" s="577"/>
      <c r="H186" s="600"/>
      <c r="I186" s="577"/>
      <c r="J186" s="585">
        <v>1500</v>
      </c>
      <c r="K186" s="1978">
        <f>K184+J186</f>
        <v>5879717</v>
      </c>
    </row>
    <row r="187" spans="1:11">
      <c r="A187" s="557"/>
      <c r="B187" s="6649"/>
      <c r="C187" s="457" t="s">
        <v>781</v>
      </c>
      <c r="D187" s="6662" t="s">
        <v>1959</v>
      </c>
      <c r="E187" s="1136" t="s">
        <v>1961</v>
      </c>
      <c r="F187" s="6658"/>
      <c r="G187" s="6658">
        <v>39140</v>
      </c>
      <c r="H187" s="537"/>
      <c r="I187" s="6658"/>
      <c r="J187" s="595"/>
      <c r="K187" s="1977">
        <f>K186-G187</f>
        <v>5840577</v>
      </c>
    </row>
    <row r="188" spans="1:11">
      <c r="A188" s="554"/>
      <c r="B188" s="6650"/>
      <c r="C188" s="461" t="s">
        <v>2246</v>
      </c>
      <c r="D188" s="6663" t="s">
        <v>1960</v>
      </c>
      <c r="E188" s="6668"/>
      <c r="F188" s="6659"/>
      <c r="G188" s="6659"/>
      <c r="H188" s="515"/>
      <c r="I188" s="6659"/>
      <c r="J188" s="595"/>
      <c r="K188" s="1978"/>
    </row>
    <row r="189" spans="1:11">
      <c r="A189" s="554"/>
      <c r="B189" s="6627"/>
      <c r="C189" s="532"/>
      <c r="D189" s="576"/>
      <c r="E189" s="582"/>
      <c r="F189" s="577"/>
      <c r="G189" s="577"/>
      <c r="H189" s="600"/>
      <c r="I189" s="577"/>
      <c r="J189" s="585">
        <v>1500</v>
      </c>
      <c r="K189" s="1978">
        <f>K187+J189</f>
        <v>5842077</v>
      </c>
    </row>
    <row r="190" spans="1:11">
      <c r="A190" s="557"/>
      <c r="B190" s="6621"/>
      <c r="C190" s="457" t="s">
        <v>781</v>
      </c>
      <c r="D190" s="6662" t="s">
        <v>1959</v>
      </c>
      <c r="E190" s="1136" t="s">
        <v>1961</v>
      </c>
      <c r="F190" s="6658"/>
      <c r="G190" s="6658">
        <v>24140</v>
      </c>
      <c r="H190" s="537"/>
      <c r="I190" s="6658"/>
      <c r="J190" s="595"/>
      <c r="K190" s="1977">
        <f>K189-G190</f>
        <v>5817937</v>
      </c>
    </row>
    <row r="191" spans="1:11">
      <c r="A191" s="554"/>
      <c r="B191" s="6622"/>
      <c r="C191" s="461" t="s">
        <v>2247</v>
      </c>
      <c r="D191" s="6663" t="s">
        <v>1960</v>
      </c>
      <c r="E191" s="6668"/>
      <c r="F191" s="6659"/>
      <c r="G191" s="6659"/>
      <c r="H191" s="515"/>
      <c r="I191" s="6659"/>
      <c r="J191" s="595"/>
      <c r="K191" s="1978"/>
    </row>
    <row r="192" spans="1:11">
      <c r="A192" s="554"/>
      <c r="B192" s="6627"/>
      <c r="C192" s="532"/>
      <c r="D192" s="576"/>
      <c r="E192" s="582"/>
      <c r="F192" s="577"/>
      <c r="G192" s="577"/>
      <c r="H192" s="600"/>
      <c r="I192" s="577"/>
      <c r="J192" s="585">
        <v>1500</v>
      </c>
      <c r="K192" s="1978">
        <f>K190+J192</f>
        <v>5819437</v>
      </c>
    </row>
    <row r="193" spans="1:11">
      <c r="A193" s="9515"/>
      <c r="B193" s="6621"/>
      <c r="C193" s="491" t="s">
        <v>781</v>
      </c>
      <c r="D193" s="6662" t="s">
        <v>632</v>
      </c>
      <c r="E193" s="6660" t="s">
        <v>74</v>
      </c>
      <c r="F193" s="537"/>
      <c r="G193" s="6658">
        <v>90140</v>
      </c>
      <c r="H193" s="6658"/>
      <c r="I193" s="6658"/>
      <c r="J193" s="6658"/>
      <c r="K193" s="2195">
        <f>K192-G193</f>
        <v>5729297</v>
      </c>
    </row>
    <row r="194" spans="1:11">
      <c r="A194" s="9516"/>
      <c r="B194" s="6622"/>
      <c r="C194" s="487" t="s">
        <v>1005</v>
      </c>
      <c r="D194" s="6663" t="s">
        <v>956</v>
      </c>
      <c r="E194" s="6661"/>
      <c r="F194" s="537"/>
      <c r="G194" s="6659"/>
      <c r="H194" s="6659"/>
      <c r="I194" s="6659"/>
      <c r="J194" s="6659"/>
      <c r="K194" s="2195"/>
    </row>
    <row r="195" spans="1:11">
      <c r="A195" s="554"/>
      <c r="B195" s="6627"/>
      <c r="C195" s="532"/>
      <c r="D195" s="576"/>
      <c r="E195" s="582"/>
      <c r="F195" s="586"/>
      <c r="G195" s="586"/>
      <c r="H195" s="575"/>
      <c r="I195" s="575"/>
      <c r="J195" s="575">
        <v>1500</v>
      </c>
      <c r="K195" s="6656">
        <f>K193+J195</f>
        <v>5730797</v>
      </c>
    </row>
    <row r="196" spans="1:11">
      <c r="A196" s="9515"/>
      <c r="B196" s="6621"/>
      <c r="C196" s="525" t="s">
        <v>778</v>
      </c>
      <c r="D196" s="6662" t="s">
        <v>632</v>
      </c>
      <c r="E196" s="6660" t="s">
        <v>74</v>
      </c>
      <c r="F196" s="6658"/>
      <c r="G196" s="6658">
        <v>88140</v>
      </c>
      <c r="H196" s="6658"/>
      <c r="I196" s="6658"/>
      <c r="J196" s="6658"/>
      <c r="K196" s="2195">
        <f>K195-G196</f>
        <v>5642657</v>
      </c>
    </row>
    <row r="197" spans="1:11">
      <c r="A197" s="9516"/>
      <c r="B197" s="6622"/>
      <c r="C197" s="539" t="s">
        <v>1004</v>
      </c>
      <c r="D197" s="6663" t="s">
        <v>956</v>
      </c>
      <c r="E197" s="6661"/>
      <c r="F197" s="6659"/>
      <c r="G197" s="6659"/>
      <c r="H197" s="6659"/>
      <c r="I197" s="6659"/>
      <c r="J197" s="6659"/>
      <c r="K197" s="2195"/>
    </row>
    <row r="198" spans="1:11">
      <c r="A198" s="554"/>
      <c r="B198" s="6627"/>
      <c r="C198" s="528"/>
      <c r="D198" s="576"/>
      <c r="E198" s="1982"/>
      <c r="F198" s="1983"/>
      <c r="G198" s="1983"/>
      <c r="H198" s="575"/>
      <c r="I198" s="1983"/>
      <c r="J198" s="1983">
        <v>1500</v>
      </c>
      <c r="K198" s="6656">
        <f>K196+J198</f>
        <v>5644157</v>
      </c>
    </row>
    <row r="199" spans="1:11">
      <c r="A199" s="9515"/>
      <c r="B199" s="6621"/>
      <c r="C199" s="556" t="s">
        <v>2331</v>
      </c>
      <c r="D199" s="6662" t="s">
        <v>1312</v>
      </c>
      <c r="E199" s="6660" t="s">
        <v>1326</v>
      </c>
      <c r="F199" s="6658"/>
      <c r="G199" s="6658">
        <v>304900</v>
      </c>
      <c r="H199" s="6658"/>
      <c r="I199" s="6658"/>
      <c r="J199" s="6671"/>
      <c r="K199" s="2195">
        <f>K198-G199</f>
        <v>5339257</v>
      </c>
    </row>
    <row r="200" spans="1:11">
      <c r="A200" s="9516"/>
      <c r="B200" s="6622"/>
      <c r="C200" s="555" t="s">
        <v>2369</v>
      </c>
      <c r="D200" s="6663" t="s">
        <v>1313</v>
      </c>
      <c r="E200" s="6661"/>
      <c r="F200" s="6659"/>
      <c r="G200" s="6659"/>
      <c r="H200" s="6659"/>
      <c r="I200" s="6659"/>
      <c r="J200" s="6672"/>
      <c r="K200" s="2195"/>
    </row>
    <row r="201" spans="1:11">
      <c r="A201" s="554"/>
      <c r="B201" s="6627"/>
      <c r="C201" s="2197"/>
      <c r="D201" s="576"/>
      <c r="E201" s="582"/>
      <c r="F201" s="2199"/>
      <c r="G201" s="575"/>
      <c r="H201" s="586"/>
      <c r="I201" s="575"/>
      <c r="J201" s="585">
        <v>1000</v>
      </c>
      <c r="K201" s="6656">
        <f>K199+J201</f>
        <v>5340257</v>
      </c>
    </row>
    <row r="202" spans="1:11">
      <c r="A202" s="9515"/>
      <c r="B202" s="6621"/>
      <c r="C202" s="556" t="s">
        <v>1710</v>
      </c>
      <c r="D202" s="6662" t="s">
        <v>1312</v>
      </c>
      <c r="E202" s="6660" t="s">
        <v>1326</v>
      </c>
      <c r="F202" s="6658"/>
      <c r="G202" s="6658">
        <v>126390</v>
      </c>
      <c r="H202" s="6658"/>
      <c r="I202" s="6658"/>
      <c r="J202" s="6671"/>
      <c r="K202" s="2195">
        <f>K201-G202</f>
        <v>5213867</v>
      </c>
    </row>
    <row r="203" spans="1:11">
      <c r="A203" s="9516"/>
      <c r="B203" s="6622"/>
      <c r="C203" s="555" t="s">
        <v>2184</v>
      </c>
      <c r="D203" s="6663" t="s">
        <v>1313</v>
      </c>
      <c r="E203" s="6661"/>
      <c r="F203" s="6659"/>
      <c r="G203" s="6659"/>
      <c r="H203" s="6659"/>
      <c r="I203" s="6659"/>
      <c r="J203" s="6672"/>
      <c r="K203" s="2195"/>
    </row>
    <row r="204" spans="1:11">
      <c r="A204" s="554"/>
      <c r="B204" s="6627"/>
      <c r="C204" s="2197"/>
      <c r="D204" s="576"/>
      <c r="E204" s="582"/>
      <c r="F204" s="2199"/>
      <c r="G204" s="575"/>
      <c r="H204" s="586"/>
      <c r="I204" s="575"/>
      <c r="J204" s="585">
        <v>1500</v>
      </c>
      <c r="K204" s="6656">
        <f>K202+J204</f>
        <v>5215367</v>
      </c>
    </row>
    <row r="205" spans="1:11">
      <c r="A205" s="9515"/>
      <c r="B205" s="6621"/>
      <c r="C205" s="545" t="s">
        <v>864</v>
      </c>
      <c r="D205" s="6662" t="s">
        <v>1312</v>
      </c>
      <c r="E205" s="6660" t="s">
        <v>1326</v>
      </c>
      <c r="F205" s="6623"/>
      <c r="G205" s="6623">
        <v>102500</v>
      </c>
      <c r="H205" s="537"/>
      <c r="I205" s="6623"/>
      <c r="J205" s="595"/>
      <c r="K205" s="2195">
        <f>K204-G205</f>
        <v>5112867</v>
      </c>
    </row>
    <row r="206" spans="1:11">
      <c r="A206" s="9516"/>
      <c r="B206" s="6622"/>
      <c r="C206" s="555" t="s">
        <v>2420</v>
      </c>
      <c r="D206" s="6663" t="s">
        <v>1313</v>
      </c>
      <c r="E206" s="6661"/>
      <c r="F206" s="6624"/>
      <c r="G206" s="6624"/>
      <c r="H206" s="515"/>
      <c r="I206" s="6624"/>
      <c r="J206" s="595"/>
      <c r="K206" s="2195"/>
    </row>
    <row r="207" spans="1:11">
      <c r="A207" s="554"/>
      <c r="B207" s="6627"/>
      <c r="C207" s="532"/>
      <c r="D207" s="576"/>
      <c r="E207" s="582"/>
      <c r="F207" s="577"/>
      <c r="G207" s="577"/>
      <c r="H207" s="600"/>
      <c r="I207" s="577"/>
      <c r="J207" s="585">
        <v>1800</v>
      </c>
      <c r="K207" s="6656">
        <f>K205+J207</f>
        <v>5114667</v>
      </c>
    </row>
    <row r="208" spans="1:11">
      <c r="A208" s="9515"/>
      <c r="B208" s="6621"/>
      <c r="C208" s="665" t="s">
        <v>815</v>
      </c>
      <c r="D208" s="6662" t="s">
        <v>1591</v>
      </c>
      <c r="E208" s="6660" t="s">
        <v>1601</v>
      </c>
      <c r="F208" s="6658"/>
      <c r="G208" s="6658">
        <v>84903</v>
      </c>
      <c r="H208" s="6658"/>
      <c r="I208" s="6658"/>
      <c r="J208" s="6671"/>
      <c r="K208" s="2195">
        <f>K207-G208</f>
        <v>5029764</v>
      </c>
    </row>
    <row r="209" spans="1:11">
      <c r="A209" s="9516"/>
      <c r="B209" s="6622"/>
      <c r="C209" s="538" t="s">
        <v>2272</v>
      </c>
      <c r="D209" s="6663" t="s">
        <v>956</v>
      </c>
      <c r="E209" s="533"/>
      <c r="F209" s="6659"/>
      <c r="G209" s="6659"/>
      <c r="H209" s="6659"/>
      <c r="I209" s="6659"/>
      <c r="J209" s="6672"/>
      <c r="K209" s="2195"/>
    </row>
    <row r="210" spans="1:11">
      <c r="A210" s="554"/>
      <c r="B210" s="6627"/>
      <c r="C210" s="528"/>
      <c r="D210" s="576"/>
      <c r="E210" s="582"/>
      <c r="F210" s="2199"/>
      <c r="G210" s="575"/>
      <c r="H210" s="586"/>
      <c r="I210" s="575"/>
      <c r="J210" s="585">
        <v>1800</v>
      </c>
      <c r="K210" s="6656">
        <f>K208+J210</f>
        <v>5031564</v>
      </c>
    </row>
    <row r="211" spans="1:11">
      <c r="A211" s="9515"/>
      <c r="B211" s="6621"/>
      <c r="C211" s="499" t="s">
        <v>781</v>
      </c>
      <c r="D211" s="6662" t="s">
        <v>1591</v>
      </c>
      <c r="E211" s="6660" t="s">
        <v>1601</v>
      </c>
      <c r="F211" s="537"/>
      <c r="G211" s="6658">
        <v>10390</v>
      </c>
      <c r="H211" s="6658"/>
      <c r="I211" s="6658"/>
      <c r="J211" s="6658"/>
      <c r="K211" s="2195">
        <f>K210-G211</f>
        <v>5021174</v>
      </c>
    </row>
    <row r="212" spans="1:11">
      <c r="A212" s="9516"/>
      <c r="B212" s="6622"/>
      <c r="C212" s="477" t="s">
        <v>2273</v>
      </c>
      <c r="D212" s="6663" t="s">
        <v>956</v>
      </c>
      <c r="E212" s="533"/>
      <c r="F212" s="537"/>
      <c r="G212" s="6659"/>
      <c r="H212" s="6659"/>
      <c r="I212" s="6659"/>
      <c r="J212" s="6659"/>
      <c r="K212" s="2195"/>
    </row>
    <row r="213" spans="1:11">
      <c r="A213" s="554"/>
      <c r="B213" s="6627"/>
      <c r="C213" s="532"/>
      <c r="D213" s="576"/>
      <c r="E213" s="582"/>
      <c r="F213" s="586"/>
      <c r="G213" s="586"/>
      <c r="H213" s="575"/>
      <c r="I213" s="575"/>
      <c r="J213" s="575">
        <v>1500</v>
      </c>
      <c r="K213" s="6656">
        <f>K211+J213</f>
        <v>5022674</v>
      </c>
    </row>
    <row r="214" spans="1:11">
      <c r="A214" s="9515"/>
      <c r="B214" s="6621"/>
      <c r="C214" s="517" t="s">
        <v>821</v>
      </c>
      <c r="D214" s="6662" t="s">
        <v>2115</v>
      </c>
      <c r="E214" s="6660" t="s">
        <v>2116</v>
      </c>
      <c r="F214" s="6670"/>
      <c r="G214" s="6658">
        <v>225937</v>
      </c>
      <c r="H214" s="537"/>
      <c r="I214" s="6658"/>
      <c r="J214" s="923"/>
      <c r="K214" s="2195">
        <f>K213-G214</f>
        <v>4796737</v>
      </c>
    </row>
    <row r="215" spans="1:11">
      <c r="A215" s="9516"/>
      <c r="B215" s="6622"/>
      <c r="C215" s="555" t="s">
        <v>2292</v>
      </c>
      <c r="D215" s="6663" t="s">
        <v>2107</v>
      </c>
      <c r="E215" s="6661"/>
      <c r="F215" s="6659"/>
      <c r="G215" s="6659"/>
      <c r="H215" s="515"/>
      <c r="I215" s="6659"/>
      <c r="J215" s="460"/>
      <c r="K215" s="2195"/>
    </row>
    <row r="216" spans="1:11">
      <c r="A216" s="554"/>
      <c r="B216" s="6627"/>
      <c r="C216" s="532"/>
      <c r="D216" s="528"/>
      <c r="E216" s="584"/>
      <c r="F216" s="577"/>
      <c r="G216" s="577"/>
      <c r="H216" s="600"/>
      <c r="I216" s="577"/>
      <c r="J216" s="604">
        <v>1800</v>
      </c>
      <c r="K216" s="6656">
        <f>K214+J216</f>
        <v>4798537</v>
      </c>
    </row>
    <row r="217" spans="1:11">
      <c r="A217" s="9515"/>
      <c r="B217" s="6621"/>
      <c r="C217" s="517" t="s">
        <v>821</v>
      </c>
      <c r="D217" s="6669" t="s">
        <v>2118</v>
      </c>
      <c r="E217" s="6660" t="s">
        <v>2119</v>
      </c>
      <c r="F217" s="6670"/>
      <c r="G217" s="6658">
        <v>402821</v>
      </c>
      <c r="H217" s="537"/>
      <c r="I217" s="6658"/>
      <c r="J217" s="923"/>
      <c r="K217" s="2195">
        <f>K216-G217</f>
        <v>4395716</v>
      </c>
    </row>
    <row r="218" spans="1:11">
      <c r="A218" s="9516"/>
      <c r="B218" s="6622"/>
      <c r="C218" s="555" t="s">
        <v>2117</v>
      </c>
      <c r="D218" s="6663" t="s">
        <v>2107</v>
      </c>
      <c r="E218" s="6661"/>
      <c r="F218" s="6659"/>
      <c r="G218" s="6659"/>
      <c r="H218" s="515"/>
      <c r="I218" s="6659"/>
      <c r="J218" s="460"/>
      <c r="K218" s="2195"/>
    </row>
    <row r="219" spans="1:11">
      <c r="A219" s="554"/>
      <c r="B219" s="6627"/>
      <c r="C219" s="532"/>
      <c r="D219" s="528"/>
      <c r="E219" s="584"/>
      <c r="F219" s="577"/>
      <c r="G219" s="577"/>
      <c r="H219" s="600"/>
      <c r="I219" s="577"/>
      <c r="J219" s="604">
        <v>1800</v>
      </c>
      <c r="K219" s="6656">
        <f>K217+J219</f>
        <v>4397516</v>
      </c>
    </row>
    <row r="220" spans="1:11">
      <c r="A220" s="9515"/>
      <c r="B220" s="6621"/>
      <c r="C220" s="556" t="s">
        <v>1710</v>
      </c>
      <c r="D220" s="6662" t="s">
        <v>2294</v>
      </c>
      <c r="E220" s="6660" t="s">
        <v>2295</v>
      </c>
      <c r="F220" s="6658"/>
      <c r="G220" s="6658">
        <v>39140</v>
      </c>
      <c r="H220" s="6658"/>
      <c r="I220" s="6658"/>
      <c r="J220" s="6658"/>
      <c r="K220" s="2195">
        <f>K219-G220</f>
        <v>4358376</v>
      </c>
    </row>
    <row r="221" spans="1:11">
      <c r="A221" s="9516"/>
      <c r="B221" s="6622"/>
      <c r="C221" s="555" t="s">
        <v>2296</v>
      </c>
      <c r="D221" s="6663" t="s">
        <v>746</v>
      </c>
      <c r="E221" s="6661"/>
      <c r="F221" s="6659"/>
      <c r="G221" s="6659"/>
      <c r="H221" s="6659"/>
      <c r="I221" s="6659"/>
      <c r="J221" s="6659"/>
      <c r="K221" s="2195"/>
    </row>
    <row r="222" spans="1:11">
      <c r="A222" s="554"/>
      <c r="B222" s="6627"/>
      <c r="C222" s="532"/>
      <c r="D222" s="576"/>
      <c r="E222" s="584"/>
      <c r="F222" s="575"/>
      <c r="G222" s="575"/>
      <c r="H222" s="575"/>
      <c r="I222" s="575"/>
      <c r="J222" s="575">
        <v>1500</v>
      </c>
      <c r="K222" s="2614">
        <f>K220+J222</f>
        <v>4359876</v>
      </c>
    </row>
    <row r="223" spans="1:11">
      <c r="A223" s="9515"/>
      <c r="B223" s="6621"/>
      <c r="C223" s="556" t="s">
        <v>815</v>
      </c>
      <c r="D223" s="6662" t="s">
        <v>113</v>
      </c>
      <c r="E223" s="6660" t="s">
        <v>114</v>
      </c>
      <c r="F223" s="6658"/>
      <c r="G223" s="6658"/>
      <c r="H223" s="6658"/>
      <c r="I223" s="6658">
        <v>441282</v>
      </c>
      <c r="J223" s="464"/>
      <c r="K223" s="2195">
        <f>K222-I223</f>
        <v>3918594</v>
      </c>
    </row>
    <row r="224" spans="1:11">
      <c r="A224" s="9516"/>
      <c r="B224" s="6622"/>
      <c r="C224" s="555" t="s">
        <v>2215</v>
      </c>
      <c r="D224" s="6663" t="s">
        <v>46</v>
      </c>
      <c r="E224" s="6661"/>
      <c r="F224" s="6659"/>
      <c r="G224" s="6659"/>
      <c r="H224" s="6659"/>
      <c r="I224" s="6659"/>
      <c r="J224" s="559"/>
      <c r="K224" s="2195"/>
    </row>
    <row r="225" spans="1:11">
      <c r="A225" s="554"/>
      <c r="B225" s="6627"/>
      <c r="C225" s="1795"/>
      <c r="D225" s="576"/>
      <c r="E225" s="582"/>
      <c r="F225" s="577"/>
      <c r="G225" s="577"/>
      <c r="H225" s="600"/>
      <c r="I225" s="577"/>
      <c r="J225" s="604">
        <v>1800</v>
      </c>
      <c r="K225" s="6656">
        <f>K223+J225</f>
        <v>3920394</v>
      </c>
    </row>
    <row r="226" spans="1:11">
      <c r="A226" s="557"/>
      <c r="B226" s="6621"/>
      <c r="C226" s="457" t="s">
        <v>781</v>
      </c>
      <c r="D226" s="518"/>
      <c r="E226" s="6660"/>
      <c r="F226" s="6658"/>
      <c r="G226" s="6658"/>
      <c r="H226" s="537"/>
      <c r="I226" s="1975">
        <v>24140</v>
      </c>
      <c r="J226" s="464"/>
      <c r="K226" s="1977">
        <f>K225-I226</f>
        <v>3896254</v>
      </c>
    </row>
    <row r="227" spans="1:11">
      <c r="A227" s="554"/>
      <c r="B227" s="6622"/>
      <c r="C227" s="461" t="s">
        <v>2378</v>
      </c>
      <c r="D227" s="519"/>
      <c r="E227" s="6661"/>
      <c r="F227" s="6659"/>
      <c r="G227" s="6659"/>
      <c r="H227" s="515"/>
      <c r="I227" s="1976"/>
      <c r="J227" s="559"/>
      <c r="K227" s="1978"/>
    </row>
    <row r="228" spans="1:11">
      <c r="A228" s="554"/>
      <c r="B228" s="6627"/>
      <c r="C228" s="532"/>
      <c r="D228" s="576"/>
      <c r="E228" s="582"/>
      <c r="F228" s="577"/>
      <c r="G228" s="577"/>
      <c r="H228" s="600"/>
      <c r="I228" s="577"/>
      <c r="J228" s="585">
        <v>1500</v>
      </c>
      <c r="K228" s="1978">
        <f>K226+J228</f>
        <v>3897754</v>
      </c>
    </row>
    <row r="229" spans="1:11">
      <c r="A229" s="557"/>
      <c r="B229" s="6621"/>
      <c r="C229" s="457" t="s">
        <v>781</v>
      </c>
      <c r="D229" s="6662"/>
      <c r="E229" s="974"/>
      <c r="F229" s="6658"/>
      <c r="G229" s="6658"/>
      <c r="H229" s="537"/>
      <c r="I229" s="6658">
        <v>98640</v>
      </c>
      <c r="J229" s="595"/>
      <c r="K229" s="1977">
        <f>K228-I229</f>
        <v>3799114</v>
      </c>
    </row>
    <row r="230" spans="1:11">
      <c r="A230" s="554"/>
      <c r="B230" s="6622"/>
      <c r="C230" s="461" t="s">
        <v>2379</v>
      </c>
      <c r="D230" s="6663"/>
      <c r="E230" s="6668"/>
      <c r="F230" s="6659"/>
      <c r="G230" s="6659"/>
      <c r="H230" s="515"/>
      <c r="I230" s="6659"/>
      <c r="J230" s="595"/>
      <c r="K230" s="1978"/>
    </row>
    <row r="231" spans="1:11">
      <c r="A231" s="554"/>
      <c r="B231" s="6627"/>
      <c r="C231" s="532"/>
      <c r="D231" s="576"/>
      <c r="E231" s="582"/>
      <c r="F231" s="575"/>
      <c r="G231" s="575"/>
      <c r="H231" s="2200"/>
      <c r="I231" s="575"/>
      <c r="J231" s="585">
        <v>1500</v>
      </c>
      <c r="K231" s="2035">
        <f>K229+J231</f>
        <v>3800614</v>
      </c>
    </row>
    <row r="232" spans="1:11">
      <c r="A232" s="557"/>
      <c r="B232" s="6621" t="s">
        <v>2422</v>
      </c>
      <c r="C232" s="517" t="s">
        <v>1109</v>
      </c>
      <c r="D232" s="6662" t="s">
        <v>1831</v>
      </c>
      <c r="E232" s="6674" t="s">
        <v>717</v>
      </c>
      <c r="F232" s="6658"/>
      <c r="G232" s="6658">
        <v>502500</v>
      </c>
      <c r="H232" s="6658"/>
      <c r="I232" s="6658"/>
      <c r="J232" s="6671"/>
      <c r="K232" s="1977">
        <f>K231-G232</f>
        <v>3298114</v>
      </c>
    </row>
    <row r="233" spans="1:11">
      <c r="A233" s="554"/>
      <c r="B233" s="6622"/>
      <c r="C233" s="477" t="s">
        <v>1179</v>
      </c>
      <c r="D233" s="6663" t="s">
        <v>250</v>
      </c>
      <c r="E233" s="6675"/>
      <c r="F233" s="6659"/>
      <c r="G233" s="6659"/>
      <c r="H233" s="6659"/>
      <c r="I233" s="6659"/>
      <c r="J233" s="6672"/>
      <c r="K233" s="1978"/>
    </row>
    <row r="234" spans="1:11">
      <c r="A234" s="554"/>
      <c r="B234" s="6627"/>
      <c r="C234" s="1795"/>
      <c r="D234" s="576"/>
      <c r="E234" s="582"/>
      <c r="F234" s="577"/>
      <c r="G234" s="577"/>
      <c r="H234" s="600"/>
      <c r="I234" s="577"/>
      <c r="J234" s="604">
        <v>1800</v>
      </c>
      <c r="K234" s="1978">
        <f>K232+J234</f>
        <v>3299914</v>
      </c>
    </row>
    <row r="235" spans="1:11">
      <c r="A235" s="557"/>
      <c r="B235" s="6621"/>
      <c r="C235" s="517" t="s">
        <v>997</v>
      </c>
      <c r="D235" s="6662" t="s">
        <v>1831</v>
      </c>
      <c r="E235" s="6674" t="s">
        <v>717</v>
      </c>
      <c r="F235" s="6658"/>
      <c r="G235" s="6658">
        <v>202500</v>
      </c>
      <c r="H235" s="6658"/>
      <c r="I235" s="6658"/>
      <c r="J235" s="6671"/>
      <c r="K235" s="1977">
        <f>K234-G235</f>
        <v>3097414</v>
      </c>
    </row>
    <row r="236" spans="1:11">
      <c r="A236" s="554"/>
      <c r="B236" s="6622"/>
      <c r="C236" s="477" t="s">
        <v>2254</v>
      </c>
      <c r="D236" s="6663" t="s">
        <v>250</v>
      </c>
      <c r="E236" s="6675"/>
      <c r="F236" s="6659"/>
      <c r="G236" s="6659"/>
      <c r="H236" s="6659"/>
      <c r="I236" s="6659"/>
      <c r="J236" s="6672"/>
      <c r="K236" s="1978"/>
    </row>
    <row r="237" spans="1:11">
      <c r="A237" s="554"/>
      <c r="B237" s="6627"/>
      <c r="C237" s="1795"/>
      <c r="D237" s="576"/>
      <c r="E237" s="582"/>
      <c r="F237" s="577"/>
      <c r="G237" s="577"/>
      <c r="H237" s="600"/>
      <c r="I237" s="577"/>
      <c r="J237" s="604">
        <v>1800</v>
      </c>
      <c r="K237" s="1978">
        <f>K235+J237</f>
        <v>3099214</v>
      </c>
    </row>
    <row r="238" spans="1:11">
      <c r="A238" s="557"/>
      <c r="B238" s="6649"/>
      <c r="C238" s="556" t="s">
        <v>1109</v>
      </c>
      <c r="D238" s="6662" t="s">
        <v>1312</v>
      </c>
      <c r="E238" s="6660" t="s">
        <v>1326</v>
      </c>
      <c r="F238" s="6658"/>
      <c r="G238" s="6666">
        <v>502500</v>
      </c>
      <c r="H238" s="534"/>
      <c r="I238" s="6658"/>
      <c r="J238" s="595"/>
      <c r="K238" s="1977">
        <f>K237-G238</f>
        <v>2596714</v>
      </c>
    </row>
    <row r="239" spans="1:11">
      <c r="A239" s="554"/>
      <c r="B239" s="6650"/>
      <c r="C239" s="555" t="s">
        <v>1311</v>
      </c>
      <c r="D239" s="6663" t="s">
        <v>1313</v>
      </c>
      <c r="E239" s="6661"/>
      <c r="F239" s="6659"/>
      <c r="G239" s="6667"/>
      <c r="H239" s="515"/>
      <c r="I239" s="6659"/>
      <c r="J239" s="559"/>
      <c r="K239" s="1978"/>
    </row>
    <row r="240" spans="1:11">
      <c r="A240" s="554"/>
      <c r="B240" s="6627"/>
      <c r="C240" s="532"/>
      <c r="D240" s="576"/>
      <c r="E240" s="584"/>
      <c r="F240" s="600"/>
      <c r="G240" s="600"/>
      <c r="H240" s="600"/>
      <c r="I240" s="600"/>
      <c r="J240" s="604">
        <v>1800</v>
      </c>
      <c r="K240" s="1978">
        <f>K238+J240</f>
        <v>2598514</v>
      </c>
    </row>
    <row r="241" spans="1:11">
      <c r="A241" s="557"/>
      <c r="B241" s="6621"/>
      <c r="C241" s="457" t="s">
        <v>781</v>
      </c>
      <c r="D241" s="6662" t="s">
        <v>2193</v>
      </c>
      <c r="E241" s="1136"/>
      <c r="F241" s="6658"/>
      <c r="G241" s="6658"/>
      <c r="H241" s="537"/>
      <c r="I241" s="6658">
        <v>20390</v>
      </c>
      <c r="J241" s="595"/>
      <c r="K241" s="1977">
        <f>K240-I241</f>
        <v>2578124</v>
      </c>
    </row>
    <row r="242" spans="1:11">
      <c r="A242" s="554"/>
      <c r="B242" s="6622"/>
      <c r="C242" s="461" t="s">
        <v>1830</v>
      </c>
      <c r="D242" s="6663" t="s">
        <v>2194</v>
      </c>
      <c r="E242" s="6668"/>
      <c r="F242" s="6659"/>
      <c r="G242" s="6659"/>
      <c r="H242" s="515"/>
      <c r="I242" s="6659"/>
      <c r="J242" s="595"/>
      <c r="K242" s="1978"/>
    </row>
    <row r="243" spans="1:11">
      <c r="A243" s="554"/>
      <c r="B243" s="6627"/>
      <c r="C243" s="532"/>
      <c r="D243" s="576"/>
      <c r="E243" s="582"/>
      <c r="F243" s="577"/>
      <c r="G243" s="577"/>
      <c r="H243" s="600"/>
      <c r="I243" s="577"/>
      <c r="J243" s="585">
        <v>1500</v>
      </c>
      <c r="K243" s="1978">
        <f>K241+J243</f>
        <v>2579624</v>
      </c>
    </row>
    <row r="244" spans="1:11">
      <c r="A244" s="557"/>
      <c r="B244" s="6621"/>
      <c r="C244" s="556" t="s">
        <v>591</v>
      </c>
      <c r="D244" s="6662"/>
      <c r="E244" s="6664"/>
      <c r="F244" s="6658">
        <v>25000000</v>
      </c>
      <c r="G244" s="6658"/>
      <c r="H244" s="537"/>
      <c r="I244" s="1975"/>
      <c r="J244" s="464"/>
      <c r="K244" s="1977">
        <f>K243+F244</f>
        <v>27579624</v>
      </c>
    </row>
    <row r="245" spans="1:11">
      <c r="A245" s="554"/>
      <c r="B245" s="6622"/>
      <c r="C245" s="555"/>
      <c r="D245" s="486"/>
      <c r="E245" s="6661"/>
      <c r="F245" s="6667"/>
      <c r="G245" s="6659"/>
      <c r="H245" s="515"/>
      <c r="I245" s="1976"/>
      <c r="J245" s="559"/>
      <c r="K245" s="1978"/>
    </row>
    <row r="246" spans="1:11">
      <c r="A246" s="554"/>
      <c r="B246" s="6627"/>
      <c r="C246" s="532"/>
      <c r="D246" s="576"/>
      <c r="E246" s="582"/>
      <c r="F246" s="577"/>
      <c r="G246" s="577"/>
      <c r="H246" s="600"/>
      <c r="I246" s="577"/>
      <c r="J246" s="585"/>
      <c r="K246" s="1978"/>
    </row>
    <row r="247" spans="1:11">
      <c r="A247" s="557"/>
      <c r="B247" s="6621"/>
      <c r="C247" s="435" t="s">
        <v>796</v>
      </c>
      <c r="D247" s="6662" t="s">
        <v>1427</v>
      </c>
      <c r="E247" s="1136" t="s">
        <v>1544</v>
      </c>
      <c r="F247" s="6658"/>
      <c r="G247" s="6658">
        <v>47900</v>
      </c>
      <c r="H247" s="6658"/>
      <c r="I247" s="6658"/>
      <c r="J247" s="595"/>
      <c r="K247" s="1977">
        <f>K244-G247</f>
        <v>27531724</v>
      </c>
    </row>
    <row r="248" spans="1:11">
      <c r="A248" s="554"/>
      <c r="B248" s="6622"/>
      <c r="C248" s="509" t="s">
        <v>1522</v>
      </c>
      <c r="D248" s="6663" t="s">
        <v>729</v>
      </c>
      <c r="E248" s="6668"/>
      <c r="F248" s="6659"/>
      <c r="G248" s="6659"/>
      <c r="H248" s="6659"/>
      <c r="I248" s="6659"/>
      <c r="J248" s="559"/>
      <c r="K248" s="1978"/>
    </row>
    <row r="249" spans="1:11">
      <c r="A249" s="554"/>
      <c r="B249" s="6627"/>
      <c r="C249" s="532"/>
      <c r="D249" s="576"/>
      <c r="E249" s="582"/>
      <c r="F249" s="577"/>
      <c r="G249" s="577"/>
      <c r="H249" s="600"/>
      <c r="I249" s="577"/>
      <c r="J249" s="604">
        <v>750</v>
      </c>
      <c r="K249" s="1978">
        <f>K247+J249</f>
        <v>27532474</v>
      </c>
    </row>
    <row r="250" spans="1:11">
      <c r="A250" s="557"/>
      <c r="B250" s="6621"/>
      <c r="C250" s="435" t="s">
        <v>796</v>
      </c>
      <c r="D250" s="6662" t="s">
        <v>2110</v>
      </c>
      <c r="E250" s="6660" t="s">
        <v>2111</v>
      </c>
      <c r="F250" s="6658"/>
      <c r="G250" s="6658">
        <v>41300</v>
      </c>
      <c r="H250" s="6658"/>
      <c r="I250" s="6658"/>
      <c r="J250" s="595"/>
      <c r="K250" s="1977">
        <f>K249-G250</f>
        <v>27491174</v>
      </c>
    </row>
    <row r="251" spans="1:11">
      <c r="A251" s="554"/>
      <c r="B251" s="6622"/>
      <c r="C251" s="509" t="s">
        <v>2113</v>
      </c>
      <c r="D251" s="6663" t="s">
        <v>2107</v>
      </c>
      <c r="E251" s="6661"/>
      <c r="F251" s="6659"/>
      <c r="G251" s="6659"/>
      <c r="H251" s="6659"/>
      <c r="I251" s="6659"/>
      <c r="J251" s="559"/>
      <c r="K251" s="1978"/>
    </row>
    <row r="252" spans="1:11">
      <c r="A252" s="554"/>
      <c r="B252" s="6627"/>
      <c r="C252" s="532"/>
      <c r="D252" s="528"/>
      <c r="E252" s="584"/>
      <c r="F252" s="577"/>
      <c r="G252" s="577"/>
      <c r="H252" s="600"/>
      <c r="I252" s="577"/>
      <c r="J252" s="604">
        <v>750</v>
      </c>
      <c r="K252" s="1978">
        <f>K250+J252</f>
        <v>27491924</v>
      </c>
    </row>
    <row r="253" spans="1:11">
      <c r="A253" s="557"/>
      <c r="B253" s="6621"/>
      <c r="C253" s="517" t="s">
        <v>796</v>
      </c>
      <c r="D253" s="6662" t="s">
        <v>1036</v>
      </c>
      <c r="E253" s="6660" t="s">
        <v>499</v>
      </c>
      <c r="F253" s="6670"/>
      <c r="G253" s="6658">
        <v>57800</v>
      </c>
      <c r="H253" s="534"/>
      <c r="I253" s="6658"/>
      <c r="J253" s="595"/>
      <c r="K253" s="1977">
        <f>K252-G253</f>
        <v>27434124</v>
      </c>
    </row>
    <row r="254" spans="1:11">
      <c r="A254" s="554"/>
      <c r="B254" s="6622"/>
      <c r="C254" s="555" t="s">
        <v>802</v>
      </c>
      <c r="D254" s="6663" t="s">
        <v>200</v>
      </c>
      <c r="E254" s="6661"/>
      <c r="F254" s="6659"/>
      <c r="G254" s="6659"/>
      <c r="H254" s="515"/>
      <c r="I254" s="6659"/>
      <c r="J254" s="559"/>
      <c r="K254" s="1978"/>
    </row>
    <row r="255" spans="1:11">
      <c r="A255" s="554"/>
      <c r="B255" s="6627"/>
      <c r="C255" s="532"/>
      <c r="D255" s="576"/>
      <c r="E255" s="582"/>
      <c r="F255" s="577"/>
      <c r="G255" s="577"/>
      <c r="H255" s="600"/>
      <c r="I255" s="577"/>
      <c r="J255" s="585">
        <v>750</v>
      </c>
      <c r="K255" s="1978">
        <f>K253+J255</f>
        <v>27434874</v>
      </c>
    </row>
    <row r="256" spans="1:11">
      <c r="A256" s="557"/>
      <c r="B256" s="6621"/>
      <c r="C256" s="517" t="s">
        <v>796</v>
      </c>
      <c r="D256" s="6662" t="s">
        <v>1750</v>
      </c>
      <c r="E256" s="6660" t="s">
        <v>406</v>
      </c>
      <c r="F256" s="6670"/>
      <c r="G256" s="6658">
        <v>145900</v>
      </c>
      <c r="H256" s="6658"/>
      <c r="I256" s="6658"/>
      <c r="J256" s="595"/>
      <c r="K256" s="1977">
        <f>K255-G256</f>
        <v>27288974</v>
      </c>
    </row>
    <row r="257" spans="1:11">
      <c r="A257" s="554"/>
      <c r="B257" s="6622"/>
      <c r="C257" s="555" t="s">
        <v>1034</v>
      </c>
      <c r="D257" s="6663" t="s">
        <v>698</v>
      </c>
      <c r="E257" s="6661"/>
      <c r="F257" s="6659"/>
      <c r="G257" s="6659"/>
      <c r="H257" s="6659"/>
      <c r="I257" s="6659"/>
      <c r="J257" s="559"/>
      <c r="K257" s="1978"/>
    </row>
    <row r="258" spans="1:11">
      <c r="A258" s="554"/>
      <c r="B258" s="6627"/>
      <c r="C258" s="532"/>
      <c r="D258" s="576"/>
      <c r="E258" s="582"/>
      <c r="F258" s="575"/>
      <c r="G258" s="575"/>
      <c r="H258" s="600"/>
      <c r="I258" s="577"/>
      <c r="J258" s="585">
        <v>750</v>
      </c>
      <c r="K258" s="1978">
        <f>K256+J258</f>
        <v>27289724</v>
      </c>
    </row>
    <row r="259" spans="1:11">
      <c r="A259" s="557"/>
      <c r="B259" s="6621"/>
      <c r="C259" s="556" t="s">
        <v>796</v>
      </c>
      <c r="D259" s="6669" t="s">
        <v>1496</v>
      </c>
      <c r="E259" s="974" t="s">
        <v>1497</v>
      </c>
      <c r="F259" s="6658"/>
      <c r="G259" s="6658">
        <v>42300</v>
      </c>
      <c r="H259" s="6658"/>
      <c r="I259" s="6658"/>
      <c r="J259" s="6671"/>
      <c r="K259" s="1977">
        <f>K258-G259</f>
        <v>27247424</v>
      </c>
    </row>
    <row r="260" spans="1:11">
      <c r="A260" s="554"/>
      <c r="B260" s="6622"/>
      <c r="C260" s="477" t="s">
        <v>2298</v>
      </c>
      <c r="D260" s="6663" t="s">
        <v>38</v>
      </c>
      <c r="E260" s="6661"/>
      <c r="F260" s="6659"/>
      <c r="G260" s="6659"/>
      <c r="H260" s="6659"/>
      <c r="I260" s="6659"/>
      <c r="J260" s="6672"/>
      <c r="K260" s="1978"/>
    </row>
    <row r="261" spans="1:11">
      <c r="A261" s="554"/>
      <c r="B261" s="6627"/>
      <c r="C261" s="532"/>
      <c r="D261" s="576"/>
      <c r="E261" s="582"/>
      <c r="F261" s="577"/>
      <c r="G261" s="577"/>
      <c r="H261" s="600"/>
      <c r="I261" s="577"/>
      <c r="J261" s="604">
        <v>750</v>
      </c>
      <c r="K261" s="1978">
        <f>K259+J261</f>
        <v>27248174</v>
      </c>
    </row>
    <row r="262" spans="1:11">
      <c r="A262" s="557"/>
      <c r="B262" s="6621"/>
      <c r="C262" s="497" t="s">
        <v>815</v>
      </c>
      <c r="D262" s="6662" t="s">
        <v>200</v>
      </c>
      <c r="E262" s="6660"/>
      <c r="F262" s="6658"/>
      <c r="G262" s="6658"/>
      <c r="H262" s="6658">
        <v>224353</v>
      </c>
      <c r="I262" s="1975"/>
      <c r="J262" s="595"/>
      <c r="K262" s="1977">
        <f>K261-H262</f>
        <v>27023821</v>
      </c>
    </row>
    <row r="263" spans="1:11">
      <c r="A263" s="554"/>
      <c r="B263" s="6622"/>
      <c r="C263" s="497" t="s">
        <v>1789</v>
      </c>
      <c r="D263" s="6663"/>
      <c r="E263" s="6661"/>
      <c r="F263" s="6659"/>
      <c r="G263" s="6659"/>
      <c r="H263" s="6659"/>
      <c r="I263" s="1976"/>
      <c r="J263" s="595"/>
      <c r="K263" s="1978"/>
    </row>
    <row r="264" spans="1:11">
      <c r="A264" s="554"/>
      <c r="B264" s="6627"/>
      <c r="C264" s="532"/>
      <c r="D264" s="576"/>
      <c r="E264" s="582"/>
      <c r="F264" s="577"/>
      <c r="G264" s="577"/>
      <c r="H264" s="600"/>
      <c r="I264" s="2034"/>
      <c r="J264" s="585">
        <v>1800</v>
      </c>
      <c r="K264" s="1978">
        <f>K262+J264</f>
        <v>27025621</v>
      </c>
    </row>
    <row r="265" spans="1:11">
      <c r="A265" s="557"/>
      <c r="B265" s="6621"/>
      <c r="C265" s="457" t="s">
        <v>781</v>
      </c>
      <c r="D265" s="6662" t="s">
        <v>200</v>
      </c>
      <c r="E265" s="1136"/>
      <c r="F265" s="6658"/>
      <c r="G265" s="6658"/>
      <c r="H265" s="537">
        <v>24140</v>
      </c>
      <c r="I265" s="6658"/>
      <c r="J265" s="595"/>
      <c r="K265" s="2195">
        <f>K264-H265</f>
        <v>27001481</v>
      </c>
    </row>
    <row r="266" spans="1:11">
      <c r="A266" s="554"/>
      <c r="B266" s="6622"/>
      <c r="C266" s="461" t="s">
        <v>1691</v>
      </c>
      <c r="D266" s="6663"/>
      <c r="E266" s="6668"/>
      <c r="F266" s="6659"/>
      <c r="G266" s="6659"/>
      <c r="H266" s="515"/>
      <c r="I266" s="6659"/>
      <c r="J266" s="595"/>
      <c r="K266" s="2195"/>
    </row>
    <row r="267" spans="1:11">
      <c r="A267" s="554"/>
      <c r="B267" s="6627"/>
      <c r="C267" s="532"/>
      <c r="D267" s="576"/>
      <c r="E267" s="582"/>
      <c r="F267" s="577"/>
      <c r="G267" s="577"/>
      <c r="H267" s="600"/>
      <c r="I267" s="577"/>
      <c r="J267" s="585">
        <v>1500</v>
      </c>
      <c r="K267" s="6656">
        <f>K265+J267</f>
        <v>27002981</v>
      </c>
    </row>
    <row r="268" spans="1:11">
      <c r="A268" s="557"/>
      <c r="B268" s="6621"/>
      <c r="C268" s="517" t="s">
        <v>1716</v>
      </c>
      <c r="D268" s="6662" t="s">
        <v>2104</v>
      </c>
      <c r="E268" s="6660" t="s">
        <v>1372</v>
      </c>
      <c r="F268" s="6666"/>
      <c r="G268" s="6666">
        <v>81500</v>
      </c>
      <c r="H268" s="537"/>
      <c r="I268" s="6666"/>
      <c r="J268" s="595"/>
      <c r="K268" s="1977">
        <f>K267-G268</f>
        <v>26921481</v>
      </c>
    </row>
    <row r="269" spans="1:11">
      <c r="A269" s="554"/>
      <c r="B269" s="6622"/>
      <c r="C269" s="555" t="s">
        <v>1077</v>
      </c>
      <c r="D269" s="6663" t="s">
        <v>1804</v>
      </c>
      <c r="E269" s="6661"/>
      <c r="F269" s="6667"/>
      <c r="G269" s="1976"/>
      <c r="H269" s="515"/>
      <c r="I269" s="1976"/>
      <c r="J269" s="595"/>
      <c r="K269" s="1978"/>
    </row>
    <row r="270" spans="1:11">
      <c r="A270" s="554"/>
      <c r="B270" s="6627"/>
      <c r="C270" s="532"/>
      <c r="D270" s="576"/>
      <c r="E270" s="582"/>
      <c r="F270" s="577"/>
      <c r="G270" s="2034"/>
      <c r="H270" s="600"/>
      <c r="I270" s="2034"/>
      <c r="J270" s="585">
        <v>750</v>
      </c>
      <c r="K270" s="2035">
        <f>K268+J270</f>
        <v>26922231</v>
      </c>
    </row>
    <row r="271" spans="1:11">
      <c r="A271" s="557"/>
      <c r="B271" s="6621"/>
      <c r="C271" s="474" t="s">
        <v>815</v>
      </c>
      <c r="D271" s="6673" t="s">
        <v>302</v>
      </c>
      <c r="E271" s="974" t="s">
        <v>878</v>
      </c>
      <c r="F271" s="6658"/>
      <c r="G271" s="6671">
        <v>105054</v>
      </c>
      <c r="H271" s="537"/>
      <c r="I271" s="1975"/>
      <c r="J271" s="595"/>
      <c r="K271" s="1977">
        <f>K270-G271</f>
        <v>26817177</v>
      </c>
    </row>
    <row r="272" spans="1:11">
      <c r="A272" s="554"/>
      <c r="B272" s="6622"/>
      <c r="C272" s="477" t="s">
        <v>831</v>
      </c>
      <c r="D272" s="6678" t="s">
        <v>918</v>
      </c>
      <c r="E272" s="6668"/>
      <c r="F272" s="6659"/>
      <c r="G272" s="6672"/>
      <c r="H272" s="515"/>
      <c r="I272" s="1976"/>
      <c r="J272" s="595"/>
      <c r="K272" s="1978"/>
    </row>
    <row r="273" spans="1:11">
      <c r="A273" s="554"/>
      <c r="B273" s="6627"/>
      <c r="C273" s="532"/>
      <c r="D273" s="576"/>
      <c r="E273" s="582"/>
      <c r="F273" s="577"/>
      <c r="G273" s="577"/>
      <c r="H273" s="600"/>
      <c r="I273" s="2034"/>
      <c r="J273" s="585">
        <v>1800</v>
      </c>
      <c r="K273" s="1978">
        <f>K271+J273</f>
        <v>26818977</v>
      </c>
    </row>
    <row r="274" spans="1:11">
      <c r="A274" s="557"/>
      <c r="B274" s="6621"/>
      <c r="C274" s="517" t="s">
        <v>796</v>
      </c>
      <c r="D274" s="6662" t="s">
        <v>302</v>
      </c>
      <c r="E274" s="974" t="s">
        <v>878</v>
      </c>
      <c r="F274" s="6670"/>
      <c r="G274" s="6658">
        <v>111300</v>
      </c>
      <c r="H274" s="537"/>
      <c r="I274" s="1975"/>
      <c r="J274" s="595"/>
      <c r="K274" s="1977">
        <f>K273-G274</f>
        <v>26707677</v>
      </c>
    </row>
    <row r="275" spans="1:11">
      <c r="A275" s="554"/>
      <c r="B275" s="6622"/>
      <c r="C275" s="555" t="s">
        <v>1521</v>
      </c>
      <c r="D275" s="6663" t="s">
        <v>918</v>
      </c>
      <c r="E275" s="6668"/>
      <c r="F275" s="6659"/>
      <c r="G275" s="6659"/>
      <c r="H275" s="515"/>
      <c r="I275" s="1976"/>
      <c r="J275" s="595"/>
      <c r="K275" s="1978"/>
    </row>
    <row r="276" spans="1:11">
      <c r="A276" s="554"/>
      <c r="B276" s="6627"/>
      <c r="C276" s="532"/>
      <c r="D276" s="576"/>
      <c r="E276" s="582"/>
      <c r="F276" s="577"/>
      <c r="G276" s="577"/>
      <c r="H276" s="600"/>
      <c r="I276" s="2034"/>
      <c r="J276" s="585">
        <v>750</v>
      </c>
      <c r="K276" s="1978">
        <f>K274+J276</f>
        <v>26708427</v>
      </c>
    </row>
    <row r="277" spans="1:11">
      <c r="A277" s="557"/>
      <c r="B277" s="6621"/>
      <c r="C277" s="517" t="s">
        <v>815</v>
      </c>
      <c r="D277" s="6662" t="s">
        <v>160</v>
      </c>
      <c r="E277" s="6660" t="s">
        <v>162</v>
      </c>
      <c r="F277" s="6658"/>
      <c r="G277" s="6658">
        <v>574394</v>
      </c>
      <c r="H277" s="6658"/>
      <c r="I277" s="6658"/>
      <c r="J277" s="595"/>
      <c r="K277" s="1977">
        <f>K276-G277</f>
        <v>26134033</v>
      </c>
    </row>
    <row r="278" spans="1:11">
      <c r="A278" s="554"/>
      <c r="B278" s="6622"/>
      <c r="C278" s="563" t="s">
        <v>849</v>
      </c>
      <c r="D278" s="6663" t="s">
        <v>850</v>
      </c>
      <c r="E278" s="6661"/>
      <c r="F278" s="6659"/>
      <c r="G278" s="6659"/>
      <c r="H278" s="6659"/>
      <c r="I278" s="6659"/>
      <c r="J278" s="559"/>
      <c r="K278" s="1978"/>
    </row>
    <row r="279" spans="1:11">
      <c r="A279" s="554"/>
      <c r="B279" s="6627"/>
      <c r="C279" s="532"/>
      <c r="D279" s="576"/>
      <c r="E279" s="582"/>
      <c r="F279" s="575"/>
      <c r="G279" s="575"/>
      <c r="H279" s="600"/>
      <c r="I279" s="577"/>
      <c r="J279" s="585">
        <v>1800</v>
      </c>
      <c r="K279" s="1978">
        <f>K277+J279</f>
        <v>26135833</v>
      </c>
    </row>
    <row r="280" spans="1:11">
      <c r="A280" s="557"/>
      <c r="B280" s="6621"/>
      <c r="C280" s="556" t="s">
        <v>869</v>
      </c>
      <c r="D280" s="6662" t="s">
        <v>160</v>
      </c>
      <c r="E280" s="6660" t="s">
        <v>162</v>
      </c>
      <c r="F280" s="6658"/>
      <c r="G280" s="6658">
        <v>292660</v>
      </c>
      <c r="H280" s="534"/>
      <c r="I280" s="6658"/>
      <c r="J280" s="595"/>
      <c r="K280" s="1977">
        <f>K279-G280</f>
        <v>25843173</v>
      </c>
    </row>
    <row r="281" spans="1:11">
      <c r="A281" s="554"/>
      <c r="B281" s="6622"/>
      <c r="C281" s="555" t="s">
        <v>1781</v>
      </c>
      <c r="D281" s="6663" t="s">
        <v>850</v>
      </c>
      <c r="E281" s="6661"/>
      <c r="F281" s="6659"/>
      <c r="G281" s="6659"/>
      <c r="H281" s="515"/>
      <c r="I281" s="6659"/>
      <c r="J281" s="559"/>
      <c r="K281" s="1978"/>
    </row>
    <row r="282" spans="1:11">
      <c r="A282" s="554"/>
      <c r="B282" s="6627"/>
      <c r="C282" s="532"/>
      <c r="D282" s="576"/>
      <c r="E282" s="582"/>
      <c r="F282" s="577"/>
      <c r="G282" s="577"/>
      <c r="H282" s="600"/>
      <c r="I282" s="577"/>
      <c r="J282" s="585">
        <v>1650</v>
      </c>
      <c r="K282" s="1978">
        <f>K280+J282</f>
        <v>25844823</v>
      </c>
    </row>
    <row r="283" spans="1:11">
      <c r="A283" s="557"/>
      <c r="B283" s="6621"/>
      <c r="C283" s="474" t="s">
        <v>821</v>
      </c>
      <c r="D283" s="6662" t="s">
        <v>790</v>
      </c>
      <c r="E283" s="6660" t="s">
        <v>877</v>
      </c>
      <c r="F283" s="6658"/>
      <c r="G283" s="6666">
        <v>227522</v>
      </c>
      <c r="H283" s="537"/>
      <c r="I283" s="1975"/>
      <c r="J283" s="595"/>
      <c r="K283" s="1977">
        <f>K282-G283</f>
        <v>25617301</v>
      </c>
    </row>
    <row r="284" spans="1:11">
      <c r="A284" s="554"/>
      <c r="B284" s="6622"/>
      <c r="C284" s="477" t="s">
        <v>827</v>
      </c>
      <c r="D284" s="6663" t="s">
        <v>304</v>
      </c>
      <c r="E284" s="6661"/>
      <c r="F284" s="6659"/>
      <c r="G284" s="6667"/>
      <c r="H284" s="515"/>
      <c r="I284" s="1976"/>
      <c r="J284" s="595"/>
      <c r="K284" s="1978"/>
    </row>
    <row r="285" spans="1:11">
      <c r="A285" s="554"/>
      <c r="B285" s="6627"/>
      <c r="C285" s="532"/>
      <c r="D285" s="576"/>
      <c r="E285" s="582"/>
      <c r="F285" s="577"/>
      <c r="G285" s="577"/>
      <c r="H285" s="600"/>
      <c r="I285" s="2034"/>
      <c r="J285" s="585">
        <v>1800</v>
      </c>
      <c r="K285" s="1978">
        <f>K283+J285</f>
        <v>25619101</v>
      </c>
    </row>
    <row r="286" spans="1:11">
      <c r="A286" s="557"/>
      <c r="B286" s="6621"/>
      <c r="C286" s="474" t="s">
        <v>815</v>
      </c>
      <c r="D286" s="6662" t="s">
        <v>790</v>
      </c>
      <c r="E286" s="974" t="s">
        <v>877</v>
      </c>
      <c r="F286" s="6658"/>
      <c r="G286" s="6666">
        <v>8029</v>
      </c>
      <c r="H286" s="534"/>
      <c r="I286" s="1975"/>
      <c r="J286" s="595"/>
      <c r="K286" s="1977">
        <f>K285-G286</f>
        <v>25611072</v>
      </c>
    </row>
    <row r="287" spans="1:11">
      <c r="A287" s="554"/>
      <c r="B287" s="6622"/>
      <c r="C287" s="477" t="s">
        <v>828</v>
      </c>
      <c r="D287" s="6663" t="s">
        <v>304</v>
      </c>
      <c r="E287" s="6668"/>
      <c r="F287" s="6659"/>
      <c r="G287" s="6667"/>
      <c r="H287" s="515"/>
      <c r="I287" s="1976"/>
      <c r="J287" s="595"/>
      <c r="K287" s="1978"/>
    </row>
    <row r="288" spans="1:11">
      <c r="A288" s="554"/>
      <c r="B288" s="6627"/>
      <c r="C288" s="532"/>
      <c r="D288" s="576"/>
      <c r="E288" s="582"/>
      <c r="F288" s="577"/>
      <c r="G288" s="577"/>
      <c r="H288" s="600"/>
      <c r="I288" s="2034"/>
      <c r="J288" s="585">
        <v>1800</v>
      </c>
      <c r="K288" s="2035">
        <f>K286+J288</f>
        <v>25612872</v>
      </c>
    </row>
    <row r="289" spans="1:11">
      <c r="A289" s="557"/>
      <c r="B289" s="6621"/>
      <c r="C289" s="525" t="s">
        <v>781</v>
      </c>
      <c r="D289" s="6669" t="s">
        <v>790</v>
      </c>
      <c r="E289" s="6660" t="s">
        <v>877</v>
      </c>
      <c r="F289" s="6658"/>
      <c r="G289" s="6658">
        <v>29190</v>
      </c>
      <c r="H289" s="537"/>
      <c r="I289" s="1975"/>
      <c r="J289" s="595"/>
      <c r="K289" s="1977">
        <f>K288-G289</f>
        <v>25583682</v>
      </c>
    </row>
    <row r="290" spans="1:11">
      <c r="A290" s="554"/>
      <c r="B290" s="6622"/>
      <c r="C290" s="539" t="s">
        <v>789</v>
      </c>
      <c r="D290" s="540" t="s">
        <v>304</v>
      </c>
      <c r="E290" s="6661"/>
      <c r="F290" s="6659"/>
      <c r="G290" s="6659"/>
      <c r="H290" s="515"/>
      <c r="I290" s="1976"/>
      <c r="J290" s="595"/>
      <c r="K290" s="1978"/>
    </row>
    <row r="291" spans="1:11">
      <c r="A291" s="554"/>
      <c r="B291" s="6627"/>
      <c r="C291" s="532"/>
      <c r="D291" s="576"/>
      <c r="E291" s="582"/>
      <c r="F291" s="577"/>
      <c r="G291" s="577"/>
      <c r="H291" s="600"/>
      <c r="I291" s="2034"/>
      <c r="J291" s="585">
        <v>1500</v>
      </c>
      <c r="K291" s="1978">
        <f>K289+J291</f>
        <v>25585182</v>
      </c>
    </row>
    <row r="292" spans="1:11">
      <c r="A292" s="557"/>
      <c r="B292" s="6621"/>
      <c r="C292" s="525" t="s">
        <v>2021</v>
      </c>
      <c r="D292" s="6669" t="s">
        <v>790</v>
      </c>
      <c r="E292" s="6660" t="s">
        <v>877</v>
      </c>
      <c r="F292" s="6658"/>
      <c r="G292" s="6658">
        <v>33500</v>
      </c>
      <c r="H292" s="537"/>
      <c r="I292" s="1975"/>
      <c r="J292" s="595"/>
      <c r="K292" s="1977">
        <f>K291-G292</f>
        <v>25551682</v>
      </c>
    </row>
    <row r="293" spans="1:11">
      <c r="A293" s="554"/>
      <c r="B293" s="6622"/>
      <c r="C293" s="539" t="s">
        <v>1981</v>
      </c>
      <c r="D293" s="540" t="s">
        <v>304</v>
      </c>
      <c r="E293" s="6661"/>
      <c r="F293" s="6659"/>
      <c r="G293" s="6659"/>
      <c r="H293" s="515"/>
      <c r="I293" s="1976"/>
      <c r="J293" s="595"/>
      <c r="K293" s="1978"/>
    </row>
    <row r="294" spans="1:11">
      <c r="A294" s="554"/>
      <c r="B294" s="6627"/>
      <c r="C294" s="532"/>
      <c r="D294" s="576"/>
      <c r="E294" s="582"/>
      <c r="F294" s="577"/>
      <c r="G294" s="577"/>
      <c r="H294" s="600"/>
      <c r="I294" s="2034"/>
      <c r="J294" s="585">
        <v>900</v>
      </c>
      <c r="K294" s="1978">
        <f>K292+J294</f>
        <v>25552582</v>
      </c>
    </row>
    <row r="295" spans="1:11">
      <c r="A295" s="557"/>
      <c r="B295" s="6621"/>
      <c r="C295" s="556" t="s">
        <v>869</v>
      </c>
      <c r="D295" s="6662" t="s">
        <v>838</v>
      </c>
      <c r="E295" s="6660" t="s">
        <v>877</v>
      </c>
      <c r="F295" s="6658"/>
      <c r="G295" s="6658">
        <v>25000</v>
      </c>
      <c r="H295" s="6658"/>
      <c r="I295" s="6658"/>
      <c r="J295" s="595"/>
      <c r="K295" s="1977">
        <f>K294-G295</f>
        <v>25527582</v>
      </c>
    </row>
    <row r="296" spans="1:11">
      <c r="A296" s="554"/>
      <c r="B296" s="6622"/>
      <c r="C296" s="555" t="s">
        <v>1782</v>
      </c>
      <c r="D296" s="6663" t="s">
        <v>304</v>
      </c>
      <c r="E296" s="6661"/>
      <c r="F296" s="6659"/>
      <c r="G296" s="6659"/>
      <c r="H296" s="6659"/>
      <c r="I296" s="6659"/>
      <c r="J296" s="559"/>
      <c r="K296" s="1978"/>
    </row>
    <row r="297" spans="1:11">
      <c r="A297" s="554"/>
      <c r="B297" s="6627"/>
      <c r="C297" s="532"/>
      <c r="D297" s="576"/>
      <c r="E297" s="582"/>
      <c r="F297" s="577"/>
      <c r="G297" s="577"/>
      <c r="H297" s="600"/>
      <c r="I297" s="577"/>
      <c r="J297" s="604">
        <v>1650</v>
      </c>
      <c r="K297" s="1978">
        <f>K295+J297</f>
        <v>25529232</v>
      </c>
    </row>
    <row r="298" spans="1:11">
      <c r="A298" s="557"/>
      <c r="B298" s="6621"/>
      <c r="C298" s="474" t="s">
        <v>815</v>
      </c>
      <c r="D298" s="485" t="s">
        <v>1847</v>
      </c>
      <c r="E298" s="6660" t="s">
        <v>1848</v>
      </c>
      <c r="F298" s="6658"/>
      <c r="G298" s="6658">
        <v>704409</v>
      </c>
      <c r="H298" s="6676"/>
      <c r="I298" s="6658"/>
      <c r="J298" s="6671"/>
      <c r="K298" s="1977">
        <f>K297-G298</f>
        <v>24824823</v>
      </c>
    </row>
    <row r="299" spans="1:11">
      <c r="A299" s="554"/>
      <c r="B299" s="6622"/>
      <c r="C299" s="461" t="s">
        <v>1846</v>
      </c>
      <c r="D299" s="486" t="s">
        <v>1819</v>
      </c>
      <c r="E299" s="6661"/>
      <c r="F299" s="6659"/>
      <c r="G299" s="6659"/>
      <c r="H299" s="6677"/>
      <c r="I299" s="6659"/>
      <c r="J299" s="6672"/>
      <c r="K299" s="1978"/>
    </row>
    <row r="300" spans="1:11">
      <c r="A300" s="554"/>
      <c r="B300" s="6627"/>
      <c r="C300" s="532"/>
      <c r="D300" s="602"/>
      <c r="E300" s="605"/>
      <c r="F300" s="577"/>
      <c r="G300" s="577"/>
      <c r="H300" s="600"/>
      <c r="I300" s="577"/>
      <c r="J300" s="604">
        <v>1800</v>
      </c>
      <c r="K300" s="2035">
        <f>K298+J300</f>
        <v>24826623</v>
      </c>
    </row>
    <row r="301" spans="1:11">
      <c r="A301" s="525"/>
      <c r="B301" s="6621"/>
      <c r="C301" s="517" t="s">
        <v>1716</v>
      </c>
      <c r="D301" s="485" t="s">
        <v>1847</v>
      </c>
      <c r="E301" s="6660" t="s">
        <v>1848</v>
      </c>
      <c r="F301" s="6666"/>
      <c r="G301" s="6666">
        <v>42300</v>
      </c>
      <c r="H301" s="537"/>
      <c r="I301" s="1975"/>
      <c r="J301" s="595"/>
      <c r="K301" s="1977">
        <f>K300-G301</f>
        <v>24784323</v>
      </c>
    </row>
    <row r="302" spans="1:11">
      <c r="A302" s="554"/>
      <c r="B302" s="6622"/>
      <c r="C302" s="555" t="s">
        <v>1890</v>
      </c>
      <c r="D302" s="486" t="s">
        <v>1819</v>
      </c>
      <c r="E302" s="6661"/>
      <c r="F302" s="6667"/>
      <c r="G302" s="6667"/>
      <c r="H302" s="515"/>
      <c r="I302" s="1976"/>
      <c r="J302" s="595"/>
      <c r="K302" s="1978"/>
    </row>
    <row r="303" spans="1:11">
      <c r="A303" s="554"/>
      <c r="B303" s="6627"/>
      <c r="C303" s="532"/>
      <c r="D303" s="576"/>
      <c r="E303" s="582"/>
      <c r="F303" s="577"/>
      <c r="G303" s="577"/>
      <c r="H303" s="600"/>
      <c r="I303" s="2034"/>
      <c r="J303" s="585">
        <v>750</v>
      </c>
      <c r="K303" s="1978">
        <f>K301+J303</f>
        <v>24785073</v>
      </c>
    </row>
    <row r="304" spans="1:11">
      <c r="A304" s="557"/>
      <c r="B304" s="6621"/>
      <c r="C304" s="556" t="s">
        <v>869</v>
      </c>
      <c r="D304" s="485" t="s">
        <v>1847</v>
      </c>
      <c r="E304" s="6660" t="s">
        <v>1848</v>
      </c>
      <c r="F304" s="6658"/>
      <c r="G304" s="6658">
        <v>51422</v>
      </c>
      <c r="H304" s="537"/>
      <c r="I304" s="6658"/>
      <c r="J304" s="595"/>
      <c r="K304" s="1977">
        <f>K303-G304</f>
        <v>24733651</v>
      </c>
    </row>
    <row r="305" spans="1:11">
      <c r="A305" s="554"/>
      <c r="B305" s="6622"/>
      <c r="C305" s="555" t="s">
        <v>1849</v>
      </c>
      <c r="D305" s="486" t="s">
        <v>1819</v>
      </c>
      <c r="E305" s="6661"/>
      <c r="F305" s="6659"/>
      <c r="G305" s="6659"/>
      <c r="H305" s="515"/>
      <c r="I305" s="6659"/>
      <c r="J305" s="559"/>
      <c r="K305" s="1978"/>
    </row>
    <row r="306" spans="1:11">
      <c r="A306" s="554"/>
      <c r="B306" s="6627"/>
      <c r="C306" s="532"/>
      <c r="D306" s="576"/>
      <c r="E306" s="582"/>
      <c r="F306" s="577"/>
      <c r="G306" s="577"/>
      <c r="H306" s="600"/>
      <c r="I306" s="577"/>
      <c r="J306" s="585">
        <v>1650</v>
      </c>
      <c r="K306" s="2035">
        <f>K304+J306</f>
        <v>24735301</v>
      </c>
    </row>
    <row r="307" spans="1:11">
      <c r="A307" s="557"/>
      <c r="B307" s="6621"/>
      <c r="C307" s="556" t="s">
        <v>821</v>
      </c>
      <c r="D307" s="6662" t="s">
        <v>1339</v>
      </c>
      <c r="E307" s="1136" t="s">
        <v>1347</v>
      </c>
      <c r="F307" s="6658"/>
      <c r="G307" s="6658">
        <v>482101</v>
      </c>
      <c r="H307" s="534"/>
      <c r="I307" s="6658"/>
      <c r="J307" s="2070"/>
      <c r="K307" s="1977">
        <f>K306-G307</f>
        <v>24253200</v>
      </c>
    </row>
    <row r="308" spans="1:11">
      <c r="A308" s="554"/>
      <c r="B308" s="6622"/>
      <c r="C308" s="555" t="s">
        <v>1338</v>
      </c>
      <c r="D308" s="6663" t="s">
        <v>304</v>
      </c>
      <c r="E308" s="6668"/>
      <c r="F308" s="6659"/>
      <c r="G308" s="6659"/>
      <c r="H308" s="515"/>
      <c r="I308" s="6659"/>
      <c r="J308" s="2070"/>
      <c r="K308" s="1978"/>
    </row>
    <row r="309" spans="1:11">
      <c r="A309" s="554"/>
      <c r="B309" s="6627"/>
      <c r="C309" s="532"/>
      <c r="D309" s="576"/>
      <c r="E309" s="582"/>
      <c r="F309" s="577"/>
      <c r="G309" s="577"/>
      <c r="H309" s="600"/>
      <c r="I309" s="577"/>
      <c r="J309" s="585">
        <v>1800</v>
      </c>
      <c r="K309" s="1978">
        <f>K307+J309</f>
        <v>24255000</v>
      </c>
    </row>
    <row r="310" spans="1:11">
      <c r="A310" s="557"/>
      <c r="B310" s="6621"/>
      <c r="C310" s="474" t="s">
        <v>821</v>
      </c>
      <c r="D310" s="6662" t="s">
        <v>2061</v>
      </c>
      <c r="E310" s="6660" t="s">
        <v>2062</v>
      </c>
      <c r="F310" s="6658"/>
      <c r="G310" s="1975">
        <v>218988</v>
      </c>
      <c r="H310" s="537"/>
      <c r="I310" s="1975"/>
      <c r="J310" s="595"/>
      <c r="K310" s="1977">
        <f>K309-G310</f>
        <v>24036012</v>
      </c>
    </row>
    <row r="311" spans="1:11">
      <c r="A311" s="554"/>
      <c r="B311" s="6622"/>
      <c r="C311" s="477" t="s">
        <v>2056</v>
      </c>
      <c r="D311" s="6663" t="s">
        <v>1804</v>
      </c>
      <c r="E311" s="6661"/>
      <c r="F311" s="6659"/>
      <c r="G311" s="1976"/>
      <c r="H311" s="515"/>
      <c r="I311" s="1976"/>
      <c r="J311" s="595"/>
      <c r="K311" s="1978"/>
    </row>
    <row r="312" spans="1:11">
      <c r="A312" s="554"/>
      <c r="B312" s="6627"/>
      <c r="C312" s="532"/>
      <c r="D312" s="576"/>
      <c r="E312" s="582"/>
      <c r="F312" s="577"/>
      <c r="G312" s="2034"/>
      <c r="H312" s="600"/>
      <c r="I312" s="2034"/>
      <c r="J312" s="585">
        <v>1800</v>
      </c>
      <c r="K312" s="1978">
        <f>K310+J312</f>
        <v>24037812</v>
      </c>
    </row>
    <row r="313" spans="1:11">
      <c r="A313" s="557"/>
      <c r="B313" s="6621"/>
      <c r="C313" s="474" t="s">
        <v>815</v>
      </c>
      <c r="D313" s="6662" t="s">
        <v>2061</v>
      </c>
      <c r="E313" s="6660" t="s">
        <v>2062</v>
      </c>
      <c r="F313" s="6658"/>
      <c r="G313" s="1975">
        <v>229672</v>
      </c>
      <c r="H313" s="534"/>
      <c r="I313" s="1975"/>
      <c r="J313" s="595"/>
      <c r="K313" s="1977">
        <f>K312-G313</f>
        <v>23808140</v>
      </c>
    </row>
    <row r="314" spans="1:11">
      <c r="A314" s="554"/>
      <c r="B314" s="6622"/>
      <c r="C314" s="477" t="s">
        <v>2057</v>
      </c>
      <c r="D314" s="6663" t="s">
        <v>1804</v>
      </c>
      <c r="E314" s="6661"/>
      <c r="F314" s="6659"/>
      <c r="G314" s="1976"/>
      <c r="H314" s="515"/>
      <c r="I314" s="1976"/>
      <c r="J314" s="595"/>
      <c r="K314" s="1978"/>
    </row>
    <row r="315" spans="1:11">
      <c r="A315" s="554"/>
      <c r="B315" s="6627"/>
      <c r="C315" s="532"/>
      <c r="D315" s="576"/>
      <c r="E315" s="582"/>
      <c r="F315" s="577"/>
      <c r="G315" s="2034"/>
      <c r="H315" s="600"/>
      <c r="I315" s="2034"/>
      <c r="J315" s="585">
        <v>1800</v>
      </c>
      <c r="K315" s="2080">
        <f>K313+J315</f>
        <v>23809940</v>
      </c>
    </row>
    <row r="316" spans="1:11">
      <c r="A316" s="557"/>
      <c r="B316" s="6621"/>
      <c r="C316" s="525" t="s">
        <v>796</v>
      </c>
      <c r="D316" s="6662" t="s">
        <v>2061</v>
      </c>
      <c r="E316" s="6660" t="s">
        <v>2062</v>
      </c>
      <c r="F316" s="6658"/>
      <c r="G316" s="1975">
        <v>96300</v>
      </c>
      <c r="H316" s="537"/>
      <c r="I316" s="1975"/>
      <c r="J316" s="595"/>
      <c r="K316" s="1977">
        <f>K315-G316</f>
        <v>23713640</v>
      </c>
    </row>
    <row r="317" spans="1:11">
      <c r="A317" s="554"/>
      <c r="B317" s="6622"/>
      <c r="C317" s="539" t="s">
        <v>2058</v>
      </c>
      <c r="D317" s="6663" t="s">
        <v>1804</v>
      </c>
      <c r="E317" s="6661"/>
      <c r="F317" s="6659"/>
      <c r="G317" s="1976"/>
      <c r="H317" s="515"/>
      <c r="I317" s="1976"/>
      <c r="J317" s="595"/>
      <c r="K317" s="1978"/>
    </row>
    <row r="318" spans="1:11">
      <c r="A318" s="554"/>
      <c r="B318" s="6627"/>
      <c r="C318" s="532"/>
      <c r="D318" s="576"/>
      <c r="E318" s="582"/>
      <c r="F318" s="577"/>
      <c r="G318" s="2034"/>
      <c r="H318" s="600"/>
      <c r="I318" s="2034"/>
      <c r="J318" s="585">
        <v>750</v>
      </c>
      <c r="K318" s="1978">
        <f>K316+J318</f>
        <v>23714390</v>
      </c>
    </row>
    <row r="319" spans="1:11">
      <c r="A319" s="557"/>
      <c r="B319" s="6621"/>
      <c r="C319" s="525" t="s">
        <v>796</v>
      </c>
      <c r="D319" s="6662" t="s">
        <v>2061</v>
      </c>
      <c r="E319" s="6660" t="s">
        <v>2062</v>
      </c>
      <c r="F319" s="6658"/>
      <c r="G319" s="1975">
        <v>41300</v>
      </c>
      <c r="H319" s="537"/>
      <c r="I319" s="1975"/>
      <c r="J319" s="595"/>
      <c r="K319" s="1977">
        <f>K318-G319</f>
        <v>23673090</v>
      </c>
    </row>
    <row r="320" spans="1:11">
      <c r="A320" s="554"/>
      <c r="B320" s="6622"/>
      <c r="C320" s="539" t="s">
        <v>2059</v>
      </c>
      <c r="D320" s="6663" t="s">
        <v>1804</v>
      </c>
      <c r="E320" s="6661"/>
      <c r="F320" s="6659"/>
      <c r="G320" s="1976"/>
      <c r="H320" s="515"/>
      <c r="I320" s="1976"/>
      <c r="J320" s="595"/>
      <c r="K320" s="1978"/>
    </row>
    <row r="321" spans="1:11">
      <c r="A321" s="554"/>
      <c r="B321" s="533"/>
      <c r="C321" s="532"/>
      <c r="D321" s="576"/>
      <c r="E321" s="582"/>
      <c r="F321" s="577"/>
      <c r="G321" s="2034"/>
      <c r="H321" s="600"/>
      <c r="I321" s="2034"/>
      <c r="J321" s="585">
        <v>750</v>
      </c>
      <c r="K321" s="1978">
        <f>K319+J321</f>
        <v>23673840</v>
      </c>
    </row>
    <row r="322" spans="1:11">
      <c r="A322" s="557"/>
      <c r="B322" s="6621"/>
      <c r="C322" s="556" t="s">
        <v>869</v>
      </c>
      <c r="D322" s="6662" t="s">
        <v>2061</v>
      </c>
      <c r="E322" s="6660" t="s">
        <v>2062</v>
      </c>
      <c r="F322" s="6658"/>
      <c r="G322" s="6658">
        <v>45955</v>
      </c>
      <c r="H322" s="6658"/>
      <c r="I322" s="6658"/>
      <c r="J322" s="595"/>
      <c r="K322" s="1977">
        <f>K321-G322</f>
        <v>23627885</v>
      </c>
    </row>
    <row r="323" spans="1:11">
      <c r="A323" s="554"/>
      <c r="B323" s="6622"/>
      <c r="C323" s="555" t="s">
        <v>2060</v>
      </c>
      <c r="D323" s="6663" t="s">
        <v>1804</v>
      </c>
      <c r="E323" s="6661"/>
      <c r="F323" s="6659"/>
      <c r="G323" s="6659"/>
      <c r="H323" s="6659"/>
      <c r="I323" s="6659"/>
      <c r="J323" s="559"/>
      <c r="K323" s="1978"/>
    </row>
    <row r="324" spans="1:11">
      <c r="A324" s="554"/>
      <c r="B324" s="533"/>
      <c r="C324" s="532"/>
      <c r="D324" s="576"/>
      <c r="E324" s="582"/>
      <c r="F324" s="577"/>
      <c r="G324" s="577"/>
      <c r="H324" s="600"/>
      <c r="I324" s="577"/>
      <c r="J324" s="604">
        <v>1650</v>
      </c>
      <c r="K324" s="2035">
        <f>K322+J324</f>
        <v>23629535</v>
      </c>
    </row>
    <row r="325" spans="1:11">
      <c r="A325" s="525" t="s">
        <v>356</v>
      </c>
      <c r="B325" s="6621"/>
      <c r="C325" s="556" t="s">
        <v>869</v>
      </c>
      <c r="D325" s="485" t="s">
        <v>267</v>
      </c>
      <c r="E325" s="6660" t="s">
        <v>271</v>
      </c>
      <c r="F325" s="6658"/>
      <c r="G325" s="6658">
        <v>341500</v>
      </c>
      <c r="H325" s="6658"/>
      <c r="I325" s="6658"/>
      <c r="J325" s="6671"/>
      <c r="K325" s="1977">
        <f>K324-G325</f>
        <v>23288035</v>
      </c>
    </row>
    <row r="326" spans="1:11">
      <c r="A326" s="554"/>
      <c r="B326" s="6622"/>
      <c r="C326" s="555" t="s">
        <v>2162</v>
      </c>
      <c r="D326" s="486" t="s">
        <v>304</v>
      </c>
      <c r="E326" s="6661"/>
      <c r="F326" s="6659"/>
      <c r="G326" s="6667"/>
      <c r="H326" s="6659"/>
      <c r="I326" s="6659"/>
      <c r="J326" s="6672"/>
      <c r="K326" s="1978"/>
    </row>
    <row r="327" spans="1:11">
      <c r="A327" s="554"/>
      <c r="B327" s="6627"/>
      <c r="C327" s="532"/>
      <c r="D327" s="576"/>
      <c r="E327" s="582"/>
      <c r="F327" s="577"/>
      <c r="G327" s="577"/>
      <c r="H327" s="600"/>
      <c r="I327" s="577"/>
      <c r="J327" s="604">
        <v>1650</v>
      </c>
      <c r="K327" s="1978">
        <f>K325+J327</f>
        <v>23289685</v>
      </c>
    </row>
    <row r="328" spans="1:11">
      <c r="A328" s="557"/>
      <c r="B328" s="6621"/>
      <c r="C328" s="562" t="s">
        <v>815</v>
      </c>
      <c r="D328" s="6662" t="s">
        <v>2135</v>
      </c>
      <c r="E328" s="6660" t="s">
        <v>2137</v>
      </c>
      <c r="F328" s="6658"/>
      <c r="G328" s="6658">
        <v>346045</v>
      </c>
      <c r="H328" s="6658"/>
      <c r="I328" s="6658"/>
      <c r="J328" s="6671"/>
      <c r="K328" s="1977">
        <f>K327-G328</f>
        <v>22943640</v>
      </c>
    </row>
    <row r="329" spans="1:11">
      <c r="A329" s="554"/>
      <c r="B329" s="6622"/>
      <c r="C329" s="553" t="s">
        <v>2154</v>
      </c>
      <c r="D329" s="6663" t="s">
        <v>2136</v>
      </c>
      <c r="E329" s="6661"/>
      <c r="F329" s="6659"/>
      <c r="G329" s="6659"/>
      <c r="H329" s="6659"/>
      <c r="I329" s="6659"/>
      <c r="J329" s="6672"/>
      <c r="K329" s="1978"/>
    </row>
    <row r="330" spans="1:11">
      <c r="A330" s="554"/>
      <c r="B330" s="6627"/>
      <c r="C330" s="532"/>
      <c r="D330" s="576"/>
      <c r="E330" s="582"/>
      <c r="F330" s="577"/>
      <c r="G330" s="577"/>
      <c r="H330" s="600"/>
      <c r="I330" s="577"/>
      <c r="J330" s="604">
        <v>1800</v>
      </c>
      <c r="K330" s="1978">
        <f>K328+J330</f>
        <v>22945440</v>
      </c>
    </row>
    <row r="331" spans="1:11">
      <c r="A331" s="557"/>
      <c r="B331" s="6621"/>
      <c r="C331" s="556" t="s">
        <v>796</v>
      </c>
      <c r="D331" s="6662" t="s">
        <v>2135</v>
      </c>
      <c r="E331" s="6660" t="s">
        <v>2137</v>
      </c>
      <c r="F331" s="6658"/>
      <c r="G331" s="6658">
        <v>42300</v>
      </c>
      <c r="H331" s="6658"/>
      <c r="I331" s="6658"/>
      <c r="J331" s="6671"/>
      <c r="K331" s="1977">
        <f>K330-G331</f>
        <v>22903140</v>
      </c>
    </row>
    <row r="332" spans="1:11">
      <c r="A332" s="554"/>
      <c r="B332" s="6622"/>
      <c r="C332" s="477" t="s">
        <v>2133</v>
      </c>
      <c r="D332" s="6663" t="s">
        <v>2136</v>
      </c>
      <c r="E332" s="6661"/>
      <c r="F332" s="6659"/>
      <c r="G332" s="6659"/>
      <c r="H332" s="6659"/>
      <c r="I332" s="6659"/>
      <c r="J332" s="6672"/>
      <c r="K332" s="1978"/>
    </row>
    <row r="333" spans="1:11">
      <c r="A333" s="554"/>
      <c r="B333" s="6627"/>
      <c r="C333" s="532"/>
      <c r="D333" s="576"/>
      <c r="E333" s="582"/>
      <c r="F333" s="577"/>
      <c r="G333" s="577"/>
      <c r="H333" s="600"/>
      <c r="I333" s="577"/>
      <c r="J333" s="604">
        <v>750</v>
      </c>
      <c r="K333" s="1978">
        <f>K331+J333</f>
        <v>22903890</v>
      </c>
    </row>
    <row r="334" spans="1:11">
      <c r="A334" s="557"/>
      <c r="B334" s="6621"/>
      <c r="C334" s="556" t="s">
        <v>796</v>
      </c>
      <c r="D334" s="6662" t="s">
        <v>2135</v>
      </c>
      <c r="E334" s="6660" t="s">
        <v>2137</v>
      </c>
      <c r="F334" s="6658"/>
      <c r="G334" s="6658">
        <v>42300</v>
      </c>
      <c r="H334" s="6658"/>
      <c r="I334" s="6658"/>
      <c r="J334" s="6671"/>
      <c r="K334" s="1977">
        <f>K333-G334</f>
        <v>22861590</v>
      </c>
    </row>
    <row r="335" spans="1:11">
      <c r="A335" s="554"/>
      <c r="B335" s="6622"/>
      <c r="C335" s="477" t="s">
        <v>2134</v>
      </c>
      <c r="D335" s="6663" t="s">
        <v>2136</v>
      </c>
      <c r="E335" s="6661"/>
      <c r="F335" s="6659"/>
      <c r="G335" s="6659"/>
      <c r="H335" s="6659"/>
      <c r="I335" s="6659"/>
      <c r="J335" s="6672"/>
      <c r="K335" s="1978"/>
    </row>
    <row r="336" spans="1:11">
      <c r="A336" s="554"/>
      <c r="B336" s="6627"/>
      <c r="C336" s="532"/>
      <c r="D336" s="576"/>
      <c r="E336" s="582"/>
      <c r="F336" s="577"/>
      <c r="G336" s="577"/>
      <c r="H336" s="600"/>
      <c r="I336" s="577"/>
      <c r="J336" s="604">
        <v>750</v>
      </c>
      <c r="K336" s="1978">
        <f>K334+J336</f>
        <v>22862340</v>
      </c>
    </row>
    <row r="337" spans="1:11">
      <c r="A337" s="557"/>
      <c r="B337" s="6621"/>
      <c r="C337" s="556" t="s">
        <v>869</v>
      </c>
      <c r="D337" s="6662" t="s">
        <v>2135</v>
      </c>
      <c r="E337" s="6660" t="s">
        <v>2137</v>
      </c>
      <c r="F337" s="6658"/>
      <c r="G337" s="6658">
        <v>71610</v>
      </c>
      <c r="H337" s="6658"/>
      <c r="I337" s="6658"/>
      <c r="J337" s="6671"/>
      <c r="K337" s="1977">
        <f>K336-G337</f>
        <v>22790730</v>
      </c>
    </row>
    <row r="338" spans="1:11">
      <c r="A338" s="554"/>
      <c r="B338" s="6622"/>
      <c r="C338" s="555" t="s">
        <v>2155</v>
      </c>
      <c r="D338" s="6663" t="s">
        <v>2136</v>
      </c>
      <c r="E338" s="6661"/>
      <c r="F338" s="6659"/>
      <c r="G338" s="6659"/>
      <c r="H338" s="6659"/>
      <c r="I338" s="6659"/>
      <c r="J338" s="6672"/>
      <c r="K338" s="1978"/>
    </row>
    <row r="339" spans="1:11">
      <c r="A339" s="554"/>
      <c r="B339" s="6627"/>
      <c r="C339" s="532"/>
      <c r="D339" s="576"/>
      <c r="E339" s="582"/>
      <c r="F339" s="577"/>
      <c r="G339" s="577"/>
      <c r="H339" s="600"/>
      <c r="I339" s="577"/>
      <c r="J339" s="604">
        <v>1650</v>
      </c>
      <c r="K339" s="1978">
        <f>K337+J339</f>
        <v>22792380</v>
      </c>
    </row>
    <row r="340" spans="1:11">
      <c r="A340" s="557"/>
      <c r="B340" s="6621"/>
      <c r="C340" s="556" t="s">
        <v>815</v>
      </c>
      <c r="D340" s="6662" t="s">
        <v>2131</v>
      </c>
      <c r="E340" s="6660" t="s">
        <v>2132</v>
      </c>
      <c r="F340" s="6670"/>
      <c r="G340" s="6658">
        <v>184736</v>
      </c>
      <c r="H340" s="6658"/>
      <c r="I340" s="6658"/>
      <c r="J340" s="595"/>
      <c r="K340" s="1977">
        <f>K339-G340</f>
        <v>22607644</v>
      </c>
    </row>
    <row r="341" spans="1:11">
      <c r="A341" s="554"/>
      <c r="B341" s="6622"/>
      <c r="C341" s="555" t="s">
        <v>2328</v>
      </c>
      <c r="D341" s="6663" t="s">
        <v>1819</v>
      </c>
      <c r="E341" s="6661"/>
      <c r="F341" s="6659"/>
      <c r="G341" s="6659"/>
      <c r="H341" s="6659"/>
      <c r="I341" s="6659"/>
      <c r="J341" s="559"/>
      <c r="K341" s="1978"/>
    </row>
    <row r="342" spans="1:11">
      <c r="A342" s="554"/>
      <c r="B342" s="6627"/>
      <c r="C342" s="532"/>
      <c r="D342" s="576"/>
      <c r="E342" s="582"/>
      <c r="F342" s="575"/>
      <c r="G342" s="575"/>
      <c r="H342" s="600"/>
      <c r="I342" s="577"/>
      <c r="J342" s="585">
        <v>1800</v>
      </c>
      <c r="K342" s="1978">
        <f>K340+J342</f>
        <v>22609444</v>
      </c>
    </row>
    <row r="343" spans="1:11">
      <c r="A343" s="557"/>
      <c r="B343" s="6621"/>
      <c r="C343" s="556" t="s">
        <v>2329</v>
      </c>
      <c r="D343" s="6662" t="s">
        <v>2131</v>
      </c>
      <c r="E343" s="6660" t="s">
        <v>2132</v>
      </c>
      <c r="F343" s="6658"/>
      <c r="G343" s="6658">
        <v>51679</v>
      </c>
      <c r="H343" s="537"/>
      <c r="I343" s="6658"/>
      <c r="J343" s="595"/>
      <c r="K343" s="1977">
        <f>K342-G343</f>
        <v>22557765</v>
      </c>
    </row>
    <row r="344" spans="1:11">
      <c r="A344" s="554"/>
      <c r="B344" s="6622"/>
      <c r="C344" s="555" t="s">
        <v>2330</v>
      </c>
      <c r="D344" s="6663" t="s">
        <v>1819</v>
      </c>
      <c r="E344" s="6661"/>
      <c r="F344" s="6659"/>
      <c r="G344" s="6659"/>
      <c r="H344" s="515"/>
      <c r="I344" s="6659"/>
      <c r="J344" s="559"/>
      <c r="K344" s="1978"/>
    </row>
    <row r="345" spans="1:11">
      <c r="A345" s="554"/>
      <c r="B345" s="6627"/>
      <c r="C345" s="532"/>
      <c r="D345" s="576"/>
      <c r="E345" s="582"/>
      <c r="F345" s="577"/>
      <c r="G345" s="577"/>
      <c r="H345" s="600"/>
      <c r="I345" s="577"/>
      <c r="J345" s="585">
        <v>1500</v>
      </c>
      <c r="K345" s="1978">
        <f>K343+J345</f>
        <v>22559265</v>
      </c>
    </row>
    <row r="346" spans="1:11">
      <c r="A346" s="557"/>
      <c r="B346" s="6621"/>
      <c r="C346" s="474" t="s">
        <v>815</v>
      </c>
      <c r="D346" s="6662" t="s">
        <v>46</v>
      </c>
      <c r="E346" s="6660"/>
      <c r="F346" s="6658"/>
      <c r="G346" s="6658"/>
      <c r="H346" s="537"/>
      <c r="I346" s="6658">
        <v>4982785</v>
      </c>
      <c r="J346" s="595"/>
      <c r="K346" s="1977">
        <f>K345-I346</f>
        <v>17576480</v>
      </c>
    </row>
    <row r="347" spans="1:11">
      <c r="A347" s="554"/>
      <c r="B347" s="6622"/>
      <c r="C347" s="477" t="s">
        <v>889</v>
      </c>
      <c r="D347" s="6663"/>
      <c r="E347" s="6661"/>
      <c r="F347" s="6659"/>
      <c r="G347" s="6659"/>
      <c r="H347" s="515"/>
      <c r="I347" s="6659"/>
      <c r="J347" s="559"/>
      <c r="K347" s="1978"/>
    </row>
    <row r="348" spans="1:11">
      <c r="A348" s="554"/>
      <c r="B348" s="6627"/>
      <c r="C348" s="532"/>
      <c r="D348" s="576"/>
      <c r="E348" s="582"/>
      <c r="F348" s="600"/>
      <c r="G348" s="600"/>
      <c r="H348" s="600"/>
      <c r="I348" s="600"/>
      <c r="J348" s="604">
        <v>1800</v>
      </c>
      <c r="K348" s="1978">
        <f>K346+J348</f>
        <v>17578280</v>
      </c>
    </row>
    <row r="349" spans="1:11">
      <c r="A349" s="557"/>
      <c r="B349" s="6621"/>
      <c r="C349" s="556" t="s">
        <v>1710</v>
      </c>
      <c r="D349" s="485" t="s">
        <v>46</v>
      </c>
      <c r="E349" s="6660"/>
      <c r="F349" s="6670"/>
      <c r="G349" s="6658"/>
      <c r="H349" s="6658"/>
      <c r="I349" s="6658">
        <v>204140</v>
      </c>
      <c r="J349" s="595"/>
      <c r="K349" s="1977">
        <f>K348-I349</f>
        <v>17374140</v>
      </c>
    </row>
    <row r="350" spans="1:11">
      <c r="A350" s="554"/>
      <c r="B350" s="6622"/>
      <c r="C350" s="555" t="s">
        <v>1772</v>
      </c>
      <c r="D350" s="486"/>
      <c r="E350" s="6661"/>
      <c r="F350" s="6659"/>
      <c r="G350" s="6659"/>
      <c r="H350" s="6659"/>
      <c r="I350" s="6659"/>
      <c r="J350" s="559"/>
      <c r="K350" s="1978"/>
    </row>
    <row r="351" spans="1:11">
      <c r="A351" s="554"/>
      <c r="B351" s="6627"/>
      <c r="C351" s="532"/>
      <c r="D351" s="576"/>
      <c r="E351" s="582"/>
      <c r="F351" s="575"/>
      <c r="G351" s="577"/>
      <c r="H351" s="600"/>
      <c r="I351" s="577"/>
      <c r="J351" s="585">
        <v>1500</v>
      </c>
      <c r="K351" s="1978">
        <f>K349+J351</f>
        <v>17375640</v>
      </c>
    </row>
    <row r="352" spans="1:11">
      <c r="A352" s="557"/>
      <c r="B352" s="6621"/>
      <c r="C352" s="556" t="s">
        <v>869</v>
      </c>
      <c r="D352" s="485" t="s">
        <v>46</v>
      </c>
      <c r="E352" s="974"/>
      <c r="F352" s="6670"/>
      <c r="G352" s="6658"/>
      <c r="H352" s="6658"/>
      <c r="I352" s="6658">
        <v>195639</v>
      </c>
      <c r="J352" s="595"/>
      <c r="K352" s="1977">
        <f>K351-I352</f>
        <v>17180001</v>
      </c>
    </row>
    <row r="353" spans="1:11">
      <c r="A353" s="554"/>
      <c r="B353" s="6622"/>
      <c r="C353" s="555" t="s">
        <v>1775</v>
      </c>
      <c r="D353" s="519"/>
      <c r="E353" s="6661"/>
      <c r="F353" s="6659"/>
      <c r="G353" s="6659"/>
      <c r="H353" s="6659"/>
      <c r="I353" s="6659"/>
      <c r="J353" s="559"/>
      <c r="K353" s="1978"/>
    </row>
    <row r="354" spans="1:11">
      <c r="A354" s="554"/>
      <c r="B354" s="6627"/>
      <c r="C354" s="532"/>
      <c r="D354" s="576"/>
      <c r="E354" s="582"/>
      <c r="F354" s="575"/>
      <c r="G354" s="600"/>
      <c r="H354" s="600"/>
      <c r="I354" s="577"/>
      <c r="J354" s="585">
        <v>1650</v>
      </c>
      <c r="K354" s="2080">
        <f>K352+J354</f>
        <v>17181651</v>
      </c>
    </row>
    <row r="355" spans="1:11">
      <c r="A355" s="557"/>
      <c r="B355" s="6621"/>
      <c r="C355" s="556" t="s">
        <v>869</v>
      </c>
      <c r="D355" s="485" t="s">
        <v>46</v>
      </c>
      <c r="E355" s="6660"/>
      <c r="F355" s="6670"/>
      <c r="G355" s="6658"/>
      <c r="H355" s="6658"/>
      <c r="I355" s="6658">
        <v>162347</v>
      </c>
      <c r="J355" s="595"/>
      <c r="K355" s="1977">
        <f>K354-I355</f>
        <v>17019304</v>
      </c>
    </row>
    <row r="356" spans="1:11">
      <c r="A356" s="554"/>
      <c r="B356" s="6622"/>
      <c r="C356" s="555" t="s">
        <v>1776</v>
      </c>
      <c r="D356" s="519"/>
      <c r="E356" s="6661"/>
      <c r="F356" s="6659"/>
      <c r="G356" s="6659"/>
      <c r="H356" s="6659"/>
      <c r="I356" s="6659"/>
      <c r="J356" s="559"/>
      <c r="K356" s="1978"/>
    </row>
    <row r="357" spans="1:11">
      <c r="A357" s="554"/>
      <c r="B357" s="6627"/>
      <c r="C357" s="532"/>
      <c r="D357" s="576"/>
      <c r="E357" s="582"/>
      <c r="F357" s="575"/>
      <c r="G357" s="575"/>
      <c r="H357" s="600"/>
      <c r="I357" s="577"/>
      <c r="J357" s="585">
        <v>1650</v>
      </c>
      <c r="K357" s="1978">
        <f>K355+J357</f>
        <v>17020954</v>
      </c>
    </row>
    <row r="358" spans="1:11">
      <c r="A358" s="525"/>
      <c r="B358" s="6621"/>
      <c r="C358" s="556" t="s">
        <v>869</v>
      </c>
      <c r="D358" s="485" t="s">
        <v>46</v>
      </c>
      <c r="E358" s="6660"/>
      <c r="F358" s="6670"/>
      <c r="G358" s="6658"/>
      <c r="H358" s="534"/>
      <c r="I358" s="6658">
        <v>810441</v>
      </c>
      <c r="J358" s="595"/>
      <c r="K358" s="1977">
        <f>K357-I358</f>
        <v>16210513</v>
      </c>
    </row>
    <row r="359" spans="1:11">
      <c r="A359" s="554"/>
      <c r="B359" s="6622"/>
      <c r="C359" s="555" t="s">
        <v>1777</v>
      </c>
      <c r="D359" s="519"/>
      <c r="E359" s="6661"/>
      <c r="F359" s="6659"/>
      <c r="G359" s="6659"/>
      <c r="H359" s="515"/>
      <c r="I359" s="6659"/>
      <c r="J359" s="559"/>
      <c r="K359" s="1978"/>
    </row>
    <row r="360" spans="1:11">
      <c r="A360" s="554"/>
      <c r="B360" s="6627"/>
      <c r="C360" s="532"/>
      <c r="D360" s="576"/>
      <c r="E360" s="582"/>
      <c r="F360" s="577"/>
      <c r="G360" s="577"/>
      <c r="H360" s="600"/>
      <c r="I360" s="577"/>
      <c r="J360" s="585">
        <v>1650</v>
      </c>
      <c r="K360" s="2035">
        <f>K358+J360</f>
        <v>16212163</v>
      </c>
    </row>
    <row r="361" spans="1:11">
      <c r="A361" s="557"/>
      <c r="B361" s="6621"/>
      <c r="C361" s="665" t="s">
        <v>815</v>
      </c>
      <c r="D361" s="666" t="s">
        <v>574</v>
      </c>
      <c r="E361" s="6660" t="s">
        <v>79</v>
      </c>
      <c r="F361" s="6658"/>
      <c r="G361" s="6658"/>
      <c r="H361" s="6658"/>
      <c r="I361" s="6658">
        <v>376814</v>
      </c>
      <c r="J361" s="6658"/>
      <c r="K361" s="1977">
        <f>K360-I361</f>
        <v>15835349</v>
      </c>
    </row>
    <row r="362" spans="1:11">
      <c r="A362" s="554"/>
      <c r="B362" s="6622"/>
      <c r="C362" s="538" t="s">
        <v>826</v>
      </c>
      <c r="D362" s="667" t="s">
        <v>46</v>
      </c>
      <c r="E362" s="6661"/>
      <c r="F362" s="6659"/>
      <c r="G362" s="6659"/>
      <c r="H362" s="6659"/>
      <c r="I362" s="6659"/>
      <c r="J362" s="6659"/>
      <c r="K362" s="1978"/>
    </row>
    <row r="363" spans="1:11">
      <c r="A363" s="554"/>
      <c r="B363" s="533"/>
      <c r="C363" s="528"/>
      <c r="D363" s="576"/>
      <c r="E363" s="528"/>
      <c r="F363" s="528"/>
      <c r="G363" s="585"/>
      <c r="H363" s="528"/>
      <c r="I363" s="528"/>
      <c r="J363" s="585">
        <v>1800</v>
      </c>
      <c r="K363" s="1978">
        <f>K361+J363</f>
        <v>15837149</v>
      </c>
    </row>
    <row r="364" spans="1:11">
      <c r="A364" s="9515"/>
      <c r="B364" s="6621"/>
      <c r="C364" s="545" t="s">
        <v>812</v>
      </c>
      <c r="D364" s="518" t="s">
        <v>1335</v>
      </c>
      <c r="E364" s="6660"/>
      <c r="F364" s="6658"/>
      <c r="G364" s="6658"/>
      <c r="H364" s="537"/>
      <c r="I364" s="1975">
        <v>471390</v>
      </c>
      <c r="J364" s="464"/>
      <c r="K364" s="1977">
        <f>K363-I364</f>
        <v>15365759</v>
      </c>
    </row>
    <row r="365" spans="1:11">
      <c r="A365" s="9516"/>
      <c r="B365" s="6622"/>
      <c r="C365" s="553" t="s">
        <v>813</v>
      </c>
      <c r="D365" s="519" t="s">
        <v>814</v>
      </c>
      <c r="E365" s="6661"/>
      <c r="F365" s="6659"/>
      <c r="G365" s="6659"/>
      <c r="H365" s="515"/>
      <c r="I365" s="1976"/>
      <c r="J365" s="559"/>
      <c r="K365" s="1978"/>
    </row>
    <row r="366" spans="1:11">
      <c r="A366" s="554"/>
      <c r="B366" s="6627"/>
      <c r="C366" s="532"/>
      <c r="D366" s="576"/>
      <c r="E366" s="582"/>
      <c r="F366" s="577"/>
      <c r="G366" s="577"/>
      <c r="H366" s="600"/>
      <c r="I366" s="577"/>
      <c r="J366" s="585">
        <v>1800</v>
      </c>
      <c r="K366" s="1978">
        <f>K364+J366</f>
        <v>15367559</v>
      </c>
    </row>
    <row r="367" spans="1:11">
      <c r="A367" s="9515"/>
      <c r="B367" s="6621"/>
      <c r="C367" s="556" t="s">
        <v>869</v>
      </c>
      <c r="D367" s="485" t="s">
        <v>46</v>
      </c>
      <c r="E367" s="6660"/>
      <c r="F367" s="6658"/>
      <c r="G367" s="6658"/>
      <c r="H367" s="6658">
        <v>481970</v>
      </c>
      <c r="I367" s="6658"/>
      <c r="J367" s="595"/>
      <c r="K367" s="1977">
        <f>K366-H367</f>
        <v>14885589</v>
      </c>
    </row>
    <row r="368" spans="1:11">
      <c r="A368" s="9516"/>
      <c r="B368" s="6622"/>
      <c r="C368" s="555" t="s">
        <v>1778</v>
      </c>
      <c r="D368" s="519" t="s">
        <v>2084</v>
      </c>
      <c r="E368" s="6661"/>
      <c r="F368" s="6659"/>
      <c r="G368" s="6659"/>
      <c r="H368" s="515"/>
      <c r="I368" s="6659"/>
      <c r="J368" s="559"/>
      <c r="K368" s="1978"/>
    </row>
    <row r="369" spans="1:11">
      <c r="A369" s="554"/>
      <c r="B369" s="6627"/>
      <c r="C369" s="532"/>
      <c r="D369" s="576"/>
      <c r="E369" s="582"/>
      <c r="F369" s="577"/>
      <c r="G369" s="577"/>
      <c r="H369" s="600"/>
      <c r="I369" s="577"/>
      <c r="J369" s="585">
        <v>1650</v>
      </c>
      <c r="K369" s="2080">
        <f>K367+J369</f>
        <v>14887239</v>
      </c>
    </row>
    <row r="370" spans="1:11">
      <c r="A370" s="9515"/>
      <c r="B370" s="6621"/>
      <c r="C370" s="517" t="s">
        <v>815</v>
      </c>
      <c r="D370" s="6662" t="s">
        <v>1121</v>
      </c>
      <c r="E370" s="6674" t="s">
        <v>43</v>
      </c>
      <c r="F370" s="6658"/>
      <c r="G370" s="6666">
        <v>534880</v>
      </c>
      <c r="H370" s="6658"/>
      <c r="I370" s="6658"/>
      <c r="J370" s="6671"/>
      <c r="K370" s="1977">
        <f>K369-G370</f>
        <v>14352359</v>
      </c>
    </row>
    <row r="371" spans="1:11">
      <c r="A371" s="9516"/>
      <c r="B371" s="6622"/>
      <c r="C371" s="555" t="s">
        <v>2362</v>
      </c>
      <c r="D371" s="6663" t="s">
        <v>1878</v>
      </c>
      <c r="E371" s="6675"/>
      <c r="F371" s="6659"/>
      <c r="G371" s="6667"/>
      <c r="H371" s="6659"/>
      <c r="I371" s="6659"/>
      <c r="J371" s="6672"/>
      <c r="K371" s="1978"/>
    </row>
    <row r="372" spans="1:11">
      <c r="A372" s="554"/>
      <c r="B372" s="6627"/>
      <c r="C372" s="532"/>
      <c r="D372" s="576"/>
      <c r="E372" s="582"/>
      <c r="F372" s="577"/>
      <c r="G372" s="577"/>
      <c r="H372" s="600"/>
      <c r="I372" s="577"/>
      <c r="J372" s="604">
        <v>1800</v>
      </c>
      <c r="K372" s="1978">
        <f>K370+J372</f>
        <v>14354159</v>
      </c>
    </row>
    <row r="373" spans="1:11">
      <c r="A373" s="9515"/>
      <c r="B373" s="6621"/>
      <c r="C373" s="517" t="s">
        <v>1710</v>
      </c>
      <c r="D373" s="6662" t="s">
        <v>1121</v>
      </c>
      <c r="E373" s="6674" t="s">
        <v>43</v>
      </c>
      <c r="F373" s="6670"/>
      <c r="G373" s="6658">
        <v>15390</v>
      </c>
      <c r="H373" s="537"/>
      <c r="I373" s="6658"/>
      <c r="J373" s="923"/>
      <c r="K373" s="1977">
        <f>K372-G373</f>
        <v>14338769</v>
      </c>
    </row>
    <row r="374" spans="1:11">
      <c r="A374" s="9516"/>
      <c r="B374" s="6622"/>
      <c r="C374" s="555" t="s">
        <v>2363</v>
      </c>
      <c r="D374" s="6663" t="s">
        <v>1878</v>
      </c>
      <c r="E374" s="6675"/>
      <c r="F374" s="6659"/>
      <c r="G374" s="6659"/>
      <c r="H374" s="515"/>
      <c r="I374" s="6659"/>
      <c r="J374" s="460"/>
      <c r="K374" s="1978"/>
    </row>
    <row r="375" spans="1:11">
      <c r="A375" s="554"/>
      <c r="B375" s="6627"/>
      <c r="C375" s="532"/>
      <c r="D375" s="528"/>
      <c r="E375" s="584"/>
      <c r="F375" s="577"/>
      <c r="G375" s="577"/>
      <c r="H375" s="600"/>
      <c r="I375" s="577"/>
      <c r="J375" s="604">
        <v>1500</v>
      </c>
      <c r="K375" s="1978">
        <f>K373+J375</f>
        <v>14340269</v>
      </c>
    </row>
    <row r="376" spans="1:11">
      <c r="A376" s="9515"/>
      <c r="B376" s="6621"/>
      <c r="C376" s="517" t="s">
        <v>1716</v>
      </c>
      <c r="D376" s="6662" t="s">
        <v>1121</v>
      </c>
      <c r="E376" s="6674" t="s">
        <v>43</v>
      </c>
      <c r="F376" s="6670"/>
      <c r="G376" s="6658">
        <v>100300</v>
      </c>
      <c r="H376" s="537"/>
      <c r="I376" s="6658"/>
      <c r="J376" s="923"/>
      <c r="K376" s="1977">
        <f>K375-G376</f>
        <v>14239969</v>
      </c>
    </row>
    <row r="377" spans="1:11">
      <c r="A377" s="9516"/>
      <c r="B377" s="6622"/>
      <c r="C377" s="555" t="s">
        <v>2364</v>
      </c>
      <c r="D377" s="6663" t="s">
        <v>1878</v>
      </c>
      <c r="E377" s="6675"/>
      <c r="F377" s="6659"/>
      <c r="G377" s="6659"/>
      <c r="H377" s="515"/>
      <c r="I377" s="6659"/>
      <c r="J377" s="460"/>
      <c r="K377" s="1978"/>
    </row>
    <row r="378" spans="1:11">
      <c r="A378" s="554"/>
      <c r="B378" s="533"/>
      <c r="C378" s="532"/>
      <c r="D378" s="528"/>
      <c r="E378" s="584"/>
      <c r="F378" s="577"/>
      <c r="G378" s="577"/>
      <c r="H378" s="600"/>
      <c r="I378" s="577"/>
      <c r="J378" s="604">
        <v>750</v>
      </c>
      <c r="K378" s="2035">
        <f>K376+J378</f>
        <v>14240719</v>
      </c>
    </row>
    <row r="379" spans="1:11">
      <c r="A379" s="9515"/>
      <c r="B379" s="6621"/>
      <c r="C379" s="517" t="s">
        <v>2365</v>
      </c>
      <c r="D379" s="6662" t="s">
        <v>1121</v>
      </c>
      <c r="E379" s="6674" t="s">
        <v>43</v>
      </c>
      <c r="F379" s="6670"/>
      <c r="G379" s="6658">
        <v>33500</v>
      </c>
      <c r="H379" s="537"/>
      <c r="I379" s="6658"/>
      <c r="J379" s="923"/>
      <c r="K379" s="1977">
        <f>K378-G379</f>
        <v>14207219</v>
      </c>
    </row>
    <row r="380" spans="1:11">
      <c r="A380" s="9516"/>
      <c r="B380" s="6622"/>
      <c r="C380" s="555" t="s">
        <v>2366</v>
      </c>
      <c r="D380" s="6663" t="s">
        <v>1878</v>
      </c>
      <c r="E380" s="6675"/>
      <c r="F380" s="6659"/>
      <c r="G380" s="6659"/>
      <c r="H380" s="515"/>
      <c r="I380" s="6659"/>
      <c r="J380" s="460"/>
      <c r="K380" s="1978"/>
    </row>
    <row r="381" spans="1:11">
      <c r="A381" s="554"/>
      <c r="B381" s="6622"/>
      <c r="C381" s="532"/>
      <c r="D381" s="528"/>
      <c r="E381" s="584"/>
      <c r="F381" s="577"/>
      <c r="G381" s="577"/>
      <c r="H381" s="600"/>
      <c r="I381" s="577"/>
      <c r="J381" s="604">
        <v>750</v>
      </c>
      <c r="K381" s="1978">
        <f>K379+J381</f>
        <v>14207969</v>
      </c>
    </row>
    <row r="382" spans="1:11">
      <c r="A382" s="9515"/>
      <c r="B382" s="6621"/>
      <c r="C382" s="474" t="s">
        <v>2331</v>
      </c>
      <c r="D382" s="6662" t="s">
        <v>1121</v>
      </c>
      <c r="E382" s="6674" t="s">
        <v>43</v>
      </c>
      <c r="F382" s="6658"/>
      <c r="G382" s="6658">
        <v>104900</v>
      </c>
      <c r="H382" s="6658"/>
      <c r="I382" s="1975"/>
      <c r="J382" s="595"/>
      <c r="K382" s="1977">
        <f>K381-G382</f>
        <v>14103069</v>
      </c>
    </row>
    <row r="383" spans="1:11">
      <c r="A383" s="9516"/>
      <c r="B383" s="6622"/>
      <c r="C383" s="477" t="s">
        <v>2367</v>
      </c>
      <c r="D383" s="6663" t="s">
        <v>1878</v>
      </c>
      <c r="E383" s="6675"/>
      <c r="F383" s="6659"/>
      <c r="G383" s="6659"/>
      <c r="H383" s="6659"/>
      <c r="I383" s="1976"/>
      <c r="J383" s="595"/>
      <c r="K383" s="1978"/>
    </row>
    <row r="384" spans="1:11">
      <c r="A384" s="554"/>
      <c r="B384" s="6622"/>
      <c r="C384" s="528"/>
      <c r="D384" s="576"/>
      <c r="E384" s="574"/>
      <c r="F384" s="577"/>
      <c r="G384" s="577"/>
      <c r="H384" s="600"/>
      <c r="I384" s="2034"/>
      <c r="J384" s="585">
        <v>1000</v>
      </c>
      <c r="K384" s="1978">
        <f>K382+J384</f>
        <v>14104069</v>
      </c>
    </row>
    <row r="385" spans="1:11">
      <c r="A385" s="9515"/>
      <c r="B385" s="6621"/>
      <c r="C385" s="545" t="s">
        <v>949</v>
      </c>
      <c r="D385" s="6662" t="s">
        <v>1121</v>
      </c>
      <c r="E385" s="6674" t="s">
        <v>43</v>
      </c>
      <c r="F385" s="6658"/>
      <c r="G385" s="6658">
        <v>155000</v>
      </c>
      <c r="H385" s="537"/>
      <c r="I385" s="6658"/>
      <c r="J385" s="595"/>
      <c r="K385" s="1977">
        <f>K384-G385</f>
        <v>13949069</v>
      </c>
    </row>
    <row r="386" spans="1:11">
      <c r="A386" s="9516"/>
      <c r="B386" s="6622"/>
      <c r="C386" s="555" t="s">
        <v>1120</v>
      </c>
      <c r="D386" s="6663" t="s">
        <v>1878</v>
      </c>
      <c r="E386" s="6675"/>
      <c r="F386" s="6659"/>
      <c r="G386" s="6659"/>
      <c r="H386" s="515"/>
      <c r="I386" s="6659"/>
      <c r="J386" s="595"/>
      <c r="K386" s="1978"/>
    </row>
    <row r="387" spans="1:11">
      <c r="A387" s="554"/>
      <c r="B387" s="6627"/>
      <c r="C387" s="532"/>
      <c r="D387" s="576"/>
      <c r="E387" s="582"/>
      <c r="F387" s="577"/>
      <c r="G387" s="577"/>
      <c r="H387" s="600"/>
      <c r="I387" s="577"/>
      <c r="J387" s="585">
        <v>3600</v>
      </c>
      <c r="K387" s="1978">
        <f>K385+J387</f>
        <v>13952669</v>
      </c>
    </row>
    <row r="388" spans="1:11">
      <c r="A388" s="9515"/>
      <c r="B388" s="6621"/>
      <c r="C388" s="556" t="s">
        <v>1109</v>
      </c>
      <c r="D388" s="6662" t="s">
        <v>278</v>
      </c>
      <c r="E388" s="974" t="s">
        <v>279</v>
      </c>
      <c r="F388" s="6658"/>
      <c r="G388" s="6658">
        <v>502500</v>
      </c>
      <c r="H388" s="6658"/>
      <c r="I388" s="6658"/>
      <c r="J388" s="6671"/>
      <c r="K388" s="1977">
        <f>K387-G388</f>
        <v>13450169</v>
      </c>
    </row>
    <row r="389" spans="1:11">
      <c r="A389" s="9516"/>
      <c r="B389" s="6622"/>
      <c r="C389" s="555" t="s">
        <v>1527</v>
      </c>
      <c r="D389" s="6663" t="s">
        <v>38</v>
      </c>
      <c r="E389" s="6668"/>
      <c r="F389" s="6659"/>
      <c r="G389" s="6659"/>
      <c r="H389" s="6659"/>
      <c r="I389" s="6659"/>
      <c r="J389" s="6672"/>
      <c r="K389" s="1978"/>
    </row>
    <row r="390" spans="1:11">
      <c r="A390" s="554"/>
      <c r="B390" s="6622"/>
      <c r="C390" s="529"/>
      <c r="D390" s="602"/>
      <c r="E390" s="605"/>
      <c r="F390" s="577"/>
      <c r="G390" s="577"/>
      <c r="H390" s="600"/>
      <c r="I390" s="577"/>
      <c r="J390" s="604">
        <v>1800</v>
      </c>
      <c r="K390" s="1978">
        <f>K388+J390</f>
        <v>13451969</v>
      </c>
    </row>
    <row r="391" spans="1:11">
      <c r="A391" s="9515"/>
      <c r="B391" s="6621" t="s">
        <v>2423</v>
      </c>
      <c r="C391" s="517" t="s">
        <v>1710</v>
      </c>
      <c r="D391" s="6679" t="s">
        <v>2425</v>
      </c>
      <c r="E391" s="6692" t="s">
        <v>2426</v>
      </c>
      <c r="F391" s="6689"/>
      <c r="G391" s="6683">
        <v>39140</v>
      </c>
      <c r="H391" s="537"/>
      <c r="I391" s="6683"/>
      <c r="J391" s="923"/>
      <c r="K391" s="1977">
        <f>K390-G391</f>
        <v>13412829</v>
      </c>
    </row>
    <row r="392" spans="1:11">
      <c r="A392" s="9516"/>
      <c r="B392" s="6622"/>
      <c r="C392" s="555" t="s">
        <v>2424</v>
      </c>
      <c r="D392" s="6680" t="s">
        <v>1712</v>
      </c>
      <c r="E392" s="6693"/>
      <c r="F392" s="6684"/>
      <c r="G392" s="6684"/>
      <c r="H392" s="515"/>
      <c r="I392" s="6684"/>
      <c r="J392" s="460"/>
      <c r="K392" s="1978"/>
    </row>
    <row r="393" spans="1:11">
      <c r="A393" s="554"/>
      <c r="B393" s="6627"/>
      <c r="C393" s="532"/>
      <c r="D393" s="528"/>
      <c r="E393" s="584"/>
      <c r="F393" s="577"/>
      <c r="G393" s="577"/>
      <c r="H393" s="600"/>
      <c r="I393" s="577"/>
      <c r="J393" s="604">
        <v>1500</v>
      </c>
      <c r="K393" s="1978">
        <f>K391+J393</f>
        <v>13414329</v>
      </c>
    </row>
    <row r="394" spans="1:11">
      <c r="A394" s="9515"/>
      <c r="B394" s="6621"/>
      <c r="C394" s="517" t="s">
        <v>952</v>
      </c>
      <c r="D394" s="6679" t="s">
        <v>1862</v>
      </c>
      <c r="E394" s="6685" t="s">
        <v>1863</v>
      </c>
      <c r="F394" s="6683"/>
      <c r="G394" s="6687">
        <v>52500</v>
      </c>
      <c r="H394" s="6683"/>
      <c r="I394" s="6683"/>
      <c r="J394" s="6690"/>
      <c r="K394" s="1977">
        <f>K393-G394</f>
        <v>13361829</v>
      </c>
    </row>
    <row r="395" spans="1:11">
      <c r="A395" s="9516"/>
      <c r="B395" s="6622"/>
      <c r="C395" s="555" t="s">
        <v>1861</v>
      </c>
      <c r="D395" s="6680" t="s">
        <v>1819</v>
      </c>
      <c r="E395" s="6686"/>
      <c r="F395" s="6684"/>
      <c r="G395" s="6688"/>
      <c r="H395" s="6684"/>
      <c r="I395" s="6684"/>
      <c r="J395" s="6691"/>
      <c r="K395" s="1978"/>
    </row>
    <row r="396" spans="1:11">
      <c r="A396" s="554"/>
      <c r="B396" s="6622"/>
      <c r="C396" s="532"/>
      <c r="D396" s="576"/>
      <c r="E396" s="582"/>
      <c r="F396" s="577"/>
      <c r="G396" s="577"/>
      <c r="H396" s="600"/>
      <c r="I396" s="577"/>
      <c r="J396" s="604">
        <v>1800</v>
      </c>
      <c r="K396" s="1978">
        <f>K394+J396</f>
        <v>13363629</v>
      </c>
    </row>
    <row r="397" spans="1:11">
      <c r="A397" s="9515"/>
      <c r="B397" s="6621"/>
      <c r="C397" s="545" t="s">
        <v>1109</v>
      </c>
      <c r="D397" s="6679" t="s">
        <v>1471</v>
      </c>
      <c r="E397" s="6681" t="s">
        <v>1469</v>
      </c>
      <c r="F397" s="6683"/>
      <c r="G397" s="6683">
        <v>502500</v>
      </c>
      <c r="H397" s="6683"/>
      <c r="I397" s="6683"/>
      <c r="J397" s="6690"/>
      <c r="K397" s="1977">
        <f>K396-G397</f>
        <v>12861129</v>
      </c>
    </row>
    <row r="398" spans="1:11">
      <c r="A398" s="9516"/>
      <c r="B398" s="6622"/>
      <c r="C398" s="538" t="s">
        <v>1468</v>
      </c>
      <c r="D398" s="6680" t="s">
        <v>2432</v>
      </c>
      <c r="E398" s="6682"/>
      <c r="F398" s="6684"/>
      <c r="G398" s="6684"/>
      <c r="H398" s="6684"/>
      <c r="I398" s="6684"/>
      <c r="J398" s="6691"/>
      <c r="K398" s="1978"/>
    </row>
    <row r="399" spans="1:11">
      <c r="A399" s="554"/>
      <c r="B399" s="6627"/>
      <c r="C399" s="532"/>
      <c r="D399" s="576"/>
      <c r="E399" s="582"/>
      <c r="F399" s="577"/>
      <c r="G399" s="577"/>
      <c r="H399" s="600"/>
      <c r="I399" s="577"/>
      <c r="J399" s="604">
        <v>1800</v>
      </c>
      <c r="K399" s="1978">
        <f>K397+J399</f>
        <v>12862929</v>
      </c>
    </row>
    <row r="400" spans="1:11">
      <c r="A400" s="9515"/>
      <c r="B400" s="6621"/>
      <c r="C400" s="556" t="s">
        <v>869</v>
      </c>
      <c r="D400" s="6679" t="s">
        <v>1121</v>
      </c>
      <c r="E400" s="6692" t="s">
        <v>43</v>
      </c>
      <c r="F400" s="6623"/>
      <c r="G400" s="6631">
        <v>80912</v>
      </c>
      <c r="H400" s="6623"/>
      <c r="I400" s="6623"/>
      <c r="J400" s="6637"/>
      <c r="K400" s="1977">
        <f>K399-G400</f>
        <v>12782017</v>
      </c>
    </row>
    <row r="401" spans="1:11">
      <c r="A401" s="9516"/>
      <c r="B401" s="6622"/>
      <c r="C401" s="555" t="s">
        <v>2433</v>
      </c>
      <c r="D401" s="6680" t="s">
        <v>1878</v>
      </c>
      <c r="E401" s="6693"/>
      <c r="F401" s="6624"/>
      <c r="G401" s="6632"/>
      <c r="H401" s="6624"/>
      <c r="I401" s="6624"/>
      <c r="J401" s="6638"/>
      <c r="K401" s="1978"/>
    </row>
    <row r="402" spans="1:11">
      <c r="A402" s="554"/>
      <c r="B402" s="6622"/>
      <c r="C402" s="532"/>
      <c r="D402" s="576"/>
      <c r="E402" s="582"/>
      <c r="F402" s="577"/>
      <c r="G402" s="577"/>
      <c r="H402" s="600"/>
      <c r="I402" s="577"/>
      <c r="J402" s="604">
        <v>1650</v>
      </c>
      <c r="K402" s="1978">
        <f>K400+J402</f>
        <v>12783667</v>
      </c>
    </row>
    <row r="403" spans="1:11">
      <c r="A403" s="9515"/>
      <c r="B403" s="6621"/>
      <c r="C403" s="556" t="s">
        <v>1710</v>
      </c>
      <c r="D403" s="485"/>
      <c r="E403" s="6681"/>
      <c r="F403" s="6689"/>
      <c r="G403" s="6683"/>
      <c r="H403" s="6683"/>
      <c r="I403" s="6683">
        <v>53140</v>
      </c>
      <c r="J403" s="595"/>
      <c r="K403" s="1977">
        <f>K402-I403</f>
        <v>12730527</v>
      </c>
    </row>
    <row r="404" spans="1:11">
      <c r="A404" s="9516"/>
      <c r="B404" s="6622"/>
      <c r="C404" s="555" t="s">
        <v>2333</v>
      </c>
      <c r="D404" s="486"/>
      <c r="E404" s="6682"/>
      <c r="F404" s="6684"/>
      <c r="G404" s="6684"/>
      <c r="H404" s="6684"/>
      <c r="I404" s="6684"/>
      <c r="J404" s="559"/>
      <c r="K404" s="1978"/>
    </row>
    <row r="405" spans="1:11">
      <c r="A405" s="554"/>
      <c r="B405" s="6627"/>
      <c r="C405" s="532"/>
      <c r="D405" s="576"/>
      <c r="E405" s="582"/>
      <c r="F405" s="575"/>
      <c r="G405" s="577"/>
      <c r="H405" s="600"/>
      <c r="I405" s="577"/>
      <c r="J405" s="585">
        <v>1500</v>
      </c>
      <c r="K405" s="1978">
        <f>K403+J405</f>
        <v>12732027</v>
      </c>
    </row>
    <row r="406" spans="1:11">
      <c r="A406" s="9515"/>
      <c r="B406" s="6621"/>
      <c r="C406" s="457" t="s">
        <v>781</v>
      </c>
      <c r="D406" s="6679" t="s">
        <v>1845</v>
      </c>
      <c r="E406" s="6681"/>
      <c r="F406" s="6683"/>
      <c r="G406" s="6683"/>
      <c r="H406" s="537"/>
      <c r="I406" s="6683">
        <v>31340</v>
      </c>
      <c r="J406" s="595"/>
      <c r="K406" s="1977">
        <f>K405-I406</f>
        <v>12700687</v>
      </c>
    </row>
    <row r="407" spans="1:11">
      <c r="A407" s="9516"/>
      <c r="B407" s="6622"/>
      <c r="C407" s="461" t="s">
        <v>2303</v>
      </c>
      <c r="D407" s="6680"/>
      <c r="E407" s="6682"/>
      <c r="F407" s="6684"/>
      <c r="G407" s="6684"/>
      <c r="H407" s="515"/>
      <c r="I407" s="6684"/>
      <c r="J407" s="559"/>
      <c r="K407" s="1978"/>
    </row>
    <row r="408" spans="1:11">
      <c r="A408" s="554"/>
      <c r="B408" s="6622"/>
      <c r="C408" s="532"/>
      <c r="D408" s="576"/>
      <c r="E408" s="582"/>
      <c r="F408" s="577"/>
      <c r="G408" s="577"/>
      <c r="H408" s="600"/>
      <c r="I408" s="577"/>
      <c r="J408" s="604">
        <v>1500</v>
      </c>
      <c r="K408" s="1978">
        <f>K406+J408</f>
        <v>12702187</v>
      </c>
    </row>
    <row r="409" spans="1:11">
      <c r="A409" s="9515"/>
      <c r="B409" s="6621"/>
      <c r="C409" s="457" t="s">
        <v>781</v>
      </c>
      <c r="D409" s="6679" t="s">
        <v>1845</v>
      </c>
      <c r="E409" s="6681"/>
      <c r="F409" s="6683"/>
      <c r="G409" s="6683"/>
      <c r="H409" s="537"/>
      <c r="I409" s="6683">
        <v>117640</v>
      </c>
      <c r="J409" s="595"/>
      <c r="K409" s="1977">
        <f>K408-I409</f>
        <v>12584547</v>
      </c>
    </row>
    <row r="410" spans="1:11">
      <c r="A410" s="9516"/>
      <c r="B410" s="6622"/>
      <c r="C410" s="461" t="s">
        <v>2297</v>
      </c>
      <c r="D410" s="6680"/>
      <c r="E410" s="6682"/>
      <c r="F410" s="6684"/>
      <c r="G410" s="6684"/>
      <c r="H410" s="515"/>
      <c r="I410" s="6684"/>
      <c r="J410" s="559"/>
      <c r="K410" s="1978"/>
    </row>
    <row r="411" spans="1:11">
      <c r="A411" s="554"/>
      <c r="B411" s="6627"/>
      <c r="C411" s="532"/>
      <c r="D411" s="576"/>
      <c r="E411" s="582"/>
      <c r="F411" s="577"/>
      <c r="G411" s="577"/>
      <c r="H411" s="600"/>
      <c r="I411" s="577"/>
      <c r="J411" s="604">
        <v>1500</v>
      </c>
      <c r="K411" s="1978">
        <f>K409+J411</f>
        <v>12586047</v>
      </c>
    </row>
    <row r="412" spans="1:11">
      <c r="A412" s="9515"/>
      <c r="B412" s="6621" t="s">
        <v>2434</v>
      </c>
      <c r="C412" s="665" t="s">
        <v>815</v>
      </c>
      <c r="D412" s="6703" t="s">
        <v>1892</v>
      </c>
      <c r="E412" s="6704" t="s">
        <v>1894</v>
      </c>
      <c r="F412" s="6705"/>
      <c r="G412" s="6694"/>
      <c r="H412" s="1975"/>
      <c r="I412" s="1975">
        <v>194244</v>
      </c>
      <c r="J412" s="595"/>
      <c r="K412" s="1977">
        <f>K411-I412</f>
        <v>12391803</v>
      </c>
    </row>
    <row r="413" spans="1:11">
      <c r="A413" s="9516"/>
      <c r="B413" s="6622"/>
      <c r="C413" s="538" t="s">
        <v>1896</v>
      </c>
      <c r="D413" s="6699" t="s">
        <v>1893</v>
      </c>
      <c r="E413" s="6697"/>
      <c r="F413" s="6695"/>
      <c r="G413" s="6695"/>
      <c r="H413" s="1976"/>
      <c r="I413" s="1976"/>
      <c r="J413" s="595"/>
      <c r="K413" s="1978"/>
    </row>
    <row r="414" spans="1:11">
      <c r="A414" s="554"/>
      <c r="B414" s="6622"/>
      <c r="C414" s="528"/>
      <c r="D414" s="576"/>
      <c r="E414" s="582"/>
      <c r="F414" s="577"/>
      <c r="G414" s="577"/>
      <c r="H414" s="2034"/>
      <c r="I414" s="2034"/>
      <c r="J414" s="585">
        <v>1800</v>
      </c>
      <c r="K414" s="1978">
        <f>K412+J414</f>
        <v>12393603</v>
      </c>
    </row>
    <row r="415" spans="1:11">
      <c r="A415" s="9515"/>
      <c r="B415" s="6621"/>
      <c r="C415" s="499" t="s">
        <v>781</v>
      </c>
      <c r="D415" s="6703" t="s">
        <v>1892</v>
      </c>
      <c r="E415" s="6704" t="s">
        <v>1894</v>
      </c>
      <c r="F415" s="6700"/>
      <c r="G415" s="6700"/>
      <c r="H415" s="1975"/>
      <c r="I415" s="1975">
        <v>20390</v>
      </c>
      <c r="J415" s="595"/>
      <c r="K415" s="1977">
        <f>K414-I415</f>
        <v>12373213</v>
      </c>
    </row>
    <row r="416" spans="1:11">
      <c r="A416" s="9516"/>
      <c r="B416" s="6622"/>
      <c r="C416" s="477" t="s">
        <v>1897</v>
      </c>
      <c r="D416" s="6699" t="s">
        <v>1893</v>
      </c>
      <c r="E416" s="6697"/>
      <c r="F416" s="6701"/>
      <c r="G416" s="6701"/>
      <c r="H416" s="1976"/>
      <c r="I416" s="1976"/>
      <c r="J416" s="595"/>
      <c r="K416" s="1978"/>
    </row>
    <row r="417" spans="1:11">
      <c r="A417" s="554"/>
      <c r="B417" s="6622"/>
      <c r="C417" s="532"/>
      <c r="D417" s="576"/>
      <c r="E417" s="582"/>
      <c r="F417" s="577"/>
      <c r="G417" s="577"/>
      <c r="H417" s="2034"/>
      <c r="I417" s="2034"/>
      <c r="J417" s="585">
        <v>1500</v>
      </c>
      <c r="K417" s="1978">
        <f>K415+J417</f>
        <v>12374713</v>
      </c>
    </row>
    <row r="418" spans="1:11">
      <c r="A418" s="9515"/>
      <c r="B418" s="6621"/>
      <c r="C418" s="499" t="s">
        <v>781</v>
      </c>
      <c r="D418" s="6703" t="s">
        <v>1892</v>
      </c>
      <c r="E418" s="6704" t="s">
        <v>1894</v>
      </c>
      <c r="F418" s="6694"/>
      <c r="G418" s="6694"/>
      <c r="H418" s="1975"/>
      <c r="I418" s="1975">
        <v>42140</v>
      </c>
      <c r="J418" s="595"/>
      <c r="K418" s="1977">
        <f>K417-I418</f>
        <v>12332573</v>
      </c>
    </row>
    <row r="419" spans="1:11">
      <c r="A419" s="9516"/>
      <c r="B419" s="6622"/>
      <c r="C419" s="477" t="s">
        <v>1898</v>
      </c>
      <c r="D419" s="6699" t="s">
        <v>1893</v>
      </c>
      <c r="E419" s="6697"/>
      <c r="F419" s="6695"/>
      <c r="G419" s="6695"/>
      <c r="H419" s="1976"/>
      <c r="I419" s="1976"/>
      <c r="J419" s="595"/>
      <c r="K419" s="1978"/>
    </row>
    <row r="420" spans="1:11">
      <c r="A420" s="554"/>
      <c r="B420" s="6627"/>
      <c r="C420" s="532"/>
      <c r="D420" s="576"/>
      <c r="E420" s="582"/>
      <c r="F420" s="577"/>
      <c r="G420" s="577"/>
      <c r="H420" s="2034"/>
      <c r="I420" s="2034"/>
      <c r="J420" s="585">
        <v>1500</v>
      </c>
      <c r="K420" s="1978">
        <f>K418+J420</f>
        <v>12334073</v>
      </c>
    </row>
    <row r="421" spans="1:11">
      <c r="A421" s="9515"/>
      <c r="B421" s="6621"/>
      <c r="C421" s="556" t="s">
        <v>869</v>
      </c>
      <c r="D421" s="6703" t="s">
        <v>1892</v>
      </c>
      <c r="E421" s="6704" t="s">
        <v>1894</v>
      </c>
      <c r="F421" s="6694"/>
      <c r="G421" s="6694"/>
      <c r="H421" s="1960"/>
      <c r="I421" s="1960">
        <v>56412</v>
      </c>
      <c r="J421" s="6706"/>
      <c r="K421" s="1977">
        <f>K420-I421</f>
        <v>12277661</v>
      </c>
    </row>
    <row r="422" spans="1:11">
      <c r="A422" s="9516"/>
      <c r="B422" s="6622"/>
      <c r="C422" s="555" t="s">
        <v>1903</v>
      </c>
      <c r="D422" s="6699" t="s">
        <v>1893</v>
      </c>
      <c r="E422" s="6697"/>
      <c r="F422" s="6695"/>
      <c r="G422" s="6695"/>
      <c r="H422" s="1961"/>
      <c r="I422" s="1961"/>
      <c r="J422" s="6707"/>
      <c r="K422" s="1978"/>
    </row>
    <row r="423" spans="1:11">
      <c r="A423" s="554"/>
      <c r="B423" s="6622"/>
      <c r="C423" s="532"/>
      <c r="D423" s="576"/>
      <c r="E423" s="582"/>
      <c r="F423" s="600"/>
      <c r="G423" s="600"/>
      <c r="H423" s="600"/>
      <c r="I423" s="600"/>
      <c r="J423" s="585">
        <v>1650</v>
      </c>
      <c r="K423" s="2195">
        <f>K421+J423</f>
        <v>12279311</v>
      </c>
    </row>
    <row r="424" spans="1:11">
      <c r="A424" s="9515"/>
      <c r="B424" s="6621"/>
      <c r="C424" s="556" t="s">
        <v>869</v>
      </c>
      <c r="D424" s="6703" t="s">
        <v>1892</v>
      </c>
      <c r="E424" s="6704" t="s">
        <v>1894</v>
      </c>
      <c r="F424" s="6705"/>
      <c r="G424" s="6694"/>
      <c r="H424" s="6694"/>
      <c r="I424" s="6694">
        <v>42160</v>
      </c>
      <c r="J424" s="923"/>
      <c r="K424" s="6651">
        <f>K423-I424</f>
        <v>12237151</v>
      </c>
    </row>
    <row r="425" spans="1:11">
      <c r="A425" s="9516"/>
      <c r="B425" s="6622"/>
      <c r="C425" s="555" t="s">
        <v>1904</v>
      </c>
      <c r="D425" s="6699" t="s">
        <v>1893</v>
      </c>
      <c r="E425" s="6697"/>
      <c r="F425" s="6695"/>
      <c r="G425" s="6695"/>
      <c r="H425" s="6695"/>
      <c r="I425" s="6695"/>
      <c r="J425" s="460"/>
      <c r="K425" s="6633"/>
    </row>
    <row r="426" spans="1:11">
      <c r="A426" s="554"/>
      <c r="B426" s="6627"/>
      <c r="C426" s="532"/>
      <c r="D426" s="528"/>
      <c r="E426" s="584"/>
      <c r="F426" s="577"/>
      <c r="G426" s="577"/>
      <c r="H426" s="600"/>
      <c r="I426" s="600"/>
      <c r="J426" s="585">
        <v>1650</v>
      </c>
      <c r="K426" s="1978">
        <f>K424+J426</f>
        <v>12238801</v>
      </c>
    </row>
    <row r="427" spans="1:11">
      <c r="A427" s="9515"/>
      <c r="B427" s="6621"/>
      <c r="C427" s="556" t="s">
        <v>1109</v>
      </c>
      <c r="D427" s="6698" t="s">
        <v>1112</v>
      </c>
      <c r="E427" s="974" t="s">
        <v>1114</v>
      </c>
      <c r="F427" s="6694"/>
      <c r="G427" s="6694">
        <v>502500</v>
      </c>
      <c r="H427" s="537"/>
      <c r="I427" s="1975"/>
      <c r="J427" s="595"/>
      <c r="K427" s="1977">
        <f>K426-G427</f>
        <v>11736301</v>
      </c>
    </row>
    <row r="428" spans="1:11">
      <c r="A428" s="9516"/>
      <c r="B428" s="6622"/>
      <c r="C428" s="555" t="s">
        <v>1111</v>
      </c>
      <c r="D428" s="6699" t="s">
        <v>1113</v>
      </c>
      <c r="E428" s="6702"/>
      <c r="F428" s="6695"/>
      <c r="G428" s="6695"/>
      <c r="H428" s="515"/>
      <c r="I428" s="1976"/>
      <c r="J428" s="595"/>
      <c r="K428" s="1978"/>
    </row>
    <row r="429" spans="1:11">
      <c r="A429" s="554"/>
      <c r="B429" s="6622"/>
      <c r="C429" s="532"/>
      <c r="D429" s="576"/>
      <c r="E429" s="582"/>
      <c r="F429" s="575"/>
      <c r="G429" s="575"/>
      <c r="H429" s="586"/>
      <c r="I429" s="2196"/>
      <c r="J429" s="585">
        <v>1800</v>
      </c>
      <c r="K429" s="2035">
        <f>K427+J429</f>
        <v>11738101</v>
      </c>
    </row>
    <row r="430" spans="1:11">
      <c r="A430" s="9515"/>
      <c r="B430" s="6621"/>
      <c r="C430" s="556" t="s">
        <v>1109</v>
      </c>
      <c r="D430" s="6698" t="s">
        <v>1591</v>
      </c>
      <c r="E430" s="6696" t="s">
        <v>1601</v>
      </c>
      <c r="F430" s="6694"/>
      <c r="G430" s="6694">
        <v>502500</v>
      </c>
      <c r="H430" s="6694"/>
      <c r="I430" s="6694"/>
      <c r="J430" s="6706"/>
      <c r="K430" s="1977">
        <f>K429-G430</f>
        <v>11235601</v>
      </c>
    </row>
    <row r="431" spans="1:11">
      <c r="A431" s="9516"/>
      <c r="B431" s="6622"/>
      <c r="C431" s="555" t="s">
        <v>1590</v>
      </c>
      <c r="D431" s="6699" t="s">
        <v>956</v>
      </c>
      <c r="E431" s="533"/>
      <c r="F431" s="6695"/>
      <c r="G431" s="6695"/>
      <c r="H431" s="6695"/>
      <c r="I431" s="6695"/>
      <c r="J431" s="6707"/>
      <c r="K431" s="1978"/>
    </row>
    <row r="432" spans="1:11">
      <c r="A432" s="554"/>
      <c r="B432" s="6622"/>
      <c r="C432" s="532"/>
      <c r="D432" s="576"/>
      <c r="E432" s="582"/>
      <c r="F432" s="575"/>
      <c r="G432" s="575"/>
      <c r="H432" s="586"/>
      <c r="I432" s="575"/>
      <c r="J432" s="604">
        <v>1800</v>
      </c>
      <c r="K432" s="1978">
        <f>K430+J432</f>
        <v>11237401</v>
      </c>
    </row>
    <row r="433" spans="1:11">
      <c r="A433" s="9515"/>
      <c r="B433" s="6621"/>
      <c r="C433" s="517" t="s">
        <v>2212</v>
      </c>
      <c r="D433" s="518" t="s">
        <v>568</v>
      </c>
      <c r="E433" s="6696" t="s">
        <v>715</v>
      </c>
      <c r="F433" s="6694"/>
      <c r="G433" s="6700">
        <v>254474</v>
      </c>
      <c r="H433" s="6694"/>
      <c r="I433" s="6694"/>
      <c r="J433" s="6706"/>
      <c r="K433" s="1977">
        <f>K432-G433</f>
        <v>10982927</v>
      </c>
    </row>
    <row r="434" spans="1:11">
      <c r="A434" s="9516"/>
      <c r="B434" s="6622"/>
      <c r="C434" s="555" t="s">
        <v>2309</v>
      </c>
      <c r="D434" s="519" t="s">
        <v>250</v>
      </c>
      <c r="E434" s="6697"/>
      <c r="F434" s="6695"/>
      <c r="G434" s="6701"/>
      <c r="H434" s="6695"/>
      <c r="I434" s="6695"/>
      <c r="J434" s="6707"/>
      <c r="K434" s="1978"/>
    </row>
    <row r="435" spans="1:11">
      <c r="A435" s="554"/>
      <c r="B435" s="6627"/>
      <c r="C435" s="532"/>
      <c r="D435" s="576"/>
      <c r="E435" s="582"/>
      <c r="F435" s="577"/>
      <c r="G435" s="577"/>
      <c r="H435" s="600"/>
      <c r="I435" s="577"/>
      <c r="J435" s="604">
        <v>700</v>
      </c>
      <c r="K435" s="1978">
        <f>K433+J435</f>
        <v>10983627</v>
      </c>
    </row>
    <row r="436" spans="1:11">
      <c r="A436" s="9515"/>
      <c r="B436" s="6621" t="s">
        <v>2435</v>
      </c>
      <c r="C436" s="545" t="s">
        <v>2398</v>
      </c>
      <c r="D436" s="518"/>
      <c r="E436" s="6708"/>
      <c r="F436" s="6710"/>
      <c r="G436" s="6710"/>
      <c r="H436" s="537"/>
      <c r="I436" s="1975">
        <v>70640</v>
      </c>
      <c r="J436" s="464"/>
      <c r="K436" s="2032">
        <f>K435-I436</f>
        <v>10912987</v>
      </c>
    </row>
    <row r="437" spans="1:11">
      <c r="A437" s="9516"/>
      <c r="B437" s="6622"/>
      <c r="C437" s="553" t="s">
        <v>2399</v>
      </c>
      <c r="D437" s="519"/>
      <c r="E437" s="6709"/>
      <c r="F437" s="6711"/>
      <c r="G437" s="6711"/>
      <c r="H437" s="515"/>
      <c r="I437" s="1976"/>
      <c r="J437" s="559"/>
      <c r="K437" s="1978"/>
    </row>
    <row r="438" spans="1:11">
      <c r="A438" s="554"/>
      <c r="B438" s="6622"/>
      <c r="C438" s="532"/>
      <c r="D438" s="576"/>
      <c r="E438" s="582"/>
      <c r="F438" s="577"/>
      <c r="G438" s="577"/>
      <c r="H438" s="600"/>
      <c r="I438" s="577"/>
      <c r="J438" s="585">
        <v>1500</v>
      </c>
      <c r="K438" s="1978">
        <f>K436+J438</f>
        <v>10914487</v>
      </c>
    </row>
    <row r="439" spans="1:11">
      <c r="A439" s="9515"/>
      <c r="B439" s="6621"/>
      <c r="C439" s="545" t="s">
        <v>2398</v>
      </c>
      <c r="D439" s="518"/>
      <c r="E439" s="6708"/>
      <c r="F439" s="6710"/>
      <c r="G439" s="6710"/>
      <c r="H439" s="537"/>
      <c r="I439" s="1975">
        <v>39140</v>
      </c>
      <c r="J439" s="464"/>
      <c r="K439" s="1977">
        <f>K438-I439</f>
        <v>10875347</v>
      </c>
    </row>
    <row r="440" spans="1:11">
      <c r="A440" s="9516"/>
      <c r="B440" s="6622"/>
      <c r="C440" s="553" t="s">
        <v>2401</v>
      </c>
      <c r="D440" s="519"/>
      <c r="E440" s="6709"/>
      <c r="F440" s="6711"/>
      <c r="G440" s="6711"/>
      <c r="H440" s="515"/>
      <c r="I440" s="1976"/>
      <c r="J440" s="559"/>
      <c r="K440" s="1978"/>
    </row>
    <row r="441" spans="1:11">
      <c r="A441" s="554"/>
      <c r="B441" s="6622"/>
      <c r="C441" s="532"/>
      <c r="D441" s="576"/>
      <c r="E441" s="582"/>
      <c r="F441" s="577"/>
      <c r="G441" s="577"/>
      <c r="H441" s="600"/>
      <c r="I441" s="577"/>
      <c r="J441" s="585">
        <v>1500</v>
      </c>
      <c r="K441" s="2035">
        <f>K439+J441</f>
        <v>10876847</v>
      </c>
    </row>
    <row r="442" spans="1:11">
      <c r="A442" s="9515"/>
      <c r="B442" s="6621"/>
      <c r="C442" s="556" t="s">
        <v>591</v>
      </c>
      <c r="D442" s="6716"/>
      <c r="E442" s="6718"/>
      <c r="F442" s="6712">
        <v>25000000</v>
      </c>
      <c r="G442" s="6712"/>
      <c r="H442" s="6623"/>
      <c r="I442" s="6623"/>
      <c r="J442" s="595"/>
      <c r="K442" s="6652">
        <f>K441+F442</f>
        <v>35876847</v>
      </c>
    </row>
    <row r="443" spans="1:11">
      <c r="A443" s="9516"/>
      <c r="B443" s="6622"/>
      <c r="C443" s="555"/>
      <c r="D443" s="486"/>
      <c r="E443" s="6715"/>
      <c r="F443" s="6719"/>
      <c r="G443" s="6713"/>
      <c r="H443" s="6624"/>
      <c r="I443" s="6624"/>
      <c r="J443" s="595"/>
      <c r="K443" s="6653"/>
    </row>
    <row r="444" spans="1:11">
      <c r="A444" s="554"/>
      <c r="B444" s="6627"/>
      <c r="C444" s="532"/>
      <c r="D444" s="576"/>
      <c r="E444" s="582"/>
      <c r="F444" s="577"/>
      <c r="G444" s="577"/>
      <c r="H444" s="600"/>
      <c r="I444" s="577"/>
      <c r="J444" s="585"/>
      <c r="K444" s="6653"/>
    </row>
    <row r="445" spans="1:11">
      <c r="A445" s="9515"/>
      <c r="B445" s="6621" t="s">
        <v>2436</v>
      </c>
      <c r="C445" s="556" t="s">
        <v>781</v>
      </c>
      <c r="D445" s="6716" t="s">
        <v>1255</v>
      </c>
      <c r="E445" s="6714" t="s">
        <v>1256</v>
      </c>
      <c r="F445" s="6712"/>
      <c r="G445" s="6712"/>
      <c r="H445" s="537"/>
      <c r="I445" s="6712">
        <v>51340</v>
      </c>
      <c r="J445" s="595"/>
      <c r="K445" s="6652">
        <f>K442-I445</f>
        <v>35825507</v>
      </c>
    </row>
    <row r="446" spans="1:11">
      <c r="A446" s="9516"/>
      <c r="B446" s="6622"/>
      <c r="C446" s="555" t="s">
        <v>1161</v>
      </c>
      <c r="D446" s="6717" t="s">
        <v>746</v>
      </c>
      <c r="E446" s="6715"/>
      <c r="F446" s="6713"/>
      <c r="G446" s="6713"/>
      <c r="H446" s="515"/>
      <c r="I446" s="6713"/>
      <c r="J446" s="595"/>
      <c r="K446" s="6653"/>
    </row>
    <row r="447" spans="1:11">
      <c r="A447" s="554"/>
      <c r="B447" s="6627"/>
      <c r="C447" s="532"/>
      <c r="D447" s="576"/>
      <c r="E447" s="582"/>
      <c r="F447" s="577"/>
      <c r="G447" s="577"/>
      <c r="H447" s="600"/>
      <c r="I447" s="577"/>
      <c r="J447" s="585">
        <v>1500</v>
      </c>
      <c r="K447" s="6655">
        <f>K445+J447</f>
        <v>35827007</v>
      </c>
    </row>
    <row r="448" spans="1:11">
      <c r="A448" s="9515"/>
      <c r="B448" s="6621"/>
      <c r="C448" s="556" t="s">
        <v>781</v>
      </c>
      <c r="D448" s="6716" t="s">
        <v>1255</v>
      </c>
      <c r="E448" s="6714" t="s">
        <v>1256</v>
      </c>
      <c r="F448" s="6712"/>
      <c r="G448" s="6712"/>
      <c r="H448" s="537"/>
      <c r="I448" s="6712">
        <v>24140</v>
      </c>
      <c r="J448" s="595"/>
      <c r="K448" s="6652">
        <f>K447-I448</f>
        <v>35802867</v>
      </c>
    </row>
    <row r="449" spans="1:11">
      <c r="A449" s="9516"/>
      <c r="B449" s="6622"/>
      <c r="C449" s="555" t="s">
        <v>2200</v>
      </c>
      <c r="D449" s="6717" t="s">
        <v>746</v>
      </c>
      <c r="E449" s="6715"/>
      <c r="F449" s="6713"/>
      <c r="G449" s="6713"/>
      <c r="H449" s="515"/>
      <c r="I449" s="6713"/>
      <c r="J449" s="595"/>
      <c r="K449" s="6653"/>
    </row>
    <row r="450" spans="1:11">
      <c r="A450" s="554"/>
      <c r="B450" s="6627"/>
      <c r="C450" s="532"/>
      <c r="D450" s="576"/>
      <c r="E450" s="582"/>
      <c r="F450" s="577"/>
      <c r="G450" s="577"/>
      <c r="H450" s="600"/>
      <c r="I450" s="577"/>
      <c r="J450" s="585">
        <v>1500</v>
      </c>
      <c r="K450" s="6655">
        <f>K448+J450</f>
        <v>35804367</v>
      </c>
    </row>
    <row r="451" spans="1:11">
      <c r="A451" s="9515"/>
      <c r="B451" s="6621"/>
      <c r="C451" s="665" t="s">
        <v>815</v>
      </c>
      <c r="D451" s="6720" t="s">
        <v>2152</v>
      </c>
      <c r="E451" s="6721"/>
      <c r="F451" s="6722"/>
      <c r="G451" s="6712"/>
      <c r="H451" s="1975">
        <v>850125</v>
      </c>
      <c r="I451" s="1975"/>
      <c r="J451" s="595"/>
      <c r="K451" s="6652">
        <f>K450-H451</f>
        <v>34954242</v>
      </c>
    </row>
    <row r="452" spans="1:11">
      <c r="A452" s="9516"/>
      <c r="B452" s="6622"/>
      <c r="C452" s="538" t="s">
        <v>1954</v>
      </c>
      <c r="D452" s="6717"/>
      <c r="E452" s="6715"/>
      <c r="F452" s="6713"/>
      <c r="G452" s="6713"/>
      <c r="H452" s="1976"/>
      <c r="I452" s="1976"/>
      <c r="J452" s="595"/>
      <c r="K452" s="6653"/>
    </row>
    <row r="453" spans="1:11">
      <c r="A453" s="554"/>
      <c r="B453" s="6627"/>
      <c r="C453" s="528"/>
      <c r="D453" s="576"/>
      <c r="E453" s="582"/>
      <c r="F453" s="577"/>
      <c r="G453" s="577"/>
      <c r="H453" s="2034"/>
      <c r="I453" s="2034"/>
      <c r="J453" s="585">
        <v>1800</v>
      </c>
      <c r="K453" s="6653">
        <f>K451+J453</f>
        <v>34956042</v>
      </c>
    </row>
    <row r="454" spans="1:11">
      <c r="A454" s="9515"/>
      <c r="B454" s="6621"/>
      <c r="C454" s="457" t="s">
        <v>781</v>
      </c>
      <c r="D454" s="6716" t="s">
        <v>2152</v>
      </c>
      <c r="E454" s="1796"/>
      <c r="F454" s="6712"/>
      <c r="G454" s="1960"/>
      <c r="H454" s="537">
        <v>168390</v>
      </c>
      <c r="I454" s="6712"/>
      <c r="J454" s="595"/>
      <c r="K454" s="1977">
        <f>K453-H454</f>
        <v>34787652</v>
      </c>
    </row>
    <row r="455" spans="1:11">
      <c r="A455" s="9516"/>
      <c r="B455" s="6622"/>
      <c r="C455" s="3250" t="s">
        <v>1828</v>
      </c>
      <c r="D455" s="6720"/>
      <c r="E455" s="6721"/>
      <c r="F455" s="6722"/>
      <c r="G455" s="6722"/>
      <c r="H455" s="3253"/>
      <c r="I455" s="6722"/>
      <c r="J455" s="595"/>
      <c r="K455" s="1978"/>
    </row>
    <row r="456" spans="1:11">
      <c r="A456" s="554"/>
      <c r="B456" s="6627"/>
      <c r="C456" s="532"/>
      <c r="D456" s="576"/>
      <c r="E456" s="582"/>
      <c r="F456" s="575"/>
      <c r="G456" s="575"/>
      <c r="H456" s="2200"/>
      <c r="I456" s="575"/>
      <c r="J456" s="585">
        <v>1500</v>
      </c>
      <c r="K456" s="6653">
        <f>K454+J456</f>
        <v>34789152</v>
      </c>
    </row>
    <row r="457" spans="1:11">
      <c r="A457" s="9515"/>
      <c r="B457" s="6621" t="s">
        <v>2437</v>
      </c>
      <c r="C457" s="457" t="s">
        <v>781</v>
      </c>
      <c r="D457" s="6723" t="s">
        <v>1845</v>
      </c>
      <c r="E457" s="6725"/>
      <c r="F457" s="6727"/>
      <c r="G457" s="6727"/>
      <c r="H457" s="537"/>
      <c r="I457" s="6727">
        <v>177640</v>
      </c>
      <c r="J457" s="595"/>
      <c r="K457" s="6652">
        <f>K456-I457</f>
        <v>34611512</v>
      </c>
    </row>
    <row r="458" spans="1:11">
      <c r="A458" s="9516"/>
      <c r="B458" s="6622"/>
      <c r="C458" s="461" t="s">
        <v>1061</v>
      </c>
      <c r="D458" s="6724"/>
      <c r="E458" s="6726"/>
      <c r="F458" s="6728"/>
      <c r="G458" s="6728"/>
      <c r="H458" s="515"/>
      <c r="I458" s="6728"/>
      <c r="J458" s="559"/>
      <c r="K458" s="6653"/>
    </row>
    <row r="459" spans="1:11">
      <c r="A459" s="554"/>
      <c r="B459" s="6622"/>
      <c r="C459" s="532"/>
      <c r="D459" s="576"/>
      <c r="E459" s="582"/>
      <c r="F459" s="577"/>
      <c r="G459" s="577"/>
      <c r="H459" s="600"/>
      <c r="I459" s="577"/>
      <c r="J459" s="604">
        <v>1500</v>
      </c>
      <c r="K459" s="6653">
        <f>K457+J459</f>
        <v>34613012</v>
      </c>
    </row>
    <row r="460" spans="1:11">
      <c r="A460" s="9515"/>
      <c r="B460" s="6621"/>
      <c r="C460" s="556" t="s">
        <v>796</v>
      </c>
      <c r="D460" s="6723" t="s">
        <v>1845</v>
      </c>
      <c r="E460" s="6725"/>
      <c r="F460" s="6727"/>
      <c r="G460" s="6727"/>
      <c r="H460" s="6727"/>
      <c r="I460" s="6727">
        <v>41300</v>
      </c>
      <c r="J460" s="595"/>
      <c r="K460" s="6652">
        <f>K459-I460</f>
        <v>34571712</v>
      </c>
    </row>
    <row r="461" spans="1:11">
      <c r="A461" s="9516"/>
      <c r="B461" s="6622"/>
      <c r="C461" s="555" t="s">
        <v>1062</v>
      </c>
      <c r="D461" s="6724"/>
      <c r="E461" s="6726"/>
      <c r="F461" s="6728"/>
      <c r="G461" s="6728"/>
      <c r="H461" s="6728"/>
      <c r="I461" s="6728"/>
      <c r="J461" s="595"/>
      <c r="K461" s="6653"/>
    </row>
    <row r="462" spans="1:11">
      <c r="A462" s="554"/>
      <c r="B462" s="6627"/>
      <c r="C462" s="532"/>
      <c r="D462" s="576"/>
      <c r="E462" s="582"/>
      <c r="F462" s="577"/>
      <c r="G462" s="577"/>
      <c r="H462" s="600"/>
      <c r="I462" s="577"/>
      <c r="J462" s="585">
        <v>750</v>
      </c>
      <c r="K462" s="6653">
        <f>K460+J462</f>
        <v>34572462</v>
      </c>
    </row>
    <row r="463" spans="1:11">
      <c r="A463" s="9515"/>
      <c r="B463" s="6621" t="s">
        <v>2438</v>
      </c>
      <c r="C463" s="457" t="s">
        <v>1109</v>
      </c>
      <c r="D463" s="6736" t="s">
        <v>1580</v>
      </c>
      <c r="E463" s="459" t="s">
        <v>1600</v>
      </c>
      <c r="F463" s="6729"/>
      <c r="G463" s="6734">
        <v>502500</v>
      </c>
      <c r="H463" s="6731"/>
      <c r="I463" s="6729"/>
      <c r="J463" s="534"/>
      <c r="K463" s="6652">
        <f>K462-G463</f>
        <v>34069962</v>
      </c>
    </row>
    <row r="464" spans="1:11">
      <c r="A464" s="9516"/>
      <c r="B464" s="6622"/>
      <c r="C464" s="461" t="s">
        <v>1579</v>
      </c>
      <c r="D464" s="6737" t="s">
        <v>38</v>
      </c>
      <c r="E464" s="6733"/>
      <c r="F464" s="6730"/>
      <c r="G464" s="6735"/>
      <c r="H464" s="6732"/>
      <c r="I464" s="6730"/>
      <c r="J464" s="537"/>
      <c r="K464" s="6653"/>
    </row>
    <row r="465" spans="1:11">
      <c r="A465" s="554"/>
      <c r="B465" s="6622"/>
      <c r="C465" s="2722"/>
      <c r="D465" s="891"/>
      <c r="E465" s="891"/>
      <c r="F465" s="586"/>
      <c r="G465" s="588"/>
      <c r="H465" s="586"/>
      <c r="I465" s="586"/>
      <c r="J465" s="585">
        <v>1800</v>
      </c>
      <c r="K465" s="6655">
        <f>K463+J465</f>
        <v>34071762</v>
      </c>
    </row>
    <row r="466" spans="1:11">
      <c r="A466" s="9515"/>
      <c r="B466" s="6621" t="s">
        <v>2439</v>
      </c>
      <c r="C466" s="474" t="s">
        <v>781</v>
      </c>
      <c r="D466" s="6738" t="s">
        <v>2340</v>
      </c>
      <c r="E466" s="9741" t="s">
        <v>2341</v>
      </c>
      <c r="F466" s="6741"/>
      <c r="G466" s="6741"/>
      <c r="H466" s="6741"/>
      <c r="I466" s="6741">
        <v>97640</v>
      </c>
      <c r="J466" s="464"/>
      <c r="K466" s="6652">
        <f>K465-I466</f>
        <v>33974122</v>
      </c>
    </row>
    <row r="467" spans="1:11">
      <c r="A467" s="9516"/>
      <c r="B467" s="6622"/>
      <c r="C467" s="477" t="s">
        <v>1238</v>
      </c>
      <c r="D467" s="6739" t="s">
        <v>38</v>
      </c>
      <c r="E467" s="9499"/>
      <c r="F467" s="6742"/>
      <c r="G467" s="6742"/>
      <c r="H467" s="6742"/>
      <c r="I467" s="6742"/>
      <c r="J467" s="559"/>
      <c r="K467" s="6653"/>
    </row>
    <row r="468" spans="1:11">
      <c r="A468" s="554"/>
      <c r="B468" s="6627"/>
      <c r="C468" s="532"/>
      <c r="D468" s="576"/>
      <c r="E468" s="582"/>
      <c r="F468" s="577"/>
      <c r="G468" s="577"/>
      <c r="H468" s="600"/>
      <c r="I468" s="577"/>
      <c r="J468" s="585">
        <v>1500</v>
      </c>
      <c r="K468" s="6653">
        <f>K466+J468</f>
        <v>33975622</v>
      </c>
    </row>
    <row r="469" spans="1:11">
      <c r="A469" s="9515"/>
      <c r="B469" s="6621"/>
      <c r="C469" s="474" t="s">
        <v>781</v>
      </c>
      <c r="D469" s="6738" t="s">
        <v>2340</v>
      </c>
      <c r="E469" s="9741" t="s">
        <v>2341</v>
      </c>
      <c r="F469" s="6741"/>
      <c r="G469" s="6741"/>
      <c r="H469" s="537"/>
      <c r="I469" s="6741">
        <v>261640</v>
      </c>
      <c r="J469" s="595"/>
      <c r="K469" s="6652">
        <f>K468-I469</f>
        <v>33713982</v>
      </c>
    </row>
    <row r="470" spans="1:11">
      <c r="A470" s="9516"/>
      <c r="B470" s="6622"/>
      <c r="C470" s="477" t="s">
        <v>1239</v>
      </c>
      <c r="D470" s="6739" t="s">
        <v>38</v>
      </c>
      <c r="E470" s="9499"/>
      <c r="F470" s="6742"/>
      <c r="G470" s="6742"/>
      <c r="H470" s="515"/>
      <c r="I470" s="6742"/>
      <c r="J470" s="595"/>
      <c r="K470" s="6653"/>
    </row>
    <row r="471" spans="1:11">
      <c r="A471" s="554"/>
      <c r="B471" s="6627"/>
      <c r="C471" s="532"/>
      <c r="D471" s="576"/>
      <c r="E471" s="582"/>
      <c r="F471" s="577"/>
      <c r="G471" s="577"/>
      <c r="H471" s="600"/>
      <c r="I471" s="577"/>
      <c r="J471" s="585">
        <v>1500</v>
      </c>
      <c r="K471" s="6653">
        <f>K469+J471</f>
        <v>33715482</v>
      </c>
    </row>
    <row r="472" spans="1:11">
      <c r="A472" s="9515"/>
      <c r="B472" s="6621"/>
      <c r="C472" s="545" t="s">
        <v>1109</v>
      </c>
      <c r="D472" s="6744" t="s">
        <v>1745</v>
      </c>
      <c r="E472" s="974" t="s">
        <v>1746</v>
      </c>
      <c r="F472" s="6741"/>
      <c r="G472" s="6741">
        <v>502500</v>
      </c>
      <c r="H472" s="537"/>
      <c r="I472" s="9492"/>
      <c r="J472" s="595"/>
      <c r="K472" s="6652">
        <f>K471-G472</f>
        <v>33212982</v>
      </c>
    </row>
    <row r="473" spans="1:11">
      <c r="A473" s="9516"/>
      <c r="B473" s="6622"/>
      <c r="C473" s="538" t="s">
        <v>1501</v>
      </c>
      <c r="D473" s="6739" t="s">
        <v>38</v>
      </c>
      <c r="E473" s="6740"/>
      <c r="F473" s="6742"/>
      <c r="G473" s="6742"/>
      <c r="H473" s="515"/>
      <c r="I473" s="9493"/>
      <c r="J473" s="559"/>
      <c r="K473" s="6653"/>
    </row>
    <row r="474" spans="1:11">
      <c r="A474" s="554"/>
      <c r="B474" s="6627"/>
      <c r="C474" s="532"/>
      <c r="D474" s="576"/>
      <c r="E474" s="582"/>
      <c r="F474" s="577"/>
      <c r="G474" s="577"/>
      <c r="H474" s="600"/>
      <c r="I474" s="577"/>
      <c r="J474" s="604">
        <v>1800</v>
      </c>
      <c r="K474" s="6655">
        <f>K472+J474</f>
        <v>33214782</v>
      </c>
    </row>
    <row r="475" spans="1:11">
      <c r="A475" s="9515"/>
      <c r="B475" s="6621"/>
      <c r="C475" s="665" t="s">
        <v>815</v>
      </c>
      <c r="D475" s="6744" t="s">
        <v>2441</v>
      </c>
      <c r="E475" s="6745"/>
      <c r="F475" s="6743"/>
      <c r="G475" s="6741"/>
      <c r="H475" s="1975"/>
      <c r="I475" s="1975">
        <v>141951</v>
      </c>
      <c r="J475" s="595"/>
      <c r="K475" s="6652">
        <f>K474-I475</f>
        <v>33072831</v>
      </c>
    </row>
    <row r="476" spans="1:11">
      <c r="A476" s="9516"/>
      <c r="B476" s="6622"/>
      <c r="C476" s="538" t="s">
        <v>2440</v>
      </c>
      <c r="D476" s="6739"/>
      <c r="E476" s="6740"/>
      <c r="F476" s="6742"/>
      <c r="G476" s="6742"/>
      <c r="H476" s="1976"/>
      <c r="I476" s="1976"/>
      <c r="J476" s="595"/>
      <c r="K476" s="6653"/>
    </row>
    <row r="477" spans="1:11">
      <c r="A477" s="554"/>
      <c r="B477" s="6627"/>
      <c r="C477" s="528"/>
      <c r="D477" s="576"/>
      <c r="E477" s="582"/>
      <c r="F477" s="577"/>
      <c r="G477" s="577"/>
      <c r="H477" s="2034"/>
      <c r="I477" s="2034"/>
      <c r="J477" s="585">
        <v>1800</v>
      </c>
      <c r="K477" s="6653">
        <f>K475+J477</f>
        <v>33074631</v>
      </c>
    </row>
    <row r="478" spans="1:11">
      <c r="A478" s="9515"/>
      <c r="B478" s="6749" t="s">
        <v>2442</v>
      </c>
      <c r="C478" s="556" t="s">
        <v>591</v>
      </c>
      <c r="D478" s="6751"/>
      <c r="E478" s="6753"/>
      <c r="F478" s="6746">
        <v>25000000</v>
      </c>
      <c r="G478" s="6746"/>
      <c r="H478" s="6746"/>
      <c r="I478" s="6746"/>
      <c r="J478" s="6761"/>
      <c r="K478" s="6652">
        <f>K477+F478</f>
        <v>58074631</v>
      </c>
    </row>
    <row r="479" spans="1:11">
      <c r="A479" s="9516"/>
      <c r="B479" s="6750"/>
      <c r="C479" s="555"/>
      <c r="D479" s="486"/>
      <c r="E479" s="6750"/>
      <c r="F479" s="6755"/>
      <c r="G479" s="6747"/>
      <c r="H479" s="6747"/>
      <c r="I479" s="6747"/>
      <c r="J479" s="6762"/>
      <c r="K479" s="6653"/>
    </row>
    <row r="480" spans="1:11">
      <c r="A480" s="554"/>
      <c r="B480" s="6759"/>
      <c r="C480" s="532"/>
      <c r="D480" s="576"/>
      <c r="E480" s="582"/>
      <c r="F480" s="577"/>
      <c r="G480" s="577"/>
      <c r="H480" s="600"/>
      <c r="I480" s="577"/>
      <c r="J480" s="585"/>
      <c r="K480" s="6656"/>
    </row>
    <row r="481" spans="1:11">
      <c r="A481" s="9515"/>
      <c r="B481" s="6749"/>
      <c r="C481" s="457" t="s">
        <v>781</v>
      </c>
      <c r="D481" s="6751" t="s">
        <v>1363</v>
      </c>
      <c r="E481" s="6749"/>
      <c r="F481" s="6746"/>
      <c r="G481" s="6746"/>
      <c r="H481" s="6746">
        <v>532140</v>
      </c>
      <c r="I481" s="6746"/>
      <c r="J481" s="6761"/>
      <c r="K481" s="6652">
        <f>K478-H481</f>
        <v>57542491</v>
      </c>
    </row>
    <row r="482" spans="1:11">
      <c r="A482" s="9516"/>
      <c r="B482" s="6750"/>
      <c r="C482" s="461" t="s">
        <v>1362</v>
      </c>
      <c r="D482" s="6752"/>
      <c r="E482" s="533"/>
      <c r="F482" s="6747"/>
      <c r="G482" s="6747"/>
      <c r="H482" s="6747"/>
      <c r="I482" s="6747"/>
      <c r="J482" s="6762"/>
      <c r="K482" s="6653"/>
    </row>
    <row r="483" spans="1:11">
      <c r="A483" s="557"/>
      <c r="B483" s="6748"/>
      <c r="C483" s="532"/>
      <c r="D483" s="576"/>
      <c r="E483" s="582"/>
      <c r="F483" s="577"/>
      <c r="G483" s="577"/>
      <c r="H483" s="600"/>
      <c r="I483" s="577"/>
      <c r="J483" s="585">
        <v>1500</v>
      </c>
      <c r="K483" s="6657">
        <f>K481+J483</f>
        <v>57543991</v>
      </c>
    </row>
    <row r="484" spans="1:11">
      <c r="A484" s="9515"/>
      <c r="B484" s="6749"/>
      <c r="C484" s="556" t="s">
        <v>781</v>
      </c>
      <c r="D484" s="6751" t="s">
        <v>1184</v>
      </c>
      <c r="E484" s="6749"/>
      <c r="F484" s="6746"/>
      <c r="G484" s="6746"/>
      <c r="H484" s="6746">
        <v>256640</v>
      </c>
      <c r="I484" s="6746"/>
      <c r="J484" s="6761"/>
      <c r="K484" s="6652">
        <f>K483-H484</f>
        <v>57287351</v>
      </c>
    </row>
    <row r="485" spans="1:11">
      <c r="A485" s="9516"/>
      <c r="B485" s="6750"/>
      <c r="C485" s="555" t="s">
        <v>1182</v>
      </c>
      <c r="D485" s="6752"/>
      <c r="E485" s="6750"/>
      <c r="F485" s="6747"/>
      <c r="G485" s="6747"/>
      <c r="H485" s="6747"/>
      <c r="I485" s="6747"/>
      <c r="J485" s="6762"/>
      <c r="K485" s="6653"/>
    </row>
    <row r="486" spans="1:11">
      <c r="A486" s="554"/>
      <c r="B486" s="6750"/>
      <c r="C486" s="532"/>
      <c r="D486" s="576"/>
      <c r="E486" s="582"/>
      <c r="F486" s="577"/>
      <c r="G486" s="577"/>
      <c r="H486" s="600"/>
      <c r="I486" s="577"/>
      <c r="J486" s="585">
        <v>1500</v>
      </c>
      <c r="K486" s="6653">
        <f>K484+J486</f>
        <v>57288851</v>
      </c>
    </row>
    <row r="487" spans="1:11">
      <c r="A487" s="9515"/>
      <c r="B487" s="6749"/>
      <c r="C487" s="556" t="s">
        <v>781</v>
      </c>
      <c r="D487" s="6758" t="s">
        <v>1496</v>
      </c>
      <c r="E487" s="974" t="s">
        <v>1497</v>
      </c>
      <c r="F487" s="6746"/>
      <c r="G487" s="6746">
        <v>13740</v>
      </c>
      <c r="H487" s="6746"/>
      <c r="I487" s="6746"/>
      <c r="J487" s="6761"/>
      <c r="K487" s="6652">
        <f>K486-G487</f>
        <v>57275111</v>
      </c>
    </row>
    <row r="488" spans="1:11">
      <c r="A488" s="9516"/>
      <c r="B488" s="6750"/>
      <c r="C488" s="555" t="s">
        <v>1493</v>
      </c>
      <c r="D488" s="6752" t="s">
        <v>38</v>
      </c>
      <c r="E488" s="6750"/>
      <c r="F488" s="6747"/>
      <c r="G488" s="6747"/>
      <c r="H488" s="6747"/>
      <c r="I488" s="6747"/>
      <c r="J488" s="6762"/>
      <c r="K488" s="6653"/>
    </row>
    <row r="489" spans="1:11">
      <c r="A489" s="554"/>
      <c r="B489" s="6748"/>
      <c r="C489" s="529"/>
      <c r="D489" s="602"/>
      <c r="E489" s="605"/>
      <c r="F489" s="577"/>
      <c r="G489" s="577"/>
      <c r="H489" s="600"/>
      <c r="I489" s="577"/>
      <c r="J489" s="585">
        <v>1500</v>
      </c>
      <c r="K489" s="6655">
        <f>K487+J489</f>
        <v>57276611</v>
      </c>
    </row>
    <row r="490" spans="1:11">
      <c r="A490" s="9515"/>
      <c r="B490" s="6749"/>
      <c r="C490" s="556" t="s">
        <v>781</v>
      </c>
      <c r="D490" s="6758" t="s">
        <v>1496</v>
      </c>
      <c r="E490" s="974" t="s">
        <v>1497</v>
      </c>
      <c r="F490" s="6746"/>
      <c r="G490" s="6746">
        <v>14940</v>
      </c>
      <c r="H490" s="6746"/>
      <c r="I490" s="6746"/>
      <c r="J490" s="6761"/>
      <c r="K490" s="6652">
        <f>K489-G490</f>
        <v>57261671</v>
      </c>
    </row>
    <row r="491" spans="1:11">
      <c r="A491" s="9516"/>
      <c r="B491" s="6750"/>
      <c r="C491" s="555" t="s">
        <v>1494</v>
      </c>
      <c r="D491" s="6752" t="s">
        <v>38</v>
      </c>
      <c r="E491" s="6750"/>
      <c r="F491" s="6747"/>
      <c r="G491" s="6747"/>
      <c r="H491" s="6747"/>
      <c r="I491" s="6747"/>
      <c r="J491" s="6762"/>
      <c r="K491" s="6653"/>
    </row>
    <row r="492" spans="1:11">
      <c r="A492" s="554"/>
      <c r="B492" s="6748"/>
      <c r="C492" s="532"/>
      <c r="D492" s="576"/>
      <c r="E492" s="582"/>
      <c r="F492" s="577"/>
      <c r="G492" s="577"/>
      <c r="H492" s="600"/>
      <c r="I492" s="577"/>
      <c r="J492" s="585">
        <v>1500</v>
      </c>
      <c r="K492" s="6653">
        <f>K490+J492</f>
        <v>57263171</v>
      </c>
    </row>
    <row r="493" spans="1:11">
      <c r="A493" s="9515"/>
      <c r="B493" s="6749"/>
      <c r="C493" s="556" t="s">
        <v>781</v>
      </c>
      <c r="D493" s="6758" t="s">
        <v>1496</v>
      </c>
      <c r="E493" s="974" t="s">
        <v>1497</v>
      </c>
      <c r="F493" s="6746"/>
      <c r="G493" s="6746">
        <v>20940</v>
      </c>
      <c r="H493" s="6746"/>
      <c r="I493" s="6746"/>
      <c r="J493" s="6761"/>
      <c r="K493" s="6652">
        <f>K492-G493</f>
        <v>57242231</v>
      </c>
    </row>
    <row r="494" spans="1:11">
      <c r="A494" s="9516"/>
      <c r="B494" s="6750"/>
      <c r="C494" s="555" t="s">
        <v>1495</v>
      </c>
      <c r="D494" s="6752" t="s">
        <v>38</v>
      </c>
      <c r="E494" s="6750"/>
      <c r="F494" s="6747"/>
      <c r="G494" s="6747"/>
      <c r="H494" s="6747"/>
      <c r="I494" s="6747"/>
      <c r="J494" s="6762"/>
      <c r="K494" s="6653"/>
    </row>
    <row r="495" spans="1:11">
      <c r="A495" s="554"/>
      <c r="B495" s="6749"/>
      <c r="C495" s="529"/>
      <c r="D495" s="602"/>
      <c r="E495" s="605"/>
      <c r="F495" s="577"/>
      <c r="G495" s="577"/>
      <c r="H495" s="600"/>
      <c r="I495" s="577"/>
      <c r="J495" s="585">
        <v>1500</v>
      </c>
      <c r="K495" s="6653">
        <f>K493+J495</f>
        <v>57243731</v>
      </c>
    </row>
    <row r="496" spans="1:11">
      <c r="A496" s="9515"/>
      <c r="B496" s="6749"/>
      <c r="C496" s="457" t="s">
        <v>781</v>
      </c>
      <c r="D496" s="6763" t="s">
        <v>1734</v>
      </c>
      <c r="E496" s="459" t="s">
        <v>1805</v>
      </c>
      <c r="F496" s="6746"/>
      <c r="G496" s="6746">
        <v>53140</v>
      </c>
      <c r="H496" s="6746"/>
      <c r="I496" s="6746"/>
      <c r="J496" s="6761"/>
      <c r="K496" s="6652">
        <f>K495-G496</f>
        <v>57190591</v>
      </c>
    </row>
    <row r="497" spans="1:11">
      <c r="A497" s="9516"/>
      <c r="B497" s="6750"/>
      <c r="C497" s="461" t="s">
        <v>1733</v>
      </c>
      <c r="D497" s="6764" t="s">
        <v>1860</v>
      </c>
      <c r="E497" s="6757"/>
      <c r="F497" s="6747"/>
      <c r="G497" s="6747"/>
      <c r="H497" s="6747"/>
      <c r="I497" s="6747"/>
      <c r="J497" s="6762"/>
      <c r="K497" s="6653"/>
    </row>
    <row r="498" spans="1:11">
      <c r="A498" s="554"/>
      <c r="B498" s="6748"/>
      <c r="C498" s="529"/>
      <c r="D498" s="602"/>
      <c r="E498" s="605"/>
      <c r="F498" s="577"/>
      <c r="G498" s="577"/>
      <c r="H498" s="600"/>
      <c r="I498" s="577"/>
      <c r="J498" s="604">
        <v>1500</v>
      </c>
      <c r="K498" s="1368">
        <f>K496+J498</f>
        <v>57192091</v>
      </c>
    </row>
    <row r="499" spans="1:11">
      <c r="A499" s="557"/>
      <c r="B499" s="6749"/>
      <c r="C499" s="474" t="s">
        <v>781</v>
      </c>
      <c r="D499" s="6751" t="s">
        <v>933</v>
      </c>
      <c r="E499" s="6749" t="s">
        <v>110</v>
      </c>
      <c r="F499" s="6746"/>
      <c r="G499" s="6746">
        <v>81140</v>
      </c>
      <c r="H499" s="6746"/>
      <c r="I499" s="6746"/>
      <c r="J499" s="6761"/>
      <c r="K499" s="1977">
        <f>K498-G499</f>
        <v>57110951</v>
      </c>
    </row>
    <row r="500" spans="1:11">
      <c r="A500" s="557"/>
      <c r="B500" s="6759"/>
      <c r="C500" s="461" t="s">
        <v>1241</v>
      </c>
      <c r="D500" s="6752" t="s">
        <v>598</v>
      </c>
      <c r="E500" s="6750"/>
      <c r="F500" s="6747"/>
      <c r="G500" s="6747"/>
      <c r="H500" s="6747"/>
      <c r="I500" s="6747"/>
      <c r="J500" s="6762"/>
      <c r="K500" s="1978"/>
    </row>
    <row r="501" spans="1:11">
      <c r="A501" s="2497"/>
      <c r="B501" s="6748"/>
      <c r="C501" s="532"/>
      <c r="D501" s="576"/>
      <c r="E501" s="582"/>
      <c r="F501" s="577"/>
      <c r="G501" s="577"/>
      <c r="H501" s="600"/>
      <c r="I501" s="577"/>
      <c r="J501" s="585">
        <v>1500</v>
      </c>
      <c r="K501" s="6656">
        <f>K499+J501</f>
        <v>57112451</v>
      </c>
    </row>
    <row r="502" spans="1:11">
      <c r="A502" s="557"/>
      <c r="B502" s="6749"/>
      <c r="C502" s="556" t="s">
        <v>781</v>
      </c>
      <c r="D502" s="6763" t="s">
        <v>312</v>
      </c>
      <c r="E502" s="6749" t="s">
        <v>310</v>
      </c>
      <c r="F502" s="6746"/>
      <c r="G502" s="6746">
        <v>15390</v>
      </c>
      <c r="H502" s="6746"/>
      <c r="I502" s="6746"/>
      <c r="J502" s="6761"/>
      <c r="K502" s="1977">
        <f>K501-G502</f>
        <v>57097061</v>
      </c>
    </row>
    <row r="503" spans="1:11">
      <c r="A503" s="557"/>
      <c r="B503" s="6750"/>
      <c r="C503" s="555" t="s">
        <v>1535</v>
      </c>
      <c r="D503" s="6764" t="s">
        <v>38</v>
      </c>
      <c r="E503" s="6757"/>
      <c r="F503" s="6747"/>
      <c r="G503" s="6747"/>
      <c r="H503" s="6747"/>
      <c r="I503" s="6747"/>
      <c r="J503" s="6762"/>
      <c r="K503" s="1978"/>
    </row>
    <row r="504" spans="1:11">
      <c r="A504" s="2497"/>
      <c r="B504" s="6748"/>
      <c r="C504" s="529"/>
      <c r="D504" s="602"/>
      <c r="E504" s="605"/>
      <c r="F504" s="577"/>
      <c r="G504" s="577"/>
      <c r="H504" s="600"/>
      <c r="I504" s="577"/>
      <c r="J504" s="585">
        <v>1500</v>
      </c>
      <c r="K504" s="6656">
        <f>K502+J504</f>
        <v>57098561</v>
      </c>
    </row>
    <row r="505" spans="1:11">
      <c r="A505" s="557"/>
      <c r="B505" s="6749"/>
      <c r="C505" s="517" t="s">
        <v>1716</v>
      </c>
      <c r="D505" s="6751" t="s">
        <v>1717</v>
      </c>
      <c r="E505" s="6749" t="s">
        <v>1423</v>
      </c>
      <c r="F505" s="6754"/>
      <c r="G505" s="6754">
        <v>98300</v>
      </c>
      <c r="H505" s="537"/>
      <c r="I505" s="1975"/>
      <c r="J505" s="595"/>
      <c r="K505" s="2195">
        <f>K504-G505</f>
        <v>57000261</v>
      </c>
    </row>
    <row r="506" spans="1:11">
      <c r="A506" s="557"/>
      <c r="B506" s="6750"/>
      <c r="C506" s="555" t="s">
        <v>2002</v>
      </c>
      <c r="D506" s="6752" t="s">
        <v>956</v>
      </c>
      <c r="E506" s="6750"/>
      <c r="F506" s="6755"/>
      <c r="G506" s="6755"/>
      <c r="H506" s="515"/>
      <c r="I506" s="1976"/>
      <c r="J506" s="595"/>
      <c r="K506" s="2195"/>
    </row>
    <row r="507" spans="1:11">
      <c r="A507" s="2497"/>
      <c r="B507" s="6749"/>
      <c r="C507" s="532"/>
      <c r="D507" s="576"/>
      <c r="E507" s="582"/>
      <c r="F507" s="577"/>
      <c r="G507" s="577"/>
      <c r="H507" s="600"/>
      <c r="I507" s="2034"/>
      <c r="J507" s="585">
        <v>750</v>
      </c>
      <c r="K507" s="6656">
        <f>K505+J507</f>
        <v>57001011</v>
      </c>
    </row>
    <row r="508" spans="1:11">
      <c r="A508" s="525"/>
      <c r="B508" s="6749"/>
      <c r="C508" s="474" t="s">
        <v>781</v>
      </c>
      <c r="D508" s="6751" t="s">
        <v>199</v>
      </c>
      <c r="E508" s="6749" t="s">
        <v>201</v>
      </c>
      <c r="F508" s="6746"/>
      <c r="G508" s="6746">
        <v>55140</v>
      </c>
      <c r="H508" s="6746"/>
      <c r="I508" s="6746"/>
      <c r="J508" s="6761"/>
      <c r="K508" s="1977">
        <f>K507-G508</f>
        <v>56945871</v>
      </c>
    </row>
    <row r="509" spans="1:11">
      <c r="A509" s="554"/>
      <c r="B509" s="6750"/>
      <c r="C509" s="477" t="s">
        <v>1243</v>
      </c>
      <c r="D509" s="6752" t="s">
        <v>200</v>
      </c>
      <c r="E509" s="6750"/>
      <c r="F509" s="6747"/>
      <c r="G509" s="6747"/>
      <c r="H509" s="6747"/>
      <c r="I509" s="6747"/>
      <c r="J509" s="6762"/>
      <c r="K509" s="1978"/>
    </row>
    <row r="510" spans="1:11">
      <c r="A510" s="2497"/>
      <c r="B510" s="6759"/>
      <c r="C510" s="532"/>
      <c r="D510" s="576"/>
      <c r="E510" s="582"/>
      <c r="F510" s="577"/>
      <c r="G510" s="577"/>
      <c r="H510" s="600"/>
      <c r="I510" s="577"/>
      <c r="J510" s="604">
        <v>1500</v>
      </c>
      <c r="K510" s="6656">
        <f>K508+J510</f>
        <v>56947371</v>
      </c>
    </row>
    <row r="511" spans="1:11">
      <c r="A511" s="525"/>
      <c r="B511" s="6749"/>
      <c r="C511" s="457" t="s">
        <v>781</v>
      </c>
      <c r="D511" s="6763" t="s">
        <v>943</v>
      </c>
      <c r="E511" s="459" t="s">
        <v>1231</v>
      </c>
      <c r="F511" s="6746"/>
      <c r="G511" s="6746">
        <v>155640</v>
      </c>
      <c r="H511" s="6746"/>
      <c r="I511" s="6746"/>
      <c r="J511" s="6761"/>
      <c r="K511" s="2195">
        <f>K510-G511</f>
        <v>56791731</v>
      </c>
    </row>
    <row r="512" spans="1:11">
      <c r="A512" s="557"/>
      <c r="B512" s="6750"/>
      <c r="C512" s="461" t="s">
        <v>1181</v>
      </c>
      <c r="D512" s="6764" t="s">
        <v>598</v>
      </c>
      <c r="E512" s="6757"/>
      <c r="F512" s="6747"/>
      <c r="G512" s="6747"/>
      <c r="H512" s="6747"/>
      <c r="I512" s="6747"/>
      <c r="J512" s="6762"/>
      <c r="K512" s="2195"/>
    </row>
    <row r="513" spans="1:11">
      <c r="A513" s="2497"/>
      <c r="B513" s="6759"/>
      <c r="C513" s="532"/>
      <c r="D513" s="576"/>
      <c r="E513" s="582"/>
      <c r="F513" s="577"/>
      <c r="G513" s="577"/>
      <c r="H513" s="600"/>
      <c r="I513" s="577"/>
      <c r="J513" s="604">
        <v>1500</v>
      </c>
      <c r="K513" s="6656">
        <f>K511+J513</f>
        <v>56793231</v>
      </c>
    </row>
    <row r="514" spans="1:11">
      <c r="A514" s="557"/>
      <c r="B514" s="6749"/>
      <c r="C514" s="457" t="s">
        <v>781</v>
      </c>
      <c r="D514" s="6763" t="s">
        <v>1246</v>
      </c>
      <c r="E514" s="459" t="s">
        <v>1248</v>
      </c>
      <c r="F514" s="6746"/>
      <c r="G514" s="6746">
        <v>567140</v>
      </c>
      <c r="H514" s="6746"/>
      <c r="I514" s="6746"/>
      <c r="J514" s="6761"/>
      <c r="K514" s="2195">
        <f>K513-G514</f>
        <v>56226091</v>
      </c>
    </row>
    <row r="515" spans="1:11">
      <c r="A515" s="557"/>
      <c r="B515" s="6750"/>
      <c r="C515" s="461" t="s">
        <v>1245</v>
      </c>
      <c r="D515" s="6764" t="s">
        <v>1247</v>
      </c>
      <c r="E515" s="6757"/>
      <c r="F515" s="6747"/>
      <c r="G515" s="6747"/>
      <c r="H515" s="6747"/>
      <c r="I515" s="6747"/>
      <c r="J515" s="6762"/>
      <c r="K515" s="2195"/>
    </row>
    <row r="516" spans="1:11">
      <c r="A516" s="2497"/>
      <c r="B516" s="6759"/>
      <c r="C516" s="529"/>
      <c r="D516" s="602"/>
      <c r="E516" s="605"/>
      <c r="F516" s="577"/>
      <c r="G516" s="577"/>
      <c r="H516" s="600"/>
      <c r="I516" s="577"/>
      <c r="J516" s="585">
        <v>1500</v>
      </c>
      <c r="K516" s="6656">
        <f>K514+J516</f>
        <v>56227591</v>
      </c>
    </row>
    <row r="517" spans="1:11">
      <c r="A517" s="9515"/>
      <c r="B517" s="6749"/>
      <c r="C517" s="556" t="s">
        <v>781</v>
      </c>
      <c r="D517" s="6751" t="s">
        <v>2266</v>
      </c>
      <c r="E517" s="6767" t="s">
        <v>1322</v>
      </c>
      <c r="F517" s="6746"/>
      <c r="G517" s="6746">
        <v>19740</v>
      </c>
      <c r="H517" s="6746"/>
      <c r="I517" s="6746"/>
      <c r="J517" s="6761"/>
      <c r="K517" s="6652">
        <f>K516-G517</f>
        <v>56207851</v>
      </c>
    </row>
    <row r="518" spans="1:11">
      <c r="A518" s="9516"/>
      <c r="B518" s="6750"/>
      <c r="C518" s="555" t="s">
        <v>1306</v>
      </c>
      <c r="D518" s="6752" t="s">
        <v>1176</v>
      </c>
      <c r="E518" s="6750"/>
      <c r="F518" s="6747"/>
      <c r="G518" s="6747"/>
      <c r="H518" s="6747"/>
      <c r="I518" s="6747"/>
      <c r="J518" s="6762"/>
      <c r="K518" s="6653"/>
    </row>
    <row r="519" spans="1:11">
      <c r="A519" s="554"/>
      <c r="B519" s="6759"/>
      <c r="C519" s="529"/>
      <c r="D519" s="602"/>
      <c r="E519" s="605"/>
      <c r="F519" s="577"/>
      <c r="G519" s="577"/>
      <c r="H519" s="600"/>
      <c r="I519" s="577"/>
      <c r="J519" s="585">
        <v>1500</v>
      </c>
      <c r="K519" s="6653">
        <f>K517+J519</f>
        <v>56209351</v>
      </c>
    </row>
    <row r="520" spans="1:11">
      <c r="A520" s="9515"/>
      <c r="B520" s="6749"/>
      <c r="C520" s="556" t="s">
        <v>781</v>
      </c>
      <c r="D520" s="6751" t="s">
        <v>743</v>
      </c>
      <c r="E520" s="6749" t="s">
        <v>1177</v>
      </c>
      <c r="F520" s="6746"/>
      <c r="G520" s="6746">
        <v>15390</v>
      </c>
      <c r="H520" s="6746"/>
      <c r="I520" s="6746"/>
      <c r="J520" s="6761"/>
      <c r="K520" s="6652">
        <f>K519-G520</f>
        <v>56193961</v>
      </c>
    </row>
    <row r="521" spans="1:11">
      <c r="A521" s="9516"/>
      <c r="B521" s="6750"/>
      <c r="C521" s="555" t="s">
        <v>1175</v>
      </c>
      <c r="D521" s="6752" t="s">
        <v>1176</v>
      </c>
      <c r="E521" s="6750"/>
      <c r="F521" s="6747"/>
      <c r="G521" s="6747"/>
      <c r="H521" s="6747"/>
      <c r="I521" s="6747"/>
      <c r="J521" s="6762"/>
      <c r="K521" s="6653"/>
    </row>
    <row r="522" spans="1:11">
      <c r="A522" s="554"/>
      <c r="B522" s="6759"/>
      <c r="C522" s="529"/>
      <c r="D522" s="602"/>
      <c r="E522" s="605"/>
      <c r="F522" s="577"/>
      <c r="G522" s="577"/>
      <c r="H522" s="600"/>
      <c r="I522" s="577"/>
      <c r="J522" s="585">
        <v>1500</v>
      </c>
      <c r="K522" s="6655">
        <f>K520+J522</f>
        <v>56195461</v>
      </c>
    </row>
    <row r="523" spans="1:11">
      <c r="A523" s="9515"/>
      <c r="B523" s="6749"/>
      <c r="C523" s="474" t="s">
        <v>1920</v>
      </c>
      <c r="D523" s="485" t="s">
        <v>1887</v>
      </c>
      <c r="E523" s="6749" t="s">
        <v>1888</v>
      </c>
      <c r="F523" s="6760"/>
      <c r="G523" s="6746">
        <v>58440</v>
      </c>
      <c r="H523" s="6746"/>
      <c r="I523" s="6746"/>
      <c r="J523" s="6761"/>
      <c r="K523" s="6652">
        <f>K522-G523</f>
        <v>56137021</v>
      </c>
    </row>
    <row r="524" spans="1:11">
      <c r="A524" s="9516"/>
      <c r="B524" s="6750"/>
      <c r="C524" s="477" t="s">
        <v>1922</v>
      </c>
      <c r="D524" s="486" t="s">
        <v>1819</v>
      </c>
      <c r="E524" s="6750"/>
      <c r="F524" s="6747"/>
      <c r="G524" s="6747"/>
      <c r="H524" s="6747"/>
      <c r="I524" s="6747"/>
      <c r="J524" s="6762"/>
      <c r="K524" s="6653"/>
    </row>
    <row r="525" spans="1:11">
      <c r="A525" s="554"/>
      <c r="B525" s="6759"/>
      <c r="C525" s="891"/>
      <c r="D525" s="891"/>
      <c r="E525" s="891"/>
      <c r="F525" s="586"/>
      <c r="G525" s="588"/>
      <c r="H525" s="600"/>
      <c r="I525" s="577"/>
      <c r="J525" s="604">
        <v>1500</v>
      </c>
      <c r="K525" s="6653">
        <f>K523+J525</f>
        <v>56138521</v>
      </c>
    </row>
    <row r="526" spans="1:11">
      <c r="A526" s="9515"/>
      <c r="B526" s="6749"/>
      <c r="C526" s="474" t="s">
        <v>1921</v>
      </c>
      <c r="D526" s="485" t="s">
        <v>1887</v>
      </c>
      <c r="E526" s="6749" t="s">
        <v>1888</v>
      </c>
      <c r="F526" s="6746"/>
      <c r="G526" s="6746">
        <v>33340</v>
      </c>
      <c r="H526" s="6765"/>
      <c r="I526" s="6746"/>
      <c r="J526" s="6761"/>
      <c r="K526" s="6652">
        <f>K525-G526</f>
        <v>56105181</v>
      </c>
    </row>
    <row r="527" spans="1:11">
      <c r="A527" s="9516"/>
      <c r="B527" s="6750"/>
      <c r="C527" s="477" t="s">
        <v>1923</v>
      </c>
      <c r="D527" s="486" t="s">
        <v>1819</v>
      </c>
      <c r="E527" s="6750"/>
      <c r="F527" s="6747"/>
      <c r="G527" s="6747"/>
      <c r="H527" s="6766"/>
      <c r="I527" s="6747"/>
      <c r="J527" s="6762"/>
      <c r="K527" s="6653"/>
    </row>
    <row r="528" spans="1:11">
      <c r="A528" s="554"/>
      <c r="B528" s="6759"/>
      <c r="C528" s="529"/>
      <c r="D528" s="602"/>
      <c r="E528" s="605"/>
      <c r="F528" s="577"/>
      <c r="G528" s="577"/>
      <c r="H528" s="600"/>
      <c r="I528" s="577"/>
      <c r="J528" s="604">
        <v>1500</v>
      </c>
      <c r="K528" s="6653">
        <f>K526+J528</f>
        <v>56106681</v>
      </c>
    </row>
    <row r="529" spans="1:11">
      <c r="A529" s="9515"/>
      <c r="B529" s="6749"/>
      <c r="C529" s="457" t="s">
        <v>781</v>
      </c>
      <c r="D529" s="6751" t="s">
        <v>1959</v>
      </c>
      <c r="E529" s="1136" t="s">
        <v>1961</v>
      </c>
      <c r="F529" s="6746"/>
      <c r="G529" s="6746">
        <v>88140</v>
      </c>
      <c r="H529" s="537"/>
      <c r="I529" s="6746"/>
      <c r="J529" s="595"/>
      <c r="K529" s="6652">
        <f>K528-G529</f>
        <v>56018541</v>
      </c>
    </row>
    <row r="530" spans="1:11">
      <c r="A530" s="9516"/>
      <c r="B530" s="6750"/>
      <c r="C530" s="461" t="s">
        <v>2257</v>
      </c>
      <c r="D530" s="6752" t="s">
        <v>1960</v>
      </c>
      <c r="E530" s="6756"/>
      <c r="F530" s="6747"/>
      <c r="G530" s="6747"/>
      <c r="H530" s="515"/>
      <c r="I530" s="6747"/>
      <c r="J530" s="595"/>
      <c r="K530" s="6653"/>
    </row>
    <row r="531" spans="1:11">
      <c r="A531" s="554"/>
      <c r="B531" s="6759"/>
      <c r="C531" s="532"/>
      <c r="D531" s="576"/>
      <c r="E531" s="582"/>
      <c r="F531" s="577"/>
      <c r="G531" s="577"/>
      <c r="H531" s="600"/>
      <c r="I531" s="577"/>
      <c r="J531" s="585">
        <v>1500</v>
      </c>
      <c r="K531" s="6655">
        <f>K529+J531</f>
        <v>56020041</v>
      </c>
    </row>
    <row r="532" spans="1:11">
      <c r="A532" s="557"/>
      <c r="B532" s="6749"/>
      <c r="C532" s="457" t="s">
        <v>781</v>
      </c>
      <c r="D532" s="6751" t="s">
        <v>1959</v>
      </c>
      <c r="E532" s="1136" t="s">
        <v>1961</v>
      </c>
      <c r="F532" s="6746"/>
      <c r="G532" s="6746">
        <v>10390</v>
      </c>
      <c r="H532" s="537"/>
      <c r="I532" s="6746"/>
      <c r="J532" s="595"/>
      <c r="K532" s="6652">
        <f>K531-G532</f>
        <v>56009651</v>
      </c>
    </row>
    <row r="533" spans="1:11">
      <c r="A533" s="557"/>
      <c r="B533" s="6750"/>
      <c r="C533" s="461" t="s">
        <v>2258</v>
      </c>
      <c r="D533" s="6752" t="s">
        <v>1960</v>
      </c>
      <c r="E533" s="6756"/>
      <c r="F533" s="6747"/>
      <c r="G533" s="6747"/>
      <c r="H533" s="515"/>
      <c r="I533" s="6747"/>
      <c r="J533" s="595"/>
      <c r="K533" s="6653"/>
    </row>
    <row r="534" spans="1:11">
      <c r="A534" s="514"/>
      <c r="B534" s="6759"/>
      <c r="C534" s="532"/>
      <c r="D534" s="576"/>
      <c r="E534" s="582"/>
      <c r="F534" s="577"/>
      <c r="G534" s="577"/>
      <c r="H534" s="600"/>
      <c r="I534" s="577"/>
      <c r="J534" s="585">
        <v>1500</v>
      </c>
      <c r="K534" s="6653">
        <f>K532+J534</f>
        <v>56011151</v>
      </c>
    </row>
    <row r="535" spans="1:11">
      <c r="A535" s="557"/>
      <c r="B535" s="6621"/>
      <c r="C535" s="545" t="s">
        <v>781</v>
      </c>
      <c r="D535" s="6751" t="s">
        <v>113</v>
      </c>
      <c r="E535" s="6749" t="s">
        <v>114</v>
      </c>
      <c r="F535" s="6746"/>
      <c r="G535" s="6746"/>
      <c r="H535" s="6746"/>
      <c r="I535" s="6746">
        <v>110140</v>
      </c>
      <c r="J535" s="6761"/>
      <c r="K535" s="1368">
        <f>K534-I535</f>
        <v>55901011</v>
      </c>
    </row>
    <row r="536" spans="1:11">
      <c r="A536" s="557"/>
      <c r="B536" s="6622"/>
      <c r="C536" s="538" t="s">
        <v>1420</v>
      </c>
      <c r="D536" s="6752" t="s">
        <v>46</v>
      </c>
      <c r="E536" s="6750"/>
      <c r="F536" s="6747"/>
      <c r="G536" s="6747"/>
      <c r="H536" s="6747"/>
      <c r="I536" s="6747"/>
      <c r="J536" s="6762"/>
      <c r="K536" s="1368"/>
    </row>
    <row r="537" spans="1:11">
      <c r="A537" s="514"/>
      <c r="B537" s="6641"/>
      <c r="C537" s="529"/>
      <c r="D537" s="602"/>
      <c r="E537" s="605"/>
      <c r="F537" s="577"/>
      <c r="G537" s="577"/>
      <c r="H537" s="600"/>
      <c r="I537" s="577"/>
      <c r="J537" s="585">
        <v>1500</v>
      </c>
      <c r="K537" s="1250">
        <f>K535+J537</f>
        <v>55902511</v>
      </c>
    </row>
    <row r="538" spans="1:11">
      <c r="A538" s="557"/>
      <c r="B538" s="6621"/>
      <c r="C538" s="556" t="s">
        <v>880</v>
      </c>
      <c r="D538" s="6751" t="s">
        <v>1312</v>
      </c>
      <c r="E538" s="6749" t="s">
        <v>1326</v>
      </c>
      <c r="F538" s="6746"/>
      <c r="G538" s="6754">
        <v>1002500</v>
      </c>
      <c r="H538" s="534"/>
      <c r="I538" s="6746"/>
      <c r="J538" s="595"/>
      <c r="K538" s="1368">
        <f>K537-G538</f>
        <v>54900011</v>
      </c>
    </row>
    <row r="539" spans="1:11">
      <c r="A539" s="557"/>
      <c r="B539" s="6622"/>
      <c r="C539" s="555" t="s">
        <v>1311</v>
      </c>
      <c r="D539" s="6752" t="s">
        <v>1313</v>
      </c>
      <c r="E539" s="6750"/>
      <c r="F539" s="6747"/>
      <c r="G539" s="6755"/>
      <c r="H539" s="515"/>
      <c r="I539" s="6747"/>
      <c r="J539" s="559"/>
      <c r="K539" s="1368"/>
    </row>
    <row r="540" spans="1:11">
      <c r="A540" s="514"/>
      <c r="B540" s="6641"/>
      <c r="C540" s="532"/>
      <c r="D540" s="576"/>
      <c r="E540" s="584"/>
      <c r="F540" s="600"/>
      <c r="G540" s="600"/>
      <c r="H540" s="600"/>
      <c r="I540" s="600"/>
      <c r="J540" s="604">
        <v>1800</v>
      </c>
      <c r="K540" s="1250">
        <f>K538+J540</f>
        <v>54901811</v>
      </c>
    </row>
    <row r="541" spans="1:11">
      <c r="A541" s="557"/>
      <c r="B541" s="6621"/>
      <c r="C541" s="517" t="s">
        <v>1109</v>
      </c>
      <c r="D541" s="6751" t="s">
        <v>1717</v>
      </c>
      <c r="E541" s="6749" t="s">
        <v>1423</v>
      </c>
      <c r="F541" s="6746"/>
      <c r="G541" s="6746">
        <v>502500</v>
      </c>
      <c r="H541" s="6746"/>
      <c r="I541" s="6746"/>
      <c r="J541" s="6761"/>
      <c r="K541" s="1368">
        <f>K540-G541</f>
        <v>54399311</v>
      </c>
    </row>
    <row r="542" spans="1:11">
      <c r="A542" s="557"/>
      <c r="B542" s="6622"/>
      <c r="C542" s="477" t="s">
        <v>1179</v>
      </c>
      <c r="D542" s="6752" t="s">
        <v>956</v>
      </c>
      <c r="E542" s="6750"/>
      <c r="F542" s="6747"/>
      <c r="G542" s="6747"/>
      <c r="H542" s="6747"/>
      <c r="I542" s="6747"/>
      <c r="J542" s="6762"/>
      <c r="K542" s="1368"/>
    </row>
    <row r="543" spans="1:11">
      <c r="A543" s="514"/>
      <c r="B543" s="6641"/>
      <c r="C543" s="1795"/>
      <c r="D543" s="576"/>
      <c r="E543" s="582"/>
      <c r="F543" s="577"/>
      <c r="G543" s="577"/>
      <c r="H543" s="600"/>
      <c r="I543" s="577"/>
      <c r="J543" s="604">
        <v>1800</v>
      </c>
      <c r="K543" s="1250">
        <f>K541+J543</f>
        <v>54401111</v>
      </c>
    </row>
    <row r="544" spans="1:11">
      <c r="A544" s="557"/>
      <c r="B544" s="6621"/>
      <c r="C544" s="517" t="s">
        <v>1109</v>
      </c>
      <c r="D544" s="6751" t="s">
        <v>1717</v>
      </c>
      <c r="E544" s="6749" t="s">
        <v>1423</v>
      </c>
      <c r="F544" s="6746"/>
      <c r="G544" s="6746">
        <v>502500</v>
      </c>
      <c r="H544" s="6746"/>
      <c r="I544" s="6746"/>
      <c r="J544" s="6761"/>
      <c r="K544" s="1368">
        <f>K543-G544</f>
        <v>53898611</v>
      </c>
    </row>
    <row r="545" spans="1:11">
      <c r="A545" s="557"/>
      <c r="B545" s="6622"/>
      <c r="C545" s="477" t="s">
        <v>2254</v>
      </c>
      <c r="D545" s="6752" t="s">
        <v>956</v>
      </c>
      <c r="E545" s="6750"/>
      <c r="F545" s="6747"/>
      <c r="G545" s="6747"/>
      <c r="H545" s="6747"/>
      <c r="I545" s="6747"/>
      <c r="J545" s="6762"/>
      <c r="K545" s="1368"/>
    </row>
    <row r="546" spans="1:11">
      <c r="A546" s="514"/>
      <c r="B546" s="6641"/>
      <c r="C546" s="1795"/>
      <c r="D546" s="576"/>
      <c r="E546" s="582"/>
      <c r="F546" s="577"/>
      <c r="G546" s="577"/>
      <c r="H546" s="600"/>
      <c r="I546" s="577"/>
      <c r="J546" s="604">
        <v>1800</v>
      </c>
      <c r="K546" s="1250">
        <f>K544+J546</f>
        <v>53900411</v>
      </c>
    </row>
    <row r="547" spans="1:11">
      <c r="A547" s="557"/>
      <c r="B547" s="6621"/>
      <c r="C547" s="556" t="s">
        <v>796</v>
      </c>
      <c r="D547" s="6751" t="s">
        <v>955</v>
      </c>
      <c r="E547" s="6749" t="s">
        <v>1232</v>
      </c>
      <c r="F547" s="6746"/>
      <c r="G547" s="6746"/>
      <c r="H547" s="6746"/>
      <c r="I547" s="6746">
        <v>41300</v>
      </c>
      <c r="J547" s="6761"/>
      <c r="K547" s="1368">
        <f>K546-I547</f>
        <v>53859111</v>
      </c>
    </row>
    <row r="548" spans="1:11">
      <c r="A548" s="557"/>
      <c r="B548" s="6622"/>
      <c r="C548" s="477" t="s">
        <v>1187</v>
      </c>
      <c r="D548" s="6752" t="s">
        <v>956</v>
      </c>
      <c r="E548" s="6750"/>
      <c r="F548" s="6747"/>
      <c r="G548" s="6747"/>
      <c r="H548" s="6747"/>
      <c r="I548" s="6747"/>
      <c r="J548" s="6762"/>
      <c r="K548" s="1368"/>
    </row>
    <row r="549" spans="1:11">
      <c r="A549" s="514"/>
      <c r="B549" s="6641"/>
      <c r="C549" s="532"/>
      <c r="D549" s="576"/>
      <c r="E549" s="582"/>
      <c r="F549" s="577"/>
      <c r="G549" s="577"/>
      <c r="H549" s="600"/>
      <c r="I549" s="577"/>
      <c r="J549" s="604">
        <v>750</v>
      </c>
      <c r="K549" s="1250">
        <f>K547+J549</f>
        <v>53859861</v>
      </c>
    </row>
    <row r="550" spans="1:11">
      <c r="A550" s="557"/>
      <c r="B550" s="6621"/>
      <c r="C550" s="556" t="s">
        <v>796</v>
      </c>
      <c r="D550" s="6751" t="s">
        <v>955</v>
      </c>
      <c r="E550" s="6749" t="s">
        <v>1232</v>
      </c>
      <c r="F550" s="6746"/>
      <c r="G550" s="6746"/>
      <c r="H550" s="6746"/>
      <c r="I550" s="6746">
        <v>133800</v>
      </c>
      <c r="J550" s="6761"/>
      <c r="K550" s="1368">
        <f>K549-I550</f>
        <v>53726061</v>
      </c>
    </row>
    <row r="551" spans="1:11">
      <c r="A551" s="557"/>
      <c r="B551" s="6622"/>
      <c r="C551" s="477" t="s">
        <v>2260</v>
      </c>
      <c r="D551" s="6752" t="s">
        <v>956</v>
      </c>
      <c r="E551" s="6750"/>
      <c r="F551" s="6747"/>
      <c r="G551" s="6747"/>
      <c r="H551" s="6747"/>
      <c r="I551" s="6747"/>
      <c r="J551" s="6762"/>
      <c r="K551" s="1368"/>
    </row>
    <row r="552" spans="1:11">
      <c r="A552" s="514"/>
      <c r="B552" s="6627"/>
      <c r="C552" s="532"/>
      <c r="D552" s="576"/>
      <c r="E552" s="582"/>
      <c r="F552" s="577"/>
      <c r="G552" s="577"/>
      <c r="H552" s="600"/>
      <c r="I552" s="577"/>
      <c r="J552" s="604">
        <v>750</v>
      </c>
      <c r="K552" s="1250">
        <f>K550+J552</f>
        <v>53726811</v>
      </c>
    </row>
    <row r="553" spans="1:11">
      <c r="A553" s="557"/>
      <c r="B553" s="6641"/>
      <c r="C553" s="556" t="s">
        <v>781</v>
      </c>
      <c r="D553" s="485" t="s">
        <v>2445</v>
      </c>
      <c r="E553" s="6749"/>
      <c r="F553" s="9492"/>
      <c r="G553" s="9492"/>
      <c r="H553" s="9492"/>
      <c r="I553" s="9492">
        <v>27140</v>
      </c>
      <c r="J553" s="6761"/>
      <c r="K553" s="1368">
        <f>K552-I553</f>
        <v>53699671</v>
      </c>
    </row>
    <row r="554" spans="1:11">
      <c r="A554" s="557"/>
      <c r="B554" s="6641"/>
      <c r="C554" s="555" t="s">
        <v>2443</v>
      </c>
      <c r="D554" s="486"/>
      <c r="E554" s="6750"/>
      <c r="F554" s="9493"/>
      <c r="G554" s="9493"/>
      <c r="H554" s="9493"/>
      <c r="I554" s="9493"/>
      <c r="J554" s="6762"/>
      <c r="K554" s="1368"/>
    </row>
    <row r="555" spans="1:11">
      <c r="A555" s="514"/>
      <c r="B555" s="6627"/>
      <c r="C555" s="532"/>
      <c r="D555" s="576"/>
      <c r="E555" s="582"/>
      <c r="F555" s="577"/>
      <c r="G555" s="577"/>
      <c r="H555" s="600"/>
      <c r="I555" s="577"/>
      <c r="J555" s="604">
        <v>1500</v>
      </c>
      <c r="K555" s="1250">
        <f>K553+J555</f>
        <v>53701171</v>
      </c>
    </row>
    <row r="556" spans="1:11">
      <c r="A556" s="557"/>
      <c r="B556" s="6641"/>
      <c r="C556" s="556" t="s">
        <v>781</v>
      </c>
      <c r="D556" s="485" t="s">
        <v>2445</v>
      </c>
      <c r="E556" s="6621"/>
      <c r="F556" s="9492"/>
      <c r="G556" s="9492"/>
      <c r="H556" s="9492"/>
      <c r="I556" s="9492">
        <v>24140</v>
      </c>
      <c r="J556" s="6637"/>
      <c r="K556" s="6654">
        <f>K555-I556</f>
        <v>53677031</v>
      </c>
    </row>
    <row r="557" spans="1:11">
      <c r="A557" s="557"/>
      <c r="B557" s="6641"/>
      <c r="C557" s="555" t="s">
        <v>2444</v>
      </c>
      <c r="D557" s="486"/>
      <c r="E557" s="6622"/>
      <c r="F557" s="9493"/>
      <c r="G557" s="9493"/>
      <c r="H557" s="9493"/>
      <c r="I557" s="9493"/>
      <c r="J557" s="6638"/>
      <c r="K557" s="1368"/>
    </row>
    <row r="558" spans="1:11">
      <c r="A558" s="514"/>
      <c r="B558" s="6627"/>
      <c r="C558" s="532"/>
      <c r="D558" s="576"/>
      <c r="E558" s="582"/>
      <c r="F558" s="577"/>
      <c r="G558" s="577"/>
      <c r="H558" s="600"/>
      <c r="I558" s="577"/>
      <c r="J558" s="604">
        <v>1500</v>
      </c>
      <c r="K558" s="1250">
        <f>K556+J558</f>
        <v>53678531</v>
      </c>
    </row>
    <row r="559" spans="1:11">
      <c r="A559" s="557"/>
      <c r="B559" s="6641" t="s">
        <v>2446</v>
      </c>
      <c r="C559" s="474" t="s">
        <v>815</v>
      </c>
      <c r="D559" s="6768" t="s">
        <v>848</v>
      </c>
      <c r="E559" s="6770" t="s">
        <v>52</v>
      </c>
      <c r="F559" s="6781"/>
      <c r="G559" s="6781">
        <v>491991</v>
      </c>
      <c r="H559" s="537"/>
      <c r="I559" s="6772"/>
      <c r="J559" s="595"/>
      <c r="K559" s="1368">
        <f>K558-G559</f>
        <v>53186540</v>
      </c>
    </row>
    <row r="560" spans="1:11">
      <c r="A560" s="557"/>
      <c r="B560" s="6641"/>
      <c r="C560" s="477" t="s">
        <v>847</v>
      </c>
      <c r="D560" s="6769" t="s">
        <v>51</v>
      </c>
      <c r="E560" s="6771"/>
      <c r="F560" s="6782"/>
      <c r="G560" s="6782"/>
      <c r="H560" s="515"/>
      <c r="I560" s="6773"/>
      <c r="J560" s="559"/>
      <c r="K560" s="1368"/>
    </row>
    <row r="561" spans="1:11">
      <c r="A561" s="514"/>
      <c r="B561" s="6627"/>
      <c r="C561" s="532"/>
      <c r="D561" s="2499"/>
      <c r="E561" s="582"/>
      <c r="F561" s="586"/>
      <c r="G561" s="586"/>
      <c r="H561" s="586"/>
      <c r="I561" s="586"/>
      <c r="J561" s="585">
        <v>1800</v>
      </c>
      <c r="K561" s="1250">
        <f>K559+J561</f>
        <v>53188340</v>
      </c>
    </row>
    <row r="562" spans="1:11">
      <c r="A562" s="557"/>
      <c r="B562" s="6641"/>
      <c r="C562" s="474" t="s">
        <v>815</v>
      </c>
      <c r="D562" s="485" t="s">
        <v>1852</v>
      </c>
      <c r="E562" s="6770"/>
      <c r="F562" s="6772"/>
      <c r="G562" s="6772"/>
      <c r="H562" s="6779"/>
      <c r="I562" s="6772">
        <v>2868758</v>
      </c>
      <c r="J562" s="6777"/>
      <c r="K562" s="1368">
        <f>K561-I562</f>
        <v>50319582</v>
      </c>
    </row>
    <row r="563" spans="1:11">
      <c r="A563" s="557"/>
      <c r="B563" s="6641"/>
      <c r="C563" s="461" t="s">
        <v>1851</v>
      </c>
      <c r="D563" s="486"/>
      <c r="E563" s="6771"/>
      <c r="F563" s="6773"/>
      <c r="G563" s="6773"/>
      <c r="H563" s="6780"/>
      <c r="I563" s="6773"/>
      <c r="J563" s="6778"/>
      <c r="K563" s="1368"/>
    </row>
    <row r="564" spans="1:11">
      <c r="A564" s="514"/>
      <c r="B564" s="6627"/>
      <c r="C564" s="532"/>
      <c r="D564" s="602"/>
      <c r="E564" s="605"/>
      <c r="F564" s="577"/>
      <c r="G564" s="577"/>
      <c r="H564" s="600"/>
      <c r="I564" s="577"/>
      <c r="J564" s="604">
        <v>1800</v>
      </c>
      <c r="K564" s="1250">
        <f>K562+J564</f>
        <v>50321382</v>
      </c>
    </row>
    <row r="565" spans="1:11">
      <c r="A565" s="557"/>
      <c r="B565" s="6621"/>
      <c r="C565" s="474" t="s">
        <v>815</v>
      </c>
      <c r="D565" s="485" t="s">
        <v>1852</v>
      </c>
      <c r="E565" s="6770"/>
      <c r="F565" s="6772"/>
      <c r="G565" s="6772"/>
      <c r="H565" s="6779"/>
      <c r="I565" s="6772">
        <v>919674</v>
      </c>
      <c r="J565" s="6777"/>
      <c r="K565" s="1368">
        <f>K564-I565</f>
        <v>49401708</v>
      </c>
    </row>
    <row r="566" spans="1:11">
      <c r="A566" s="557"/>
      <c r="B566" s="6621"/>
      <c r="C566" s="461" t="s">
        <v>1854</v>
      </c>
      <c r="D566" s="486"/>
      <c r="E566" s="6771"/>
      <c r="F566" s="6773"/>
      <c r="G566" s="6773"/>
      <c r="H566" s="6780"/>
      <c r="I566" s="6773"/>
      <c r="J566" s="6778"/>
      <c r="K566" s="1368"/>
    </row>
    <row r="567" spans="1:11">
      <c r="A567" s="514"/>
      <c r="B567" s="6621"/>
      <c r="C567" s="532"/>
      <c r="D567" s="602"/>
      <c r="E567" s="605"/>
      <c r="F567" s="577"/>
      <c r="G567" s="577"/>
      <c r="H567" s="600"/>
      <c r="I567" s="577"/>
      <c r="J567" s="604">
        <v>1800</v>
      </c>
      <c r="K567" s="1250">
        <f>K565+J567</f>
        <v>49403508</v>
      </c>
    </row>
    <row r="568" spans="1:11">
      <c r="A568" s="557"/>
      <c r="B568" s="6621"/>
      <c r="C568" s="474" t="s">
        <v>815</v>
      </c>
      <c r="D568" s="485" t="s">
        <v>1852</v>
      </c>
      <c r="E568" s="6770"/>
      <c r="F568" s="6772"/>
      <c r="G568" s="6772"/>
      <c r="H568" s="6779"/>
      <c r="I568" s="6772">
        <v>6423301</v>
      </c>
      <c r="J568" s="6777"/>
      <c r="K568" s="1368">
        <f>K567-I568</f>
        <v>42980207</v>
      </c>
    </row>
    <row r="569" spans="1:11">
      <c r="A569" s="557"/>
      <c r="B569" s="6622"/>
      <c r="C569" s="461" t="s">
        <v>1855</v>
      </c>
      <c r="D569" s="486"/>
      <c r="E569" s="6771"/>
      <c r="F569" s="6773"/>
      <c r="G569" s="6773"/>
      <c r="H569" s="6780"/>
      <c r="I569" s="6773"/>
      <c r="J569" s="6778"/>
      <c r="K569" s="1368"/>
    </row>
    <row r="570" spans="1:11">
      <c r="A570" s="514"/>
      <c r="B570" s="6641"/>
      <c r="C570" s="532"/>
      <c r="D570" s="602"/>
      <c r="E570" s="605"/>
      <c r="F570" s="577"/>
      <c r="G570" s="577"/>
      <c r="H570" s="600"/>
      <c r="I570" s="577"/>
      <c r="J570" s="604">
        <v>1800</v>
      </c>
      <c r="K570" s="1250">
        <f>K568+J570</f>
        <v>42982007</v>
      </c>
    </row>
    <row r="571" spans="1:11">
      <c r="A571" s="557"/>
      <c r="B571" s="6621"/>
      <c r="C571" s="474" t="s">
        <v>815</v>
      </c>
      <c r="D571" s="485" t="s">
        <v>1852</v>
      </c>
      <c r="E571" s="6770"/>
      <c r="F571" s="6772"/>
      <c r="G571" s="6772"/>
      <c r="H571" s="6779"/>
      <c r="I571" s="6772">
        <v>284400</v>
      </c>
      <c r="J571" s="6777"/>
      <c r="K571" s="1368">
        <f>K570-I571</f>
        <v>42697607</v>
      </c>
    </row>
    <row r="572" spans="1:11">
      <c r="A572" s="557"/>
      <c r="B572" s="6622"/>
      <c r="C572" s="461" t="s">
        <v>1856</v>
      </c>
      <c r="D572" s="486"/>
      <c r="E572" s="6771"/>
      <c r="F572" s="6773"/>
      <c r="G572" s="6773"/>
      <c r="H572" s="6780"/>
      <c r="I572" s="6773"/>
      <c r="J572" s="6778"/>
      <c r="K572" s="1368"/>
    </row>
    <row r="573" spans="1:11">
      <c r="A573" s="514"/>
      <c r="B573" s="6641"/>
      <c r="C573" s="532"/>
      <c r="D573" s="602"/>
      <c r="E573" s="605"/>
      <c r="F573" s="577"/>
      <c r="G573" s="577"/>
      <c r="H573" s="600"/>
      <c r="I573" s="577"/>
      <c r="J573" s="604">
        <v>1800</v>
      </c>
      <c r="K573" s="1250">
        <f>K571+J573</f>
        <v>42699407</v>
      </c>
    </row>
    <row r="574" spans="1:11">
      <c r="A574" s="557"/>
      <c r="B574" s="6621"/>
      <c r="C574" s="474" t="s">
        <v>815</v>
      </c>
      <c r="D574" s="485" t="s">
        <v>1852</v>
      </c>
      <c r="E574" s="6770"/>
      <c r="F574" s="6772"/>
      <c r="G574" s="6772"/>
      <c r="H574" s="6779"/>
      <c r="I574" s="6772">
        <v>1111525</v>
      </c>
      <c r="J574" s="6777"/>
      <c r="K574" s="1368">
        <f>K573-I574</f>
        <v>41587882</v>
      </c>
    </row>
    <row r="575" spans="1:11">
      <c r="A575" s="557"/>
      <c r="B575" s="6622"/>
      <c r="C575" s="461" t="s">
        <v>1857</v>
      </c>
      <c r="D575" s="486"/>
      <c r="E575" s="6771"/>
      <c r="F575" s="6773"/>
      <c r="G575" s="6773"/>
      <c r="H575" s="6780"/>
      <c r="I575" s="6773"/>
      <c r="J575" s="6778"/>
      <c r="K575" s="1368"/>
    </row>
    <row r="576" spans="1:11">
      <c r="A576" s="2497"/>
      <c r="B576" s="6627"/>
      <c r="C576" s="532"/>
      <c r="D576" s="602"/>
      <c r="E576" s="605"/>
      <c r="F576" s="577"/>
      <c r="G576" s="577"/>
      <c r="H576" s="600"/>
      <c r="I576" s="577"/>
      <c r="J576" s="604">
        <v>1800</v>
      </c>
      <c r="K576" s="1250">
        <f>K574+J576</f>
        <v>41589682</v>
      </c>
    </row>
    <row r="577" spans="1:11">
      <c r="A577" s="557"/>
      <c r="B577" s="6641"/>
      <c r="C577" s="474" t="s">
        <v>815</v>
      </c>
      <c r="D577" s="485" t="s">
        <v>1852</v>
      </c>
      <c r="E577" s="6770"/>
      <c r="F577" s="6772"/>
      <c r="G577" s="6772"/>
      <c r="H577" s="6779"/>
      <c r="I577" s="6772">
        <v>2042151</v>
      </c>
      <c r="J577" s="6777"/>
      <c r="K577" s="1368">
        <f>K576-I577</f>
        <v>39547531</v>
      </c>
    </row>
    <row r="578" spans="1:11">
      <c r="A578" s="557"/>
      <c r="B578" s="6641"/>
      <c r="C578" s="461" t="s">
        <v>1853</v>
      </c>
      <c r="D578" s="486"/>
      <c r="E578" s="6771"/>
      <c r="F578" s="6773"/>
      <c r="G578" s="6773"/>
      <c r="H578" s="6780"/>
      <c r="I578" s="6773"/>
      <c r="J578" s="6778"/>
      <c r="K578" s="1368"/>
    </row>
    <row r="579" spans="1:11">
      <c r="A579" s="2497"/>
      <c r="B579" s="6627"/>
      <c r="C579" s="532"/>
      <c r="D579" s="602"/>
      <c r="E579" s="605"/>
      <c r="F579" s="577"/>
      <c r="G579" s="577"/>
      <c r="H579" s="600"/>
      <c r="I579" s="577"/>
      <c r="J579" s="604">
        <v>1800</v>
      </c>
      <c r="K579" s="1250">
        <f>K577+J579</f>
        <v>39549331</v>
      </c>
    </row>
    <row r="580" spans="1:11">
      <c r="A580" s="557"/>
      <c r="B580" s="6641"/>
      <c r="C580" s="556" t="s">
        <v>869</v>
      </c>
      <c r="D580" s="6768" t="s">
        <v>1845</v>
      </c>
      <c r="E580" s="1136"/>
      <c r="F580" s="6772"/>
      <c r="G580" s="6772"/>
      <c r="H580" s="537"/>
      <c r="I580" s="6772">
        <v>56377</v>
      </c>
      <c r="J580" s="595"/>
      <c r="K580" s="1368">
        <f>K579-I580</f>
        <v>39492954</v>
      </c>
    </row>
    <row r="581" spans="1:11">
      <c r="A581" s="557"/>
      <c r="B581" s="6641"/>
      <c r="C581" s="555" t="s">
        <v>1872</v>
      </c>
      <c r="D581" s="6769"/>
      <c r="E581" s="6776"/>
      <c r="F581" s="6773"/>
      <c r="G581" s="6773"/>
      <c r="H581" s="515"/>
      <c r="I581" s="6773"/>
      <c r="J581" s="559"/>
      <c r="K581" s="1368"/>
    </row>
    <row r="582" spans="1:11">
      <c r="A582" s="2497"/>
      <c r="B582" s="6627"/>
      <c r="C582" s="532"/>
      <c r="D582" s="576"/>
      <c r="E582" s="582"/>
      <c r="F582" s="577"/>
      <c r="G582" s="577"/>
      <c r="H582" s="600"/>
      <c r="I582" s="577"/>
      <c r="J582" s="585">
        <v>1650</v>
      </c>
      <c r="K582" s="1250">
        <f>K580+J582</f>
        <v>39494604</v>
      </c>
    </row>
    <row r="583" spans="1:11">
      <c r="A583" s="557"/>
      <c r="B583" s="6641"/>
      <c r="C583" s="556" t="s">
        <v>869</v>
      </c>
      <c r="D583" s="6768" t="s">
        <v>1845</v>
      </c>
      <c r="E583" s="1136"/>
      <c r="F583" s="6772"/>
      <c r="G583" s="6772"/>
      <c r="H583" s="537"/>
      <c r="I583" s="6772">
        <v>127153</v>
      </c>
      <c r="J583" s="595"/>
      <c r="K583" s="1368">
        <f>K582-I583</f>
        <v>39367451</v>
      </c>
    </row>
    <row r="584" spans="1:11">
      <c r="A584" s="557"/>
      <c r="B584" s="6641"/>
      <c r="C584" s="555" t="s">
        <v>2311</v>
      </c>
      <c r="D584" s="6769"/>
      <c r="E584" s="6776"/>
      <c r="F584" s="6773"/>
      <c r="G584" s="6773"/>
      <c r="H584" s="515"/>
      <c r="I584" s="6773"/>
      <c r="J584" s="559"/>
      <c r="K584" s="1368"/>
    </row>
    <row r="585" spans="1:11">
      <c r="A585" s="2497"/>
      <c r="B585" s="6627"/>
      <c r="C585" s="532"/>
      <c r="D585" s="576"/>
      <c r="E585" s="582"/>
      <c r="F585" s="577"/>
      <c r="G585" s="577"/>
      <c r="H585" s="600"/>
      <c r="I585" s="577"/>
      <c r="J585" s="585">
        <v>1650</v>
      </c>
      <c r="K585" s="1250">
        <f>K583+J585</f>
        <v>39369101</v>
      </c>
    </row>
    <row r="586" spans="1:11">
      <c r="A586" s="557"/>
      <c r="B586" s="6641"/>
      <c r="C586" s="556" t="s">
        <v>869</v>
      </c>
      <c r="D586" s="6768" t="s">
        <v>1845</v>
      </c>
      <c r="E586" s="1136"/>
      <c r="F586" s="6772"/>
      <c r="G586" s="6772"/>
      <c r="H586" s="537"/>
      <c r="I586" s="6772">
        <v>61300</v>
      </c>
      <c r="J586" s="595"/>
      <c r="K586" s="1368">
        <f>K585-I586</f>
        <v>39307801</v>
      </c>
    </row>
    <row r="587" spans="1:11">
      <c r="A587" s="557"/>
      <c r="B587" s="6641"/>
      <c r="C587" s="555" t="s">
        <v>2312</v>
      </c>
      <c r="D587" s="6769"/>
      <c r="E587" s="6776"/>
      <c r="F587" s="6773"/>
      <c r="G587" s="6773"/>
      <c r="H587" s="515"/>
      <c r="I587" s="6773"/>
      <c r="J587" s="559"/>
      <c r="K587" s="1368"/>
    </row>
    <row r="588" spans="1:11">
      <c r="A588" s="2497"/>
      <c r="B588" s="6627"/>
      <c r="C588" s="532"/>
      <c r="D588" s="576"/>
      <c r="E588" s="582"/>
      <c r="F588" s="577"/>
      <c r="G588" s="577"/>
      <c r="H588" s="600"/>
      <c r="I588" s="577"/>
      <c r="J588" s="585">
        <v>1650</v>
      </c>
      <c r="K588" s="1250">
        <f>K586+J588</f>
        <v>39309451</v>
      </c>
    </row>
    <row r="589" spans="1:11">
      <c r="A589" s="557"/>
      <c r="B589" s="6641"/>
      <c r="C589" s="556" t="s">
        <v>1710</v>
      </c>
      <c r="D589" s="6768" t="s">
        <v>2231</v>
      </c>
      <c r="E589" s="1136"/>
      <c r="F589" s="6772"/>
      <c r="G589" s="6774"/>
      <c r="H589" s="6772"/>
      <c r="I589" s="6772">
        <v>28390</v>
      </c>
      <c r="J589" s="6777"/>
      <c r="K589" s="1368">
        <f>K588-I589</f>
        <v>39281061</v>
      </c>
    </row>
    <row r="590" spans="1:11">
      <c r="A590" s="557"/>
      <c r="B590" s="6641"/>
      <c r="C590" s="555" t="s">
        <v>2170</v>
      </c>
      <c r="D590" s="6769"/>
      <c r="E590" s="6776"/>
      <c r="F590" s="6773"/>
      <c r="G590" s="6775"/>
      <c r="H590" s="6773"/>
      <c r="I590" s="6773"/>
      <c r="J590" s="6778"/>
      <c r="K590" s="1368"/>
    </row>
    <row r="591" spans="1:11">
      <c r="A591" s="2497"/>
      <c r="B591" s="6627"/>
      <c r="C591" s="532"/>
      <c r="D591" s="576"/>
      <c r="E591" s="582"/>
      <c r="F591" s="577"/>
      <c r="G591" s="577"/>
      <c r="H591" s="600"/>
      <c r="I591" s="577"/>
      <c r="J591" s="604">
        <v>1500</v>
      </c>
      <c r="K591" s="1250">
        <f>K589+J591</f>
        <v>39282561</v>
      </c>
    </row>
    <row r="592" spans="1:11">
      <c r="A592" s="557"/>
      <c r="B592" s="6641" t="s">
        <v>2447</v>
      </c>
      <c r="C592" s="556" t="s">
        <v>1710</v>
      </c>
      <c r="D592" s="6787" t="s">
        <v>2070</v>
      </c>
      <c r="E592" s="1136"/>
      <c r="F592" s="6783"/>
      <c r="G592" s="6789"/>
      <c r="H592" s="6783"/>
      <c r="I592" s="6783">
        <v>117390</v>
      </c>
      <c r="J592" s="6792"/>
      <c r="K592" s="1368">
        <f>K591-I592</f>
        <v>39165171</v>
      </c>
    </row>
    <row r="593" spans="1:11">
      <c r="A593" s="557"/>
      <c r="B593" s="6641"/>
      <c r="C593" s="555" t="s">
        <v>2069</v>
      </c>
      <c r="D593" s="6788" t="s">
        <v>814</v>
      </c>
      <c r="E593" s="6791"/>
      <c r="F593" s="6784"/>
      <c r="G593" s="6790"/>
      <c r="H593" s="6784"/>
      <c r="I593" s="6784"/>
      <c r="J593" s="6793"/>
      <c r="K593" s="1368"/>
    </row>
    <row r="594" spans="1:11">
      <c r="A594" s="514"/>
      <c r="B594" s="6627"/>
      <c r="C594" s="532"/>
      <c r="D594" s="576"/>
      <c r="E594" s="582"/>
      <c r="F594" s="577"/>
      <c r="G594" s="577"/>
      <c r="H594" s="600"/>
      <c r="I594" s="577"/>
      <c r="J594" s="604">
        <v>1500</v>
      </c>
      <c r="K594" s="1250">
        <f>K592+J594</f>
        <v>39166671</v>
      </c>
    </row>
    <row r="595" spans="1:11">
      <c r="A595" s="557"/>
      <c r="B595" s="6641"/>
      <c r="C595" s="491" t="s">
        <v>997</v>
      </c>
      <c r="D595" s="6787" t="s">
        <v>1283</v>
      </c>
      <c r="E595" s="6785" t="s">
        <v>1346</v>
      </c>
      <c r="F595" s="6783"/>
      <c r="G595" s="6783">
        <v>202500</v>
      </c>
      <c r="H595" s="6794"/>
      <c r="I595" s="6783"/>
      <c r="J595" s="6792"/>
      <c r="K595" s="1368">
        <f>K594-G595</f>
        <v>38964171</v>
      </c>
    </row>
    <row r="596" spans="1:11">
      <c r="A596" s="557"/>
      <c r="B596" s="6641"/>
      <c r="C596" s="487" t="s">
        <v>2345</v>
      </c>
      <c r="D596" s="6788" t="s">
        <v>250</v>
      </c>
      <c r="E596" s="6786"/>
      <c r="F596" s="6784"/>
      <c r="G596" s="6784"/>
      <c r="H596" s="6795"/>
      <c r="I596" s="6784"/>
      <c r="J596" s="6793"/>
      <c r="K596" s="1368"/>
    </row>
    <row r="597" spans="1:11">
      <c r="A597" s="514"/>
      <c r="B597" s="6627"/>
      <c r="C597" s="532"/>
      <c r="D597" s="576"/>
      <c r="E597" s="582"/>
      <c r="F597" s="577"/>
      <c r="G597" s="577"/>
      <c r="H597" s="600"/>
      <c r="I597" s="577"/>
      <c r="J597" s="604">
        <v>1800</v>
      </c>
      <c r="K597" s="1250">
        <f>K595+J597</f>
        <v>38965971</v>
      </c>
    </row>
    <row r="598" spans="1:11">
      <c r="A598" s="557"/>
      <c r="B598" s="6641"/>
      <c r="C598" s="545" t="s">
        <v>1109</v>
      </c>
      <c r="D598" s="6787" t="s">
        <v>1584</v>
      </c>
      <c r="E598" s="974" t="s">
        <v>56</v>
      </c>
      <c r="F598" s="6783"/>
      <c r="G598" s="6783">
        <v>502500</v>
      </c>
      <c r="H598" s="6783"/>
      <c r="I598" s="6783"/>
      <c r="J598" s="6792"/>
      <c r="K598" s="1368">
        <f>K597-G598</f>
        <v>38463471</v>
      </c>
    </row>
    <row r="599" spans="1:11">
      <c r="A599" s="557"/>
      <c r="B599" s="6641"/>
      <c r="C599" s="555" t="s">
        <v>1583</v>
      </c>
      <c r="D599" s="6788" t="s">
        <v>1384</v>
      </c>
      <c r="E599" s="6791"/>
      <c r="F599" s="6784"/>
      <c r="G599" s="6784"/>
      <c r="H599" s="6784"/>
      <c r="I599" s="6784"/>
      <c r="J599" s="6793"/>
      <c r="K599" s="1368"/>
    </row>
    <row r="600" spans="1:11">
      <c r="A600" s="514"/>
      <c r="B600" s="6627"/>
      <c r="C600" s="532"/>
      <c r="D600" s="576"/>
      <c r="E600" s="582"/>
      <c r="F600" s="575"/>
      <c r="G600" s="575"/>
      <c r="H600" s="586"/>
      <c r="I600" s="575"/>
      <c r="J600" s="585">
        <v>1800</v>
      </c>
      <c r="K600" s="1250">
        <f>K598+J600</f>
        <v>38465271</v>
      </c>
    </row>
    <row r="601" spans="1:11">
      <c r="A601" s="557"/>
      <c r="B601" s="6641"/>
      <c r="C601" s="556" t="s">
        <v>1109</v>
      </c>
      <c r="D601" s="6787" t="s">
        <v>278</v>
      </c>
      <c r="E601" s="974" t="s">
        <v>279</v>
      </c>
      <c r="F601" s="6783"/>
      <c r="G601" s="6783">
        <v>502500</v>
      </c>
      <c r="H601" s="6783"/>
      <c r="I601" s="6783"/>
      <c r="J601" s="6792"/>
      <c r="K601" s="1368">
        <f>K600-G601</f>
        <v>37962771</v>
      </c>
    </row>
    <row r="602" spans="1:11">
      <c r="A602" s="557"/>
      <c r="B602" s="6641"/>
      <c r="C602" s="555" t="s">
        <v>1527</v>
      </c>
      <c r="D602" s="6788" t="s">
        <v>38</v>
      </c>
      <c r="E602" s="6791"/>
      <c r="F602" s="6784"/>
      <c r="G602" s="6784"/>
      <c r="H602" s="6784"/>
      <c r="I602" s="6784"/>
      <c r="J602" s="6793"/>
      <c r="K602" s="1368"/>
    </row>
    <row r="603" spans="1:11">
      <c r="A603" s="514"/>
      <c r="B603" s="6627"/>
      <c r="C603" s="529"/>
      <c r="D603" s="602"/>
      <c r="E603" s="605"/>
      <c r="F603" s="577"/>
      <c r="G603" s="577"/>
      <c r="H603" s="600"/>
      <c r="I603" s="577"/>
      <c r="J603" s="604">
        <v>1800</v>
      </c>
      <c r="K603" s="1250">
        <f>K601+J603</f>
        <v>37964571</v>
      </c>
    </row>
    <row r="604" spans="1:11">
      <c r="A604" s="557"/>
      <c r="B604" s="6641" t="s">
        <v>2448</v>
      </c>
      <c r="C604" s="556" t="s">
        <v>1710</v>
      </c>
      <c r="D604" s="6796"/>
      <c r="E604" s="1136"/>
      <c r="F604" s="6800"/>
      <c r="G604" s="6802"/>
      <c r="H604" s="6800"/>
      <c r="I604" s="6800">
        <v>103140</v>
      </c>
      <c r="J604" s="6805"/>
      <c r="K604" s="1368">
        <f>K603-I604</f>
        <v>37861431</v>
      </c>
    </row>
    <row r="605" spans="1:11">
      <c r="A605" s="557"/>
      <c r="B605" s="6641"/>
      <c r="C605" s="555" t="s">
        <v>2449</v>
      </c>
      <c r="D605" s="6797"/>
      <c r="E605" s="6804"/>
      <c r="F605" s="6801"/>
      <c r="G605" s="6803"/>
      <c r="H605" s="6801"/>
      <c r="I605" s="6801"/>
      <c r="J605" s="6806"/>
      <c r="K605" s="1368"/>
    </row>
    <row r="606" spans="1:11">
      <c r="A606" s="514"/>
      <c r="B606" s="6627"/>
      <c r="C606" s="532"/>
      <c r="D606" s="576"/>
      <c r="E606" s="582"/>
      <c r="F606" s="577"/>
      <c r="G606" s="577"/>
      <c r="H606" s="600"/>
      <c r="I606" s="577"/>
      <c r="J606" s="604">
        <v>1500</v>
      </c>
      <c r="K606" s="1250">
        <f>K604+J606</f>
        <v>37862931</v>
      </c>
    </row>
    <row r="607" spans="1:11">
      <c r="A607" s="557"/>
      <c r="B607" s="6641"/>
      <c r="C607" s="556" t="s">
        <v>1710</v>
      </c>
      <c r="D607" s="6796"/>
      <c r="E607" s="1136"/>
      <c r="F607" s="6800"/>
      <c r="G607" s="6802"/>
      <c r="H607" s="6800"/>
      <c r="I607" s="6800">
        <v>31140</v>
      </c>
      <c r="J607" s="6805"/>
      <c r="K607" s="1368">
        <f>K606-I607</f>
        <v>37831791</v>
      </c>
    </row>
    <row r="608" spans="1:11">
      <c r="A608" s="557"/>
      <c r="B608" s="6641"/>
      <c r="C608" s="555" t="s">
        <v>2450</v>
      </c>
      <c r="D608" s="6797"/>
      <c r="E608" s="6804"/>
      <c r="F608" s="6801"/>
      <c r="G608" s="6803"/>
      <c r="H608" s="6801"/>
      <c r="I608" s="6801"/>
      <c r="J608" s="6806"/>
      <c r="K608" s="1368"/>
    </row>
    <row r="609" spans="1:11">
      <c r="A609" s="514"/>
      <c r="B609" s="6627"/>
      <c r="C609" s="532"/>
      <c r="D609" s="576"/>
      <c r="E609" s="582"/>
      <c r="F609" s="577"/>
      <c r="G609" s="577"/>
      <c r="H609" s="600"/>
      <c r="I609" s="577"/>
      <c r="J609" s="604">
        <v>1500</v>
      </c>
      <c r="K609" s="1250">
        <f>K607+J609</f>
        <v>37833291</v>
      </c>
    </row>
    <row r="610" spans="1:11">
      <c r="A610" s="557"/>
      <c r="B610" s="6641"/>
      <c r="C610" s="556" t="s">
        <v>1109</v>
      </c>
      <c r="D610" s="6796" t="s">
        <v>1112</v>
      </c>
      <c r="E610" s="974" t="s">
        <v>1114</v>
      </c>
      <c r="F610" s="6800"/>
      <c r="G610" s="6800">
        <v>502500</v>
      </c>
      <c r="H610" s="537"/>
      <c r="I610" s="1975"/>
      <c r="J610" s="595"/>
      <c r="K610" s="1368">
        <f>K609-G610</f>
        <v>37330791</v>
      </c>
    </row>
    <row r="611" spans="1:11">
      <c r="A611" s="557"/>
      <c r="B611" s="6641"/>
      <c r="C611" s="555" t="s">
        <v>1111</v>
      </c>
      <c r="D611" s="6797" t="s">
        <v>1113</v>
      </c>
      <c r="E611" s="6804"/>
      <c r="F611" s="6801"/>
      <c r="G611" s="6801"/>
      <c r="H611" s="515"/>
      <c r="I611" s="1976"/>
      <c r="J611" s="595"/>
      <c r="K611" s="1368"/>
    </row>
    <row r="612" spans="1:11">
      <c r="A612" s="514"/>
      <c r="B612" s="6627"/>
      <c r="C612" s="532"/>
      <c r="D612" s="576"/>
      <c r="E612" s="582"/>
      <c r="F612" s="575"/>
      <c r="G612" s="575"/>
      <c r="H612" s="586"/>
      <c r="I612" s="2196"/>
      <c r="J612" s="585">
        <v>1800</v>
      </c>
      <c r="K612" s="1250">
        <f>K610+J612</f>
        <v>37332591</v>
      </c>
    </row>
    <row r="613" spans="1:11">
      <c r="A613" s="557"/>
      <c r="B613" s="6641"/>
      <c r="C613" s="5276" t="s">
        <v>864</v>
      </c>
      <c r="D613" s="6796" t="s">
        <v>743</v>
      </c>
      <c r="E613" s="6798" t="s">
        <v>1177</v>
      </c>
      <c r="F613" s="6800"/>
      <c r="G613" s="6802">
        <v>102500</v>
      </c>
      <c r="H613" s="6800"/>
      <c r="I613" s="6800"/>
      <c r="J613" s="6805"/>
      <c r="K613" s="1368">
        <f>K612-G613</f>
        <v>37230091</v>
      </c>
    </row>
    <row r="614" spans="1:11">
      <c r="A614" s="557"/>
      <c r="B614" s="6641"/>
      <c r="C614" s="1542" t="s">
        <v>1028</v>
      </c>
      <c r="D614" s="6797" t="s">
        <v>46</v>
      </c>
      <c r="E614" s="6799"/>
      <c r="F614" s="6801"/>
      <c r="G614" s="6803"/>
      <c r="H614" s="6801"/>
      <c r="I614" s="6801"/>
      <c r="J614" s="6806"/>
      <c r="K614" s="1368"/>
    </row>
    <row r="615" spans="1:11">
      <c r="A615" s="514"/>
      <c r="B615" s="6627"/>
      <c r="C615" s="532"/>
      <c r="D615" s="576"/>
      <c r="E615" s="582"/>
      <c r="F615" s="577"/>
      <c r="G615" s="577"/>
      <c r="H615" s="600"/>
      <c r="I615" s="577"/>
      <c r="J615" s="604">
        <v>1800</v>
      </c>
      <c r="K615" s="1250">
        <f>K613+J615</f>
        <v>37231891</v>
      </c>
    </row>
    <row r="616" spans="1:11">
      <c r="A616" s="557"/>
      <c r="B616" s="6641"/>
      <c r="C616" s="556" t="s">
        <v>781</v>
      </c>
      <c r="D616" s="485" t="s">
        <v>1859</v>
      </c>
      <c r="E616" s="6798"/>
      <c r="F616" s="9492"/>
      <c r="G616" s="9492"/>
      <c r="H616" s="9492"/>
      <c r="I616" s="9492">
        <v>158140</v>
      </c>
      <c r="J616" s="6805"/>
      <c r="K616" s="1368">
        <f>K615-I616</f>
        <v>37073751</v>
      </c>
    </row>
    <row r="617" spans="1:11">
      <c r="A617" s="557"/>
      <c r="B617" s="6641"/>
      <c r="C617" s="555" t="s">
        <v>1208</v>
      </c>
      <c r="D617" s="486" t="s">
        <v>814</v>
      </c>
      <c r="E617" s="6799"/>
      <c r="F617" s="9493"/>
      <c r="G617" s="9493"/>
      <c r="H617" s="9493"/>
      <c r="I617" s="9493"/>
      <c r="J617" s="6806"/>
      <c r="K617" s="1368"/>
    </row>
    <row r="618" spans="1:11">
      <c r="A618" s="514"/>
      <c r="B618" s="6627"/>
      <c r="C618" s="532"/>
      <c r="D618" s="576"/>
      <c r="E618" s="582"/>
      <c r="F618" s="577"/>
      <c r="G618" s="577"/>
      <c r="H618" s="600"/>
      <c r="I618" s="577"/>
      <c r="J618" s="604">
        <v>1500</v>
      </c>
      <c r="K618" s="1250">
        <f>K616+J618</f>
        <v>37075251</v>
      </c>
    </row>
    <row r="619" spans="1:11">
      <c r="A619" s="557"/>
      <c r="B619" s="6641"/>
      <c r="C619" s="556" t="s">
        <v>1109</v>
      </c>
      <c r="D619" s="6796" t="s">
        <v>1049</v>
      </c>
      <c r="E619" s="6798" t="s">
        <v>126</v>
      </c>
      <c r="F619" s="6800"/>
      <c r="G619" s="6800">
        <v>502500</v>
      </c>
      <c r="H619" s="6800"/>
      <c r="I619" s="6800"/>
      <c r="J619" s="6805"/>
      <c r="K619" s="1368">
        <f>K618-G619</f>
        <v>36572751</v>
      </c>
    </row>
    <row r="620" spans="1:11">
      <c r="A620" s="557"/>
      <c r="B620" s="6641"/>
      <c r="C620" s="555" t="s">
        <v>1048</v>
      </c>
      <c r="D620" s="6797" t="s">
        <v>956</v>
      </c>
      <c r="E620" s="6799"/>
      <c r="F620" s="6801"/>
      <c r="G620" s="6801"/>
      <c r="H620" s="6801"/>
      <c r="I620" s="6801"/>
      <c r="J620" s="6806"/>
      <c r="K620" s="1368"/>
    </row>
    <row r="621" spans="1:11">
      <c r="A621" s="514"/>
      <c r="B621" s="6627"/>
      <c r="C621" s="532"/>
      <c r="D621" s="576"/>
      <c r="E621" s="582"/>
      <c r="F621" s="577"/>
      <c r="G621" s="577"/>
      <c r="H621" s="600"/>
      <c r="I621" s="577"/>
      <c r="J621" s="585">
        <v>1800</v>
      </c>
      <c r="K621" s="1250">
        <f>K619+J621</f>
        <v>36574551</v>
      </c>
    </row>
    <row r="622" spans="1:11">
      <c r="A622" s="557"/>
      <c r="B622" s="6641" t="s">
        <v>2452</v>
      </c>
      <c r="C622" s="497" t="s">
        <v>815</v>
      </c>
      <c r="D622" s="6809"/>
      <c r="E622" s="974"/>
      <c r="F622" s="6807"/>
      <c r="G622" s="6807"/>
      <c r="H622" s="537"/>
      <c r="I622" s="1975">
        <v>334400</v>
      </c>
      <c r="J622" s="595"/>
      <c r="K622" s="1368">
        <f>K621-I622</f>
        <v>36240151</v>
      </c>
    </row>
    <row r="623" spans="1:11">
      <c r="A623" s="557"/>
      <c r="B623" s="6641"/>
      <c r="C623" s="497" t="s">
        <v>1917</v>
      </c>
      <c r="D623" s="6810"/>
      <c r="E623" s="6811"/>
      <c r="F623" s="6808"/>
      <c r="G623" s="6808"/>
      <c r="H623" s="515"/>
      <c r="I623" s="1976"/>
      <c r="J623" s="595"/>
      <c r="K623" s="1368"/>
    </row>
    <row r="624" spans="1:11">
      <c r="A624" s="514"/>
      <c r="B624" s="6627"/>
      <c r="C624" s="532"/>
      <c r="D624" s="576"/>
      <c r="E624" s="582"/>
      <c r="F624" s="577"/>
      <c r="G624" s="577"/>
      <c r="H624" s="600"/>
      <c r="I624" s="2034"/>
      <c r="J624" s="585">
        <v>1800</v>
      </c>
      <c r="K624" s="1250">
        <f>K622+J624</f>
        <v>36241951</v>
      </c>
    </row>
    <row r="625" spans="1:11" ht="15.75">
      <c r="A625" s="9537" t="s">
        <v>2451</v>
      </c>
      <c r="B625" s="9538"/>
      <c r="C625" s="9538"/>
      <c r="D625" s="9538"/>
      <c r="E625" s="9539"/>
      <c r="F625" s="511">
        <f>SUM(F3:F624)</f>
        <v>75000000</v>
      </c>
      <c r="G625" s="511">
        <f>SUM(G3:G624)</f>
        <v>30346209</v>
      </c>
      <c r="H625" s="511">
        <f>SUM(H3:H624)</f>
        <v>13317858</v>
      </c>
      <c r="I625" s="511">
        <f>SUM(I3:I624)</f>
        <v>24741732</v>
      </c>
      <c r="J625" s="511">
        <f>SUM(J3:J624)</f>
        <v>309550</v>
      </c>
      <c r="K625" s="1647">
        <f>K3+F625-G625-H625-I625+J625</f>
        <v>36241951</v>
      </c>
    </row>
    <row r="626" spans="1:11" ht="15.75">
      <c r="A626" s="9531" t="s">
        <v>242</v>
      </c>
      <c r="B626" s="9532"/>
      <c r="C626" s="9532"/>
      <c r="D626" s="9532"/>
      <c r="E626" s="9533"/>
      <c r="F626" s="512">
        <f>'Juli''15'!F479</f>
        <v>578500000</v>
      </c>
      <c r="G626" s="512">
        <f>'Juli''15'!G479</f>
        <v>229960440</v>
      </c>
      <c r="H626" s="512">
        <f>'Juli''15'!H479</f>
        <v>131333783</v>
      </c>
      <c r="I626" s="512">
        <f>'Juli''15'!I479</f>
        <v>191423260</v>
      </c>
      <c r="J626" s="512">
        <f>'Juli''15'!J479</f>
        <v>2736050</v>
      </c>
      <c r="K626" s="1648">
        <f>'Juli''15'!K479</f>
        <v>318779781</v>
      </c>
    </row>
    <row r="627" spans="1:11" ht="15.75">
      <c r="A627" s="9737" t="s">
        <v>243</v>
      </c>
      <c r="B627" s="9738"/>
      <c r="C627" s="9738"/>
      <c r="D627" s="9738"/>
      <c r="E627" s="9739"/>
      <c r="F627" s="5501">
        <f t="shared" ref="F627:K627" si="0">F625+F626</f>
        <v>653500000</v>
      </c>
      <c r="G627" s="5501">
        <f t="shared" si="0"/>
        <v>260306649</v>
      </c>
      <c r="H627" s="5501">
        <f t="shared" si="0"/>
        <v>144651641</v>
      </c>
      <c r="I627" s="5501">
        <f t="shared" si="0"/>
        <v>216164992</v>
      </c>
      <c r="J627" s="5501">
        <f t="shared" si="0"/>
        <v>3045600</v>
      </c>
      <c r="K627" s="5502">
        <f t="shared" si="0"/>
        <v>355021732</v>
      </c>
    </row>
    <row r="633" spans="1:11">
      <c r="B633" s="4803" t="s">
        <v>2197</v>
      </c>
      <c r="C633" s="4804"/>
    </row>
    <row r="634" spans="1:11">
      <c r="B634" s="4805" t="s">
        <v>238</v>
      </c>
      <c r="C634" s="4804"/>
    </row>
  </sheetData>
  <mergeCells count="98">
    <mergeCell ref="A523:A524"/>
    <mergeCell ref="A472:A473"/>
    <mergeCell ref="A475:A476"/>
    <mergeCell ref="A478:A479"/>
    <mergeCell ref="A481:A482"/>
    <mergeCell ref="A484:A485"/>
    <mergeCell ref="A487:A488"/>
    <mergeCell ref="A490:A491"/>
    <mergeCell ref="A493:A494"/>
    <mergeCell ref="A496:A497"/>
    <mergeCell ref="A517:A518"/>
    <mergeCell ref="A520:A521"/>
    <mergeCell ref="G556:G557"/>
    <mergeCell ref="H556:H557"/>
    <mergeCell ref="I556:I557"/>
    <mergeCell ref="F616:F617"/>
    <mergeCell ref="G616:G617"/>
    <mergeCell ref="H616:H617"/>
    <mergeCell ref="I616:I617"/>
    <mergeCell ref="A626:E626"/>
    <mergeCell ref="A627:E627"/>
    <mergeCell ref="A526:A527"/>
    <mergeCell ref="A529:A530"/>
    <mergeCell ref="F556:F557"/>
    <mergeCell ref="F553:F554"/>
    <mergeCell ref="A625:E625"/>
    <mergeCell ref="A469:A470"/>
    <mergeCell ref="A460:A461"/>
    <mergeCell ref="A463:A464"/>
    <mergeCell ref="A436:A437"/>
    <mergeCell ref="A439:A440"/>
    <mergeCell ref="A442:A443"/>
    <mergeCell ref="A445:A446"/>
    <mergeCell ref="A448:A449"/>
    <mergeCell ref="A466:A467"/>
    <mergeCell ref="A451:A452"/>
    <mergeCell ref="A454:A455"/>
    <mergeCell ref="A457:A458"/>
    <mergeCell ref="A433:A434"/>
    <mergeCell ref="A400:A401"/>
    <mergeCell ref="A403:A404"/>
    <mergeCell ref="A406:A407"/>
    <mergeCell ref="A409:A410"/>
    <mergeCell ref="A412:A413"/>
    <mergeCell ref="A415:A416"/>
    <mergeCell ref="A418:A419"/>
    <mergeCell ref="A421:A422"/>
    <mergeCell ref="A424:A425"/>
    <mergeCell ref="A427:A428"/>
    <mergeCell ref="A430:A431"/>
    <mergeCell ref="A214:A215"/>
    <mergeCell ref="A217:A218"/>
    <mergeCell ref="A220:A221"/>
    <mergeCell ref="A223:A224"/>
    <mergeCell ref="A397:A398"/>
    <mergeCell ref="A364:A365"/>
    <mergeCell ref="A367:A368"/>
    <mergeCell ref="A370:A371"/>
    <mergeCell ref="A373:A374"/>
    <mergeCell ref="A376:A377"/>
    <mergeCell ref="A379:A380"/>
    <mergeCell ref="A382:A383"/>
    <mergeCell ref="A385:A386"/>
    <mergeCell ref="A388:A389"/>
    <mergeCell ref="A391:A392"/>
    <mergeCell ref="A394:A395"/>
    <mergeCell ref="A199:A200"/>
    <mergeCell ref="A202:A203"/>
    <mergeCell ref="A205:A206"/>
    <mergeCell ref="A208:A209"/>
    <mergeCell ref="A211:A212"/>
    <mergeCell ref="A52:A53"/>
    <mergeCell ref="A55:A56"/>
    <mergeCell ref="A193:A194"/>
    <mergeCell ref="A196:A197"/>
    <mergeCell ref="A58:A59"/>
    <mergeCell ref="J1:J2"/>
    <mergeCell ref="K1:K2"/>
    <mergeCell ref="A3:C3"/>
    <mergeCell ref="B4:B5"/>
    <mergeCell ref="A7:A8"/>
    <mergeCell ref="B7:B8"/>
    <mergeCell ref="K7:K8"/>
    <mergeCell ref="A1:A2"/>
    <mergeCell ref="B1:B2"/>
    <mergeCell ref="C1:C2"/>
    <mergeCell ref="D1:E1"/>
    <mergeCell ref="F1:F2"/>
    <mergeCell ref="G1:I1"/>
    <mergeCell ref="G553:G554"/>
    <mergeCell ref="H553:H554"/>
    <mergeCell ref="I553:I554"/>
    <mergeCell ref="B10:B11"/>
    <mergeCell ref="K10:K11"/>
    <mergeCell ref="B13:B14"/>
    <mergeCell ref="E466:E467"/>
    <mergeCell ref="E469:E470"/>
    <mergeCell ref="I472:I473"/>
  </mergeCells>
  <pageMargins left="0.70866141732283472" right="0.70866141732283472" top="0.74803149606299213" bottom="0.74803149606299213" header="0.31496062992125984" footer="0.31496062992125984"/>
  <pageSetup scale="65" orientation="landscape" horizontalDpi="120" verticalDpi="72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K655"/>
  <sheetViews>
    <sheetView topLeftCell="A107" zoomScaleNormal="100" workbookViewId="0">
      <selection activeCell="D118" sqref="D118"/>
    </sheetView>
  </sheetViews>
  <sheetFormatPr defaultRowHeight="15"/>
  <cols>
    <col min="1" max="1" width="5.28515625" customWidth="1"/>
    <col min="2" max="2" width="13.42578125" customWidth="1"/>
    <col min="3" max="3" width="46" customWidth="1"/>
    <col min="4" max="4" width="19.85546875" customWidth="1"/>
    <col min="6" max="6" width="16.140625" customWidth="1"/>
    <col min="7" max="7" width="16.28515625" customWidth="1"/>
    <col min="8" max="8" width="16.140625" customWidth="1"/>
    <col min="9" max="9" width="16.28515625" customWidth="1"/>
    <col min="10" max="10" width="14.5703125" customWidth="1"/>
    <col min="11" max="11" width="17.140625" customWidth="1"/>
  </cols>
  <sheetData>
    <row r="1" spans="1:11">
      <c r="A1" s="9506" t="s">
        <v>1</v>
      </c>
      <c r="B1" s="9504" t="s">
        <v>2</v>
      </c>
      <c r="C1" s="9506" t="s">
        <v>3</v>
      </c>
      <c r="D1" s="9508" t="s">
        <v>4</v>
      </c>
      <c r="E1" s="9740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</row>
    <row r="2" spans="1:11">
      <c r="A2" s="9507"/>
      <c r="B2" s="9505"/>
      <c r="C2" s="9507"/>
      <c r="D2" s="6839" t="s">
        <v>9</v>
      </c>
      <c r="E2" s="470" t="s">
        <v>10</v>
      </c>
      <c r="F2" s="9511"/>
      <c r="G2" s="6820" t="s">
        <v>11</v>
      </c>
      <c r="H2" s="6825" t="s">
        <v>537</v>
      </c>
      <c r="I2" s="6820" t="s">
        <v>13</v>
      </c>
      <c r="J2" s="9511"/>
      <c r="K2" s="9721"/>
    </row>
    <row r="3" spans="1:11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1250">
        <f>'Juni''17'!K624</f>
        <v>36241951</v>
      </c>
    </row>
    <row r="4" spans="1:11">
      <c r="A4" s="557"/>
      <c r="B4" s="9498" t="s">
        <v>2454</v>
      </c>
      <c r="C4" s="556" t="s">
        <v>815</v>
      </c>
      <c r="D4" s="6812" t="s">
        <v>1720</v>
      </c>
      <c r="E4" s="6814" t="s">
        <v>1739</v>
      </c>
      <c r="F4" s="6826"/>
      <c r="G4" s="6826"/>
      <c r="H4" s="923"/>
      <c r="I4" s="1997">
        <v>241966</v>
      </c>
      <c r="J4" s="464"/>
      <c r="K4" s="1977">
        <f>K3-I4</f>
        <v>35999985</v>
      </c>
    </row>
    <row r="5" spans="1:11">
      <c r="A5" s="554"/>
      <c r="B5" s="9499"/>
      <c r="C5" s="555" t="s">
        <v>1719</v>
      </c>
      <c r="D5" s="6813" t="s">
        <v>1176</v>
      </c>
      <c r="E5" s="6815"/>
      <c r="F5" s="6827"/>
      <c r="G5" s="6827"/>
      <c r="H5" s="460"/>
      <c r="I5" s="1998"/>
      <c r="J5" s="559"/>
      <c r="K5" s="1978"/>
    </row>
    <row r="6" spans="1:11">
      <c r="A6" s="554"/>
      <c r="B6" s="6822"/>
      <c r="C6" s="1795"/>
      <c r="D6" s="576"/>
      <c r="E6" s="582"/>
      <c r="F6" s="577"/>
      <c r="G6" s="577"/>
      <c r="H6" s="600"/>
      <c r="I6" s="577"/>
      <c r="J6" s="1979">
        <v>1800</v>
      </c>
      <c r="K6" s="1978">
        <f>K4+J6</f>
        <v>36001785</v>
      </c>
    </row>
    <row r="7" spans="1:11">
      <c r="A7" s="9515"/>
      <c r="B7" s="9498"/>
      <c r="C7" s="556" t="s">
        <v>815</v>
      </c>
      <c r="D7" s="6812" t="s">
        <v>1720</v>
      </c>
      <c r="E7" s="974" t="s">
        <v>1739</v>
      </c>
      <c r="F7" s="6816"/>
      <c r="G7" s="6837"/>
      <c r="H7" s="6816"/>
      <c r="I7" s="1975">
        <v>19931</v>
      </c>
      <c r="J7" s="1996"/>
      <c r="K7" s="9680">
        <f>K6-I7</f>
        <v>35981854</v>
      </c>
    </row>
    <row r="8" spans="1:11">
      <c r="A8" s="9516"/>
      <c r="B8" s="9499"/>
      <c r="C8" s="555" t="s">
        <v>1721</v>
      </c>
      <c r="D8" s="6813" t="s">
        <v>1176</v>
      </c>
      <c r="E8" s="6830"/>
      <c r="F8" s="6817"/>
      <c r="G8" s="6838"/>
      <c r="H8" s="6817"/>
      <c r="I8" s="1976"/>
      <c r="J8" s="571"/>
      <c r="K8" s="9681"/>
    </row>
    <row r="9" spans="1:11">
      <c r="A9" s="6821"/>
      <c r="B9" s="6830"/>
      <c r="C9" s="1795"/>
      <c r="D9" s="576"/>
      <c r="E9" s="605"/>
      <c r="F9" s="586"/>
      <c r="G9" s="585"/>
      <c r="H9" s="587"/>
      <c r="I9" s="586"/>
      <c r="J9" s="1979">
        <v>1800</v>
      </c>
      <c r="K9" s="6851">
        <f>K7+J9</f>
        <v>35983654</v>
      </c>
    </row>
    <row r="10" spans="1:11">
      <c r="A10" s="6812"/>
      <c r="B10" s="9619"/>
      <c r="C10" s="517" t="s">
        <v>1710</v>
      </c>
      <c r="D10" s="6812" t="s">
        <v>1720</v>
      </c>
      <c r="E10" s="6814" t="s">
        <v>1739</v>
      </c>
      <c r="F10" s="6816"/>
      <c r="G10" s="6816"/>
      <c r="H10" s="6816"/>
      <c r="I10" s="6816">
        <v>15140</v>
      </c>
      <c r="J10" s="534"/>
      <c r="K10" s="9680">
        <f>K9-I10</f>
        <v>35968514</v>
      </c>
    </row>
    <row r="11" spans="1:11">
      <c r="A11" s="6835"/>
      <c r="B11" s="9620"/>
      <c r="C11" s="555" t="s">
        <v>1821</v>
      </c>
      <c r="D11" s="6813" t="s">
        <v>1479</v>
      </c>
      <c r="E11" s="6815"/>
      <c r="F11" s="6817"/>
      <c r="G11" s="6817"/>
      <c r="H11" s="6817"/>
      <c r="I11" s="6817"/>
      <c r="J11" s="515"/>
      <c r="K11" s="9681"/>
    </row>
    <row r="12" spans="1:11">
      <c r="A12" s="6821"/>
      <c r="B12" s="6830"/>
      <c r="C12" s="1795"/>
      <c r="D12" s="576"/>
      <c r="E12" s="584"/>
      <c r="F12" s="577"/>
      <c r="G12" s="577"/>
      <c r="H12" s="600"/>
      <c r="I12" s="577"/>
      <c r="J12" s="604">
        <v>1500</v>
      </c>
      <c r="K12" s="6851">
        <f>K10+J12</f>
        <v>35970014</v>
      </c>
    </row>
    <row r="13" spans="1:11">
      <c r="A13" s="6812"/>
      <c r="B13" s="9619"/>
      <c r="C13" s="517" t="s">
        <v>1710</v>
      </c>
      <c r="D13" s="6812" t="s">
        <v>1720</v>
      </c>
      <c r="E13" s="6814" t="s">
        <v>1739</v>
      </c>
      <c r="F13" s="6816"/>
      <c r="G13" s="6816"/>
      <c r="H13" s="6816"/>
      <c r="I13" s="6816">
        <v>55390</v>
      </c>
      <c r="J13" s="537"/>
      <c r="K13" s="6852">
        <f>K12-I13</f>
        <v>35914624</v>
      </c>
    </row>
    <row r="14" spans="1:11">
      <c r="A14" s="6813"/>
      <c r="B14" s="9620"/>
      <c r="C14" s="555" t="s">
        <v>1822</v>
      </c>
      <c r="D14" s="6813" t="s">
        <v>1479</v>
      </c>
      <c r="E14" s="6815"/>
      <c r="F14" s="6817"/>
      <c r="G14" s="6817"/>
      <c r="H14" s="6817"/>
      <c r="I14" s="6817"/>
      <c r="J14" s="515"/>
      <c r="K14" s="1987"/>
    </row>
    <row r="15" spans="1:11">
      <c r="A15" s="6859"/>
      <c r="B15" s="561"/>
      <c r="C15" s="1795"/>
      <c r="D15" s="528"/>
      <c r="E15" s="584"/>
      <c r="F15" s="600"/>
      <c r="G15" s="600"/>
      <c r="H15" s="600"/>
      <c r="I15" s="600"/>
      <c r="J15" s="604">
        <v>1500</v>
      </c>
      <c r="K15" s="6851">
        <f>K13+J15</f>
        <v>35916124</v>
      </c>
    </row>
    <row r="16" spans="1:11">
      <c r="A16" s="6868"/>
      <c r="B16" s="974"/>
      <c r="C16" s="556" t="s">
        <v>815</v>
      </c>
      <c r="D16" s="6853" t="s">
        <v>113</v>
      </c>
      <c r="E16" s="6855" t="s">
        <v>114</v>
      </c>
      <c r="F16" s="6857"/>
      <c r="G16" s="6857"/>
      <c r="H16" s="6857"/>
      <c r="I16" s="6857">
        <v>438112</v>
      </c>
      <c r="J16" s="464"/>
      <c r="K16" s="6874">
        <f>K15-I16</f>
        <v>35478012</v>
      </c>
    </row>
    <row r="17" spans="1:11">
      <c r="A17" s="6868"/>
      <c r="B17" s="974"/>
      <c r="C17" s="517" t="s">
        <v>2215</v>
      </c>
      <c r="D17" s="6868" t="s">
        <v>46</v>
      </c>
      <c r="E17" s="6869"/>
      <c r="F17" s="6864"/>
      <c r="G17" s="6864"/>
      <c r="H17" s="6864"/>
      <c r="I17" s="6864"/>
      <c r="J17" s="595"/>
      <c r="K17" s="6874"/>
    </row>
    <row r="18" spans="1:11">
      <c r="A18" s="6859"/>
      <c r="B18" s="561"/>
      <c r="C18" s="1795"/>
      <c r="D18" s="576"/>
      <c r="E18" s="582"/>
      <c r="F18" s="575"/>
      <c r="G18" s="575"/>
      <c r="H18" s="586"/>
      <c r="I18" s="575"/>
      <c r="J18" s="585">
        <v>1800</v>
      </c>
      <c r="K18" s="6873">
        <f>K16+J18</f>
        <v>35479812</v>
      </c>
    </row>
    <row r="19" spans="1:11">
      <c r="A19" s="6868"/>
      <c r="B19" s="974"/>
      <c r="C19" s="562" t="s">
        <v>815</v>
      </c>
      <c r="D19" s="6868" t="s">
        <v>1335</v>
      </c>
      <c r="E19" s="6869"/>
      <c r="F19" s="6864"/>
      <c r="G19" s="6864"/>
      <c r="H19" s="537"/>
      <c r="I19" s="2566">
        <v>259488</v>
      </c>
      <c r="J19" s="595"/>
      <c r="K19" s="6852">
        <f>K18-I19</f>
        <v>35220324</v>
      </c>
    </row>
    <row r="20" spans="1:11">
      <c r="A20" s="6813"/>
      <c r="B20" s="5519"/>
      <c r="C20" s="553" t="s">
        <v>1026</v>
      </c>
      <c r="D20" s="6813" t="s">
        <v>814</v>
      </c>
      <c r="E20" s="6815"/>
      <c r="F20" s="6817"/>
      <c r="G20" s="6817"/>
      <c r="H20" s="515"/>
      <c r="I20" s="1976"/>
      <c r="J20" s="595"/>
      <c r="K20" s="6852"/>
    </row>
    <row r="21" spans="1:11">
      <c r="A21" s="6821"/>
      <c r="B21" s="5727"/>
      <c r="C21" s="532"/>
      <c r="D21" s="576"/>
      <c r="E21" s="582"/>
      <c r="F21" s="577"/>
      <c r="G21" s="577"/>
      <c r="H21" s="600"/>
      <c r="I21" s="577"/>
      <c r="J21" s="585">
        <v>1800</v>
      </c>
      <c r="K21" s="6851">
        <f>K19+J21</f>
        <v>35222124</v>
      </c>
    </row>
    <row r="22" spans="1:11">
      <c r="A22" s="6812"/>
      <c r="B22" s="459"/>
      <c r="C22" s="556" t="s">
        <v>781</v>
      </c>
      <c r="D22" s="6812" t="s">
        <v>278</v>
      </c>
      <c r="E22" s="6829" t="s">
        <v>279</v>
      </c>
      <c r="F22" s="6816"/>
      <c r="G22" s="6816">
        <v>20940</v>
      </c>
      <c r="H22" s="6816"/>
      <c r="I22" s="6816"/>
      <c r="J22" s="464"/>
      <c r="K22" s="6852">
        <f>K21-G22</f>
        <v>35201184</v>
      </c>
    </row>
    <row r="23" spans="1:11">
      <c r="A23" s="6813"/>
      <c r="B23" s="5520"/>
      <c r="C23" s="555" t="s">
        <v>1530</v>
      </c>
      <c r="D23" s="6813" t="s">
        <v>38</v>
      </c>
      <c r="E23" s="6815"/>
      <c r="F23" s="6817"/>
      <c r="G23" s="6817"/>
      <c r="H23" s="6817"/>
      <c r="I23" s="6817"/>
      <c r="J23" s="559"/>
      <c r="K23" s="6852"/>
    </row>
    <row r="24" spans="1:11">
      <c r="A24" s="6821"/>
      <c r="B24" s="561"/>
      <c r="C24" s="1438"/>
      <c r="D24" s="1436"/>
      <c r="E24" s="1436"/>
      <c r="F24" s="577"/>
      <c r="G24" s="577"/>
      <c r="H24" s="600"/>
      <c r="I24" s="577"/>
      <c r="J24" s="585">
        <v>1500</v>
      </c>
      <c r="K24" s="6851">
        <f>K22+J24</f>
        <v>35202684</v>
      </c>
    </row>
    <row r="25" spans="1:11">
      <c r="A25" s="6812"/>
      <c r="B25" s="974"/>
      <c r="C25" s="517" t="s">
        <v>796</v>
      </c>
      <c r="D25" s="6812" t="s">
        <v>167</v>
      </c>
      <c r="E25" s="6814" t="s">
        <v>56</v>
      </c>
      <c r="F25" s="6816"/>
      <c r="G25" s="6816">
        <v>303300</v>
      </c>
      <c r="H25" s="534"/>
      <c r="I25" s="6816"/>
      <c r="J25" s="595"/>
      <c r="K25" s="6852">
        <f>K24-G25</f>
        <v>34899384</v>
      </c>
    </row>
    <row r="26" spans="1:11">
      <c r="A26" s="6813"/>
      <c r="B26" s="5519"/>
      <c r="C26" s="555" t="s">
        <v>1033</v>
      </c>
      <c r="D26" s="6813" t="s">
        <v>1384</v>
      </c>
      <c r="E26" s="6815"/>
      <c r="F26" s="6817"/>
      <c r="G26" s="6817"/>
      <c r="H26" s="515"/>
      <c r="I26" s="6817"/>
      <c r="J26" s="559"/>
      <c r="K26" s="6852"/>
    </row>
    <row r="27" spans="1:11">
      <c r="A27" s="6821"/>
      <c r="B27" s="561"/>
      <c r="C27" s="1795"/>
      <c r="D27" s="576"/>
      <c r="E27" s="582"/>
      <c r="F27" s="577"/>
      <c r="G27" s="577"/>
      <c r="H27" s="600"/>
      <c r="I27" s="577"/>
      <c r="J27" s="604">
        <v>750</v>
      </c>
      <c r="K27" s="6851">
        <f>K25+J27</f>
        <v>34900134</v>
      </c>
    </row>
    <row r="28" spans="1:11">
      <c r="A28" s="6812"/>
      <c r="B28" s="974"/>
      <c r="C28" s="357" t="s">
        <v>815</v>
      </c>
      <c r="D28" s="6812" t="s">
        <v>1883</v>
      </c>
      <c r="E28" s="6814" t="s">
        <v>1884</v>
      </c>
      <c r="F28" s="6816"/>
      <c r="G28" s="6816">
        <v>142263</v>
      </c>
      <c r="H28" s="537"/>
      <c r="I28" s="6816"/>
      <c r="J28" s="537"/>
      <c r="K28" s="6852">
        <f>K27-G28</f>
        <v>34757871</v>
      </c>
    </row>
    <row r="29" spans="1:11">
      <c r="A29" s="6813"/>
      <c r="B29" s="5519"/>
      <c r="C29" s="522" t="s">
        <v>1882</v>
      </c>
      <c r="D29" s="6813" t="s">
        <v>1819</v>
      </c>
      <c r="E29" s="6815"/>
      <c r="F29" s="6817"/>
      <c r="G29" s="6817"/>
      <c r="H29" s="537"/>
      <c r="I29" s="6817"/>
      <c r="J29" s="537"/>
      <c r="K29" s="6852"/>
    </row>
    <row r="30" spans="1:11">
      <c r="A30" s="6821"/>
      <c r="B30" s="561"/>
      <c r="C30" s="3361"/>
      <c r="D30" s="602"/>
      <c r="E30" s="599"/>
      <c r="F30" s="586"/>
      <c r="G30" s="586"/>
      <c r="H30" s="586"/>
      <c r="I30" s="586"/>
      <c r="J30" s="585">
        <v>1800</v>
      </c>
      <c r="K30" s="6851">
        <f>K28+J30</f>
        <v>34759671</v>
      </c>
    </row>
    <row r="31" spans="1:11">
      <c r="A31" s="6812"/>
      <c r="B31" s="974"/>
      <c r="C31" s="357" t="s">
        <v>1921</v>
      </c>
      <c r="D31" s="6812" t="s">
        <v>1883</v>
      </c>
      <c r="E31" s="6814" t="s">
        <v>1884</v>
      </c>
      <c r="F31" s="6816"/>
      <c r="G31" s="6826">
        <v>54440</v>
      </c>
      <c r="H31" s="534"/>
      <c r="I31" s="6826"/>
      <c r="J31" s="923"/>
      <c r="K31" s="6852">
        <f>K30-G31</f>
        <v>34705231</v>
      </c>
    </row>
    <row r="32" spans="1:11">
      <c r="A32" s="6813"/>
      <c r="B32" s="5519"/>
      <c r="C32" s="357" t="s">
        <v>1941</v>
      </c>
      <c r="D32" s="6813" t="s">
        <v>1819</v>
      </c>
      <c r="E32" s="6815"/>
      <c r="F32" s="6817"/>
      <c r="G32" s="6827"/>
      <c r="H32" s="515"/>
      <c r="I32" s="6827"/>
      <c r="J32" s="460"/>
      <c r="K32" s="6852"/>
    </row>
    <row r="33" spans="1:11">
      <c r="A33" s="6821"/>
      <c r="B33" s="561"/>
      <c r="C33" s="1795"/>
      <c r="D33" s="602"/>
      <c r="E33" s="2990"/>
      <c r="F33" s="577"/>
      <c r="G33" s="577"/>
      <c r="H33" s="600"/>
      <c r="I33" s="577"/>
      <c r="J33" s="600">
        <v>1500</v>
      </c>
      <c r="K33" s="6851">
        <f>K31+J33</f>
        <v>34706731</v>
      </c>
    </row>
    <row r="34" spans="1:11">
      <c r="A34" s="6812"/>
      <c r="B34" s="974"/>
      <c r="C34" s="556" t="s">
        <v>796</v>
      </c>
      <c r="D34" s="6812" t="s">
        <v>1532</v>
      </c>
      <c r="E34" s="974" t="s">
        <v>1233</v>
      </c>
      <c r="F34" s="6831"/>
      <c r="G34" s="6816">
        <v>87100</v>
      </c>
      <c r="H34" s="6816"/>
      <c r="I34" s="6816"/>
      <c r="J34" s="595"/>
      <c r="K34" s="6852">
        <f>K33-G34</f>
        <v>34619631</v>
      </c>
    </row>
    <row r="35" spans="1:11">
      <c r="A35" s="6813"/>
      <c r="B35" s="5519"/>
      <c r="C35" s="555" t="s">
        <v>1905</v>
      </c>
      <c r="D35" s="6813" t="s">
        <v>1570</v>
      </c>
      <c r="E35" s="6815"/>
      <c r="F35" s="6817"/>
      <c r="G35" s="6817"/>
      <c r="H35" s="6817"/>
      <c r="I35" s="6817"/>
      <c r="J35" s="559"/>
      <c r="K35" s="6852"/>
    </row>
    <row r="36" spans="1:11">
      <c r="A36" s="6821"/>
      <c r="B36" s="561"/>
      <c r="C36" s="532"/>
      <c r="D36" s="576"/>
      <c r="E36" s="582"/>
      <c r="F36" s="575"/>
      <c r="G36" s="600"/>
      <c r="H36" s="600"/>
      <c r="I36" s="577"/>
      <c r="J36" s="585">
        <v>750</v>
      </c>
      <c r="K36" s="6851">
        <f>K34+J36</f>
        <v>34620381</v>
      </c>
    </row>
    <row r="37" spans="1:11">
      <c r="A37" s="6812"/>
      <c r="B37" s="974"/>
      <c r="C37" s="556" t="s">
        <v>796</v>
      </c>
      <c r="D37" s="6812" t="s">
        <v>1334</v>
      </c>
      <c r="E37" s="1136" t="s">
        <v>1348</v>
      </c>
      <c r="F37" s="6831"/>
      <c r="G37" s="6816">
        <v>41300</v>
      </c>
      <c r="H37" s="534"/>
      <c r="I37" s="6816"/>
      <c r="J37" s="464"/>
      <c r="K37" s="6852">
        <f>K36-G37</f>
        <v>34579081</v>
      </c>
    </row>
    <row r="38" spans="1:11">
      <c r="A38" s="6813"/>
      <c r="B38" s="5519"/>
      <c r="C38" s="555" t="s">
        <v>1342</v>
      </c>
      <c r="D38" s="6813" t="s">
        <v>918</v>
      </c>
      <c r="E38" s="6830"/>
      <c r="F38" s="6817"/>
      <c r="G38" s="6817"/>
      <c r="H38" s="515"/>
      <c r="I38" s="6817"/>
      <c r="J38" s="559"/>
      <c r="K38" s="6852"/>
    </row>
    <row r="39" spans="1:11">
      <c r="A39" s="6821"/>
      <c r="B39" s="561"/>
      <c r="C39" s="1795"/>
      <c r="D39" s="576"/>
      <c r="E39" s="582"/>
      <c r="F39" s="577"/>
      <c r="G39" s="577"/>
      <c r="H39" s="600"/>
      <c r="I39" s="577"/>
      <c r="J39" s="585">
        <v>750</v>
      </c>
      <c r="K39" s="6851">
        <f>K37+J39</f>
        <v>34579831</v>
      </c>
    </row>
    <row r="40" spans="1:11">
      <c r="A40" s="6812"/>
      <c r="B40" s="974"/>
      <c r="C40" s="556" t="s">
        <v>815</v>
      </c>
      <c r="D40" s="6812" t="s">
        <v>1283</v>
      </c>
      <c r="E40" s="6814" t="s">
        <v>1346</v>
      </c>
      <c r="F40" s="6816"/>
      <c r="G40" s="6816">
        <v>562068</v>
      </c>
      <c r="H40" s="534"/>
      <c r="I40" s="6816"/>
      <c r="J40" s="595"/>
      <c r="K40" s="6847">
        <f>K39-G40</f>
        <v>34017763</v>
      </c>
    </row>
    <row r="41" spans="1:11">
      <c r="A41" s="6813"/>
      <c r="B41" s="974"/>
      <c r="C41" s="555" t="s">
        <v>1282</v>
      </c>
      <c r="D41" s="6813" t="s">
        <v>250</v>
      </c>
      <c r="E41" s="6815"/>
      <c r="F41" s="6817"/>
      <c r="G41" s="6817"/>
      <c r="H41" s="515"/>
      <c r="I41" s="6817"/>
      <c r="J41" s="595"/>
      <c r="K41" s="6852"/>
    </row>
    <row r="42" spans="1:11">
      <c r="A42" s="6821"/>
      <c r="B42" s="561"/>
      <c r="C42" s="532"/>
      <c r="D42" s="576"/>
      <c r="E42" s="582"/>
      <c r="F42" s="577"/>
      <c r="G42" s="577"/>
      <c r="H42" s="1962"/>
      <c r="I42" s="577"/>
      <c r="J42" s="585">
        <v>1800</v>
      </c>
      <c r="K42" s="6851">
        <f>K40+J42</f>
        <v>34019563</v>
      </c>
    </row>
    <row r="43" spans="1:11">
      <c r="A43" s="491"/>
      <c r="B43" s="6814"/>
      <c r="C43" s="474" t="s">
        <v>796</v>
      </c>
      <c r="D43" s="518" t="s">
        <v>1283</v>
      </c>
      <c r="E43" s="6814" t="s">
        <v>1346</v>
      </c>
      <c r="F43" s="6831"/>
      <c r="G43" s="6816">
        <v>406500</v>
      </c>
      <c r="H43" s="6816"/>
      <c r="I43" s="6816"/>
      <c r="J43" s="595"/>
      <c r="K43" s="6847">
        <f>K42-G43</f>
        <v>33613063</v>
      </c>
    </row>
    <row r="44" spans="1:11">
      <c r="A44" s="5521"/>
      <c r="B44" s="6836"/>
      <c r="C44" s="477" t="s">
        <v>1341</v>
      </c>
      <c r="D44" s="519" t="s">
        <v>250</v>
      </c>
      <c r="E44" s="6815"/>
      <c r="F44" s="6817"/>
      <c r="G44" s="6817"/>
      <c r="H44" s="6817"/>
      <c r="I44" s="6817"/>
      <c r="J44" s="559"/>
      <c r="K44" s="6852"/>
    </row>
    <row r="45" spans="1:11">
      <c r="A45" s="514"/>
      <c r="B45" s="6822"/>
      <c r="C45" s="532"/>
      <c r="D45" s="576"/>
      <c r="E45" s="582"/>
      <c r="F45" s="577"/>
      <c r="G45" s="577"/>
      <c r="H45" s="600"/>
      <c r="I45" s="577"/>
      <c r="J45" s="585">
        <v>750</v>
      </c>
      <c r="K45" s="6851">
        <f>K43+J45</f>
        <v>33613813</v>
      </c>
    </row>
    <row r="46" spans="1:11">
      <c r="A46" s="498"/>
      <c r="B46" s="6836"/>
      <c r="C46" s="497" t="s">
        <v>821</v>
      </c>
      <c r="D46" s="6812" t="s">
        <v>558</v>
      </c>
      <c r="E46" s="6829" t="s">
        <v>251</v>
      </c>
      <c r="F46" s="6816"/>
      <c r="G46" s="6816">
        <v>664426</v>
      </c>
      <c r="H46" s="537"/>
      <c r="I46" s="6816"/>
      <c r="J46" s="537"/>
      <c r="K46" s="6847">
        <f>K45-G46</f>
        <v>32949387</v>
      </c>
    </row>
    <row r="47" spans="1:11">
      <c r="A47" s="498"/>
      <c r="B47" s="6836"/>
      <c r="C47" s="497" t="s">
        <v>1018</v>
      </c>
      <c r="D47" s="6813" t="s">
        <v>250</v>
      </c>
      <c r="E47" s="6830"/>
      <c r="F47" s="6817"/>
      <c r="G47" s="6817"/>
      <c r="H47" s="537"/>
      <c r="I47" s="6817"/>
      <c r="J47" s="537"/>
      <c r="K47" s="6852"/>
    </row>
    <row r="48" spans="1:11">
      <c r="A48" s="514"/>
      <c r="B48" s="6822"/>
      <c r="C48" s="532"/>
      <c r="D48" s="576"/>
      <c r="E48" s="582"/>
      <c r="F48" s="586"/>
      <c r="G48" s="586"/>
      <c r="H48" s="586"/>
      <c r="I48" s="586"/>
      <c r="J48" s="585">
        <v>1800</v>
      </c>
      <c r="K48" s="6851">
        <f>K46+J48</f>
        <v>32951187</v>
      </c>
    </row>
    <row r="49" spans="1:11">
      <c r="A49" s="557"/>
      <c r="B49" s="6814"/>
      <c r="C49" s="497" t="s">
        <v>799</v>
      </c>
      <c r="D49" s="6812" t="s">
        <v>558</v>
      </c>
      <c r="E49" s="6829" t="s">
        <v>251</v>
      </c>
      <c r="F49" s="6831"/>
      <c r="G49" s="6816">
        <v>68800</v>
      </c>
      <c r="H49" s="537"/>
      <c r="I49" s="6816"/>
      <c r="J49" s="537"/>
      <c r="K49" s="6847">
        <f>K48-G49</f>
        <v>32882387</v>
      </c>
    </row>
    <row r="50" spans="1:11">
      <c r="A50" s="554"/>
      <c r="B50" s="6815"/>
      <c r="C50" s="497" t="s">
        <v>800</v>
      </c>
      <c r="D50" s="6813" t="s">
        <v>250</v>
      </c>
      <c r="E50" s="6830"/>
      <c r="F50" s="6817"/>
      <c r="G50" s="6817"/>
      <c r="H50" s="537"/>
      <c r="I50" s="6817"/>
      <c r="J50" s="537"/>
      <c r="K50" s="6848"/>
    </row>
    <row r="51" spans="1:11">
      <c r="A51" s="554"/>
      <c r="B51" s="6822"/>
      <c r="C51" s="532"/>
      <c r="D51" s="576"/>
      <c r="E51" s="582"/>
      <c r="F51" s="586"/>
      <c r="G51" s="586"/>
      <c r="H51" s="586"/>
      <c r="I51" s="586"/>
      <c r="J51" s="585">
        <v>750</v>
      </c>
      <c r="K51" s="6848">
        <f>K49+J51</f>
        <v>32883137</v>
      </c>
    </row>
    <row r="52" spans="1:11">
      <c r="A52" s="3362"/>
      <c r="B52" s="6814"/>
      <c r="C52" s="474" t="s">
        <v>781</v>
      </c>
      <c r="D52" s="6812" t="s">
        <v>1285</v>
      </c>
      <c r="E52" s="6814" t="s">
        <v>1320</v>
      </c>
      <c r="F52" s="6816"/>
      <c r="G52" s="6816">
        <v>28940</v>
      </c>
      <c r="H52" s="534"/>
      <c r="I52" s="6816"/>
      <c r="J52" s="6832"/>
      <c r="K52" s="6852">
        <f>K51-G52</f>
        <v>32854197</v>
      </c>
    </row>
    <row r="53" spans="1:11">
      <c r="A53" s="3364"/>
      <c r="B53" s="6815"/>
      <c r="C53" s="477" t="s">
        <v>1092</v>
      </c>
      <c r="D53" s="6813" t="s">
        <v>38</v>
      </c>
      <c r="E53" s="6815"/>
      <c r="F53" s="6817"/>
      <c r="G53" s="6817"/>
      <c r="H53" s="515"/>
      <c r="I53" s="6817"/>
      <c r="J53" s="6833"/>
      <c r="K53" s="6852"/>
    </row>
    <row r="54" spans="1:11">
      <c r="A54" s="557"/>
      <c r="B54" s="6822"/>
      <c r="C54" s="1436"/>
      <c r="D54" s="1436"/>
      <c r="E54" s="1436"/>
      <c r="F54" s="577"/>
      <c r="G54" s="577"/>
      <c r="H54" s="600"/>
      <c r="I54" s="577"/>
      <c r="J54" s="604">
        <v>1500</v>
      </c>
      <c r="K54" s="6851">
        <f>K52+J54</f>
        <v>32855697</v>
      </c>
    </row>
    <row r="55" spans="1:11">
      <c r="A55" s="9515"/>
      <c r="B55" s="1005"/>
      <c r="C55" s="556" t="s">
        <v>781</v>
      </c>
      <c r="D55" s="6812" t="s">
        <v>1344</v>
      </c>
      <c r="E55" s="1136" t="s">
        <v>1349</v>
      </c>
      <c r="F55" s="6816"/>
      <c r="G55" s="6826">
        <v>132640</v>
      </c>
      <c r="H55" s="6816"/>
      <c r="I55" s="6816"/>
      <c r="J55" s="6832"/>
      <c r="K55" s="6852">
        <f>K54-G55</f>
        <v>32723057</v>
      </c>
    </row>
    <row r="56" spans="1:11">
      <c r="A56" s="9516"/>
      <c r="B56" s="533"/>
      <c r="C56" s="555" t="s">
        <v>1343</v>
      </c>
      <c r="D56" s="6813" t="s">
        <v>1543</v>
      </c>
      <c r="E56" s="6830"/>
      <c r="F56" s="6817"/>
      <c r="G56" s="6827"/>
      <c r="H56" s="6817"/>
      <c r="I56" s="6817"/>
      <c r="J56" s="6833"/>
      <c r="K56" s="6852"/>
    </row>
    <row r="57" spans="1:11">
      <c r="A57" s="3365"/>
      <c r="B57" s="1988"/>
      <c r="C57" s="532"/>
      <c r="D57" s="576"/>
      <c r="E57" s="582"/>
      <c r="F57" s="577"/>
      <c r="G57" s="577"/>
      <c r="H57" s="600"/>
      <c r="I57" s="577"/>
      <c r="J57" s="604">
        <v>1500</v>
      </c>
      <c r="K57" s="6851">
        <f>K55+J57</f>
        <v>32724557</v>
      </c>
    </row>
    <row r="58" spans="1:11">
      <c r="A58" s="9515"/>
      <c r="B58" s="1005"/>
      <c r="C58" s="556" t="s">
        <v>781</v>
      </c>
      <c r="D58" s="6812" t="s">
        <v>1344</v>
      </c>
      <c r="E58" s="1136" t="s">
        <v>1349</v>
      </c>
      <c r="F58" s="6816"/>
      <c r="G58" s="6826">
        <v>24140</v>
      </c>
      <c r="H58" s="6816"/>
      <c r="I58" s="6816"/>
      <c r="J58" s="6832"/>
      <c r="K58" s="6852">
        <f>K57-G58</f>
        <v>32700417</v>
      </c>
    </row>
    <row r="59" spans="1:11">
      <c r="A59" s="9516"/>
      <c r="B59" s="533"/>
      <c r="C59" s="555" t="s">
        <v>2121</v>
      </c>
      <c r="D59" s="6813" t="s">
        <v>1543</v>
      </c>
      <c r="E59" s="6830"/>
      <c r="F59" s="6817"/>
      <c r="G59" s="6827"/>
      <c r="H59" s="6817"/>
      <c r="I59" s="6817"/>
      <c r="J59" s="6833"/>
      <c r="K59" s="6852"/>
    </row>
    <row r="60" spans="1:11">
      <c r="A60" s="3365"/>
      <c r="B60" s="1988"/>
      <c r="C60" s="532"/>
      <c r="D60" s="576"/>
      <c r="E60" s="582"/>
      <c r="F60" s="577"/>
      <c r="G60" s="577"/>
      <c r="H60" s="600"/>
      <c r="I60" s="577"/>
      <c r="J60" s="604">
        <v>1500</v>
      </c>
      <c r="K60" s="6851">
        <f>K58+J60</f>
        <v>32701917</v>
      </c>
    </row>
    <row r="61" spans="1:11">
      <c r="A61" s="9515"/>
      <c r="B61" s="6814"/>
      <c r="C61" s="517" t="s">
        <v>781</v>
      </c>
      <c r="D61" s="6812" t="s">
        <v>1560</v>
      </c>
      <c r="E61" s="6814" t="s">
        <v>1603</v>
      </c>
      <c r="F61" s="6816"/>
      <c r="G61" s="6816">
        <v>106640</v>
      </c>
      <c r="H61" s="6816"/>
      <c r="I61" s="6816"/>
      <c r="J61" s="6832"/>
      <c r="K61" s="6852">
        <f>K60-G61</f>
        <v>32595277</v>
      </c>
    </row>
    <row r="62" spans="1:11">
      <c r="A62" s="9516"/>
      <c r="B62" s="6815"/>
      <c r="C62" s="477" t="s">
        <v>1559</v>
      </c>
      <c r="D62" s="6813" t="s">
        <v>38</v>
      </c>
      <c r="E62" s="6815"/>
      <c r="F62" s="6817"/>
      <c r="G62" s="6817"/>
      <c r="H62" s="6817"/>
      <c r="I62" s="6817"/>
      <c r="J62" s="6833"/>
      <c r="K62" s="6852"/>
    </row>
    <row r="63" spans="1:11">
      <c r="A63" s="554"/>
      <c r="B63" s="527"/>
      <c r="C63" s="532"/>
      <c r="D63" s="583"/>
      <c r="E63" s="582"/>
      <c r="F63" s="575"/>
      <c r="G63" s="575"/>
      <c r="H63" s="586"/>
      <c r="I63" s="575"/>
      <c r="J63" s="585">
        <v>1500</v>
      </c>
      <c r="K63" s="6851">
        <f>K61+J63</f>
        <v>32596777</v>
      </c>
    </row>
    <row r="64" spans="1:11">
      <c r="A64" s="525"/>
      <c r="B64" s="6814"/>
      <c r="C64" s="474" t="s">
        <v>815</v>
      </c>
      <c r="D64" s="485" t="s">
        <v>1887</v>
      </c>
      <c r="E64" s="6814" t="s">
        <v>1888</v>
      </c>
      <c r="F64" s="6831"/>
      <c r="G64" s="6816">
        <v>2249213</v>
      </c>
      <c r="H64" s="6823"/>
      <c r="I64" s="6816"/>
      <c r="J64" s="534"/>
      <c r="K64" s="6847">
        <f>K63-G64</f>
        <v>30347564</v>
      </c>
    </row>
    <row r="65" spans="1:11">
      <c r="A65" s="554"/>
      <c r="B65" s="6815"/>
      <c r="C65" s="477" t="s">
        <v>1886</v>
      </c>
      <c r="D65" s="486" t="s">
        <v>1951</v>
      </c>
      <c r="E65" s="6815"/>
      <c r="F65" s="6817"/>
      <c r="G65" s="6817"/>
      <c r="H65" s="6824"/>
      <c r="I65" s="6817"/>
      <c r="J65" s="537"/>
      <c r="K65" s="6848"/>
    </row>
    <row r="66" spans="1:11">
      <c r="A66" s="2497"/>
      <c r="B66" s="6822"/>
      <c r="C66" s="891"/>
      <c r="D66" s="891"/>
      <c r="E66" s="891"/>
      <c r="F66" s="586"/>
      <c r="G66" s="588"/>
      <c r="H66" s="586"/>
      <c r="I66" s="586"/>
      <c r="J66" s="585">
        <v>1800</v>
      </c>
      <c r="K66" s="6848">
        <f>K64+J66</f>
        <v>30349364</v>
      </c>
    </row>
    <row r="67" spans="1:11">
      <c r="A67" s="525"/>
      <c r="B67" s="6814"/>
      <c r="C67" s="474" t="s">
        <v>815</v>
      </c>
      <c r="D67" s="485" t="s">
        <v>1887</v>
      </c>
      <c r="E67" s="6814" t="s">
        <v>1888</v>
      </c>
      <c r="F67" s="6816"/>
      <c r="G67" s="6816">
        <v>376312</v>
      </c>
      <c r="H67" s="534"/>
      <c r="I67" s="6816"/>
      <c r="J67" s="537"/>
      <c r="K67" s="6847">
        <f>K66-G67</f>
        <v>29973052</v>
      </c>
    </row>
    <row r="68" spans="1:11">
      <c r="A68" s="554"/>
      <c r="B68" s="6815"/>
      <c r="C68" s="477" t="s">
        <v>1889</v>
      </c>
      <c r="D68" s="486" t="s">
        <v>1951</v>
      </c>
      <c r="E68" s="6815"/>
      <c r="F68" s="6817"/>
      <c r="G68" s="6817"/>
      <c r="H68" s="537"/>
      <c r="I68" s="6817"/>
      <c r="J68" s="537"/>
      <c r="K68" s="6848"/>
    </row>
    <row r="69" spans="1:11">
      <c r="A69" s="2497"/>
      <c r="B69" s="6822"/>
      <c r="C69" s="532"/>
      <c r="D69" s="576"/>
      <c r="E69" s="582"/>
      <c r="F69" s="586"/>
      <c r="G69" s="586"/>
      <c r="H69" s="586"/>
      <c r="I69" s="586"/>
      <c r="J69" s="585">
        <v>1800</v>
      </c>
      <c r="K69" s="6848">
        <f>K67+J69</f>
        <v>29974852</v>
      </c>
    </row>
    <row r="70" spans="1:11">
      <c r="A70" s="525"/>
      <c r="B70" s="6814"/>
      <c r="C70" s="474" t="s">
        <v>815</v>
      </c>
      <c r="D70" s="6812" t="s">
        <v>568</v>
      </c>
      <c r="E70" s="6814" t="s">
        <v>715</v>
      </c>
      <c r="F70" s="6816"/>
      <c r="G70" s="6816">
        <v>488822</v>
      </c>
      <c r="H70" s="6816"/>
      <c r="I70" s="6816"/>
      <c r="J70" s="464"/>
      <c r="K70" s="6847">
        <f>K69-G70</f>
        <v>29486030</v>
      </c>
    </row>
    <row r="71" spans="1:11">
      <c r="A71" s="554"/>
      <c r="B71" s="6815"/>
      <c r="C71" s="477" t="s">
        <v>833</v>
      </c>
      <c r="D71" s="6813" t="s">
        <v>250</v>
      </c>
      <c r="E71" s="6815"/>
      <c r="F71" s="6817"/>
      <c r="G71" s="6817"/>
      <c r="H71" s="6817"/>
      <c r="I71" s="6817"/>
      <c r="J71" s="559"/>
      <c r="K71" s="6848"/>
    </row>
    <row r="72" spans="1:11">
      <c r="A72" s="2497"/>
      <c r="B72" s="6822"/>
      <c r="C72" s="528"/>
      <c r="D72" s="576"/>
      <c r="E72" s="528"/>
      <c r="F72" s="528"/>
      <c r="G72" s="585"/>
      <c r="H72" s="600"/>
      <c r="I72" s="577"/>
      <c r="J72" s="604">
        <v>1800</v>
      </c>
      <c r="K72" s="6848">
        <f>K70+J72</f>
        <v>29487830</v>
      </c>
    </row>
    <row r="73" spans="1:11">
      <c r="A73" s="525"/>
      <c r="B73" s="6814"/>
      <c r="C73" s="474" t="s">
        <v>815</v>
      </c>
      <c r="D73" s="6812" t="s">
        <v>568</v>
      </c>
      <c r="E73" s="6814" t="s">
        <v>715</v>
      </c>
      <c r="F73" s="6816"/>
      <c r="G73" s="6826">
        <v>79834</v>
      </c>
      <c r="H73" s="6816"/>
      <c r="I73" s="6816"/>
      <c r="J73" s="6832"/>
      <c r="K73" s="6847">
        <f>K72-G73</f>
        <v>29407996</v>
      </c>
    </row>
    <row r="74" spans="1:11">
      <c r="A74" s="554"/>
      <c r="B74" s="6815"/>
      <c r="C74" s="477" t="s">
        <v>832</v>
      </c>
      <c r="D74" s="6813" t="s">
        <v>250</v>
      </c>
      <c r="E74" s="6815"/>
      <c r="F74" s="6817"/>
      <c r="G74" s="6827"/>
      <c r="H74" s="6817"/>
      <c r="I74" s="6817"/>
      <c r="J74" s="6833"/>
      <c r="K74" s="6848"/>
    </row>
    <row r="75" spans="1:11">
      <c r="A75" s="2497"/>
      <c r="B75" s="6822"/>
      <c r="C75" s="532"/>
      <c r="D75" s="576"/>
      <c r="E75" s="605"/>
      <c r="F75" s="577"/>
      <c r="G75" s="577"/>
      <c r="H75" s="600"/>
      <c r="I75" s="577"/>
      <c r="J75" s="604">
        <v>1800</v>
      </c>
      <c r="K75" s="6848">
        <f>K73+J75</f>
        <v>29409796</v>
      </c>
    </row>
    <row r="76" spans="1:11">
      <c r="A76" s="525"/>
      <c r="B76" s="6814"/>
      <c r="C76" s="474" t="s">
        <v>781</v>
      </c>
      <c r="D76" s="518" t="s">
        <v>568</v>
      </c>
      <c r="E76" s="6814" t="s">
        <v>715</v>
      </c>
      <c r="F76" s="6816"/>
      <c r="G76" s="6816">
        <v>60140</v>
      </c>
      <c r="H76" s="6816"/>
      <c r="I76" s="6816"/>
      <c r="J76" s="6816"/>
      <c r="K76" s="6847">
        <f>K75-G76</f>
        <v>29349656</v>
      </c>
    </row>
    <row r="77" spans="1:11">
      <c r="A77" s="554"/>
      <c r="B77" s="6815"/>
      <c r="C77" s="477" t="s">
        <v>793</v>
      </c>
      <c r="D77" s="519" t="s">
        <v>250</v>
      </c>
      <c r="E77" s="6815"/>
      <c r="F77" s="6817"/>
      <c r="G77" s="6817"/>
      <c r="H77" s="6817"/>
      <c r="I77" s="6817"/>
      <c r="J77" s="6817"/>
      <c r="K77" s="6848"/>
    </row>
    <row r="78" spans="1:11">
      <c r="A78" s="554"/>
      <c r="B78" s="6822"/>
      <c r="C78" s="532"/>
      <c r="D78" s="576"/>
      <c r="E78" s="582"/>
      <c r="F78" s="577"/>
      <c r="G78" s="577"/>
      <c r="H78" s="600"/>
      <c r="I78" s="577"/>
      <c r="J78" s="604">
        <v>1500</v>
      </c>
      <c r="K78" s="6848">
        <f>K76+J78</f>
        <v>29351156</v>
      </c>
    </row>
    <row r="79" spans="1:11">
      <c r="A79" s="525"/>
      <c r="B79" s="6814"/>
      <c r="C79" s="517" t="s">
        <v>796</v>
      </c>
      <c r="D79" s="6812" t="s">
        <v>1983</v>
      </c>
      <c r="E79" s="6814" t="s">
        <v>1985</v>
      </c>
      <c r="F79" s="6831"/>
      <c r="G79" s="6816">
        <v>243900</v>
      </c>
      <c r="H79" s="537"/>
      <c r="I79" s="1975"/>
      <c r="J79" s="595"/>
      <c r="K79" s="6847">
        <f>K78-G79</f>
        <v>29107256</v>
      </c>
    </row>
    <row r="80" spans="1:11">
      <c r="A80" s="554"/>
      <c r="B80" s="6815"/>
      <c r="C80" s="555" t="s">
        <v>1982</v>
      </c>
      <c r="D80" s="6813" t="s">
        <v>1984</v>
      </c>
      <c r="E80" s="6815"/>
      <c r="F80" s="6817"/>
      <c r="G80" s="6817"/>
      <c r="H80" s="515"/>
      <c r="I80" s="1976"/>
      <c r="J80" s="595"/>
      <c r="K80" s="6848"/>
    </row>
    <row r="81" spans="1:11">
      <c r="A81" s="554"/>
      <c r="B81" s="6822"/>
      <c r="C81" s="532"/>
      <c r="D81" s="528"/>
      <c r="E81" s="584"/>
      <c r="F81" s="577"/>
      <c r="G81" s="577"/>
      <c r="H81" s="600"/>
      <c r="I81" s="2034"/>
      <c r="J81" s="585">
        <v>750</v>
      </c>
      <c r="K81" s="6848">
        <f>K79+J81</f>
        <v>29108006</v>
      </c>
    </row>
    <row r="82" spans="1:11">
      <c r="A82" s="525"/>
      <c r="B82" s="6814"/>
      <c r="C82" s="556" t="s">
        <v>815</v>
      </c>
      <c r="D82" s="6812" t="s">
        <v>1657</v>
      </c>
      <c r="E82" s="6814" t="s">
        <v>135</v>
      </c>
      <c r="F82" s="6816"/>
      <c r="G82" s="6816">
        <v>309078</v>
      </c>
      <c r="H82" s="6816"/>
      <c r="I82" s="6816"/>
      <c r="J82" s="595"/>
      <c r="K82" s="6847">
        <f>K81-G82</f>
        <v>28798928</v>
      </c>
    </row>
    <row r="83" spans="1:11">
      <c r="A83" s="554"/>
      <c r="B83" s="6815"/>
      <c r="C83" s="555" t="s">
        <v>1656</v>
      </c>
      <c r="D83" s="6813" t="s">
        <v>956</v>
      </c>
      <c r="E83" s="6815"/>
      <c r="F83" s="6817"/>
      <c r="G83" s="6817"/>
      <c r="H83" s="6817"/>
      <c r="I83" s="6817"/>
      <c r="J83" s="559"/>
      <c r="K83" s="6848"/>
    </row>
    <row r="84" spans="1:11">
      <c r="A84" s="554"/>
      <c r="B84" s="6822"/>
      <c r="C84" s="532"/>
      <c r="D84" s="576"/>
      <c r="E84" s="605"/>
      <c r="F84" s="577"/>
      <c r="G84" s="577"/>
      <c r="H84" s="586"/>
      <c r="I84" s="577"/>
      <c r="J84" s="585">
        <v>1800</v>
      </c>
      <c r="K84" s="6848">
        <f>K82+J84</f>
        <v>28800728</v>
      </c>
    </row>
    <row r="85" spans="1:11">
      <c r="A85" s="525"/>
      <c r="B85" s="6814"/>
      <c r="C85" s="556" t="s">
        <v>796</v>
      </c>
      <c r="D85" s="6812" t="s">
        <v>1657</v>
      </c>
      <c r="E85" s="6814" t="s">
        <v>135</v>
      </c>
      <c r="F85" s="6816"/>
      <c r="G85" s="6816">
        <v>103800</v>
      </c>
      <c r="H85" s="537"/>
      <c r="I85" s="6816"/>
      <c r="J85" s="595"/>
      <c r="K85" s="6847">
        <f>K84-G85</f>
        <v>28696928</v>
      </c>
    </row>
    <row r="86" spans="1:11">
      <c r="A86" s="554"/>
      <c r="B86" s="6815"/>
      <c r="C86" s="555" t="s">
        <v>1658</v>
      </c>
      <c r="D86" s="6813" t="s">
        <v>956</v>
      </c>
      <c r="E86" s="6815"/>
      <c r="F86" s="6817"/>
      <c r="G86" s="6817"/>
      <c r="H86" s="515"/>
      <c r="I86" s="6817"/>
      <c r="J86" s="559"/>
      <c r="K86" s="6848"/>
    </row>
    <row r="87" spans="1:11">
      <c r="A87" s="554"/>
      <c r="B87" s="6822"/>
      <c r="C87" s="532"/>
      <c r="D87" s="576"/>
      <c r="E87" s="582"/>
      <c r="F87" s="577"/>
      <c r="G87" s="577"/>
      <c r="H87" s="600"/>
      <c r="I87" s="577"/>
      <c r="J87" s="585">
        <v>750</v>
      </c>
      <c r="K87" s="6848">
        <f>K85+J87</f>
        <v>28697678</v>
      </c>
    </row>
    <row r="88" spans="1:11">
      <c r="A88" s="525"/>
      <c r="B88" s="6814"/>
      <c r="C88" s="556" t="s">
        <v>1710</v>
      </c>
      <c r="D88" s="6835" t="s">
        <v>1766</v>
      </c>
      <c r="E88" s="974"/>
      <c r="F88" s="6831"/>
      <c r="G88" s="6816"/>
      <c r="H88" s="6816">
        <v>494140</v>
      </c>
      <c r="I88" s="6816"/>
      <c r="J88" s="464"/>
      <c r="K88" s="6847">
        <f>K87-H88</f>
        <v>28203538</v>
      </c>
    </row>
    <row r="89" spans="1:11">
      <c r="A89" s="554"/>
      <c r="B89" s="6815"/>
      <c r="C89" s="555" t="s">
        <v>1765</v>
      </c>
      <c r="D89" s="6813"/>
      <c r="E89" s="6815"/>
      <c r="F89" s="6817"/>
      <c r="G89" s="6817"/>
      <c r="H89" s="6817"/>
      <c r="I89" s="6817"/>
      <c r="J89" s="559"/>
      <c r="K89" s="6848"/>
    </row>
    <row r="90" spans="1:11">
      <c r="A90" s="554"/>
      <c r="B90" s="6822"/>
      <c r="C90" s="1436"/>
      <c r="D90" s="1436"/>
      <c r="E90" s="1436"/>
      <c r="F90" s="577"/>
      <c r="G90" s="577"/>
      <c r="H90" s="600"/>
      <c r="I90" s="577"/>
      <c r="J90" s="585">
        <v>1500</v>
      </c>
      <c r="K90" s="6851">
        <f>K88+J90</f>
        <v>28205038</v>
      </c>
    </row>
    <row r="91" spans="1:11">
      <c r="A91" s="525"/>
      <c r="B91" s="6814"/>
      <c r="C91" s="556" t="s">
        <v>1710</v>
      </c>
      <c r="D91" s="6812" t="s">
        <v>1768</v>
      </c>
      <c r="E91" s="6814"/>
      <c r="F91" s="6831"/>
      <c r="G91" s="6816"/>
      <c r="H91" s="6816">
        <v>196640</v>
      </c>
      <c r="I91" s="6816"/>
      <c r="J91" s="464"/>
      <c r="K91" s="6847">
        <f>K90-H91</f>
        <v>28008398</v>
      </c>
    </row>
    <row r="92" spans="1:11">
      <c r="A92" s="554"/>
      <c r="B92" s="6815"/>
      <c r="C92" s="555" t="s">
        <v>1767</v>
      </c>
      <c r="D92" s="6813"/>
      <c r="E92" s="6815"/>
      <c r="F92" s="6817"/>
      <c r="G92" s="6817"/>
      <c r="H92" s="6817"/>
      <c r="I92" s="6817"/>
      <c r="J92" s="559"/>
      <c r="K92" s="6848"/>
    </row>
    <row r="93" spans="1:11">
      <c r="A93" s="554"/>
      <c r="B93" s="6822"/>
      <c r="C93" s="1436"/>
      <c r="D93" s="1436"/>
      <c r="E93" s="1436"/>
      <c r="F93" s="577"/>
      <c r="G93" s="577"/>
      <c r="H93" s="600"/>
      <c r="I93" s="577"/>
      <c r="J93" s="585">
        <v>1500</v>
      </c>
      <c r="K93" s="6848">
        <f>K91+J93</f>
        <v>28009898</v>
      </c>
    </row>
    <row r="94" spans="1:11">
      <c r="A94" s="525"/>
      <c r="B94" s="6814"/>
      <c r="C94" s="556" t="s">
        <v>1710</v>
      </c>
      <c r="D94" s="6812" t="s">
        <v>1770</v>
      </c>
      <c r="E94" s="6814"/>
      <c r="F94" s="6831"/>
      <c r="G94" s="6816"/>
      <c r="H94" s="6816">
        <v>234640</v>
      </c>
      <c r="I94" s="6816"/>
      <c r="J94" s="464"/>
      <c r="K94" s="6847">
        <f>K93-H94</f>
        <v>27775258</v>
      </c>
    </row>
    <row r="95" spans="1:11">
      <c r="A95" s="554"/>
      <c r="B95" s="6815"/>
      <c r="C95" s="555" t="s">
        <v>1769</v>
      </c>
      <c r="D95" s="6813"/>
      <c r="E95" s="6815"/>
      <c r="F95" s="6817"/>
      <c r="G95" s="6817"/>
      <c r="H95" s="6817"/>
      <c r="I95" s="6817"/>
      <c r="J95" s="559"/>
      <c r="K95" s="6848"/>
    </row>
    <row r="96" spans="1:11">
      <c r="A96" s="554"/>
      <c r="B96" s="6822"/>
      <c r="C96" s="532"/>
      <c r="D96" s="576"/>
      <c r="E96" s="582"/>
      <c r="F96" s="577"/>
      <c r="G96" s="577"/>
      <c r="H96" s="600"/>
      <c r="I96" s="577"/>
      <c r="J96" s="585">
        <v>1500</v>
      </c>
      <c r="K96" s="6848">
        <f>K94+J96</f>
        <v>27776758</v>
      </c>
    </row>
    <row r="97" spans="1:11">
      <c r="A97" s="525"/>
      <c r="B97" s="6814"/>
      <c r="C97" s="556" t="s">
        <v>1710</v>
      </c>
      <c r="D97" s="6812" t="s">
        <v>956</v>
      </c>
      <c r="E97" s="6814"/>
      <c r="F97" s="6816"/>
      <c r="G97" s="6816"/>
      <c r="H97" s="6816">
        <v>9252900</v>
      </c>
      <c r="I97" s="6816"/>
      <c r="J97" s="595"/>
      <c r="K97" s="1977">
        <f>K96-H97</f>
        <v>18523858</v>
      </c>
    </row>
    <row r="98" spans="1:11">
      <c r="A98" s="554"/>
      <c r="B98" s="6815"/>
      <c r="C98" s="555" t="s">
        <v>1771</v>
      </c>
      <c r="D98" s="6813"/>
      <c r="E98" s="6815"/>
      <c r="F98" s="6817"/>
      <c r="G98" s="6817"/>
      <c r="H98" s="6817"/>
      <c r="I98" s="6817"/>
      <c r="J98" s="559"/>
      <c r="K98" s="1978"/>
    </row>
    <row r="99" spans="1:11">
      <c r="A99" s="554"/>
      <c r="B99" s="6822"/>
      <c r="C99" s="532"/>
      <c r="D99" s="576"/>
      <c r="E99" s="582"/>
      <c r="F99" s="577"/>
      <c r="G99" s="577"/>
      <c r="H99" s="600"/>
      <c r="I99" s="577"/>
      <c r="J99" s="585">
        <v>1500</v>
      </c>
      <c r="K99" s="1978">
        <f>K97+J99</f>
        <v>18525358</v>
      </c>
    </row>
    <row r="100" spans="1:11">
      <c r="A100" s="525"/>
      <c r="B100" s="6814"/>
      <c r="C100" s="556" t="s">
        <v>1710</v>
      </c>
      <c r="D100" s="6812" t="s">
        <v>1945</v>
      </c>
      <c r="E100" s="6814"/>
      <c r="F100" s="6816"/>
      <c r="G100" s="6816"/>
      <c r="H100" s="6816">
        <v>120140</v>
      </c>
      <c r="I100" s="6816"/>
      <c r="J100" s="595"/>
      <c r="K100" s="6847">
        <f>K99-H100</f>
        <v>18405218</v>
      </c>
    </row>
    <row r="101" spans="1:11">
      <c r="A101" s="554"/>
      <c r="B101" s="6815"/>
      <c r="C101" s="555" t="s">
        <v>1944</v>
      </c>
      <c r="D101" s="6813"/>
      <c r="E101" s="6815"/>
      <c r="F101" s="6817"/>
      <c r="G101" s="6817"/>
      <c r="H101" s="6817"/>
      <c r="I101" s="6817"/>
      <c r="J101" s="559"/>
      <c r="K101" s="6848"/>
    </row>
    <row r="102" spans="1:11">
      <c r="A102" s="554"/>
      <c r="B102" s="6822"/>
      <c r="C102" s="532"/>
      <c r="D102" s="576"/>
      <c r="E102" s="582"/>
      <c r="F102" s="577"/>
      <c r="G102" s="577"/>
      <c r="H102" s="600"/>
      <c r="I102" s="577"/>
      <c r="J102" s="585">
        <v>1500</v>
      </c>
      <c r="K102" s="6848">
        <f>K100+J102</f>
        <v>18406718</v>
      </c>
    </row>
    <row r="103" spans="1:11">
      <c r="A103" s="525"/>
      <c r="B103" s="6814"/>
      <c r="C103" s="556" t="s">
        <v>1710</v>
      </c>
      <c r="D103" s="6812" t="s">
        <v>2049</v>
      </c>
      <c r="E103" s="6814"/>
      <c r="F103" s="6831"/>
      <c r="G103" s="6816"/>
      <c r="H103" s="6816">
        <v>769640</v>
      </c>
      <c r="I103" s="6816"/>
      <c r="J103" s="464"/>
      <c r="K103" s="6847">
        <f>K102-H103</f>
        <v>17637078</v>
      </c>
    </row>
    <row r="104" spans="1:11">
      <c r="A104" s="554"/>
      <c r="B104" s="6815"/>
      <c r="C104" s="555" t="s">
        <v>2050</v>
      </c>
      <c r="D104" s="6813"/>
      <c r="E104" s="6815"/>
      <c r="F104" s="6817"/>
      <c r="G104" s="6817"/>
      <c r="H104" s="6817"/>
      <c r="I104" s="6817"/>
      <c r="J104" s="559"/>
      <c r="K104" s="6848"/>
    </row>
    <row r="105" spans="1:11">
      <c r="A105" s="554"/>
      <c r="B105" s="6822"/>
      <c r="C105" s="532"/>
      <c r="D105" s="576"/>
      <c r="E105" s="582"/>
      <c r="F105" s="577"/>
      <c r="G105" s="577"/>
      <c r="H105" s="600"/>
      <c r="I105" s="577"/>
      <c r="J105" s="585">
        <v>1500</v>
      </c>
      <c r="K105" s="6848">
        <f>K103+J105</f>
        <v>17638578</v>
      </c>
    </row>
    <row r="106" spans="1:11">
      <c r="A106" s="525"/>
      <c r="B106" s="6814"/>
      <c r="C106" s="517" t="s">
        <v>1716</v>
      </c>
      <c r="D106" s="6812" t="s">
        <v>1717</v>
      </c>
      <c r="E106" s="6814" t="s">
        <v>1423</v>
      </c>
      <c r="F106" s="6826"/>
      <c r="G106" s="6826">
        <v>183000</v>
      </c>
      <c r="H106" s="537"/>
      <c r="I106" s="1975"/>
      <c r="J106" s="595"/>
      <c r="K106" s="6847">
        <f>K105-G106</f>
        <v>17455578</v>
      </c>
    </row>
    <row r="107" spans="1:11">
      <c r="A107" s="554"/>
      <c r="B107" s="6815"/>
      <c r="C107" s="555" t="s">
        <v>1715</v>
      </c>
      <c r="D107" s="6813" t="s">
        <v>956</v>
      </c>
      <c r="E107" s="6815"/>
      <c r="F107" s="6827"/>
      <c r="G107" s="6827"/>
      <c r="H107" s="515"/>
      <c r="I107" s="1976"/>
      <c r="J107" s="595"/>
      <c r="K107" s="6848"/>
    </row>
    <row r="108" spans="1:11">
      <c r="A108" s="554"/>
      <c r="B108" s="6822"/>
      <c r="C108" s="532"/>
      <c r="D108" s="576"/>
      <c r="E108" s="582"/>
      <c r="F108" s="577"/>
      <c r="G108" s="577"/>
      <c r="H108" s="600"/>
      <c r="I108" s="2034"/>
      <c r="J108" s="585">
        <v>750</v>
      </c>
      <c r="K108" s="6848">
        <f>K106+J108</f>
        <v>17456328</v>
      </c>
    </row>
    <row r="109" spans="1:11">
      <c r="A109" s="525"/>
      <c r="B109" s="6814"/>
      <c r="C109" s="457" t="s">
        <v>781</v>
      </c>
      <c r="D109" s="6812" t="s">
        <v>2046</v>
      </c>
      <c r="E109" s="1136" t="s">
        <v>2048</v>
      </c>
      <c r="F109" s="6816"/>
      <c r="G109" s="6816">
        <v>74640</v>
      </c>
      <c r="H109" s="537"/>
      <c r="I109" s="6816"/>
      <c r="J109" s="595"/>
      <c r="K109" s="6847">
        <f>K108-G109</f>
        <v>17381688</v>
      </c>
    </row>
    <row r="110" spans="1:11">
      <c r="A110" s="554"/>
      <c r="B110" s="6815"/>
      <c r="C110" s="461" t="s">
        <v>2045</v>
      </c>
      <c r="D110" s="6813" t="s">
        <v>2047</v>
      </c>
      <c r="E110" s="6830"/>
      <c r="F110" s="6817"/>
      <c r="G110" s="6817"/>
      <c r="H110" s="515"/>
      <c r="I110" s="6817"/>
      <c r="J110" s="595"/>
      <c r="K110" s="6848"/>
    </row>
    <row r="111" spans="1:11">
      <c r="A111" s="514"/>
      <c r="B111" s="6860"/>
      <c r="C111" s="1795"/>
      <c r="D111" s="576"/>
      <c r="E111" s="582"/>
      <c r="F111" s="577"/>
      <c r="G111" s="577"/>
      <c r="H111" s="600"/>
      <c r="I111" s="577"/>
      <c r="J111" s="585">
        <v>1500</v>
      </c>
      <c r="K111" s="6848">
        <f>K109+J111</f>
        <v>17383188</v>
      </c>
    </row>
    <row r="112" spans="1:11">
      <c r="A112" s="498"/>
      <c r="B112" s="6869"/>
      <c r="C112" s="556" t="s">
        <v>781</v>
      </c>
      <c r="D112" s="6853" t="s">
        <v>1255</v>
      </c>
      <c r="E112" s="6855" t="s">
        <v>1256</v>
      </c>
      <c r="F112" s="6857"/>
      <c r="G112" s="6857"/>
      <c r="H112" s="537"/>
      <c r="I112" s="6857">
        <v>59340</v>
      </c>
      <c r="J112" s="595"/>
      <c r="K112" s="6874">
        <f>K111-I112</f>
        <v>17323848</v>
      </c>
    </row>
    <row r="113" spans="1:11">
      <c r="A113" s="498"/>
      <c r="B113" s="6869"/>
      <c r="C113" s="517" t="s">
        <v>1161</v>
      </c>
      <c r="D113" s="6854" t="s">
        <v>746</v>
      </c>
      <c r="E113" s="6856"/>
      <c r="F113" s="6858"/>
      <c r="G113" s="6858"/>
      <c r="H113" s="515"/>
      <c r="I113" s="6858"/>
      <c r="J113" s="595"/>
      <c r="K113" s="6874"/>
    </row>
    <row r="114" spans="1:11">
      <c r="A114" s="514"/>
      <c r="B114" s="6860"/>
      <c r="C114" s="1795"/>
      <c r="D114" s="576"/>
      <c r="E114" s="582"/>
      <c r="F114" s="577"/>
      <c r="G114" s="577"/>
      <c r="H114" s="600"/>
      <c r="I114" s="577"/>
      <c r="J114" s="585">
        <v>1500</v>
      </c>
      <c r="K114" s="6874">
        <f>K112+J114</f>
        <v>17325348</v>
      </c>
    </row>
    <row r="115" spans="1:11">
      <c r="A115" s="498"/>
      <c r="B115" s="6869"/>
      <c r="C115" s="517" t="s">
        <v>781</v>
      </c>
      <c r="D115" s="6853" t="s">
        <v>1255</v>
      </c>
      <c r="E115" s="6855" t="s">
        <v>1256</v>
      </c>
      <c r="F115" s="6857"/>
      <c r="G115" s="6857"/>
      <c r="H115" s="537"/>
      <c r="I115" s="6857">
        <v>24140</v>
      </c>
      <c r="J115" s="595"/>
      <c r="K115" s="6874">
        <f>K114-I115</f>
        <v>17301208</v>
      </c>
    </row>
    <row r="116" spans="1:11">
      <c r="A116" s="498"/>
      <c r="B116" s="6869"/>
      <c r="C116" s="555" t="s">
        <v>2200</v>
      </c>
      <c r="D116" s="6854" t="s">
        <v>746</v>
      </c>
      <c r="E116" s="6856"/>
      <c r="F116" s="6858"/>
      <c r="G116" s="6858"/>
      <c r="H116" s="515"/>
      <c r="I116" s="6858"/>
      <c r="J116" s="595"/>
      <c r="K116" s="6874"/>
    </row>
    <row r="117" spans="1:11">
      <c r="A117" s="514"/>
      <c r="B117" s="6860"/>
      <c r="C117" s="1795"/>
      <c r="D117" s="576"/>
      <c r="E117" s="582"/>
      <c r="F117" s="577"/>
      <c r="G117" s="577"/>
      <c r="H117" s="600"/>
      <c r="I117" s="577"/>
      <c r="J117" s="585">
        <v>1500</v>
      </c>
      <c r="K117" s="6874">
        <f>K115+J117</f>
        <v>17302708</v>
      </c>
    </row>
    <row r="118" spans="1:11">
      <c r="A118" s="557"/>
      <c r="B118" s="6869"/>
      <c r="C118" s="474" t="s">
        <v>778</v>
      </c>
      <c r="D118" s="6812" t="s">
        <v>795</v>
      </c>
      <c r="E118" s="6814" t="s">
        <v>454</v>
      </c>
      <c r="F118" s="6816"/>
      <c r="G118" s="6816">
        <v>63140</v>
      </c>
      <c r="H118" s="537"/>
      <c r="I118" s="6816"/>
      <c r="J118" s="537"/>
      <c r="K118" s="6847">
        <f>K117-G118</f>
        <v>17239568</v>
      </c>
    </row>
    <row r="119" spans="1:11">
      <c r="A119" s="554"/>
      <c r="B119" s="6815"/>
      <c r="C119" s="477" t="s">
        <v>794</v>
      </c>
      <c r="D119" s="6813" t="s">
        <v>1345</v>
      </c>
      <c r="E119" s="6815"/>
      <c r="F119" s="6817"/>
      <c r="G119" s="6817"/>
      <c r="H119" s="515"/>
      <c r="I119" s="6817"/>
      <c r="J119" s="515"/>
      <c r="K119" s="6848"/>
    </row>
    <row r="120" spans="1:11">
      <c r="A120" s="554"/>
      <c r="B120" s="6822"/>
      <c r="C120" s="529"/>
      <c r="D120" s="583"/>
      <c r="E120" s="599"/>
      <c r="F120" s="600"/>
      <c r="G120" s="600"/>
      <c r="H120" s="600"/>
      <c r="I120" s="600"/>
      <c r="J120" s="585">
        <v>1500</v>
      </c>
      <c r="K120" s="6848">
        <f>K118+J120</f>
        <v>17241068</v>
      </c>
    </row>
    <row r="121" spans="1:11">
      <c r="A121" s="557"/>
      <c r="B121" s="6814"/>
      <c r="C121" s="474" t="s">
        <v>815</v>
      </c>
      <c r="D121" s="6812" t="s">
        <v>2163</v>
      </c>
      <c r="E121" s="6814" t="s">
        <v>2164</v>
      </c>
      <c r="F121" s="6816"/>
      <c r="G121" s="6816">
        <v>409588</v>
      </c>
      <c r="H121" s="6816"/>
      <c r="I121" s="6816"/>
      <c r="J121" s="6832"/>
      <c r="K121" s="6847">
        <f>K120-G121</f>
        <v>16831480</v>
      </c>
    </row>
    <row r="122" spans="1:11">
      <c r="A122" s="554"/>
      <c r="B122" s="6815"/>
      <c r="C122" s="477" t="s">
        <v>2165</v>
      </c>
      <c r="D122" s="6813" t="s">
        <v>1819</v>
      </c>
      <c r="E122" s="6815"/>
      <c r="F122" s="6827"/>
      <c r="G122" s="6817"/>
      <c r="H122" s="6817"/>
      <c r="I122" s="6817"/>
      <c r="J122" s="6833"/>
      <c r="K122" s="6848"/>
    </row>
    <row r="123" spans="1:11">
      <c r="A123" s="554"/>
      <c r="B123" s="6822"/>
      <c r="C123" s="529"/>
      <c r="D123" s="602"/>
      <c r="E123" s="605"/>
      <c r="F123" s="577"/>
      <c r="G123" s="577"/>
      <c r="H123" s="600"/>
      <c r="I123" s="577"/>
      <c r="J123" s="585">
        <v>1800</v>
      </c>
      <c r="K123" s="6848">
        <f>K121+J123</f>
        <v>16833280</v>
      </c>
    </row>
    <row r="124" spans="1:11">
      <c r="A124" s="525"/>
      <c r="B124" s="6814"/>
      <c r="C124" s="6417" t="s">
        <v>781</v>
      </c>
      <c r="D124" s="6812" t="s">
        <v>2163</v>
      </c>
      <c r="E124" s="6814" t="s">
        <v>2164</v>
      </c>
      <c r="F124" s="6816"/>
      <c r="G124" s="6816">
        <v>22890</v>
      </c>
      <c r="H124" s="6816"/>
      <c r="I124" s="6816"/>
      <c r="J124" s="6832"/>
      <c r="K124" s="6847">
        <f>K123-G124</f>
        <v>16810390</v>
      </c>
    </row>
    <row r="125" spans="1:11">
      <c r="A125" s="554"/>
      <c r="B125" s="6815"/>
      <c r="C125" s="522" t="s">
        <v>2293</v>
      </c>
      <c r="D125" s="6813" t="s">
        <v>1819</v>
      </c>
      <c r="E125" s="6815"/>
      <c r="F125" s="6817"/>
      <c r="G125" s="6817"/>
      <c r="H125" s="6817"/>
      <c r="I125" s="6817"/>
      <c r="J125" s="6833"/>
      <c r="K125" s="6848"/>
    </row>
    <row r="126" spans="1:11">
      <c r="A126" s="554"/>
      <c r="B126" s="6822"/>
      <c r="C126" s="2197"/>
      <c r="D126" s="602"/>
      <c r="E126" s="605"/>
      <c r="F126" s="2199"/>
      <c r="G126" s="575"/>
      <c r="H126" s="586"/>
      <c r="I126" s="575"/>
      <c r="J126" s="585">
        <v>1500</v>
      </c>
      <c r="K126" s="6848">
        <f>K124+J126</f>
        <v>16811890</v>
      </c>
    </row>
    <row r="127" spans="1:11">
      <c r="A127" s="557"/>
      <c r="B127" s="6836"/>
      <c r="C127" s="556" t="s">
        <v>815</v>
      </c>
      <c r="D127" s="6812" t="s">
        <v>2131</v>
      </c>
      <c r="E127" s="6814" t="s">
        <v>2132</v>
      </c>
      <c r="F127" s="6831"/>
      <c r="G127" s="6816">
        <v>666304</v>
      </c>
      <c r="H127" s="6816"/>
      <c r="I127" s="6816"/>
      <c r="J127" s="595"/>
      <c r="K127" s="6852">
        <f>K126-G127</f>
        <v>16145586</v>
      </c>
    </row>
    <row r="128" spans="1:11">
      <c r="A128" s="557"/>
      <c r="B128" s="6836"/>
      <c r="C128" s="555" t="s">
        <v>2153</v>
      </c>
      <c r="D128" s="6813" t="s">
        <v>1819</v>
      </c>
      <c r="E128" s="6815"/>
      <c r="F128" s="6817"/>
      <c r="G128" s="6817"/>
      <c r="H128" s="6817"/>
      <c r="I128" s="6817"/>
      <c r="J128" s="559"/>
      <c r="K128" s="6852"/>
    </row>
    <row r="129" spans="1:11">
      <c r="A129" s="514"/>
      <c r="B129" s="6822"/>
      <c r="C129" s="532"/>
      <c r="D129" s="576"/>
      <c r="E129" s="582"/>
      <c r="F129" s="575"/>
      <c r="G129" s="575"/>
      <c r="H129" s="600"/>
      <c r="I129" s="577"/>
      <c r="J129" s="585">
        <v>1800</v>
      </c>
      <c r="K129" s="6851">
        <f>K127+J129</f>
        <v>16147386</v>
      </c>
    </row>
    <row r="130" spans="1:11">
      <c r="A130" s="557"/>
      <c r="B130" s="6814"/>
      <c r="C130" s="556" t="s">
        <v>1837</v>
      </c>
      <c r="D130" s="6812" t="s">
        <v>2131</v>
      </c>
      <c r="E130" s="6814" t="s">
        <v>2132</v>
      </c>
      <c r="F130" s="6816"/>
      <c r="G130" s="6816">
        <v>122890</v>
      </c>
      <c r="H130" s="537"/>
      <c r="I130" s="6816"/>
      <c r="J130" s="595"/>
      <c r="K130" s="6847">
        <f>K129-G130</f>
        <v>16024496</v>
      </c>
    </row>
    <row r="131" spans="1:11">
      <c r="A131" s="554"/>
      <c r="B131" s="6815"/>
      <c r="C131" s="555" t="s">
        <v>2130</v>
      </c>
      <c r="D131" s="6813" t="s">
        <v>1819</v>
      </c>
      <c r="E131" s="6815"/>
      <c r="F131" s="6817"/>
      <c r="G131" s="6817"/>
      <c r="H131" s="515"/>
      <c r="I131" s="6817"/>
      <c r="J131" s="559"/>
      <c r="K131" s="6848"/>
    </row>
    <row r="132" spans="1:11">
      <c r="A132" s="554"/>
      <c r="B132" s="6822"/>
      <c r="C132" s="532"/>
      <c r="D132" s="576"/>
      <c r="E132" s="582"/>
      <c r="F132" s="577"/>
      <c r="G132" s="577"/>
      <c r="H132" s="600"/>
      <c r="I132" s="577"/>
      <c r="J132" s="585">
        <v>1500</v>
      </c>
      <c r="K132" s="6848">
        <f>K130+J132</f>
        <v>16025996</v>
      </c>
    </row>
    <row r="133" spans="1:11">
      <c r="A133" s="525"/>
      <c r="B133" s="6814"/>
      <c r="C133" s="556" t="s">
        <v>821</v>
      </c>
      <c r="D133" s="6812" t="s">
        <v>1288</v>
      </c>
      <c r="E133" s="6814" t="s">
        <v>1301</v>
      </c>
      <c r="F133" s="6831"/>
      <c r="G133" s="6816">
        <v>333363</v>
      </c>
      <c r="H133" s="537"/>
      <c r="I133" s="6816"/>
      <c r="J133" s="6832"/>
      <c r="K133" s="6847">
        <f>K132-G133</f>
        <v>15692633</v>
      </c>
    </row>
    <row r="134" spans="1:11">
      <c r="A134" s="554"/>
      <c r="B134" s="6815"/>
      <c r="C134" s="555" t="s">
        <v>1287</v>
      </c>
      <c r="D134" s="6813" t="s">
        <v>2051</v>
      </c>
      <c r="E134" s="6815"/>
      <c r="F134" s="6817"/>
      <c r="G134" s="6817"/>
      <c r="H134" s="537"/>
      <c r="I134" s="6817"/>
      <c r="J134" s="6833"/>
      <c r="K134" s="6848"/>
    </row>
    <row r="135" spans="1:11">
      <c r="A135" s="554"/>
      <c r="B135" s="6822"/>
      <c r="C135" s="532"/>
      <c r="D135" s="576"/>
      <c r="E135" s="582"/>
      <c r="F135" s="586"/>
      <c r="G135" s="586"/>
      <c r="H135" s="586"/>
      <c r="I135" s="586"/>
      <c r="J135" s="585">
        <v>1800</v>
      </c>
      <c r="K135" s="6848">
        <f>K133+J135</f>
        <v>15694433</v>
      </c>
    </row>
    <row r="136" spans="1:11">
      <c r="A136" s="557"/>
      <c r="B136" s="6814"/>
      <c r="C136" s="497" t="s">
        <v>815</v>
      </c>
      <c r="D136" s="6812" t="s">
        <v>157</v>
      </c>
      <c r="E136" s="6814" t="s">
        <v>156</v>
      </c>
      <c r="F136" s="6816"/>
      <c r="G136" s="6816">
        <v>1263553</v>
      </c>
      <c r="H136" s="537"/>
      <c r="I136" s="6816"/>
      <c r="J136" s="537"/>
      <c r="K136" s="6847">
        <f>K135-G136</f>
        <v>14430880</v>
      </c>
    </row>
    <row r="137" spans="1:11">
      <c r="A137" s="554"/>
      <c r="B137" s="6815"/>
      <c r="C137" s="497" t="s">
        <v>1022</v>
      </c>
      <c r="D137" s="6813" t="s">
        <v>1383</v>
      </c>
      <c r="E137" s="6815"/>
      <c r="F137" s="6817"/>
      <c r="G137" s="6817"/>
      <c r="H137" s="537"/>
      <c r="I137" s="6817"/>
      <c r="J137" s="537"/>
      <c r="K137" s="6848"/>
    </row>
    <row r="138" spans="1:11">
      <c r="A138" s="554"/>
      <c r="B138" s="6822"/>
      <c r="C138" s="532"/>
      <c r="D138" s="602"/>
      <c r="E138" s="599"/>
      <c r="F138" s="586"/>
      <c r="G138" s="586"/>
      <c r="H138" s="586"/>
      <c r="I138" s="586"/>
      <c r="J138" s="585">
        <v>1800</v>
      </c>
      <c r="K138" s="6848">
        <f>K136+J138</f>
        <v>14432680</v>
      </c>
    </row>
    <row r="139" spans="1:11">
      <c r="A139" s="557"/>
      <c r="B139" s="6814"/>
      <c r="C139" s="491" t="s">
        <v>778</v>
      </c>
      <c r="D139" s="6812" t="s">
        <v>157</v>
      </c>
      <c r="E139" s="6814" t="s">
        <v>156</v>
      </c>
      <c r="F139" s="6831"/>
      <c r="G139" s="6816">
        <v>193140</v>
      </c>
      <c r="H139" s="537"/>
      <c r="I139" s="6816"/>
      <c r="J139" s="537"/>
      <c r="K139" s="6847">
        <f>K138-G139</f>
        <v>14239540</v>
      </c>
    </row>
    <row r="140" spans="1:11">
      <c r="A140" s="554"/>
      <c r="B140" s="6815"/>
      <c r="C140" s="487" t="s">
        <v>1340</v>
      </c>
      <c r="D140" s="6813" t="s">
        <v>1383</v>
      </c>
      <c r="E140" s="6815"/>
      <c r="F140" s="6817"/>
      <c r="G140" s="6817"/>
      <c r="H140" s="537"/>
      <c r="I140" s="6817"/>
      <c r="J140" s="537"/>
      <c r="K140" s="6848"/>
    </row>
    <row r="141" spans="1:11">
      <c r="A141" s="554"/>
      <c r="B141" s="6822"/>
      <c r="C141" s="529"/>
      <c r="D141" s="601"/>
      <c r="E141" s="584"/>
      <c r="F141" s="586"/>
      <c r="G141" s="586"/>
      <c r="H141" s="586"/>
      <c r="I141" s="586"/>
      <c r="J141" s="585">
        <v>1500</v>
      </c>
      <c r="K141" s="6848">
        <f>K139+J141</f>
        <v>14241040</v>
      </c>
    </row>
    <row r="142" spans="1:11">
      <c r="A142" s="525"/>
      <c r="B142" s="6814"/>
      <c r="C142" s="497" t="s">
        <v>815</v>
      </c>
      <c r="D142" s="485" t="s">
        <v>267</v>
      </c>
      <c r="E142" s="6814" t="s">
        <v>271</v>
      </c>
      <c r="F142" s="6816"/>
      <c r="G142" s="6816">
        <v>267139</v>
      </c>
      <c r="H142" s="534"/>
      <c r="I142" s="6816"/>
      <c r="J142" s="537"/>
      <c r="K142" s="6847">
        <f>K141-G142</f>
        <v>13973901</v>
      </c>
    </row>
    <row r="143" spans="1:11">
      <c r="A143" s="554"/>
      <c r="B143" s="6815"/>
      <c r="C143" s="497" t="s">
        <v>1023</v>
      </c>
      <c r="D143" s="486" t="s">
        <v>304</v>
      </c>
      <c r="E143" s="6815"/>
      <c r="F143" s="6817"/>
      <c r="G143" s="6817"/>
      <c r="H143" s="537"/>
      <c r="I143" s="6817"/>
      <c r="J143" s="537"/>
      <c r="K143" s="6848"/>
    </row>
    <row r="144" spans="1:11">
      <c r="A144" s="554"/>
      <c r="B144" s="6822"/>
      <c r="C144" s="532"/>
      <c r="D144" s="576"/>
      <c r="E144" s="582"/>
      <c r="F144" s="586"/>
      <c r="G144" s="586"/>
      <c r="H144" s="586"/>
      <c r="I144" s="586"/>
      <c r="J144" s="585">
        <v>1800</v>
      </c>
      <c r="K144" s="6848">
        <f>K142+J144</f>
        <v>13975701</v>
      </c>
    </row>
    <row r="145" spans="1:11">
      <c r="A145" s="557"/>
      <c r="B145" s="6814"/>
      <c r="C145" s="491" t="s">
        <v>781</v>
      </c>
      <c r="D145" s="485" t="s">
        <v>267</v>
      </c>
      <c r="E145" s="6814" t="s">
        <v>271</v>
      </c>
      <c r="F145" s="6831"/>
      <c r="G145" s="6816">
        <v>19740</v>
      </c>
      <c r="H145" s="6823"/>
      <c r="I145" s="6816"/>
      <c r="J145" s="534"/>
      <c r="K145" s="6847">
        <f>K144-G145</f>
        <v>13955961</v>
      </c>
    </row>
    <row r="146" spans="1:11">
      <c r="A146" s="554"/>
      <c r="B146" s="6815"/>
      <c r="C146" s="487" t="s">
        <v>791</v>
      </c>
      <c r="D146" s="486" t="s">
        <v>304</v>
      </c>
      <c r="E146" s="6815"/>
      <c r="F146" s="6817"/>
      <c r="G146" s="6817"/>
      <c r="H146" s="6824"/>
      <c r="I146" s="6817"/>
      <c r="J146" s="537"/>
      <c r="K146" s="6848"/>
    </row>
    <row r="147" spans="1:11">
      <c r="A147" s="554"/>
      <c r="B147" s="6822"/>
      <c r="C147" s="891"/>
      <c r="D147" s="891"/>
      <c r="E147" s="891"/>
      <c r="F147" s="586"/>
      <c r="G147" s="588"/>
      <c r="H147" s="586"/>
      <c r="I147" s="586"/>
      <c r="J147" s="585">
        <v>1500</v>
      </c>
      <c r="K147" s="6848">
        <f>K145+J147</f>
        <v>13957461</v>
      </c>
    </row>
    <row r="148" spans="1:11">
      <c r="A148" s="525"/>
      <c r="B148" s="6814"/>
      <c r="C148" s="474" t="s">
        <v>815</v>
      </c>
      <c r="D148" s="6812" t="s">
        <v>1586</v>
      </c>
      <c r="E148" s="6814" t="s">
        <v>1637</v>
      </c>
      <c r="F148" s="6816"/>
      <c r="G148" s="6816">
        <v>143242</v>
      </c>
      <c r="H148" s="6816"/>
      <c r="I148" s="6816"/>
      <c r="J148" s="6832"/>
      <c r="K148" s="6847">
        <f>K147-G148</f>
        <v>13814219</v>
      </c>
    </row>
    <row r="149" spans="1:11">
      <c r="A149" s="554"/>
      <c r="B149" s="6815"/>
      <c r="C149" s="477" t="s">
        <v>1585</v>
      </c>
      <c r="D149" s="6813" t="s">
        <v>729</v>
      </c>
      <c r="E149" s="6815"/>
      <c r="F149" s="6817"/>
      <c r="G149" s="6817"/>
      <c r="H149" s="6817"/>
      <c r="I149" s="6817"/>
      <c r="J149" s="6833"/>
      <c r="K149" s="6848"/>
    </row>
    <row r="150" spans="1:11">
      <c r="A150" s="554"/>
      <c r="B150" s="6822"/>
      <c r="C150" s="529"/>
      <c r="D150" s="602"/>
      <c r="E150" s="605"/>
      <c r="F150" s="577"/>
      <c r="G150" s="577"/>
      <c r="H150" s="600"/>
      <c r="I150" s="577"/>
      <c r="J150" s="585">
        <v>1800</v>
      </c>
      <c r="K150" s="6848">
        <f>K148+J150</f>
        <v>13816019</v>
      </c>
    </row>
    <row r="151" spans="1:11">
      <c r="A151" s="557"/>
      <c r="B151" s="6814"/>
      <c r="C151" s="556" t="s">
        <v>796</v>
      </c>
      <c r="D151" s="6812" t="s">
        <v>1586</v>
      </c>
      <c r="E151" s="6814" t="s">
        <v>1637</v>
      </c>
      <c r="F151" s="6816"/>
      <c r="G151" s="6816">
        <v>42300</v>
      </c>
      <c r="H151" s="6816"/>
      <c r="I151" s="6816"/>
      <c r="J151" s="6832"/>
      <c r="K151" s="6847">
        <f>K150-G151</f>
        <v>13773719</v>
      </c>
    </row>
    <row r="152" spans="1:11">
      <c r="A152" s="554"/>
      <c r="B152" s="6815"/>
      <c r="C152" s="555" t="s">
        <v>1587</v>
      </c>
      <c r="D152" s="6813" t="s">
        <v>729</v>
      </c>
      <c r="E152" s="6815"/>
      <c r="F152" s="6817"/>
      <c r="G152" s="6817"/>
      <c r="H152" s="6817"/>
      <c r="I152" s="6817"/>
      <c r="J152" s="6833"/>
      <c r="K152" s="6848"/>
    </row>
    <row r="153" spans="1:11">
      <c r="A153" s="554"/>
      <c r="B153" s="6822"/>
      <c r="C153" s="529"/>
      <c r="D153" s="602"/>
      <c r="E153" s="605"/>
      <c r="F153" s="577"/>
      <c r="G153" s="577"/>
      <c r="H153" s="600"/>
      <c r="I153" s="577"/>
      <c r="J153" s="604">
        <v>750</v>
      </c>
      <c r="K153" s="6848">
        <f>K151+J153</f>
        <v>13774469</v>
      </c>
    </row>
    <row r="154" spans="1:11">
      <c r="A154" s="557"/>
      <c r="B154" s="6814"/>
      <c r="C154" s="517" t="s">
        <v>851</v>
      </c>
      <c r="D154" s="6812" t="s">
        <v>853</v>
      </c>
      <c r="E154" s="6814" t="s">
        <v>497</v>
      </c>
      <c r="F154" s="6816"/>
      <c r="G154" s="6816">
        <v>465288</v>
      </c>
      <c r="H154" s="537"/>
      <c r="I154" s="1975"/>
      <c r="J154" s="595"/>
      <c r="K154" s="6847">
        <f>K153-G154</f>
        <v>13309181</v>
      </c>
    </row>
    <row r="155" spans="1:11">
      <c r="A155" s="554"/>
      <c r="B155" s="6815"/>
      <c r="C155" s="555" t="s">
        <v>852</v>
      </c>
      <c r="D155" s="6813" t="s">
        <v>919</v>
      </c>
      <c r="E155" s="6815"/>
      <c r="F155" s="6817"/>
      <c r="G155" s="6817"/>
      <c r="H155" s="515"/>
      <c r="I155" s="1976"/>
      <c r="J155" s="595"/>
      <c r="K155" s="6848"/>
    </row>
    <row r="156" spans="1:11">
      <c r="A156" s="554"/>
      <c r="B156" s="6822"/>
      <c r="C156" s="532"/>
      <c r="D156" s="576"/>
      <c r="E156" s="582"/>
      <c r="F156" s="577"/>
      <c r="G156" s="577"/>
      <c r="H156" s="600"/>
      <c r="I156" s="2034"/>
      <c r="J156" s="585">
        <v>1800</v>
      </c>
      <c r="K156" s="6848">
        <f>K154+J156</f>
        <v>13310981</v>
      </c>
    </row>
    <row r="157" spans="1:11">
      <c r="A157" s="525"/>
      <c r="B157" s="6814"/>
      <c r="C157" s="435" t="s">
        <v>815</v>
      </c>
      <c r="D157" s="6812" t="s">
        <v>399</v>
      </c>
      <c r="E157" s="6814" t="s">
        <v>401</v>
      </c>
      <c r="F157" s="6842"/>
      <c r="G157" s="6842">
        <v>1585386</v>
      </c>
      <c r="H157" s="537"/>
      <c r="I157" s="6816"/>
      <c r="J157" s="595"/>
      <c r="K157" s="6847">
        <f>K156-G157</f>
        <v>11725595</v>
      </c>
    </row>
    <row r="158" spans="1:11">
      <c r="A158" s="554"/>
      <c r="B158" s="6815"/>
      <c r="C158" s="509" t="s">
        <v>1051</v>
      </c>
      <c r="D158" s="6813" t="s">
        <v>2392</v>
      </c>
      <c r="E158" s="6815"/>
      <c r="F158" s="6843"/>
      <c r="G158" s="6843"/>
      <c r="H158" s="515"/>
      <c r="I158" s="6817"/>
      <c r="J158" s="595"/>
      <c r="K158" s="6848"/>
    </row>
    <row r="159" spans="1:11">
      <c r="A159" s="554"/>
      <c r="B159" s="6822"/>
      <c r="C159" s="532"/>
      <c r="D159" s="576"/>
      <c r="E159" s="582"/>
      <c r="F159" s="577"/>
      <c r="G159" s="577"/>
      <c r="H159" s="600"/>
      <c r="I159" s="2034"/>
      <c r="J159" s="585">
        <v>1800</v>
      </c>
      <c r="K159" s="6848">
        <f>K157+J159</f>
        <v>11727395</v>
      </c>
    </row>
    <row r="160" spans="1:11">
      <c r="A160" s="557"/>
      <c r="B160" s="6814"/>
      <c r="C160" s="435" t="s">
        <v>815</v>
      </c>
      <c r="D160" s="6812" t="s">
        <v>399</v>
      </c>
      <c r="E160" s="6814" t="s">
        <v>401</v>
      </c>
      <c r="F160" s="6816"/>
      <c r="G160" s="6832">
        <v>593410</v>
      </c>
      <c r="H160" s="537"/>
      <c r="I160" s="1975"/>
      <c r="J160" s="595"/>
      <c r="K160" s="6847">
        <f>K159-G160</f>
        <v>11133985</v>
      </c>
    </row>
    <row r="161" spans="1:11">
      <c r="A161" s="554"/>
      <c r="B161" s="6815"/>
      <c r="C161" s="509" t="s">
        <v>1163</v>
      </c>
      <c r="D161" s="6813" t="s">
        <v>2392</v>
      </c>
      <c r="E161" s="6815"/>
      <c r="F161" s="6817"/>
      <c r="G161" s="6833"/>
      <c r="H161" s="515"/>
      <c r="I161" s="1976"/>
      <c r="J161" s="595"/>
      <c r="K161" s="6848"/>
    </row>
    <row r="162" spans="1:11">
      <c r="A162" s="554"/>
      <c r="B162" s="6822"/>
      <c r="C162" s="532"/>
      <c r="D162" s="576"/>
      <c r="E162" s="582"/>
      <c r="F162" s="577"/>
      <c r="G162" s="577"/>
      <c r="H162" s="600"/>
      <c r="I162" s="2034"/>
      <c r="J162" s="585">
        <v>1800</v>
      </c>
      <c r="K162" s="6848">
        <f>K160+J162</f>
        <v>11135785</v>
      </c>
    </row>
    <row r="163" spans="1:11">
      <c r="A163" s="557"/>
      <c r="B163" s="6814"/>
      <c r="C163" s="474" t="s">
        <v>778</v>
      </c>
      <c r="D163" s="518" t="s">
        <v>399</v>
      </c>
      <c r="E163" s="6814" t="s">
        <v>401</v>
      </c>
      <c r="F163" s="6816"/>
      <c r="G163" s="6816">
        <v>24140</v>
      </c>
      <c r="H163" s="6826"/>
      <c r="I163" s="1997"/>
      <c r="J163" s="2036"/>
      <c r="K163" s="6847">
        <f>K162-G163</f>
        <v>11111645</v>
      </c>
    </row>
    <row r="164" spans="1:11">
      <c r="A164" s="554"/>
      <c r="B164" s="6815"/>
      <c r="C164" s="477" t="s">
        <v>862</v>
      </c>
      <c r="D164" s="519" t="s">
        <v>1184</v>
      </c>
      <c r="E164" s="6815"/>
      <c r="F164" s="6817"/>
      <c r="G164" s="6817"/>
      <c r="H164" s="6827"/>
      <c r="I164" s="1998"/>
      <c r="J164" s="2036"/>
      <c r="K164" s="6848"/>
    </row>
    <row r="165" spans="1:11">
      <c r="A165" s="554"/>
      <c r="B165" s="6822"/>
      <c r="C165" s="532"/>
      <c r="D165" s="576"/>
      <c r="E165" s="582"/>
      <c r="F165" s="577"/>
      <c r="G165" s="577"/>
      <c r="H165" s="600"/>
      <c r="I165" s="2034"/>
      <c r="J165" s="585">
        <v>1500</v>
      </c>
      <c r="K165" s="6848">
        <f>K163+J165</f>
        <v>11113145</v>
      </c>
    </row>
    <row r="166" spans="1:11">
      <c r="A166" s="557"/>
      <c r="B166" s="6814"/>
      <c r="C166" s="517" t="s">
        <v>781</v>
      </c>
      <c r="D166" s="6812" t="s">
        <v>614</v>
      </c>
      <c r="E166" s="6814" t="s">
        <v>414</v>
      </c>
      <c r="F166" s="6816"/>
      <c r="G166" s="6816">
        <v>175640</v>
      </c>
      <c r="H166" s="6816"/>
      <c r="I166" s="6816"/>
      <c r="J166" s="534"/>
      <c r="K166" s="6847">
        <f>K165-G166</f>
        <v>10937505</v>
      </c>
    </row>
    <row r="167" spans="1:11">
      <c r="A167" s="554"/>
      <c r="B167" s="6815"/>
      <c r="C167" s="555" t="s">
        <v>1031</v>
      </c>
      <c r="D167" s="6813" t="s">
        <v>698</v>
      </c>
      <c r="E167" s="6815"/>
      <c r="F167" s="6817"/>
      <c r="G167" s="6817"/>
      <c r="H167" s="6817"/>
      <c r="I167" s="6817"/>
      <c r="J167" s="515"/>
      <c r="K167" s="6848"/>
    </row>
    <row r="168" spans="1:11">
      <c r="A168" s="554"/>
      <c r="B168" s="6822"/>
      <c r="C168" s="532"/>
      <c r="D168" s="576"/>
      <c r="E168" s="584"/>
      <c r="F168" s="577"/>
      <c r="G168" s="577"/>
      <c r="H168" s="600"/>
      <c r="I168" s="577"/>
      <c r="J168" s="604">
        <v>1500</v>
      </c>
      <c r="K168" s="6848">
        <f>K166+J168</f>
        <v>10939005</v>
      </c>
    </row>
    <row r="169" spans="1:11">
      <c r="A169" s="557"/>
      <c r="B169" s="6814"/>
      <c r="C169" s="457" t="s">
        <v>781</v>
      </c>
      <c r="D169" s="6840" t="s">
        <v>1246</v>
      </c>
      <c r="E169" s="459" t="s">
        <v>1248</v>
      </c>
      <c r="F169" s="6816"/>
      <c r="G169" s="6816">
        <v>244140</v>
      </c>
      <c r="H169" s="6816"/>
      <c r="I169" s="6816"/>
      <c r="J169" s="464"/>
      <c r="K169" s="6847">
        <f>K168-G169</f>
        <v>10694865</v>
      </c>
    </row>
    <row r="170" spans="1:11">
      <c r="A170" s="554"/>
      <c r="B170" s="6815"/>
      <c r="C170" s="461" t="s">
        <v>1487</v>
      </c>
      <c r="D170" s="6841" t="s">
        <v>1247</v>
      </c>
      <c r="E170" s="6834"/>
      <c r="F170" s="6817"/>
      <c r="G170" s="6817"/>
      <c r="H170" s="6817"/>
      <c r="I170" s="6817"/>
      <c r="J170" s="559"/>
      <c r="K170" s="6848"/>
    </row>
    <row r="171" spans="1:11">
      <c r="A171" s="554"/>
      <c r="B171" s="6822"/>
      <c r="C171" s="532"/>
      <c r="D171" s="583"/>
      <c r="E171" s="582"/>
      <c r="F171" s="577"/>
      <c r="G171" s="577"/>
      <c r="H171" s="600"/>
      <c r="I171" s="577"/>
      <c r="J171" s="585">
        <v>1500</v>
      </c>
      <c r="K171" s="6848">
        <f>K169+J171</f>
        <v>10696365</v>
      </c>
    </row>
    <row r="172" spans="1:11">
      <c r="A172" s="557"/>
      <c r="B172" s="6814"/>
      <c r="C172" s="556" t="s">
        <v>815</v>
      </c>
      <c r="D172" s="6812" t="s">
        <v>1145</v>
      </c>
      <c r="E172" s="6814" t="s">
        <v>1230</v>
      </c>
      <c r="F172" s="6816"/>
      <c r="G172" s="6816">
        <v>911927</v>
      </c>
      <c r="H172" s="534"/>
      <c r="I172" s="6816"/>
      <c r="J172" s="595"/>
      <c r="K172" s="2032">
        <f>K171-G172</f>
        <v>9784438</v>
      </c>
    </row>
    <row r="173" spans="1:11">
      <c r="A173" s="554"/>
      <c r="B173" s="6815"/>
      <c r="C173" s="555" t="s">
        <v>1146</v>
      </c>
      <c r="D173" s="6813" t="s">
        <v>729</v>
      </c>
      <c r="E173" s="6815"/>
      <c r="F173" s="6817"/>
      <c r="G173" s="6817"/>
      <c r="H173" s="515"/>
      <c r="I173" s="6817"/>
      <c r="J173" s="595"/>
      <c r="K173" s="1978"/>
    </row>
    <row r="174" spans="1:11">
      <c r="A174" s="554"/>
      <c r="B174" s="6822"/>
      <c r="C174" s="532"/>
      <c r="D174" s="576"/>
      <c r="E174" s="582"/>
      <c r="F174" s="577"/>
      <c r="G174" s="577"/>
      <c r="H174" s="1962"/>
      <c r="I174" s="577"/>
      <c r="J174" s="585">
        <v>1800</v>
      </c>
      <c r="K174" s="1978">
        <f>K172+J174</f>
        <v>9786238</v>
      </c>
    </row>
    <row r="175" spans="1:11">
      <c r="A175" s="557"/>
      <c r="B175" s="6814"/>
      <c r="C175" s="556" t="s">
        <v>815</v>
      </c>
      <c r="D175" s="6812" t="s">
        <v>138</v>
      </c>
      <c r="E175" s="974" t="s">
        <v>140</v>
      </c>
      <c r="F175" s="6826"/>
      <c r="G175" s="6826">
        <v>324017</v>
      </c>
      <c r="H175" s="923"/>
      <c r="I175" s="6826"/>
      <c r="J175" s="537"/>
      <c r="K175" s="1977">
        <f>K174-G175</f>
        <v>9462221</v>
      </c>
    </row>
    <row r="176" spans="1:11">
      <c r="A176" s="554"/>
      <c r="B176" s="6815"/>
      <c r="C176" s="555" t="s">
        <v>910</v>
      </c>
      <c r="D176" s="6813" t="s">
        <v>598</v>
      </c>
      <c r="E176" s="6830"/>
      <c r="F176" s="980"/>
      <c r="G176" s="6827"/>
      <c r="H176" s="460"/>
      <c r="I176" s="6827"/>
      <c r="J176" s="515"/>
      <c r="K176" s="1978"/>
    </row>
    <row r="177" spans="1:11">
      <c r="A177" s="554"/>
      <c r="B177" s="6822"/>
      <c r="C177" s="532"/>
      <c r="D177" s="576"/>
      <c r="E177" s="582"/>
      <c r="F177" s="586"/>
      <c r="G177" s="600"/>
      <c r="H177" s="600"/>
      <c r="I177" s="600"/>
      <c r="J177" s="604">
        <v>1800</v>
      </c>
      <c r="K177" s="1978">
        <f>K175+J177</f>
        <v>9464021</v>
      </c>
    </row>
    <row r="178" spans="1:11">
      <c r="A178" s="557"/>
      <c r="B178" s="6814"/>
      <c r="C178" s="517" t="s">
        <v>821</v>
      </c>
      <c r="D178" s="6812" t="s">
        <v>1427</v>
      </c>
      <c r="E178" s="6814" t="s">
        <v>1544</v>
      </c>
      <c r="F178" s="6831"/>
      <c r="G178" s="6816">
        <v>184824</v>
      </c>
      <c r="H178" s="537"/>
      <c r="I178" s="6816"/>
      <c r="J178" s="923"/>
      <c r="K178" s="1977">
        <f>K177-G178</f>
        <v>9279197</v>
      </c>
    </row>
    <row r="179" spans="1:11">
      <c r="A179" s="554"/>
      <c r="B179" s="6815"/>
      <c r="C179" s="555" t="s">
        <v>1426</v>
      </c>
      <c r="D179" s="6813" t="s">
        <v>729</v>
      </c>
      <c r="E179" s="6815"/>
      <c r="F179" s="6817"/>
      <c r="G179" s="6817"/>
      <c r="H179" s="515"/>
      <c r="I179" s="6817"/>
      <c r="J179" s="460"/>
      <c r="K179" s="1978"/>
    </row>
    <row r="180" spans="1:11">
      <c r="A180" s="554"/>
      <c r="B180" s="6822"/>
      <c r="C180" s="532"/>
      <c r="D180" s="528"/>
      <c r="E180" s="584"/>
      <c r="F180" s="577"/>
      <c r="G180" s="577"/>
      <c r="H180" s="600"/>
      <c r="I180" s="577"/>
      <c r="J180" s="604">
        <v>1800</v>
      </c>
      <c r="K180" s="2035">
        <f>K178+J180</f>
        <v>9280997</v>
      </c>
    </row>
    <row r="181" spans="1:11">
      <c r="A181" s="557"/>
      <c r="B181" s="6855"/>
      <c r="C181" s="435" t="s">
        <v>796</v>
      </c>
      <c r="D181" s="6853" t="s">
        <v>1427</v>
      </c>
      <c r="E181" s="1136" t="s">
        <v>1544</v>
      </c>
      <c r="F181" s="6857"/>
      <c r="G181" s="6857">
        <v>59100</v>
      </c>
      <c r="H181" s="6857"/>
      <c r="I181" s="6857"/>
      <c r="J181" s="595"/>
      <c r="K181" s="2498">
        <f>K180-G181</f>
        <v>9221897</v>
      </c>
    </row>
    <row r="182" spans="1:11">
      <c r="A182" s="554"/>
      <c r="B182" s="6856"/>
      <c r="C182" s="509" t="s">
        <v>1522</v>
      </c>
      <c r="D182" s="6854" t="s">
        <v>729</v>
      </c>
      <c r="E182" s="6863"/>
      <c r="F182" s="6858"/>
      <c r="G182" s="6858"/>
      <c r="H182" s="6858"/>
      <c r="I182" s="6858"/>
      <c r="J182" s="559"/>
      <c r="K182" s="2498"/>
    </row>
    <row r="183" spans="1:11">
      <c r="A183" s="554"/>
      <c r="B183" s="6860"/>
      <c r="C183" s="532"/>
      <c r="D183" s="576"/>
      <c r="E183" s="582"/>
      <c r="F183" s="577"/>
      <c r="G183" s="577"/>
      <c r="H183" s="600"/>
      <c r="I183" s="577"/>
      <c r="J183" s="604">
        <v>750</v>
      </c>
      <c r="K183" s="2498">
        <f>K181+J183</f>
        <v>9222647</v>
      </c>
    </row>
    <row r="184" spans="1:11">
      <c r="A184" s="557"/>
      <c r="B184" s="6814"/>
      <c r="C184" s="517" t="s">
        <v>821</v>
      </c>
      <c r="D184" s="6812" t="s">
        <v>2106</v>
      </c>
      <c r="E184" s="6814" t="s">
        <v>2108</v>
      </c>
      <c r="F184" s="6831"/>
      <c r="G184" s="6816">
        <v>269589</v>
      </c>
      <c r="H184" s="537"/>
      <c r="I184" s="6816"/>
      <c r="J184" s="923"/>
      <c r="K184" s="1977">
        <f>K183-G184</f>
        <v>8953058</v>
      </c>
    </row>
    <row r="185" spans="1:11">
      <c r="A185" s="554"/>
      <c r="B185" s="6815"/>
      <c r="C185" s="555" t="s">
        <v>2109</v>
      </c>
      <c r="D185" s="6813" t="s">
        <v>2107</v>
      </c>
      <c r="E185" s="6815"/>
      <c r="F185" s="6817"/>
      <c r="G185" s="6817"/>
      <c r="H185" s="515"/>
      <c r="I185" s="6817"/>
      <c r="J185" s="460"/>
      <c r="K185" s="1978"/>
    </row>
    <row r="186" spans="1:11">
      <c r="A186" s="554"/>
      <c r="B186" s="6822"/>
      <c r="C186" s="532"/>
      <c r="D186" s="528"/>
      <c r="E186" s="584"/>
      <c r="F186" s="577"/>
      <c r="G186" s="577"/>
      <c r="H186" s="600"/>
      <c r="I186" s="577"/>
      <c r="J186" s="604">
        <v>1800</v>
      </c>
      <c r="K186" s="1978">
        <f>K184+J186</f>
        <v>8954858</v>
      </c>
    </row>
    <row r="187" spans="1:11">
      <c r="A187" s="557"/>
      <c r="B187" s="6814"/>
      <c r="C187" s="517" t="s">
        <v>821</v>
      </c>
      <c r="D187" s="6812" t="s">
        <v>2110</v>
      </c>
      <c r="E187" s="6814" t="s">
        <v>2111</v>
      </c>
      <c r="F187" s="6831"/>
      <c r="G187" s="6816">
        <v>444689</v>
      </c>
      <c r="H187" s="537"/>
      <c r="I187" s="6816"/>
      <c r="J187" s="923"/>
      <c r="K187" s="1977">
        <f>K186-G187</f>
        <v>8510169</v>
      </c>
    </row>
    <row r="188" spans="1:11">
      <c r="A188" s="554"/>
      <c r="B188" s="6815"/>
      <c r="C188" s="555" t="s">
        <v>2112</v>
      </c>
      <c r="D188" s="6813" t="s">
        <v>2107</v>
      </c>
      <c r="E188" s="6815"/>
      <c r="F188" s="6817"/>
      <c r="G188" s="6817"/>
      <c r="H188" s="515"/>
      <c r="I188" s="6817"/>
      <c r="J188" s="460"/>
      <c r="K188" s="1978"/>
    </row>
    <row r="189" spans="1:11">
      <c r="A189" s="554"/>
      <c r="B189" s="6822"/>
      <c r="C189" s="532"/>
      <c r="D189" s="528"/>
      <c r="E189" s="584"/>
      <c r="F189" s="577"/>
      <c r="G189" s="577"/>
      <c r="H189" s="600"/>
      <c r="I189" s="577"/>
      <c r="J189" s="604">
        <v>1800</v>
      </c>
      <c r="K189" s="1978">
        <f>K187+J189</f>
        <v>8511969</v>
      </c>
    </row>
    <row r="190" spans="1:11">
      <c r="A190" s="557"/>
      <c r="B190" s="6855"/>
      <c r="C190" s="435" t="s">
        <v>796</v>
      </c>
      <c r="D190" s="6853" t="s">
        <v>2110</v>
      </c>
      <c r="E190" s="6855" t="s">
        <v>2111</v>
      </c>
      <c r="F190" s="6857"/>
      <c r="G190" s="6857">
        <v>41300</v>
      </c>
      <c r="H190" s="6857"/>
      <c r="I190" s="6857"/>
      <c r="J190" s="595"/>
      <c r="K190" s="2195">
        <f>K189-G190</f>
        <v>8470669</v>
      </c>
    </row>
    <row r="191" spans="1:11">
      <c r="A191" s="554"/>
      <c r="B191" s="6856"/>
      <c r="C191" s="509" t="s">
        <v>2113</v>
      </c>
      <c r="D191" s="6854" t="s">
        <v>2107</v>
      </c>
      <c r="E191" s="6856"/>
      <c r="F191" s="6858"/>
      <c r="G191" s="6858"/>
      <c r="H191" s="6858"/>
      <c r="I191" s="6858"/>
      <c r="J191" s="559"/>
      <c r="K191" s="2195"/>
    </row>
    <row r="192" spans="1:11">
      <c r="A192" s="554"/>
      <c r="B192" s="6860"/>
      <c r="C192" s="532"/>
      <c r="D192" s="528"/>
      <c r="E192" s="584"/>
      <c r="F192" s="577"/>
      <c r="G192" s="577"/>
      <c r="H192" s="600"/>
      <c r="I192" s="577"/>
      <c r="J192" s="604">
        <v>750</v>
      </c>
      <c r="K192" s="2195">
        <f>K190+J192</f>
        <v>8471419</v>
      </c>
    </row>
    <row r="193" spans="1:11">
      <c r="A193" s="557"/>
      <c r="B193" s="6814"/>
      <c r="C193" s="517" t="s">
        <v>2212</v>
      </c>
      <c r="D193" s="6812" t="s">
        <v>1862</v>
      </c>
      <c r="E193" s="6818" t="s">
        <v>1863</v>
      </c>
      <c r="F193" s="6816"/>
      <c r="G193" s="6826">
        <v>172612</v>
      </c>
      <c r="H193" s="6816"/>
      <c r="I193" s="6816"/>
      <c r="J193" s="6832"/>
      <c r="K193" s="1977">
        <f>K192-G193</f>
        <v>8298807</v>
      </c>
    </row>
    <row r="194" spans="1:11">
      <c r="A194" s="554"/>
      <c r="B194" s="6815"/>
      <c r="C194" s="555" t="s">
        <v>2213</v>
      </c>
      <c r="D194" s="6813" t="s">
        <v>1819</v>
      </c>
      <c r="E194" s="6819"/>
      <c r="F194" s="6817"/>
      <c r="G194" s="6827"/>
      <c r="H194" s="6817"/>
      <c r="I194" s="6817"/>
      <c r="J194" s="6833"/>
      <c r="K194" s="1978"/>
    </row>
    <row r="195" spans="1:11">
      <c r="A195" s="554"/>
      <c r="B195" s="6822"/>
      <c r="C195" s="532"/>
      <c r="D195" s="576"/>
      <c r="E195" s="582"/>
      <c r="F195" s="577"/>
      <c r="G195" s="577"/>
      <c r="H195" s="600"/>
      <c r="I195" s="577"/>
      <c r="J195" s="604">
        <v>700</v>
      </c>
      <c r="K195" s="1978">
        <f>K193+J195</f>
        <v>8299507</v>
      </c>
    </row>
    <row r="196" spans="1:11">
      <c r="A196" s="557"/>
      <c r="B196" s="6814"/>
      <c r="C196" s="457" t="s">
        <v>781</v>
      </c>
      <c r="D196" s="6812" t="s">
        <v>1959</v>
      </c>
      <c r="E196" s="1136" t="s">
        <v>1961</v>
      </c>
      <c r="F196" s="6816"/>
      <c r="G196" s="6816">
        <v>63640</v>
      </c>
      <c r="H196" s="537"/>
      <c r="I196" s="6816"/>
      <c r="J196" s="595"/>
      <c r="K196" s="1977">
        <f>K195-G196</f>
        <v>8235867</v>
      </c>
    </row>
    <row r="197" spans="1:11">
      <c r="A197" s="554"/>
      <c r="B197" s="6815"/>
      <c r="C197" s="461" t="s">
        <v>1958</v>
      </c>
      <c r="D197" s="6813" t="s">
        <v>1960</v>
      </c>
      <c r="E197" s="6830"/>
      <c r="F197" s="6817"/>
      <c r="G197" s="6817"/>
      <c r="H197" s="515"/>
      <c r="I197" s="6817"/>
      <c r="J197" s="595"/>
      <c r="K197" s="1978"/>
    </row>
    <row r="198" spans="1:11">
      <c r="A198" s="554"/>
      <c r="B198" s="6822"/>
      <c r="C198" s="532"/>
      <c r="D198" s="576"/>
      <c r="E198" s="582"/>
      <c r="F198" s="577"/>
      <c r="G198" s="577"/>
      <c r="H198" s="600"/>
      <c r="I198" s="577"/>
      <c r="J198" s="585">
        <v>1500</v>
      </c>
      <c r="K198" s="1978">
        <f>K196+J198</f>
        <v>8237367</v>
      </c>
    </row>
    <row r="199" spans="1:11">
      <c r="A199" s="557"/>
      <c r="B199" s="6814"/>
      <c r="C199" s="457" t="s">
        <v>781</v>
      </c>
      <c r="D199" s="6812" t="s">
        <v>1959</v>
      </c>
      <c r="E199" s="1136" t="s">
        <v>1961</v>
      </c>
      <c r="F199" s="6816"/>
      <c r="G199" s="6816">
        <v>31140</v>
      </c>
      <c r="H199" s="537"/>
      <c r="I199" s="6816"/>
      <c r="J199" s="595"/>
      <c r="K199" s="1977">
        <f>K198-G199</f>
        <v>8206227</v>
      </c>
    </row>
    <row r="200" spans="1:11">
      <c r="A200" s="554"/>
      <c r="B200" s="6815"/>
      <c r="C200" s="461" t="s">
        <v>2245</v>
      </c>
      <c r="D200" s="6813" t="s">
        <v>1960</v>
      </c>
      <c r="E200" s="6830"/>
      <c r="F200" s="6817"/>
      <c r="G200" s="6817"/>
      <c r="H200" s="515"/>
      <c r="I200" s="6817"/>
      <c r="J200" s="595"/>
      <c r="K200" s="1978"/>
    </row>
    <row r="201" spans="1:11">
      <c r="A201" s="554"/>
      <c r="B201" s="6822"/>
      <c r="C201" s="532"/>
      <c r="D201" s="576"/>
      <c r="E201" s="582"/>
      <c r="F201" s="577"/>
      <c r="G201" s="577"/>
      <c r="H201" s="600"/>
      <c r="I201" s="577"/>
      <c r="J201" s="585">
        <v>1500</v>
      </c>
      <c r="K201" s="1978">
        <f>K199+J201</f>
        <v>8207727</v>
      </c>
    </row>
    <row r="202" spans="1:11">
      <c r="A202" s="557"/>
      <c r="B202" s="6844"/>
      <c r="C202" s="457" t="s">
        <v>781</v>
      </c>
      <c r="D202" s="6812" t="s">
        <v>1959</v>
      </c>
      <c r="E202" s="1136" t="s">
        <v>1961</v>
      </c>
      <c r="F202" s="6816"/>
      <c r="G202" s="6816">
        <v>39140</v>
      </c>
      <c r="H202" s="537"/>
      <c r="I202" s="6816"/>
      <c r="J202" s="595"/>
      <c r="K202" s="1977">
        <f>K201-G202</f>
        <v>8168587</v>
      </c>
    </row>
    <row r="203" spans="1:11">
      <c r="A203" s="554"/>
      <c r="B203" s="6845"/>
      <c r="C203" s="461" t="s">
        <v>2246</v>
      </c>
      <c r="D203" s="6813" t="s">
        <v>1960</v>
      </c>
      <c r="E203" s="6830"/>
      <c r="F203" s="6817"/>
      <c r="G203" s="6817"/>
      <c r="H203" s="515"/>
      <c r="I203" s="6817"/>
      <c r="J203" s="595"/>
      <c r="K203" s="1978"/>
    </row>
    <row r="204" spans="1:11">
      <c r="A204" s="554"/>
      <c r="B204" s="6822"/>
      <c r="C204" s="532"/>
      <c r="D204" s="576"/>
      <c r="E204" s="582"/>
      <c r="F204" s="577"/>
      <c r="G204" s="577"/>
      <c r="H204" s="600"/>
      <c r="I204" s="577"/>
      <c r="J204" s="585">
        <v>1500</v>
      </c>
      <c r="K204" s="1978">
        <f>K202+J204</f>
        <v>8170087</v>
      </c>
    </row>
    <row r="205" spans="1:11">
      <c r="A205" s="557"/>
      <c r="B205" s="6814"/>
      <c r="C205" s="457" t="s">
        <v>781</v>
      </c>
      <c r="D205" s="6812" t="s">
        <v>1959</v>
      </c>
      <c r="E205" s="1136" t="s">
        <v>1961</v>
      </c>
      <c r="F205" s="6816"/>
      <c r="G205" s="6816">
        <v>24140</v>
      </c>
      <c r="H205" s="537"/>
      <c r="I205" s="6816"/>
      <c r="J205" s="595"/>
      <c r="K205" s="1977">
        <f>K204-G205</f>
        <v>8145947</v>
      </c>
    </row>
    <row r="206" spans="1:11">
      <c r="A206" s="554"/>
      <c r="B206" s="6815"/>
      <c r="C206" s="461" t="s">
        <v>2247</v>
      </c>
      <c r="D206" s="6813" t="s">
        <v>1960</v>
      </c>
      <c r="E206" s="6830"/>
      <c r="F206" s="6817"/>
      <c r="G206" s="6817"/>
      <c r="H206" s="515"/>
      <c r="I206" s="6817"/>
      <c r="J206" s="595"/>
      <c r="K206" s="1978"/>
    </row>
    <row r="207" spans="1:11">
      <c r="A207" s="554"/>
      <c r="B207" s="6822"/>
      <c r="C207" s="532"/>
      <c r="D207" s="576"/>
      <c r="E207" s="582"/>
      <c r="F207" s="577"/>
      <c r="G207" s="577"/>
      <c r="H207" s="600"/>
      <c r="I207" s="577"/>
      <c r="J207" s="585">
        <v>1500</v>
      </c>
      <c r="K207" s="1978">
        <f>K205+J207</f>
        <v>8147447</v>
      </c>
    </row>
    <row r="208" spans="1:11">
      <c r="A208" s="9515"/>
      <c r="B208" s="6814"/>
      <c r="C208" s="491" t="s">
        <v>781</v>
      </c>
      <c r="D208" s="6812" t="s">
        <v>632</v>
      </c>
      <c r="E208" s="6814" t="s">
        <v>74</v>
      </c>
      <c r="F208" s="537"/>
      <c r="G208" s="6816">
        <v>71140</v>
      </c>
      <c r="H208" s="6816"/>
      <c r="I208" s="6816"/>
      <c r="J208" s="6816"/>
      <c r="K208" s="2195">
        <f>K207-G208</f>
        <v>8076307</v>
      </c>
    </row>
    <row r="209" spans="1:11">
      <c r="A209" s="9516"/>
      <c r="B209" s="6815"/>
      <c r="C209" s="487" t="s">
        <v>1005</v>
      </c>
      <c r="D209" s="6813" t="s">
        <v>956</v>
      </c>
      <c r="E209" s="6815"/>
      <c r="F209" s="537"/>
      <c r="G209" s="6817"/>
      <c r="H209" s="6817"/>
      <c r="I209" s="6817"/>
      <c r="J209" s="6817"/>
      <c r="K209" s="2195"/>
    </row>
    <row r="210" spans="1:11">
      <c r="A210" s="554"/>
      <c r="B210" s="6822"/>
      <c r="C210" s="532"/>
      <c r="D210" s="576"/>
      <c r="E210" s="582"/>
      <c r="F210" s="586"/>
      <c r="G210" s="586"/>
      <c r="H210" s="575"/>
      <c r="I210" s="575"/>
      <c r="J210" s="575">
        <v>1500</v>
      </c>
      <c r="K210" s="6851">
        <f>K208+J210</f>
        <v>8077807</v>
      </c>
    </row>
    <row r="211" spans="1:11">
      <c r="A211" s="9515"/>
      <c r="B211" s="6814"/>
      <c r="C211" s="525" t="s">
        <v>778</v>
      </c>
      <c r="D211" s="6812" t="s">
        <v>632</v>
      </c>
      <c r="E211" s="6814" t="s">
        <v>74</v>
      </c>
      <c r="F211" s="6816"/>
      <c r="G211" s="6816">
        <v>88140</v>
      </c>
      <c r="H211" s="6816"/>
      <c r="I211" s="6816"/>
      <c r="J211" s="6816"/>
      <c r="K211" s="2195">
        <f>K210-G211</f>
        <v>7989667</v>
      </c>
    </row>
    <row r="212" spans="1:11">
      <c r="A212" s="9516"/>
      <c r="B212" s="6815"/>
      <c r="C212" s="539" t="s">
        <v>1004</v>
      </c>
      <c r="D212" s="6813" t="s">
        <v>956</v>
      </c>
      <c r="E212" s="6815"/>
      <c r="F212" s="6817"/>
      <c r="G212" s="6817"/>
      <c r="H212" s="6817"/>
      <c r="I212" s="6817"/>
      <c r="J212" s="6817"/>
      <c r="K212" s="2195"/>
    </row>
    <row r="213" spans="1:11">
      <c r="A213" s="554"/>
      <c r="B213" s="6822"/>
      <c r="C213" s="528"/>
      <c r="D213" s="576"/>
      <c r="E213" s="1982"/>
      <c r="F213" s="1983"/>
      <c r="G213" s="1983"/>
      <c r="H213" s="575"/>
      <c r="I213" s="1983"/>
      <c r="J213" s="1983">
        <v>1500</v>
      </c>
      <c r="K213" s="6851">
        <f>K211+J213</f>
        <v>7991167</v>
      </c>
    </row>
    <row r="214" spans="1:11">
      <c r="A214" s="9515"/>
      <c r="B214" s="6814"/>
      <c r="C214" s="556" t="s">
        <v>2331</v>
      </c>
      <c r="D214" s="6812" t="s">
        <v>1312</v>
      </c>
      <c r="E214" s="6814" t="s">
        <v>1326</v>
      </c>
      <c r="F214" s="6816"/>
      <c r="G214" s="6816">
        <v>294900</v>
      </c>
      <c r="H214" s="6816"/>
      <c r="I214" s="6816"/>
      <c r="J214" s="6832"/>
      <c r="K214" s="2195">
        <f>K213-G214</f>
        <v>7696267</v>
      </c>
    </row>
    <row r="215" spans="1:11">
      <c r="A215" s="9516"/>
      <c r="B215" s="6815"/>
      <c r="C215" s="555" t="s">
        <v>2369</v>
      </c>
      <c r="D215" s="6813" t="s">
        <v>1313</v>
      </c>
      <c r="E215" s="6815"/>
      <c r="F215" s="6817"/>
      <c r="G215" s="6817"/>
      <c r="H215" s="6817"/>
      <c r="I215" s="6817"/>
      <c r="J215" s="6833"/>
      <c r="K215" s="2195"/>
    </row>
    <row r="216" spans="1:11">
      <c r="A216" s="554"/>
      <c r="B216" s="6822"/>
      <c r="C216" s="2197"/>
      <c r="D216" s="576"/>
      <c r="E216" s="582"/>
      <c r="F216" s="2199"/>
      <c r="G216" s="575"/>
      <c r="H216" s="586"/>
      <c r="I216" s="575"/>
      <c r="J216" s="585">
        <v>1000</v>
      </c>
      <c r="K216" s="6851">
        <f>K214+J216</f>
        <v>7697267</v>
      </c>
    </row>
    <row r="217" spans="1:11">
      <c r="A217" s="9515"/>
      <c r="B217" s="6814"/>
      <c r="C217" s="556" t="s">
        <v>1710</v>
      </c>
      <c r="D217" s="6812" t="s">
        <v>1312</v>
      </c>
      <c r="E217" s="6814" t="s">
        <v>1326</v>
      </c>
      <c r="F217" s="6816"/>
      <c r="G217" s="6816">
        <v>108890</v>
      </c>
      <c r="H217" s="6816"/>
      <c r="I217" s="6816"/>
      <c r="J217" s="6832"/>
      <c r="K217" s="2195">
        <f>K216-G217</f>
        <v>7588377</v>
      </c>
    </row>
    <row r="218" spans="1:11">
      <c r="A218" s="9516"/>
      <c r="B218" s="6815"/>
      <c r="C218" s="555" t="s">
        <v>2184</v>
      </c>
      <c r="D218" s="6813" t="s">
        <v>1313</v>
      </c>
      <c r="E218" s="6815"/>
      <c r="F218" s="6817"/>
      <c r="G218" s="6817"/>
      <c r="H218" s="6817"/>
      <c r="I218" s="6817"/>
      <c r="J218" s="6833"/>
      <c r="K218" s="2195"/>
    </row>
    <row r="219" spans="1:11">
      <c r="A219" s="554"/>
      <c r="B219" s="6822"/>
      <c r="C219" s="2197"/>
      <c r="D219" s="576"/>
      <c r="E219" s="582"/>
      <c r="F219" s="2199"/>
      <c r="G219" s="575"/>
      <c r="H219" s="586"/>
      <c r="I219" s="575"/>
      <c r="J219" s="585">
        <v>1500</v>
      </c>
      <c r="K219" s="6851">
        <f>K217+J219</f>
        <v>7589877</v>
      </c>
    </row>
    <row r="220" spans="1:11">
      <c r="A220" s="9515"/>
      <c r="B220" s="6814"/>
      <c r="C220" s="665" t="s">
        <v>815</v>
      </c>
      <c r="D220" s="6853" t="s">
        <v>1591</v>
      </c>
      <c r="E220" s="6855" t="s">
        <v>1601</v>
      </c>
      <c r="F220" s="6857"/>
      <c r="G220" s="6857">
        <v>84903</v>
      </c>
      <c r="H220" s="6857"/>
      <c r="I220" s="6857"/>
      <c r="J220" s="6865"/>
      <c r="K220" s="2195">
        <f>K219-G220</f>
        <v>7504974</v>
      </c>
    </row>
    <row r="221" spans="1:11">
      <c r="A221" s="9516"/>
      <c r="B221" s="6815"/>
      <c r="C221" s="538" t="s">
        <v>2272</v>
      </c>
      <c r="D221" s="6854" t="s">
        <v>956</v>
      </c>
      <c r="E221" s="533"/>
      <c r="F221" s="6858"/>
      <c r="G221" s="6858"/>
      <c r="H221" s="6858"/>
      <c r="I221" s="6858"/>
      <c r="J221" s="6866"/>
      <c r="K221" s="2195"/>
    </row>
    <row r="222" spans="1:11">
      <c r="A222" s="554"/>
      <c r="B222" s="6822"/>
      <c r="C222" s="528"/>
      <c r="D222" s="576"/>
      <c r="E222" s="582"/>
      <c r="F222" s="2199"/>
      <c r="G222" s="575"/>
      <c r="H222" s="586"/>
      <c r="I222" s="575"/>
      <c r="J222" s="585">
        <v>1800</v>
      </c>
      <c r="K222" s="6851">
        <f>K220+J222</f>
        <v>7506774</v>
      </c>
    </row>
    <row r="223" spans="1:11">
      <c r="A223" s="9515"/>
      <c r="B223" s="6814"/>
      <c r="C223" s="499" t="s">
        <v>781</v>
      </c>
      <c r="D223" s="6853" t="s">
        <v>1591</v>
      </c>
      <c r="E223" s="6855" t="s">
        <v>1601</v>
      </c>
      <c r="F223" s="537"/>
      <c r="G223" s="6857">
        <v>10390</v>
      </c>
      <c r="H223" s="6857"/>
      <c r="I223" s="6857"/>
      <c r="J223" s="6857"/>
      <c r="K223" s="2195">
        <f>K222-G223</f>
        <v>7496384</v>
      </c>
    </row>
    <row r="224" spans="1:11">
      <c r="A224" s="9516"/>
      <c r="B224" s="6815"/>
      <c r="C224" s="477" t="s">
        <v>2273</v>
      </c>
      <c r="D224" s="6854" t="s">
        <v>956</v>
      </c>
      <c r="E224" s="533"/>
      <c r="F224" s="537"/>
      <c r="G224" s="6858"/>
      <c r="H224" s="6858"/>
      <c r="I224" s="6858"/>
      <c r="J224" s="6858"/>
      <c r="K224" s="2195"/>
    </row>
    <row r="225" spans="1:11">
      <c r="A225" s="554"/>
      <c r="B225" s="6822"/>
      <c r="C225" s="532"/>
      <c r="D225" s="576"/>
      <c r="E225" s="582"/>
      <c r="F225" s="586"/>
      <c r="G225" s="586"/>
      <c r="H225" s="575"/>
      <c r="I225" s="575"/>
      <c r="J225" s="575">
        <v>1500</v>
      </c>
      <c r="K225" s="6851">
        <f>K223+J225</f>
        <v>7497884</v>
      </c>
    </row>
    <row r="226" spans="1:11">
      <c r="A226" s="9515"/>
      <c r="B226" s="6814"/>
      <c r="C226" s="517" t="s">
        <v>821</v>
      </c>
      <c r="D226" s="6853" t="s">
        <v>2115</v>
      </c>
      <c r="E226" s="6855" t="s">
        <v>2116</v>
      </c>
      <c r="F226" s="6864"/>
      <c r="G226" s="6857">
        <v>252876</v>
      </c>
      <c r="H226" s="537"/>
      <c r="I226" s="6857"/>
      <c r="J226" s="923"/>
      <c r="K226" s="2195">
        <f>K225-G226</f>
        <v>7245008</v>
      </c>
    </row>
    <row r="227" spans="1:11">
      <c r="A227" s="9516"/>
      <c r="B227" s="6815"/>
      <c r="C227" s="555" t="s">
        <v>2292</v>
      </c>
      <c r="D227" s="6854" t="s">
        <v>2107</v>
      </c>
      <c r="E227" s="6856"/>
      <c r="F227" s="6858"/>
      <c r="G227" s="6858"/>
      <c r="H227" s="515"/>
      <c r="I227" s="6858"/>
      <c r="J227" s="460"/>
      <c r="K227" s="2195"/>
    </row>
    <row r="228" spans="1:11">
      <c r="A228" s="554"/>
      <c r="B228" s="6822"/>
      <c r="C228" s="532"/>
      <c r="D228" s="528"/>
      <c r="E228" s="584"/>
      <c r="F228" s="577"/>
      <c r="G228" s="577"/>
      <c r="H228" s="600"/>
      <c r="I228" s="577"/>
      <c r="J228" s="604">
        <v>1800</v>
      </c>
      <c r="K228" s="6851">
        <f>K226+J228</f>
        <v>7246808</v>
      </c>
    </row>
    <row r="229" spans="1:11">
      <c r="A229" s="9515"/>
      <c r="B229" s="6814"/>
      <c r="C229" s="517" t="s">
        <v>821</v>
      </c>
      <c r="D229" s="6868" t="s">
        <v>2118</v>
      </c>
      <c r="E229" s="6855" t="s">
        <v>2119</v>
      </c>
      <c r="F229" s="6864"/>
      <c r="G229" s="6857">
        <v>359454</v>
      </c>
      <c r="H229" s="537"/>
      <c r="I229" s="6857"/>
      <c r="J229" s="923"/>
      <c r="K229" s="2195">
        <f>K228-G229</f>
        <v>6887354</v>
      </c>
    </row>
    <row r="230" spans="1:11">
      <c r="A230" s="9516"/>
      <c r="B230" s="6815"/>
      <c r="C230" s="555" t="s">
        <v>2117</v>
      </c>
      <c r="D230" s="6854" t="s">
        <v>2107</v>
      </c>
      <c r="E230" s="6856"/>
      <c r="F230" s="6858"/>
      <c r="G230" s="6858"/>
      <c r="H230" s="515"/>
      <c r="I230" s="6858"/>
      <c r="J230" s="460"/>
      <c r="K230" s="2195"/>
    </row>
    <row r="231" spans="1:11">
      <c r="A231" s="554"/>
      <c r="B231" s="6822"/>
      <c r="C231" s="532"/>
      <c r="D231" s="528"/>
      <c r="E231" s="584"/>
      <c r="F231" s="577"/>
      <c r="G231" s="577"/>
      <c r="H231" s="600"/>
      <c r="I231" s="577"/>
      <c r="J231" s="604">
        <v>1800</v>
      </c>
      <c r="K231" s="6851">
        <f>K229+J231</f>
        <v>6889154</v>
      </c>
    </row>
    <row r="232" spans="1:11">
      <c r="A232" s="9515"/>
      <c r="B232" s="6814"/>
      <c r="C232" s="556" t="s">
        <v>1710</v>
      </c>
      <c r="D232" s="6853" t="s">
        <v>2294</v>
      </c>
      <c r="E232" s="6855" t="s">
        <v>2295</v>
      </c>
      <c r="F232" s="6857"/>
      <c r="G232" s="6857">
        <v>39140</v>
      </c>
      <c r="H232" s="6857"/>
      <c r="I232" s="6857"/>
      <c r="J232" s="6857"/>
      <c r="K232" s="2195">
        <f>K231-G232</f>
        <v>6850014</v>
      </c>
    </row>
    <row r="233" spans="1:11">
      <c r="A233" s="9516"/>
      <c r="B233" s="6815"/>
      <c r="C233" s="555" t="s">
        <v>2296</v>
      </c>
      <c r="D233" s="6854" t="s">
        <v>746</v>
      </c>
      <c r="E233" s="6856"/>
      <c r="F233" s="6858"/>
      <c r="G233" s="6858"/>
      <c r="H233" s="6858"/>
      <c r="I233" s="6858"/>
      <c r="J233" s="6858"/>
      <c r="K233" s="2195"/>
    </row>
    <row r="234" spans="1:11">
      <c r="A234" s="554"/>
      <c r="B234" s="6822"/>
      <c r="C234" s="532"/>
      <c r="D234" s="576"/>
      <c r="E234" s="584"/>
      <c r="F234" s="575"/>
      <c r="G234" s="575"/>
      <c r="H234" s="575"/>
      <c r="I234" s="575"/>
      <c r="J234" s="575">
        <v>1500</v>
      </c>
      <c r="K234" s="6851">
        <f>K232+J234</f>
        <v>6851514</v>
      </c>
    </row>
    <row r="235" spans="1:11">
      <c r="A235" s="9515"/>
      <c r="B235" s="6814"/>
      <c r="C235" s="517" t="s">
        <v>796</v>
      </c>
      <c r="D235" s="6853" t="s">
        <v>1036</v>
      </c>
      <c r="E235" s="6855" t="s">
        <v>499</v>
      </c>
      <c r="F235" s="6864"/>
      <c r="G235" s="6857">
        <v>41300</v>
      </c>
      <c r="H235" s="534"/>
      <c r="I235" s="6857"/>
      <c r="J235" s="595"/>
      <c r="K235" s="2195">
        <f>K234-G235</f>
        <v>6810214</v>
      </c>
    </row>
    <row r="236" spans="1:11">
      <c r="A236" s="9516"/>
      <c r="B236" s="6815"/>
      <c r="C236" s="555" t="s">
        <v>802</v>
      </c>
      <c r="D236" s="6854" t="s">
        <v>200</v>
      </c>
      <c r="E236" s="6856"/>
      <c r="F236" s="6858"/>
      <c r="G236" s="6858"/>
      <c r="H236" s="515"/>
      <c r="I236" s="6858"/>
      <c r="J236" s="559"/>
      <c r="K236" s="2195"/>
    </row>
    <row r="237" spans="1:11">
      <c r="A237" s="554"/>
      <c r="B237" s="6822"/>
      <c r="C237" s="532"/>
      <c r="D237" s="576"/>
      <c r="E237" s="582"/>
      <c r="F237" s="577"/>
      <c r="G237" s="577"/>
      <c r="H237" s="600"/>
      <c r="I237" s="577"/>
      <c r="J237" s="585">
        <v>750</v>
      </c>
      <c r="K237" s="2614">
        <f>K235+J237</f>
        <v>6810964</v>
      </c>
    </row>
    <row r="238" spans="1:11">
      <c r="A238" s="9515"/>
      <c r="B238" s="6814"/>
      <c r="C238" s="517" t="s">
        <v>796</v>
      </c>
      <c r="D238" s="6853" t="s">
        <v>1750</v>
      </c>
      <c r="E238" s="6855" t="s">
        <v>406</v>
      </c>
      <c r="F238" s="6864"/>
      <c r="G238" s="6857">
        <v>83500</v>
      </c>
      <c r="H238" s="6857"/>
      <c r="I238" s="6857"/>
      <c r="J238" s="595"/>
      <c r="K238" s="2195">
        <f>K237-G238</f>
        <v>6727464</v>
      </c>
    </row>
    <row r="239" spans="1:11">
      <c r="A239" s="9516"/>
      <c r="B239" s="6815"/>
      <c r="C239" s="555" t="s">
        <v>1034</v>
      </c>
      <c r="D239" s="6854" t="s">
        <v>698</v>
      </c>
      <c r="E239" s="6856"/>
      <c r="F239" s="6858"/>
      <c r="G239" s="6858"/>
      <c r="H239" s="6858"/>
      <c r="I239" s="6858"/>
      <c r="J239" s="559"/>
      <c r="K239" s="2195"/>
    </row>
    <row r="240" spans="1:11">
      <c r="A240" s="554"/>
      <c r="B240" s="6822"/>
      <c r="C240" s="532"/>
      <c r="D240" s="576"/>
      <c r="E240" s="582"/>
      <c r="F240" s="575"/>
      <c r="G240" s="575"/>
      <c r="H240" s="600"/>
      <c r="I240" s="577"/>
      <c r="J240" s="585">
        <v>750</v>
      </c>
      <c r="K240" s="6851">
        <f>K238+J240</f>
        <v>6728214</v>
      </c>
    </row>
    <row r="241" spans="1:11">
      <c r="A241" s="557"/>
      <c r="B241" s="6814"/>
      <c r="C241" s="556" t="s">
        <v>796</v>
      </c>
      <c r="D241" s="6868" t="s">
        <v>1496</v>
      </c>
      <c r="E241" s="974" t="s">
        <v>1497</v>
      </c>
      <c r="F241" s="6857"/>
      <c r="G241" s="6857">
        <v>42300</v>
      </c>
      <c r="H241" s="6857"/>
      <c r="I241" s="6857"/>
      <c r="J241" s="6865"/>
      <c r="K241" s="1977">
        <f>K240-G241</f>
        <v>6685914</v>
      </c>
    </row>
    <row r="242" spans="1:11">
      <c r="A242" s="554"/>
      <c r="B242" s="6815"/>
      <c r="C242" s="477" t="s">
        <v>2298</v>
      </c>
      <c r="D242" s="6854" t="s">
        <v>38</v>
      </c>
      <c r="E242" s="6856"/>
      <c r="F242" s="6858"/>
      <c r="G242" s="6858"/>
      <c r="H242" s="6858"/>
      <c r="I242" s="6858"/>
      <c r="J242" s="6866"/>
      <c r="K242" s="1978"/>
    </row>
    <row r="243" spans="1:11">
      <c r="A243" s="554"/>
      <c r="B243" s="6822"/>
      <c r="C243" s="532"/>
      <c r="D243" s="576"/>
      <c r="E243" s="582"/>
      <c r="F243" s="577"/>
      <c r="G243" s="577"/>
      <c r="H243" s="600"/>
      <c r="I243" s="577"/>
      <c r="J243" s="604">
        <v>750</v>
      </c>
      <c r="K243" s="1978">
        <f>K241+J243</f>
        <v>6686664</v>
      </c>
    </row>
    <row r="244" spans="1:11">
      <c r="A244" s="557"/>
      <c r="B244" s="6814"/>
      <c r="C244" s="497" t="s">
        <v>815</v>
      </c>
      <c r="D244" s="6853" t="s">
        <v>200</v>
      </c>
      <c r="E244" s="6855"/>
      <c r="F244" s="6857"/>
      <c r="G244" s="6857"/>
      <c r="H244" s="6857">
        <v>224353</v>
      </c>
      <c r="I244" s="1975"/>
      <c r="J244" s="595"/>
      <c r="K244" s="1977">
        <f>K243-H244</f>
        <v>6462311</v>
      </c>
    </row>
    <row r="245" spans="1:11">
      <c r="A245" s="554"/>
      <c r="B245" s="6815"/>
      <c r="C245" s="497" t="s">
        <v>1789</v>
      </c>
      <c r="D245" s="6854"/>
      <c r="E245" s="6856"/>
      <c r="F245" s="6858"/>
      <c r="G245" s="6858"/>
      <c r="H245" s="6858"/>
      <c r="I245" s="1976"/>
      <c r="J245" s="595"/>
      <c r="K245" s="1978"/>
    </row>
    <row r="246" spans="1:11">
      <c r="A246" s="554"/>
      <c r="B246" s="6822"/>
      <c r="C246" s="532"/>
      <c r="D246" s="576"/>
      <c r="E246" s="582"/>
      <c r="F246" s="577"/>
      <c r="G246" s="577"/>
      <c r="H246" s="600"/>
      <c r="I246" s="2034"/>
      <c r="J246" s="585">
        <v>1800</v>
      </c>
      <c r="K246" s="2035">
        <f>K244+J246</f>
        <v>6464111</v>
      </c>
    </row>
    <row r="247" spans="1:11">
      <c r="A247" s="557"/>
      <c r="B247" s="6814"/>
      <c r="C247" s="457" t="s">
        <v>781</v>
      </c>
      <c r="D247" s="6853" t="s">
        <v>200</v>
      </c>
      <c r="E247" s="1136"/>
      <c r="F247" s="6857"/>
      <c r="G247" s="6857"/>
      <c r="H247" s="537">
        <v>24140</v>
      </c>
      <c r="I247" s="6857"/>
      <c r="J247" s="595"/>
      <c r="K247" s="1977">
        <f>K246-H247</f>
        <v>6439971</v>
      </c>
    </row>
    <row r="248" spans="1:11">
      <c r="A248" s="554"/>
      <c r="B248" s="6815"/>
      <c r="C248" s="461" t="s">
        <v>1691</v>
      </c>
      <c r="D248" s="6854"/>
      <c r="E248" s="6863"/>
      <c r="F248" s="6858"/>
      <c r="G248" s="6858"/>
      <c r="H248" s="515"/>
      <c r="I248" s="6858"/>
      <c r="J248" s="595"/>
      <c r="K248" s="1978"/>
    </row>
    <row r="249" spans="1:11">
      <c r="A249" s="554"/>
      <c r="B249" s="6822"/>
      <c r="C249" s="532"/>
      <c r="D249" s="576"/>
      <c r="E249" s="582"/>
      <c r="F249" s="577"/>
      <c r="G249" s="577"/>
      <c r="H249" s="600"/>
      <c r="I249" s="577"/>
      <c r="J249" s="585">
        <v>1500</v>
      </c>
      <c r="K249" s="1978">
        <f>K247+J249</f>
        <v>6441471</v>
      </c>
    </row>
    <row r="250" spans="1:11">
      <c r="A250" s="557"/>
      <c r="B250" s="6814"/>
      <c r="C250" s="517" t="s">
        <v>1716</v>
      </c>
      <c r="D250" s="6853" t="s">
        <v>2104</v>
      </c>
      <c r="E250" s="6855" t="s">
        <v>1372</v>
      </c>
      <c r="F250" s="6861"/>
      <c r="G250" s="6861">
        <v>75900</v>
      </c>
      <c r="H250" s="537"/>
      <c r="I250" s="6861"/>
      <c r="J250" s="595"/>
      <c r="K250" s="1977">
        <f>K249-G250</f>
        <v>6365571</v>
      </c>
    </row>
    <row r="251" spans="1:11">
      <c r="A251" s="554"/>
      <c r="B251" s="6815"/>
      <c r="C251" s="555" t="s">
        <v>1077</v>
      </c>
      <c r="D251" s="6854" t="s">
        <v>1804</v>
      </c>
      <c r="E251" s="6856"/>
      <c r="F251" s="6862"/>
      <c r="G251" s="1976"/>
      <c r="H251" s="515"/>
      <c r="I251" s="1976"/>
      <c r="J251" s="595"/>
      <c r="K251" s="1978"/>
    </row>
    <row r="252" spans="1:11">
      <c r="A252" s="554"/>
      <c r="B252" s="6822"/>
      <c r="C252" s="532"/>
      <c r="D252" s="576"/>
      <c r="E252" s="582"/>
      <c r="F252" s="577"/>
      <c r="G252" s="2034"/>
      <c r="H252" s="600"/>
      <c r="I252" s="2034"/>
      <c r="J252" s="585">
        <v>750</v>
      </c>
      <c r="K252" s="1978">
        <f>K250+J252</f>
        <v>6366321</v>
      </c>
    </row>
    <row r="253" spans="1:11">
      <c r="A253" s="557"/>
      <c r="B253" s="6844"/>
      <c r="C253" s="474" t="s">
        <v>815</v>
      </c>
      <c r="D253" s="6867" t="s">
        <v>302</v>
      </c>
      <c r="E253" s="974" t="s">
        <v>878</v>
      </c>
      <c r="F253" s="6857"/>
      <c r="G253" s="6865">
        <v>90921</v>
      </c>
      <c r="H253" s="537"/>
      <c r="I253" s="1975"/>
      <c r="J253" s="595"/>
      <c r="K253" s="1977">
        <f>K252-G253</f>
        <v>6275400</v>
      </c>
    </row>
    <row r="254" spans="1:11">
      <c r="A254" s="554"/>
      <c r="B254" s="6845"/>
      <c r="C254" s="477" t="s">
        <v>831</v>
      </c>
      <c r="D254" s="6872" t="s">
        <v>918</v>
      </c>
      <c r="E254" s="6863"/>
      <c r="F254" s="6858"/>
      <c r="G254" s="6866"/>
      <c r="H254" s="515"/>
      <c r="I254" s="1976"/>
      <c r="J254" s="595"/>
      <c r="K254" s="1978"/>
    </row>
    <row r="255" spans="1:11">
      <c r="A255" s="554"/>
      <c r="B255" s="6822"/>
      <c r="C255" s="532"/>
      <c r="D255" s="576"/>
      <c r="E255" s="582"/>
      <c r="F255" s="577"/>
      <c r="G255" s="577"/>
      <c r="H255" s="600"/>
      <c r="I255" s="2034"/>
      <c r="J255" s="585">
        <v>1800</v>
      </c>
      <c r="K255" s="1978">
        <f>K253+J255</f>
        <v>6277200</v>
      </c>
    </row>
    <row r="256" spans="1:11">
      <c r="A256" s="557"/>
      <c r="B256" s="6814"/>
      <c r="C256" s="517" t="s">
        <v>796</v>
      </c>
      <c r="D256" s="6853" t="s">
        <v>302</v>
      </c>
      <c r="E256" s="974" t="s">
        <v>878</v>
      </c>
      <c r="F256" s="6864"/>
      <c r="G256" s="6857">
        <v>79800</v>
      </c>
      <c r="H256" s="537"/>
      <c r="I256" s="1975"/>
      <c r="J256" s="595"/>
      <c r="K256" s="1977">
        <f>K255-G256</f>
        <v>6197400</v>
      </c>
    </row>
    <row r="257" spans="1:11">
      <c r="A257" s="554"/>
      <c r="B257" s="6815"/>
      <c r="C257" s="555" t="s">
        <v>1521</v>
      </c>
      <c r="D257" s="6854" t="s">
        <v>918</v>
      </c>
      <c r="E257" s="6863"/>
      <c r="F257" s="6858"/>
      <c r="G257" s="6858"/>
      <c r="H257" s="515"/>
      <c r="I257" s="1976"/>
      <c r="J257" s="595"/>
      <c r="K257" s="1978"/>
    </row>
    <row r="258" spans="1:11">
      <c r="A258" s="554"/>
      <c r="B258" s="6822"/>
      <c r="C258" s="532"/>
      <c r="D258" s="576"/>
      <c r="E258" s="582"/>
      <c r="F258" s="577"/>
      <c r="G258" s="577"/>
      <c r="H258" s="600"/>
      <c r="I258" s="2034"/>
      <c r="J258" s="585">
        <v>750</v>
      </c>
      <c r="K258" s="1978">
        <f>K256+J258</f>
        <v>6198150</v>
      </c>
    </row>
    <row r="259" spans="1:11">
      <c r="A259" s="557"/>
      <c r="B259" s="6814"/>
      <c r="C259" s="556" t="s">
        <v>821</v>
      </c>
      <c r="D259" s="6853" t="s">
        <v>1339</v>
      </c>
      <c r="E259" s="1136" t="s">
        <v>1347</v>
      </c>
      <c r="F259" s="6857"/>
      <c r="G259" s="6857">
        <v>459712</v>
      </c>
      <c r="H259" s="534"/>
      <c r="I259" s="6857"/>
      <c r="J259" s="2070"/>
      <c r="K259" s="1977">
        <f>K258-G259</f>
        <v>5738438</v>
      </c>
    </row>
    <row r="260" spans="1:11">
      <c r="A260" s="554"/>
      <c r="B260" s="6815"/>
      <c r="C260" s="555" t="s">
        <v>1338</v>
      </c>
      <c r="D260" s="6854" t="s">
        <v>304</v>
      </c>
      <c r="E260" s="6863"/>
      <c r="F260" s="6858"/>
      <c r="G260" s="6858"/>
      <c r="H260" s="515"/>
      <c r="I260" s="6858"/>
      <c r="J260" s="2070"/>
      <c r="K260" s="1978"/>
    </row>
    <row r="261" spans="1:11">
      <c r="A261" s="554"/>
      <c r="B261" s="6822"/>
      <c r="C261" s="532"/>
      <c r="D261" s="576"/>
      <c r="E261" s="582"/>
      <c r="F261" s="577"/>
      <c r="G261" s="577"/>
      <c r="H261" s="600"/>
      <c r="I261" s="577"/>
      <c r="J261" s="585">
        <v>1800</v>
      </c>
      <c r="K261" s="1978">
        <f>K259+J261</f>
        <v>5740238</v>
      </c>
    </row>
    <row r="262" spans="1:11">
      <c r="A262" s="557"/>
      <c r="B262" s="6814"/>
      <c r="C262" s="517" t="s">
        <v>1710</v>
      </c>
      <c r="D262" s="6853" t="s">
        <v>2425</v>
      </c>
      <c r="E262" s="6870" t="s">
        <v>2426</v>
      </c>
      <c r="F262" s="6864"/>
      <c r="G262" s="6857">
        <v>233140</v>
      </c>
      <c r="H262" s="537"/>
      <c r="I262" s="6857"/>
      <c r="J262" s="923"/>
      <c r="K262" s="1977">
        <f>K261-G262</f>
        <v>5507098</v>
      </c>
    </row>
    <row r="263" spans="1:11">
      <c r="A263" s="554"/>
      <c r="B263" s="6815"/>
      <c r="C263" s="555" t="s">
        <v>2424</v>
      </c>
      <c r="D263" s="6854" t="s">
        <v>1712</v>
      </c>
      <c r="E263" s="6871"/>
      <c r="F263" s="6858"/>
      <c r="G263" s="6858"/>
      <c r="H263" s="515"/>
      <c r="I263" s="6858"/>
      <c r="J263" s="460"/>
      <c r="K263" s="1978"/>
    </row>
    <row r="264" spans="1:11">
      <c r="A264" s="554"/>
      <c r="B264" s="6822"/>
      <c r="C264" s="532"/>
      <c r="D264" s="528"/>
      <c r="E264" s="584"/>
      <c r="F264" s="577"/>
      <c r="G264" s="577"/>
      <c r="H264" s="600"/>
      <c r="I264" s="577"/>
      <c r="J264" s="604">
        <v>1500</v>
      </c>
      <c r="K264" s="1978">
        <f>K262+J264</f>
        <v>5508598</v>
      </c>
    </row>
    <row r="265" spans="1:11">
      <c r="A265" s="557"/>
      <c r="B265" s="6814" t="s">
        <v>2455</v>
      </c>
      <c r="C265" s="556" t="s">
        <v>591</v>
      </c>
      <c r="D265" s="6879"/>
      <c r="E265" s="6881"/>
      <c r="F265" s="6875">
        <v>25000000</v>
      </c>
      <c r="G265" s="6816"/>
      <c r="H265" s="6816"/>
      <c r="I265" s="6816"/>
      <c r="J265" s="595"/>
      <c r="K265" s="1977">
        <f>K264+F265</f>
        <v>30508598</v>
      </c>
    </row>
    <row r="266" spans="1:11">
      <c r="A266" s="554"/>
      <c r="B266" s="6815"/>
      <c r="C266" s="555"/>
      <c r="D266" s="486"/>
      <c r="E266" s="6878"/>
      <c r="F266" s="6883"/>
      <c r="G266" s="6817"/>
      <c r="H266" s="6817"/>
      <c r="I266" s="6817"/>
      <c r="J266" s="559"/>
      <c r="K266" s="1978"/>
    </row>
    <row r="267" spans="1:11">
      <c r="A267" s="554"/>
      <c r="B267" s="6822"/>
      <c r="C267" s="532"/>
      <c r="D267" s="528"/>
      <c r="E267" s="584"/>
      <c r="F267" s="577"/>
      <c r="G267" s="577"/>
      <c r="H267" s="600"/>
      <c r="I267" s="577"/>
      <c r="J267" s="604"/>
      <c r="K267" s="1978"/>
    </row>
    <row r="268" spans="1:11">
      <c r="A268" s="557"/>
      <c r="B268" s="6814"/>
      <c r="C268" s="517" t="s">
        <v>1109</v>
      </c>
      <c r="D268" s="6879" t="s">
        <v>1831</v>
      </c>
      <c r="E268" s="6889" t="s">
        <v>717</v>
      </c>
      <c r="F268" s="6875"/>
      <c r="G268" s="6875">
        <v>502500</v>
      </c>
      <c r="H268" s="6875"/>
      <c r="I268" s="6875"/>
      <c r="J268" s="6887"/>
      <c r="K268" s="1977">
        <f>K265-G268</f>
        <v>30006098</v>
      </c>
    </row>
    <row r="269" spans="1:11">
      <c r="A269" s="554"/>
      <c r="B269" s="6815"/>
      <c r="C269" s="477" t="s">
        <v>1179</v>
      </c>
      <c r="D269" s="6880" t="s">
        <v>250</v>
      </c>
      <c r="E269" s="6890"/>
      <c r="F269" s="6876"/>
      <c r="G269" s="6876"/>
      <c r="H269" s="6876"/>
      <c r="I269" s="6876"/>
      <c r="J269" s="6888"/>
      <c r="K269" s="1978"/>
    </row>
    <row r="270" spans="1:11">
      <c r="A270" s="554"/>
      <c r="B270" s="6822"/>
      <c r="C270" s="1795"/>
      <c r="D270" s="576"/>
      <c r="E270" s="582"/>
      <c r="F270" s="577"/>
      <c r="G270" s="577"/>
      <c r="H270" s="600"/>
      <c r="I270" s="577"/>
      <c r="J270" s="604">
        <v>1800</v>
      </c>
      <c r="K270" s="1978">
        <f>K268+J270</f>
        <v>30007898</v>
      </c>
    </row>
    <row r="271" spans="1:11">
      <c r="A271" s="557"/>
      <c r="B271" s="6814"/>
      <c r="C271" s="556" t="s">
        <v>1109</v>
      </c>
      <c r="D271" s="6879" t="s">
        <v>1312</v>
      </c>
      <c r="E271" s="6877" t="s">
        <v>1326</v>
      </c>
      <c r="F271" s="6875"/>
      <c r="G271" s="6882">
        <v>502500</v>
      </c>
      <c r="H271" s="534"/>
      <c r="I271" s="6875"/>
      <c r="J271" s="595"/>
      <c r="K271" s="1977">
        <f>K270-G271</f>
        <v>29505398</v>
      </c>
    </row>
    <row r="272" spans="1:11">
      <c r="A272" s="554"/>
      <c r="B272" s="6815"/>
      <c r="C272" s="555" t="s">
        <v>1311</v>
      </c>
      <c r="D272" s="6880" t="s">
        <v>1313</v>
      </c>
      <c r="E272" s="6878"/>
      <c r="F272" s="6876"/>
      <c r="G272" s="6883"/>
      <c r="H272" s="515"/>
      <c r="I272" s="6876"/>
      <c r="J272" s="559"/>
      <c r="K272" s="1978"/>
    </row>
    <row r="273" spans="1:11">
      <c r="A273" s="554"/>
      <c r="B273" s="6822"/>
      <c r="C273" s="532"/>
      <c r="D273" s="576"/>
      <c r="E273" s="584"/>
      <c r="F273" s="600"/>
      <c r="G273" s="600"/>
      <c r="H273" s="600"/>
      <c r="I273" s="600"/>
      <c r="J273" s="604">
        <v>1800</v>
      </c>
      <c r="K273" s="1978">
        <f>K271+J273</f>
        <v>29507198</v>
      </c>
    </row>
    <row r="274" spans="1:11">
      <c r="A274" s="557"/>
      <c r="B274" s="6814"/>
      <c r="C274" s="556" t="s">
        <v>1710</v>
      </c>
      <c r="D274" s="6879"/>
      <c r="E274" s="6889"/>
      <c r="F274" s="6882"/>
      <c r="G274" s="6882"/>
      <c r="H274" s="923"/>
      <c r="I274" s="6882">
        <v>103180</v>
      </c>
      <c r="J274" s="1996"/>
      <c r="K274" s="1977">
        <f>K273-I274</f>
        <v>29404018</v>
      </c>
    </row>
    <row r="275" spans="1:11">
      <c r="A275" s="554"/>
      <c r="B275" s="6815"/>
      <c r="C275" s="555" t="s">
        <v>1931</v>
      </c>
      <c r="D275" s="6880"/>
      <c r="E275" s="6890"/>
      <c r="F275" s="6883"/>
      <c r="G275" s="6883"/>
      <c r="H275" s="460"/>
      <c r="I275" s="6883"/>
      <c r="J275" s="571"/>
      <c r="K275" s="1978"/>
    </row>
    <row r="276" spans="1:11">
      <c r="A276" s="554"/>
      <c r="B276" s="6822"/>
      <c r="C276" s="2197"/>
      <c r="D276" s="576"/>
      <c r="E276" s="582"/>
      <c r="F276" s="575"/>
      <c r="G276" s="575"/>
      <c r="H276" s="586"/>
      <c r="I276" s="2196"/>
      <c r="J276" s="604">
        <v>1500</v>
      </c>
      <c r="K276" s="1978">
        <f>K274+J276</f>
        <v>29405518</v>
      </c>
    </row>
    <row r="277" spans="1:11">
      <c r="A277" s="557"/>
      <c r="B277" s="6814"/>
      <c r="C277" s="517" t="s">
        <v>815</v>
      </c>
      <c r="D277" s="6879" t="s">
        <v>160</v>
      </c>
      <c r="E277" s="6877" t="s">
        <v>162</v>
      </c>
      <c r="F277" s="6875"/>
      <c r="G277" s="6875">
        <v>575979</v>
      </c>
      <c r="H277" s="6875"/>
      <c r="I277" s="6875"/>
      <c r="J277" s="595"/>
      <c r="K277" s="1977">
        <f>K276-G277</f>
        <v>28829539</v>
      </c>
    </row>
    <row r="278" spans="1:11">
      <c r="A278" s="554"/>
      <c r="B278" s="6815"/>
      <c r="C278" s="563" t="s">
        <v>849</v>
      </c>
      <c r="D278" s="6880" t="s">
        <v>850</v>
      </c>
      <c r="E278" s="6878"/>
      <c r="F278" s="6876"/>
      <c r="G278" s="6876"/>
      <c r="H278" s="6876"/>
      <c r="I278" s="6876"/>
      <c r="J278" s="559"/>
      <c r="K278" s="1978"/>
    </row>
    <row r="279" spans="1:11">
      <c r="A279" s="554"/>
      <c r="B279" s="6822"/>
      <c r="C279" s="532"/>
      <c r="D279" s="576"/>
      <c r="E279" s="582"/>
      <c r="F279" s="575"/>
      <c r="G279" s="575"/>
      <c r="H279" s="600"/>
      <c r="I279" s="577"/>
      <c r="J279" s="585">
        <v>1800</v>
      </c>
      <c r="K279" s="1978">
        <f>K277+J279</f>
        <v>28831339</v>
      </c>
    </row>
    <row r="280" spans="1:11">
      <c r="A280" s="557"/>
      <c r="B280" s="6814"/>
      <c r="C280" s="556" t="s">
        <v>869</v>
      </c>
      <c r="D280" s="6879" t="s">
        <v>160</v>
      </c>
      <c r="E280" s="6877" t="s">
        <v>162</v>
      </c>
      <c r="F280" s="6875"/>
      <c r="G280" s="6875">
        <v>294860</v>
      </c>
      <c r="H280" s="534"/>
      <c r="I280" s="6875"/>
      <c r="J280" s="595"/>
      <c r="K280" s="2195">
        <f>K279-G280</f>
        <v>28536479</v>
      </c>
    </row>
    <row r="281" spans="1:11">
      <c r="A281" s="554"/>
      <c r="B281" s="6815"/>
      <c r="C281" s="555" t="s">
        <v>1781</v>
      </c>
      <c r="D281" s="6880" t="s">
        <v>850</v>
      </c>
      <c r="E281" s="6878"/>
      <c r="F281" s="6876"/>
      <c r="G281" s="6876"/>
      <c r="H281" s="515"/>
      <c r="I281" s="6876"/>
      <c r="J281" s="559"/>
      <c r="K281" s="2195"/>
    </row>
    <row r="282" spans="1:11">
      <c r="A282" s="554"/>
      <c r="B282" s="6822"/>
      <c r="C282" s="532"/>
      <c r="D282" s="576"/>
      <c r="E282" s="582"/>
      <c r="F282" s="577"/>
      <c r="G282" s="577"/>
      <c r="H282" s="600"/>
      <c r="I282" s="577"/>
      <c r="J282" s="585">
        <v>1650</v>
      </c>
      <c r="K282" s="6851">
        <f>K280+J282</f>
        <v>28538129</v>
      </c>
    </row>
    <row r="283" spans="1:11">
      <c r="A283" s="557"/>
      <c r="B283" s="6814"/>
      <c r="C283" s="474" t="s">
        <v>821</v>
      </c>
      <c r="D283" s="6879" t="s">
        <v>790</v>
      </c>
      <c r="E283" s="6877" t="s">
        <v>877</v>
      </c>
      <c r="F283" s="6875"/>
      <c r="G283" s="6882">
        <v>235445</v>
      </c>
      <c r="H283" s="537"/>
      <c r="I283" s="1975"/>
      <c r="J283" s="595"/>
      <c r="K283" s="1977">
        <f>K282-G283</f>
        <v>28302684</v>
      </c>
    </row>
    <row r="284" spans="1:11">
      <c r="A284" s="554"/>
      <c r="B284" s="6815"/>
      <c r="C284" s="477" t="s">
        <v>827</v>
      </c>
      <c r="D284" s="6880" t="s">
        <v>304</v>
      </c>
      <c r="E284" s="6878"/>
      <c r="F284" s="6876"/>
      <c r="G284" s="6883"/>
      <c r="H284" s="515"/>
      <c r="I284" s="1976"/>
      <c r="J284" s="595"/>
      <c r="K284" s="1978"/>
    </row>
    <row r="285" spans="1:11">
      <c r="A285" s="554"/>
      <c r="B285" s="6822"/>
      <c r="C285" s="532"/>
      <c r="D285" s="576"/>
      <c r="E285" s="582"/>
      <c r="F285" s="577"/>
      <c r="G285" s="577"/>
      <c r="H285" s="600"/>
      <c r="I285" s="2034"/>
      <c r="J285" s="585">
        <v>1800</v>
      </c>
      <c r="K285" s="2035">
        <f>K283+J285</f>
        <v>28304484</v>
      </c>
    </row>
    <row r="286" spans="1:11">
      <c r="A286" s="557"/>
      <c r="B286" s="6814"/>
      <c r="C286" s="474" t="s">
        <v>815</v>
      </c>
      <c r="D286" s="6879" t="s">
        <v>790</v>
      </c>
      <c r="E286" s="974" t="s">
        <v>877</v>
      </c>
      <c r="F286" s="6875"/>
      <c r="G286" s="6882">
        <v>8029</v>
      </c>
      <c r="H286" s="534"/>
      <c r="I286" s="1975"/>
      <c r="J286" s="595"/>
      <c r="K286" s="1977">
        <f>K285-G286</f>
        <v>28296455</v>
      </c>
    </row>
    <row r="287" spans="1:11">
      <c r="A287" s="554"/>
      <c r="B287" s="6815"/>
      <c r="C287" s="477" t="s">
        <v>828</v>
      </c>
      <c r="D287" s="6880" t="s">
        <v>304</v>
      </c>
      <c r="E287" s="6884"/>
      <c r="F287" s="6876"/>
      <c r="G287" s="6883"/>
      <c r="H287" s="515"/>
      <c r="I287" s="1976"/>
      <c r="J287" s="595"/>
      <c r="K287" s="1978"/>
    </row>
    <row r="288" spans="1:11">
      <c r="A288" s="554"/>
      <c r="B288" s="6822"/>
      <c r="C288" s="532"/>
      <c r="D288" s="576"/>
      <c r="E288" s="582"/>
      <c r="F288" s="577"/>
      <c r="G288" s="577"/>
      <c r="H288" s="600"/>
      <c r="I288" s="2034"/>
      <c r="J288" s="585">
        <v>1800</v>
      </c>
      <c r="K288" s="1978">
        <f>K286+J288</f>
        <v>28298255</v>
      </c>
    </row>
    <row r="289" spans="1:11">
      <c r="A289" s="557"/>
      <c r="B289" s="6814"/>
      <c r="C289" s="525" t="s">
        <v>781</v>
      </c>
      <c r="D289" s="6885" t="s">
        <v>790</v>
      </c>
      <c r="E289" s="6877" t="s">
        <v>877</v>
      </c>
      <c r="F289" s="6875"/>
      <c r="G289" s="6875">
        <v>29190</v>
      </c>
      <c r="H289" s="537"/>
      <c r="I289" s="1975"/>
      <c r="J289" s="595"/>
      <c r="K289" s="1977">
        <f>K288-G289</f>
        <v>28269065</v>
      </c>
    </row>
    <row r="290" spans="1:11">
      <c r="A290" s="554"/>
      <c r="B290" s="6815"/>
      <c r="C290" s="539" t="s">
        <v>789</v>
      </c>
      <c r="D290" s="540" t="s">
        <v>304</v>
      </c>
      <c r="E290" s="6878"/>
      <c r="F290" s="6876"/>
      <c r="G290" s="6876"/>
      <c r="H290" s="515"/>
      <c r="I290" s="1976"/>
      <c r="J290" s="595"/>
      <c r="K290" s="1978"/>
    </row>
    <row r="291" spans="1:11">
      <c r="A291" s="554"/>
      <c r="B291" s="6822"/>
      <c r="C291" s="532"/>
      <c r="D291" s="576"/>
      <c r="E291" s="582"/>
      <c r="F291" s="577"/>
      <c r="G291" s="577"/>
      <c r="H291" s="600"/>
      <c r="I291" s="2034"/>
      <c r="J291" s="585">
        <v>1500</v>
      </c>
      <c r="K291" s="1978">
        <f>K289+J291</f>
        <v>28270565</v>
      </c>
    </row>
    <row r="292" spans="1:11">
      <c r="A292" s="557"/>
      <c r="B292" s="6814"/>
      <c r="C292" s="525" t="s">
        <v>2021</v>
      </c>
      <c r="D292" s="6885" t="s">
        <v>790</v>
      </c>
      <c r="E292" s="6877" t="s">
        <v>877</v>
      </c>
      <c r="F292" s="6875"/>
      <c r="G292" s="6875">
        <v>33500</v>
      </c>
      <c r="H292" s="537"/>
      <c r="I292" s="1975"/>
      <c r="J292" s="595"/>
      <c r="K292" s="1977">
        <f>K291-G292</f>
        <v>28237065</v>
      </c>
    </row>
    <row r="293" spans="1:11">
      <c r="A293" s="554"/>
      <c r="B293" s="6815"/>
      <c r="C293" s="539" t="s">
        <v>1981</v>
      </c>
      <c r="D293" s="540" t="s">
        <v>304</v>
      </c>
      <c r="E293" s="6878"/>
      <c r="F293" s="6876"/>
      <c r="G293" s="6876"/>
      <c r="H293" s="515"/>
      <c r="I293" s="1976"/>
      <c r="J293" s="595"/>
      <c r="K293" s="1978"/>
    </row>
    <row r="294" spans="1:11">
      <c r="A294" s="554"/>
      <c r="B294" s="6822"/>
      <c r="C294" s="532"/>
      <c r="D294" s="576"/>
      <c r="E294" s="582"/>
      <c r="F294" s="577"/>
      <c r="G294" s="577"/>
      <c r="H294" s="600"/>
      <c r="I294" s="2034"/>
      <c r="J294" s="585">
        <v>900</v>
      </c>
      <c r="K294" s="1978">
        <f>K292+J294</f>
        <v>28237965</v>
      </c>
    </row>
    <row r="295" spans="1:11">
      <c r="A295" s="557"/>
      <c r="B295" s="6814"/>
      <c r="C295" s="474" t="s">
        <v>815</v>
      </c>
      <c r="D295" s="485" t="s">
        <v>1847</v>
      </c>
      <c r="E295" s="6877" t="s">
        <v>1848</v>
      </c>
      <c r="F295" s="6875"/>
      <c r="G295" s="6875">
        <v>686816</v>
      </c>
      <c r="H295" s="6891"/>
      <c r="I295" s="6875"/>
      <c r="J295" s="6887"/>
      <c r="K295" s="1977">
        <f>K294-G295</f>
        <v>27551149</v>
      </c>
    </row>
    <row r="296" spans="1:11">
      <c r="A296" s="554"/>
      <c r="B296" s="6815"/>
      <c r="C296" s="461" t="s">
        <v>1846</v>
      </c>
      <c r="D296" s="486" t="s">
        <v>1819</v>
      </c>
      <c r="E296" s="6878"/>
      <c r="F296" s="6876"/>
      <c r="G296" s="6876"/>
      <c r="H296" s="6892"/>
      <c r="I296" s="6876"/>
      <c r="J296" s="6888"/>
      <c r="K296" s="1978"/>
    </row>
    <row r="297" spans="1:11">
      <c r="A297" s="554"/>
      <c r="B297" s="6822"/>
      <c r="C297" s="532"/>
      <c r="D297" s="602"/>
      <c r="E297" s="605"/>
      <c r="F297" s="577"/>
      <c r="G297" s="577"/>
      <c r="H297" s="600"/>
      <c r="I297" s="577"/>
      <c r="J297" s="604">
        <v>1800</v>
      </c>
      <c r="K297" s="1978">
        <f>K295+J297</f>
        <v>27552949</v>
      </c>
    </row>
    <row r="298" spans="1:11">
      <c r="A298" s="557"/>
      <c r="B298" s="6814"/>
      <c r="C298" s="517" t="s">
        <v>1716</v>
      </c>
      <c r="D298" s="485" t="s">
        <v>1847</v>
      </c>
      <c r="E298" s="6877" t="s">
        <v>1848</v>
      </c>
      <c r="F298" s="6882"/>
      <c r="G298" s="6882">
        <v>299100</v>
      </c>
      <c r="H298" s="537"/>
      <c r="I298" s="1975"/>
      <c r="J298" s="595"/>
      <c r="K298" s="1977">
        <f>K297-G298</f>
        <v>27253849</v>
      </c>
    </row>
    <row r="299" spans="1:11">
      <c r="A299" s="554"/>
      <c r="B299" s="6815"/>
      <c r="C299" s="555" t="s">
        <v>1890</v>
      </c>
      <c r="D299" s="486" t="s">
        <v>1819</v>
      </c>
      <c r="E299" s="6878"/>
      <c r="F299" s="6883"/>
      <c r="G299" s="6883"/>
      <c r="H299" s="515"/>
      <c r="I299" s="1976"/>
      <c r="J299" s="595"/>
      <c r="K299" s="1978"/>
    </row>
    <row r="300" spans="1:11">
      <c r="A300" s="554"/>
      <c r="B300" s="6822"/>
      <c r="C300" s="532"/>
      <c r="D300" s="576"/>
      <c r="E300" s="582"/>
      <c r="F300" s="577"/>
      <c r="G300" s="577"/>
      <c r="H300" s="600"/>
      <c r="I300" s="2034"/>
      <c r="J300" s="585">
        <v>750</v>
      </c>
      <c r="K300" s="1978">
        <f>K298+J300</f>
        <v>27254599</v>
      </c>
    </row>
    <row r="301" spans="1:11">
      <c r="A301" s="557"/>
      <c r="B301" s="6814"/>
      <c r="C301" s="556" t="s">
        <v>869</v>
      </c>
      <c r="D301" s="485" t="s">
        <v>1847</v>
      </c>
      <c r="E301" s="6877" t="s">
        <v>1848</v>
      </c>
      <c r="F301" s="6875"/>
      <c r="G301" s="6875">
        <v>41610</v>
      </c>
      <c r="H301" s="537"/>
      <c r="I301" s="6875"/>
      <c r="J301" s="595"/>
      <c r="K301" s="1977">
        <f>K300-G301</f>
        <v>27212989</v>
      </c>
    </row>
    <row r="302" spans="1:11">
      <c r="A302" s="554"/>
      <c r="B302" s="6815"/>
      <c r="C302" s="555" t="s">
        <v>1849</v>
      </c>
      <c r="D302" s="486" t="s">
        <v>1819</v>
      </c>
      <c r="E302" s="6878"/>
      <c r="F302" s="6876"/>
      <c r="G302" s="6876"/>
      <c r="H302" s="515"/>
      <c r="I302" s="6876"/>
      <c r="J302" s="559"/>
      <c r="K302" s="1978"/>
    </row>
    <row r="303" spans="1:11">
      <c r="A303" s="554"/>
      <c r="B303" s="6822"/>
      <c r="C303" s="532"/>
      <c r="D303" s="576"/>
      <c r="E303" s="582"/>
      <c r="F303" s="577"/>
      <c r="G303" s="577"/>
      <c r="H303" s="600"/>
      <c r="I303" s="577"/>
      <c r="J303" s="585">
        <v>1650</v>
      </c>
      <c r="K303" s="2035">
        <f>K301+J303</f>
        <v>27214639</v>
      </c>
    </row>
    <row r="304" spans="1:11">
      <c r="A304" s="557"/>
      <c r="B304" s="6814"/>
      <c r="C304" s="474" t="s">
        <v>821</v>
      </c>
      <c r="D304" s="6879" t="s">
        <v>2061</v>
      </c>
      <c r="E304" s="6877" t="s">
        <v>2062</v>
      </c>
      <c r="F304" s="6875"/>
      <c r="G304" s="1975">
        <v>254499</v>
      </c>
      <c r="H304" s="537"/>
      <c r="I304" s="1975"/>
      <c r="J304" s="595"/>
      <c r="K304" s="1977">
        <f>K303-G304</f>
        <v>26960140</v>
      </c>
    </row>
    <row r="305" spans="1:11">
      <c r="A305" s="554"/>
      <c r="B305" s="6815"/>
      <c r="C305" s="477" t="s">
        <v>2056</v>
      </c>
      <c r="D305" s="6880" t="s">
        <v>1804</v>
      </c>
      <c r="E305" s="6878"/>
      <c r="F305" s="6876"/>
      <c r="G305" s="1976"/>
      <c r="H305" s="515"/>
      <c r="I305" s="1976"/>
      <c r="J305" s="595"/>
      <c r="K305" s="1978"/>
    </row>
    <row r="306" spans="1:11">
      <c r="A306" s="554"/>
      <c r="B306" s="6822"/>
      <c r="C306" s="532"/>
      <c r="D306" s="576"/>
      <c r="E306" s="582"/>
      <c r="F306" s="577"/>
      <c r="G306" s="2034"/>
      <c r="H306" s="600"/>
      <c r="I306" s="2034"/>
      <c r="J306" s="585">
        <v>1800</v>
      </c>
      <c r="K306" s="1978">
        <f>K304+J306</f>
        <v>26961940</v>
      </c>
    </row>
    <row r="307" spans="1:11">
      <c r="A307" s="557"/>
      <c r="B307" s="6814"/>
      <c r="C307" s="474" t="s">
        <v>815</v>
      </c>
      <c r="D307" s="6879" t="s">
        <v>2061</v>
      </c>
      <c r="E307" s="6877" t="s">
        <v>2062</v>
      </c>
      <c r="F307" s="6875"/>
      <c r="G307" s="1975">
        <v>253026</v>
      </c>
      <c r="H307" s="534"/>
      <c r="I307" s="1975"/>
      <c r="J307" s="595"/>
      <c r="K307" s="1977">
        <f>K306-G307</f>
        <v>26708914</v>
      </c>
    </row>
    <row r="308" spans="1:11">
      <c r="A308" s="554"/>
      <c r="B308" s="6815"/>
      <c r="C308" s="477" t="s">
        <v>2057</v>
      </c>
      <c r="D308" s="6880" t="s">
        <v>1804</v>
      </c>
      <c r="E308" s="6878"/>
      <c r="F308" s="6876"/>
      <c r="G308" s="1976"/>
      <c r="H308" s="515"/>
      <c r="I308" s="1976"/>
      <c r="J308" s="595"/>
      <c r="K308" s="1978"/>
    </row>
    <row r="309" spans="1:11">
      <c r="A309" s="554"/>
      <c r="B309" s="6822"/>
      <c r="C309" s="532"/>
      <c r="D309" s="576"/>
      <c r="E309" s="582"/>
      <c r="F309" s="577"/>
      <c r="G309" s="2034"/>
      <c r="H309" s="600"/>
      <c r="I309" s="2034"/>
      <c r="J309" s="585">
        <v>1800</v>
      </c>
      <c r="K309" s="1978">
        <f>K307+J309</f>
        <v>26710714</v>
      </c>
    </row>
    <row r="310" spans="1:11">
      <c r="A310" s="557"/>
      <c r="B310" s="6814"/>
      <c r="C310" s="525" t="s">
        <v>796</v>
      </c>
      <c r="D310" s="6879" t="s">
        <v>2061</v>
      </c>
      <c r="E310" s="6877" t="s">
        <v>2062</v>
      </c>
      <c r="F310" s="6875"/>
      <c r="G310" s="1975">
        <v>118800</v>
      </c>
      <c r="H310" s="537"/>
      <c r="I310" s="1975"/>
      <c r="J310" s="595"/>
      <c r="K310" s="1977">
        <f>K309-G310</f>
        <v>26591914</v>
      </c>
    </row>
    <row r="311" spans="1:11">
      <c r="A311" s="554"/>
      <c r="B311" s="6815"/>
      <c r="C311" s="539" t="s">
        <v>2058</v>
      </c>
      <c r="D311" s="6880" t="s">
        <v>1804</v>
      </c>
      <c r="E311" s="6878"/>
      <c r="F311" s="6876"/>
      <c r="G311" s="1976"/>
      <c r="H311" s="515"/>
      <c r="I311" s="1976"/>
      <c r="J311" s="595"/>
      <c r="K311" s="1978"/>
    </row>
    <row r="312" spans="1:11">
      <c r="A312" s="554"/>
      <c r="B312" s="6822"/>
      <c r="C312" s="532"/>
      <c r="D312" s="576"/>
      <c r="E312" s="582"/>
      <c r="F312" s="577"/>
      <c r="G312" s="2034"/>
      <c r="H312" s="600"/>
      <c r="I312" s="2034"/>
      <c r="J312" s="585">
        <v>750</v>
      </c>
      <c r="K312" s="2035">
        <f>K310+J312</f>
        <v>26592664</v>
      </c>
    </row>
    <row r="313" spans="1:11">
      <c r="A313" s="525"/>
      <c r="B313" s="6814"/>
      <c r="C313" s="525" t="s">
        <v>796</v>
      </c>
      <c r="D313" s="6879" t="s">
        <v>2061</v>
      </c>
      <c r="E313" s="6877" t="s">
        <v>2062</v>
      </c>
      <c r="F313" s="6875"/>
      <c r="G313" s="1975">
        <v>41300</v>
      </c>
      <c r="H313" s="537"/>
      <c r="I313" s="1975"/>
      <c r="J313" s="595"/>
      <c r="K313" s="1977">
        <f>K312-G313</f>
        <v>26551364</v>
      </c>
    </row>
    <row r="314" spans="1:11">
      <c r="A314" s="554"/>
      <c r="B314" s="6815"/>
      <c r="C314" s="539" t="s">
        <v>2059</v>
      </c>
      <c r="D314" s="6880" t="s">
        <v>1804</v>
      </c>
      <c r="E314" s="6878"/>
      <c r="F314" s="6876"/>
      <c r="G314" s="1976"/>
      <c r="H314" s="515"/>
      <c r="I314" s="1976"/>
      <c r="J314" s="595"/>
      <c r="K314" s="1978"/>
    </row>
    <row r="315" spans="1:11">
      <c r="A315" s="554"/>
      <c r="B315" s="6822"/>
      <c r="C315" s="532"/>
      <c r="D315" s="576"/>
      <c r="E315" s="582"/>
      <c r="F315" s="577"/>
      <c r="G315" s="2034"/>
      <c r="H315" s="600"/>
      <c r="I315" s="2034"/>
      <c r="J315" s="585">
        <v>750</v>
      </c>
      <c r="K315" s="1978">
        <f>K313+J315</f>
        <v>26552114</v>
      </c>
    </row>
    <row r="316" spans="1:11">
      <c r="A316" s="557"/>
      <c r="B316" s="6814"/>
      <c r="C316" s="556" t="s">
        <v>869</v>
      </c>
      <c r="D316" s="6879" t="s">
        <v>2061</v>
      </c>
      <c r="E316" s="6877" t="s">
        <v>2062</v>
      </c>
      <c r="F316" s="6875"/>
      <c r="G316" s="6875">
        <v>43370</v>
      </c>
      <c r="H316" s="6875"/>
      <c r="I316" s="6875"/>
      <c r="J316" s="595"/>
      <c r="K316" s="1977">
        <f>K315-G316</f>
        <v>26508744</v>
      </c>
    </row>
    <row r="317" spans="1:11">
      <c r="A317" s="554"/>
      <c r="B317" s="6815"/>
      <c r="C317" s="555" t="s">
        <v>2060</v>
      </c>
      <c r="D317" s="6880" t="s">
        <v>1804</v>
      </c>
      <c r="E317" s="6878"/>
      <c r="F317" s="6876"/>
      <c r="G317" s="6876"/>
      <c r="H317" s="6876"/>
      <c r="I317" s="6876"/>
      <c r="J317" s="559"/>
      <c r="K317" s="1978"/>
    </row>
    <row r="318" spans="1:11">
      <c r="A318" s="554"/>
      <c r="B318" s="6822"/>
      <c r="C318" s="532"/>
      <c r="D318" s="576"/>
      <c r="E318" s="582"/>
      <c r="F318" s="577"/>
      <c r="G318" s="577"/>
      <c r="H318" s="600"/>
      <c r="I318" s="577"/>
      <c r="J318" s="604">
        <v>1650</v>
      </c>
      <c r="K318" s="2035">
        <f>K316+J318</f>
        <v>26510394</v>
      </c>
    </row>
    <row r="319" spans="1:11">
      <c r="A319" s="557"/>
      <c r="B319" s="6814"/>
      <c r="C319" s="556" t="s">
        <v>869</v>
      </c>
      <c r="D319" s="485" t="s">
        <v>267</v>
      </c>
      <c r="E319" s="6877" t="s">
        <v>271</v>
      </c>
      <c r="F319" s="6875"/>
      <c r="G319" s="6875">
        <v>341500</v>
      </c>
      <c r="H319" s="6875"/>
      <c r="I319" s="6875"/>
      <c r="J319" s="6887"/>
      <c r="K319" s="1977">
        <f>K318-G319</f>
        <v>26168894</v>
      </c>
    </row>
    <row r="320" spans="1:11">
      <c r="A320" s="554"/>
      <c r="B320" s="6815"/>
      <c r="C320" s="555" t="s">
        <v>2162</v>
      </c>
      <c r="D320" s="486" t="s">
        <v>304</v>
      </c>
      <c r="E320" s="6878"/>
      <c r="F320" s="6876"/>
      <c r="G320" s="6883"/>
      <c r="H320" s="6876"/>
      <c r="I320" s="6876"/>
      <c r="J320" s="6888"/>
      <c r="K320" s="1978"/>
    </row>
    <row r="321" spans="1:11">
      <c r="A321" s="554"/>
      <c r="B321" s="6822"/>
      <c r="C321" s="532"/>
      <c r="D321" s="576"/>
      <c r="E321" s="582"/>
      <c r="F321" s="577"/>
      <c r="G321" s="577"/>
      <c r="H321" s="600"/>
      <c r="I321" s="577"/>
      <c r="J321" s="604">
        <v>1650</v>
      </c>
      <c r="K321" s="1978">
        <f>K319+J321</f>
        <v>26170544</v>
      </c>
    </row>
    <row r="322" spans="1:11">
      <c r="A322" s="557"/>
      <c r="B322" s="6814"/>
      <c r="C322" s="562" t="s">
        <v>815</v>
      </c>
      <c r="D322" s="6879" t="s">
        <v>2135</v>
      </c>
      <c r="E322" s="6877" t="s">
        <v>2137</v>
      </c>
      <c r="F322" s="6875"/>
      <c r="G322" s="6875">
        <v>383681</v>
      </c>
      <c r="H322" s="6875"/>
      <c r="I322" s="6875"/>
      <c r="J322" s="6887"/>
      <c r="K322" s="1977">
        <f>K321-G322</f>
        <v>25786863</v>
      </c>
    </row>
    <row r="323" spans="1:11">
      <c r="A323" s="554"/>
      <c r="B323" s="6815"/>
      <c r="C323" s="553" t="s">
        <v>2154</v>
      </c>
      <c r="D323" s="6880" t="s">
        <v>2136</v>
      </c>
      <c r="E323" s="6878"/>
      <c r="F323" s="6876"/>
      <c r="G323" s="6876"/>
      <c r="H323" s="6876"/>
      <c r="I323" s="6876"/>
      <c r="J323" s="6888"/>
      <c r="K323" s="1978"/>
    </row>
    <row r="324" spans="1:11">
      <c r="A324" s="554"/>
      <c r="B324" s="6822"/>
      <c r="C324" s="532"/>
      <c r="D324" s="576"/>
      <c r="E324" s="582"/>
      <c r="F324" s="577"/>
      <c r="G324" s="577"/>
      <c r="H324" s="600"/>
      <c r="I324" s="577"/>
      <c r="J324" s="604">
        <v>1800</v>
      </c>
      <c r="K324" s="1978">
        <f>K322+J324</f>
        <v>25788663</v>
      </c>
    </row>
    <row r="325" spans="1:11">
      <c r="A325" s="557"/>
      <c r="B325" s="6814"/>
      <c r="C325" s="556" t="s">
        <v>796</v>
      </c>
      <c r="D325" s="6879" t="s">
        <v>2135</v>
      </c>
      <c r="E325" s="6877" t="s">
        <v>2137</v>
      </c>
      <c r="F325" s="6875"/>
      <c r="G325" s="6875">
        <v>42300</v>
      </c>
      <c r="H325" s="6875"/>
      <c r="I325" s="6875"/>
      <c r="J325" s="6887"/>
      <c r="K325" s="1977">
        <f>K324-G325</f>
        <v>25746363</v>
      </c>
    </row>
    <row r="326" spans="1:11">
      <c r="A326" s="554"/>
      <c r="B326" s="6815"/>
      <c r="C326" s="477" t="s">
        <v>2133</v>
      </c>
      <c r="D326" s="6880" t="s">
        <v>2136</v>
      </c>
      <c r="E326" s="6878"/>
      <c r="F326" s="6876"/>
      <c r="G326" s="6876"/>
      <c r="H326" s="6876"/>
      <c r="I326" s="6876"/>
      <c r="J326" s="6888"/>
      <c r="K326" s="1978"/>
    </row>
    <row r="327" spans="1:11">
      <c r="A327" s="554"/>
      <c r="B327" s="6822"/>
      <c r="C327" s="532"/>
      <c r="D327" s="576"/>
      <c r="E327" s="582"/>
      <c r="F327" s="577"/>
      <c r="G327" s="577"/>
      <c r="H327" s="600"/>
      <c r="I327" s="577"/>
      <c r="J327" s="604">
        <v>750</v>
      </c>
      <c r="K327" s="2080">
        <f>K325+J327</f>
        <v>25747113</v>
      </c>
    </row>
    <row r="328" spans="1:11">
      <c r="A328" s="557"/>
      <c r="B328" s="6814"/>
      <c r="C328" s="556" t="s">
        <v>796</v>
      </c>
      <c r="D328" s="6879" t="s">
        <v>2135</v>
      </c>
      <c r="E328" s="6877" t="s">
        <v>2137</v>
      </c>
      <c r="F328" s="6875"/>
      <c r="G328" s="6875">
        <v>42300</v>
      </c>
      <c r="H328" s="6875"/>
      <c r="I328" s="6875"/>
      <c r="J328" s="6887"/>
      <c r="K328" s="1977">
        <f>K327-G328</f>
        <v>25704813</v>
      </c>
    </row>
    <row r="329" spans="1:11">
      <c r="A329" s="554"/>
      <c r="B329" s="6815"/>
      <c r="C329" s="477" t="s">
        <v>2134</v>
      </c>
      <c r="D329" s="6880" t="s">
        <v>2136</v>
      </c>
      <c r="E329" s="6878"/>
      <c r="F329" s="6876"/>
      <c r="G329" s="6876"/>
      <c r="H329" s="6876"/>
      <c r="I329" s="6876"/>
      <c r="J329" s="6888"/>
      <c r="K329" s="1978"/>
    </row>
    <row r="330" spans="1:11">
      <c r="A330" s="554"/>
      <c r="B330" s="6822"/>
      <c r="C330" s="532"/>
      <c r="D330" s="576"/>
      <c r="E330" s="582"/>
      <c r="F330" s="577"/>
      <c r="G330" s="577"/>
      <c r="H330" s="600"/>
      <c r="I330" s="577"/>
      <c r="J330" s="604">
        <v>750</v>
      </c>
      <c r="K330" s="1978">
        <f>K328+J330</f>
        <v>25705563</v>
      </c>
    </row>
    <row r="331" spans="1:11">
      <c r="A331" s="557"/>
      <c r="B331" s="6814"/>
      <c r="C331" s="556" t="s">
        <v>869</v>
      </c>
      <c r="D331" s="6879" t="s">
        <v>2135</v>
      </c>
      <c r="E331" s="6877" t="s">
        <v>2137</v>
      </c>
      <c r="F331" s="6875"/>
      <c r="G331" s="6875">
        <v>77650</v>
      </c>
      <c r="H331" s="6875"/>
      <c r="I331" s="6875"/>
      <c r="J331" s="6887"/>
      <c r="K331" s="1977">
        <f>K330-G331</f>
        <v>25627913</v>
      </c>
    </row>
    <row r="332" spans="1:11">
      <c r="A332" s="554"/>
      <c r="B332" s="6815"/>
      <c r="C332" s="555" t="s">
        <v>2155</v>
      </c>
      <c r="D332" s="6880" t="s">
        <v>2136</v>
      </c>
      <c r="E332" s="6878"/>
      <c r="F332" s="6876"/>
      <c r="G332" s="6876"/>
      <c r="H332" s="6876"/>
      <c r="I332" s="6876"/>
      <c r="J332" s="6888"/>
      <c r="K332" s="1978"/>
    </row>
    <row r="333" spans="1:11">
      <c r="A333" s="554"/>
      <c r="B333" s="533"/>
      <c r="C333" s="532"/>
      <c r="D333" s="576"/>
      <c r="E333" s="582"/>
      <c r="F333" s="577"/>
      <c r="G333" s="577"/>
      <c r="H333" s="600"/>
      <c r="I333" s="577"/>
      <c r="J333" s="604">
        <v>1650</v>
      </c>
      <c r="K333" s="1978">
        <f>K331+J333</f>
        <v>25629563</v>
      </c>
    </row>
    <row r="334" spans="1:11">
      <c r="A334" s="557"/>
      <c r="B334" s="6814"/>
      <c r="C334" s="556" t="s">
        <v>815</v>
      </c>
      <c r="D334" s="6879" t="s">
        <v>2131</v>
      </c>
      <c r="E334" s="6877" t="s">
        <v>2132</v>
      </c>
      <c r="F334" s="6886"/>
      <c r="G334" s="6875">
        <v>159382</v>
      </c>
      <c r="H334" s="6875"/>
      <c r="I334" s="6875"/>
      <c r="J334" s="595"/>
      <c r="K334" s="1977">
        <f>K333-G334</f>
        <v>25470181</v>
      </c>
    </row>
    <row r="335" spans="1:11">
      <c r="A335" s="554"/>
      <c r="B335" s="6815"/>
      <c r="C335" s="555" t="s">
        <v>2328</v>
      </c>
      <c r="D335" s="6880" t="s">
        <v>1819</v>
      </c>
      <c r="E335" s="6878"/>
      <c r="F335" s="6876"/>
      <c r="G335" s="6876"/>
      <c r="H335" s="6876"/>
      <c r="I335" s="6876"/>
      <c r="J335" s="559"/>
      <c r="K335" s="1978"/>
    </row>
    <row r="336" spans="1:11">
      <c r="A336" s="554"/>
      <c r="B336" s="533"/>
      <c r="C336" s="532"/>
      <c r="D336" s="576"/>
      <c r="E336" s="582"/>
      <c r="F336" s="575"/>
      <c r="G336" s="575"/>
      <c r="H336" s="600"/>
      <c r="I336" s="577"/>
      <c r="J336" s="585">
        <v>1800</v>
      </c>
      <c r="K336" s="2035">
        <f>K334+J336</f>
        <v>25471981</v>
      </c>
    </row>
    <row r="337" spans="1:11">
      <c r="A337" s="525" t="s">
        <v>356</v>
      </c>
      <c r="B337" s="6814"/>
      <c r="C337" s="556" t="s">
        <v>2329</v>
      </c>
      <c r="D337" s="6879" t="s">
        <v>2131</v>
      </c>
      <c r="E337" s="6877" t="s">
        <v>2132</v>
      </c>
      <c r="F337" s="6875"/>
      <c r="G337" s="6875">
        <v>44100</v>
      </c>
      <c r="H337" s="537"/>
      <c r="I337" s="6875"/>
      <c r="J337" s="595"/>
      <c r="K337" s="1977">
        <f>K336-G337</f>
        <v>25427881</v>
      </c>
    </row>
    <row r="338" spans="1:11">
      <c r="A338" s="554"/>
      <c r="B338" s="6815"/>
      <c r="C338" s="555" t="s">
        <v>2330</v>
      </c>
      <c r="D338" s="6880" t="s">
        <v>1819</v>
      </c>
      <c r="E338" s="6878"/>
      <c r="F338" s="6876"/>
      <c r="G338" s="6876"/>
      <c r="H338" s="515"/>
      <c r="I338" s="6876"/>
      <c r="J338" s="559"/>
      <c r="K338" s="1978"/>
    </row>
    <row r="339" spans="1:11">
      <c r="A339" s="554"/>
      <c r="B339" s="6822"/>
      <c r="C339" s="532"/>
      <c r="D339" s="576"/>
      <c r="E339" s="582"/>
      <c r="F339" s="577"/>
      <c r="G339" s="577"/>
      <c r="H339" s="600"/>
      <c r="I339" s="577"/>
      <c r="J339" s="585">
        <v>1500</v>
      </c>
      <c r="K339" s="1978">
        <f>K337+J339</f>
        <v>25429381</v>
      </c>
    </row>
    <row r="340" spans="1:11">
      <c r="A340" s="557"/>
      <c r="B340" s="6814"/>
      <c r="C340" s="474" t="s">
        <v>815</v>
      </c>
      <c r="D340" s="6879" t="s">
        <v>46</v>
      </c>
      <c r="E340" s="6877"/>
      <c r="F340" s="6875"/>
      <c r="G340" s="6875"/>
      <c r="H340" s="537"/>
      <c r="I340" s="6875">
        <v>4198465</v>
      </c>
      <c r="J340" s="595"/>
      <c r="K340" s="1977">
        <f>K339-I340</f>
        <v>21230916</v>
      </c>
    </row>
    <row r="341" spans="1:11">
      <c r="A341" s="554"/>
      <c r="B341" s="6815"/>
      <c r="C341" s="477" t="s">
        <v>889</v>
      </c>
      <c r="D341" s="6880"/>
      <c r="E341" s="6878"/>
      <c r="F341" s="6876"/>
      <c r="G341" s="6876"/>
      <c r="H341" s="515"/>
      <c r="I341" s="6876"/>
      <c r="J341" s="559"/>
      <c r="K341" s="1978"/>
    </row>
    <row r="342" spans="1:11">
      <c r="A342" s="554"/>
      <c r="B342" s="6822"/>
      <c r="C342" s="532"/>
      <c r="D342" s="576"/>
      <c r="E342" s="582"/>
      <c r="F342" s="600"/>
      <c r="G342" s="600"/>
      <c r="H342" s="600"/>
      <c r="I342" s="600"/>
      <c r="J342" s="604">
        <v>1800</v>
      </c>
      <c r="K342" s="1978">
        <f>K340+J342</f>
        <v>21232716</v>
      </c>
    </row>
    <row r="343" spans="1:11">
      <c r="A343" s="557"/>
      <c r="B343" s="6814"/>
      <c r="C343" s="556" t="s">
        <v>1710</v>
      </c>
      <c r="D343" s="485" t="s">
        <v>46</v>
      </c>
      <c r="E343" s="6877"/>
      <c r="F343" s="6886"/>
      <c r="G343" s="6875"/>
      <c r="H343" s="6875"/>
      <c r="I343" s="6875">
        <v>78140</v>
      </c>
      <c r="J343" s="595"/>
      <c r="K343" s="1977">
        <f>K342-I343</f>
        <v>21154576</v>
      </c>
    </row>
    <row r="344" spans="1:11">
      <c r="A344" s="554"/>
      <c r="B344" s="6815"/>
      <c r="C344" s="555" t="s">
        <v>1772</v>
      </c>
      <c r="D344" s="486"/>
      <c r="E344" s="6878"/>
      <c r="F344" s="6876"/>
      <c r="G344" s="6876"/>
      <c r="H344" s="6876"/>
      <c r="I344" s="6876"/>
      <c r="J344" s="559"/>
      <c r="K344" s="1978"/>
    </row>
    <row r="345" spans="1:11">
      <c r="A345" s="554"/>
      <c r="B345" s="6822"/>
      <c r="C345" s="532"/>
      <c r="D345" s="576"/>
      <c r="E345" s="582"/>
      <c r="F345" s="575"/>
      <c r="G345" s="577"/>
      <c r="H345" s="600"/>
      <c r="I345" s="577"/>
      <c r="J345" s="585">
        <v>1500</v>
      </c>
      <c r="K345" s="1978">
        <f>K343+J345</f>
        <v>21156076</v>
      </c>
    </row>
    <row r="346" spans="1:11">
      <c r="A346" s="557"/>
      <c r="B346" s="6814"/>
      <c r="C346" s="556" t="s">
        <v>869</v>
      </c>
      <c r="D346" s="485" t="s">
        <v>46</v>
      </c>
      <c r="E346" s="974"/>
      <c r="F346" s="6886"/>
      <c r="G346" s="6875"/>
      <c r="H346" s="6875"/>
      <c r="I346" s="6875">
        <v>120860</v>
      </c>
      <c r="J346" s="595"/>
      <c r="K346" s="1977">
        <f>K345-I346</f>
        <v>21035216</v>
      </c>
    </row>
    <row r="347" spans="1:11">
      <c r="A347" s="554"/>
      <c r="B347" s="6815"/>
      <c r="C347" s="555" t="s">
        <v>1775</v>
      </c>
      <c r="D347" s="519"/>
      <c r="E347" s="6878"/>
      <c r="F347" s="6876"/>
      <c r="G347" s="6876"/>
      <c r="H347" s="6876"/>
      <c r="I347" s="6876"/>
      <c r="J347" s="559"/>
      <c r="K347" s="1978"/>
    </row>
    <row r="348" spans="1:11">
      <c r="A348" s="554"/>
      <c r="B348" s="6822"/>
      <c r="C348" s="532"/>
      <c r="D348" s="576"/>
      <c r="E348" s="582"/>
      <c r="F348" s="575"/>
      <c r="G348" s="600"/>
      <c r="H348" s="600"/>
      <c r="I348" s="577"/>
      <c r="J348" s="585">
        <v>1650</v>
      </c>
      <c r="K348" s="1978">
        <f>K346+J348</f>
        <v>21036866</v>
      </c>
    </row>
    <row r="349" spans="1:11">
      <c r="A349" s="557"/>
      <c r="B349" s="6814"/>
      <c r="C349" s="556" t="s">
        <v>869</v>
      </c>
      <c r="D349" s="485" t="s">
        <v>46</v>
      </c>
      <c r="E349" s="6877"/>
      <c r="F349" s="6886"/>
      <c r="G349" s="6875"/>
      <c r="H349" s="6875"/>
      <c r="I349" s="6875">
        <v>121863</v>
      </c>
      <c r="J349" s="595"/>
      <c r="K349" s="1977">
        <f>K348-I349</f>
        <v>20915003</v>
      </c>
    </row>
    <row r="350" spans="1:11">
      <c r="A350" s="554"/>
      <c r="B350" s="6815"/>
      <c r="C350" s="555" t="s">
        <v>1776</v>
      </c>
      <c r="D350" s="519"/>
      <c r="E350" s="6878"/>
      <c r="F350" s="6876"/>
      <c r="G350" s="6876"/>
      <c r="H350" s="6876"/>
      <c r="I350" s="6876"/>
      <c r="J350" s="559"/>
      <c r="K350" s="1978"/>
    </row>
    <row r="351" spans="1:11">
      <c r="A351" s="554"/>
      <c r="B351" s="6822"/>
      <c r="C351" s="532"/>
      <c r="D351" s="576"/>
      <c r="E351" s="582"/>
      <c r="F351" s="575"/>
      <c r="G351" s="575"/>
      <c r="H351" s="600"/>
      <c r="I351" s="577"/>
      <c r="J351" s="585">
        <v>1650</v>
      </c>
      <c r="K351" s="1978">
        <f>K349+J351</f>
        <v>20916653</v>
      </c>
    </row>
    <row r="352" spans="1:11">
      <c r="A352" s="557"/>
      <c r="B352" s="6814"/>
      <c r="C352" s="556" t="s">
        <v>869</v>
      </c>
      <c r="D352" s="485" t="s">
        <v>46</v>
      </c>
      <c r="E352" s="6877"/>
      <c r="F352" s="6886"/>
      <c r="G352" s="6875"/>
      <c r="H352" s="534"/>
      <c r="I352" s="6875">
        <v>638023</v>
      </c>
      <c r="J352" s="595"/>
      <c r="K352" s="1977">
        <f>K351-I352</f>
        <v>20278630</v>
      </c>
    </row>
    <row r="353" spans="1:11">
      <c r="A353" s="554"/>
      <c r="B353" s="6815"/>
      <c r="C353" s="555" t="s">
        <v>1777</v>
      </c>
      <c r="D353" s="519"/>
      <c r="E353" s="6878"/>
      <c r="F353" s="6876"/>
      <c r="G353" s="6876"/>
      <c r="H353" s="515"/>
      <c r="I353" s="6876"/>
      <c r="J353" s="559"/>
      <c r="K353" s="1978"/>
    </row>
    <row r="354" spans="1:11">
      <c r="A354" s="554"/>
      <c r="B354" s="6822"/>
      <c r="C354" s="532"/>
      <c r="D354" s="576"/>
      <c r="E354" s="582"/>
      <c r="F354" s="577"/>
      <c r="G354" s="577"/>
      <c r="H354" s="600"/>
      <c r="I354" s="577"/>
      <c r="J354" s="585">
        <v>1650</v>
      </c>
      <c r="K354" s="1978">
        <f>K352+J354</f>
        <v>20280280</v>
      </c>
    </row>
    <row r="355" spans="1:11">
      <c r="A355" s="557"/>
      <c r="B355" s="6814"/>
      <c r="C355" s="556" t="s">
        <v>869</v>
      </c>
      <c r="D355" s="485" t="s">
        <v>46</v>
      </c>
      <c r="E355" s="6877"/>
      <c r="F355" s="6875"/>
      <c r="G355" s="6875"/>
      <c r="H355" s="6875">
        <v>326522</v>
      </c>
      <c r="I355" s="6875"/>
      <c r="J355" s="595"/>
      <c r="K355" s="1977">
        <f>K354-H355</f>
        <v>19953758</v>
      </c>
    </row>
    <row r="356" spans="1:11">
      <c r="A356" s="554"/>
      <c r="B356" s="6815"/>
      <c r="C356" s="555" t="s">
        <v>1778</v>
      </c>
      <c r="D356" s="519" t="s">
        <v>2084</v>
      </c>
      <c r="E356" s="6878"/>
      <c r="F356" s="6876"/>
      <c r="G356" s="6876"/>
      <c r="H356" s="515"/>
      <c r="I356" s="6876"/>
      <c r="J356" s="559"/>
      <c r="K356" s="1978"/>
    </row>
    <row r="357" spans="1:11">
      <c r="A357" s="554"/>
      <c r="B357" s="6822"/>
      <c r="C357" s="532"/>
      <c r="D357" s="576"/>
      <c r="E357" s="582"/>
      <c r="F357" s="577"/>
      <c r="G357" s="577"/>
      <c r="H357" s="600"/>
      <c r="I357" s="577"/>
      <c r="J357" s="585">
        <v>1650</v>
      </c>
      <c r="K357" s="1978">
        <f>K355+J357</f>
        <v>19955408</v>
      </c>
    </row>
    <row r="358" spans="1:11">
      <c r="A358" s="557"/>
      <c r="B358" s="6814"/>
      <c r="C358" s="517" t="s">
        <v>815</v>
      </c>
      <c r="D358" s="6879" t="s">
        <v>1121</v>
      </c>
      <c r="E358" s="6889" t="s">
        <v>43</v>
      </c>
      <c r="F358" s="6875"/>
      <c r="G358" s="6882">
        <v>507691</v>
      </c>
      <c r="H358" s="6875"/>
      <c r="I358" s="6875"/>
      <c r="J358" s="6887"/>
      <c r="K358" s="1977">
        <f>K357-G358</f>
        <v>19447717</v>
      </c>
    </row>
    <row r="359" spans="1:11">
      <c r="A359" s="554"/>
      <c r="B359" s="6815"/>
      <c r="C359" s="555" t="s">
        <v>2362</v>
      </c>
      <c r="D359" s="6880" t="s">
        <v>1878</v>
      </c>
      <c r="E359" s="6890"/>
      <c r="F359" s="6876"/>
      <c r="G359" s="6883"/>
      <c r="H359" s="6876"/>
      <c r="I359" s="6876"/>
      <c r="J359" s="6888"/>
      <c r="K359" s="1978"/>
    </row>
    <row r="360" spans="1:11">
      <c r="A360" s="554"/>
      <c r="B360" s="6822"/>
      <c r="C360" s="532"/>
      <c r="D360" s="576"/>
      <c r="E360" s="582"/>
      <c r="F360" s="577"/>
      <c r="G360" s="577"/>
      <c r="H360" s="600"/>
      <c r="I360" s="577"/>
      <c r="J360" s="604">
        <v>1800</v>
      </c>
      <c r="K360" s="1978">
        <f>K358+J360</f>
        <v>19449517</v>
      </c>
    </row>
    <row r="361" spans="1:11">
      <c r="A361" s="557"/>
      <c r="B361" s="6814"/>
      <c r="C361" s="517" t="s">
        <v>1710</v>
      </c>
      <c r="D361" s="6879" t="s">
        <v>1121</v>
      </c>
      <c r="E361" s="6889" t="s">
        <v>43</v>
      </c>
      <c r="F361" s="6886"/>
      <c r="G361" s="6875">
        <v>60390</v>
      </c>
      <c r="H361" s="537"/>
      <c r="I361" s="6875"/>
      <c r="J361" s="923"/>
      <c r="K361" s="1977">
        <f>K360-G361</f>
        <v>19389127</v>
      </c>
    </row>
    <row r="362" spans="1:11">
      <c r="A362" s="554"/>
      <c r="B362" s="6815"/>
      <c r="C362" s="555" t="s">
        <v>2363</v>
      </c>
      <c r="D362" s="6880" t="s">
        <v>1878</v>
      </c>
      <c r="E362" s="6890"/>
      <c r="F362" s="6876"/>
      <c r="G362" s="6876"/>
      <c r="H362" s="515"/>
      <c r="I362" s="6876"/>
      <c r="J362" s="460"/>
      <c r="K362" s="1978"/>
    </row>
    <row r="363" spans="1:11">
      <c r="A363" s="554"/>
      <c r="B363" s="6822"/>
      <c r="C363" s="532"/>
      <c r="D363" s="528"/>
      <c r="E363" s="584"/>
      <c r="F363" s="577"/>
      <c r="G363" s="577"/>
      <c r="H363" s="600"/>
      <c r="I363" s="577"/>
      <c r="J363" s="604">
        <v>1500</v>
      </c>
      <c r="K363" s="1978">
        <f>K361+J363</f>
        <v>19390627</v>
      </c>
    </row>
    <row r="364" spans="1:11">
      <c r="A364" s="557"/>
      <c r="B364" s="6814"/>
      <c r="C364" s="517" t="s">
        <v>1716</v>
      </c>
      <c r="D364" s="6879" t="s">
        <v>1121</v>
      </c>
      <c r="E364" s="6889" t="s">
        <v>43</v>
      </c>
      <c r="F364" s="6886"/>
      <c r="G364" s="6875">
        <v>138300</v>
      </c>
      <c r="H364" s="537"/>
      <c r="I364" s="6875"/>
      <c r="J364" s="923"/>
      <c r="K364" s="1977">
        <f>K363-G364</f>
        <v>19252327</v>
      </c>
    </row>
    <row r="365" spans="1:11">
      <c r="A365" s="554"/>
      <c r="B365" s="6815"/>
      <c r="C365" s="555" t="s">
        <v>2364</v>
      </c>
      <c r="D365" s="6880" t="s">
        <v>1878</v>
      </c>
      <c r="E365" s="6890"/>
      <c r="F365" s="6876"/>
      <c r="G365" s="6876"/>
      <c r="H365" s="515"/>
      <c r="I365" s="6876"/>
      <c r="J365" s="460"/>
      <c r="K365" s="1978"/>
    </row>
    <row r="366" spans="1:11">
      <c r="A366" s="554"/>
      <c r="B366" s="6822"/>
      <c r="C366" s="532"/>
      <c r="D366" s="528"/>
      <c r="E366" s="584"/>
      <c r="F366" s="577"/>
      <c r="G366" s="577"/>
      <c r="H366" s="600"/>
      <c r="I366" s="577"/>
      <c r="J366" s="604">
        <v>750</v>
      </c>
      <c r="K366" s="2080">
        <f>K364+J366</f>
        <v>19253077</v>
      </c>
    </row>
    <row r="367" spans="1:11">
      <c r="A367" s="557"/>
      <c r="B367" s="6814"/>
      <c r="C367" s="517" t="s">
        <v>2365</v>
      </c>
      <c r="D367" s="6879" t="s">
        <v>1121</v>
      </c>
      <c r="E367" s="6889" t="s">
        <v>43</v>
      </c>
      <c r="F367" s="6886"/>
      <c r="G367" s="6875">
        <v>33500</v>
      </c>
      <c r="H367" s="537"/>
      <c r="I367" s="6875"/>
      <c r="J367" s="923"/>
      <c r="K367" s="1977">
        <f>K366-G367</f>
        <v>19219577</v>
      </c>
    </row>
    <row r="368" spans="1:11">
      <c r="A368" s="554"/>
      <c r="B368" s="6815"/>
      <c r="C368" s="555" t="s">
        <v>2366</v>
      </c>
      <c r="D368" s="6880" t="s">
        <v>1878</v>
      </c>
      <c r="E368" s="6890"/>
      <c r="F368" s="6876"/>
      <c r="G368" s="6876"/>
      <c r="H368" s="515"/>
      <c r="I368" s="6876"/>
      <c r="J368" s="460"/>
      <c r="K368" s="1978"/>
    </row>
    <row r="369" spans="1:11">
      <c r="A369" s="554"/>
      <c r="B369" s="6822"/>
      <c r="C369" s="532"/>
      <c r="D369" s="528"/>
      <c r="E369" s="584"/>
      <c r="F369" s="577"/>
      <c r="G369" s="577"/>
      <c r="H369" s="600"/>
      <c r="I369" s="577"/>
      <c r="J369" s="604">
        <v>750</v>
      </c>
      <c r="K369" s="1978">
        <f>K367+J369</f>
        <v>19220327</v>
      </c>
    </row>
    <row r="370" spans="1:11">
      <c r="A370" s="525"/>
      <c r="B370" s="6814"/>
      <c r="C370" s="474" t="s">
        <v>2331</v>
      </c>
      <c r="D370" s="6879" t="s">
        <v>1121</v>
      </c>
      <c r="E370" s="6889" t="s">
        <v>43</v>
      </c>
      <c r="F370" s="6875"/>
      <c r="G370" s="6875">
        <v>104900</v>
      </c>
      <c r="H370" s="6875"/>
      <c r="I370" s="1975"/>
      <c r="J370" s="595"/>
      <c r="K370" s="1977">
        <f>K369-G370</f>
        <v>19115427</v>
      </c>
    </row>
    <row r="371" spans="1:11">
      <c r="A371" s="554"/>
      <c r="B371" s="6815"/>
      <c r="C371" s="477" t="s">
        <v>2367</v>
      </c>
      <c r="D371" s="6880" t="s">
        <v>1878</v>
      </c>
      <c r="E371" s="6890"/>
      <c r="F371" s="6876"/>
      <c r="G371" s="6876"/>
      <c r="H371" s="6876"/>
      <c r="I371" s="1976"/>
      <c r="J371" s="595"/>
      <c r="K371" s="1978"/>
    </row>
    <row r="372" spans="1:11">
      <c r="A372" s="554"/>
      <c r="B372" s="6822"/>
      <c r="C372" s="528"/>
      <c r="D372" s="576"/>
      <c r="E372" s="574"/>
      <c r="F372" s="577"/>
      <c r="G372" s="577"/>
      <c r="H372" s="600"/>
      <c r="I372" s="2034"/>
      <c r="J372" s="585">
        <v>1000</v>
      </c>
      <c r="K372" s="2035">
        <f>K370+J372</f>
        <v>19116427</v>
      </c>
    </row>
    <row r="373" spans="1:11">
      <c r="A373" s="557"/>
      <c r="B373" s="6814"/>
      <c r="C373" s="556" t="s">
        <v>869</v>
      </c>
      <c r="D373" s="6879" t="s">
        <v>1121</v>
      </c>
      <c r="E373" s="6889" t="s">
        <v>43</v>
      </c>
      <c r="F373" s="6875"/>
      <c r="G373" s="6882">
        <v>73455</v>
      </c>
      <c r="H373" s="6875"/>
      <c r="I373" s="6875"/>
      <c r="J373" s="6887"/>
      <c r="K373" s="1977">
        <f>K372-G373</f>
        <v>19042972</v>
      </c>
    </row>
    <row r="374" spans="1:11">
      <c r="A374" s="554"/>
      <c r="B374" s="6815"/>
      <c r="C374" s="555" t="s">
        <v>2433</v>
      </c>
      <c r="D374" s="6880" t="s">
        <v>1878</v>
      </c>
      <c r="E374" s="6890"/>
      <c r="F374" s="6876"/>
      <c r="G374" s="6883"/>
      <c r="H374" s="6876"/>
      <c r="I374" s="6876"/>
      <c r="J374" s="6888"/>
      <c r="K374" s="1978"/>
    </row>
    <row r="375" spans="1:11">
      <c r="A375" s="554"/>
      <c r="B375" s="533"/>
      <c r="C375" s="532"/>
      <c r="D375" s="576"/>
      <c r="E375" s="582"/>
      <c r="F375" s="577"/>
      <c r="G375" s="577"/>
      <c r="H375" s="600"/>
      <c r="I375" s="577"/>
      <c r="J375" s="604">
        <v>1650</v>
      </c>
      <c r="K375" s="1978">
        <f>K373+J375</f>
        <v>19044622</v>
      </c>
    </row>
    <row r="376" spans="1:11">
      <c r="A376" s="9515"/>
      <c r="B376" s="6814"/>
      <c r="C376" s="457" t="s">
        <v>781</v>
      </c>
      <c r="D376" s="6879" t="s">
        <v>2193</v>
      </c>
      <c r="E376" s="1136"/>
      <c r="F376" s="6875"/>
      <c r="G376" s="6875"/>
      <c r="H376" s="537"/>
      <c r="I376" s="6875">
        <v>26990</v>
      </c>
      <c r="J376" s="595"/>
      <c r="K376" s="1977">
        <f>K375-I376</f>
        <v>19017632</v>
      </c>
    </row>
    <row r="377" spans="1:11">
      <c r="A377" s="9516"/>
      <c r="B377" s="6815"/>
      <c r="C377" s="461" t="s">
        <v>1830</v>
      </c>
      <c r="D377" s="6880" t="s">
        <v>2194</v>
      </c>
      <c r="E377" s="6884"/>
      <c r="F377" s="6876"/>
      <c r="G377" s="6876"/>
      <c r="H377" s="515"/>
      <c r="I377" s="6876"/>
      <c r="J377" s="595"/>
      <c r="K377" s="1978"/>
    </row>
    <row r="378" spans="1:11">
      <c r="A378" s="554"/>
      <c r="B378" s="6822"/>
      <c r="C378" s="532"/>
      <c r="D378" s="576"/>
      <c r="E378" s="582"/>
      <c r="F378" s="577"/>
      <c r="G378" s="577"/>
      <c r="H378" s="600"/>
      <c r="I378" s="577"/>
      <c r="J378" s="585">
        <v>1500</v>
      </c>
      <c r="K378" s="1978">
        <f>K376+J378</f>
        <v>19019132</v>
      </c>
    </row>
    <row r="379" spans="1:11">
      <c r="A379" s="9515"/>
      <c r="B379" s="6814"/>
      <c r="C379" s="457" t="s">
        <v>781</v>
      </c>
      <c r="D379" s="518"/>
      <c r="E379" s="6877"/>
      <c r="F379" s="6875"/>
      <c r="G379" s="6875"/>
      <c r="H379" s="537"/>
      <c r="I379" s="1975">
        <v>24140</v>
      </c>
      <c r="J379" s="464"/>
      <c r="K379" s="1977">
        <f>K378-I379</f>
        <v>18994992</v>
      </c>
    </row>
    <row r="380" spans="1:11">
      <c r="A380" s="9516"/>
      <c r="B380" s="6815"/>
      <c r="C380" s="461" t="s">
        <v>2378</v>
      </c>
      <c r="D380" s="519"/>
      <c r="E380" s="6878"/>
      <c r="F380" s="6876"/>
      <c r="G380" s="6876"/>
      <c r="H380" s="515"/>
      <c r="I380" s="1976"/>
      <c r="J380" s="559"/>
      <c r="K380" s="1978"/>
    </row>
    <row r="381" spans="1:11">
      <c r="A381" s="554"/>
      <c r="B381" s="6822"/>
      <c r="C381" s="532"/>
      <c r="D381" s="576"/>
      <c r="E381" s="582"/>
      <c r="F381" s="577"/>
      <c r="G381" s="577"/>
      <c r="H381" s="600"/>
      <c r="I381" s="577"/>
      <c r="J381" s="585">
        <v>1500</v>
      </c>
      <c r="K381" s="2080">
        <f>K379+J381</f>
        <v>18996492</v>
      </c>
    </row>
    <row r="382" spans="1:11">
      <c r="A382" s="9515"/>
      <c r="B382" s="6814"/>
      <c r="C382" s="457" t="s">
        <v>781</v>
      </c>
      <c r="D382" s="6879"/>
      <c r="E382" s="974"/>
      <c r="F382" s="6875"/>
      <c r="G382" s="6875"/>
      <c r="H382" s="537"/>
      <c r="I382" s="6875">
        <v>50940</v>
      </c>
      <c r="J382" s="595"/>
      <c r="K382" s="1977">
        <f>K381-I382</f>
        <v>18945552</v>
      </c>
    </row>
    <row r="383" spans="1:11">
      <c r="A383" s="9516"/>
      <c r="B383" s="6815"/>
      <c r="C383" s="461" t="s">
        <v>2379</v>
      </c>
      <c r="D383" s="6880"/>
      <c r="E383" s="6884"/>
      <c r="F383" s="6876"/>
      <c r="G383" s="6876"/>
      <c r="H383" s="515"/>
      <c r="I383" s="6876"/>
      <c r="J383" s="595"/>
      <c r="K383" s="1978"/>
    </row>
    <row r="384" spans="1:11">
      <c r="A384" s="554"/>
      <c r="B384" s="6822"/>
      <c r="C384" s="532"/>
      <c r="D384" s="576"/>
      <c r="E384" s="582"/>
      <c r="F384" s="575"/>
      <c r="G384" s="575"/>
      <c r="H384" s="2200"/>
      <c r="I384" s="575"/>
      <c r="J384" s="585">
        <v>1500</v>
      </c>
      <c r="K384" s="1978">
        <f>K382+J384</f>
        <v>18947052</v>
      </c>
    </row>
    <row r="385" spans="1:11">
      <c r="A385" s="9515"/>
      <c r="B385" s="6814"/>
      <c r="C385" s="545" t="s">
        <v>2456</v>
      </c>
      <c r="D385" s="518" t="s">
        <v>2302</v>
      </c>
      <c r="E385" s="6877"/>
      <c r="F385" s="6875"/>
      <c r="G385" s="6875"/>
      <c r="H385" s="537"/>
      <c r="I385" s="1975">
        <v>102500</v>
      </c>
      <c r="J385" s="464"/>
      <c r="K385" s="1977">
        <f>K384-I385</f>
        <v>18844552</v>
      </c>
    </row>
    <row r="386" spans="1:11">
      <c r="A386" s="9516"/>
      <c r="B386" s="6815"/>
      <c r="C386" s="553" t="s">
        <v>2304</v>
      </c>
      <c r="D386" s="519"/>
      <c r="E386" s="6878"/>
      <c r="F386" s="6876"/>
      <c r="G386" s="6876"/>
      <c r="H386" s="515"/>
      <c r="I386" s="1976"/>
      <c r="J386" s="559"/>
      <c r="K386" s="1978"/>
    </row>
    <row r="387" spans="1:11">
      <c r="A387" s="554"/>
      <c r="B387" s="6822"/>
      <c r="C387" s="532"/>
      <c r="D387" s="576"/>
      <c r="E387" s="582"/>
      <c r="F387" s="577"/>
      <c r="G387" s="577"/>
      <c r="H387" s="600"/>
      <c r="I387" s="577"/>
      <c r="J387" s="585">
        <v>1800</v>
      </c>
      <c r="K387" s="1978">
        <f>K385+J387</f>
        <v>18846352</v>
      </c>
    </row>
    <row r="388" spans="1:11">
      <c r="A388" s="9515"/>
      <c r="B388" s="6814" t="s">
        <v>2457</v>
      </c>
      <c r="C388" s="665" t="s">
        <v>815</v>
      </c>
      <c r="D388" s="6904" t="s">
        <v>1892</v>
      </c>
      <c r="E388" s="6905" t="s">
        <v>1894</v>
      </c>
      <c r="F388" s="6901"/>
      <c r="G388" s="6897"/>
      <c r="H388" s="1975">
        <v>172059</v>
      </c>
      <c r="I388" s="1975"/>
      <c r="J388" s="595"/>
      <c r="K388" s="1977">
        <f>K387-H388</f>
        <v>18674293</v>
      </c>
    </row>
    <row r="389" spans="1:11">
      <c r="A389" s="9516"/>
      <c r="B389" s="6815"/>
      <c r="C389" s="538" t="s">
        <v>1896</v>
      </c>
      <c r="D389" s="6894" t="s">
        <v>1893</v>
      </c>
      <c r="E389" s="6896"/>
      <c r="F389" s="6898"/>
      <c r="G389" s="6898"/>
      <c r="H389" s="1976"/>
      <c r="I389" s="1976"/>
      <c r="J389" s="595"/>
      <c r="K389" s="1978"/>
    </row>
    <row r="390" spans="1:11">
      <c r="A390" s="554"/>
      <c r="B390" s="533"/>
      <c r="C390" s="528"/>
      <c r="D390" s="576"/>
      <c r="E390" s="582"/>
      <c r="F390" s="577"/>
      <c r="G390" s="577"/>
      <c r="H390" s="2034"/>
      <c r="I390" s="2034"/>
      <c r="J390" s="585">
        <v>1800</v>
      </c>
      <c r="K390" s="2035">
        <f>K388+J390</f>
        <v>18676093</v>
      </c>
    </row>
    <row r="391" spans="1:11">
      <c r="A391" s="9515"/>
      <c r="B391" s="6814"/>
      <c r="C391" s="499" t="s">
        <v>781</v>
      </c>
      <c r="D391" s="6904" t="s">
        <v>1892</v>
      </c>
      <c r="E391" s="6905" t="s">
        <v>1894</v>
      </c>
      <c r="F391" s="6899"/>
      <c r="G391" s="6899"/>
      <c r="H391" s="1975">
        <v>20390</v>
      </c>
      <c r="I391" s="1975"/>
      <c r="J391" s="595"/>
      <c r="K391" s="1977">
        <f>K390-H391</f>
        <v>18655703</v>
      </c>
    </row>
    <row r="392" spans="1:11">
      <c r="A392" s="9516"/>
      <c r="B392" s="6815"/>
      <c r="C392" s="477" t="s">
        <v>1897</v>
      </c>
      <c r="D392" s="6894" t="s">
        <v>1893</v>
      </c>
      <c r="E392" s="6896"/>
      <c r="F392" s="6900"/>
      <c r="G392" s="6900"/>
      <c r="H392" s="1976"/>
      <c r="I392" s="1976"/>
      <c r="J392" s="595"/>
      <c r="K392" s="1978"/>
    </row>
    <row r="393" spans="1:11">
      <c r="A393" s="554"/>
      <c r="B393" s="6815"/>
      <c r="C393" s="532"/>
      <c r="D393" s="576"/>
      <c r="E393" s="582"/>
      <c r="F393" s="577"/>
      <c r="G393" s="577"/>
      <c r="H393" s="2034"/>
      <c r="I393" s="2034"/>
      <c r="J393" s="585">
        <v>1500</v>
      </c>
      <c r="K393" s="1978">
        <f>K391+J393</f>
        <v>18657203</v>
      </c>
    </row>
    <row r="394" spans="1:11">
      <c r="A394" s="9515"/>
      <c r="B394" s="6814"/>
      <c r="C394" s="499" t="s">
        <v>781</v>
      </c>
      <c r="D394" s="6904" t="s">
        <v>1892</v>
      </c>
      <c r="E394" s="6905" t="s">
        <v>1894</v>
      </c>
      <c r="F394" s="6897"/>
      <c r="G394" s="6897"/>
      <c r="H394" s="1975">
        <v>42140</v>
      </c>
      <c r="I394" s="1975"/>
      <c r="J394" s="595"/>
      <c r="K394" s="1977">
        <f>K393-H394</f>
        <v>18615063</v>
      </c>
    </row>
    <row r="395" spans="1:11">
      <c r="A395" s="9516"/>
      <c r="B395" s="6815"/>
      <c r="C395" s="477" t="s">
        <v>1898</v>
      </c>
      <c r="D395" s="6894" t="s">
        <v>1893</v>
      </c>
      <c r="E395" s="6896"/>
      <c r="F395" s="6898"/>
      <c r="G395" s="6898"/>
      <c r="H395" s="1976"/>
      <c r="I395" s="1976"/>
      <c r="J395" s="595"/>
      <c r="K395" s="1978"/>
    </row>
    <row r="396" spans="1:11">
      <c r="A396" s="554"/>
      <c r="B396" s="6815"/>
      <c r="C396" s="532"/>
      <c r="D396" s="576"/>
      <c r="E396" s="582"/>
      <c r="F396" s="577"/>
      <c r="G396" s="577"/>
      <c r="H396" s="2034"/>
      <c r="I396" s="2034"/>
      <c r="J396" s="585">
        <v>1500</v>
      </c>
      <c r="K396" s="1978">
        <f>K394+J396</f>
        <v>18616563</v>
      </c>
    </row>
    <row r="397" spans="1:11">
      <c r="A397" s="9515"/>
      <c r="B397" s="6814"/>
      <c r="C397" s="556" t="s">
        <v>869</v>
      </c>
      <c r="D397" s="6904" t="s">
        <v>1892</v>
      </c>
      <c r="E397" s="6905" t="s">
        <v>1894</v>
      </c>
      <c r="F397" s="6897"/>
      <c r="G397" s="6897"/>
      <c r="H397" s="1960">
        <v>43319</v>
      </c>
      <c r="I397" s="1960"/>
      <c r="J397" s="6902"/>
      <c r="K397" s="1977">
        <f>K396-H397</f>
        <v>18573244</v>
      </c>
    </row>
    <row r="398" spans="1:11">
      <c r="A398" s="9516"/>
      <c r="B398" s="6815"/>
      <c r="C398" s="555" t="s">
        <v>1903</v>
      </c>
      <c r="D398" s="6894" t="s">
        <v>1893</v>
      </c>
      <c r="E398" s="6896"/>
      <c r="F398" s="6898"/>
      <c r="G398" s="6898"/>
      <c r="H398" s="1961"/>
      <c r="I398" s="1961"/>
      <c r="J398" s="6903"/>
      <c r="K398" s="1978"/>
    </row>
    <row r="399" spans="1:11">
      <c r="A399" s="554"/>
      <c r="B399" s="6822"/>
      <c r="C399" s="532"/>
      <c r="D399" s="576"/>
      <c r="E399" s="582"/>
      <c r="F399" s="600"/>
      <c r="G399" s="600"/>
      <c r="H399" s="600"/>
      <c r="I399" s="600"/>
      <c r="J399" s="585">
        <v>1650</v>
      </c>
      <c r="K399" s="1978">
        <f>K397+J399</f>
        <v>18574894</v>
      </c>
    </row>
    <row r="400" spans="1:11">
      <c r="A400" s="9515"/>
      <c r="B400" s="6814"/>
      <c r="C400" s="556" t="s">
        <v>869</v>
      </c>
      <c r="D400" s="6904" t="s">
        <v>1892</v>
      </c>
      <c r="E400" s="6905" t="s">
        <v>1894</v>
      </c>
      <c r="F400" s="6901"/>
      <c r="G400" s="6897"/>
      <c r="H400" s="6897">
        <v>42160</v>
      </c>
      <c r="I400" s="6897"/>
      <c r="J400" s="923"/>
      <c r="K400" s="1977">
        <f>K399-H400</f>
        <v>18532734</v>
      </c>
    </row>
    <row r="401" spans="1:11">
      <c r="A401" s="9516"/>
      <c r="B401" s="6815"/>
      <c r="C401" s="555" t="s">
        <v>1904</v>
      </c>
      <c r="D401" s="6894" t="s">
        <v>1893</v>
      </c>
      <c r="E401" s="6896"/>
      <c r="F401" s="6898"/>
      <c r="G401" s="6898"/>
      <c r="H401" s="6898"/>
      <c r="I401" s="6898"/>
      <c r="J401" s="460"/>
      <c r="K401" s="1978"/>
    </row>
    <row r="402" spans="1:11">
      <c r="A402" s="554"/>
      <c r="B402" s="6815"/>
      <c r="C402" s="532"/>
      <c r="D402" s="528"/>
      <c r="E402" s="584"/>
      <c r="F402" s="577"/>
      <c r="G402" s="577"/>
      <c r="H402" s="600"/>
      <c r="I402" s="600"/>
      <c r="J402" s="585">
        <v>1650</v>
      </c>
      <c r="K402" s="1978">
        <f>K400+J402</f>
        <v>18534384</v>
      </c>
    </row>
    <row r="403" spans="1:11">
      <c r="A403" s="9515"/>
      <c r="B403" s="6814"/>
      <c r="C403" s="556" t="s">
        <v>1710</v>
      </c>
      <c r="D403" s="485"/>
      <c r="E403" s="6895"/>
      <c r="F403" s="6901"/>
      <c r="G403" s="6897"/>
      <c r="H403" s="6897"/>
      <c r="I403" s="6897">
        <v>44340</v>
      </c>
      <c r="J403" s="595"/>
      <c r="K403" s="1977">
        <f>K402-I403</f>
        <v>18490044</v>
      </c>
    </row>
    <row r="404" spans="1:11">
      <c r="A404" s="9516"/>
      <c r="B404" s="6815"/>
      <c r="C404" s="555" t="s">
        <v>2333</v>
      </c>
      <c r="D404" s="486"/>
      <c r="E404" s="6896"/>
      <c r="F404" s="6898"/>
      <c r="G404" s="6898"/>
      <c r="H404" s="6898"/>
      <c r="I404" s="6898"/>
      <c r="J404" s="559"/>
      <c r="K404" s="1978"/>
    </row>
    <row r="405" spans="1:11">
      <c r="A405" s="554"/>
      <c r="B405" s="6822"/>
      <c r="C405" s="532"/>
      <c r="D405" s="576"/>
      <c r="E405" s="582"/>
      <c r="F405" s="575"/>
      <c r="G405" s="577"/>
      <c r="H405" s="600"/>
      <c r="I405" s="577"/>
      <c r="J405" s="585">
        <v>1500</v>
      </c>
      <c r="K405" s="1978">
        <f>K403+J405</f>
        <v>18491544</v>
      </c>
    </row>
    <row r="406" spans="1:11">
      <c r="A406" s="9515"/>
      <c r="B406" s="6814"/>
      <c r="C406" s="556" t="s">
        <v>880</v>
      </c>
      <c r="D406" s="6893" t="s">
        <v>1591</v>
      </c>
      <c r="E406" s="6895" t="s">
        <v>1601</v>
      </c>
      <c r="F406" s="6897"/>
      <c r="G406" s="6897">
        <v>1002500</v>
      </c>
      <c r="H406" s="6897"/>
      <c r="I406" s="6897"/>
      <c r="J406" s="6902"/>
      <c r="K406" s="1977">
        <f>K405-G406</f>
        <v>17489044</v>
      </c>
    </row>
    <row r="407" spans="1:11">
      <c r="A407" s="9516"/>
      <c r="B407" s="6815"/>
      <c r="C407" s="555" t="s">
        <v>1590</v>
      </c>
      <c r="D407" s="6894" t="s">
        <v>956</v>
      </c>
      <c r="E407" s="533"/>
      <c r="F407" s="6898"/>
      <c r="G407" s="6898"/>
      <c r="H407" s="6898"/>
      <c r="I407" s="6898"/>
      <c r="J407" s="6903"/>
      <c r="K407" s="1978"/>
    </row>
    <row r="408" spans="1:11">
      <c r="A408" s="554"/>
      <c r="B408" s="6815"/>
      <c r="C408" s="532"/>
      <c r="D408" s="576"/>
      <c r="E408" s="582"/>
      <c r="F408" s="575"/>
      <c r="G408" s="575"/>
      <c r="H408" s="586"/>
      <c r="I408" s="575"/>
      <c r="J408" s="604">
        <v>1800</v>
      </c>
      <c r="K408" s="1978">
        <f>K406+J408</f>
        <v>17490844</v>
      </c>
    </row>
    <row r="409" spans="1:11">
      <c r="A409" s="9515"/>
      <c r="B409" s="6814" t="s">
        <v>2458</v>
      </c>
      <c r="C409" s="556" t="s">
        <v>1716</v>
      </c>
      <c r="D409" s="6912"/>
      <c r="E409" s="6913"/>
      <c r="F409" s="6914"/>
      <c r="G409" s="6906"/>
      <c r="H409" s="6906"/>
      <c r="I409" s="6906">
        <v>48800</v>
      </c>
      <c r="J409" s="923"/>
      <c r="K409" s="1977">
        <f>K408-I409</f>
        <v>17442044</v>
      </c>
    </row>
    <row r="410" spans="1:11">
      <c r="A410" s="9516"/>
      <c r="B410" s="6815"/>
      <c r="C410" s="555" t="s">
        <v>2396</v>
      </c>
      <c r="D410" s="6909"/>
      <c r="E410" s="6908"/>
      <c r="F410" s="6907"/>
      <c r="G410" s="6907"/>
      <c r="H410" s="6907"/>
      <c r="I410" s="6907"/>
      <c r="J410" s="460"/>
      <c r="K410" s="1978"/>
    </row>
    <row r="411" spans="1:11">
      <c r="A411" s="554"/>
      <c r="B411" s="6822"/>
      <c r="C411" s="532"/>
      <c r="D411" s="528"/>
      <c r="E411" s="584"/>
      <c r="F411" s="577"/>
      <c r="G411" s="577"/>
      <c r="H411" s="600"/>
      <c r="I411" s="600"/>
      <c r="J411" s="585">
        <v>750</v>
      </c>
      <c r="K411" s="1978">
        <f>K409+J411</f>
        <v>17442794</v>
      </c>
    </row>
    <row r="412" spans="1:11">
      <c r="A412" s="9515"/>
      <c r="B412" s="6814"/>
      <c r="C412" s="556" t="s">
        <v>1716</v>
      </c>
      <c r="D412" s="6912"/>
      <c r="E412" s="6913"/>
      <c r="F412" s="6914"/>
      <c r="G412" s="6906"/>
      <c r="H412" s="6906"/>
      <c r="I412" s="6906">
        <v>41300</v>
      </c>
      <c r="J412" s="923"/>
      <c r="K412" s="1977">
        <f>K411-I412</f>
        <v>17401494</v>
      </c>
    </row>
    <row r="413" spans="1:11">
      <c r="A413" s="9516"/>
      <c r="B413" s="6815"/>
      <c r="C413" s="555" t="s">
        <v>2396</v>
      </c>
      <c r="D413" s="6909"/>
      <c r="E413" s="6908"/>
      <c r="F413" s="6907"/>
      <c r="G413" s="6907"/>
      <c r="H413" s="6907"/>
      <c r="I413" s="6907"/>
      <c r="J413" s="460"/>
      <c r="K413" s="1978"/>
    </row>
    <row r="414" spans="1:11">
      <c r="A414" s="554"/>
      <c r="B414" s="6815"/>
      <c r="C414" s="532"/>
      <c r="D414" s="528"/>
      <c r="E414" s="584"/>
      <c r="F414" s="577"/>
      <c r="G414" s="577"/>
      <c r="H414" s="600"/>
      <c r="I414" s="600"/>
      <c r="J414" s="585">
        <v>750</v>
      </c>
      <c r="K414" s="1978">
        <f>K412+J414</f>
        <v>17402244</v>
      </c>
    </row>
    <row r="415" spans="1:11">
      <c r="A415" s="9515"/>
      <c r="B415" s="6814"/>
      <c r="C415" s="499" t="s">
        <v>781</v>
      </c>
      <c r="D415" s="6912" t="s">
        <v>2461</v>
      </c>
      <c r="E415" s="6913"/>
      <c r="F415" s="6910"/>
      <c r="G415" s="6910"/>
      <c r="H415" s="1975"/>
      <c r="I415" s="1975">
        <v>31540</v>
      </c>
      <c r="J415" s="595"/>
      <c r="K415" s="1977">
        <f>K414-I415</f>
        <v>17370704</v>
      </c>
    </row>
    <row r="416" spans="1:11">
      <c r="A416" s="9516"/>
      <c r="B416" s="6815"/>
      <c r="C416" s="477" t="s">
        <v>2459</v>
      </c>
      <c r="D416" s="6909" t="s">
        <v>1819</v>
      </c>
      <c r="E416" s="6908"/>
      <c r="F416" s="6911"/>
      <c r="G416" s="6911"/>
      <c r="H416" s="1976"/>
      <c r="I416" s="1976"/>
      <c r="J416" s="595"/>
      <c r="K416" s="1978"/>
    </row>
    <row r="417" spans="1:11">
      <c r="A417" s="554"/>
      <c r="B417" s="6822"/>
      <c r="C417" s="532"/>
      <c r="D417" s="576"/>
      <c r="E417" s="582"/>
      <c r="F417" s="577"/>
      <c r="G417" s="577"/>
      <c r="H417" s="2034"/>
      <c r="I417" s="2034"/>
      <c r="J417" s="585">
        <v>1500</v>
      </c>
      <c r="K417" s="1978">
        <f>K415+J417</f>
        <v>17372204</v>
      </c>
    </row>
    <row r="418" spans="1:11">
      <c r="A418" s="9515"/>
      <c r="B418" s="6814"/>
      <c r="C418" s="499" t="s">
        <v>781</v>
      </c>
      <c r="D418" s="6912" t="s">
        <v>2461</v>
      </c>
      <c r="E418" s="6913"/>
      <c r="F418" s="6910"/>
      <c r="G418" s="6910"/>
      <c r="H418" s="1975"/>
      <c r="I418" s="1975">
        <v>17640</v>
      </c>
      <c r="J418" s="595"/>
      <c r="K418" s="1977">
        <f>K417-I418</f>
        <v>17354564</v>
      </c>
    </row>
    <row r="419" spans="1:11">
      <c r="A419" s="9516"/>
      <c r="B419" s="6815"/>
      <c r="C419" s="477" t="s">
        <v>2460</v>
      </c>
      <c r="D419" s="6909" t="s">
        <v>1819</v>
      </c>
      <c r="E419" s="6908"/>
      <c r="F419" s="6911"/>
      <c r="G419" s="6911"/>
      <c r="H419" s="1976"/>
      <c r="I419" s="1976"/>
      <c r="J419" s="595"/>
      <c r="K419" s="1978"/>
    </row>
    <row r="420" spans="1:11">
      <c r="A420" s="554"/>
      <c r="B420" s="6815"/>
      <c r="C420" s="532"/>
      <c r="D420" s="576"/>
      <c r="E420" s="582"/>
      <c r="F420" s="577"/>
      <c r="G420" s="577"/>
      <c r="H420" s="2034"/>
      <c r="I420" s="2034"/>
      <c r="J420" s="585">
        <v>1500</v>
      </c>
      <c r="K420" s="1978">
        <f>K418+J420</f>
        <v>17356064</v>
      </c>
    </row>
    <row r="421" spans="1:11">
      <c r="A421" s="9515"/>
      <c r="B421" s="6814" t="s">
        <v>2462</v>
      </c>
      <c r="C421" s="545" t="s">
        <v>1109</v>
      </c>
      <c r="D421" s="6915" t="s">
        <v>1471</v>
      </c>
      <c r="E421" s="6917" t="s">
        <v>1469</v>
      </c>
      <c r="F421" s="6919"/>
      <c r="G421" s="6919">
        <v>502500</v>
      </c>
      <c r="H421" s="6919"/>
      <c r="I421" s="6919"/>
      <c r="J421" s="6926"/>
      <c r="K421" s="1977">
        <f>K420-G421</f>
        <v>16853564</v>
      </c>
    </row>
    <row r="422" spans="1:11">
      <c r="A422" s="9516"/>
      <c r="B422" s="6815"/>
      <c r="C422" s="538" t="s">
        <v>1468</v>
      </c>
      <c r="D422" s="6916" t="s">
        <v>2432</v>
      </c>
      <c r="E422" s="6918"/>
      <c r="F422" s="6920"/>
      <c r="G422" s="6920"/>
      <c r="H422" s="6920"/>
      <c r="I422" s="6920"/>
      <c r="J422" s="6927"/>
      <c r="K422" s="1978"/>
    </row>
    <row r="423" spans="1:11">
      <c r="A423" s="554"/>
      <c r="B423" s="6822"/>
      <c r="C423" s="532"/>
      <c r="D423" s="576"/>
      <c r="E423" s="582"/>
      <c r="F423" s="577"/>
      <c r="G423" s="577"/>
      <c r="H423" s="600"/>
      <c r="I423" s="577"/>
      <c r="J423" s="604">
        <v>1800</v>
      </c>
      <c r="K423" s="1978">
        <f>K421+J423</f>
        <v>16855364</v>
      </c>
    </row>
    <row r="424" spans="1:11">
      <c r="A424" s="9515"/>
      <c r="B424" s="6814"/>
      <c r="C424" s="457" t="s">
        <v>1109</v>
      </c>
      <c r="D424" s="6929" t="s">
        <v>1580</v>
      </c>
      <c r="E424" s="459" t="s">
        <v>1600</v>
      </c>
      <c r="F424" s="6919"/>
      <c r="G424" s="6926">
        <v>502500</v>
      </c>
      <c r="H424" s="6921"/>
      <c r="I424" s="6919"/>
      <c r="J424" s="534"/>
      <c r="K424" s="1977">
        <f>K423-G424</f>
        <v>16352864</v>
      </c>
    </row>
    <row r="425" spans="1:11">
      <c r="A425" s="9516"/>
      <c r="B425" s="6815"/>
      <c r="C425" s="461" t="s">
        <v>1579</v>
      </c>
      <c r="D425" s="6930" t="s">
        <v>38</v>
      </c>
      <c r="E425" s="6928"/>
      <c r="F425" s="6920"/>
      <c r="G425" s="6927"/>
      <c r="H425" s="6922"/>
      <c r="I425" s="6920"/>
      <c r="J425" s="537"/>
      <c r="K425" s="1978"/>
    </row>
    <row r="426" spans="1:11">
      <c r="A426" s="554"/>
      <c r="B426" s="6815"/>
      <c r="C426" s="2722"/>
      <c r="D426" s="891"/>
      <c r="E426" s="891"/>
      <c r="F426" s="586"/>
      <c r="G426" s="588"/>
      <c r="H426" s="586"/>
      <c r="I426" s="586"/>
      <c r="J426" s="585">
        <v>1800</v>
      </c>
      <c r="K426" s="1978">
        <f>K424+J426</f>
        <v>16354664</v>
      </c>
    </row>
    <row r="427" spans="1:11">
      <c r="A427" s="9515"/>
      <c r="B427" s="6814"/>
      <c r="C427" s="556" t="s">
        <v>1710</v>
      </c>
      <c r="D427" s="6915" t="s">
        <v>457</v>
      </c>
      <c r="E427" s="1136" t="s">
        <v>459</v>
      </c>
      <c r="F427" s="6919"/>
      <c r="G427" s="6923"/>
      <c r="H427" s="6919"/>
      <c r="I427" s="6919">
        <v>22890</v>
      </c>
      <c r="J427" s="6926"/>
      <c r="K427" s="1977">
        <f>K426-I427</f>
        <v>16331774</v>
      </c>
    </row>
    <row r="428" spans="1:11">
      <c r="A428" s="9516"/>
      <c r="B428" s="6815"/>
      <c r="C428" s="555" t="s">
        <v>1762</v>
      </c>
      <c r="D428" s="6916" t="s">
        <v>1893</v>
      </c>
      <c r="E428" s="6925"/>
      <c r="F428" s="6920"/>
      <c r="G428" s="6924"/>
      <c r="H428" s="6920"/>
      <c r="I428" s="6920"/>
      <c r="J428" s="6927"/>
      <c r="K428" s="1978"/>
    </row>
    <row r="429" spans="1:11">
      <c r="A429" s="554"/>
      <c r="B429" s="6815"/>
      <c r="C429" s="532"/>
      <c r="D429" s="576"/>
      <c r="E429" s="582"/>
      <c r="F429" s="577"/>
      <c r="G429" s="577"/>
      <c r="H429" s="600"/>
      <c r="I429" s="577"/>
      <c r="J429" s="604">
        <v>1500</v>
      </c>
      <c r="K429" s="1978">
        <f>K427+J429</f>
        <v>16333274</v>
      </c>
    </row>
    <row r="430" spans="1:11">
      <c r="A430" s="9515"/>
      <c r="B430" s="6814" t="s">
        <v>2463</v>
      </c>
      <c r="C430" s="665" t="s">
        <v>815</v>
      </c>
      <c r="D430" s="6939" t="s">
        <v>2152</v>
      </c>
      <c r="E430" s="6940"/>
      <c r="F430" s="6941"/>
      <c r="G430" s="6931"/>
      <c r="H430" s="1975">
        <v>1040285</v>
      </c>
      <c r="I430" s="1975"/>
      <c r="J430" s="595"/>
      <c r="K430" s="1977">
        <f>K429-H430</f>
        <v>15292989</v>
      </c>
    </row>
    <row r="431" spans="1:11">
      <c r="A431" s="9516"/>
      <c r="B431" s="6815"/>
      <c r="C431" s="538" t="s">
        <v>1954</v>
      </c>
      <c r="D431" s="6936"/>
      <c r="E431" s="6934"/>
      <c r="F431" s="6932"/>
      <c r="G431" s="6932"/>
      <c r="H431" s="1976"/>
      <c r="I431" s="1976"/>
      <c r="J431" s="595"/>
      <c r="K431" s="1978"/>
    </row>
    <row r="432" spans="1:11">
      <c r="A432" s="554"/>
      <c r="B432" s="6822"/>
      <c r="C432" s="528"/>
      <c r="D432" s="576"/>
      <c r="E432" s="582"/>
      <c r="F432" s="577"/>
      <c r="G432" s="577"/>
      <c r="H432" s="2034"/>
      <c r="I432" s="2034"/>
      <c r="J432" s="585">
        <v>1800</v>
      </c>
      <c r="K432" s="1978">
        <f>K430+J432</f>
        <v>15294789</v>
      </c>
    </row>
    <row r="433" spans="1:11">
      <c r="A433" s="9515"/>
      <c r="B433" s="6814"/>
      <c r="C433" s="457" t="s">
        <v>781</v>
      </c>
      <c r="D433" s="6935" t="s">
        <v>2152</v>
      </c>
      <c r="E433" s="1796"/>
      <c r="F433" s="6931"/>
      <c r="G433" s="1960"/>
      <c r="H433" s="537">
        <v>161390</v>
      </c>
      <c r="I433" s="6931"/>
      <c r="J433" s="595"/>
      <c r="K433" s="1977">
        <f>K432-H433</f>
        <v>15133399</v>
      </c>
    </row>
    <row r="434" spans="1:11">
      <c r="A434" s="9516"/>
      <c r="B434" s="6815"/>
      <c r="C434" s="3250" t="s">
        <v>1828</v>
      </c>
      <c r="D434" s="6939"/>
      <c r="E434" s="6940"/>
      <c r="F434" s="6941"/>
      <c r="G434" s="6941"/>
      <c r="H434" s="3253"/>
      <c r="I434" s="6941"/>
      <c r="J434" s="595"/>
      <c r="K434" s="1978"/>
    </row>
    <row r="435" spans="1:11">
      <c r="A435" s="554"/>
      <c r="B435" s="6815"/>
      <c r="C435" s="532"/>
      <c r="D435" s="576"/>
      <c r="E435" s="582"/>
      <c r="F435" s="575"/>
      <c r="G435" s="575"/>
      <c r="H435" s="2200"/>
      <c r="I435" s="575"/>
      <c r="J435" s="585">
        <v>1500</v>
      </c>
      <c r="K435" s="2195">
        <f>K433+J435</f>
        <v>15134899</v>
      </c>
    </row>
    <row r="436" spans="1:11">
      <c r="A436" s="9515"/>
      <c r="B436" s="6814"/>
      <c r="C436" s="517" t="s">
        <v>2212</v>
      </c>
      <c r="D436" s="518" t="s">
        <v>568</v>
      </c>
      <c r="E436" s="6933" t="s">
        <v>715</v>
      </c>
      <c r="F436" s="6931"/>
      <c r="G436" s="6937">
        <v>177883</v>
      </c>
      <c r="H436" s="6931"/>
      <c r="I436" s="6931"/>
      <c r="J436" s="6942"/>
      <c r="K436" s="6846">
        <f>K435-G436</f>
        <v>14957016</v>
      </c>
    </row>
    <row r="437" spans="1:11">
      <c r="A437" s="9516"/>
      <c r="B437" s="6815"/>
      <c r="C437" s="555" t="s">
        <v>2309</v>
      </c>
      <c r="D437" s="519" t="s">
        <v>250</v>
      </c>
      <c r="E437" s="6934"/>
      <c r="F437" s="6932"/>
      <c r="G437" s="6938"/>
      <c r="H437" s="6932"/>
      <c r="I437" s="6932"/>
      <c r="J437" s="6943"/>
      <c r="K437" s="6828"/>
    </row>
    <row r="438" spans="1:11">
      <c r="A438" s="554"/>
      <c r="B438" s="6822"/>
      <c r="C438" s="532"/>
      <c r="D438" s="576"/>
      <c r="E438" s="582"/>
      <c r="F438" s="577"/>
      <c r="G438" s="577"/>
      <c r="H438" s="600"/>
      <c r="I438" s="577"/>
      <c r="J438" s="604">
        <v>700</v>
      </c>
      <c r="K438" s="1978">
        <f>K436+J438</f>
        <v>14957716</v>
      </c>
    </row>
    <row r="439" spans="1:11">
      <c r="A439" s="9515"/>
      <c r="B439" s="6814"/>
      <c r="C439" s="545" t="s">
        <v>812</v>
      </c>
      <c r="D439" s="518" t="s">
        <v>1335</v>
      </c>
      <c r="E439" s="6933"/>
      <c r="F439" s="6931"/>
      <c r="G439" s="6931"/>
      <c r="H439" s="537"/>
      <c r="I439" s="1975">
        <v>503084</v>
      </c>
      <c r="J439" s="464"/>
      <c r="K439" s="1977">
        <f>K438-I439</f>
        <v>14454632</v>
      </c>
    </row>
    <row r="440" spans="1:11">
      <c r="A440" s="9516"/>
      <c r="B440" s="6815"/>
      <c r="C440" s="553" t="s">
        <v>813</v>
      </c>
      <c r="D440" s="519" t="s">
        <v>814</v>
      </c>
      <c r="E440" s="6934"/>
      <c r="F440" s="6932"/>
      <c r="G440" s="6932"/>
      <c r="H440" s="515"/>
      <c r="I440" s="1976"/>
      <c r="J440" s="559"/>
      <c r="K440" s="1978"/>
    </row>
    <row r="441" spans="1:11">
      <c r="A441" s="554"/>
      <c r="B441" s="6815"/>
      <c r="C441" s="532"/>
      <c r="D441" s="576"/>
      <c r="E441" s="582"/>
      <c r="F441" s="577"/>
      <c r="G441" s="577"/>
      <c r="H441" s="600"/>
      <c r="I441" s="577"/>
      <c r="J441" s="585">
        <v>1800</v>
      </c>
      <c r="K441" s="2035">
        <f>K439+J441</f>
        <v>14456432</v>
      </c>
    </row>
    <row r="442" spans="1:11">
      <c r="A442" s="9515"/>
      <c r="B442" s="6814"/>
      <c r="C442" s="556" t="s">
        <v>815</v>
      </c>
      <c r="D442" s="6935"/>
      <c r="E442" s="6933"/>
      <c r="F442" s="6941"/>
      <c r="G442" s="6931"/>
      <c r="H442" s="6931"/>
      <c r="I442" s="6931">
        <v>118206</v>
      </c>
      <c r="J442" s="595"/>
      <c r="K442" s="1977">
        <f>K441-I442</f>
        <v>14338226</v>
      </c>
    </row>
    <row r="443" spans="1:11">
      <c r="A443" s="9516"/>
      <c r="B443" s="6815"/>
      <c r="C443" s="555" t="s">
        <v>1566</v>
      </c>
      <c r="D443" s="6936"/>
      <c r="E443" s="6934"/>
      <c r="F443" s="6932"/>
      <c r="G443" s="6932"/>
      <c r="H443" s="6932"/>
      <c r="I443" s="6932"/>
      <c r="J443" s="559"/>
      <c r="K443" s="1978"/>
    </row>
    <row r="444" spans="1:11">
      <c r="A444" s="554"/>
      <c r="B444" s="6815"/>
      <c r="C444" s="532"/>
      <c r="D444" s="576"/>
      <c r="E444" s="582"/>
      <c r="F444" s="575"/>
      <c r="G444" s="575"/>
      <c r="H444" s="600"/>
      <c r="I444" s="577"/>
      <c r="J444" s="585">
        <v>1800</v>
      </c>
      <c r="K444" s="1978">
        <f>K442+J444</f>
        <v>14340026</v>
      </c>
    </row>
    <row r="445" spans="1:11">
      <c r="A445" s="9515"/>
      <c r="B445" s="6814"/>
      <c r="C445" s="556" t="s">
        <v>1837</v>
      </c>
      <c r="D445" s="6935"/>
      <c r="E445" s="6933"/>
      <c r="F445" s="6931"/>
      <c r="G445" s="6931"/>
      <c r="H445" s="537"/>
      <c r="I445" s="6931">
        <v>15390</v>
      </c>
      <c r="J445" s="595"/>
      <c r="K445" s="1977">
        <f>K444-I445</f>
        <v>14324636</v>
      </c>
    </row>
    <row r="446" spans="1:11">
      <c r="A446" s="9516"/>
      <c r="B446" s="6815"/>
      <c r="C446" s="555" t="s">
        <v>1838</v>
      </c>
      <c r="D446" s="6936"/>
      <c r="E446" s="6934"/>
      <c r="F446" s="6932"/>
      <c r="G446" s="6932"/>
      <c r="H446" s="515"/>
      <c r="I446" s="6932"/>
      <c r="J446" s="559"/>
      <c r="K446" s="1978"/>
    </row>
    <row r="447" spans="1:11">
      <c r="A447" s="554"/>
      <c r="B447" s="6822"/>
      <c r="C447" s="532"/>
      <c r="D447" s="576"/>
      <c r="E447" s="582"/>
      <c r="F447" s="577"/>
      <c r="G447" s="577"/>
      <c r="H447" s="600"/>
      <c r="I447" s="577"/>
      <c r="J447" s="585">
        <v>1500</v>
      </c>
      <c r="K447" s="1978">
        <f>K445+J447</f>
        <v>14326136</v>
      </c>
    </row>
    <row r="448" spans="1:11">
      <c r="A448" s="9515"/>
      <c r="B448" s="6814" t="s">
        <v>2464</v>
      </c>
      <c r="C448" s="556" t="s">
        <v>591</v>
      </c>
      <c r="D448" s="6948"/>
      <c r="E448" s="6950"/>
      <c r="F448" s="6944">
        <v>25000000</v>
      </c>
      <c r="G448" s="6816"/>
      <c r="H448" s="537"/>
      <c r="I448" s="1975"/>
      <c r="J448" s="464"/>
      <c r="K448" s="2032">
        <f>K447+F448</f>
        <v>39326136</v>
      </c>
    </row>
    <row r="449" spans="1:11">
      <c r="A449" s="9516"/>
      <c r="B449" s="6815"/>
      <c r="C449" s="555"/>
      <c r="D449" s="486"/>
      <c r="E449" s="6947"/>
      <c r="F449" s="6951"/>
      <c r="G449" s="6817"/>
      <c r="H449" s="515"/>
      <c r="I449" s="1976"/>
      <c r="J449" s="559"/>
      <c r="K449" s="1978"/>
    </row>
    <row r="450" spans="1:11">
      <c r="A450" s="554"/>
      <c r="B450" s="6815"/>
      <c r="C450" s="532"/>
      <c r="D450" s="576"/>
      <c r="E450" s="582"/>
      <c r="F450" s="577"/>
      <c r="G450" s="577"/>
      <c r="H450" s="600"/>
      <c r="I450" s="577"/>
      <c r="J450" s="585"/>
      <c r="K450" s="1978"/>
    </row>
    <row r="451" spans="1:11">
      <c r="A451" s="9515"/>
      <c r="B451" s="6814"/>
      <c r="C451" s="556" t="s">
        <v>1109</v>
      </c>
      <c r="D451" s="6948" t="s">
        <v>1049</v>
      </c>
      <c r="E451" s="6946" t="s">
        <v>126</v>
      </c>
      <c r="F451" s="6944"/>
      <c r="G451" s="6944">
        <v>502500</v>
      </c>
      <c r="H451" s="6944"/>
      <c r="I451" s="6944"/>
      <c r="J451" s="6952"/>
      <c r="K451" s="1977">
        <f>K448-G451</f>
        <v>38823636</v>
      </c>
    </row>
    <row r="452" spans="1:11">
      <c r="A452" s="9516"/>
      <c r="B452" s="6815"/>
      <c r="C452" s="555" t="s">
        <v>1048</v>
      </c>
      <c r="D452" s="6949" t="s">
        <v>956</v>
      </c>
      <c r="E452" s="6947"/>
      <c r="F452" s="6945"/>
      <c r="G452" s="6945"/>
      <c r="H452" s="6945"/>
      <c r="I452" s="6945"/>
      <c r="J452" s="6953"/>
      <c r="K452" s="1978"/>
    </row>
    <row r="453" spans="1:11">
      <c r="A453" s="554"/>
      <c r="B453" s="6815"/>
      <c r="C453" s="532"/>
      <c r="D453" s="576"/>
      <c r="E453" s="582"/>
      <c r="F453" s="577"/>
      <c r="G453" s="577"/>
      <c r="H453" s="600"/>
      <c r="I453" s="577"/>
      <c r="J453" s="585">
        <v>1800</v>
      </c>
      <c r="K453" s="2035">
        <f>K451+J453</f>
        <v>38825436</v>
      </c>
    </row>
    <row r="454" spans="1:11">
      <c r="A454" s="9515"/>
      <c r="B454" s="6814" t="s">
        <v>2465</v>
      </c>
      <c r="C454" s="545" t="s">
        <v>812</v>
      </c>
      <c r="D454" s="518"/>
      <c r="E454" s="6955"/>
      <c r="F454" s="6957"/>
      <c r="G454" s="6957"/>
      <c r="H454" s="537"/>
      <c r="I454" s="1975">
        <v>799416</v>
      </c>
      <c r="J454" s="464"/>
      <c r="K454" s="6847">
        <f>K453-I454</f>
        <v>38026020</v>
      </c>
    </row>
    <row r="455" spans="1:11">
      <c r="A455" s="9516"/>
      <c r="B455" s="6815"/>
      <c r="C455" s="553" t="s">
        <v>2466</v>
      </c>
      <c r="D455" s="519"/>
      <c r="E455" s="6956"/>
      <c r="F455" s="6958"/>
      <c r="G455" s="6958"/>
      <c r="H455" s="515"/>
      <c r="I455" s="1976"/>
      <c r="J455" s="559"/>
      <c r="K455" s="6848"/>
    </row>
    <row r="456" spans="1:11">
      <c r="A456" s="554"/>
      <c r="B456" s="6822"/>
      <c r="C456" s="532"/>
      <c r="D456" s="576"/>
      <c r="E456" s="582"/>
      <c r="F456" s="577"/>
      <c r="G456" s="577"/>
      <c r="H456" s="600"/>
      <c r="I456" s="577"/>
      <c r="J456" s="585">
        <v>1800</v>
      </c>
      <c r="K456" s="6848">
        <f>K454+J456</f>
        <v>38027820</v>
      </c>
    </row>
    <row r="457" spans="1:11">
      <c r="A457" s="9515"/>
      <c r="B457" s="6814"/>
      <c r="C457" s="556" t="s">
        <v>869</v>
      </c>
      <c r="D457" s="6961"/>
      <c r="E457" s="6962"/>
      <c r="F457" s="6957"/>
      <c r="G457" s="6957"/>
      <c r="H457" s="1960"/>
      <c r="I457" s="1960">
        <v>53160</v>
      </c>
      <c r="J457" s="6959"/>
      <c r="K457" s="6847">
        <f>K456-I457</f>
        <v>37974660</v>
      </c>
    </row>
    <row r="458" spans="1:11">
      <c r="A458" s="9516"/>
      <c r="B458" s="6815"/>
      <c r="C458" s="555" t="s">
        <v>2467</v>
      </c>
      <c r="D458" s="6954"/>
      <c r="E458" s="6956"/>
      <c r="F458" s="6958"/>
      <c r="G458" s="6958"/>
      <c r="H458" s="1961"/>
      <c r="I458" s="1961"/>
      <c r="J458" s="6960"/>
      <c r="K458" s="6848"/>
    </row>
    <row r="459" spans="1:11">
      <c r="A459" s="554"/>
      <c r="B459" s="6822"/>
      <c r="C459" s="532"/>
      <c r="D459" s="576"/>
      <c r="E459" s="582"/>
      <c r="F459" s="600"/>
      <c r="G459" s="600"/>
      <c r="H459" s="600"/>
      <c r="I459" s="600"/>
      <c r="J459" s="585">
        <v>1650</v>
      </c>
      <c r="K459" s="6850">
        <f>K457+J459</f>
        <v>37976310</v>
      </c>
    </row>
    <row r="460" spans="1:11">
      <c r="A460" s="9515"/>
      <c r="B460" s="6814" t="s">
        <v>2468</v>
      </c>
      <c r="C460" s="556" t="s">
        <v>1109</v>
      </c>
      <c r="D460" s="6967" t="s">
        <v>278</v>
      </c>
      <c r="E460" s="974" t="s">
        <v>279</v>
      </c>
      <c r="F460" s="6963"/>
      <c r="G460" s="6963">
        <v>502500</v>
      </c>
      <c r="H460" s="6963"/>
      <c r="I460" s="6963"/>
      <c r="J460" s="6970"/>
      <c r="K460" s="6847">
        <f>K459-G460</f>
        <v>37473810</v>
      </c>
    </row>
    <row r="461" spans="1:11">
      <c r="A461" s="9516"/>
      <c r="B461" s="6815"/>
      <c r="C461" s="555" t="s">
        <v>1527</v>
      </c>
      <c r="D461" s="6968" t="s">
        <v>38</v>
      </c>
      <c r="E461" s="6969"/>
      <c r="F461" s="6964"/>
      <c r="G461" s="6964"/>
      <c r="H461" s="6964"/>
      <c r="I461" s="6964"/>
      <c r="J461" s="6971"/>
      <c r="K461" s="6848"/>
    </row>
    <row r="462" spans="1:11">
      <c r="A462" s="554"/>
      <c r="B462" s="6822"/>
      <c r="C462" s="529"/>
      <c r="D462" s="602"/>
      <c r="E462" s="605"/>
      <c r="F462" s="577"/>
      <c r="G462" s="577"/>
      <c r="H462" s="600"/>
      <c r="I462" s="577"/>
      <c r="J462" s="604">
        <v>1800</v>
      </c>
      <c r="K462" s="6850">
        <f>K460+J462</f>
        <v>37475610</v>
      </c>
    </row>
    <row r="463" spans="1:11">
      <c r="A463" s="9515"/>
      <c r="B463" s="6814"/>
      <c r="C463" s="457" t="s">
        <v>781</v>
      </c>
      <c r="D463" s="6967" t="s">
        <v>1845</v>
      </c>
      <c r="E463" s="6965"/>
      <c r="F463" s="6963"/>
      <c r="G463" s="6963"/>
      <c r="H463" s="537"/>
      <c r="I463" s="6963">
        <v>88140</v>
      </c>
      <c r="J463" s="595"/>
      <c r="K463" s="6847">
        <f>K462-I463</f>
        <v>37387470</v>
      </c>
    </row>
    <row r="464" spans="1:11">
      <c r="A464" s="9516"/>
      <c r="B464" s="6815"/>
      <c r="C464" s="461" t="s">
        <v>1061</v>
      </c>
      <c r="D464" s="6968"/>
      <c r="E464" s="6966"/>
      <c r="F464" s="6964"/>
      <c r="G464" s="6964"/>
      <c r="H464" s="515"/>
      <c r="I464" s="6964"/>
      <c r="J464" s="559"/>
      <c r="K464" s="6848"/>
    </row>
    <row r="465" spans="1:11">
      <c r="A465" s="554"/>
      <c r="B465" s="6822"/>
      <c r="C465" s="532"/>
      <c r="D465" s="576"/>
      <c r="E465" s="582"/>
      <c r="F465" s="577"/>
      <c r="G465" s="577"/>
      <c r="H465" s="600"/>
      <c r="I465" s="577"/>
      <c r="J465" s="604">
        <v>1500</v>
      </c>
      <c r="K465" s="6848">
        <f>K463+J465</f>
        <v>37388970</v>
      </c>
    </row>
    <row r="466" spans="1:11">
      <c r="A466" s="9515"/>
      <c r="B466" s="6814" t="s">
        <v>2469</v>
      </c>
      <c r="C466" s="474" t="s">
        <v>781</v>
      </c>
      <c r="D466" s="6974" t="s">
        <v>1167</v>
      </c>
      <c r="E466" s="6976" t="s">
        <v>195</v>
      </c>
      <c r="F466" s="6972"/>
      <c r="G466" s="6972"/>
      <c r="H466" s="6972"/>
      <c r="I466" s="6972">
        <v>92140</v>
      </c>
      <c r="J466" s="464"/>
      <c r="K466" s="1977">
        <f>K465-I466</f>
        <v>37296830</v>
      </c>
    </row>
    <row r="467" spans="1:11">
      <c r="A467" s="9516"/>
      <c r="B467" s="6815"/>
      <c r="C467" s="477" t="s">
        <v>1238</v>
      </c>
      <c r="D467" s="6975" t="s">
        <v>38</v>
      </c>
      <c r="E467" s="6977"/>
      <c r="F467" s="6973"/>
      <c r="G467" s="6973"/>
      <c r="H467" s="6973"/>
      <c r="I467" s="6973"/>
      <c r="J467" s="559"/>
      <c r="K467" s="1978"/>
    </row>
    <row r="468" spans="1:11">
      <c r="A468" s="554"/>
      <c r="B468" s="6822"/>
      <c r="C468" s="532"/>
      <c r="D468" s="576"/>
      <c r="E468" s="582"/>
      <c r="F468" s="577"/>
      <c r="G468" s="577"/>
      <c r="H468" s="600"/>
      <c r="I468" s="577"/>
      <c r="J468" s="585">
        <v>1500</v>
      </c>
      <c r="K468" s="6848">
        <f>K466+J468</f>
        <v>37298330</v>
      </c>
    </row>
    <row r="469" spans="1:11">
      <c r="A469" s="9515"/>
      <c r="B469" s="6814"/>
      <c r="C469" s="474" t="s">
        <v>781</v>
      </c>
      <c r="D469" s="6974" t="s">
        <v>1167</v>
      </c>
      <c r="E469" s="6976" t="s">
        <v>195</v>
      </c>
      <c r="F469" s="6972"/>
      <c r="G469" s="6972"/>
      <c r="H469" s="537"/>
      <c r="I469" s="6972">
        <v>192140</v>
      </c>
      <c r="J469" s="595"/>
      <c r="K469" s="6847">
        <f>K468-I469</f>
        <v>37106190</v>
      </c>
    </row>
    <row r="470" spans="1:11">
      <c r="A470" s="9516"/>
      <c r="B470" s="6815"/>
      <c r="C470" s="477" t="s">
        <v>1239</v>
      </c>
      <c r="D470" s="6975" t="s">
        <v>38</v>
      </c>
      <c r="E470" s="6977"/>
      <c r="F470" s="6973"/>
      <c r="G470" s="6973"/>
      <c r="H470" s="515"/>
      <c r="I470" s="6973"/>
      <c r="J470" s="595"/>
      <c r="K470" s="6848"/>
    </row>
    <row r="471" spans="1:11">
      <c r="A471" s="554"/>
      <c r="B471" s="6815"/>
      <c r="C471" s="532"/>
      <c r="D471" s="576"/>
      <c r="E471" s="582"/>
      <c r="F471" s="577"/>
      <c r="G471" s="577"/>
      <c r="H471" s="600"/>
      <c r="I471" s="577"/>
      <c r="J471" s="585">
        <v>1500</v>
      </c>
      <c r="K471" s="6848">
        <f>K469+J471</f>
        <v>37107690</v>
      </c>
    </row>
    <row r="472" spans="1:11">
      <c r="A472" s="9515"/>
      <c r="B472" s="6814" t="s">
        <v>2473</v>
      </c>
      <c r="C472" s="457" t="s">
        <v>781</v>
      </c>
      <c r="D472" s="6978" t="s">
        <v>1363</v>
      </c>
      <c r="E472" s="6980"/>
      <c r="F472" s="6982"/>
      <c r="G472" s="6982"/>
      <c r="H472" s="6982">
        <v>370640</v>
      </c>
      <c r="I472" s="6982"/>
      <c r="J472" s="6988"/>
      <c r="K472" s="6847">
        <f>K471-H472</f>
        <v>36737050</v>
      </c>
    </row>
    <row r="473" spans="1:11">
      <c r="A473" s="9516"/>
      <c r="B473" s="6815"/>
      <c r="C473" s="461" t="s">
        <v>1362</v>
      </c>
      <c r="D473" s="6979"/>
      <c r="E473" s="533"/>
      <c r="F473" s="6983"/>
      <c r="G473" s="6983"/>
      <c r="H473" s="6983"/>
      <c r="I473" s="6983"/>
      <c r="J473" s="6989"/>
      <c r="K473" s="6848"/>
    </row>
    <row r="474" spans="1:11">
      <c r="A474" s="554"/>
      <c r="B474" s="6822"/>
      <c r="C474" s="532"/>
      <c r="D474" s="576"/>
      <c r="E474" s="582"/>
      <c r="F474" s="577"/>
      <c r="G474" s="577"/>
      <c r="H474" s="600"/>
      <c r="I474" s="577"/>
      <c r="J474" s="585">
        <v>1500</v>
      </c>
      <c r="K474" s="6848">
        <f>K472+J474</f>
        <v>36738550</v>
      </c>
    </row>
    <row r="475" spans="1:11">
      <c r="A475" s="9515"/>
      <c r="B475" s="6814"/>
      <c r="C475" s="556" t="s">
        <v>781</v>
      </c>
      <c r="D475" s="6978" t="s">
        <v>1184</v>
      </c>
      <c r="E475" s="6980"/>
      <c r="F475" s="6982"/>
      <c r="G475" s="6982"/>
      <c r="H475" s="6982">
        <v>215640</v>
      </c>
      <c r="I475" s="6982"/>
      <c r="J475" s="6988"/>
      <c r="K475" s="6847">
        <f>K474-H475</f>
        <v>36522910</v>
      </c>
    </row>
    <row r="476" spans="1:11">
      <c r="A476" s="9516"/>
      <c r="B476" s="6815"/>
      <c r="C476" s="555" t="s">
        <v>1182</v>
      </c>
      <c r="D476" s="6979"/>
      <c r="E476" s="6981"/>
      <c r="F476" s="6983"/>
      <c r="G476" s="6983"/>
      <c r="H476" s="6983"/>
      <c r="I476" s="6983"/>
      <c r="J476" s="6989"/>
      <c r="K476" s="6848"/>
    </row>
    <row r="477" spans="1:11">
      <c r="A477" s="554"/>
      <c r="B477" s="6815"/>
      <c r="C477" s="532"/>
      <c r="D477" s="576"/>
      <c r="E477" s="582"/>
      <c r="F477" s="577"/>
      <c r="G477" s="577"/>
      <c r="H477" s="600"/>
      <c r="I477" s="577"/>
      <c r="J477" s="585">
        <v>1500</v>
      </c>
      <c r="K477" s="6850">
        <f>K475+J477</f>
        <v>36524410</v>
      </c>
    </row>
    <row r="478" spans="1:11">
      <c r="A478" s="9515"/>
      <c r="B478" s="6814"/>
      <c r="C478" s="556" t="s">
        <v>781</v>
      </c>
      <c r="D478" s="6991" t="s">
        <v>1496</v>
      </c>
      <c r="E478" s="974" t="s">
        <v>1497</v>
      </c>
      <c r="F478" s="6982"/>
      <c r="G478" s="6982">
        <v>16140</v>
      </c>
      <c r="H478" s="6982"/>
      <c r="I478" s="6982"/>
      <c r="J478" s="6988"/>
      <c r="K478" s="6847">
        <f>K477-G478</f>
        <v>36508270</v>
      </c>
    </row>
    <row r="479" spans="1:11">
      <c r="A479" s="9516"/>
      <c r="B479" s="6815"/>
      <c r="C479" s="555" t="s">
        <v>1493</v>
      </c>
      <c r="D479" s="6979" t="s">
        <v>38</v>
      </c>
      <c r="E479" s="6981"/>
      <c r="F479" s="6983"/>
      <c r="G479" s="6983"/>
      <c r="H479" s="6983"/>
      <c r="I479" s="6983"/>
      <c r="J479" s="6989"/>
      <c r="K479" s="6848"/>
    </row>
    <row r="480" spans="1:11">
      <c r="A480" s="554"/>
      <c r="B480" s="6822"/>
      <c r="C480" s="529"/>
      <c r="D480" s="602"/>
      <c r="E480" s="605"/>
      <c r="F480" s="577"/>
      <c r="G480" s="577"/>
      <c r="H480" s="600"/>
      <c r="I480" s="577"/>
      <c r="J480" s="585">
        <v>1500</v>
      </c>
      <c r="K480" s="6848">
        <f>K478+J480</f>
        <v>36509770</v>
      </c>
    </row>
    <row r="481" spans="1:11">
      <c r="A481" s="9515"/>
      <c r="B481" s="6814"/>
      <c r="C481" s="556" t="s">
        <v>781</v>
      </c>
      <c r="D481" s="6991" t="s">
        <v>1496</v>
      </c>
      <c r="E481" s="974" t="s">
        <v>1497</v>
      </c>
      <c r="F481" s="6982"/>
      <c r="G481" s="6982">
        <v>16140</v>
      </c>
      <c r="H481" s="6982"/>
      <c r="I481" s="6982"/>
      <c r="J481" s="6988"/>
      <c r="K481" s="6847">
        <f>K480-G481</f>
        <v>36493630</v>
      </c>
    </row>
    <row r="482" spans="1:11">
      <c r="A482" s="9516"/>
      <c r="B482" s="6815"/>
      <c r="C482" s="555" t="s">
        <v>1494</v>
      </c>
      <c r="D482" s="6979" t="s">
        <v>38</v>
      </c>
      <c r="E482" s="6981"/>
      <c r="F482" s="6983"/>
      <c r="G482" s="6983"/>
      <c r="H482" s="6983"/>
      <c r="I482" s="6983"/>
      <c r="J482" s="6989"/>
      <c r="K482" s="6848"/>
    </row>
    <row r="483" spans="1:11">
      <c r="A483" s="554"/>
      <c r="B483" s="6822"/>
      <c r="C483" s="532"/>
      <c r="D483" s="576"/>
      <c r="E483" s="582"/>
      <c r="F483" s="577"/>
      <c r="G483" s="577"/>
      <c r="H483" s="600"/>
      <c r="I483" s="577"/>
      <c r="J483" s="585">
        <v>1500</v>
      </c>
      <c r="K483" s="6848">
        <f>K481+J483</f>
        <v>36495130</v>
      </c>
    </row>
    <row r="484" spans="1:11">
      <c r="A484" s="9515"/>
      <c r="B484" s="6814"/>
      <c r="C484" s="556" t="s">
        <v>781</v>
      </c>
      <c r="D484" s="6991" t="s">
        <v>1496</v>
      </c>
      <c r="E484" s="974" t="s">
        <v>1497</v>
      </c>
      <c r="F484" s="6982"/>
      <c r="G484" s="6982">
        <v>19740</v>
      </c>
      <c r="H484" s="6982"/>
      <c r="I484" s="6982"/>
      <c r="J484" s="6988"/>
      <c r="K484" s="6847">
        <f>K483-G484</f>
        <v>36475390</v>
      </c>
    </row>
    <row r="485" spans="1:11">
      <c r="A485" s="9516"/>
      <c r="B485" s="6815"/>
      <c r="C485" s="555" t="s">
        <v>1495</v>
      </c>
      <c r="D485" s="6979" t="s">
        <v>38</v>
      </c>
      <c r="E485" s="6981"/>
      <c r="F485" s="6983"/>
      <c r="G485" s="6983"/>
      <c r="H485" s="6983"/>
      <c r="I485" s="6983"/>
      <c r="J485" s="6989"/>
      <c r="K485" s="6848"/>
    </row>
    <row r="486" spans="1:11">
      <c r="A486" s="554"/>
      <c r="B486" s="6822"/>
      <c r="C486" s="529"/>
      <c r="D486" s="602"/>
      <c r="E486" s="605"/>
      <c r="F486" s="577"/>
      <c r="G486" s="577"/>
      <c r="H486" s="600"/>
      <c r="I486" s="577"/>
      <c r="J486" s="585">
        <v>1500</v>
      </c>
      <c r="K486" s="6850">
        <f>K484+J486</f>
        <v>36476890</v>
      </c>
    </row>
    <row r="487" spans="1:11">
      <c r="A487" s="9515"/>
      <c r="B487" s="6814"/>
      <c r="C487" s="457" t="s">
        <v>781</v>
      </c>
      <c r="D487" s="6992" t="s">
        <v>1734</v>
      </c>
      <c r="E487" s="459" t="s">
        <v>1805</v>
      </c>
      <c r="F487" s="6982"/>
      <c r="G487" s="6982">
        <v>88140</v>
      </c>
      <c r="H487" s="6982"/>
      <c r="I487" s="6982"/>
      <c r="J487" s="6988"/>
      <c r="K487" s="6847">
        <f>K486-G487</f>
        <v>36388750</v>
      </c>
    </row>
    <row r="488" spans="1:11">
      <c r="A488" s="9516"/>
      <c r="B488" s="6815"/>
      <c r="C488" s="461" t="s">
        <v>1733</v>
      </c>
      <c r="D488" s="6993" t="s">
        <v>1860</v>
      </c>
      <c r="E488" s="6990"/>
      <c r="F488" s="6983"/>
      <c r="G488" s="6983"/>
      <c r="H488" s="6983"/>
      <c r="I488" s="6983"/>
      <c r="J488" s="6989"/>
      <c r="K488" s="6848"/>
    </row>
    <row r="489" spans="1:11">
      <c r="A489" s="554"/>
      <c r="B489" s="6822"/>
      <c r="C489" s="529"/>
      <c r="D489" s="602"/>
      <c r="E489" s="605"/>
      <c r="F489" s="577"/>
      <c r="G489" s="577"/>
      <c r="H489" s="600"/>
      <c r="I489" s="577"/>
      <c r="J489" s="604">
        <v>1500</v>
      </c>
      <c r="K489" s="6848">
        <f>K487+J489</f>
        <v>36390250</v>
      </c>
    </row>
    <row r="490" spans="1:11">
      <c r="A490" s="9515"/>
      <c r="B490" s="6814"/>
      <c r="C490" s="474" t="s">
        <v>781</v>
      </c>
      <c r="D490" s="6978" t="s">
        <v>933</v>
      </c>
      <c r="E490" s="6980" t="s">
        <v>110</v>
      </c>
      <c r="F490" s="6982"/>
      <c r="G490" s="6982">
        <v>81140</v>
      </c>
      <c r="H490" s="6982"/>
      <c r="I490" s="6982"/>
      <c r="J490" s="6988"/>
      <c r="K490" s="6847">
        <f>K489-G490</f>
        <v>36309110</v>
      </c>
    </row>
    <row r="491" spans="1:11">
      <c r="A491" s="9516"/>
      <c r="B491" s="6815"/>
      <c r="C491" s="461" t="s">
        <v>1241</v>
      </c>
      <c r="D491" s="6979" t="s">
        <v>598</v>
      </c>
      <c r="E491" s="6981"/>
      <c r="F491" s="6983"/>
      <c r="G491" s="6983"/>
      <c r="H491" s="6983"/>
      <c r="I491" s="6983"/>
      <c r="J491" s="6989"/>
      <c r="K491" s="6848"/>
    </row>
    <row r="492" spans="1:11">
      <c r="A492" s="554"/>
      <c r="B492" s="6836"/>
      <c r="C492" s="532"/>
      <c r="D492" s="576"/>
      <c r="E492" s="582"/>
      <c r="F492" s="577"/>
      <c r="G492" s="577"/>
      <c r="H492" s="600"/>
      <c r="I492" s="577"/>
      <c r="J492" s="585">
        <v>1500</v>
      </c>
      <c r="K492" s="6851">
        <f>K490+J492</f>
        <v>36310610</v>
      </c>
    </row>
    <row r="493" spans="1:11">
      <c r="A493" s="9515"/>
      <c r="B493" s="6814"/>
      <c r="C493" s="556" t="s">
        <v>781</v>
      </c>
      <c r="D493" s="6992" t="s">
        <v>312</v>
      </c>
      <c r="E493" s="6980" t="s">
        <v>310</v>
      </c>
      <c r="F493" s="6982"/>
      <c r="G493" s="6982">
        <v>15390</v>
      </c>
      <c r="H493" s="6982"/>
      <c r="I493" s="6982"/>
      <c r="J493" s="6988"/>
      <c r="K493" s="6847">
        <f>K492-G493</f>
        <v>36295220</v>
      </c>
    </row>
    <row r="494" spans="1:11">
      <c r="A494" s="9516"/>
      <c r="B494" s="6815"/>
      <c r="C494" s="555" t="s">
        <v>1535</v>
      </c>
      <c r="D494" s="6993" t="s">
        <v>38</v>
      </c>
      <c r="E494" s="6990"/>
      <c r="F494" s="6983"/>
      <c r="G494" s="6983"/>
      <c r="H494" s="6983"/>
      <c r="I494" s="6983"/>
      <c r="J494" s="6989"/>
      <c r="K494" s="6848"/>
    </row>
    <row r="495" spans="1:11">
      <c r="A495" s="557"/>
      <c r="B495" s="6822"/>
      <c r="C495" s="529"/>
      <c r="D495" s="602"/>
      <c r="E495" s="605"/>
      <c r="F495" s="577"/>
      <c r="G495" s="577"/>
      <c r="H495" s="600"/>
      <c r="I495" s="577"/>
      <c r="J495" s="585">
        <v>1500</v>
      </c>
      <c r="K495" s="6852">
        <f>K493+J495</f>
        <v>36296720</v>
      </c>
    </row>
    <row r="496" spans="1:11">
      <c r="A496" s="9515"/>
      <c r="B496" s="6814"/>
      <c r="C496" s="517" t="s">
        <v>1716</v>
      </c>
      <c r="D496" s="6978" t="s">
        <v>1717</v>
      </c>
      <c r="E496" s="6980" t="s">
        <v>1423</v>
      </c>
      <c r="F496" s="6984"/>
      <c r="G496" s="6984">
        <v>42300</v>
      </c>
      <c r="H496" s="537"/>
      <c r="I496" s="1975"/>
      <c r="J496" s="595"/>
      <c r="K496" s="6847">
        <f>K495-G496</f>
        <v>36254420</v>
      </c>
    </row>
    <row r="497" spans="1:11">
      <c r="A497" s="9516"/>
      <c r="B497" s="6815"/>
      <c r="C497" s="555" t="s">
        <v>2002</v>
      </c>
      <c r="D497" s="6979" t="s">
        <v>956</v>
      </c>
      <c r="E497" s="6981"/>
      <c r="F497" s="6985"/>
      <c r="G497" s="6985"/>
      <c r="H497" s="515"/>
      <c r="I497" s="1976"/>
      <c r="J497" s="595"/>
      <c r="K497" s="6848"/>
    </row>
    <row r="498" spans="1:11">
      <c r="A498" s="554"/>
      <c r="B498" s="6815"/>
      <c r="C498" s="532"/>
      <c r="D498" s="576"/>
      <c r="E498" s="582"/>
      <c r="F498" s="577"/>
      <c r="G498" s="577"/>
      <c r="H498" s="600"/>
      <c r="I498" s="2034"/>
      <c r="J498" s="585">
        <v>750</v>
      </c>
      <c r="K498" s="6848">
        <f>K496+J498</f>
        <v>36255170</v>
      </c>
    </row>
    <row r="499" spans="1:11">
      <c r="A499" s="9515"/>
      <c r="B499" s="6814"/>
      <c r="C499" s="474" t="s">
        <v>781</v>
      </c>
      <c r="D499" s="6978" t="s">
        <v>199</v>
      </c>
      <c r="E499" s="6980" t="s">
        <v>201</v>
      </c>
      <c r="F499" s="6982"/>
      <c r="G499" s="6982">
        <v>55140</v>
      </c>
      <c r="H499" s="6982"/>
      <c r="I499" s="6982"/>
      <c r="J499" s="6988"/>
      <c r="K499" s="6847">
        <f>K498-G499</f>
        <v>36200030</v>
      </c>
    </row>
    <row r="500" spans="1:11">
      <c r="A500" s="9516"/>
      <c r="B500" s="6815"/>
      <c r="C500" s="477" t="s">
        <v>1243</v>
      </c>
      <c r="D500" s="6979" t="s">
        <v>200</v>
      </c>
      <c r="E500" s="6981"/>
      <c r="F500" s="6983"/>
      <c r="G500" s="6983"/>
      <c r="H500" s="6983"/>
      <c r="I500" s="6983"/>
      <c r="J500" s="6989"/>
      <c r="K500" s="6848"/>
    </row>
    <row r="501" spans="1:11">
      <c r="A501" s="554"/>
      <c r="B501" s="6822"/>
      <c r="C501" s="532"/>
      <c r="D501" s="576"/>
      <c r="E501" s="582"/>
      <c r="F501" s="577"/>
      <c r="G501" s="577"/>
      <c r="H501" s="600"/>
      <c r="I501" s="577"/>
      <c r="J501" s="604">
        <v>1500</v>
      </c>
      <c r="K501" s="6850">
        <f>K499+J501</f>
        <v>36201530</v>
      </c>
    </row>
    <row r="502" spans="1:11">
      <c r="A502" s="9515"/>
      <c r="B502" s="6814"/>
      <c r="C502" s="457" t="s">
        <v>781</v>
      </c>
      <c r="D502" s="6992" t="s">
        <v>943</v>
      </c>
      <c r="E502" s="459" t="s">
        <v>1231</v>
      </c>
      <c r="F502" s="6982"/>
      <c r="G502" s="6982">
        <v>117140</v>
      </c>
      <c r="H502" s="6982"/>
      <c r="I502" s="6982"/>
      <c r="J502" s="6988"/>
      <c r="K502" s="6847">
        <f>K501-G502</f>
        <v>36084390</v>
      </c>
    </row>
    <row r="503" spans="1:11">
      <c r="A503" s="9516"/>
      <c r="B503" s="6815"/>
      <c r="C503" s="461" t="s">
        <v>1181</v>
      </c>
      <c r="D503" s="6993" t="s">
        <v>598</v>
      </c>
      <c r="E503" s="6990"/>
      <c r="F503" s="6983"/>
      <c r="G503" s="6983"/>
      <c r="H503" s="6983"/>
      <c r="I503" s="6983"/>
      <c r="J503" s="6989"/>
      <c r="K503" s="6848"/>
    </row>
    <row r="504" spans="1:11">
      <c r="A504" s="554"/>
      <c r="B504" s="6822"/>
      <c r="C504" s="532"/>
      <c r="D504" s="576"/>
      <c r="E504" s="582"/>
      <c r="F504" s="577"/>
      <c r="G504" s="577"/>
      <c r="H504" s="600"/>
      <c r="I504" s="577"/>
      <c r="J504" s="604">
        <v>1500</v>
      </c>
      <c r="K504" s="6848">
        <f>K502+J504</f>
        <v>36085890</v>
      </c>
    </row>
    <row r="505" spans="1:11">
      <c r="A505" s="9515"/>
      <c r="B505" s="6814"/>
      <c r="C505" s="457" t="s">
        <v>781</v>
      </c>
      <c r="D505" s="6992" t="s">
        <v>1246</v>
      </c>
      <c r="E505" s="459" t="s">
        <v>1248</v>
      </c>
      <c r="F505" s="6982"/>
      <c r="G505" s="6982">
        <v>133640</v>
      </c>
      <c r="H505" s="6982"/>
      <c r="I505" s="6982"/>
      <c r="J505" s="6988"/>
      <c r="K505" s="6847">
        <f>K504-G505</f>
        <v>35952250</v>
      </c>
    </row>
    <row r="506" spans="1:11">
      <c r="A506" s="9516"/>
      <c r="B506" s="6815"/>
      <c r="C506" s="461" t="s">
        <v>1245</v>
      </c>
      <c r="D506" s="6993" t="s">
        <v>1247</v>
      </c>
      <c r="E506" s="6990"/>
      <c r="F506" s="6983"/>
      <c r="G506" s="6983"/>
      <c r="H506" s="6983"/>
      <c r="I506" s="6983"/>
      <c r="J506" s="6989"/>
      <c r="K506" s="6848"/>
    </row>
    <row r="507" spans="1:11">
      <c r="A507" s="554"/>
      <c r="B507" s="6814"/>
      <c r="C507" s="529"/>
      <c r="D507" s="602"/>
      <c r="E507" s="605"/>
      <c r="F507" s="577"/>
      <c r="G507" s="577"/>
      <c r="H507" s="600"/>
      <c r="I507" s="577"/>
      <c r="J507" s="585">
        <v>1500</v>
      </c>
      <c r="K507" s="6848">
        <f>K505+J507</f>
        <v>35953750</v>
      </c>
    </row>
    <row r="508" spans="1:11">
      <c r="A508" s="9515"/>
      <c r="B508" s="6814"/>
      <c r="C508" s="556" t="s">
        <v>781</v>
      </c>
      <c r="D508" s="6978" t="s">
        <v>2266</v>
      </c>
      <c r="E508" s="6996" t="s">
        <v>1322</v>
      </c>
      <c r="F508" s="6982"/>
      <c r="G508" s="6982">
        <v>11340</v>
      </c>
      <c r="H508" s="6982"/>
      <c r="I508" s="6982"/>
      <c r="J508" s="6988"/>
      <c r="K508" s="6847">
        <f>K507-G508</f>
        <v>35942410</v>
      </c>
    </row>
    <row r="509" spans="1:11">
      <c r="A509" s="9516"/>
      <c r="B509" s="6815"/>
      <c r="C509" s="555" t="s">
        <v>1306</v>
      </c>
      <c r="D509" s="6979" t="s">
        <v>1176</v>
      </c>
      <c r="E509" s="6981"/>
      <c r="F509" s="6983"/>
      <c r="G509" s="6983"/>
      <c r="H509" s="6983"/>
      <c r="I509" s="6983"/>
      <c r="J509" s="6989"/>
      <c r="K509" s="6848"/>
    </row>
    <row r="510" spans="1:11">
      <c r="A510" s="554"/>
      <c r="B510" s="6822"/>
      <c r="C510" s="529"/>
      <c r="D510" s="602"/>
      <c r="E510" s="605"/>
      <c r="F510" s="577"/>
      <c r="G510" s="577"/>
      <c r="H510" s="600"/>
      <c r="I510" s="577"/>
      <c r="J510" s="585">
        <v>1500</v>
      </c>
      <c r="K510" s="1368">
        <f>K508+J510</f>
        <v>35943910</v>
      </c>
    </row>
    <row r="511" spans="1:11">
      <c r="A511" s="557"/>
      <c r="B511" s="6814"/>
      <c r="C511" s="556" t="s">
        <v>781</v>
      </c>
      <c r="D511" s="6978" t="s">
        <v>743</v>
      </c>
      <c r="E511" s="6980" t="s">
        <v>1177</v>
      </c>
      <c r="F511" s="6982"/>
      <c r="G511" s="6982">
        <v>15390</v>
      </c>
      <c r="H511" s="6982"/>
      <c r="I511" s="6982"/>
      <c r="J511" s="6988"/>
      <c r="K511" s="1977">
        <f>K510-G511</f>
        <v>35928520</v>
      </c>
    </row>
    <row r="512" spans="1:11">
      <c r="A512" s="557"/>
      <c r="B512" s="6836"/>
      <c r="C512" s="555" t="s">
        <v>1175</v>
      </c>
      <c r="D512" s="6979" t="s">
        <v>1176</v>
      </c>
      <c r="E512" s="6981"/>
      <c r="F512" s="6983"/>
      <c r="G512" s="6983"/>
      <c r="H512" s="6983"/>
      <c r="I512" s="6983"/>
      <c r="J512" s="6989"/>
      <c r="K512" s="1978"/>
    </row>
    <row r="513" spans="1:11">
      <c r="A513" s="2497"/>
      <c r="B513" s="6822"/>
      <c r="C513" s="529"/>
      <c r="D513" s="602"/>
      <c r="E513" s="605"/>
      <c r="F513" s="577"/>
      <c r="G513" s="577"/>
      <c r="H513" s="600"/>
      <c r="I513" s="577"/>
      <c r="J513" s="585">
        <v>1500</v>
      </c>
      <c r="K513" s="6851">
        <f>K511+J513</f>
        <v>35930020</v>
      </c>
    </row>
    <row r="514" spans="1:11">
      <c r="A514" s="557"/>
      <c r="B514" s="6814"/>
      <c r="C514" s="474" t="s">
        <v>1920</v>
      </c>
      <c r="D514" s="485" t="s">
        <v>1887</v>
      </c>
      <c r="E514" s="6980" t="s">
        <v>1888</v>
      </c>
      <c r="F514" s="6987"/>
      <c r="G514" s="6982">
        <v>74640</v>
      </c>
      <c r="H514" s="6982"/>
      <c r="I514" s="6982"/>
      <c r="J514" s="6988"/>
      <c r="K514" s="1977">
        <f>K513-G514</f>
        <v>35855380</v>
      </c>
    </row>
    <row r="515" spans="1:11">
      <c r="A515" s="557"/>
      <c r="B515" s="6815"/>
      <c r="C515" s="477" t="s">
        <v>1922</v>
      </c>
      <c r="D515" s="486" t="s">
        <v>1819</v>
      </c>
      <c r="E515" s="6981"/>
      <c r="F515" s="6983"/>
      <c r="G515" s="6983"/>
      <c r="H515" s="6983"/>
      <c r="I515" s="6983"/>
      <c r="J515" s="6989"/>
      <c r="K515" s="1978"/>
    </row>
    <row r="516" spans="1:11">
      <c r="A516" s="2497"/>
      <c r="B516" s="6822"/>
      <c r="C516" s="891"/>
      <c r="D516" s="891"/>
      <c r="E516" s="891"/>
      <c r="F516" s="586"/>
      <c r="G516" s="588"/>
      <c r="H516" s="600"/>
      <c r="I516" s="577"/>
      <c r="J516" s="604">
        <v>1500</v>
      </c>
      <c r="K516" s="6851">
        <f>K514+J516</f>
        <v>35856880</v>
      </c>
    </row>
    <row r="517" spans="1:11">
      <c r="A517" s="557"/>
      <c r="B517" s="6814"/>
      <c r="C517" s="474" t="s">
        <v>1921</v>
      </c>
      <c r="D517" s="485" t="s">
        <v>1887</v>
      </c>
      <c r="E517" s="6980" t="s">
        <v>1888</v>
      </c>
      <c r="F517" s="6982"/>
      <c r="G517" s="6982">
        <v>31140</v>
      </c>
      <c r="H517" s="6994"/>
      <c r="I517" s="6982"/>
      <c r="J517" s="6988"/>
      <c r="K517" s="2195">
        <f>K516-G517</f>
        <v>35825740</v>
      </c>
    </row>
    <row r="518" spans="1:11">
      <c r="A518" s="557"/>
      <c r="B518" s="6815"/>
      <c r="C518" s="477" t="s">
        <v>1923</v>
      </c>
      <c r="D518" s="486" t="s">
        <v>1819</v>
      </c>
      <c r="E518" s="6981"/>
      <c r="F518" s="6983"/>
      <c r="G518" s="6983"/>
      <c r="H518" s="6995"/>
      <c r="I518" s="6983"/>
      <c r="J518" s="6989"/>
      <c r="K518" s="2195"/>
    </row>
    <row r="519" spans="1:11">
      <c r="A519" s="2497"/>
      <c r="B519" s="6814"/>
      <c r="C519" s="529"/>
      <c r="D519" s="602"/>
      <c r="E519" s="605"/>
      <c r="F519" s="577"/>
      <c r="G519" s="577"/>
      <c r="H519" s="600"/>
      <c r="I519" s="577"/>
      <c r="J519" s="604">
        <v>1500</v>
      </c>
      <c r="K519" s="6851">
        <f>K517+J519</f>
        <v>35827240</v>
      </c>
    </row>
    <row r="520" spans="1:11">
      <c r="A520" s="525"/>
      <c r="B520" s="6814"/>
      <c r="C520" s="457" t="s">
        <v>781</v>
      </c>
      <c r="D520" s="6978" t="s">
        <v>1959</v>
      </c>
      <c r="E520" s="1136" t="s">
        <v>1961</v>
      </c>
      <c r="F520" s="6982"/>
      <c r="G520" s="6982">
        <v>88140</v>
      </c>
      <c r="H520" s="537"/>
      <c r="I520" s="6982"/>
      <c r="J520" s="595"/>
      <c r="K520" s="1977">
        <f>K519-G520</f>
        <v>35739100</v>
      </c>
    </row>
    <row r="521" spans="1:11">
      <c r="A521" s="554"/>
      <c r="B521" s="6815"/>
      <c r="C521" s="461" t="s">
        <v>2257</v>
      </c>
      <c r="D521" s="6979" t="s">
        <v>1960</v>
      </c>
      <c r="E521" s="6986"/>
      <c r="F521" s="6983"/>
      <c r="G521" s="6983"/>
      <c r="H521" s="515"/>
      <c r="I521" s="6983"/>
      <c r="J521" s="595"/>
      <c r="K521" s="1978"/>
    </row>
    <row r="522" spans="1:11">
      <c r="A522" s="2497"/>
      <c r="B522" s="6836"/>
      <c r="C522" s="532"/>
      <c r="D522" s="576"/>
      <c r="E522" s="582"/>
      <c r="F522" s="577"/>
      <c r="G522" s="577"/>
      <c r="H522" s="600"/>
      <c r="I522" s="577"/>
      <c r="J522" s="585">
        <v>1500</v>
      </c>
      <c r="K522" s="6851">
        <f>K520+J522</f>
        <v>35740600</v>
      </c>
    </row>
    <row r="523" spans="1:11">
      <c r="A523" s="525"/>
      <c r="B523" s="6814"/>
      <c r="C523" s="457" t="s">
        <v>781</v>
      </c>
      <c r="D523" s="6978" t="s">
        <v>1959</v>
      </c>
      <c r="E523" s="1136" t="s">
        <v>1961</v>
      </c>
      <c r="F523" s="6982"/>
      <c r="G523" s="6982">
        <v>10390</v>
      </c>
      <c r="H523" s="537"/>
      <c r="I523" s="6982"/>
      <c r="J523" s="595"/>
      <c r="K523" s="2195">
        <f>K522-G523</f>
        <v>35730210</v>
      </c>
    </row>
    <row r="524" spans="1:11">
      <c r="A524" s="557"/>
      <c r="B524" s="6815"/>
      <c r="C524" s="461" t="s">
        <v>2258</v>
      </c>
      <c r="D524" s="6979" t="s">
        <v>1960</v>
      </c>
      <c r="E524" s="6986"/>
      <c r="F524" s="6983"/>
      <c r="G524" s="6983"/>
      <c r="H524" s="515"/>
      <c r="I524" s="6983"/>
      <c r="J524" s="595"/>
      <c r="K524" s="2195"/>
    </row>
    <row r="525" spans="1:11">
      <c r="A525" s="2497"/>
      <c r="B525" s="6836"/>
      <c r="C525" s="532"/>
      <c r="D525" s="576"/>
      <c r="E525" s="582"/>
      <c r="F525" s="577"/>
      <c r="G525" s="577"/>
      <c r="H525" s="600"/>
      <c r="I525" s="577"/>
      <c r="J525" s="585">
        <v>1500</v>
      </c>
      <c r="K525" s="6851">
        <f>K523+J525</f>
        <v>35731710</v>
      </c>
    </row>
    <row r="526" spans="1:11">
      <c r="A526" s="557"/>
      <c r="B526" s="6814"/>
      <c r="C526" s="545" t="s">
        <v>781</v>
      </c>
      <c r="D526" s="6978" t="s">
        <v>113</v>
      </c>
      <c r="E526" s="6980" t="s">
        <v>114</v>
      </c>
      <c r="F526" s="6982"/>
      <c r="G526" s="6982"/>
      <c r="H526" s="6982"/>
      <c r="I526" s="6982">
        <v>65140</v>
      </c>
      <c r="J526" s="6988"/>
      <c r="K526" s="2195">
        <f>K525-I526</f>
        <v>35666570</v>
      </c>
    </row>
    <row r="527" spans="1:11">
      <c r="A527" s="557"/>
      <c r="B527" s="6815"/>
      <c r="C527" s="538" t="s">
        <v>1420</v>
      </c>
      <c r="D527" s="6979" t="s">
        <v>46</v>
      </c>
      <c r="E527" s="6981"/>
      <c r="F527" s="6983"/>
      <c r="G527" s="6983"/>
      <c r="H527" s="6983"/>
      <c r="I527" s="6983"/>
      <c r="J527" s="6989"/>
      <c r="K527" s="2195"/>
    </row>
    <row r="528" spans="1:11">
      <c r="A528" s="2497"/>
      <c r="B528" s="6836"/>
      <c r="C528" s="529"/>
      <c r="D528" s="602"/>
      <c r="E528" s="605"/>
      <c r="F528" s="577"/>
      <c r="G528" s="577"/>
      <c r="H528" s="600"/>
      <c r="I528" s="577"/>
      <c r="J528" s="585">
        <v>1500</v>
      </c>
      <c r="K528" s="6851">
        <f>K526+J528</f>
        <v>35668070</v>
      </c>
    </row>
    <row r="529" spans="1:11">
      <c r="A529" s="9515"/>
      <c r="B529" s="6814"/>
      <c r="C529" s="545" t="s">
        <v>781</v>
      </c>
      <c r="D529" s="6812" t="s">
        <v>2174</v>
      </c>
      <c r="E529" s="974" t="s">
        <v>2175</v>
      </c>
      <c r="F529" s="6816"/>
      <c r="G529" s="6816">
        <v>31340</v>
      </c>
      <c r="H529" s="6816"/>
      <c r="I529" s="6816"/>
      <c r="J529" s="6832"/>
      <c r="K529" s="6847">
        <f>K528-G529</f>
        <v>35636730</v>
      </c>
    </row>
    <row r="530" spans="1:11">
      <c r="A530" s="9516"/>
      <c r="B530" s="6815"/>
      <c r="C530" s="538" t="s">
        <v>2470</v>
      </c>
      <c r="D530" s="6813" t="s">
        <v>1819</v>
      </c>
      <c r="E530" s="6815"/>
      <c r="F530" s="6817"/>
      <c r="G530" s="6817"/>
      <c r="H530" s="6817"/>
      <c r="I530" s="6817"/>
      <c r="J530" s="6833"/>
      <c r="K530" s="6848"/>
    </row>
    <row r="531" spans="1:11">
      <c r="A531" s="554"/>
      <c r="B531" s="6836"/>
      <c r="C531" s="529"/>
      <c r="D531" s="602"/>
      <c r="E531" s="605"/>
      <c r="F531" s="577"/>
      <c r="G531" s="577"/>
      <c r="H531" s="600"/>
      <c r="I531" s="577"/>
      <c r="J531" s="585">
        <v>1500</v>
      </c>
      <c r="K531" s="6848">
        <f>K529+J531</f>
        <v>35638230</v>
      </c>
    </row>
    <row r="532" spans="1:11">
      <c r="A532" s="9515"/>
      <c r="B532" s="6814"/>
      <c r="C532" s="556" t="s">
        <v>997</v>
      </c>
      <c r="D532" s="6978" t="s">
        <v>1312</v>
      </c>
      <c r="E532" s="6980" t="s">
        <v>1326</v>
      </c>
      <c r="F532" s="6982"/>
      <c r="G532" s="6984">
        <v>202500</v>
      </c>
      <c r="H532" s="534"/>
      <c r="I532" s="6982"/>
      <c r="J532" s="595"/>
      <c r="K532" s="6847">
        <f>K531-G532</f>
        <v>35435730</v>
      </c>
    </row>
    <row r="533" spans="1:11">
      <c r="A533" s="9516"/>
      <c r="B533" s="6815"/>
      <c r="C533" s="555" t="s">
        <v>1311</v>
      </c>
      <c r="D533" s="6979" t="s">
        <v>1313</v>
      </c>
      <c r="E533" s="6981"/>
      <c r="F533" s="6983"/>
      <c r="G533" s="6985"/>
      <c r="H533" s="515"/>
      <c r="I533" s="6983"/>
      <c r="J533" s="559"/>
      <c r="K533" s="6848"/>
    </row>
    <row r="534" spans="1:11">
      <c r="A534" s="554"/>
      <c r="B534" s="6836"/>
      <c r="C534" s="532"/>
      <c r="D534" s="576"/>
      <c r="E534" s="584"/>
      <c r="F534" s="600"/>
      <c r="G534" s="600"/>
      <c r="H534" s="600"/>
      <c r="I534" s="600"/>
      <c r="J534" s="604">
        <v>1800</v>
      </c>
      <c r="K534" s="6850">
        <f>K532+J534</f>
        <v>35437530</v>
      </c>
    </row>
    <row r="535" spans="1:11">
      <c r="A535" s="9515"/>
      <c r="B535" s="6814"/>
      <c r="C535" s="545" t="s">
        <v>1109</v>
      </c>
      <c r="D535" s="6991" t="s">
        <v>1745</v>
      </c>
      <c r="E535" s="974" t="s">
        <v>1746</v>
      </c>
      <c r="F535" s="6982"/>
      <c r="G535" s="6982">
        <v>502500</v>
      </c>
      <c r="H535" s="537"/>
      <c r="I535" s="9492"/>
      <c r="J535" s="595"/>
      <c r="K535" s="6847">
        <f>K534-G535</f>
        <v>34935030</v>
      </c>
    </row>
    <row r="536" spans="1:11">
      <c r="A536" s="9516"/>
      <c r="B536" s="6815"/>
      <c r="C536" s="538" t="s">
        <v>1501</v>
      </c>
      <c r="D536" s="6979" t="s">
        <v>38</v>
      </c>
      <c r="E536" s="6981"/>
      <c r="F536" s="6983"/>
      <c r="G536" s="6983"/>
      <c r="H536" s="515"/>
      <c r="I536" s="9493"/>
      <c r="J536" s="559"/>
      <c r="K536" s="6848"/>
    </row>
    <row r="537" spans="1:11">
      <c r="A537" s="554"/>
      <c r="B537" s="6836"/>
      <c r="C537" s="532"/>
      <c r="D537" s="576"/>
      <c r="E537" s="582"/>
      <c r="F537" s="577"/>
      <c r="G537" s="577"/>
      <c r="H537" s="600"/>
      <c r="I537" s="577"/>
      <c r="J537" s="604">
        <v>1800</v>
      </c>
      <c r="K537" s="6848">
        <f>K535+J537</f>
        <v>34936830</v>
      </c>
    </row>
    <row r="538" spans="1:11">
      <c r="A538" s="9515"/>
      <c r="B538" s="6814"/>
      <c r="C538" s="556" t="s">
        <v>781</v>
      </c>
      <c r="D538" s="485" t="s">
        <v>2445</v>
      </c>
      <c r="E538" s="6980"/>
      <c r="F538" s="9492"/>
      <c r="G538" s="9492"/>
      <c r="H538" s="9492"/>
      <c r="I538" s="9492">
        <v>15140</v>
      </c>
      <c r="J538" s="6988"/>
      <c r="K538" s="6847">
        <f>K537-I538</f>
        <v>34921690</v>
      </c>
    </row>
    <row r="539" spans="1:11">
      <c r="A539" s="9516"/>
      <c r="B539" s="6815"/>
      <c r="C539" s="555" t="s">
        <v>2443</v>
      </c>
      <c r="D539" s="486"/>
      <c r="E539" s="6981"/>
      <c r="F539" s="9493"/>
      <c r="G539" s="9493"/>
      <c r="H539" s="9493"/>
      <c r="I539" s="9493"/>
      <c r="J539" s="6989"/>
      <c r="K539" s="6848"/>
    </row>
    <row r="540" spans="1:11">
      <c r="A540" s="554"/>
      <c r="B540" s="6836"/>
      <c r="C540" s="532"/>
      <c r="D540" s="576"/>
      <c r="E540" s="582"/>
      <c r="F540" s="577"/>
      <c r="G540" s="577"/>
      <c r="H540" s="600"/>
      <c r="I540" s="577"/>
      <c r="J540" s="604">
        <v>1500</v>
      </c>
      <c r="K540" s="6848">
        <f>K538+J540</f>
        <v>34923190</v>
      </c>
    </row>
    <row r="541" spans="1:11">
      <c r="A541" s="9515"/>
      <c r="B541" s="6814"/>
      <c r="C541" s="556" t="s">
        <v>781</v>
      </c>
      <c r="D541" s="485" t="s">
        <v>2445</v>
      </c>
      <c r="E541" s="6980"/>
      <c r="F541" s="9492"/>
      <c r="G541" s="9492"/>
      <c r="H541" s="9492"/>
      <c r="I541" s="9492">
        <v>53140</v>
      </c>
      <c r="J541" s="6988"/>
      <c r="K541" s="6847">
        <f>K540-I541</f>
        <v>34870050</v>
      </c>
    </row>
    <row r="542" spans="1:11">
      <c r="A542" s="9516"/>
      <c r="B542" s="6815"/>
      <c r="C542" s="555" t="s">
        <v>2444</v>
      </c>
      <c r="D542" s="486"/>
      <c r="E542" s="6981"/>
      <c r="F542" s="9493"/>
      <c r="G542" s="9493"/>
      <c r="H542" s="9493"/>
      <c r="I542" s="9493"/>
      <c r="J542" s="6989"/>
      <c r="K542" s="6848"/>
    </row>
    <row r="543" spans="1:11">
      <c r="A543" s="554"/>
      <c r="B543" s="6836"/>
      <c r="C543" s="532"/>
      <c r="D543" s="576"/>
      <c r="E543" s="582"/>
      <c r="F543" s="577"/>
      <c r="G543" s="577"/>
      <c r="H543" s="600"/>
      <c r="I543" s="577"/>
      <c r="J543" s="604">
        <v>1500</v>
      </c>
      <c r="K543" s="6850">
        <f>K541+J543</f>
        <v>34871550</v>
      </c>
    </row>
    <row r="544" spans="1:11">
      <c r="A544" s="557"/>
      <c r="B544" s="6814"/>
      <c r="C544" s="556" t="s">
        <v>781</v>
      </c>
      <c r="D544" s="6812" t="s">
        <v>2472</v>
      </c>
      <c r="E544" s="1136" t="s">
        <v>2475</v>
      </c>
      <c r="F544" s="6816"/>
      <c r="G544" s="6816">
        <v>63390</v>
      </c>
      <c r="H544" s="537"/>
      <c r="I544" s="6816"/>
      <c r="J544" s="595"/>
      <c r="K544" s="6847">
        <f>K543-G544</f>
        <v>34808160</v>
      </c>
    </row>
    <row r="545" spans="1:11">
      <c r="A545" s="557"/>
      <c r="B545" s="6815"/>
      <c r="C545" s="555" t="s">
        <v>2471</v>
      </c>
      <c r="D545" s="6813" t="s">
        <v>2476</v>
      </c>
      <c r="E545" s="6830"/>
      <c r="F545" s="6817"/>
      <c r="G545" s="6817"/>
      <c r="H545" s="515"/>
      <c r="I545" s="6817"/>
      <c r="J545" s="595"/>
      <c r="K545" s="6848"/>
    </row>
    <row r="546" spans="1:11">
      <c r="A546" s="514"/>
      <c r="B546" s="6836"/>
      <c r="C546" s="532"/>
      <c r="D546" s="576"/>
      <c r="E546" s="582"/>
      <c r="F546" s="577"/>
      <c r="G546" s="577"/>
      <c r="H546" s="600"/>
      <c r="I546" s="577"/>
      <c r="J546" s="585">
        <v>1500</v>
      </c>
      <c r="K546" s="6848">
        <f>K544+J546</f>
        <v>34809660</v>
      </c>
    </row>
    <row r="547" spans="1:11">
      <c r="A547" s="557"/>
      <c r="B547" s="6814" t="s">
        <v>2474</v>
      </c>
      <c r="C547" s="550" t="s">
        <v>1110</v>
      </c>
      <c r="D547" s="7001" t="s">
        <v>1334</v>
      </c>
      <c r="E547" s="6999" t="s">
        <v>1348</v>
      </c>
      <c r="F547" s="534"/>
      <c r="G547" s="6997">
        <v>405000</v>
      </c>
      <c r="H547" s="534"/>
      <c r="I547" s="6997"/>
      <c r="J547" s="537"/>
      <c r="K547" s="1368">
        <f>K546-G547</f>
        <v>34404660</v>
      </c>
    </row>
    <row r="548" spans="1:11">
      <c r="A548" s="557"/>
      <c r="B548" s="6815"/>
      <c r="C548" s="551" t="s">
        <v>1333</v>
      </c>
      <c r="D548" s="7002" t="s">
        <v>918</v>
      </c>
      <c r="E548" s="7000"/>
      <c r="F548" s="537"/>
      <c r="G548" s="6998"/>
      <c r="H548" s="537"/>
      <c r="I548" s="6998"/>
      <c r="J548" s="537"/>
      <c r="K548" s="1368"/>
    </row>
    <row r="549" spans="1:11">
      <c r="A549" s="514"/>
      <c r="B549" s="6836"/>
      <c r="C549" s="1795"/>
      <c r="D549" s="576"/>
      <c r="E549" s="582"/>
      <c r="F549" s="586"/>
      <c r="G549" s="586"/>
      <c r="H549" s="586"/>
      <c r="I549" s="586"/>
      <c r="J549" s="585">
        <v>3600</v>
      </c>
      <c r="K549" s="1250">
        <f>K547+J549</f>
        <v>34408260</v>
      </c>
    </row>
    <row r="550" spans="1:11">
      <c r="A550" s="557"/>
      <c r="B550" s="6814"/>
      <c r="C550" s="474" t="s">
        <v>815</v>
      </c>
      <c r="D550" s="485" t="s">
        <v>1852</v>
      </c>
      <c r="E550" s="7005"/>
      <c r="F550" s="7007"/>
      <c r="G550" s="7007"/>
      <c r="H550" s="7012"/>
      <c r="I550" s="7007">
        <v>2884339</v>
      </c>
      <c r="J550" s="7010"/>
      <c r="K550" s="1368">
        <f>K549-I550</f>
        <v>31523921</v>
      </c>
    </row>
    <row r="551" spans="1:11">
      <c r="A551" s="557"/>
      <c r="B551" s="6815"/>
      <c r="C551" s="461" t="s">
        <v>1851</v>
      </c>
      <c r="D551" s="486"/>
      <c r="E551" s="7006"/>
      <c r="F551" s="7008"/>
      <c r="G551" s="7008"/>
      <c r="H551" s="7013"/>
      <c r="I551" s="7008"/>
      <c r="J551" s="7011"/>
      <c r="K551" s="1368"/>
    </row>
    <row r="552" spans="1:11">
      <c r="A552" s="514"/>
      <c r="B552" s="6836"/>
      <c r="C552" s="532"/>
      <c r="D552" s="602"/>
      <c r="E552" s="605"/>
      <c r="F552" s="577"/>
      <c r="G552" s="577"/>
      <c r="H552" s="600"/>
      <c r="I552" s="577"/>
      <c r="J552" s="604">
        <v>1800</v>
      </c>
      <c r="K552" s="1250">
        <f>K550+J552</f>
        <v>31525721</v>
      </c>
    </row>
    <row r="553" spans="1:11">
      <c r="A553" s="557"/>
      <c r="B553" s="6814"/>
      <c r="C553" s="474" t="s">
        <v>815</v>
      </c>
      <c r="D553" s="485" t="s">
        <v>1852</v>
      </c>
      <c r="E553" s="7005"/>
      <c r="F553" s="7007"/>
      <c r="G553" s="7007"/>
      <c r="H553" s="7012"/>
      <c r="I553" s="7007">
        <v>919674</v>
      </c>
      <c r="J553" s="7010"/>
      <c r="K553" s="1368">
        <f>K552-I553</f>
        <v>30606047</v>
      </c>
    </row>
    <row r="554" spans="1:11">
      <c r="A554" s="557"/>
      <c r="B554" s="6815"/>
      <c r="C554" s="461" t="s">
        <v>1854</v>
      </c>
      <c r="D554" s="486"/>
      <c r="E554" s="7006"/>
      <c r="F554" s="7008"/>
      <c r="G554" s="7008"/>
      <c r="H554" s="7013"/>
      <c r="I554" s="7008"/>
      <c r="J554" s="7011"/>
      <c r="K554" s="1368"/>
    </row>
    <row r="555" spans="1:11">
      <c r="A555" s="514"/>
      <c r="B555" s="6836"/>
      <c r="C555" s="532"/>
      <c r="D555" s="602"/>
      <c r="E555" s="605"/>
      <c r="F555" s="577"/>
      <c r="G555" s="577"/>
      <c r="H555" s="600"/>
      <c r="I555" s="577"/>
      <c r="J555" s="604">
        <v>1800</v>
      </c>
      <c r="K555" s="1250">
        <f>K553+J555</f>
        <v>30607847</v>
      </c>
    </row>
    <row r="556" spans="1:11">
      <c r="A556" s="557"/>
      <c r="B556" s="6814"/>
      <c r="C556" s="474" t="s">
        <v>815</v>
      </c>
      <c r="D556" s="485" t="s">
        <v>1852</v>
      </c>
      <c r="E556" s="7005"/>
      <c r="F556" s="7007"/>
      <c r="G556" s="7007"/>
      <c r="H556" s="7012"/>
      <c r="I556" s="7007">
        <v>5166312</v>
      </c>
      <c r="J556" s="7010"/>
      <c r="K556" s="1368">
        <f>K555-I556</f>
        <v>25441535</v>
      </c>
    </row>
    <row r="557" spans="1:11">
      <c r="A557" s="557"/>
      <c r="B557" s="6815"/>
      <c r="C557" s="461" t="s">
        <v>1855</v>
      </c>
      <c r="D557" s="486"/>
      <c r="E557" s="7006"/>
      <c r="F557" s="7008"/>
      <c r="G557" s="7008"/>
      <c r="H557" s="7013"/>
      <c r="I557" s="7008"/>
      <c r="J557" s="7011"/>
      <c r="K557" s="1368"/>
    </row>
    <row r="558" spans="1:11">
      <c r="A558" s="514"/>
      <c r="B558" s="6836"/>
      <c r="C558" s="532"/>
      <c r="D558" s="602"/>
      <c r="E558" s="605"/>
      <c r="F558" s="577"/>
      <c r="G558" s="577"/>
      <c r="H558" s="600"/>
      <c r="I558" s="577"/>
      <c r="J558" s="604">
        <v>1800</v>
      </c>
      <c r="K558" s="1250">
        <f>K556+J558</f>
        <v>25443335</v>
      </c>
    </row>
    <row r="559" spans="1:11">
      <c r="A559" s="557"/>
      <c r="B559" s="6814"/>
      <c r="C559" s="474" t="s">
        <v>815</v>
      </c>
      <c r="D559" s="485" t="s">
        <v>1852</v>
      </c>
      <c r="E559" s="7005"/>
      <c r="F559" s="7007"/>
      <c r="G559" s="7007"/>
      <c r="H559" s="7012"/>
      <c r="I559" s="7007">
        <v>284400</v>
      </c>
      <c r="J559" s="7010"/>
      <c r="K559" s="1368">
        <f>K558-I559</f>
        <v>25158935</v>
      </c>
    </row>
    <row r="560" spans="1:11">
      <c r="A560" s="557"/>
      <c r="B560" s="6815"/>
      <c r="C560" s="461" t="s">
        <v>1856</v>
      </c>
      <c r="D560" s="486"/>
      <c r="E560" s="7006"/>
      <c r="F560" s="7008"/>
      <c r="G560" s="7008"/>
      <c r="H560" s="7013"/>
      <c r="I560" s="7008"/>
      <c r="J560" s="7011"/>
      <c r="K560" s="1368"/>
    </row>
    <row r="561" spans="1:11">
      <c r="A561" s="514"/>
      <c r="B561" s="6836"/>
      <c r="C561" s="532"/>
      <c r="D561" s="602"/>
      <c r="E561" s="605"/>
      <c r="F561" s="577"/>
      <c r="G561" s="577"/>
      <c r="H561" s="600"/>
      <c r="I561" s="577"/>
      <c r="J561" s="604">
        <v>1800</v>
      </c>
      <c r="K561" s="1250">
        <f>K559+J561</f>
        <v>25160735</v>
      </c>
    </row>
    <row r="562" spans="1:11">
      <c r="A562" s="557"/>
      <c r="B562" s="6814"/>
      <c r="C562" s="474" t="s">
        <v>815</v>
      </c>
      <c r="D562" s="485" t="s">
        <v>1852</v>
      </c>
      <c r="E562" s="7005"/>
      <c r="F562" s="7007"/>
      <c r="G562" s="7007"/>
      <c r="H562" s="7012"/>
      <c r="I562" s="7007">
        <v>652300</v>
      </c>
      <c r="J562" s="7010"/>
      <c r="K562" s="1368">
        <f>K561-I562</f>
        <v>24508435</v>
      </c>
    </row>
    <row r="563" spans="1:11">
      <c r="A563" s="557"/>
      <c r="B563" s="6815"/>
      <c r="C563" s="461" t="s">
        <v>1857</v>
      </c>
      <c r="D563" s="486"/>
      <c r="E563" s="7006"/>
      <c r="F563" s="7008"/>
      <c r="G563" s="7008"/>
      <c r="H563" s="7013"/>
      <c r="I563" s="7008"/>
      <c r="J563" s="7011"/>
      <c r="K563" s="1368"/>
    </row>
    <row r="564" spans="1:11">
      <c r="A564" s="514"/>
      <c r="B564" s="6822"/>
      <c r="C564" s="532"/>
      <c r="D564" s="602"/>
      <c r="E564" s="605"/>
      <c r="F564" s="577"/>
      <c r="G564" s="577"/>
      <c r="H564" s="600"/>
      <c r="I564" s="577"/>
      <c r="J564" s="604">
        <v>1800</v>
      </c>
      <c r="K564" s="1250">
        <f>K562+J564</f>
        <v>24510235</v>
      </c>
    </row>
    <row r="565" spans="1:11">
      <c r="A565" s="557"/>
      <c r="B565" s="6836"/>
      <c r="C565" s="474" t="s">
        <v>815</v>
      </c>
      <c r="D565" s="485" t="s">
        <v>1852</v>
      </c>
      <c r="E565" s="7005"/>
      <c r="F565" s="7007"/>
      <c r="G565" s="7007"/>
      <c r="H565" s="7012"/>
      <c r="I565" s="7007">
        <v>2042151</v>
      </c>
      <c r="J565" s="7010"/>
      <c r="K565" s="1368">
        <f>K564-I565</f>
        <v>22468084</v>
      </c>
    </row>
    <row r="566" spans="1:11">
      <c r="A566" s="557"/>
      <c r="B566" s="6836"/>
      <c r="C566" s="461" t="s">
        <v>1853</v>
      </c>
      <c r="D566" s="486"/>
      <c r="E566" s="7006"/>
      <c r="F566" s="7008"/>
      <c r="G566" s="7008"/>
      <c r="H566" s="7013"/>
      <c r="I566" s="7008"/>
      <c r="J566" s="7011"/>
      <c r="K566" s="1368"/>
    </row>
    <row r="567" spans="1:11">
      <c r="A567" s="514"/>
      <c r="B567" s="6822"/>
      <c r="C567" s="532"/>
      <c r="D567" s="602"/>
      <c r="E567" s="605"/>
      <c r="F567" s="577"/>
      <c r="G567" s="577"/>
      <c r="H567" s="600"/>
      <c r="I567" s="577"/>
      <c r="J567" s="604">
        <v>1800</v>
      </c>
      <c r="K567" s="1250">
        <f>K565+J567</f>
        <v>22469884</v>
      </c>
    </row>
    <row r="568" spans="1:11">
      <c r="A568" s="557"/>
      <c r="B568" s="6836"/>
      <c r="C568" s="556" t="s">
        <v>869</v>
      </c>
      <c r="D568" s="7003" t="s">
        <v>1845</v>
      </c>
      <c r="E568" s="1136"/>
      <c r="F568" s="7007"/>
      <c r="G568" s="7007"/>
      <c r="H568" s="537"/>
      <c r="I568" s="7007">
        <v>74095</v>
      </c>
      <c r="J568" s="595"/>
      <c r="K568" s="6849">
        <f>K567-I568</f>
        <v>22395789</v>
      </c>
    </row>
    <row r="569" spans="1:11">
      <c r="A569" s="557"/>
      <c r="B569" s="6836"/>
      <c r="C569" s="555" t="s">
        <v>1872</v>
      </c>
      <c r="D569" s="7004"/>
      <c r="E569" s="7009"/>
      <c r="F569" s="7008"/>
      <c r="G569" s="7008"/>
      <c r="H569" s="515"/>
      <c r="I569" s="7008"/>
      <c r="J569" s="559"/>
      <c r="K569" s="1368"/>
    </row>
    <row r="570" spans="1:11">
      <c r="A570" s="514"/>
      <c r="B570" s="6822"/>
      <c r="C570" s="532"/>
      <c r="D570" s="576"/>
      <c r="E570" s="582"/>
      <c r="F570" s="577"/>
      <c r="G570" s="577"/>
      <c r="H570" s="600"/>
      <c r="I570" s="577"/>
      <c r="J570" s="585">
        <v>1650</v>
      </c>
      <c r="K570" s="1250">
        <f>K568+J570</f>
        <v>22397439</v>
      </c>
    </row>
    <row r="571" spans="1:11">
      <c r="A571" s="557"/>
      <c r="B571" s="6836"/>
      <c r="C571" s="556" t="s">
        <v>869</v>
      </c>
      <c r="D571" s="7003" t="s">
        <v>1845</v>
      </c>
      <c r="E571" s="1136"/>
      <c r="F571" s="7007"/>
      <c r="G571" s="7007"/>
      <c r="H571" s="537"/>
      <c r="I571" s="7007">
        <v>142070</v>
      </c>
      <c r="J571" s="595"/>
      <c r="K571" s="1368">
        <f>K570-I571</f>
        <v>22255369</v>
      </c>
    </row>
    <row r="572" spans="1:11">
      <c r="A572" s="557"/>
      <c r="B572" s="6836"/>
      <c r="C572" s="555" t="s">
        <v>2311</v>
      </c>
      <c r="D572" s="7004"/>
      <c r="E572" s="7009"/>
      <c r="F572" s="7008"/>
      <c r="G572" s="7008"/>
      <c r="H572" s="515"/>
      <c r="I572" s="7008"/>
      <c r="J572" s="559"/>
      <c r="K572" s="1368"/>
    </row>
    <row r="573" spans="1:11">
      <c r="A573" s="514"/>
      <c r="B573" s="6822"/>
      <c r="C573" s="532"/>
      <c r="D573" s="576"/>
      <c r="E573" s="582"/>
      <c r="F573" s="577"/>
      <c r="G573" s="577"/>
      <c r="H573" s="600"/>
      <c r="I573" s="577"/>
      <c r="J573" s="585">
        <v>1650</v>
      </c>
      <c r="K573" s="1250">
        <f>K571+J573</f>
        <v>22257019</v>
      </c>
    </row>
    <row r="574" spans="1:11">
      <c r="A574" s="557"/>
      <c r="B574" s="6836"/>
      <c r="C574" s="556" t="s">
        <v>869</v>
      </c>
      <c r="D574" s="7003" t="s">
        <v>1845</v>
      </c>
      <c r="E574" s="1136"/>
      <c r="F574" s="7007"/>
      <c r="G574" s="7007"/>
      <c r="H574" s="537"/>
      <c r="I574" s="7007">
        <v>59210</v>
      </c>
      <c r="J574" s="595"/>
      <c r="K574" s="1368">
        <f>K573-I574</f>
        <v>22197809</v>
      </c>
    </row>
    <row r="575" spans="1:11">
      <c r="A575" s="557"/>
      <c r="B575" s="6836"/>
      <c r="C575" s="555" t="s">
        <v>2312</v>
      </c>
      <c r="D575" s="7004"/>
      <c r="E575" s="7009"/>
      <c r="F575" s="7008"/>
      <c r="G575" s="7008"/>
      <c r="H575" s="515"/>
      <c r="I575" s="7008"/>
      <c r="J575" s="559"/>
      <c r="K575" s="1368"/>
    </row>
    <row r="576" spans="1:11">
      <c r="A576" s="514"/>
      <c r="B576" s="6822"/>
      <c r="C576" s="532"/>
      <c r="D576" s="576"/>
      <c r="E576" s="582"/>
      <c r="F576" s="577"/>
      <c r="G576" s="577"/>
      <c r="H576" s="600"/>
      <c r="I576" s="577"/>
      <c r="J576" s="585">
        <v>1650</v>
      </c>
      <c r="K576" s="1250">
        <f>K574+J576</f>
        <v>22199459</v>
      </c>
    </row>
    <row r="577" spans="1:11">
      <c r="A577" s="557"/>
      <c r="B577" s="6814" t="s">
        <v>2477</v>
      </c>
      <c r="C577" s="556" t="s">
        <v>796</v>
      </c>
      <c r="D577" s="7018" t="s">
        <v>955</v>
      </c>
      <c r="E577" s="7016" t="s">
        <v>1232</v>
      </c>
      <c r="F577" s="7014"/>
      <c r="G577" s="7014"/>
      <c r="H577" s="7014"/>
      <c r="I577" s="7014">
        <v>41300</v>
      </c>
      <c r="J577" s="7025"/>
      <c r="K577" s="1368">
        <f>K576-I577</f>
        <v>22158159</v>
      </c>
    </row>
    <row r="578" spans="1:11">
      <c r="A578" s="557"/>
      <c r="B578" s="6814"/>
      <c r="C578" s="477" t="s">
        <v>1187</v>
      </c>
      <c r="D578" s="7019" t="s">
        <v>956</v>
      </c>
      <c r="E578" s="7017"/>
      <c r="F578" s="7015"/>
      <c r="G578" s="7015"/>
      <c r="H578" s="7015"/>
      <c r="I578" s="7015"/>
      <c r="J578" s="7026"/>
      <c r="K578" s="1368"/>
    </row>
    <row r="579" spans="1:11">
      <c r="A579" s="514"/>
      <c r="B579" s="6814"/>
      <c r="C579" s="532"/>
      <c r="D579" s="576"/>
      <c r="E579" s="582"/>
      <c r="F579" s="577"/>
      <c r="G579" s="577"/>
      <c r="H579" s="600"/>
      <c r="I579" s="577"/>
      <c r="J579" s="604">
        <v>750</v>
      </c>
      <c r="K579" s="1250">
        <f>K577+J579</f>
        <v>22158909</v>
      </c>
    </row>
    <row r="580" spans="1:11">
      <c r="A580" s="557"/>
      <c r="B580" s="6814"/>
      <c r="C580" s="556" t="s">
        <v>796</v>
      </c>
      <c r="D580" s="7018" t="s">
        <v>955</v>
      </c>
      <c r="E580" s="7016" t="s">
        <v>1232</v>
      </c>
      <c r="F580" s="7014"/>
      <c r="G580" s="7014"/>
      <c r="H580" s="7014"/>
      <c r="I580" s="7014">
        <v>41300</v>
      </c>
      <c r="J580" s="7025"/>
      <c r="K580" s="1368">
        <f>K579-I580</f>
        <v>22117609</v>
      </c>
    </row>
    <row r="581" spans="1:11">
      <c r="A581" s="557"/>
      <c r="B581" s="6815"/>
      <c r="C581" s="477" t="s">
        <v>2260</v>
      </c>
      <c r="D581" s="7019" t="s">
        <v>956</v>
      </c>
      <c r="E581" s="7017"/>
      <c r="F581" s="7015"/>
      <c r="G581" s="7015"/>
      <c r="H581" s="7015"/>
      <c r="I581" s="7015"/>
      <c r="J581" s="7026"/>
      <c r="K581" s="1368"/>
    </row>
    <row r="582" spans="1:11">
      <c r="A582" s="514"/>
      <c r="B582" s="6836"/>
      <c r="C582" s="532"/>
      <c r="D582" s="576"/>
      <c r="E582" s="582"/>
      <c r="F582" s="577"/>
      <c r="G582" s="577"/>
      <c r="H582" s="600"/>
      <c r="I582" s="577"/>
      <c r="J582" s="604">
        <v>750</v>
      </c>
      <c r="K582" s="1250">
        <f>K580+J582</f>
        <v>22118359</v>
      </c>
    </row>
    <row r="583" spans="1:11">
      <c r="A583" s="557"/>
      <c r="B583" s="6814"/>
      <c r="C583" s="556" t="s">
        <v>1109</v>
      </c>
      <c r="D583" s="7018" t="s">
        <v>1112</v>
      </c>
      <c r="E583" s="974" t="s">
        <v>1114</v>
      </c>
      <c r="F583" s="7014"/>
      <c r="G583" s="7014">
        <v>502500</v>
      </c>
      <c r="H583" s="537"/>
      <c r="I583" s="1975"/>
      <c r="J583" s="595"/>
      <c r="K583" s="1368">
        <f>K582-G583</f>
        <v>21615859</v>
      </c>
    </row>
    <row r="584" spans="1:11">
      <c r="A584" s="557"/>
      <c r="B584" s="6815"/>
      <c r="C584" s="555" t="s">
        <v>1111</v>
      </c>
      <c r="D584" s="7019" t="s">
        <v>1113</v>
      </c>
      <c r="E584" s="7024"/>
      <c r="F584" s="7015"/>
      <c r="G584" s="7015"/>
      <c r="H584" s="515"/>
      <c r="I584" s="1976"/>
      <c r="J584" s="595"/>
      <c r="K584" s="1368"/>
    </row>
    <row r="585" spans="1:11">
      <c r="A585" s="514"/>
      <c r="B585" s="6836"/>
      <c r="C585" s="532"/>
      <c r="D585" s="576"/>
      <c r="E585" s="582"/>
      <c r="F585" s="575"/>
      <c r="G585" s="575"/>
      <c r="H585" s="586"/>
      <c r="I585" s="2196"/>
      <c r="J585" s="585">
        <v>1800</v>
      </c>
      <c r="K585" s="1250">
        <f>K583+J585</f>
        <v>21617659</v>
      </c>
    </row>
    <row r="586" spans="1:11">
      <c r="A586" s="557"/>
      <c r="B586" s="6814"/>
      <c r="C586" s="545" t="s">
        <v>1109</v>
      </c>
      <c r="D586" s="7018" t="s">
        <v>1584</v>
      </c>
      <c r="E586" s="974" t="s">
        <v>56</v>
      </c>
      <c r="F586" s="7014"/>
      <c r="G586" s="7014">
        <v>502500</v>
      </c>
      <c r="H586" s="7014"/>
      <c r="I586" s="7014"/>
      <c r="J586" s="7025"/>
      <c r="K586" s="1368">
        <f>K585-G586</f>
        <v>21115159</v>
      </c>
    </row>
    <row r="587" spans="1:11">
      <c r="A587" s="557"/>
      <c r="B587" s="6815"/>
      <c r="C587" s="555" t="s">
        <v>1583</v>
      </c>
      <c r="D587" s="7019" t="s">
        <v>1384</v>
      </c>
      <c r="E587" s="7024"/>
      <c r="F587" s="7015"/>
      <c r="G587" s="7015"/>
      <c r="H587" s="7015"/>
      <c r="I587" s="7015"/>
      <c r="J587" s="7026"/>
      <c r="K587" s="1368"/>
    </row>
    <row r="588" spans="1:11">
      <c r="A588" s="2497"/>
      <c r="B588" s="6822"/>
      <c r="C588" s="532"/>
      <c r="D588" s="576"/>
      <c r="E588" s="582"/>
      <c r="F588" s="575"/>
      <c r="G588" s="575"/>
      <c r="H588" s="586"/>
      <c r="I588" s="575"/>
      <c r="J588" s="585">
        <v>1800</v>
      </c>
      <c r="K588" s="1250">
        <f>K586+J588</f>
        <v>21116959</v>
      </c>
    </row>
    <row r="589" spans="1:11">
      <c r="A589" s="557"/>
      <c r="B589" s="6836"/>
      <c r="C589" s="556" t="s">
        <v>1710</v>
      </c>
      <c r="D589" s="7018" t="s">
        <v>2231</v>
      </c>
      <c r="E589" s="1136"/>
      <c r="F589" s="7014"/>
      <c r="G589" s="7022"/>
      <c r="H589" s="7014"/>
      <c r="I589" s="7014">
        <v>28390</v>
      </c>
      <c r="J589" s="7025"/>
      <c r="K589" s="1368">
        <f>K588-I589</f>
        <v>21088569</v>
      </c>
    </row>
    <row r="590" spans="1:11">
      <c r="A590" s="557"/>
      <c r="B590" s="6836"/>
      <c r="C590" s="555" t="s">
        <v>2170</v>
      </c>
      <c r="D590" s="7019"/>
      <c r="E590" s="7024"/>
      <c r="F590" s="7015"/>
      <c r="G590" s="7023"/>
      <c r="H590" s="7015"/>
      <c r="I590" s="7015"/>
      <c r="J590" s="7026"/>
      <c r="K590" s="1368"/>
    </row>
    <row r="591" spans="1:11">
      <c r="A591" s="2497"/>
      <c r="B591" s="6822"/>
      <c r="C591" s="532"/>
      <c r="D591" s="576"/>
      <c r="E591" s="582"/>
      <c r="F591" s="577"/>
      <c r="G591" s="577"/>
      <c r="H591" s="600"/>
      <c r="I591" s="577"/>
      <c r="J591" s="604">
        <v>1500</v>
      </c>
      <c r="K591" s="1250">
        <f>K589+J591</f>
        <v>21090069</v>
      </c>
    </row>
    <row r="592" spans="1:11">
      <c r="A592" s="557"/>
      <c r="B592" s="6836"/>
      <c r="C592" s="556" t="s">
        <v>864</v>
      </c>
      <c r="D592" s="7018" t="s">
        <v>983</v>
      </c>
      <c r="E592" s="7020" t="s">
        <v>262</v>
      </c>
      <c r="F592" s="7014"/>
      <c r="G592" s="7022">
        <v>102500</v>
      </c>
      <c r="H592" s="534"/>
      <c r="I592" s="7014"/>
      <c r="J592" s="595"/>
      <c r="K592" s="1368">
        <f>K591-G592</f>
        <v>20987569</v>
      </c>
    </row>
    <row r="593" spans="1:11">
      <c r="A593" s="557"/>
      <c r="B593" s="6836"/>
      <c r="C593" s="555" t="s">
        <v>1581</v>
      </c>
      <c r="D593" s="7019" t="s">
        <v>38</v>
      </c>
      <c r="E593" s="7021"/>
      <c r="F593" s="7015"/>
      <c r="G593" s="7023"/>
      <c r="H593" s="515"/>
      <c r="I593" s="7015"/>
      <c r="J593" s="559"/>
      <c r="K593" s="1368"/>
    </row>
    <row r="594" spans="1:11">
      <c r="A594" s="2497"/>
      <c r="B594" s="6822"/>
      <c r="C594" s="532"/>
      <c r="D594" s="576"/>
      <c r="E594" s="584"/>
      <c r="F594" s="600"/>
      <c r="G594" s="600"/>
      <c r="H594" s="600"/>
      <c r="I594" s="600"/>
      <c r="J594" s="604">
        <v>1800</v>
      </c>
      <c r="K594" s="1250">
        <f>K592+J594</f>
        <v>20989369</v>
      </c>
    </row>
    <row r="595" spans="1:11">
      <c r="A595" s="557"/>
      <c r="B595" s="6836" t="s">
        <v>2478</v>
      </c>
      <c r="C595" s="556" t="s">
        <v>880</v>
      </c>
      <c r="D595" s="7027" t="s">
        <v>1312</v>
      </c>
      <c r="E595" s="7029" t="s">
        <v>1326</v>
      </c>
      <c r="F595" s="7031"/>
      <c r="G595" s="7033">
        <v>1002500</v>
      </c>
      <c r="H595" s="534"/>
      <c r="I595" s="7031"/>
      <c r="J595" s="595"/>
      <c r="K595" s="1368">
        <f>K594-G595</f>
        <v>19986869</v>
      </c>
    </row>
    <row r="596" spans="1:11">
      <c r="A596" s="557"/>
      <c r="B596" s="6836"/>
      <c r="C596" s="555" t="s">
        <v>1311</v>
      </c>
      <c r="D596" s="7028" t="s">
        <v>1313</v>
      </c>
      <c r="E596" s="7030"/>
      <c r="F596" s="7032"/>
      <c r="G596" s="7034"/>
      <c r="H596" s="515"/>
      <c r="I596" s="7032"/>
      <c r="J596" s="559"/>
      <c r="K596" s="1368"/>
    </row>
    <row r="597" spans="1:11">
      <c r="A597" s="2497"/>
      <c r="B597" s="6822"/>
      <c r="C597" s="532"/>
      <c r="D597" s="576"/>
      <c r="E597" s="584"/>
      <c r="F597" s="600"/>
      <c r="G597" s="600"/>
      <c r="H597" s="600"/>
      <c r="I597" s="600"/>
      <c r="J597" s="604">
        <v>1800</v>
      </c>
      <c r="K597" s="1250">
        <f>K595+J597</f>
        <v>19988669</v>
      </c>
    </row>
    <row r="598" spans="1:11">
      <c r="A598" s="557"/>
      <c r="B598" s="6836"/>
      <c r="C598" s="556" t="s">
        <v>781</v>
      </c>
      <c r="D598" s="485" t="s">
        <v>1859</v>
      </c>
      <c r="E598" s="7037"/>
      <c r="F598" s="9492"/>
      <c r="G598" s="9492"/>
      <c r="H598" s="9492"/>
      <c r="I598" s="9492">
        <v>62640</v>
      </c>
      <c r="J598" s="7044"/>
      <c r="K598" s="1368">
        <f>K597-I598</f>
        <v>19926029</v>
      </c>
    </row>
    <row r="599" spans="1:11">
      <c r="A599" s="557"/>
      <c r="B599" s="6836"/>
      <c r="C599" s="555" t="s">
        <v>1208</v>
      </c>
      <c r="D599" s="486" t="s">
        <v>814</v>
      </c>
      <c r="E599" s="7038"/>
      <c r="F599" s="9493"/>
      <c r="G599" s="9493"/>
      <c r="H599" s="9493"/>
      <c r="I599" s="9493"/>
      <c r="J599" s="7045"/>
      <c r="K599" s="1368"/>
    </row>
    <row r="600" spans="1:11">
      <c r="A600" s="2497"/>
      <c r="B600" s="6822"/>
      <c r="C600" s="532"/>
      <c r="D600" s="576"/>
      <c r="E600" s="582"/>
      <c r="F600" s="577"/>
      <c r="G600" s="577"/>
      <c r="H600" s="600"/>
      <c r="I600" s="577"/>
      <c r="J600" s="604">
        <v>1500</v>
      </c>
      <c r="K600" s="1250">
        <f>K598+J600</f>
        <v>19927529</v>
      </c>
    </row>
    <row r="601" spans="1:11">
      <c r="A601" s="557"/>
      <c r="B601" s="6836"/>
      <c r="C601" s="556" t="s">
        <v>1710</v>
      </c>
      <c r="D601" s="7039"/>
      <c r="E601" s="1136"/>
      <c r="F601" s="7035"/>
      <c r="G601" s="7041"/>
      <c r="H601" s="7035"/>
      <c r="I601" s="7035">
        <v>185640</v>
      </c>
      <c r="J601" s="7044"/>
      <c r="K601" s="1368">
        <f>K600-I601</f>
        <v>19741889</v>
      </c>
    </row>
    <row r="602" spans="1:11">
      <c r="A602" s="557"/>
      <c r="B602" s="6836"/>
      <c r="C602" s="555" t="s">
        <v>2449</v>
      </c>
      <c r="D602" s="7040"/>
      <c r="E602" s="7043"/>
      <c r="F602" s="7036"/>
      <c r="G602" s="7042"/>
      <c r="H602" s="7036"/>
      <c r="I602" s="7036"/>
      <c r="J602" s="7045"/>
      <c r="K602" s="1368"/>
    </row>
    <row r="603" spans="1:11">
      <c r="A603" s="2497"/>
      <c r="B603" s="6822"/>
      <c r="C603" s="532"/>
      <c r="D603" s="576"/>
      <c r="E603" s="582"/>
      <c r="F603" s="577"/>
      <c r="G603" s="577"/>
      <c r="H603" s="600"/>
      <c r="I603" s="577"/>
      <c r="J603" s="604">
        <v>1500</v>
      </c>
      <c r="K603" s="1250">
        <f>K601+J603</f>
        <v>19743389</v>
      </c>
    </row>
    <row r="604" spans="1:11">
      <c r="A604" s="557"/>
      <c r="B604" s="6836"/>
      <c r="C604" s="556" t="s">
        <v>1710</v>
      </c>
      <c r="D604" s="7039"/>
      <c r="E604" s="1136"/>
      <c r="F604" s="7035"/>
      <c r="G604" s="7041"/>
      <c r="H604" s="7035"/>
      <c r="I604" s="7035">
        <v>31140</v>
      </c>
      <c r="J604" s="7044"/>
      <c r="K604" s="1368">
        <f>K603-I604</f>
        <v>19712249</v>
      </c>
    </row>
    <row r="605" spans="1:11">
      <c r="A605" s="557"/>
      <c r="B605" s="6836"/>
      <c r="C605" s="555" t="s">
        <v>2450</v>
      </c>
      <c r="D605" s="7040"/>
      <c r="E605" s="7043"/>
      <c r="F605" s="7036"/>
      <c r="G605" s="7042"/>
      <c r="H605" s="7036"/>
      <c r="I605" s="7036"/>
      <c r="J605" s="7045"/>
      <c r="K605" s="1368"/>
    </row>
    <row r="606" spans="1:11">
      <c r="A606" s="514"/>
      <c r="B606" s="6822"/>
      <c r="C606" s="532"/>
      <c r="D606" s="576"/>
      <c r="E606" s="582"/>
      <c r="F606" s="577"/>
      <c r="G606" s="577"/>
      <c r="H606" s="600"/>
      <c r="I606" s="577"/>
      <c r="J606" s="604">
        <v>1500</v>
      </c>
      <c r="K606" s="1250">
        <f>K604+J606</f>
        <v>19713749</v>
      </c>
    </row>
    <row r="607" spans="1:11">
      <c r="A607" s="557"/>
      <c r="B607" s="6836" t="s">
        <v>2479</v>
      </c>
      <c r="C607" s="474" t="s">
        <v>815</v>
      </c>
      <c r="D607" s="7050" t="s">
        <v>848</v>
      </c>
      <c r="E607" s="7048" t="s">
        <v>52</v>
      </c>
      <c r="F607" s="7052"/>
      <c r="G607" s="7052">
        <v>466883</v>
      </c>
      <c r="H607" s="537"/>
      <c r="I607" s="7046"/>
      <c r="J607" s="595"/>
      <c r="K607" s="1368">
        <f>K606-G607</f>
        <v>19246866</v>
      </c>
    </row>
    <row r="608" spans="1:11">
      <c r="A608" s="557"/>
      <c r="B608" s="6836"/>
      <c r="C608" s="477" t="s">
        <v>847</v>
      </c>
      <c r="D608" s="7051" t="s">
        <v>51</v>
      </c>
      <c r="E608" s="7049"/>
      <c r="F608" s="7053"/>
      <c r="G608" s="7053"/>
      <c r="H608" s="515"/>
      <c r="I608" s="7047"/>
      <c r="J608" s="559"/>
      <c r="K608" s="1368"/>
    </row>
    <row r="609" spans="1:11">
      <c r="A609" s="514"/>
      <c r="B609" s="6822"/>
      <c r="C609" s="532"/>
      <c r="D609" s="2499"/>
      <c r="E609" s="582"/>
      <c r="F609" s="586"/>
      <c r="G609" s="586"/>
      <c r="H609" s="586"/>
      <c r="I609" s="586"/>
      <c r="J609" s="585">
        <v>1800</v>
      </c>
      <c r="K609" s="1250">
        <f>K607+J609</f>
        <v>19248666</v>
      </c>
    </row>
    <row r="610" spans="1:11">
      <c r="A610" s="557"/>
      <c r="B610" s="6836" t="s">
        <v>2480</v>
      </c>
      <c r="C610" s="517" t="s">
        <v>1109</v>
      </c>
      <c r="D610" s="7058" t="s">
        <v>1831</v>
      </c>
      <c r="E610" s="7064" t="s">
        <v>717</v>
      </c>
      <c r="F610" s="7054"/>
      <c r="G610" s="7054">
        <v>502500</v>
      </c>
      <c r="H610" s="7054"/>
      <c r="I610" s="7054"/>
      <c r="J610" s="7062"/>
      <c r="K610" s="1368">
        <f>K609-G610</f>
        <v>18746166</v>
      </c>
    </row>
    <row r="611" spans="1:11">
      <c r="A611" s="557"/>
      <c r="B611" s="6836"/>
      <c r="C611" s="477" t="s">
        <v>1179</v>
      </c>
      <c r="D611" s="7059" t="s">
        <v>250</v>
      </c>
      <c r="E611" s="7065"/>
      <c r="F611" s="7055"/>
      <c r="G611" s="7055"/>
      <c r="H611" s="7055"/>
      <c r="I611" s="7055"/>
      <c r="J611" s="7063"/>
      <c r="K611" s="1368"/>
    </row>
    <row r="612" spans="1:11">
      <c r="A612" s="514"/>
      <c r="B612" s="6822"/>
      <c r="C612" s="1795"/>
      <c r="D612" s="576"/>
      <c r="E612" s="582"/>
      <c r="F612" s="577"/>
      <c r="G612" s="577"/>
      <c r="H612" s="600"/>
      <c r="I612" s="577"/>
      <c r="J612" s="604">
        <v>1800</v>
      </c>
      <c r="K612" s="1250">
        <f>K610+J612</f>
        <v>18747966</v>
      </c>
    </row>
    <row r="613" spans="1:11">
      <c r="A613" s="557"/>
      <c r="B613" s="6836"/>
      <c r="C613" s="5276" t="s">
        <v>864</v>
      </c>
      <c r="D613" s="7058" t="s">
        <v>743</v>
      </c>
      <c r="E613" s="7056" t="s">
        <v>1177</v>
      </c>
      <c r="F613" s="7054"/>
      <c r="G613" s="7060">
        <v>102500</v>
      </c>
      <c r="H613" s="7054"/>
      <c r="I613" s="7054"/>
      <c r="J613" s="7062"/>
      <c r="K613" s="1368">
        <f>K612-G613</f>
        <v>18645466</v>
      </c>
    </row>
    <row r="614" spans="1:11">
      <c r="A614" s="557"/>
      <c r="B614" s="6836"/>
      <c r="C614" s="1542" t="s">
        <v>1028</v>
      </c>
      <c r="D614" s="7059" t="s">
        <v>46</v>
      </c>
      <c r="E614" s="7057"/>
      <c r="F614" s="7055"/>
      <c r="G614" s="7061"/>
      <c r="H614" s="7055"/>
      <c r="I614" s="7055"/>
      <c r="J614" s="7063"/>
      <c r="K614" s="1368"/>
    </row>
    <row r="615" spans="1:11">
      <c r="A615" s="514"/>
      <c r="B615" s="6822"/>
      <c r="C615" s="532"/>
      <c r="D615" s="576"/>
      <c r="E615" s="582"/>
      <c r="F615" s="577"/>
      <c r="G615" s="577"/>
      <c r="H615" s="600"/>
      <c r="I615" s="577"/>
      <c r="J615" s="604">
        <v>1800</v>
      </c>
      <c r="K615" s="1250">
        <f>K613+J615</f>
        <v>18647266</v>
      </c>
    </row>
    <row r="616" spans="1:11">
      <c r="A616" s="557"/>
      <c r="B616" s="6836"/>
      <c r="C616" s="474" t="s">
        <v>815</v>
      </c>
      <c r="D616" s="6812"/>
      <c r="E616" s="1136"/>
      <c r="F616" s="6816"/>
      <c r="G616" s="6826"/>
      <c r="H616" s="6816"/>
      <c r="I616" s="6816">
        <v>60477</v>
      </c>
      <c r="J616" s="6832"/>
      <c r="K616" s="1368">
        <f>K615-I616</f>
        <v>18586789</v>
      </c>
    </row>
    <row r="617" spans="1:11">
      <c r="A617" s="557"/>
      <c r="B617" s="6836"/>
      <c r="C617" s="477" t="s">
        <v>2481</v>
      </c>
      <c r="D617" s="6813"/>
      <c r="E617" s="6830"/>
      <c r="F617" s="6817"/>
      <c r="G617" s="6827"/>
      <c r="H617" s="6817"/>
      <c r="I617" s="6817"/>
      <c r="J617" s="6833"/>
      <c r="K617" s="1368"/>
    </row>
    <row r="618" spans="1:11">
      <c r="A618" s="514"/>
      <c r="B618" s="6822"/>
      <c r="C618" s="532"/>
      <c r="D618" s="576"/>
      <c r="E618" s="582"/>
      <c r="F618" s="577"/>
      <c r="G618" s="577"/>
      <c r="H618" s="600"/>
      <c r="I618" s="577"/>
      <c r="J618" s="604">
        <v>1800</v>
      </c>
      <c r="K618" s="1250">
        <f>K616+J618</f>
        <v>18588589</v>
      </c>
    </row>
    <row r="619" spans="1:11">
      <c r="A619" s="557"/>
      <c r="B619" s="6836"/>
      <c r="C619" s="474" t="s">
        <v>815</v>
      </c>
      <c r="D619" s="6812"/>
      <c r="E619" s="1136"/>
      <c r="F619" s="6816"/>
      <c r="G619" s="6826"/>
      <c r="H619" s="6816"/>
      <c r="I619" s="6816">
        <v>55378</v>
      </c>
      <c r="J619" s="6832"/>
      <c r="K619" s="1368">
        <f>K618-I619</f>
        <v>18533211</v>
      </c>
    </row>
    <row r="620" spans="1:11">
      <c r="A620" s="557"/>
      <c r="B620" s="6836"/>
      <c r="C620" s="477" t="s">
        <v>2481</v>
      </c>
      <c r="D620" s="6813"/>
      <c r="E620" s="6830"/>
      <c r="F620" s="6817"/>
      <c r="G620" s="6827"/>
      <c r="H620" s="6817"/>
      <c r="I620" s="6817"/>
      <c r="J620" s="6833"/>
      <c r="K620" s="1368"/>
    </row>
    <row r="621" spans="1:11">
      <c r="A621" s="514"/>
      <c r="B621" s="6822"/>
      <c r="C621" s="532"/>
      <c r="D621" s="576"/>
      <c r="E621" s="582"/>
      <c r="F621" s="577"/>
      <c r="G621" s="577"/>
      <c r="H621" s="600"/>
      <c r="I621" s="577"/>
      <c r="J621" s="604">
        <v>1800</v>
      </c>
      <c r="K621" s="1250">
        <f>K619+J621</f>
        <v>18535011</v>
      </c>
    </row>
    <row r="622" spans="1:11">
      <c r="A622" s="557"/>
      <c r="B622" s="6836"/>
      <c r="C622" s="556" t="s">
        <v>1109</v>
      </c>
      <c r="D622" s="7066" t="s">
        <v>1049</v>
      </c>
      <c r="E622" s="7068" t="s">
        <v>126</v>
      </c>
      <c r="F622" s="7070"/>
      <c r="G622" s="7070">
        <v>502500</v>
      </c>
      <c r="H622" s="7070"/>
      <c r="I622" s="7070"/>
      <c r="J622" s="7072"/>
      <c r="K622" s="1368">
        <f>K621-G622</f>
        <v>18032511</v>
      </c>
    </row>
    <row r="623" spans="1:11">
      <c r="A623" s="557"/>
      <c r="B623" s="6836"/>
      <c r="C623" s="555" t="s">
        <v>1048</v>
      </c>
      <c r="D623" s="7067" t="s">
        <v>956</v>
      </c>
      <c r="E623" s="7069"/>
      <c r="F623" s="7071"/>
      <c r="G623" s="7071"/>
      <c r="H623" s="7071"/>
      <c r="I623" s="7071"/>
      <c r="J623" s="7073"/>
      <c r="K623" s="1368"/>
    </row>
    <row r="624" spans="1:11">
      <c r="A624" s="514"/>
      <c r="B624" s="6822"/>
      <c r="C624" s="532"/>
      <c r="D624" s="576"/>
      <c r="E624" s="582"/>
      <c r="F624" s="577"/>
      <c r="G624" s="577"/>
      <c r="H624" s="600"/>
      <c r="I624" s="577"/>
      <c r="J624" s="585">
        <v>1800</v>
      </c>
      <c r="K624" s="1250">
        <f>K622+J624</f>
        <v>18034311</v>
      </c>
    </row>
    <row r="625" spans="1:11">
      <c r="A625" s="557"/>
      <c r="B625" s="6836" t="s">
        <v>2482</v>
      </c>
      <c r="C625" s="545" t="s">
        <v>2456</v>
      </c>
      <c r="D625" s="518" t="s">
        <v>2302</v>
      </c>
      <c r="E625" s="7077"/>
      <c r="F625" s="7074"/>
      <c r="G625" s="7074"/>
      <c r="H625" s="537"/>
      <c r="I625" s="1975">
        <v>102500</v>
      </c>
      <c r="J625" s="464"/>
      <c r="K625" s="1368">
        <f>K624-I625</f>
        <v>17931811</v>
      </c>
    </row>
    <row r="626" spans="1:11">
      <c r="A626" s="557"/>
      <c r="B626" s="6836"/>
      <c r="C626" s="553" t="s">
        <v>2304</v>
      </c>
      <c r="D626" s="519"/>
      <c r="E626" s="7078"/>
      <c r="F626" s="7075"/>
      <c r="G626" s="7075"/>
      <c r="H626" s="515"/>
      <c r="I626" s="1976"/>
      <c r="J626" s="559"/>
      <c r="K626" s="1368"/>
    </row>
    <row r="627" spans="1:11">
      <c r="A627" s="514"/>
      <c r="B627" s="6822"/>
      <c r="C627" s="532"/>
      <c r="D627" s="576"/>
      <c r="E627" s="582"/>
      <c r="F627" s="577"/>
      <c r="G627" s="577"/>
      <c r="H627" s="600"/>
      <c r="I627" s="577"/>
      <c r="J627" s="585">
        <v>1800</v>
      </c>
      <c r="K627" s="1250">
        <f>K625+J627</f>
        <v>17933611</v>
      </c>
    </row>
    <row r="628" spans="1:11">
      <c r="A628" s="557"/>
      <c r="B628" s="6836"/>
      <c r="C628" s="556" t="s">
        <v>1109</v>
      </c>
      <c r="D628" s="7079" t="s">
        <v>278</v>
      </c>
      <c r="E628" s="974" t="s">
        <v>279</v>
      </c>
      <c r="F628" s="7074"/>
      <c r="G628" s="7074">
        <v>502500</v>
      </c>
      <c r="H628" s="7074"/>
      <c r="I628" s="7074"/>
      <c r="J628" s="7085"/>
      <c r="K628" s="1368">
        <f>K627-G628</f>
        <v>17431111</v>
      </c>
    </row>
    <row r="629" spans="1:11">
      <c r="A629" s="557"/>
      <c r="B629" s="6836"/>
      <c r="C629" s="555" t="s">
        <v>1527</v>
      </c>
      <c r="D629" s="7080" t="s">
        <v>38</v>
      </c>
      <c r="E629" s="7083"/>
      <c r="F629" s="7075"/>
      <c r="G629" s="7075"/>
      <c r="H629" s="7075"/>
      <c r="I629" s="7075"/>
      <c r="J629" s="7086"/>
      <c r="K629" s="1368"/>
    </row>
    <row r="630" spans="1:11">
      <c r="A630" s="514"/>
      <c r="B630" s="6822"/>
      <c r="C630" s="529"/>
      <c r="D630" s="602"/>
      <c r="E630" s="605"/>
      <c r="F630" s="577"/>
      <c r="G630" s="577"/>
      <c r="H630" s="600"/>
      <c r="I630" s="577"/>
      <c r="J630" s="604">
        <v>1800</v>
      </c>
      <c r="K630" s="1250">
        <f>K628+J630</f>
        <v>17432911</v>
      </c>
    </row>
    <row r="631" spans="1:11">
      <c r="A631" s="557"/>
      <c r="B631" s="6836"/>
      <c r="C631" s="497" t="s">
        <v>815</v>
      </c>
      <c r="D631" s="7079"/>
      <c r="E631" s="974"/>
      <c r="F631" s="7074"/>
      <c r="G631" s="7074"/>
      <c r="H631" s="537"/>
      <c r="I631" s="1975">
        <v>334400</v>
      </c>
      <c r="J631" s="595"/>
      <c r="K631" s="1368">
        <f>K630-I631</f>
        <v>17098511</v>
      </c>
    </row>
    <row r="632" spans="1:11">
      <c r="A632" s="557"/>
      <c r="B632" s="6836"/>
      <c r="C632" s="497" t="s">
        <v>1917</v>
      </c>
      <c r="D632" s="7080"/>
      <c r="E632" s="7083"/>
      <c r="F632" s="7075"/>
      <c r="G632" s="7075"/>
      <c r="H632" s="515"/>
      <c r="I632" s="1976"/>
      <c r="J632" s="595"/>
      <c r="K632" s="1368"/>
    </row>
    <row r="633" spans="1:11">
      <c r="A633" s="514"/>
      <c r="B633" s="6822"/>
      <c r="C633" s="532"/>
      <c r="D633" s="576"/>
      <c r="E633" s="582"/>
      <c r="F633" s="577"/>
      <c r="G633" s="577"/>
      <c r="H633" s="600"/>
      <c r="I633" s="2034"/>
      <c r="J633" s="585">
        <v>1800</v>
      </c>
      <c r="K633" s="1250">
        <f>K631+J633</f>
        <v>17100311</v>
      </c>
    </row>
    <row r="634" spans="1:11">
      <c r="A634" s="525"/>
      <c r="B634" s="7077"/>
      <c r="C634" s="556" t="s">
        <v>1710</v>
      </c>
      <c r="D634" s="7079"/>
      <c r="E634" s="1136"/>
      <c r="F634" s="7074"/>
      <c r="G634" s="7081"/>
      <c r="H634" s="7074"/>
      <c r="I634" s="7074">
        <v>60140</v>
      </c>
      <c r="J634" s="7085"/>
      <c r="K634" s="7087">
        <f>K633-I634</f>
        <v>17040171</v>
      </c>
    </row>
    <row r="635" spans="1:11">
      <c r="A635" s="557"/>
      <c r="B635" s="7084"/>
      <c r="C635" s="555" t="s">
        <v>2483</v>
      </c>
      <c r="D635" s="7080"/>
      <c r="E635" s="7083"/>
      <c r="F635" s="7075"/>
      <c r="G635" s="7082"/>
      <c r="H635" s="7075"/>
      <c r="I635" s="7075"/>
      <c r="J635" s="7086"/>
      <c r="K635" s="1368"/>
    </row>
    <row r="636" spans="1:11">
      <c r="A636" s="514"/>
      <c r="B636" s="7076"/>
      <c r="C636" s="532"/>
      <c r="D636" s="576"/>
      <c r="E636" s="582"/>
      <c r="F636" s="577"/>
      <c r="G636" s="577"/>
      <c r="H636" s="600"/>
      <c r="I636" s="577"/>
      <c r="J636" s="604">
        <v>1500</v>
      </c>
      <c r="K636" s="1250">
        <f>K634+J636</f>
        <v>17041671</v>
      </c>
    </row>
    <row r="637" spans="1:11">
      <c r="A637" s="525"/>
      <c r="B637" s="7077" t="s">
        <v>2484</v>
      </c>
      <c r="C637" s="556" t="s">
        <v>864</v>
      </c>
      <c r="D637" s="7088" t="s">
        <v>983</v>
      </c>
      <c r="E637" s="7092" t="s">
        <v>262</v>
      </c>
      <c r="F637" s="7090"/>
      <c r="G637" s="7094">
        <v>102500</v>
      </c>
      <c r="H637" s="534"/>
      <c r="I637" s="7090"/>
      <c r="J637" s="595"/>
      <c r="K637" s="7087">
        <f>K636-G637</f>
        <v>16939171</v>
      </c>
    </row>
    <row r="638" spans="1:11">
      <c r="A638" s="557"/>
      <c r="B638" s="7084"/>
      <c r="C638" s="555" t="s">
        <v>1581</v>
      </c>
      <c r="D638" s="7089" t="s">
        <v>38</v>
      </c>
      <c r="E638" s="7093"/>
      <c r="F638" s="7091"/>
      <c r="G638" s="7095"/>
      <c r="H638" s="515"/>
      <c r="I638" s="7091"/>
      <c r="J638" s="559"/>
      <c r="K638" s="1368"/>
    </row>
    <row r="639" spans="1:11">
      <c r="A639" s="514"/>
      <c r="B639" s="7076"/>
      <c r="C639" s="532"/>
      <c r="D639" s="576"/>
      <c r="E639" s="584"/>
      <c r="F639" s="600"/>
      <c r="G639" s="600"/>
      <c r="H639" s="600"/>
      <c r="I639" s="600"/>
      <c r="J639" s="604">
        <v>1800</v>
      </c>
      <c r="K639" s="1250">
        <f>K637+J639</f>
        <v>16940971</v>
      </c>
    </row>
    <row r="640" spans="1:11">
      <c r="A640" s="525"/>
      <c r="B640" s="7077" t="s">
        <v>2485</v>
      </c>
      <c r="C640" s="556" t="s">
        <v>1710</v>
      </c>
      <c r="D640" s="7098"/>
      <c r="E640" s="1136"/>
      <c r="F640" s="7096"/>
      <c r="G640" s="7100"/>
      <c r="H640" s="7096"/>
      <c r="I640" s="7096">
        <v>39140</v>
      </c>
      <c r="J640" s="7103"/>
      <c r="K640" s="7087">
        <f>K639-I640</f>
        <v>16901831</v>
      </c>
    </row>
    <row r="641" spans="1:11">
      <c r="A641" s="557"/>
      <c r="B641" s="7084"/>
      <c r="C641" s="555" t="s">
        <v>2486</v>
      </c>
      <c r="D641" s="7099"/>
      <c r="E641" s="7102"/>
      <c r="F641" s="7097"/>
      <c r="G641" s="7101"/>
      <c r="H641" s="7097"/>
      <c r="I641" s="7097"/>
      <c r="J641" s="7104"/>
      <c r="K641" s="1368"/>
    </row>
    <row r="642" spans="1:11">
      <c r="A642" s="514"/>
      <c r="B642" s="7076"/>
      <c r="C642" s="532"/>
      <c r="D642" s="576"/>
      <c r="E642" s="582"/>
      <c r="F642" s="577"/>
      <c r="G642" s="577"/>
      <c r="H642" s="600"/>
      <c r="I642" s="577"/>
      <c r="J642" s="604">
        <v>1500</v>
      </c>
      <c r="K642" s="1250">
        <f>K640+J642</f>
        <v>16903331</v>
      </c>
    </row>
    <row r="643" spans="1:11">
      <c r="A643" s="525"/>
      <c r="B643" s="7077" t="s">
        <v>2487</v>
      </c>
      <c r="C643" s="556" t="s">
        <v>591</v>
      </c>
      <c r="D643" s="7105"/>
      <c r="E643" s="7111"/>
      <c r="F643" s="7109">
        <v>25000000</v>
      </c>
      <c r="G643" s="7074"/>
      <c r="H643" s="534"/>
      <c r="I643" s="1975"/>
      <c r="J643" s="464"/>
      <c r="K643" s="7087">
        <f>K642+F643</f>
        <v>41903331</v>
      </c>
    </row>
    <row r="644" spans="1:11">
      <c r="A644" s="557"/>
      <c r="B644" s="7084"/>
      <c r="C644" s="555"/>
      <c r="D644" s="486"/>
      <c r="E644" s="7108"/>
      <c r="F644" s="7119"/>
      <c r="G644" s="7075"/>
      <c r="H644" s="515"/>
      <c r="I644" s="1976"/>
      <c r="J644" s="595"/>
      <c r="K644" s="1368"/>
    </row>
    <row r="645" spans="1:11">
      <c r="A645" s="514"/>
      <c r="B645" s="7076"/>
      <c r="C645" s="532"/>
      <c r="D645" s="576"/>
      <c r="E645" s="582"/>
      <c r="F645" s="577"/>
      <c r="G645" s="577"/>
      <c r="H645" s="600"/>
      <c r="I645" s="2034"/>
      <c r="J645" s="585"/>
      <c r="K645" s="1250"/>
    </row>
    <row r="646" spans="1:11" ht="15.75">
      <c r="A646" s="9537" t="s">
        <v>2453</v>
      </c>
      <c r="B646" s="9538"/>
      <c r="C646" s="9538"/>
      <c r="D646" s="9538"/>
      <c r="E646" s="9539"/>
      <c r="F646" s="511">
        <f>SUM(F3:F645)</f>
        <v>75000000</v>
      </c>
      <c r="G646" s="511">
        <f>SUM(G3:G645)</f>
        <v>33860172</v>
      </c>
      <c r="H646" s="511">
        <f>SUM(H3:H645)</f>
        <v>13751138</v>
      </c>
      <c r="I646" s="511">
        <f>SUM(I3:I645)</f>
        <v>22047210</v>
      </c>
      <c r="J646" s="511">
        <f>SUM(J3:J645)</f>
        <v>319900</v>
      </c>
      <c r="K646" s="1647">
        <f>K3+F646-G646-H646-I646+J646</f>
        <v>41903331</v>
      </c>
    </row>
    <row r="647" spans="1:11" ht="15.75">
      <c r="A647" s="9531" t="s">
        <v>242</v>
      </c>
      <c r="B647" s="9532"/>
      <c r="C647" s="9532"/>
      <c r="D647" s="9532"/>
      <c r="E647" s="9533"/>
      <c r="F647" s="512">
        <f>'Juli''15'!F479</f>
        <v>578500000</v>
      </c>
      <c r="G647" s="512">
        <f>'Juli''15'!G479</f>
        <v>229960440</v>
      </c>
      <c r="H647" s="512">
        <f>'Juli''15'!H479</f>
        <v>131333783</v>
      </c>
      <c r="I647" s="512">
        <f>'Juli''15'!I479</f>
        <v>191423260</v>
      </c>
      <c r="J647" s="512">
        <f>'Juli''15'!J479</f>
        <v>2736050</v>
      </c>
      <c r="K647" s="1648">
        <f>'Juli''15'!K479</f>
        <v>318779781</v>
      </c>
    </row>
    <row r="648" spans="1:11" ht="15.75">
      <c r="A648" s="9737" t="s">
        <v>243</v>
      </c>
      <c r="B648" s="9738"/>
      <c r="C648" s="9738"/>
      <c r="D648" s="9738"/>
      <c r="E648" s="9739"/>
      <c r="F648" s="5501">
        <f t="shared" ref="F648:K648" si="0">F646+F647</f>
        <v>653500000</v>
      </c>
      <c r="G648" s="5501">
        <f t="shared" si="0"/>
        <v>263820612</v>
      </c>
      <c r="H648" s="5501">
        <f t="shared" si="0"/>
        <v>145084921</v>
      </c>
      <c r="I648" s="5501">
        <f t="shared" si="0"/>
        <v>213470470</v>
      </c>
      <c r="J648" s="5501">
        <f t="shared" si="0"/>
        <v>3055950</v>
      </c>
      <c r="K648" s="5502">
        <f t="shared" si="0"/>
        <v>360683112</v>
      </c>
    </row>
    <row r="654" spans="1:11">
      <c r="B654" s="4803" t="s">
        <v>2197</v>
      </c>
      <c r="C654" s="4804"/>
    </row>
    <row r="655" spans="1:11">
      <c r="B655" s="4805" t="s">
        <v>238</v>
      </c>
      <c r="C655" s="4804"/>
    </row>
  </sheetData>
  <mergeCells count="96">
    <mergeCell ref="A648:E648"/>
    <mergeCell ref="A646:E646"/>
    <mergeCell ref="A647:E647"/>
    <mergeCell ref="A535:A536"/>
    <mergeCell ref="A538:A539"/>
    <mergeCell ref="A541:A542"/>
    <mergeCell ref="A532:A533"/>
    <mergeCell ref="A484:A485"/>
    <mergeCell ref="A487:A488"/>
    <mergeCell ref="A490:A491"/>
    <mergeCell ref="A493:A494"/>
    <mergeCell ref="A496:A497"/>
    <mergeCell ref="A499:A500"/>
    <mergeCell ref="A502:A503"/>
    <mergeCell ref="A505:A506"/>
    <mergeCell ref="A508:A509"/>
    <mergeCell ref="A529:A530"/>
    <mergeCell ref="A481:A482"/>
    <mergeCell ref="A451:A452"/>
    <mergeCell ref="A454:A455"/>
    <mergeCell ref="A457:A458"/>
    <mergeCell ref="A460:A461"/>
    <mergeCell ref="A463:A464"/>
    <mergeCell ref="A466:A467"/>
    <mergeCell ref="A469:A470"/>
    <mergeCell ref="A472:A473"/>
    <mergeCell ref="A475:A476"/>
    <mergeCell ref="A478:A479"/>
    <mergeCell ref="A448:A449"/>
    <mergeCell ref="A415:A416"/>
    <mergeCell ref="A418:A419"/>
    <mergeCell ref="A421:A422"/>
    <mergeCell ref="A424:A425"/>
    <mergeCell ref="A427:A428"/>
    <mergeCell ref="A430:A431"/>
    <mergeCell ref="A433:A434"/>
    <mergeCell ref="A436:A437"/>
    <mergeCell ref="A439:A440"/>
    <mergeCell ref="A442:A443"/>
    <mergeCell ref="A445:A446"/>
    <mergeCell ref="A412:A413"/>
    <mergeCell ref="A379:A380"/>
    <mergeCell ref="A382:A383"/>
    <mergeCell ref="A385:A386"/>
    <mergeCell ref="A388:A389"/>
    <mergeCell ref="A391:A392"/>
    <mergeCell ref="A394:A395"/>
    <mergeCell ref="A397:A398"/>
    <mergeCell ref="A400:A401"/>
    <mergeCell ref="A403:A404"/>
    <mergeCell ref="A406:A407"/>
    <mergeCell ref="A409:A410"/>
    <mergeCell ref="A55:A56"/>
    <mergeCell ref="A58:A59"/>
    <mergeCell ref="A376:A377"/>
    <mergeCell ref="A208:A209"/>
    <mergeCell ref="A211:A212"/>
    <mergeCell ref="A214:A215"/>
    <mergeCell ref="A217:A218"/>
    <mergeCell ref="A220:A221"/>
    <mergeCell ref="A223:A224"/>
    <mergeCell ref="A226:A227"/>
    <mergeCell ref="A229:A230"/>
    <mergeCell ref="A232:A233"/>
    <mergeCell ref="A235:A236"/>
    <mergeCell ref="A238:A239"/>
    <mergeCell ref="A61:A62"/>
    <mergeCell ref="K10:K11"/>
    <mergeCell ref="J1:J2"/>
    <mergeCell ref="K1:K2"/>
    <mergeCell ref="A3:C3"/>
    <mergeCell ref="B4:B5"/>
    <mergeCell ref="A7:A8"/>
    <mergeCell ref="B7:B8"/>
    <mergeCell ref="K7:K8"/>
    <mergeCell ref="A1:A2"/>
    <mergeCell ref="B1:B2"/>
    <mergeCell ref="C1:C2"/>
    <mergeCell ref="D1:E1"/>
    <mergeCell ref="F1:F2"/>
    <mergeCell ref="G1:I1"/>
    <mergeCell ref="F598:F599"/>
    <mergeCell ref="G598:G599"/>
    <mergeCell ref="H598:H599"/>
    <mergeCell ref="I598:I599"/>
    <mergeCell ref="B10:B11"/>
    <mergeCell ref="B13:B14"/>
    <mergeCell ref="H541:H542"/>
    <mergeCell ref="I541:I542"/>
    <mergeCell ref="I535:I536"/>
    <mergeCell ref="F538:F539"/>
    <mergeCell ref="G538:G539"/>
    <mergeCell ref="H538:H539"/>
    <mergeCell ref="I538:I539"/>
    <mergeCell ref="F541:F542"/>
    <mergeCell ref="G541:G542"/>
  </mergeCells>
  <pageMargins left="0.70866141732283472" right="0.70866141732283472" top="0.74803149606299213" bottom="0.74803149606299213" header="0.31496062992125984" footer="0.31496062992125984"/>
  <pageSetup scale="64" orientation="landscape" horizontalDpi="120" verticalDpi="72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K715"/>
  <sheetViews>
    <sheetView topLeftCell="A646" zoomScale="75" zoomScaleNormal="75" workbookViewId="0">
      <selection activeCell="C663" sqref="C663"/>
    </sheetView>
  </sheetViews>
  <sheetFormatPr defaultRowHeight="15"/>
  <cols>
    <col min="1" max="1" width="3.85546875" customWidth="1"/>
    <col min="2" max="2" width="11.7109375" customWidth="1"/>
    <col min="3" max="3" width="52.85546875" customWidth="1"/>
    <col min="4" max="4" width="23.42578125" bestFit="1" customWidth="1"/>
    <col min="6" max="6" width="18.140625" customWidth="1"/>
    <col min="7" max="7" width="19" customWidth="1"/>
    <col min="8" max="8" width="16.7109375" customWidth="1"/>
    <col min="9" max="9" width="16.85546875" customWidth="1"/>
    <col min="10" max="10" width="14.5703125" customWidth="1"/>
    <col min="11" max="11" width="16.7109375" customWidth="1"/>
  </cols>
  <sheetData>
    <row r="1" spans="1:11">
      <c r="A1" s="9506" t="s">
        <v>1</v>
      </c>
      <c r="B1" s="9504" t="s">
        <v>2</v>
      </c>
      <c r="C1" s="9506" t="s">
        <v>3</v>
      </c>
      <c r="D1" s="9508" t="s">
        <v>4</v>
      </c>
      <c r="E1" s="9740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</row>
    <row r="2" spans="1:11">
      <c r="A2" s="9507"/>
      <c r="B2" s="9505"/>
      <c r="C2" s="9507"/>
      <c r="D2" s="7131" t="s">
        <v>9</v>
      </c>
      <c r="E2" s="470" t="s">
        <v>10</v>
      </c>
      <c r="F2" s="9511"/>
      <c r="G2" s="7112" t="s">
        <v>11</v>
      </c>
      <c r="H2" s="7117" t="s">
        <v>537</v>
      </c>
      <c r="I2" s="7112" t="s">
        <v>13</v>
      </c>
      <c r="J2" s="9511"/>
      <c r="K2" s="9721"/>
    </row>
    <row r="3" spans="1:11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1250">
        <f>'Juli''17'!K646</f>
        <v>41903331</v>
      </c>
    </row>
    <row r="4" spans="1:11">
      <c r="A4" s="557"/>
      <c r="B4" s="9498" t="s">
        <v>2488</v>
      </c>
      <c r="C4" s="556" t="s">
        <v>815</v>
      </c>
      <c r="D4" s="7105" t="s">
        <v>1720</v>
      </c>
      <c r="E4" s="7107" t="s">
        <v>1739</v>
      </c>
      <c r="F4" s="7118"/>
      <c r="G4" s="7118"/>
      <c r="H4" s="923"/>
      <c r="I4" s="1997">
        <v>263869</v>
      </c>
      <c r="J4" s="464"/>
      <c r="K4" s="1977">
        <f>K3-I4</f>
        <v>41639462</v>
      </c>
    </row>
    <row r="5" spans="1:11">
      <c r="A5" s="554"/>
      <c r="B5" s="9499"/>
      <c r="C5" s="555" t="s">
        <v>1719</v>
      </c>
      <c r="D5" s="7106" t="s">
        <v>1176</v>
      </c>
      <c r="E5" s="7108"/>
      <c r="F5" s="7119"/>
      <c r="G5" s="7119"/>
      <c r="H5" s="460"/>
      <c r="I5" s="1998"/>
      <c r="J5" s="559"/>
      <c r="K5" s="1978"/>
    </row>
    <row r="6" spans="1:11">
      <c r="A6" s="554"/>
      <c r="B6" s="7114"/>
      <c r="C6" s="1795"/>
      <c r="D6" s="576"/>
      <c r="E6" s="582"/>
      <c r="F6" s="577"/>
      <c r="G6" s="577"/>
      <c r="H6" s="600"/>
      <c r="I6" s="577"/>
      <c r="J6" s="1979">
        <v>1800</v>
      </c>
      <c r="K6" s="1978">
        <f>K4+J6</f>
        <v>41641262</v>
      </c>
    </row>
    <row r="7" spans="1:11">
      <c r="A7" s="9515"/>
      <c r="B7" s="9498"/>
      <c r="C7" s="556" t="s">
        <v>815</v>
      </c>
      <c r="D7" s="7105" t="s">
        <v>1720</v>
      </c>
      <c r="E7" s="974" t="s">
        <v>1739</v>
      </c>
      <c r="F7" s="7109"/>
      <c r="G7" s="7129"/>
      <c r="H7" s="7109"/>
      <c r="I7" s="1975">
        <v>26055</v>
      </c>
      <c r="J7" s="1996"/>
      <c r="K7" s="9680">
        <f>K6-I7</f>
        <v>41615207</v>
      </c>
    </row>
    <row r="8" spans="1:11">
      <c r="A8" s="9516"/>
      <c r="B8" s="9499"/>
      <c r="C8" s="555" t="s">
        <v>1721</v>
      </c>
      <c r="D8" s="7106" t="s">
        <v>1176</v>
      </c>
      <c r="E8" s="7122"/>
      <c r="F8" s="7110"/>
      <c r="G8" s="7130"/>
      <c r="H8" s="7110"/>
      <c r="I8" s="1976"/>
      <c r="J8" s="571"/>
      <c r="K8" s="9681"/>
    </row>
    <row r="9" spans="1:11">
      <c r="A9" s="7113"/>
      <c r="B9" s="7122"/>
      <c r="C9" s="1795"/>
      <c r="D9" s="576"/>
      <c r="E9" s="605"/>
      <c r="F9" s="586"/>
      <c r="G9" s="585"/>
      <c r="H9" s="587"/>
      <c r="I9" s="586"/>
      <c r="J9" s="1979">
        <v>1800</v>
      </c>
      <c r="K9" s="7143">
        <f>K7+J9</f>
        <v>41617007</v>
      </c>
    </row>
    <row r="10" spans="1:11">
      <c r="A10" s="7105"/>
      <c r="B10" s="9619"/>
      <c r="C10" s="517" t="s">
        <v>1710</v>
      </c>
      <c r="D10" s="7105" t="s">
        <v>1720</v>
      </c>
      <c r="E10" s="7107" t="s">
        <v>1739</v>
      </c>
      <c r="F10" s="7109"/>
      <c r="G10" s="7109"/>
      <c r="H10" s="7109"/>
      <c r="I10" s="7109">
        <v>15140</v>
      </c>
      <c r="J10" s="534"/>
      <c r="K10" s="9680">
        <f>K9-I10</f>
        <v>41601867</v>
      </c>
    </row>
    <row r="11" spans="1:11">
      <c r="A11" s="7127"/>
      <c r="B11" s="9620"/>
      <c r="C11" s="555" t="s">
        <v>1821</v>
      </c>
      <c r="D11" s="7106" t="s">
        <v>1479</v>
      </c>
      <c r="E11" s="7108"/>
      <c r="F11" s="7110"/>
      <c r="G11" s="7110"/>
      <c r="H11" s="7110"/>
      <c r="I11" s="7110"/>
      <c r="J11" s="515"/>
      <c r="K11" s="9681"/>
    </row>
    <row r="12" spans="1:11">
      <c r="A12" s="7113"/>
      <c r="B12" s="7122"/>
      <c r="C12" s="1795"/>
      <c r="D12" s="576"/>
      <c r="E12" s="584"/>
      <c r="F12" s="577"/>
      <c r="G12" s="577"/>
      <c r="H12" s="600"/>
      <c r="I12" s="577"/>
      <c r="J12" s="604">
        <v>1500</v>
      </c>
      <c r="K12" s="7143">
        <f>K10+J12</f>
        <v>41603367</v>
      </c>
    </row>
    <row r="13" spans="1:11">
      <c r="A13" s="7105"/>
      <c r="B13" s="9619"/>
      <c r="C13" s="517" t="s">
        <v>1710</v>
      </c>
      <c r="D13" s="7105" t="s">
        <v>1720</v>
      </c>
      <c r="E13" s="7107" t="s">
        <v>1739</v>
      </c>
      <c r="F13" s="7109"/>
      <c r="G13" s="7109"/>
      <c r="H13" s="7109"/>
      <c r="I13" s="7109">
        <v>50390</v>
      </c>
      <c r="J13" s="537"/>
      <c r="K13" s="7144">
        <f>K12-I13</f>
        <v>41552977</v>
      </c>
    </row>
    <row r="14" spans="1:11">
      <c r="A14" s="7106"/>
      <c r="B14" s="9620"/>
      <c r="C14" s="555" t="s">
        <v>1822</v>
      </c>
      <c r="D14" s="7106" t="s">
        <v>1479</v>
      </c>
      <c r="E14" s="7108"/>
      <c r="F14" s="7110"/>
      <c r="G14" s="7110"/>
      <c r="H14" s="7110"/>
      <c r="I14" s="7110"/>
      <c r="J14" s="515"/>
      <c r="K14" s="1987"/>
    </row>
    <row r="15" spans="1:11">
      <c r="A15" s="7113"/>
      <c r="B15" s="561"/>
      <c r="C15" s="1795"/>
      <c r="D15" s="528"/>
      <c r="E15" s="584"/>
      <c r="F15" s="600"/>
      <c r="G15" s="600"/>
      <c r="H15" s="600"/>
      <c r="I15" s="600"/>
      <c r="J15" s="604">
        <v>1500</v>
      </c>
      <c r="K15" s="7143">
        <f>K13+J15</f>
        <v>41554477</v>
      </c>
    </row>
    <row r="16" spans="1:11">
      <c r="A16" s="7127"/>
      <c r="B16" s="974"/>
      <c r="C16" s="556" t="s">
        <v>815</v>
      </c>
      <c r="D16" s="7105" t="s">
        <v>113</v>
      </c>
      <c r="E16" s="7107" t="s">
        <v>114</v>
      </c>
      <c r="F16" s="7109"/>
      <c r="G16" s="7109"/>
      <c r="H16" s="7109"/>
      <c r="I16" s="7109">
        <v>414343</v>
      </c>
      <c r="J16" s="464"/>
      <c r="K16" s="7144">
        <f>K15-I16</f>
        <v>41140134</v>
      </c>
    </row>
    <row r="17" spans="1:11">
      <c r="A17" s="7127"/>
      <c r="B17" s="974"/>
      <c r="C17" s="517" t="s">
        <v>2215</v>
      </c>
      <c r="D17" s="7127" t="s">
        <v>46</v>
      </c>
      <c r="E17" s="7128"/>
      <c r="F17" s="7123"/>
      <c r="G17" s="7123"/>
      <c r="H17" s="7123"/>
      <c r="I17" s="7123"/>
      <c r="J17" s="595"/>
      <c r="K17" s="7144"/>
    </row>
    <row r="18" spans="1:11">
      <c r="A18" s="7113"/>
      <c r="B18" s="561"/>
      <c r="C18" s="1795"/>
      <c r="D18" s="576"/>
      <c r="E18" s="582"/>
      <c r="F18" s="575"/>
      <c r="G18" s="575"/>
      <c r="H18" s="586"/>
      <c r="I18" s="575"/>
      <c r="J18" s="585">
        <v>1800</v>
      </c>
      <c r="K18" s="7143">
        <f>K16+J18</f>
        <v>41141934</v>
      </c>
    </row>
    <row r="19" spans="1:11">
      <c r="A19" s="7127"/>
      <c r="B19" s="974"/>
      <c r="C19" s="545" t="s">
        <v>812</v>
      </c>
      <c r="D19" s="518" t="s">
        <v>1335</v>
      </c>
      <c r="E19" s="7107"/>
      <c r="F19" s="7109"/>
      <c r="G19" s="7109"/>
      <c r="H19" s="537"/>
      <c r="I19" s="1975">
        <v>431774</v>
      </c>
      <c r="J19" s="464"/>
      <c r="K19" s="7144">
        <f>K18-I19</f>
        <v>40710160</v>
      </c>
    </row>
    <row r="20" spans="1:11">
      <c r="A20" s="7106"/>
      <c r="B20" s="5519"/>
      <c r="C20" s="553" t="s">
        <v>813</v>
      </c>
      <c r="D20" s="519" t="s">
        <v>814</v>
      </c>
      <c r="E20" s="7108"/>
      <c r="F20" s="7110"/>
      <c r="G20" s="7110"/>
      <c r="H20" s="515"/>
      <c r="I20" s="1976"/>
      <c r="J20" s="559"/>
      <c r="K20" s="7144"/>
    </row>
    <row r="21" spans="1:11">
      <c r="A21" s="7113"/>
      <c r="B21" s="5727"/>
      <c r="C21" s="532"/>
      <c r="D21" s="576"/>
      <c r="E21" s="582"/>
      <c r="F21" s="577"/>
      <c r="G21" s="577"/>
      <c r="H21" s="600"/>
      <c r="I21" s="577"/>
      <c r="J21" s="585">
        <v>1800</v>
      </c>
      <c r="K21" s="7143">
        <f>K19+J21</f>
        <v>40711960</v>
      </c>
    </row>
    <row r="22" spans="1:11">
      <c r="A22" s="7105"/>
      <c r="B22" s="459"/>
      <c r="C22" s="556" t="s">
        <v>781</v>
      </c>
      <c r="D22" s="7105" t="s">
        <v>278</v>
      </c>
      <c r="E22" s="7121" t="s">
        <v>279</v>
      </c>
      <c r="F22" s="7109"/>
      <c r="G22" s="7109">
        <v>27840</v>
      </c>
      <c r="H22" s="7109"/>
      <c r="I22" s="7109"/>
      <c r="J22" s="464"/>
      <c r="K22" s="7144">
        <f>K21-G22</f>
        <v>40684120</v>
      </c>
    </row>
    <row r="23" spans="1:11">
      <c r="A23" s="7106"/>
      <c r="B23" s="5520"/>
      <c r="C23" s="555" t="s">
        <v>1530</v>
      </c>
      <c r="D23" s="7106" t="s">
        <v>38</v>
      </c>
      <c r="E23" s="7108"/>
      <c r="F23" s="7110"/>
      <c r="G23" s="7110"/>
      <c r="H23" s="7110"/>
      <c r="I23" s="7110"/>
      <c r="J23" s="559"/>
      <c r="K23" s="7144"/>
    </row>
    <row r="24" spans="1:11">
      <c r="A24" s="7113"/>
      <c r="B24" s="561"/>
      <c r="C24" s="1438"/>
      <c r="D24" s="1436"/>
      <c r="E24" s="1436"/>
      <c r="F24" s="577"/>
      <c r="G24" s="577"/>
      <c r="H24" s="600"/>
      <c r="I24" s="577"/>
      <c r="J24" s="585">
        <v>1500</v>
      </c>
      <c r="K24" s="7143">
        <f>K22+J24</f>
        <v>40685620</v>
      </c>
    </row>
    <row r="25" spans="1:11">
      <c r="A25" s="7105"/>
      <c r="B25" s="974"/>
      <c r="C25" s="517" t="s">
        <v>796</v>
      </c>
      <c r="D25" s="7105" t="s">
        <v>167</v>
      </c>
      <c r="E25" s="7107" t="s">
        <v>56</v>
      </c>
      <c r="F25" s="7109"/>
      <c r="G25" s="7109">
        <v>423700</v>
      </c>
      <c r="H25" s="534"/>
      <c r="I25" s="7109"/>
      <c r="J25" s="595"/>
      <c r="K25" s="7144">
        <f>K24-G25</f>
        <v>40261920</v>
      </c>
    </row>
    <row r="26" spans="1:11">
      <c r="A26" s="7106"/>
      <c r="B26" s="5519"/>
      <c r="C26" s="555" t="s">
        <v>1033</v>
      </c>
      <c r="D26" s="7106" t="s">
        <v>1384</v>
      </c>
      <c r="E26" s="7108"/>
      <c r="F26" s="7110"/>
      <c r="G26" s="7110"/>
      <c r="H26" s="515"/>
      <c r="I26" s="7110"/>
      <c r="J26" s="559"/>
      <c r="K26" s="7144"/>
    </row>
    <row r="27" spans="1:11">
      <c r="A27" s="7113"/>
      <c r="B27" s="561"/>
      <c r="C27" s="1795"/>
      <c r="D27" s="576"/>
      <c r="E27" s="582"/>
      <c r="F27" s="577"/>
      <c r="G27" s="577"/>
      <c r="H27" s="600"/>
      <c r="I27" s="577"/>
      <c r="J27" s="604">
        <v>750</v>
      </c>
      <c r="K27" s="7143">
        <f>K25+J27</f>
        <v>40262670</v>
      </c>
    </row>
    <row r="28" spans="1:11">
      <c r="A28" s="7105"/>
      <c r="B28" s="974"/>
      <c r="C28" s="357" t="s">
        <v>815</v>
      </c>
      <c r="D28" s="7105" t="s">
        <v>1883</v>
      </c>
      <c r="E28" s="7107" t="s">
        <v>1884</v>
      </c>
      <c r="F28" s="7109"/>
      <c r="G28" s="7109">
        <v>136917</v>
      </c>
      <c r="H28" s="537"/>
      <c r="I28" s="7109"/>
      <c r="J28" s="537"/>
      <c r="K28" s="7144">
        <f>K27-G28</f>
        <v>40125753</v>
      </c>
    </row>
    <row r="29" spans="1:11">
      <c r="A29" s="7106"/>
      <c r="B29" s="5519"/>
      <c r="C29" s="522" t="s">
        <v>1882</v>
      </c>
      <c r="D29" s="7106" t="s">
        <v>1819</v>
      </c>
      <c r="E29" s="7108"/>
      <c r="F29" s="7110"/>
      <c r="G29" s="7110"/>
      <c r="H29" s="537"/>
      <c r="I29" s="7110"/>
      <c r="J29" s="537"/>
      <c r="K29" s="7144"/>
    </row>
    <row r="30" spans="1:11">
      <c r="A30" s="7113"/>
      <c r="B30" s="561"/>
      <c r="C30" s="3361"/>
      <c r="D30" s="602"/>
      <c r="E30" s="599"/>
      <c r="F30" s="586"/>
      <c r="G30" s="586"/>
      <c r="H30" s="586"/>
      <c r="I30" s="586"/>
      <c r="J30" s="585">
        <v>1800</v>
      </c>
      <c r="K30" s="7143">
        <f>K28+J30</f>
        <v>40127553</v>
      </c>
    </row>
    <row r="31" spans="1:11">
      <c r="A31" s="7105"/>
      <c r="B31" s="974"/>
      <c r="C31" s="357" t="s">
        <v>1921</v>
      </c>
      <c r="D31" s="7105" t="s">
        <v>1883</v>
      </c>
      <c r="E31" s="7107" t="s">
        <v>1884</v>
      </c>
      <c r="F31" s="7109"/>
      <c r="G31" s="7118">
        <v>60140</v>
      </c>
      <c r="H31" s="534"/>
      <c r="I31" s="7118"/>
      <c r="J31" s="923"/>
      <c r="K31" s="7144">
        <f>K30-G31</f>
        <v>40067413</v>
      </c>
    </row>
    <row r="32" spans="1:11">
      <c r="A32" s="7106"/>
      <c r="B32" s="5519"/>
      <c r="C32" s="357" t="s">
        <v>1941</v>
      </c>
      <c r="D32" s="7106" t="s">
        <v>1819</v>
      </c>
      <c r="E32" s="7108"/>
      <c r="F32" s="7110"/>
      <c r="G32" s="7119"/>
      <c r="H32" s="515"/>
      <c r="I32" s="7119"/>
      <c r="J32" s="460"/>
      <c r="K32" s="7144"/>
    </row>
    <row r="33" spans="1:11">
      <c r="A33" s="7113"/>
      <c r="B33" s="561"/>
      <c r="C33" s="1795"/>
      <c r="D33" s="602"/>
      <c r="E33" s="2990"/>
      <c r="F33" s="577"/>
      <c r="G33" s="577"/>
      <c r="H33" s="600"/>
      <c r="I33" s="577"/>
      <c r="J33" s="600">
        <v>1500</v>
      </c>
      <c r="K33" s="7143">
        <f>K31+J33</f>
        <v>40068913</v>
      </c>
    </row>
    <row r="34" spans="1:11">
      <c r="A34" s="7105"/>
      <c r="B34" s="974"/>
      <c r="C34" s="556" t="s">
        <v>796</v>
      </c>
      <c r="D34" s="7105" t="s">
        <v>1532</v>
      </c>
      <c r="E34" s="974" t="s">
        <v>1233</v>
      </c>
      <c r="F34" s="7123"/>
      <c r="G34" s="7109">
        <v>81500</v>
      </c>
      <c r="H34" s="7109"/>
      <c r="I34" s="7109"/>
      <c r="J34" s="595"/>
      <c r="K34" s="7144">
        <f>K33-G34</f>
        <v>39987413</v>
      </c>
    </row>
    <row r="35" spans="1:11">
      <c r="A35" s="7106"/>
      <c r="B35" s="5519"/>
      <c r="C35" s="555" t="s">
        <v>1905</v>
      </c>
      <c r="D35" s="7106" t="s">
        <v>1570</v>
      </c>
      <c r="E35" s="7108"/>
      <c r="F35" s="7110"/>
      <c r="G35" s="7110"/>
      <c r="H35" s="7110"/>
      <c r="I35" s="7110"/>
      <c r="J35" s="559"/>
      <c r="K35" s="7144"/>
    </row>
    <row r="36" spans="1:11">
      <c r="A36" s="7113"/>
      <c r="B36" s="561"/>
      <c r="C36" s="532"/>
      <c r="D36" s="576"/>
      <c r="E36" s="582"/>
      <c r="F36" s="575"/>
      <c r="G36" s="600"/>
      <c r="H36" s="600"/>
      <c r="I36" s="577"/>
      <c r="J36" s="585">
        <v>750</v>
      </c>
      <c r="K36" s="7143">
        <f>K34+J36</f>
        <v>39988163</v>
      </c>
    </row>
    <row r="37" spans="1:11">
      <c r="A37" s="7105"/>
      <c r="B37" s="974"/>
      <c r="C37" s="556" t="s">
        <v>796</v>
      </c>
      <c r="D37" s="7105" t="s">
        <v>1334</v>
      </c>
      <c r="E37" s="1136" t="s">
        <v>1348</v>
      </c>
      <c r="F37" s="7123"/>
      <c r="G37" s="7109">
        <v>41300</v>
      </c>
      <c r="H37" s="534"/>
      <c r="I37" s="7109"/>
      <c r="J37" s="464"/>
      <c r="K37" s="7144">
        <f>K36-G37</f>
        <v>39946863</v>
      </c>
    </row>
    <row r="38" spans="1:11">
      <c r="A38" s="7106"/>
      <c r="B38" s="5519"/>
      <c r="C38" s="555" t="s">
        <v>1342</v>
      </c>
      <c r="D38" s="7106" t="s">
        <v>918</v>
      </c>
      <c r="E38" s="7122"/>
      <c r="F38" s="7110"/>
      <c r="G38" s="7110"/>
      <c r="H38" s="515"/>
      <c r="I38" s="7110"/>
      <c r="J38" s="559"/>
      <c r="K38" s="7144"/>
    </row>
    <row r="39" spans="1:11">
      <c r="A39" s="7113"/>
      <c r="B39" s="561"/>
      <c r="C39" s="1795"/>
      <c r="D39" s="576"/>
      <c r="E39" s="582"/>
      <c r="F39" s="577"/>
      <c r="G39" s="577"/>
      <c r="H39" s="600"/>
      <c r="I39" s="577"/>
      <c r="J39" s="585">
        <v>750</v>
      </c>
      <c r="K39" s="7143">
        <f>K37+J39</f>
        <v>39947613</v>
      </c>
    </row>
    <row r="40" spans="1:11">
      <c r="A40" s="7105"/>
      <c r="B40" s="974"/>
      <c r="C40" s="556" t="s">
        <v>815</v>
      </c>
      <c r="D40" s="7105" t="s">
        <v>1283</v>
      </c>
      <c r="E40" s="7107" t="s">
        <v>1346</v>
      </c>
      <c r="F40" s="7109"/>
      <c r="G40" s="7109">
        <v>491698</v>
      </c>
      <c r="H40" s="534"/>
      <c r="I40" s="7109"/>
      <c r="J40" s="595"/>
      <c r="K40" s="7139">
        <f>K39-G40</f>
        <v>39455915</v>
      </c>
    </row>
    <row r="41" spans="1:11">
      <c r="A41" s="7106"/>
      <c r="B41" s="974"/>
      <c r="C41" s="555" t="s">
        <v>1282</v>
      </c>
      <c r="D41" s="7106" t="s">
        <v>250</v>
      </c>
      <c r="E41" s="7108"/>
      <c r="F41" s="7110"/>
      <c r="G41" s="7110"/>
      <c r="H41" s="515"/>
      <c r="I41" s="7110"/>
      <c r="J41" s="595"/>
      <c r="K41" s="7144"/>
    </row>
    <row r="42" spans="1:11">
      <c r="A42" s="7113"/>
      <c r="B42" s="561"/>
      <c r="C42" s="532"/>
      <c r="D42" s="576"/>
      <c r="E42" s="582"/>
      <c r="F42" s="577"/>
      <c r="G42" s="577"/>
      <c r="H42" s="1962"/>
      <c r="I42" s="577"/>
      <c r="J42" s="585">
        <v>1800</v>
      </c>
      <c r="K42" s="7143">
        <f>K40+J42</f>
        <v>39457715</v>
      </c>
    </row>
    <row r="43" spans="1:11">
      <c r="A43" s="491"/>
      <c r="B43" s="7107"/>
      <c r="C43" s="474" t="s">
        <v>796</v>
      </c>
      <c r="D43" s="518" t="s">
        <v>1283</v>
      </c>
      <c r="E43" s="7107" t="s">
        <v>1346</v>
      </c>
      <c r="F43" s="7123"/>
      <c r="G43" s="7109">
        <v>188500</v>
      </c>
      <c r="H43" s="7109"/>
      <c r="I43" s="7109"/>
      <c r="J43" s="595"/>
      <c r="K43" s="7139">
        <f>K42-G43</f>
        <v>39269215</v>
      </c>
    </row>
    <row r="44" spans="1:11">
      <c r="A44" s="5521"/>
      <c r="B44" s="7128"/>
      <c r="C44" s="477" t="s">
        <v>1341</v>
      </c>
      <c r="D44" s="519" t="s">
        <v>250</v>
      </c>
      <c r="E44" s="7108"/>
      <c r="F44" s="7110"/>
      <c r="G44" s="7110"/>
      <c r="H44" s="7110"/>
      <c r="I44" s="7110"/>
      <c r="J44" s="559"/>
      <c r="K44" s="7144"/>
    </row>
    <row r="45" spans="1:11">
      <c r="A45" s="514"/>
      <c r="B45" s="7114"/>
      <c r="C45" s="532"/>
      <c r="D45" s="576"/>
      <c r="E45" s="582"/>
      <c r="F45" s="577"/>
      <c r="G45" s="577"/>
      <c r="H45" s="600"/>
      <c r="I45" s="577"/>
      <c r="J45" s="585">
        <v>750</v>
      </c>
      <c r="K45" s="7143">
        <f>K43+J45</f>
        <v>39269965</v>
      </c>
    </row>
    <row r="46" spans="1:11">
      <c r="A46" s="498"/>
      <c r="B46" s="7128"/>
      <c r="C46" s="497" t="s">
        <v>821</v>
      </c>
      <c r="D46" s="7105" t="s">
        <v>558</v>
      </c>
      <c r="E46" s="7121" t="s">
        <v>251</v>
      </c>
      <c r="F46" s="7109"/>
      <c r="G46" s="7109">
        <v>480502</v>
      </c>
      <c r="H46" s="537"/>
      <c r="I46" s="7109"/>
      <c r="J46" s="537"/>
      <c r="K46" s="7139">
        <f>K45-G46</f>
        <v>38789463</v>
      </c>
    </row>
    <row r="47" spans="1:11">
      <c r="A47" s="498"/>
      <c r="B47" s="7128"/>
      <c r="C47" s="497" t="s">
        <v>1018</v>
      </c>
      <c r="D47" s="7106" t="s">
        <v>250</v>
      </c>
      <c r="E47" s="7122"/>
      <c r="F47" s="7110"/>
      <c r="G47" s="7110"/>
      <c r="H47" s="537"/>
      <c r="I47" s="7110"/>
      <c r="J47" s="537"/>
      <c r="K47" s="7144"/>
    </row>
    <row r="48" spans="1:11">
      <c r="A48" s="514"/>
      <c r="B48" s="7114"/>
      <c r="C48" s="532"/>
      <c r="D48" s="576"/>
      <c r="E48" s="582"/>
      <c r="F48" s="586"/>
      <c r="G48" s="586"/>
      <c r="H48" s="586"/>
      <c r="I48" s="586"/>
      <c r="J48" s="585">
        <v>1800</v>
      </c>
      <c r="K48" s="7143">
        <f>K46+J48</f>
        <v>38791263</v>
      </c>
    </row>
    <row r="49" spans="1:11">
      <c r="A49" s="557"/>
      <c r="B49" s="7107"/>
      <c r="C49" s="497" t="s">
        <v>799</v>
      </c>
      <c r="D49" s="7105" t="s">
        <v>558</v>
      </c>
      <c r="E49" s="7121" t="s">
        <v>251</v>
      </c>
      <c r="F49" s="7123"/>
      <c r="G49" s="7109">
        <v>68800</v>
      </c>
      <c r="H49" s="537"/>
      <c r="I49" s="7109"/>
      <c r="J49" s="537"/>
      <c r="K49" s="7139">
        <f>K48-G49</f>
        <v>38722463</v>
      </c>
    </row>
    <row r="50" spans="1:11">
      <c r="A50" s="554"/>
      <c r="B50" s="7108"/>
      <c r="C50" s="497" t="s">
        <v>800</v>
      </c>
      <c r="D50" s="7106" t="s">
        <v>250</v>
      </c>
      <c r="E50" s="7122"/>
      <c r="F50" s="7110"/>
      <c r="G50" s="7110"/>
      <c r="H50" s="537"/>
      <c r="I50" s="7110"/>
      <c r="J50" s="537"/>
      <c r="K50" s="7140"/>
    </row>
    <row r="51" spans="1:11">
      <c r="A51" s="554"/>
      <c r="B51" s="7114"/>
      <c r="C51" s="532"/>
      <c r="D51" s="576"/>
      <c r="E51" s="582"/>
      <c r="F51" s="586"/>
      <c r="G51" s="586"/>
      <c r="H51" s="586"/>
      <c r="I51" s="586"/>
      <c r="J51" s="585">
        <v>750</v>
      </c>
      <c r="K51" s="7140">
        <f>K49+J51</f>
        <v>38723213</v>
      </c>
    </row>
    <row r="52" spans="1:11">
      <c r="A52" s="3362"/>
      <c r="B52" s="7107"/>
      <c r="C52" s="474" t="s">
        <v>781</v>
      </c>
      <c r="D52" s="7105" t="s">
        <v>1285</v>
      </c>
      <c r="E52" s="7107" t="s">
        <v>1320</v>
      </c>
      <c r="F52" s="7109"/>
      <c r="G52" s="7109">
        <v>20140</v>
      </c>
      <c r="H52" s="534"/>
      <c r="I52" s="7109"/>
      <c r="J52" s="7124"/>
      <c r="K52" s="7144">
        <f>K51-G52</f>
        <v>38703073</v>
      </c>
    </row>
    <row r="53" spans="1:11">
      <c r="A53" s="3364"/>
      <c r="B53" s="7108"/>
      <c r="C53" s="477" t="s">
        <v>1092</v>
      </c>
      <c r="D53" s="7106" t="s">
        <v>38</v>
      </c>
      <c r="E53" s="7108"/>
      <c r="F53" s="7110"/>
      <c r="G53" s="7110"/>
      <c r="H53" s="515"/>
      <c r="I53" s="7110"/>
      <c r="J53" s="7125"/>
      <c r="K53" s="7144"/>
    </row>
    <row r="54" spans="1:11">
      <c r="A54" s="557"/>
      <c r="B54" s="7114"/>
      <c r="C54" s="1436"/>
      <c r="D54" s="1436"/>
      <c r="E54" s="1436"/>
      <c r="F54" s="577"/>
      <c r="G54" s="577"/>
      <c r="H54" s="600"/>
      <c r="I54" s="577"/>
      <c r="J54" s="604">
        <v>1500</v>
      </c>
      <c r="K54" s="7143">
        <f>K52+J54</f>
        <v>38704573</v>
      </c>
    </row>
    <row r="55" spans="1:11">
      <c r="A55" s="9515"/>
      <c r="B55" s="1005"/>
      <c r="C55" s="556" t="s">
        <v>781</v>
      </c>
      <c r="D55" s="7105" t="s">
        <v>1344</v>
      </c>
      <c r="E55" s="1136" t="s">
        <v>1349</v>
      </c>
      <c r="F55" s="7109"/>
      <c r="G55" s="7118">
        <v>149140</v>
      </c>
      <c r="H55" s="7109"/>
      <c r="I55" s="7109"/>
      <c r="J55" s="7124"/>
      <c r="K55" s="7144">
        <f>K54-G55</f>
        <v>38555433</v>
      </c>
    </row>
    <row r="56" spans="1:11">
      <c r="A56" s="9516"/>
      <c r="B56" s="533"/>
      <c r="C56" s="555" t="s">
        <v>1343</v>
      </c>
      <c r="D56" s="7106" t="s">
        <v>1543</v>
      </c>
      <c r="E56" s="7122"/>
      <c r="F56" s="7110"/>
      <c r="G56" s="7119"/>
      <c r="H56" s="7110"/>
      <c r="I56" s="7110"/>
      <c r="J56" s="7125"/>
      <c r="K56" s="7144"/>
    </row>
    <row r="57" spans="1:11">
      <c r="A57" s="3365"/>
      <c r="B57" s="1988"/>
      <c r="C57" s="532"/>
      <c r="D57" s="576"/>
      <c r="E57" s="582"/>
      <c r="F57" s="577"/>
      <c r="G57" s="577"/>
      <c r="H57" s="600"/>
      <c r="I57" s="577"/>
      <c r="J57" s="604">
        <v>1500</v>
      </c>
      <c r="K57" s="7143">
        <f>K55+J57</f>
        <v>38556933</v>
      </c>
    </row>
    <row r="58" spans="1:11">
      <c r="A58" s="9515"/>
      <c r="B58" s="1005"/>
      <c r="C58" s="556" t="s">
        <v>781</v>
      </c>
      <c r="D58" s="7105" t="s">
        <v>1344</v>
      </c>
      <c r="E58" s="1136" t="s">
        <v>1349</v>
      </c>
      <c r="F58" s="7109"/>
      <c r="G58" s="7118">
        <v>24140</v>
      </c>
      <c r="H58" s="7109"/>
      <c r="I58" s="7109"/>
      <c r="J58" s="7124"/>
      <c r="K58" s="7144">
        <f>K57-G58</f>
        <v>38532793</v>
      </c>
    </row>
    <row r="59" spans="1:11">
      <c r="A59" s="9516"/>
      <c r="B59" s="533"/>
      <c r="C59" s="555" t="s">
        <v>2121</v>
      </c>
      <c r="D59" s="7106" t="s">
        <v>1543</v>
      </c>
      <c r="E59" s="7122"/>
      <c r="F59" s="7110"/>
      <c r="G59" s="7119"/>
      <c r="H59" s="7110"/>
      <c r="I59" s="7110"/>
      <c r="J59" s="7125"/>
      <c r="K59" s="7144"/>
    </row>
    <row r="60" spans="1:11">
      <c r="A60" s="3365"/>
      <c r="B60" s="1988"/>
      <c r="C60" s="532"/>
      <c r="D60" s="576"/>
      <c r="E60" s="582"/>
      <c r="F60" s="577"/>
      <c r="G60" s="577"/>
      <c r="H60" s="600"/>
      <c r="I60" s="577"/>
      <c r="J60" s="604">
        <v>1500</v>
      </c>
      <c r="K60" s="7143">
        <f>K58+J60</f>
        <v>38534293</v>
      </c>
    </row>
    <row r="61" spans="1:11">
      <c r="A61" s="9515"/>
      <c r="B61" s="7107"/>
      <c r="C61" s="517" t="s">
        <v>781</v>
      </c>
      <c r="D61" s="7105" t="s">
        <v>1560</v>
      </c>
      <c r="E61" s="7107" t="s">
        <v>1603</v>
      </c>
      <c r="F61" s="7109"/>
      <c r="G61" s="7109">
        <v>117640</v>
      </c>
      <c r="H61" s="7109"/>
      <c r="I61" s="7109"/>
      <c r="J61" s="7124"/>
      <c r="K61" s="7144">
        <f>K60-G61</f>
        <v>38416653</v>
      </c>
    </row>
    <row r="62" spans="1:11">
      <c r="A62" s="9516"/>
      <c r="B62" s="7108"/>
      <c r="C62" s="477" t="s">
        <v>1559</v>
      </c>
      <c r="D62" s="7106" t="s">
        <v>38</v>
      </c>
      <c r="E62" s="7108"/>
      <c r="F62" s="7110"/>
      <c r="G62" s="7110"/>
      <c r="H62" s="7110"/>
      <c r="I62" s="7110"/>
      <c r="J62" s="7125"/>
      <c r="K62" s="7144"/>
    </row>
    <row r="63" spans="1:11">
      <c r="A63" s="554"/>
      <c r="B63" s="527"/>
      <c r="C63" s="532"/>
      <c r="D63" s="583"/>
      <c r="E63" s="582"/>
      <c r="F63" s="575"/>
      <c r="G63" s="575"/>
      <c r="H63" s="586"/>
      <c r="I63" s="575"/>
      <c r="J63" s="585">
        <v>1500</v>
      </c>
      <c r="K63" s="7143">
        <f>K61+J63</f>
        <v>38418153</v>
      </c>
    </row>
    <row r="64" spans="1:11">
      <c r="A64" s="525"/>
      <c r="B64" s="7107"/>
      <c r="C64" s="474" t="s">
        <v>815</v>
      </c>
      <c r="D64" s="485" t="s">
        <v>1887</v>
      </c>
      <c r="E64" s="7107" t="s">
        <v>1888</v>
      </c>
      <c r="F64" s="7123"/>
      <c r="G64" s="7109">
        <v>1228690</v>
      </c>
      <c r="H64" s="7115"/>
      <c r="I64" s="7109"/>
      <c r="J64" s="534"/>
      <c r="K64" s="7139">
        <f>K63-G64</f>
        <v>37189463</v>
      </c>
    </row>
    <row r="65" spans="1:11">
      <c r="A65" s="554"/>
      <c r="B65" s="7108"/>
      <c r="C65" s="477" t="s">
        <v>1886</v>
      </c>
      <c r="D65" s="486" t="s">
        <v>1951</v>
      </c>
      <c r="E65" s="7108"/>
      <c r="F65" s="7110"/>
      <c r="G65" s="7110"/>
      <c r="H65" s="7116"/>
      <c r="I65" s="7110"/>
      <c r="J65" s="537"/>
      <c r="K65" s="7140"/>
    </row>
    <row r="66" spans="1:11">
      <c r="A66" s="2497"/>
      <c r="B66" s="7114"/>
      <c r="C66" s="891"/>
      <c r="D66" s="891"/>
      <c r="E66" s="891"/>
      <c r="F66" s="586"/>
      <c r="G66" s="588"/>
      <c r="H66" s="586"/>
      <c r="I66" s="586"/>
      <c r="J66" s="585">
        <v>1800</v>
      </c>
      <c r="K66" s="7140">
        <f>K64+J66</f>
        <v>37191263</v>
      </c>
    </row>
    <row r="67" spans="1:11">
      <c r="A67" s="525"/>
      <c r="B67" s="7107"/>
      <c r="C67" s="474" t="s">
        <v>815</v>
      </c>
      <c r="D67" s="485" t="s">
        <v>1887</v>
      </c>
      <c r="E67" s="7107" t="s">
        <v>1888</v>
      </c>
      <c r="F67" s="7109"/>
      <c r="G67" s="7109">
        <v>415928</v>
      </c>
      <c r="H67" s="534"/>
      <c r="I67" s="7109"/>
      <c r="J67" s="537"/>
      <c r="K67" s="7139">
        <f>K66-G67</f>
        <v>36775335</v>
      </c>
    </row>
    <row r="68" spans="1:11">
      <c r="A68" s="554"/>
      <c r="B68" s="7108"/>
      <c r="C68" s="477" t="s">
        <v>1889</v>
      </c>
      <c r="D68" s="486" t="s">
        <v>1951</v>
      </c>
      <c r="E68" s="7108"/>
      <c r="F68" s="7110"/>
      <c r="G68" s="7110"/>
      <c r="H68" s="537"/>
      <c r="I68" s="7110"/>
      <c r="J68" s="537"/>
      <c r="K68" s="7140"/>
    </row>
    <row r="69" spans="1:11">
      <c r="A69" s="2497"/>
      <c r="B69" s="7114"/>
      <c r="C69" s="532"/>
      <c r="D69" s="576"/>
      <c r="E69" s="582"/>
      <c r="F69" s="586"/>
      <c r="G69" s="586"/>
      <c r="H69" s="586"/>
      <c r="I69" s="586"/>
      <c r="J69" s="585">
        <v>1800</v>
      </c>
      <c r="K69" s="7140">
        <f>K67+J69</f>
        <v>36777135</v>
      </c>
    </row>
    <row r="70" spans="1:11">
      <c r="A70" s="525"/>
      <c r="B70" s="7107"/>
      <c r="C70" s="474" t="s">
        <v>815</v>
      </c>
      <c r="D70" s="7105" t="s">
        <v>568</v>
      </c>
      <c r="E70" s="7107" t="s">
        <v>715</v>
      </c>
      <c r="F70" s="7109"/>
      <c r="G70" s="7109">
        <v>707505</v>
      </c>
      <c r="H70" s="7109"/>
      <c r="I70" s="7109"/>
      <c r="J70" s="464"/>
      <c r="K70" s="7139">
        <f>K69-G70</f>
        <v>36069630</v>
      </c>
    </row>
    <row r="71" spans="1:11">
      <c r="A71" s="554"/>
      <c r="B71" s="7108"/>
      <c r="C71" s="477" t="s">
        <v>833</v>
      </c>
      <c r="D71" s="7106" t="s">
        <v>250</v>
      </c>
      <c r="E71" s="7108"/>
      <c r="F71" s="7110"/>
      <c r="G71" s="7110"/>
      <c r="H71" s="7110"/>
      <c r="I71" s="7110"/>
      <c r="J71" s="559"/>
      <c r="K71" s="7140"/>
    </row>
    <row r="72" spans="1:11">
      <c r="A72" s="2497"/>
      <c r="B72" s="7114"/>
      <c r="C72" s="528"/>
      <c r="D72" s="576"/>
      <c r="E72" s="528"/>
      <c r="F72" s="528"/>
      <c r="G72" s="585"/>
      <c r="H72" s="600"/>
      <c r="I72" s="577"/>
      <c r="J72" s="604">
        <v>1800</v>
      </c>
      <c r="K72" s="7140">
        <f>K70+J72</f>
        <v>36071430</v>
      </c>
    </row>
    <row r="73" spans="1:11">
      <c r="A73" s="525"/>
      <c r="B73" s="7107"/>
      <c r="C73" s="474" t="s">
        <v>815</v>
      </c>
      <c r="D73" s="7105" t="s">
        <v>568</v>
      </c>
      <c r="E73" s="7107" t="s">
        <v>715</v>
      </c>
      <c r="F73" s="7109"/>
      <c r="G73" s="7118">
        <v>81322</v>
      </c>
      <c r="H73" s="7109"/>
      <c r="I73" s="7109"/>
      <c r="J73" s="7124"/>
      <c r="K73" s="7139">
        <f>K72-G73</f>
        <v>35990108</v>
      </c>
    </row>
    <row r="74" spans="1:11">
      <c r="A74" s="554"/>
      <c r="B74" s="7108"/>
      <c r="C74" s="477" t="s">
        <v>832</v>
      </c>
      <c r="D74" s="7106" t="s">
        <v>250</v>
      </c>
      <c r="E74" s="7108"/>
      <c r="F74" s="7110"/>
      <c r="G74" s="7119"/>
      <c r="H74" s="7110"/>
      <c r="I74" s="7110"/>
      <c r="J74" s="7125"/>
      <c r="K74" s="7140"/>
    </row>
    <row r="75" spans="1:11">
      <c r="A75" s="2497"/>
      <c r="B75" s="7114"/>
      <c r="C75" s="532"/>
      <c r="D75" s="576"/>
      <c r="E75" s="605"/>
      <c r="F75" s="577"/>
      <c r="G75" s="577"/>
      <c r="H75" s="600"/>
      <c r="I75" s="577"/>
      <c r="J75" s="604">
        <v>1800</v>
      </c>
      <c r="K75" s="7140">
        <f>K73+J75</f>
        <v>35991908</v>
      </c>
    </row>
    <row r="76" spans="1:11">
      <c r="A76" s="525"/>
      <c r="B76" s="7107"/>
      <c r="C76" s="474" t="s">
        <v>781</v>
      </c>
      <c r="D76" s="518" t="s">
        <v>568</v>
      </c>
      <c r="E76" s="7107" t="s">
        <v>715</v>
      </c>
      <c r="F76" s="7109"/>
      <c r="G76" s="7109">
        <v>77240</v>
      </c>
      <c r="H76" s="7109"/>
      <c r="I76" s="7109"/>
      <c r="J76" s="7109"/>
      <c r="K76" s="7139">
        <f>K75-G76</f>
        <v>35914668</v>
      </c>
    </row>
    <row r="77" spans="1:11">
      <c r="A77" s="554"/>
      <c r="B77" s="7108"/>
      <c r="C77" s="477" t="s">
        <v>793</v>
      </c>
      <c r="D77" s="519" t="s">
        <v>250</v>
      </c>
      <c r="E77" s="7108"/>
      <c r="F77" s="7110"/>
      <c r="G77" s="7110"/>
      <c r="H77" s="7110"/>
      <c r="I77" s="7110"/>
      <c r="J77" s="7110"/>
      <c r="K77" s="7140"/>
    </row>
    <row r="78" spans="1:11">
      <c r="A78" s="554"/>
      <c r="B78" s="7114"/>
      <c r="C78" s="532"/>
      <c r="D78" s="576"/>
      <c r="E78" s="582"/>
      <c r="F78" s="577"/>
      <c r="G78" s="577"/>
      <c r="H78" s="600"/>
      <c r="I78" s="577"/>
      <c r="J78" s="604">
        <v>1500</v>
      </c>
      <c r="K78" s="7140">
        <f>K76+J78</f>
        <v>35916168</v>
      </c>
    </row>
    <row r="79" spans="1:11">
      <c r="A79" s="525"/>
      <c r="B79" s="7107"/>
      <c r="C79" s="517" t="s">
        <v>796</v>
      </c>
      <c r="D79" s="7105" t="s">
        <v>1983</v>
      </c>
      <c r="E79" s="7107" t="s">
        <v>1985</v>
      </c>
      <c r="F79" s="7123"/>
      <c r="G79" s="7109">
        <v>217800</v>
      </c>
      <c r="H79" s="537"/>
      <c r="I79" s="1975"/>
      <c r="J79" s="595"/>
      <c r="K79" s="7139">
        <f>K78-G79</f>
        <v>35698368</v>
      </c>
    </row>
    <row r="80" spans="1:11">
      <c r="A80" s="554"/>
      <c r="B80" s="7108"/>
      <c r="C80" s="555" t="s">
        <v>1982</v>
      </c>
      <c r="D80" s="7106" t="s">
        <v>1984</v>
      </c>
      <c r="E80" s="7108"/>
      <c r="F80" s="7110"/>
      <c r="G80" s="7110"/>
      <c r="H80" s="515"/>
      <c r="I80" s="1976"/>
      <c r="J80" s="595"/>
      <c r="K80" s="7140"/>
    </row>
    <row r="81" spans="1:11">
      <c r="A81" s="554"/>
      <c r="B81" s="7114"/>
      <c r="C81" s="532"/>
      <c r="D81" s="528"/>
      <c r="E81" s="584"/>
      <c r="F81" s="577"/>
      <c r="G81" s="577"/>
      <c r="H81" s="600"/>
      <c r="I81" s="2034"/>
      <c r="J81" s="585">
        <v>750</v>
      </c>
      <c r="K81" s="7140">
        <f>K79+J81</f>
        <v>35699118</v>
      </c>
    </row>
    <row r="82" spans="1:11">
      <c r="A82" s="525"/>
      <c r="B82" s="7107"/>
      <c r="C82" s="556" t="s">
        <v>815</v>
      </c>
      <c r="D82" s="7105" t="s">
        <v>1657</v>
      </c>
      <c r="E82" s="7107" t="s">
        <v>135</v>
      </c>
      <c r="F82" s="7109"/>
      <c r="G82" s="7109">
        <v>263341</v>
      </c>
      <c r="H82" s="7109"/>
      <c r="I82" s="7109"/>
      <c r="J82" s="595"/>
      <c r="K82" s="7139">
        <f>K81-G82</f>
        <v>35435777</v>
      </c>
    </row>
    <row r="83" spans="1:11">
      <c r="A83" s="554"/>
      <c r="B83" s="7108"/>
      <c r="C83" s="555" t="s">
        <v>1656</v>
      </c>
      <c r="D83" s="7106" t="s">
        <v>956</v>
      </c>
      <c r="E83" s="7108"/>
      <c r="F83" s="7110"/>
      <c r="G83" s="7110"/>
      <c r="H83" s="7110"/>
      <c r="I83" s="7110"/>
      <c r="J83" s="559"/>
      <c r="K83" s="7140"/>
    </row>
    <row r="84" spans="1:11">
      <c r="A84" s="554"/>
      <c r="B84" s="7114"/>
      <c r="C84" s="532"/>
      <c r="D84" s="576"/>
      <c r="E84" s="605"/>
      <c r="F84" s="577"/>
      <c r="G84" s="577"/>
      <c r="H84" s="586"/>
      <c r="I84" s="577"/>
      <c r="J84" s="585">
        <v>1800</v>
      </c>
      <c r="K84" s="7140">
        <f>K82+J84</f>
        <v>35437577</v>
      </c>
    </row>
    <row r="85" spans="1:11">
      <c r="A85" s="525"/>
      <c r="B85" s="7107"/>
      <c r="C85" s="556" t="s">
        <v>796</v>
      </c>
      <c r="D85" s="7105" t="s">
        <v>1657</v>
      </c>
      <c r="E85" s="7107" t="s">
        <v>135</v>
      </c>
      <c r="F85" s="7109"/>
      <c r="G85" s="7109">
        <v>96300</v>
      </c>
      <c r="H85" s="537"/>
      <c r="I85" s="7109"/>
      <c r="J85" s="595"/>
      <c r="K85" s="7139">
        <f>K84-G85</f>
        <v>35341277</v>
      </c>
    </row>
    <row r="86" spans="1:11">
      <c r="A86" s="554"/>
      <c r="B86" s="7108"/>
      <c r="C86" s="555" t="s">
        <v>1658</v>
      </c>
      <c r="D86" s="7106" t="s">
        <v>956</v>
      </c>
      <c r="E86" s="7108"/>
      <c r="F86" s="7110"/>
      <c r="G86" s="7110"/>
      <c r="H86" s="515"/>
      <c r="I86" s="7110"/>
      <c r="J86" s="559"/>
      <c r="K86" s="7140"/>
    </row>
    <row r="87" spans="1:11">
      <c r="A87" s="554"/>
      <c r="B87" s="7114"/>
      <c r="C87" s="532"/>
      <c r="D87" s="576"/>
      <c r="E87" s="582"/>
      <c r="F87" s="577"/>
      <c r="G87" s="577"/>
      <c r="H87" s="600"/>
      <c r="I87" s="577"/>
      <c r="J87" s="585">
        <v>750</v>
      </c>
      <c r="K87" s="7140">
        <f>K85+J87</f>
        <v>35342027</v>
      </c>
    </row>
    <row r="88" spans="1:11">
      <c r="A88" s="525"/>
      <c r="B88" s="7107"/>
      <c r="C88" s="556" t="s">
        <v>1710</v>
      </c>
      <c r="D88" s="7127" t="s">
        <v>1766</v>
      </c>
      <c r="E88" s="974"/>
      <c r="F88" s="7123"/>
      <c r="G88" s="7109"/>
      <c r="H88" s="7109">
        <v>570140</v>
      </c>
      <c r="I88" s="7109"/>
      <c r="J88" s="464"/>
      <c r="K88" s="7139">
        <f>K87-H88</f>
        <v>34771887</v>
      </c>
    </row>
    <row r="89" spans="1:11">
      <c r="A89" s="554"/>
      <c r="B89" s="7108"/>
      <c r="C89" s="555" t="s">
        <v>1765</v>
      </c>
      <c r="D89" s="7106"/>
      <c r="E89" s="7108"/>
      <c r="F89" s="7110"/>
      <c r="G89" s="7110"/>
      <c r="H89" s="7110"/>
      <c r="I89" s="7110"/>
      <c r="J89" s="559"/>
      <c r="K89" s="7140"/>
    </row>
    <row r="90" spans="1:11">
      <c r="A90" s="554"/>
      <c r="B90" s="7114"/>
      <c r="C90" s="1436"/>
      <c r="D90" s="1436"/>
      <c r="E90" s="1436"/>
      <c r="F90" s="577"/>
      <c r="G90" s="577"/>
      <c r="H90" s="600"/>
      <c r="I90" s="577"/>
      <c r="J90" s="585">
        <v>1500</v>
      </c>
      <c r="K90" s="7143">
        <f>K88+J90</f>
        <v>34773387</v>
      </c>
    </row>
    <row r="91" spans="1:11">
      <c r="A91" s="525"/>
      <c r="B91" s="7107"/>
      <c r="C91" s="556" t="s">
        <v>1710</v>
      </c>
      <c r="D91" s="7105" t="s">
        <v>1768</v>
      </c>
      <c r="E91" s="7107"/>
      <c r="F91" s="7123"/>
      <c r="G91" s="7109"/>
      <c r="H91" s="7109">
        <v>266140</v>
      </c>
      <c r="I91" s="7109"/>
      <c r="J91" s="464"/>
      <c r="K91" s="7139">
        <f>K90-H91</f>
        <v>34507247</v>
      </c>
    </row>
    <row r="92" spans="1:11">
      <c r="A92" s="554"/>
      <c r="B92" s="7108"/>
      <c r="C92" s="555" t="s">
        <v>1767</v>
      </c>
      <c r="D92" s="7106"/>
      <c r="E92" s="7108"/>
      <c r="F92" s="7110"/>
      <c r="G92" s="7110"/>
      <c r="H92" s="7110"/>
      <c r="I92" s="7110"/>
      <c r="J92" s="559"/>
      <c r="K92" s="7140"/>
    </row>
    <row r="93" spans="1:11">
      <c r="A93" s="554"/>
      <c r="B93" s="7114"/>
      <c r="C93" s="1436"/>
      <c r="D93" s="1436"/>
      <c r="E93" s="1436"/>
      <c r="F93" s="577"/>
      <c r="G93" s="577"/>
      <c r="H93" s="600"/>
      <c r="I93" s="577"/>
      <c r="J93" s="585">
        <v>1500</v>
      </c>
      <c r="K93" s="7140">
        <f>K91+J93</f>
        <v>34508747</v>
      </c>
    </row>
    <row r="94" spans="1:11">
      <c r="A94" s="525"/>
      <c r="B94" s="7107"/>
      <c r="C94" s="556" t="s">
        <v>1710</v>
      </c>
      <c r="D94" s="7105" t="s">
        <v>1770</v>
      </c>
      <c r="E94" s="7107"/>
      <c r="F94" s="7123"/>
      <c r="G94" s="7109"/>
      <c r="H94" s="7109">
        <v>332640</v>
      </c>
      <c r="I94" s="7109"/>
      <c r="J94" s="464"/>
      <c r="K94" s="7139">
        <f>K93-H94</f>
        <v>34176107</v>
      </c>
    </row>
    <row r="95" spans="1:11">
      <c r="A95" s="554"/>
      <c r="B95" s="7108"/>
      <c r="C95" s="555" t="s">
        <v>1769</v>
      </c>
      <c r="D95" s="7106"/>
      <c r="E95" s="7108"/>
      <c r="F95" s="7110"/>
      <c r="G95" s="7110"/>
      <c r="H95" s="7110"/>
      <c r="I95" s="7110"/>
      <c r="J95" s="559"/>
      <c r="K95" s="7140"/>
    </row>
    <row r="96" spans="1:11">
      <c r="A96" s="554"/>
      <c r="B96" s="7114"/>
      <c r="C96" s="532"/>
      <c r="D96" s="576"/>
      <c r="E96" s="582"/>
      <c r="F96" s="577"/>
      <c r="G96" s="577"/>
      <c r="H96" s="600"/>
      <c r="I96" s="577"/>
      <c r="J96" s="585">
        <v>1500</v>
      </c>
      <c r="K96" s="7140">
        <f>K94+J96</f>
        <v>34177607</v>
      </c>
    </row>
    <row r="97" spans="1:11">
      <c r="A97" s="525"/>
      <c r="B97" s="7107"/>
      <c r="C97" s="556" t="s">
        <v>1710</v>
      </c>
      <c r="D97" s="7105" t="s">
        <v>956</v>
      </c>
      <c r="E97" s="7107"/>
      <c r="F97" s="7109"/>
      <c r="G97" s="7109"/>
      <c r="H97" s="7109">
        <v>8540400</v>
      </c>
      <c r="I97" s="7109"/>
      <c r="J97" s="595"/>
      <c r="K97" s="1977">
        <f>K96-H97</f>
        <v>25637207</v>
      </c>
    </row>
    <row r="98" spans="1:11">
      <c r="A98" s="554"/>
      <c r="B98" s="7108"/>
      <c r="C98" s="555" t="s">
        <v>1771</v>
      </c>
      <c r="D98" s="7106"/>
      <c r="E98" s="7108"/>
      <c r="F98" s="7110"/>
      <c r="G98" s="7110"/>
      <c r="H98" s="7110"/>
      <c r="I98" s="7110"/>
      <c r="J98" s="559"/>
      <c r="K98" s="1978"/>
    </row>
    <row r="99" spans="1:11">
      <c r="A99" s="554"/>
      <c r="B99" s="7114"/>
      <c r="C99" s="532"/>
      <c r="D99" s="576"/>
      <c r="E99" s="582"/>
      <c r="F99" s="577"/>
      <c r="G99" s="577"/>
      <c r="H99" s="600"/>
      <c r="I99" s="577"/>
      <c r="J99" s="585">
        <v>1500</v>
      </c>
      <c r="K99" s="1978">
        <f>K97+J99</f>
        <v>25638707</v>
      </c>
    </row>
    <row r="100" spans="1:11">
      <c r="A100" s="525"/>
      <c r="B100" s="7107"/>
      <c r="C100" s="556" t="s">
        <v>1710</v>
      </c>
      <c r="D100" s="7105" t="s">
        <v>1945</v>
      </c>
      <c r="E100" s="7107"/>
      <c r="F100" s="7109"/>
      <c r="G100" s="7109"/>
      <c r="H100" s="7109">
        <v>104140</v>
      </c>
      <c r="I100" s="7109"/>
      <c r="J100" s="595"/>
      <c r="K100" s="7139">
        <f>K99-H100</f>
        <v>25534567</v>
      </c>
    </row>
    <row r="101" spans="1:11">
      <c r="A101" s="554"/>
      <c r="B101" s="7108"/>
      <c r="C101" s="555" t="s">
        <v>1944</v>
      </c>
      <c r="D101" s="7106"/>
      <c r="E101" s="7108"/>
      <c r="F101" s="7110"/>
      <c r="G101" s="7110"/>
      <c r="H101" s="7110"/>
      <c r="I101" s="7110"/>
      <c r="J101" s="559"/>
      <c r="K101" s="7140"/>
    </row>
    <row r="102" spans="1:11">
      <c r="A102" s="554"/>
      <c r="B102" s="7114"/>
      <c r="C102" s="532"/>
      <c r="D102" s="576"/>
      <c r="E102" s="582"/>
      <c r="F102" s="577"/>
      <c r="G102" s="577"/>
      <c r="H102" s="600"/>
      <c r="I102" s="577"/>
      <c r="J102" s="585">
        <v>1500</v>
      </c>
      <c r="K102" s="7140">
        <f>K100+J102</f>
        <v>25536067</v>
      </c>
    </row>
    <row r="103" spans="1:11">
      <c r="A103" s="525"/>
      <c r="B103" s="7107"/>
      <c r="C103" s="556" t="s">
        <v>1710</v>
      </c>
      <c r="D103" s="7105" t="s">
        <v>2049</v>
      </c>
      <c r="E103" s="7107"/>
      <c r="F103" s="7123"/>
      <c r="G103" s="7109"/>
      <c r="H103" s="7109">
        <v>817140</v>
      </c>
      <c r="I103" s="7109"/>
      <c r="J103" s="464"/>
      <c r="K103" s="7139">
        <f>K102-H103</f>
        <v>24718927</v>
      </c>
    </row>
    <row r="104" spans="1:11">
      <c r="A104" s="554"/>
      <c r="B104" s="7108"/>
      <c r="C104" s="555" t="s">
        <v>2050</v>
      </c>
      <c r="D104" s="7106"/>
      <c r="E104" s="7108"/>
      <c r="F104" s="7110"/>
      <c r="G104" s="7110"/>
      <c r="H104" s="7110"/>
      <c r="I104" s="7110"/>
      <c r="J104" s="559"/>
      <c r="K104" s="7140"/>
    </row>
    <row r="105" spans="1:11">
      <c r="A105" s="554"/>
      <c r="B105" s="7114"/>
      <c r="C105" s="532"/>
      <c r="D105" s="576"/>
      <c r="E105" s="582"/>
      <c r="F105" s="577"/>
      <c r="G105" s="577"/>
      <c r="H105" s="600"/>
      <c r="I105" s="577"/>
      <c r="J105" s="585">
        <v>1500</v>
      </c>
      <c r="K105" s="7140">
        <f>K103+J105</f>
        <v>24720427</v>
      </c>
    </row>
    <row r="106" spans="1:11">
      <c r="A106" s="525"/>
      <c r="B106" s="7107"/>
      <c r="C106" s="517" t="s">
        <v>1716</v>
      </c>
      <c r="D106" s="7105" t="s">
        <v>1717</v>
      </c>
      <c r="E106" s="7107" t="s">
        <v>1423</v>
      </c>
      <c r="F106" s="7118"/>
      <c r="G106" s="7118">
        <v>191700</v>
      </c>
      <c r="H106" s="537"/>
      <c r="I106" s="1975"/>
      <c r="J106" s="595"/>
      <c r="K106" s="7139">
        <f>K105-G106</f>
        <v>24528727</v>
      </c>
    </row>
    <row r="107" spans="1:11">
      <c r="A107" s="554"/>
      <c r="B107" s="7108"/>
      <c r="C107" s="555" t="s">
        <v>1715</v>
      </c>
      <c r="D107" s="7106" t="s">
        <v>956</v>
      </c>
      <c r="E107" s="7108"/>
      <c r="F107" s="7119"/>
      <c r="G107" s="7119"/>
      <c r="H107" s="515"/>
      <c r="I107" s="1976"/>
      <c r="J107" s="595"/>
      <c r="K107" s="7140"/>
    </row>
    <row r="108" spans="1:11">
      <c r="A108" s="554"/>
      <c r="B108" s="7114"/>
      <c r="C108" s="532"/>
      <c r="D108" s="576"/>
      <c r="E108" s="582"/>
      <c r="F108" s="577"/>
      <c r="G108" s="577"/>
      <c r="H108" s="600"/>
      <c r="I108" s="2034"/>
      <c r="J108" s="585">
        <v>750</v>
      </c>
      <c r="K108" s="7140">
        <f>K106+J108</f>
        <v>24529477</v>
      </c>
    </row>
    <row r="109" spans="1:11">
      <c r="A109" s="525"/>
      <c r="B109" s="7107"/>
      <c r="C109" s="457" t="s">
        <v>781</v>
      </c>
      <c r="D109" s="7105" t="s">
        <v>2046</v>
      </c>
      <c r="E109" s="1136" t="s">
        <v>2048</v>
      </c>
      <c r="F109" s="7109"/>
      <c r="G109" s="7109">
        <v>119640</v>
      </c>
      <c r="H109" s="537"/>
      <c r="I109" s="7109"/>
      <c r="J109" s="595"/>
      <c r="K109" s="7139">
        <f>K108-G109</f>
        <v>24409837</v>
      </c>
    </row>
    <row r="110" spans="1:11">
      <c r="A110" s="554"/>
      <c r="B110" s="7108"/>
      <c r="C110" s="461" t="s">
        <v>2045</v>
      </c>
      <c r="D110" s="7106" t="s">
        <v>2047</v>
      </c>
      <c r="E110" s="7122"/>
      <c r="F110" s="7110"/>
      <c r="G110" s="7110"/>
      <c r="H110" s="515"/>
      <c r="I110" s="7110"/>
      <c r="J110" s="595"/>
      <c r="K110" s="7140"/>
    </row>
    <row r="111" spans="1:11">
      <c r="A111" s="514"/>
      <c r="B111" s="7114"/>
      <c r="C111" s="1795"/>
      <c r="D111" s="576"/>
      <c r="E111" s="582"/>
      <c r="F111" s="577"/>
      <c r="G111" s="577"/>
      <c r="H111" s="600"/>
      <c r="I111" s="577"/>
      <c r="J111" s="585">
        <v>1500</v>
      </c>
      <c r="K111" s="7140">
        <f>K109+J111</f>
        <v>24411337</v>
      </c>
    </row>
    <row r="112" spans="1:11">
      <c r="A112" s="498"/>
      <c r="B112" s="7128"/>
      <c r="C112" s="474" t="s">
        <v>778</v>
      </c>
      <c r="D112" s="7105" t="s">
        <v>795</v>
      </c>
      <c r="E112" s="7107" t="s">
        <v>454</v>
      </c>
      <c r="F112" s="7109"/>
      <c r="G112" s="7109">
        <v>139640</v>
      </c>
      <c r="H112" s="537"/>
      <c r="I112" s="7109"/>
      <c r="J112" s="537"/>
      <c r="K112" s="7144">
        <f>K111-G112</f>
        <v>24271697</v>
      </c>
    </row>
    <row r="113" spans="1:11">
      <c r="A113" s="498"/>
      <c r="B113" s="7128"/>
      <c r="C113" s="477" t="s">
        <v>794</v>
      </c>
      <c r="D113" s="7106" t="s">
        <v>1345</v>
      </c>
      <c r="E113" s="7108"/>
      <c r="F113" s="7110"/>
      <c r="G113" s="7110"/>
      <c r="H113" s="515"/>
      <c r="I113" s="7110"/>
      <c r="J113" s="515"/>
      <c r="K113" s="7144"/>
    </row>
    <row r="114" spans="1:11">
      <c r="A114" s="514"/>
      <c r="B114" s="7114"/>
      <c r="C114" s="529"/>
      <c r="D114" s="583"/>
      <c r="E114" s="599"/>
      <c r="F114" s="600"/>
      <c r="G114" s="600"/>
      <c r="H114" s="600"/>
      <c r="I114" s="600"/>
      <c r="J114" s="585">
        <v>1500</v>
      </c>
      <c r="K114" s="7165">
        <f>K112+J114</f>
        <v>24273197</v>
      </c>
    </row>
    <row r="115" spans="1:11">
      <c r="A115" s="498"/>
      <c r="B115" s="7128"/>
      <c r="C115" s="474" t="s">
        <v>815</v>
      </c>
      <c r="D115" s="7105" t="s">
        <v>2163</v>
      </c>
      <c r="E115" s="7107" t="s">
        <v>2164</v>
      </c>
      <c r="F115" s="7109"/>
      <c r="G115" s="7109">
        <v>282816</v>
      </c>
      <c r="H115" s="7109"/>
      <c r="I115" s="7109"/>
      <c r="J115" s="7124"/>
      <c r="K115" s="7144">
        <f>K114-G115</f>
        <v>23990381</v>
      </c>
    </row>
    <row r="116" spans="1:11">
      <c r="A116" s="498"/>
      <c r="B116" s="7128"/>
      <c r="C116" s="477" t="s">
        <v>2165</v>
      </c>
      <c r="D116" s="7106" t="s">
        <v>1819</v>
      </c>
      <c r="E116" s="7108"/>
      <c r="F116" s="7119"/>
      <c r="G116" s="7110"/>
      <c r="H116" s="7110"/>
      <c r="I116" s="7110"/>
      <c r="J116" s="7125"/>
      <c r="K116" s="7144"/>
    </row>
    <row r="117" spans="1:11">
      <c r="A117" s="514"/>
      <c r="B117" s="7114"/>
      <c r="C117" s="529"/>
      <c r="D117" s="602"/>
      <c r="E117" s="605"/>
      <c r="F117" s="577"/>
      <c r="G117" s="577"/>
      <c r="H117" s="600"/>
      <c r="I117" s="577"/>
      <c r="J117" s="585">
        <v>1800</v>
      </c>
      <c r="K117" s="7165">
        <f>K115+J117</f>
        <v>23992181</v>
      </c>
    </row>
    <row r="118" spans="1:11">
      <c r="A118" s="557"/>
      <c r="B118" s="7128"/>
      <c r="C118" s="6417" t="s">
        <v>781</v>
      </c>
      <c r="D118" s="7105" t="s">
        <v>2163</v>
      </c>
      <c r="E118" s="7107" t="s">
        <v>2164</v>
      </c>
      <c r="F118" s="7109"/>
      <c r="G118" s="7109">
        <v>22890</v>
      </c>
      <c r="H118" s="7109"/>
      <c r="I118" s="7109"/>
      <c r="J118" s="7124"/>
      <c r="K118" s="7139">
        <f>K117-G118</f>
        <v>23969291</v>
      </c>
    </row>
    <row r="119" spans="1:11">
      <c r="A119" s="554"/>
      <c r="B119" s="7108"/>
      <c r="C119" s="522" t="s">
        <v>2293</v>
      </c>
      <c r="D119" s="7106" t="s">
        <v>1819</v>
      </c>
      <c r="E119" s="7108"/>
      <c r="F119" s="7110"/>
      <c r="G119" s="7110"/>
      <c r="H119" s="7110"/>
      <c r="I119" s="7110"/>
      <c r="J119" s="7125"/>
      <c r="K119" s="7140"/>
    </row>
    <row r="120" spans="1:11">
      <c r="A120" s="554"/>
      <c r="B120" s="7114"/>
      <c r="C120" s="2197"/>
      <c r="D120" s="602"/>
      <c r="E120" s="605"/>
      <c r="F120" s="2199"/>
      <c r="G120" s="575"/>
      <c r="H120" s="586"/>
      <c r="I120" s="575"/>
      <c r="J120" s="585">
        <v>1500</v>
      </c>
      <c r="K120" s="7140">
        <f>K118+J120</f>
        <v>23970791</v>
      </c>
    </row>
    <row r="121" spans="1:11">
      <c r="A121" s="557"/>
      <c r="B121" s="7107"/>
      <c r="C121" s="556" t="s">
        <v>815</v>
      </c>
      <c r="D121" s="7105" t="s">
        <v>2131</v>
      </c>
      <c r="E121" s="7107" t="s">
        <v>2132</v>
      </c>
      <c r="F121" s="7123"/>
      <c r="G121" s="7109">
        <v>560132</v>
      </c>
      <c r="H121" s="7109"/>
      <c r="I121" s="7109"/>
      <c r="J121" s="595"/>
      <c r="K121" s="7139">
        <f>K120-G121</f>
        <v>23410659</v>
      </c>
    </row>
    <row r="122" spans="1:11">
      <c r="A122" s="554"/>
      <c r="B122" s="7108"/>
      <c r="C122" s="555" t="s">
        <v>2153</v>
      </c>
      <c r="D122" s="7106" t="s">
        <v>1819</v>
      </c>
      <c r="E122" s="7108"/>
      <c r="F122" s="7110"/>
      <c r="G122" s="7110"/>
      <c r="H122" s="7110"/>
      <c r="I122" s="7110"/>
      <c r="J122" s="559"/>
      <c r="K122" s="7140"/>
    </row>
    <row r="123" spans="1:11">
      <c r="A123" s="554"/>
      <c r="B123" s="7114"/>
      <c r="C123" s="532"/>
      <c r="D123" s="576"/>
      <c r="E123" s="582"/>
      <c r="F123" s="575"/>
      <c r="G123" s="575"/>
      <c r="H123" s="600"/>
      <c r="I123" s="577"/>
      <c r="J123" s="585">
        <v>1800</v>
      </c>
      <c r="K123" s="7140">
        <f>K121+J123</f>
        <v>23412459</v>
      </c>
    </row>
    <row r="124" spans="1:11">
      <c r="A124" s="525"/>
      <c r="B124" s="7107"/>
      <c r="C124" s="556" t="s">
        <v>1837</v>
      </c>
      <c r="D124" s="7105" t="s">
        <v>2131</v>
      </c>
      <c r="E124" s="7107" t="s">
        <v>2132</v>
      </c>
      <c r="F124" s="7109"/>
      <c r="G124" s="7109">
        <v>87890</v>
      </c>
      <c r="H124" s="537"/>
      <c r="I124" s="7109"/>
      <c r="J124" s="595"/>
      <c r="K124" s="7139">
        <f>K123-G124</f>
        <v>23324569</v>
      </c>
    </row>
    <row r="125" spans="1:11">
      <c r="A125" s="554"/>
      <c r="B125" s="7108"/>
      <c r="C125" s="555" t="s">
        <v>2130</v>
      </c>
      <c r="D125" s="7106" t="s">
        <v>1819</v>
      </c>
      <c r="E125" s="7108"/>
      <c r="F125" s="7110"/>
      <c r="G125" s="7110"/>
      <c r="H125" s="515"/>
      <c r="I125" s="7110"/>
      <c r="J125" s="559"/>
      <c r="K125" s="7140"/>
    </row>
    <row r="126" spans="1:11">
      <c r="A126" s="554"/>
      <c r="B126" s="7114"/>
      <c r="C126" s="532"/>
      <c r="D126" s="576"/>
      <c r="E126" s="582"/>
      <c r="F126" s="577"/>
      <c r="G126" s="577"/>
      <c r="H126" s="600"/>
      <c r="I126" s="577"/>
      <c r="J126" s="585">
        <v>1500</v>
      </c>
      <c r="K126" s="7140">
        <f>K124+J126</f>
        <v>23326069</v>
      </c>
    </row>
    <row r="127" spans="1:11">
      <c r="A127" s="557"/>
      <c r="B127" s="7128"/>
      <c r="C127" s="556" t="s">
        <v>821</v>
      </c>
      <c r="D127" s="7105" t="s">
        <v>1288</v>
      </c>
      <c r="E127" s="7107" t="s">
        <v>1301</v>
      </c>
      <c r="F127" s="7123"/>
      <c r="G127" s="7109">
        <v>333363</v>
      </c>
      <c r="H127" s="537"/>
      <c r="I127" s="7109"/>
      <c r="J127" s="7124"/>
      <c r="K127" s="7144">
        <f>K126-G127</f>
        <v>22992706</v>
      </c>
    </row>
    <row r="128" spans="1:11">
      <c r="A128" s="557"/>
      <c r="B128" s="7128"/>
      <c r="C128" s="555" t="s">
        <v>1287</v>
      </c>
      <c r="D128" s="7106" t="s">
        <v>2051</v>
      </c>
      <c r="E128" s="7108"/>
      <c r="F128" s="7110"/>
      <c r="G128" s="7110"/>
      <c r="H128" s="537"/>
      <c r="I128" s="7110"/>
      <c r="J128" s="7125"/>
      <c r="K128" s="7144"/>
    </row>
    <row r="129" spans="1:11">
      <c r="A129" s="514"/>
      <c r="B129" s="7114"/>
      <c r="C129" s="532"/>
      <c r="D129" s="576"/>
      <c r="E129" s="582"/>
      <c r="F129" s="586"/>
      <c r="G129" s="586"/>
      <c r="H129" s="586"/>
      <c r="I129" s="586"/>
      <c r="J129" s="585">
        <v>1800</v>
      </c>
      <c r="K129" s="7143">
        <f>K127+J129</f>
        <v>22994506</v>
      </c>
    </row>
    <row r="130" spans="1:11">
      <c r="A130" s="557"/>
      <c r="B130" s="7107"/>
      <c r="C130" s="497" t="s">
        <v>815</v>
      </c>
      <c r="D130" s="7105" t="s">
        <v>157</v>
      </c>
      <c r="E130" s="7107" t="s">
        <v>156</v>
      </c>
      <c r="F130" s="7109"/>
      <c r="G130" s="7109">
        <v>916681</v>
      </c>
      <c r="H130" s="537"/>
      <c r="I130" s="7109"/>
      <c r="J130" s="537"/>
      <c r="K130" s="7139">
        <f>K129-G130</f>
        <v>22077825</v>
      </c>
    </row>
    <row r="131" spans="1:11">
      <c r="A131" s="554"/>
      <c r="B131" s="7108"/>
      <c r="C131" s="497" t="s">
        <v>1022</v>
      </c>
      <c r="D131" s="7106" t="s">
        <v>1383</v>
      </c>
      <c r="E131" s="7108"/>
      <c r="F131" s="7110"/>
      <c r="G131" s="7110"/>
      <c r="H131" s="537"/>
      <c r="I131" s="7110"/>
      <c r="J131" s="537"/>
      <c r="K131" s="7140"/>
    </row>
    <row r="132" spans="1:11">
      <c r="A132" s="554"/>
      <c r="B132" s="7114"/>
      <c r="C132" s="532"/>
      <c r="D132" s="602"/>
      <c r="E132" s="599"/>
      <c r="F132" s="586"/>
      <c r="G132" s="586"/>
      <c r="H132" s="586"/>
      <c r="I132" s="586"/>
      <c r="J132" s="585">
        <v>1800</v>
      </c>
      <c r="K132" s="7140">
        <f>K130+J132</f>
        <v>22079625</v>
      </c>
    </row>
    <row r="133" spans="1:11">
      <c r="A133" s="525"/>
      <c r="B133" s="7107"/>
      <c r="C133" s="491" t="s">
        <v>778</v>
      </c>
      <c r="D133" s="7105" t="s">
        <v>157</v>
      </c>
      <c r="E133" s="7107" t="s">
        <v>156</v>
      </c>
      <c r="F133" s="7123"/>
      <c r="G133" s="7109">
        <v>182640</v>
      </c>
      <c r="H133" s="537"/>
      <c r="I133" s="7109"/>
      <c r="J133" s="537"/>
      <c r="K133" s="7139">
        <f>K132-G133</f>
        <v>21896985</v>
      </c>
    </row>
    <row r="134" spans="1:11">
      <c r="A134" s="554"/>
      <c r="B134" s="7108"/>
      <c r="C134" s="487" t="s">
        <v>1340</v>
      </c>
      <c r="D134" s="7106" t="s">
        <v>1383</v>
      </c>
      <c r="E134" s="7108"/>
      <c r="F134" s="7110"/>
      <c r="G134" s="7110"/>
      <c r="H134" s="537"/>
      <c r="I134" s="7110"/>
      <c r="J134" s="537"/>
      <c r="K134" s="7140"/>
    </row>
    <row r="135" spans="1:11">
      <c r="A135" s="554"/>
      <c r="B135" s="7114"/>
      <c r="C135" s="529"/>
      <c r="D135" s="601"/>
      <c r="E135" s="584"/>
      <c r="F135" s="586"/>
      <c r="G135" s="586"/>
      <c r="H135" s="586"/>
      <c r="I135" s="586"/>
      <c r="J135" s="585">
        <v>1500</v>
      </c>
      <c r="K135" s="7140">
        <f>K133+J135</f>
        <v>21898485</v>
      </c>
    </row>
    <row r="136" spans="1:11">
      <c r="A136" s="557"/>
      <c r="B136" s="7107"/>
      <c r="C136" s="497" t="s">
        <v>815</v>
      </c>
      <c r="D136" s="485" t="s">
        <v>267</v>
      </c>
      <c r="E136" s="7107" t="s">
        <v>271</v>
      </c>
      <c r="F136" s="7109"/>
      <c r="G136" s="7109">
        <v>281232</v>
      </c>
      <c r="H136" s="534"/>
      <c r="I136" s="7109"/>
      <c r="J136" s="537"/>
      <c r="K136" s="7139">
        <f>K135-G136</f>
        <v>21617253</v>
      </c>
    </row>
    <row r="137" spans="1:11">
      <c r="A137" s="554"/>
      <c r="B137" s="7108"/>
      <c r="C137" s="497" t="s">
        <v>1023</v>
      </c>
      <c r="D137" s="486" t="s">
        <v>304</v>
      </c>
      <c r="E137" s="7108"/>
      <c r="F137" s="7110"/>
      <c r="G137" s="7110"/>
      <c r="H137" s="537"/>
      <c r="I137" s="7110"/>
      <c r="J137" s="537"/>
      <c r="K137" s="7140"/>
    </row>
    <row r="138" spans="1:11">
      <c r="A138" s="554"/>
      <c r="B138" s="7114"/>
      <c r="C138" s="532"/>
      <c r="D138" s="576"/>
      <c r="E138" s="582"/>
      <c r="F138" s="586"/>
      <c r="G138" s="586"/>
      <c r="H138" s="586"/>
      <c r="I138" s="586"/>
      <c r="J138" s="585">
        <v>1800</v>
      </c>
      <c r="K138" s="7140">
        <f>K136+J138</f>
        <v>21619053</v>
      </c>
    </row>
    <row r="139" spans="1:11">
      <c r="A139" s="557"/>
      <c r="B139" s="7107"/>
      <c r="C139" s="491" t="s">
        <v>781</v>
      </c>
      <c r="D139" s="485" t="s">
        <v>267</v>
      </c>
      <c r="E139" s="7107" t="s">
        <v>271</v>
      </c>
      <c r="F139" s="7123"/>
      <c r="G139" s="7109">
        <v>29740</v>
      </c>
      <c r="H139" s="7115"/>
      <c r="I139" s="7109"/>
      <c r="J139" s="534"/>
      <c r="K139" s="7139">
        <f>K138-G139</f>
        <v>21589313</v>
      </c>
    </row>
    <row r="140" spans="1:11">
      <c r="A140" s="554"/>
      <c r="B140" s="7108"/>
      <c r="C140" s="487" t="s">
        <v>791</v>
      </c>
      <c r="D140" s="486" t="s">
        <v>304</v>
      </c>
      <c r="E140" s="7108"/>
      <c r="F140" s="7110"/>
      <c r="G140" s="7110"/>
      <c r="H140" s="7116"/>
      <c r="I140" s="7110"/>
      <c r="J140" s="537"/>
      <c r="K140" s="7140"/>
    </row>
    <row r="141" spans="1:11">
      <c r="A141" s="554"/>
      <c r="B141" s="7114"/>
      <c r="C141" s="891"/>
      <c r="D141" s="891"/>
      <c r="E141" s="891"/>
      <c r="F141" s="586"/>
      <c r="G141" s="588"/>
      <c r="H141" s="586"/>
      <c r="I141" s="586"/>
      <c r="J141" s="585">
        <v>1500</v>
      </c>
      <c r="K141" s="7140">
        <f>K139+J141</f>
        <v>21590813</v>
      </c>
    </row>
    <row r="142" spans="1:11">
      <c r="A142" s="525"/>
      <c r="B142" s="7107"/>
      <c r="C142" s="474" t="s">
        <v>815</v>
      </c>
      <c r="D142" s="7105" t="s">
        <v>1586</v>
      </c>
      <c r="E142" s="7107" t="s">
        <v>1637</v>
      </c>
      <c r="F142" s="7109"/>
      <c r="G142" s="7109">
        <v>87265</v>
      </c>
      <c r="H142" s="7109"/>
      <c r="I142" s="7109"/>
      <c r="J142" s="7124"/>
      <c r="K142" s="7139">
        <f>K141-G142</f>
        <v>21503548</v>
      </c>
    </row>
    <row r="143" spans="1:11">
      <c r="A143" s="554"/>
      <c r="B143" s="7108"/>
      <c r="C143" s="477" t="s">
        <v>1585</v>
      </c>
      <c r="D143" s="7106" t="s">
        <v>729</v>
      </c>
      <c r="E143" s="7108"/>
      <c r="F143" s="7110"/>
      <c r="G143" s="7110"/>
      <c r="H143" s="7110"/>
      <c r="I143" s="7110"/>
      <c r="J143" s="7125"/>
      <c r="K143" s="7140"/>
    </row>
    <row r="144" spans="1:11">
      <c r="A144" s="554"/>
      <c r="B144" s="7114"/>
      <c r="C144" s="529"/>
      <c r="D144" s="602"/>
      <c r="E144" s="605"/>
      <c r="F144" s="577"/>
      <c r="G144" s="577"/>
      <c r="H144" s="600"/>
      <c r="I144" s="577"/>
      <c r="J144" s="585">
        <v>1800</v>
      </c>
      <c r="K144" s="7140">
        <f>K142+J144</f>
        <v>21505348</v>
      </c>
    </row>
    <row r="145" spans="1:11">
      <c r="A145" s="557"/>
      <c r="B145" s="7107"/>
      <c r="C145" s="556" t="s">
        <v>796</v>
      </c>
      <c r="D145" s="7105" t="s">
        <v>1586</v>
      </c>
      <c r="E145" s="7107" t="s">
        <v>1637</v>
      </c>
      <c r="F145" s="7109"/>
      <c r="G145" s="7109">
        <v>42300</v>
      </c>
      <c r="H145" s="7109"/>
      <c r="I145" s="7109"/>
      <c r="J145" s="7124"/>
      <c r="K145" s="7139">
        <f>K144-G145</f>
        <v>21463048</v>
      </c>
    </row>
    <row r="146" spans="1:11">
      <c r="A146" s="554"/>
      <c r="B146" s="7108"/>
      <c r="C146" s="555" t="s">
        <v>1587</v>
      </c>
      <c r="D146" s="7106" t="s">
        <v>729</v>
      </c>
      <c r="E146" s="7108"/>
      <c r="F146" s="7110"/>
      <c r="G146" s="7110"/>
      <c r="H146" s="7110"/>
      <c r="I146" s="7110"/>
      <c r="J146" s="7125"/>
      <c r="K146" s="7140"/>
    </row>
    <row r="147" spans="1:11">
      <c r="A147" s="554"/>
      <c r="B147" s="7114"/>
      <c r="C147" s="529"/>
      <c r="D147" s="602"/>
      <c r="E147" s="605"/>
      <c r="F147" s="577"/>
      <c r="G147" s="577"/>
      <c r="H147" s="600"/>
      <c r="I147" s="577"/>
      <c r="J147" s="604">
        <v>750</v>
      </c>
      <c r="K147" s="7140">
        <f>K145+J147</f>
        <v>21463798</v>
      </c>
    </row>
    <row r="148" spans="1:11">
      <c r="A148" s="525"/>
      <c r="B148" s="7107"/>
      <c r="C148" s="517" t="s">
        <v>851</v>
      </c>
      <c r="D148" s="7105" t="s">
        <v>853</v>
      </c>
      <c r="E148" s="7107" t="s">
        <v>497</v>
      </c>
      <c r="F148" s="7109"/>
      <c r="G148" s="7109">
        <v>460867</v>
      </c>
      <c r="H148" s="537"/>
      <c r="I148" s="1975"/>
      <c r="J148" s="595"/>
      <c r="K148" s="7139">
        <f>K147-G148</f>
        <v>21002931</v>
      </c>
    </row>
    <row r="149" spans="1:11">
      <c r="A149" s="554"/>
      <c r="B149" s="7108"/>
      <c r="C149" s="555" t="s">
        <v>852</v>
      </c>
      <c r="D149" s="7106" t="s">
        <v>919</v>
      </c>
      <c r="E149" s="7108"/>
      <c r="F149" s="7110"/>
      <c r="G149" s="7110"/>
      <c r="H149" s="515"/>
      <c r="I149" s="1976"/>
      <c r="J149" s="595"/>
      <c r="K149" s="7140"/>
    </row>
    <row r="150" spans="1:11">
      <c r="A150" s="554"/>
      <c r="B150" s="7114"/>
      <c r="C150" s="532"/>
      <c r="D150" s="576"/>
      <c r="E150" s="582"/>
      <c r="F150" s="577"/>
      <c r="G150" s="577"/>
      <c r="H150" s="600"/>
      <c r="I150" s="2034"/>
      <c r="J150" s="585">
        <v>1800</v>
      </c>
      <c r="K150" s="7140">
        <f>K148+J150</f>
        <v>21004731</v>
      </c>
    </row>
    <row r="151" spans="1:11">
      <c r="A151" s="557"/>
      <c r="B151" s="7107"/>
      <c r="C151" s="435" t="s">
        <v>815</v>
      </c>
      <c r="D151" s="7105" t="s">
        <v>399</v>
      </c>
      <c r="E151" s="7107" t="s">
        <v>401</v>
      </c>
      <c r="F151" s="7134"/>
      <c r="G151" s="7134">
        <v>268811</v>
      </c>
      <c r="H151" s="537"/>
      <c r="I151" s="7109"/>
      <c r="J151" s="595"/>
      <c r="K151" s="7139">
        <f>K150-G151</f>
        <v>20735920</v>
      </c>
    </row>
    <row r="152" spans="1:11">
      <c r="A152" s="554"/>
      <c r="B152" s="7108"/>
      <c r="C152" s="509" t="s">
        <v>1051</v>
      </c>
      <c r="D152" s="7106" t="s">
        <v>2392</v>
      </c>
      <c r="E152" s="7108"/>
      <c r="F152" s="7135"/>
      <c r="G152" s="7135"/>
      <c r="H152" s="515"/>
      <c r="I152" s="7110"/>
      <c r="J152" s="595"/>
      <c r="K152" s="7140"/>
    </row>
    <row r="153" spans="1:11">
      <c r="A153" s="554"/>
      <c r="B153" s="7114"/>
      <c r="C153" s="532"/>
      <c r="D153" s="576"/>
      <c r="E153" s="582"/>
      <c r="F153" s="577"/>
      <c r="G153" s="577"/>
      <c r="H153" s="600"/>
      <c r="I153" s="2034"/>
      <c r="J153" s="585">
        <v>1800</v>
      </c>
      <c r="K153" s="7140">
        <f>K151+J153</f>
        <v>20737720</v>
      </c>
    </row>
    <row r="154" spans="1:11">
      <c r="A154" s="557"/>
      <c r="B154" s="7107"/>
      <c r="C154" s="435" t="s">
        <v>815</v>
      </c>
      <c r="D154" s="7105" t="s">
        <v>399</v>
      </c>
      <c r="E154" s="7107" t="s">
        <v>401</v>
      </c>
      <c r="F154" s="7109"/>
      <c r="G154" s="7124">
        <v>363633</v>
      </c>
      <c r="H154" s="537"/>
      <c r="I154" s="1975"/>
      <c r="J154" s="595"/>
      <c r="K154" s="7139">
        <f>K153-G154</f>
        <v>20374087</v>
      </c>
    </row>
    <row r="155" spans="1:11">
      <c r="A155" s="554"/>
      <c r="B155" s="7108"/>
      <c r="C155" s="509" t="s">
        <v>1163</v>
      </c>
      <c r="D155" s="7106" t="s">
        <v>2392</v>
      </c>
      <c r="E155" s="7108"/>
      <c r="F155" s="7110"/>
      <c r="G155" s="7125"/>
      <c r="H155" s="515"/>
      <c r="I155" s="1976"/>
      <c r="J155" s="595"/>
      <c r="K155" s="7140"/>
    </row>
    <row r="156" spans="1:11">
      <c r="A156" s="554"/>
      <c r="B156" s="7114"/>
      <c r="C156" s="532"/>
      <c r="D156" s="576"/>
      <c r="E156" s="582"/>
      <c r="F156" s="577"/>
      <c r="G156" s="577"/>
      <c r="H156" s="600"/>
      <c r="I156" s="2034"/>
      <c r="J156" s="585">
        <v>1800</v>
      </c>
      <c r="K156" s="7140">
        <f>K154+J156</f>
        <v>20375887</v>
      </c>
    </row>
    <row r="157" spans="1:11">
      <c r="A157" s="525"/>
      <c r="B157" s="7107"/>
      <c r="C157" s="474" t="s">
        <v>778</v>
      </c>
      <c r="D157" s="518" t="s">
        <v>399</v>
      </c>
      <c r="E157" s="7107" t="s">
        <v>401</v>
      </c>
      <c r="F157" s="7109"/>
      <c r="G157" s="7109">
        <v>24140</v>
      </c>
      <c r="H157" s="7118"/>
      <c r="I157" s="1997"/>
      <c r="J157" s="2036"/>
      <c r="K157" s="7139">
        <f>K156-G157</f>
        <v>20351747</v>
      </c>
    </row>
    <row r="158" spans="1:11">
      <c r="A158" s="554"/>
      <c r="B158" s="7108"/>
      <c r="C158" s="477" t="s">
        <v>862</v>
      </c>
      <c r="D158" s="519" t="s">
        <v>1184</v>
      </c>
      <c r="E158" s="7108"/>
      <c r="F158" s="7110"/>
      <c r="G158" s="7110"/>
      <c r="H158" s="7119"/>
      <c r="I158" s="1998"/>
      <c r="J158" s="2036"/>
      <c r="K158" s="7140"/>
    </row>
    <row r="159" spans="1:11">
      <c r="A159" s="554"/>
      <c r="B159" s="7114"/>
      <c r="C159" s="532"/>
      <c r="D159" s="576"/>
      <c r="E159" s="582"/>
      <c r="F159" s="577"/>
      <c r="G159" s="577"/>
      <c r="H159" s="600"/>
      <c r="I159" s="2034"/>
      <c r="J159" s="585">
        <v>1500</v>
      </c>
      <c r="K159" s="7140">
        <f>K157+J159</f>
        <v>20353247</v>
      </c>
    </row>
    <row r="160" spans="1:11">
      <c r="A160" s="557"/>
      <c r="B160" s="7107"/>
      <c r="C160" s="517" t="s">
        <v>781</v>
      </c>
      <c r="D160" s="7105" t="s">
        <v>614</v>
      </c>
      <c r="E160" s="7107" t="s">
        <v>414</v>
      </c>
      <c r="F160" s="7109"/>
      <c r="G160" s="7109">
        <v>175640</v>
      </c>
      <c r="H160" s="7109"/>
      <c r="I160" s="7109"/>
      <c r="J160" s="534"/>
      <c r="K160" s="7139">
        <f>K159-G160</f>
        <v>20177607</v>
      </c>
    </row>
    <row r="161" spans="1:11">
      <c r="A161" s="554"/>
      <c r="B161" s="7108"/>
      <c r="C161" s="555" t="s">
        <v>1031</v>
      </c>
      <c r="D161" s="7106" t="s">
        <v>698</v>
      </c>
      <c r="E161" s="7108"/>
      <c r="F161" s="7110"/>
      <c r="G161" s="7110"/>
      <c r="H161" s="7110"/>
      <c r="I161" s="7110"/>
      <c r="J161" s="515"/>
      <c r="K161" s="7140"/>
    </row>
    <row r="162" spans="1:11">
      <c r="A162" s="554"/>
      <c r="B162" s="7114"/>
      <c r="C162" s="532"/>
      <c r="D162" s="576"/>
      <c r="E162" s="584"/>
      <c r="F162" s="577"/>
      <c r="G162" s="577"/>
      <c r="H162" s="600"/>
      <c r="I162" s="577"/>
      <c r="J162" s="604">
        <v>1500</v>
      </c>
      <c r="K162" s="7140">
        <f>K160+J162</f>
        <v>20179107</v>
      </c>
    </row>
    <row r="163" spans="1:11">
      <c r="A163" s="557"/>
      <c r="B163" s="7107"/>
      <c r="C163" s="457" t="s">
        <v>781</v>
      </c>
      <c r="D163" s="7132" t="s">
        <v>1246</v>
      </c>
      <c r="E163" s="459" t="s">
        <v>1248</v>
      </c>
      <c r="F163" s="7109"/>
      <c r="G163" s="7109">
        <v>304140</v>
      </c>
      <c r="H163" s="7109"/>
      <c r="I163" s="7109"/>
      <c r="J163" s="464"/>
      <c r="K163" s="7139">
        <f>K162-G163</f>
        <v>19874967</v>
      </c>
    </row>
    <row r="164" spans="1:11">
      <c r="A164" s="554"/>
      <c r="B164" s="7108"/>
      <c r="C164" s="461" t="s">
        <v>1487</v>
      </c>
      <c r="D164" s="7133" t="s">
        <v>1247</v>
      </c>
      <c r="E164" s="7126"/>
      <c r="F164" s="7110"/>
      <c r="G164" s="7110"/>
      <c r="H164" s="7110"/>
      <c r="I164" s="7110"/>
      <c r="J164" s="559"/>
      <c r="K164" s="7140"/>
    </row>
    <row r="165" spans="1:11">
      <c r="A165" s="554"/>
      <c r="B165" s="7114"/>
      <c r="C165" s="532"/>
      <c r="D165" s="583"/>
      <c r="E165" s="582"/>
      <c r="F165" s="577"/>
      <c r="G165" s="577"/>
      <c r="H165" s="600"/>
      <c r="I165" s="577"/>
      <c r="J165" s="585">
        <v>1500</v>
      </c>
      <c r="K165" s="7140">
        <f>K163+J165</f>
        <v>19876467</v>
      </c>
    </row>
    <row r="166" spans="1:11">
      <c r="A166" s="557"/>
      <c r="B166" s="7107"/>
      <c r="C166" s="556" t="s">
        <v>815</v>
      </c>
      <c r="D166" s="7105" t="s">
        <v>1145</v>
      </c>
      <c r="E166" s="7107" t="s">
        <v>1230</v>
      </c>
      <c r="F166" s="7109"/>
      <c r="G166" s="7109">
        <v>820017</v>
      </c>
      <c r="H166" s="534"/>
      <c r="I166" s="7109"/>
      <c r="J166" s="595"/>
      <c r="K166" s="7139">
        <f>K165-G166</f>
        <v>19056450</v>
      </c>
    </row>
    <row r="167" spans="1:11">
      <c r="A167" s="554"/>
      <c r="B167" s="7108"/>
      <c r="C167" s="555" t="s">
        <v>1146</v>
      </c>
      <c r="D167" s="7106" t="s">
        <v>729</v>
      </c>
      <c r="E167" s="7108"/>
      <c r="F167" s="7110"/>
      <c r="G167" s="7110"/>
      <c r="H167" s="515"/>
      <c r="I167" s="7110"/>
      <c r="J167" s="595"/>
      <c r="K167" s="7140"/>
    </row>
    <row r="168" spans="1:11">
      <c r="A168" s="554"/>
      <c r="B168" s="7114"/>
      <c r="C168" s="532"/>
      <c r="D168" s="576"/>
      <c r="E168" s="582"/>
      <c r="F168" s="577"/>
      <c r="G168" s="577"/>
      <c r="H168" s="1962"/>
      <c r="I168" s="577"/>
      <c r="J168" s="585">
        <v>1800</v>
      </c>
      <c r="K168" s="7140">
        <f>K166+J168</f>
        <v>19058250</v>
      </c>
    </row>
    <row r="169" spans="1:11">
      <c r="A169" s="557"/>
      <c r="B169" s="7107"/>
      <c r="C169" s="556" t="s">
        <v>815</v>
      </c>
      <c r="D169" s="7105" t="s">
        <v>138</v>
      </c>
      <c r="E169" s="974" t="s">
        <v>140</v>
      </c>
      <c r="F169" s="7118"/>
      <c r="G169" s="7118">
        <v>338279</v>
      </c>
      <c r="H169" s="923"/>
      <c r="I169" s="7118"/>
      <c r="J169" s="537"/>
      <c r="K169" s="7139">
        <f>K168-G169</f>
        <v>18719971</v>
      </c>
    </row>
    <row r="170" spans="1:11">
      <c r="A170" s="554"/>
      <c r="B170" s="7108"/>
      <c r="C170" s="555" t="s">
        <v>910</v>
      </c>
      <c r="D170" s="7106" t="s">
        <v>598</v>
      </c>
      <c r="E170" s="7122"/>
      <c r="F170" s="980"/>
      <c r="G170" s="7119"/>
      <c r="H170" s="460"/>
      <c r="I170" s="7119"/>
      <c r="J170" s="515"/>
      <c r="K170" s="7140"/>
    </row>
    <row r="171" spans="1:11">
      <c r="A171" s="554"/>
      <c r="B171" s="7114"/>
      <c r="C171" s="532"/>
      <c r="D171" s="576"/>
      <c r="E171" s="582"/>
      <c r="F171" s="586"/>
      <c r="G171" s="600"/>
      <c r="H171" s="600"/>
      <c r="I171" s="600"/>
      <c r="J171" s="604">
        <v>1800</v>
      </c>
      <c r="K171" s="7140">
        <f>K169+J171</f>
        <v>18721771</v>
      </c>
    </row>
    <row r="172" spans="1:11">
      <c r="A172" s="557"/>
      <c r="B172" s="7107"/>
      <c r="C172" s="517" t="s">
        <v>821</v>
      </c>
      <c r="D172" s="7105" t="s">
        <v>1427</v>
      </c>
      <c r="E172" s="7107" t="s">
        <v>1544</v>
      </c>
      <c r="F172" s="7123"/>
      <c r="G172" s="7109">
        <v>220010</v>
      </c>
      <c r="H172" s="537"/>
      <c r="I172" s="7109"/>
      <c r="J172" s="923"/>
      <c r="K172" s="2032">
        <f>K171-G172</f>
        <v>18501761</v>
      </c>
    </row>
    <row r="173" spans="1:11">
      <c r="A173" s="554"/>
      <c r="B173" s="7108"/>
      <c r="C173" s="555" t="s">
        <v>1426</v>
      </c>
      <c r="D173" s="7106" t="s">
        <v>729</v>
      </c>
      <c r="E173" s="7108"/>
      <c r="F173" s="7110"/>
      <c r="G173" s="7110"/>
      <c r="H173" s="515"/>
      <c r="I173" s="7110"/>
      <c r="J173" s="460"/>
      <c r="K173" s="1978"/>
    </row>
    <row r="174" spans="1:11">
      <c r="A174" s="554"/>
      <c r="B174" s="7114"/>
      <c r="C174" s="532"/>
      <c r="D174" s="528"/>
      <c r="E174" s="584"/>
      <c r="F174" s="577"/>
      <c r="G174" s="577"/>
      <c r="H174" s="600"/>
      <c r="I174" s="577"/>
      <c r="J174" s="604">
        <v>1800</v>
      </c>
      <c r="K174" s="1978">
        <f>K172+J174</f>
        <v>18503561</v>
      </c>
    </row>
    <row r="175" spans="1:11">
      <c r="A175" s="557"/>
      <c r="B175" s="7107"/>
      <c r="C175" s="435" t="s">
        <v>796</v>
      </c>
      <c r="D175" s="7105" t="s">
        <v>1427</v>
      </c>
      <c r="E175" s="1136" t="s">
        <v>1544</v>
      </c>
      <c r="F175" s="7109"/>
      <c r="G175" s="7109">
        <v>81500</v>
      </c>
      <c r="H175" s="7109"/>
      <c r="I175" s="7109"/>
      <c r="J175" s="595"/>
      <c r="K175" s="1977">
        <f>K174-G175</f>
        <v>18422061</v>
      </c>
    </row>
    <row r="176" spans="1:11">
      <c r="A176" s="554"/>
      <c r="B176" s="7108"/>
      <c r="C176" s="509" t="s">
        <v>1522</v>
      </c>
      <c r="D176" s="7106" t="s">
        <v>729</v>
      </c>
      <c r="E176" s="7122"/>
      <c r="F176" s="7110"/>
      <c r="G176" s="7110"/>
      <c r="H176" s="7110"/>
      <c r="I176" s="7110"/>
      <c r="J176" s="559"/>
      <c r="K176" s="1978"/>
    </row>
    <row r="177" spans="1:11">
      <c r="A177" s="554"/>
      <c r="B177" s="7114"/>
      <c r="C177" s="532"/>
      <c r="D177" s="576"/>
      <c r="E177" s="582"/>
      <c r="F177" s="577"/>
      <c r="G177" s="577"/>
      <c r="H177" s="600"/>
      <c r="I177" s="577"/>
      <c r="J177" s="604">
        <v>750</v>
      </c>
      <c r="K177" s="1978">
        <f>K175+J177</f>
        <v>18422811</v>
      </c>
    </row>
    <row r="178" spans="1:11">
      <c r="A178" s="557"/>
      <c r="B178" s="7107"/>
      <c r="C178" s="517" t="s">
        <v>821</v>
      </c>
      <c r="D178" s="7105" t="s">
        <v>2106</v>
      </c>
      <c r="E178" s="7107" t="s">
        <v>2108</v>
      </c>
      <c r="F178" s="7123"/>
      <c r="G178" s="7109">
        <v>240801</v>
      </c>
      <c r="H178" s="537"/>
      <c r="I178" s="7109"/>
      <c r="J178" s="923"/>
      <c r="K178" s="1977">
        <f>K177-G178</f>
        <v>18182010</v>
      </c>
    </row>
    <row r="179" spans="1:11">
      <c r="A179" s="554"/>
      <c r="B179" s="7108"/>
      <c r="C179" s="555" t="s">
        <v>2109</v>
      </c>
      <c r="D179" s="7106" t="s">
        <v>2107</v>
      </c>
      <c r="E179" s="7108"/>
      <c r="F179" s="7110"/>
      <c r="G179" s="7110"/>
      <c r="H179" s="515"/>
      <c r="I179" s="7110"/>
      <c r="J179" s="460"/>
      <c r="K179" s="1978"/>
    </row>
    <row r="180" spans="1:11">
      <c r="A180" s="554"/>
      <c r="B180" s="7114"/>
      <c r="C180" s="532"/>
      <c r="D180" s="528"/>
      <c r="E180" s="584"/>
      <c r="F180" s="577"/>
      <c r="G180" s="577"/>
      <c r="H180" s="600"/>
      <c r="I180" s="577"/>
      <c r="J180" s="604">
        <v>1800</v>
      </c>
      <c r="K180" s="2035">
        <f>K178+J180</f>
        <v>18183810</v>
      </c>
    </row>
    <row r="181" spans="1:11">
      <c r="A181" s="557"/>
      <c r="B181" s="7107"/>
      <c r="C181" s="517" t="s">
        <v>2212</v>
      </c>
      <c r="D181" s="7149" t="s">
        <v>1862</v>
      </c>
      <c r="E181" s="7151" t="s">
        <v>1863</v>
      </c>
      <c r="F181" s="7145"/>
      <c r="G181" s="7153">
        <v>192390</v>
      </c>
      <c r="H181" s="7145"/>
      <c r="I181" s="7145"/>
      <c r="J181" s="7159"/>
      <c r="K181" s="2498">
        <f>K180-G181</f>
        <v>17991420</v>
      </c>
    </row>
    <row r="182" spans="1:11">
      <c r="A182" s="554"/>
      <c r="B182" s="7108"/>
      <c r="C182" s="555" t="s">
        <v>2213</v>
      </c>
      <c r="D182" s="7150" t="s">
        <v>1819</v>
      </c>
      <c r="E182" s="7152"/>
      <c r="F182" s="7146"/>
      <c r="G182" s="7154"/>
      <c r="H182" s="7146"/>
      <c r="I182" s="7146"/>
      <c r="J182" s="7160"/>
      <c r="K182" s="2498"/>
    </row>
    <row r="183" spans="1:11">
      <c r="A183" s="554"/>
      <c r="B183" s="7114"/>
      <c r="C183" s="532"/>
      <c r="D183" s="576"/>
      <c r="E183" s="582"/>
      <c r="F183" s="577"/>
      <c r="G183" s="577"/>
      <c r="H183" s="600"/>
      <c r="I183" s="577"/>
      <c r="J183" s="604">
        <v>700</v>
      </c>
      <c r="K183" s="1250">
        <f>K181+J183</f>
        <v>17992120</v>
      </c>
    </row>
    <row r="184" spans="1:11">
      <c r="A184" s="557"/>
      <c r="B184" s="7107"/>
      <c r="C184" s="457" t="s">
        <v>781</v>
      </c>
      <c r="D184" s="7149" t="s">
        <v>1959</v>
      </c>
      <c r="E184" s="1136" t="s">
        <v>1961</v>
      </c>
      <c r="F184" s="7145"/>
      <c r="G184" s="7145">
        <v>112640</v>
      </c>
      <c r="H184" s="537"/>
      <c r="I184" s="7145"/>
      <c r="J184" s="595"/>
      <c r="K184" s="1977">
        <f>K183-G184</f>
        <v>17879480</v>
      </c>
    </row>
    <row r="185" spans="1:11">
      <c r="A185" s="554"/>
      <c r="B185" s="7108"/>
      <c r="C185" s="461" t="s">
        <v>1958</v>
      </c>
      <c r="D185" s="7150" t="s">
        <v>1960</v>
      </c>
      <c r="E185" s="7155"/>
      <c r="F185" s="7146"/>
      <c r="G185" s="7146"/>
      <c r="H185" s="515"/>
      <c r="I185" s="7146"/>
      <c r="J185" s="595"/>
      <c r="K185" s="1978"/>
    </row>
    <row r="186" spans="1:11">
      <c r="A186" s="554"/>
      <c r="B186" s="7114"/>
      <c r="C186" s="532"/>
      <c r="D186" s="576"/>
      <c r="E186" s="582"/>
      <c r="F186" s="577"/>
      <c r="G186" s="577"/>
      <c r="H186" s="600"/>
      <c r="I186" s="577"/>
      <c r="J186" s="585">
        <v>1500</v>
      </c>
      <c r="K186" s="1978">
        <f>K184+J186</f>
        <v>17880980</v>
      </c>
    </row>
    <row r="187" spans="1:11">
      <c r="A187" s="557"/>
      <c r="B187" s="7107"/>
      <c r="C187" s="457" t="s">
        <v>781</v>
      </c>
      <c r="D187" s="7149" t="s">
        <v>1959</v>
      </c>
      <c r="E187" s="1136" t="s">
        <v>1961</v>
      </c>
      <c r="F187" s="7145"/>
      <c r="G187" s="7145">
        <v>31140</v>
      </c>
      <c r="H187" s="537"/>
      <c r="I187" s="7145"/>
      <c r="J187" s="595"/>
      <c r="K187" s="1977">
        <f>K186-G187</f>
        <v>17849840</v>
      </c>
    </row>
    <row r="188" spans="1:11">
      <c r="A188" s="554"/>
      <c r="B188" s="7108"/>
      <c r="C188" s="461" t="s">
        <v>2245</v>
      </c>
      <c r="D188" s="7150" t="s">
        <v>1960</v>
      </c>
      <c r="E188" s="7155"/>
      <c r="F188" s="7146"/>
      <c r="G188" s="7146"/>
      <c r="H188" s="515"/>
      <c r="I188" s="7146"/>
      <c r="J188" s="595"/>
      <c r="K188" s="1978"/>
    </row>
    <row r="189" spans="1:11">
      <c r="A189" s="554"/>
      <c r="B189" s="7114"/>
      <c r="C189" s="532"/>
      <c r="D189" s="576"/>
      <c r="E189" s="582"/>
      <c r="F189" s="577"/>
      <c r="G189" s="577"/>
      <c r="H189" s="600"/>
      <c r="I189" s="577"/>
      <c r="J189" s="585">
        <v>1500</v>
      </c>
      <c r="K189" s="1978">
        <f>K187+J189</f>
        <v>17851340</v>
      </c>
    </row>
    <row r="190" spans="1:11">
      <c r="A190" s="557"/>
      <c r="B190" s="7107"/>
      <c r="C190" s="457" t="s">
        <v>781</v>
      </c>
      <c r="D190" s="7149" t="s">
        <v>1959</v>
      </c>
      <c r="E190" s="1136" t="s">
        <v>1961</v>
      </c>
      <c r="F190" s="7145"/>
      <c r="G190" s="7145">
        <v>39140</v>
      </c>
      <c r="H190" s="537"/>
      <c r="I190" s="7145"/>
      <c r="J190" s="595"/>
      <c r="K190" s="2195">
        <f>K189-G190</f>
        <v>17812200</v>
      </c>
    </row>
    <row r="191" spans="1:11">
      <c r="A191" s="554"/>
      <c r="B191" s="7108"/>
      <c r="C191" s="461" t="s">
        <v>2246</v>
      </c>
      <c r="D191" s="7150" t="s">
        <v>1960</v>
      </c>
      <c r="E191" s="7155"/>
      <c r="F191" s="7146"/>
      <c r="G191" s="7146"/>
      <c r="H191" s="515"/>
      <c r="I191" s="7146"/>
      <c r="J191" s="595"/>
      <c r="K191" s="2195"/>
    </row>
    <row r="192" spans="1:11">
      <c r="A192" s="554"/>
      <c r="B192" s="7114"/>
      <c r="C192" s="532"/>
      <c r="D192" s="576"/>
      <c r="E192" s="582"/>
      <c r="F192" s="577"/>
      <c r="G192" s="577"/>
      <c r="H192" s="600"/>
      <c r="I192" s="577"/>
      <c r="J192" s="585">
        <v>1500</v>
      </c>
      <c r="K192" s="7165">
        <f>K190+J192</f>
        <v>17813700</v>
      </c>
    </row>
    <row r="193" spans="1:11">
      <c r="A193" s="557"/>
      <c r="B193" s="7107"/>
      <c r="C193" s="457" t="s">
        <v>781</v>
      </c>
      <c r="D193" s="7149" t="s">
        <v>1959</v>
      </c>
      <c r="E193" s="1136" t="s">
        <v>1961</v>
      </c>
      <c r="F193" s="7145"/>
      <c r="G193" s="7145">
        <v>24140</v>
      </c>
      <c r="H193" s="537"/>
      <c r="I193" s="7145"/>
      <c r="J193" s="595"/>
      <c r="K193" s="1977">
        <f>K192-G193</f>
        <v>17789560</v>
      </c>
    </row>
    <row r="194" spans="1:11">
      <c r="A194" s="554"/>
      <c r="B194" s="7108"/>
      <c r="C194" s="461" t="s">
        <v>2247</v>
      </c>
      <c r="D194" s="7150" t="s">
        <v>1960</v>
      </c>
      <c r="E194" s="7155"/>
      <c r="F194" s="7146"/>
      <c r="G194" s="7146"/>
      <c r="H194" s="515"/>
      <c r="I194" s="7146"/>
      <c r="J194" s="595"/>
      <c r="K194" s="1978"/>
    </row>
    <row r="195" spans="1:11">
      <c r="A195" s="554"/>
      <c r="B195" s="7114"/>
      <c r="C195" s="532"/>
      <c r="D195" s="576"/>
      <c r="E195" s="582"/>
      <c r="F195" s="577"/>
      <c r="G195" s="577"/>
      <c r="H195" s="600"/>
      <c r="I195" s="577"/>
      <c r="J195" s="585">
        <v>1500</v>
      </c>
      <c r="K195" s="1978">
        <f>K193+J195</f>
        <v>17791060</v>
      </c>
    </row>
    <row r="196" spans="1:11">
      <c r="A196" s="557"/>
      <c r="B196" s="7107"/>
      <c r="C196" s="491" t="s">
        <v>781</v>
      </c>
      <c r="D196" s="7149" t="s">
        <v>632</v>
      </c>
      <c r="E196" s="7147" t="s">
        <v>74</v>
      </c>
      <c r="F196" s="537"/>
      <c r="G196" s="7145">
        <v>75140</v>
      </c>
      <c r="H196" s="7145"/>
      <c r="I196" s="7145"/>
      <c r="J196" s="7145"/>
      <c r="K196" s="1977">
        <f>K195-G196</f>
        <v>17715920</v>
      </c>
    </row>
    <row r="197" spans="1:11">
      <c r="A197" s="554"/>
      <c r="B197" s="7108"/>
      <c r="C197" s="487" t="s">
        <v>1005</v>
      </c>
      <c r="D197" s="7150" t="s">
        <v>956</v>
      </c>
      <c r="E197" s="7148"/>
      <c r="F197" s="537"/>
      <c r="G197" s="7146"/>
      <c r="H197" s="7146"/>
      <c r="I197" s="7146"/>
      <c r="J197" s="7146"/>
      <c r="K197" s="1978"/>
    </row>
    <row r="198" spans="1:11">
      <c r="A198" s="554"/>
      <c r="B198" s="7114"/>
      <c r="C198" s="532"/>
      <c r="D198" s="576"/>
      <c r="E198" s="582"/>
      <c r="F198" s="586"/>
      <c r="G198" s="586"/>
      <c r="H198" s="575"/>
      <c r="I198" s="575"/>
      <c r="J198" s="575">
        <v>1500</v>
      </c>
      <c r="K198" s="1978">
        <f>K196+J198</f>
        <v>17717420</v>
      </c>
    </row>
    <row r="199" spans="1:11">
      <c r="A199" s="557"/>
      <c r="B199" s="7107"/>
      <c r="C199" s="525" t="s">
        <v>778</v>
      </c>
      <c r="D199" s="7149" t="s">
        <v>632</v>
      </c>
      <c r="E199" s="7147" t="s">
        <v>74</v>
      </c>
      <c r="F199" s="7145"/>
      <c r="G199" s="7145">
        <v>88140</v>
      </c>
      <c r="H199" s="7145"/>
      <c r="I199" s="7145"/>
      <c r="J199" s="7145"/>
      <c r="K199" s="1977">
        <f>K198-G199</f>
        <v>17629280</v>
      </c>
    </row>
    <row r="200" spans="1:11">
      <c r="A200" s="554"/>
      <c r="B200" s="7108"/>
      <c r="C200" s="539" t="s">
        <v>1004</v>
      </c>
      <c r="D200" s="7150" t="s">
        <v>956</v>
      </c>
      <c r="E200" s="7148"/>
      <c r="F200" s="7146"/>
      <c r="G200" s="7146"/>
      <c r="H200" s="7146"/>
      <c r="I200" s="7146"/>
      <c r="J200" s="7146"/>
      <c r="K200" s="1978"/>
    </row>
    <row r="201" spans="1:11">
      <c r="A201" s="554"/>
      <c r="B201" s="7114"/>
      <c r="C201" s="528"/>
      <c r="D201" s="576"/>
      <c r="E201" s="1982"/>
      <c r="F201" s="1983"/>
      <c r="G201" s="1983"/>
      <c r="H201" s="575"/>
      <c r="I201" s="1983"/>
      <c r="J201" s="1983">
        <v>1500</v>
      </c>
      <c r="K201" s="1978">
        <f>K199+J201</f>
        <v>17630780</v>
      </c>
    </row>
    <row r="202" spans="1:11">
      <c r="A202" s="557"/>
      <c r="B202" s="7136"/>
      <c r="C202" s="556" t="s">
        <v>2331</v>
      </c>
      <c r="D202" s="7149" t="s">
        <v>1312</v>
      </c>
      <c r="E202" s="7147" t="s">
        <v>1326</v>
      </c>
      <c r="F202" s="7145"/>
      <c r="G202" s="7145">
        <v>299900</v>
      </c>
      <c r="H202" s="7145"/>
      <c r="I202" s="7145"/>
      <c r="J202" s="7159"/>
      <c r="K202" s="1977">
        <f>K201-G202</f>
        <v>17330880</v>
      </c>
    </row>
    <row r="203" spans="1:11">
      <c r="A203" s="554"/>
      <c r="B203" s="7137"/>
      <c r="C203" s="555" t="s">
        <v>2369</v>
      </c>
      <c r="D203" s="7150" t="s">
        <v>1313</v>
      </c>
      <c r="E203" s="7148"/>
      <c r="F203" s="7146"/>
      <c r="G203" s="7146"/>
      <c r="H203" s="7146"/>
      <c r="I203" s="7146"/>
      <c r="J203" s="7160"/>
      <c r="K203" s="1978"/>
    </row>
    <row r="204" spans="1:11">
      <c r="A204" s="554"/>
      <c r="B204" s="7114"/>
      <c r="C204" s="2197"/>
      <c r="D204" s="576"/>
      <c r="E204" s="582"/>
      <c r="F204" s="2199"/>
      <c r="G204" s="575"/>
      <c r="H204" s="586"/>
      <c r="I204" s="575"/>
      <c r="J204" s="585">
        <v>1000</v>
      </c>
      <c r="K204" s="1978">
        <f>K202+J204</f>
        <v>17331880</v>
      </c>
    </row>
    <row r="205" spans="1:11">
      <c r="A205" s="557"/>
      <c r="B205" s="7107"/>
      <c r="C205" s="556" t="s">
        <v>1710</v>
      </c>
      <c r="D205" s="7149" t="s">
        <v>1312</v>
      </c>
      <c r="E205" s="7147" t="s">
        <v>1326</v>
      </c>
      <c r="F205" s="7145"/>
      <c r="G205" s="7145">
        <v>112390</v>
      </c>
      <c r="H205" s="7145"/>
      <c r="I205" s="7145"/>
      <c r="J205" s="7159"/>
      <c r="K205" s="1977">
        <f>K204-G205</f>
        <v>17219490</v>
      </c>
    </row>
    <row r="206" spans="1:11">
      <c r="A206" s="554"/>
      <c r="B206" s="7108"/>
      <c r="C206" s="555" t="s">
        <v>2184</v>
      </c>
      <c r="D206" s="7150" t="s">
        <v>1313</v>
      </c>
      <c r="E206" s="7148"/>
      <c r="F206" s="7146"/>
      <c r="G206" s="7146"/>
      <c r="H206" s="7146"/>
      <c r="I206" s="7146"/>
      <c r="J206" s="7160"/>
      <c r="K206" s="1978"/>
    </row>
    <row r="207" spans="1:11">
      <c r="A207" s="554"/>
      <c r="B207" s="7114"/>
      <c r="C207" s="2197"/>
      <c r="D207" s="576"/>
      <c r="E207" s="582"/>
      <c r="F207" s="2199"/>
      <c r="G207" s="575"/>
      <c r="H207" s="586"/>
      <c r="I207" s="575"/>
      <c r="J207" s="585">
        <v>1500</v>
      </c>
      <c r="K207" s="1978">
        <f>K205+J207</f>
        <v>17220990</v>
      </c>
    </row>
    <row r="208" spans="1:11">
      <c r="A208" s="9515"/>
      <c r="B208" s="7107"/>
      <c r="C208" s="665" t="s">
        <v>815</v>
      </c>
      <c r="D208" s="7149" t="s">
        <v>1591</v>
      </c>
      <c r="E208" s="7147" t="s">
        <v>1601</v>
      </c>
      <c r="F208" s="7145"/>
      <c r="G208" s="7145">
        <v>84903</v>
      </c>
      <c r="H208" s="7145"/>
      <c r="I208" s="7145"/>
      <c r="J208" s="7159"/>
      <c r="K208" s="2195">
        <f>K207-G208</f>
        <v>17136087</v>
      </c>
    </row>
    <row r="209" spans="1:11">
      <c r="A209" s="9516"/>
      <c r="B209" s="7108"/>
      <c r="C209" s="538" t="s">
        <v>2272</v>
      </c>
      <c r="D209" s="7150" t="s">
        <v>956</v>
      </c>
      <c r="E209" s="533"/>
      <c r="F209" s="7146"/>
      <c r="G209" s="7146"/>
      <c r="H209" s="7146"/>
      <c r="I209" s="7146"/>
      <c r="J209" s="7160"/>
      <c r="K209" s="2195"/>
    </row>
    <row r="210" spans="1:11">
      <c r="A210" s="554"/>
      <c r="B210" s="7114"/>
      <c r="C210" s="528"/>
      <c r="D210" s="576"/>
      <c r="E210" s="582"/>
      <c r="F210" s="2199"/>
      <c r="G210" s="575"/>
      <c r="H210" s="586"/>
      <c r="I210" s="575"/>
      <c r="J210" s="585">
        <v>1800</v>
      </c>
      <c r="K210" s="7143">
        <f>K208+J210</f>
        <v>17137887</v>
      </c>
    </row>
    <row r="211" spans="1:11">
      <c r="A211" s="9515"/>
      <c r="B211" s="7107"/>
      <c r="C211" s="499" t="s">
        <v>781</v>
      </c>
      <c r="D211" s="7149" t="s">
        <v>1591</v>
      </c>
      <c r="E211" s="7147" t="s">
        <v>1601</v>
      </c>
      <c r="F211" s="537"/>
      <c r="G211" s="7145">
        <v>10390</v>
      </c>
      <c r="H211" s="7145"/>
      <c r="I211" s="7145"/>
      <c r="J211" s="7145"/>
      <c r="K211" s="2195">
        <f>K210-G211</f>
        <v>17127497</v>
      </c>
    </row>
    <row r="212" spans="1:11">
      <c r="A212" s="9516"/>
      <c r="B212" s="7108"/>
      <c r="C212" s="477" t="s">
        <v>2273</v>
      </c>
      <c r="D212" s="7150" t="s">
        <v>956</v>
      </c>
      <c r="E212" s="533"/>
      <c r="F212" s="537"/>
      <c r="G212" s="7146"/>
      <c r="H212" s="7146"/>
      <c r="I212" s="7146"/>
      <c r="J212" s="7146"/>
      <c r="K212" s="2195"/>
    </row>
    <row r="213" spans="1:11">
      <c r="A213" s="554"/>
      <c r="B213" s="7114"/>
      <c r="C213" s="532"/>
      <c r="D213" s="576"/>
      <c r="E213" s="582"/>
      <c r="F213" s="586"/>
      <c r="G213" s="586"/>
      <c r="H213" s="575"/>
      <c r="I213" s="575"/>
      <c r="J213" s="575">
        <v>1500</v>
      </c>
      <c r="K213" s="7143">
        <f>K211+J213</f>
        <v>17128997</v>
      </c>
    </row>
    <row r="214" spans="1:11">
      <c r="A214" s="9515"/>
      <c r="B214" s="7107"/>
      <c r="C214" s="517" t="s">
        <v>821</v>
      </c>
      <c r="D214" s="7149" t="s">
        <v>2115</v>
      </c>
      <c r="E214" s="7147" t="s">
        <v>2116</v>
      </c>
      <c r="F214" s="7158"/>
      <c r="G214" s="7145">
        <v>238615</v>
      </c>
      <c r="H214" s="537"/>
      <c r="I214" s="7145"/>
      <c r="J214" s="923"/>
      <c r="K214" s="2195">
        <f>K213-G214</f>
        <v>16890382</v>
      </c>
    </row>
    <row r="215" spans="1:11">
      <c r="A215" s="9516"/>
      <c r="B215" s="7108"/>
      <c r="C215" s="555" t="s">
        <v>2292</v>
      </c>
      <c r="D215" s="7150" t="s">
        <v>2107</v>
      </c>
      <c r="E215" s="7148"/>
      <c r="F215" s="7146"/>
      <c r="G215" s="7146"/>
      <c r="H215" s="515"/>
      <c r="I215" s="7146"/>
      <c r="J215" s="460"/>
      <c r="K215" s="2195"/>
    </row>
    <row r="216" spans="1:11">
      <c r="A216" s="554"/>
      <c r="B216" s="7114"/>
      <c r="C216" s="532"/>
      <c r="D216" s="528"/>
      <c r="E216" s="584"/>
      <c r="F216" s="577"/>
      <c r="G216" s="577"/>
      <c r="H216" s="600"/>
      <c r="I216" s="577"/>
      <c r="J216" s="604">
        <v>1800</v>
      </c>
      <c r="K216" s="7143">
        <f>K214+J216</f>
        <v>16892182</v>
      </c>
    </row>
    <row r="217" spans="1:11">
      <c r="A217" s="9515"/>
      <c r="B217" s="7107"/>
      <c r="C217" s="556" t="s">
        <v>1710</v>
      </c>
      <c r="D217" s="7149" t="s">
        <v>2294</v>
      </c>
      <c r="E217" s="7147" t="s">
        <v>2295</v>
      </c>
      <c r="F217" s="7145"/>
      <c r="G217" s="7145">
        <v>79140</v>
      </c>
      <c r="H217" s="7145"/>
      <c r="I217" s="7145"/>
      <c r="J217" s="7145"/>
      <c r="K217" s="2195">
        <f>K216-G217</f>
        <v>16813042</v>
      </c>
    </row>
    <row r="218" spans="1:11">
      <c r="A218" s="9516"/>
      <c r="B218" s="7108"/>
      <c r="C218" s="555" t="s">
        <v>2296</v>
      </c>
      <c r="D218" s="7150" t="s">
        <v>746</v>
      </c>
      <c r="E218" s="7148"/>
      <c r="F218" s="7146"/>
      <c r="G218" s="7146"/>
      <c r="H218" s="7146"/>
      <c r="I218" s="7146"/>
      <c r="J218" s="7146"/>
      <c r="K218" s="2195"/>
    </row>
    <row r="219" spans="1:11">
      <c r="A219" s="554"/>
      <c r="B219" s="7114"/>
      <c r="C219" s="532"/>
      <c r="D219" s="576"/>
      <c r="E219" s="584"/>
      <c r="F219" s="575"/>
      <c r="G219" s="575"/>
      <c r="H219" s="575"/>
      <c r="I219" s="575"/>
      <c r="J219" s="575">
        <v>1500</v>
      </c>
      <c r="K219" s="7143">
        <f>K217+J219</f>
        <v>16814542</v>
      </c>
    </row>
    <row r="220" spans="1:11">
      <c r="A220" s="9515"/>
      <c r="B220" s="7107"/>
      <c r="C220" s="517" t="s">
        <v>796</v>
      </c>
      <c r="D220" s="7149" t="s">
        <v>1036</v>
      </c>
      <c r="E220" s="7147" t="s">
        <v>499</v>
      </c>
      <c r="F220" s="7158"/>
      <c r="G220" s="7145">
        <v>41300</v>
      </c>
      <c r="H220" s="534"/>
      <c r="I220" s="7145"/>
      <c r="J220" s="595"/>
      <c r="K220" s="2195">
        <f>K219-G220</f>
        <v>16773242</v>
      </c>
    </row>
    <row r="221" spans="1:11">
      <c r="A221" s="9516"/>
      <c r="B221" s="7108"/>
      <c r="C221" s="555" t="s">
        <v>802</v>
      </c>
      <c r="D221" s="7150" t="s">
        <v>200</v>
      </c>
      <c r="E221" s="7148"/>
      <c r="F221" s="7146"/>
      <c r="G221" s="7146"/>
      <c r="H221" s="515"/>
      <c r="I221" s="7146"/>
      <c r="J221" s="559"/>
      <c r="K221" s="2195"/>
    </row>
    <row r="222" spans="1:11">
      <c r="A222" s="554"/>
      <c r="B222" s="7114"/>
      <c r="C222" s="532"/>
      <c r="D222" s="576"/>
      <c r="E222" s="582"/>
      <c r="F222" s="577"/>
      <c r="G222" s="577"/>
      <c r="H222" s="600"/>
      <c r="I222" s="577"/>
      <c r="J222" s="585">
        <v>750</v>
      </c>
      <c r="K222" s="7143">
        <f>K220+J222</f>
        <v>16773992</v>
      </c>
    </row>
    <row r="223" spans="1:11">
      <c r="A223" s="9515"/>
      <c r="B223" s="7107"/>
      <c r="C223" s="517" t="s">
        <v>796</v>
      </c>
      <c r="D223" s="7149" t="s">
        <v>1750</v>
      </c>
      <c r="E223" s="7147" t="s">
        <v>406</v>
      </c>
      <c r="F223" s="7158"/>
      <c r="G223" s="7145">
        <v>145900</v>
      </c>
      <c r="H223" s="7145"/>
      <c r="I223" s="7145"/>
      <c r="J223" s="595"/>
      <c r="K223" s="2195">
        <f>K222-G223</f>
        <v>16628092</v>
      </c>
    </row>
    <row r="224" spans="1:11">
      <c r="A224" s="9516"/>
      <c r="B224" s="7108"/>
      <c r="C224" s="555" t="s">
        <v>1034</v>
      </c>
      <c r="D224" s="7150" t="s">
        <v>698</v>
      </c>
      <c r="E224" s="7148"/>
      <c r="F224" s="7146"/>
      <c r="G224" s="7146"/>
      <c r="H224" s="7146"/>
      <c r="I224" s="7146"/>
      <c r="J224" s="559"/>
      <c r="K224" s="2195"/>
    </row>
    <row r="225" spans="1:11">
      <c r="A225" s="554"/>
      <c r="B225" s="7114"/>
      <c r="C225" s="532"/>
      <c r="D225" s="576"/>
      <c r="E225" s="582"/>
      <c r="F225" s="575"/>
      <c r="G225" s="575"/>
      <c r="H225" s="600"/>
      <c r="I225" s="577"/>
      <c r="J225" s="585">
        <v>750</v>
      </c>
      <c r="K225" s="7143">
        <f>K223+J225</f>
        <v>16628842</v>
      </c>
    </row>
    <row r="226" spans="1:11">
      <c r="A226" s="9515"/>
      <c r="B226" s="7107"/>
      <c r="C226" s="556" t="s">
        <v>796</v>
      </c>
      <c r="D226" s="7156" t="s">
        <v>1496</v>
      </c>
      <c r="E226" s="974" t="s">
        <v>1497</v>
      </c>
      <c r="F226" s="7145"/>
      <c r="G226" s="7145">
        <v>42300</v>
      </c>
      <c r="H226" s="7145"/>
      <c r="I226" s="7145"/>
      <c r="J226" s="7159"/>
      <c r="K226" s="2195">
        <f>K225-G226</f>
        <v>16586542</v>
      </c>
    </row>
    <row r="227" spans="1:11">
      <c r="A227" s="9516"/>
      <c r="B227" s="7108"/>
      <c r="C227" s="477" t="s">
        <v>2298</v>
      </c>
      <c r="D227" s="7150" t="s">
        <v>38</v>
      </c>
      <c r="E227" s="7148"/>
      <c r="F227" s="7146"/>
      <c r="G227" s="7146"/>
      <c r="H227" s="7146"/>
      <c r="I227" s="7146"/>
      <c r="J227" s="7160"/>
      <c r="K227" s="2195"/>
    </row>
    <row r="228" spans="1:11">
      <c r="A228" s="554"/>
      <c r="B228" s="7114"/>
      <c r="C228" s="532"/>
      <c r="D228" s="576"/>
      <c r="E228" s="582"/>
      <c r="F228" s="577"/>
      <c r="G228" s="577"/>
      <c r="H228" s="600"/>
      <c r="I228" s="577"/>
      <c r="J228" s="604">
        <v>750</v>
      </c>
      <c r="K228" s="7143">
        <f>K226+J228</f>
        <v>16587292</v>
      </c>
    </row>
    <row r="229" spans="1:11">
      <c r="A229" s="9515"/>
      <c r="B229" s="7107"/>
      <c r="C229" s="517" t="s">
        <v>1716</v>
      </c>
      <c r="D229" s="7149" t="s">
        <v>2104</v>
      </c>
      <c r="E229" s="7147" t="s">
        <v>1372</v>
      </c>
      <c r="F229" s="7153"/>
      <c r="G229" s="7153">
        <v>92700</v>
      </c>
      <c r="H229" s="537"/>
      <c r="I229" s="7153"/>
      <c r="J229" s="595"/>
      <c r="K229" s="2195">
        <f>K228-G229</f>
        <v>16494592</v>
      </c>
    </row>
    <row r="230" spans="1:11">
      <c r="A230" s="9516"/>
      <c r="B230" s="7108"/>
      <c r="C230" s="555" t="s">
        <v>1077</v>
      </c>
      <c r="D230" s="7150" t="s">
        <v>1804</v>
      </c>
      <c r="E230" s="7148"/>
      <c r="F230" s="7154"/>
      <c r="G230" s="1976"/>
      <c r="H230" s="515"/>
      <c r="I230" s="1976"/>
      <c r="J230" s="595"/>
      <c r="K230" s="2195"/>
    </row>
    <row r="231" spans="1:11">
      <c r="A231" s="554"/>
      <c r="B231" s="7114"/>
      <c r="C231" s="532"/>
      <c r="D231" s="576"/>
      <c r="E231" s="582"/>
      <c r="F231" s="577"/>
      <c r="G231" s="2034"/>
      <c r="H231" s="600"/>
      <c r="I231" s="2034"/>
      <c r="J231" s="585">
        <v>750</v>
      </c>
      <c r="K231" s="7143">
        <f>K229+J231</f>
        <v>16495342</v>
      </c>
    </row>
    <row r="232" spans="1:11">
      <c r="A232" s="9515"/>
      <c r="B232" s="7107"/>
      <c r="C232" s="474" t="s">
        <v>815</v>
      </c>
      <c r="D232" s="7161" t="s">
        <v>302</v>
      </c>
      <c r="E232" s="974" t="s">
        <v>878</v>
      </c>
      <c r="F232" s="7145"/>
      <c r="G232" s="7159">
        <v>86500</v>
      </c>
      <c r="H232" s="537"/>
      <c r="I232" s="1975"/>
      <c r="J232" s="595"/>
      <c r="K232" s="2195">
        <f>K231-G232</f>
        <v>16408842</v>
      </c>
    </row>
    <row r="233" spans="1:11">
      <c r="A233" s="9516"/>
      <c r="B233" s="7108"/>
      <c r="C233" s="477" t="s">
        <v>831</v>
      </c>
      <c r="D233" s="7164" t="s">
        <v>918</v>
      </c>
      <c r="E233" s="7155"/>
      <c r="F233" s="7146"/>
      <c r="G233" s="7160"/>
      <c r="H233" s="515"/>
      <c r="I233" s="1976"/>
      <c r="J233" s="595"/>
      <c r="K233" s="2195"/>
    </row>
    <row r="234" spans="1:11">
      <c r="A234" s="554"/>
      <c r="B234" s="7114"/>
      <c r="C234" s="532"/>
      <c r="D234" s="576"/>
      <c r="E234" s="582"/>
      <c r="F234" s="577"/>
      <c r="G234" s="577"/>
      <c r="H234" s="600"/>
      <c r="I234" s="2034"/>
      <c r="J234" s="585">
        <v>1800</v>
      </c>
      <c r="K234" s="7143">
        <f>K232+J234</f>
        <v>16410642</v>
      </c>
    </row>
    <row r="235" spans="1:11">
      <c r="A235" s="9515"/>
      <c r="B235" s="7107"/>
      <c r="C235" s="517" t="s">
        <v>796</v>
      </c>
      <c r="D235" s="7149" t="s">
        <v>302</v>
      </c>
      <c r="E235" s="974" t="s">
        <v>878</v>
      </c>
      <c r="F235" s="7158"/>
      <c r="G235" s="7145">
        <v>90800</v>
      </c>
      <c r="H235" s="537"/>
      <c r="I235" s="1975"/>
      <c r="J235" s="595"/>
      <c r="K235" s="2195">
        <f>K234-G235</f>
        <v>16319842</v>
      </c>
    </row>
    <row r="236" spans="1:11">
      <c r="A236" s="9516"/>
      <c r="B236" s="7108"/>
      <c r="C236" s="555" t="s">
        <v>1521</v>
      </c>
      <c r="D236" s="7150" t="s">
        <v>918</v>
      </c>
      <c r="E236" s="7155"/>
      <c r="F236" s="7146"/>
      <c r="G236" s="7146"/>
      <c r="H236" s="515"/>
      <c r="I236" s="1976"/>
      <c r="J236" s="595"/>
      <c r="K236" s="2195"/>
    </row>
    <row r="237" spans="1:11">
      <c r="A237" s="554"/>
      <c r="B237" s="7114"/>
      <c r="C237" s="532"/>
      <c r="D237" s="576"/>
      <c r="E237" s="582"/>
      <c r="F237" s="577"/>
      <c r="G237" s="577"/>
      <c r="H237" s="600"/>
      <c r="I237" s="2034"/>
      <c r="J237" s="585">
        <v>750</v>
      </c>
      <c r="K237" s="2614">
        <f>K235+J237</f>
        <v>16320592</v>
      </c>
    </row>
    <row r="238" spans="1:11">
      <c r="A238" s="9515"/>
      <c r="B238" s="7107"/>
      <c r="C238" s="556" t="s">
        <v>821</v>
      </c>
      <c r="D238" s="7149" t="s">
        <v>1339</v>
      </c>
      <c r="E238" s="1136" t="s">
        <v>1347</v>
      </c>
      <c r="F238" s="7145"/>
      <c r="G238" s="7145">
        <v>443718</v>
      </c>
      <c r="H238" s="534"/>
      <c r="I238" s="7145"/>
      <c r="J238" s="2070"/>
      <c r="K238" s="2195">
        <f>K237-G238</f>
        <v>15876874</v>
      </c>
    </row>
    <row r="239" spans="1:11">
      <c r="A239" s="9516"/>
      <c r="B239" s="7108"/>
      <c r="C239" s="555" t="s">
        <v>1338</v>
      </c>
      <c r="D239" s="7150" t="s">
        <v>304</v>
      </c>
      <c r="E239" s="7155"/>
      <c r="F239" s="7146"/>
      <c r="G239" s="7146"/>
      <c r="H239" s="515"/>
      <c r="I239" s="7146"/>
      <c r="J239" s="2070"/>
      <c r="K239" s="2195"/>
    </row>
    <row r="240" spans="1:11">
      <c r="A240" s="554"/>
      <c r="B240" s="7114"/>
      <c r="C240" s="532"/>
      <c r="D240" s="576"/>
      <c r="E240" s="582"/>
      <c r="F240" s="577"/>
      <c r="G240" s="577"/>
      <c r="H240" s="600"/>
      <c r="I240" s="577"/>
      <c r="J240" s="585">
        <v>1800</v>
      </c>
      <c r="K240" s="7143">
        <f>K238+J240</f>
        <v>15878674</v>
      </c>
    </row>
    <row r="241" spans="1:11">
      <c r="A241" s="557"/>
      <c r="B241" s="7107"/>
      <c r="C241" s="517" t="s">
        <v>1710</v>
      </c>
      <c r="D241" s="7149" t="s">
        <v>2425</v>
      </c>
      <c r="E241" s="7162" t="s">
        <v>2426</v>
      </c>
      <c r="F241" s="7158"/>
      <c r="G241" s="7145">
        <v>150640</v>
      </c>
      <c r="H241" s="537"/>
      <c r="I241" s="7145"/>
      <c r="J241" s="923"/>
      <c r="K241" s="1977">
        <f>K240-G241</f>
        <v>15728034</v>
      </c>
    </row>
    <row r="242" spans="1:11">
      <c r="A242" s="554"/>
      <c r="B242" s="7108"/>
      <c r="C242" s="555" t="s">
        <v>2424</v>
      </c>
      <c r="D242" s="7150" t="s">
        <v>1712</v>
      </c>
      <c r="E242" s="7163"/>
      <c r="F242" s="7146"/>
      <c r="G242" s="7146"/>
      <c r="H242" s="515"/>
      <c r="I242" s="7146"/>
      <c r="J242" s="460"/>
      <c r="K242" s="1978"/>
    </row>
    <row r="243" spans="1:11">
      <c r="A243" s="554"/>
      <c r="B243" s="7114"/>
      <c r="C243" s="532"/>
      <c r="D243" s="528"/>
      <c r="E243" s="584"/>
      <c r="F243" s="577"/>
      <c r="G243" s="577"/>
      <c r="H243" s="600"/>
      <c r="I243" s="577"/>
      <c r="J243" s="604">
        <v>1500</v>
      </c>
      <c r="K243" s="1978">
        <f>K241+J243</f>
        <v>15729534</v>
      </c>
    </row>
    <row r="244" spans="1:11">
      <c r="A244" s="557"/>
      <c r="B244" s="7107"/>
      <c r="C244" s="457" t="s">
        <v>781</v>
      </c>
      <c r="D244" s="518"/>
      <c r="E244" s="7147"/>
      <c r="F244" s="7145"/>
      <c r="G244" s="7145"/>
      <c r="H244" s="537"/>
      <c r="I244" s="1975">
        <v>24140</v>
      </c>
      <c r="J244" s="464"/>
      <c r="K244" s="1977">
        <f>K243-I244</f>
        <v>15705394</v>
      </c>
    </row>
    <row r="245" spans="1:11">
      <c r="A245" s="554"/>
      <c r="B245" s="7108"/>
      <c r="C245" s="461" t="s">
        <v>2378</v>
      </c>
      <c r="D245" s="519"/>
      <c r="E245" s="7148"/>
      <c r="F245" s="7146"/>
      <c r="G245" s="7146"/>
      <c r="H245" s="515"/>
      <c r="I245" s="1976"/>
      <c r="J245" s="559"/>
      <c r="K245" s="1978"/>
    </row>
    <row r="246" spans="1:11">
      <c r="A246" s="554"/>
      <c r="B246" s="7114"/>
      <c r="C246" s="532"/>
      <c r="D246" s="576"/>
      <c r="E246" s="582"/>
      <c r="F246" s="577"/>
      <c r="G246" s="577"/>
      <c r="H246" s="600"/>
      <c r="I246" s="577"/>
      <c r="J246" s="585">
        <v>1500</v>
      </c>
      <c r="K246" s="2035">
        <f>K244+J246</f>
        <v>15706894</v>
      </c>
    </row>
    <row r="247" spans="1:11">
      <c r="A247" s="557"/>
      <c r="B247" s="7107"/>
      <c r="C247" s="457" t="s">
        <v>781</v>
      </c>
      <c r="D247" s="7149"/>
      <c r="E247" s="974"/>
      <c r="F247" s="7145"/>
      <c r="G247" s="7145"/>
      <c r="H247" s="537"/>
      <c r="I247" s="7145">
        <v>46540</v>
      </c>
      <c r="J247" s="595"/>
      <c r="K247" s="1977">
        <f>K246-I247</f>
        <v>15660354</v>
      </c>
    </row>
    <row r="248" spans="1:11">
      <c r="A248" s="554"/>
      <c r="B248" s="7108"/>
      <c r="C248" s="461" t="s">
        <v>2379</v>
      </c>
      <c r="D248" s="7150"/>
      <c r="E248" s="7155"/>
      <c r="F248" s="7146"/>
      <c r="G248" s="7146"/>
      <c r="H248" s="515"/>
      <c r="I248" s="7146"/>
      <c r="J248" s="595"/>
      <c r="K248" s="1978"/>
    </row>
    <row r="249" spans="1:11">
      <c r="A249" s="554"/>
      <c r="B249" s="7114"/>
      <c r="C249" s="532"/>
      <c r="D249" s="576"/>
      <c r="E249" s="582"/>
      <c r="F249" s="575"/>
      <c r="G249" s="575"/>
      <c r="H249" s="2200"/>
      <c r="I249" s="575"/>
      <c r="J249" s="585">
        <v>1500</v>
      </c>
      <c r="K249" s="1978">
        <f>K247+J249</f>
        <v>15661854</v>
      </c>
    </row>
    <row r="250" spans="1:11">
      <c r="A250" s="557"/>
      <c r="B250" s="7107"/>
      <c r="C250" s="457" t="s">
        <v>781</v>
      </c>
      <c r="D250" s="7149" t="s">
        <v>2193</v>
      </c>
      <c r="E250" s="1136"/>
      <c r="F250" s="7145"/>
      <c r="G250" s="7145"/>
      <c r="H250" s="537"/>
      <c r="I250" s="7145">
        <v>33590</v>
      </c>
      <c r="J250" s="595"/>
      <c r="K250" s="1977">
        <f>K249-I250</f>
        <v>15628264</v>
      </c>
    </row>
    <row r="251" spans="1:11">
      <c r="A251" s="554"/>
      <c r="B251" s="7108"/>
      <c r="C251" s="461" t="s">
        <v>1830</v>
      </c>
      <c r="D251" s="7150" t="s">
        <v>2194</v>
      </c>
      <c r="E251" s="7155"/>
      <c r="F251" s="7146"/>
      <c r="G251" s="7146"/>
      <c r="H251" s="515"/>
      <c r="I251" s="7146"/>
      <c r="J251" s="595"/>
      <c r="K251" s="1978"/>
    </row>
    <row r="252" spans="1:11">
      <c r="A252" s="554"/>
      <c r="B252" s="7114"/>
      <c r="C252" s="532"/>
      <c r="D252" s="576"/>
      <c r="E252" s="582"/>
      <c r="F252" s="577"/>
      <c r="G252" s="577"/>
      <c r="H252" s="600"/>
      <c r="I252" s="577"/>
      <c r="J252" s="585">
        <v>1500</v>
      </c>
      <c r="K252" s="1978">
        <f>K250+J252</f>
        <v>15629764</v>
      </c>
    </row>
    <row r="253" spans="1:11">
      <c r="A253" s="557"/>
      <c r="B253" s="7136" t="s">
        <v>2490</v>
      </c>
      <c r="C253" s="556" t="s">
        <v>1109</v>
      </c>
      <c r="D253" s="7149" t="s">
        <v>1312</v>
      </c>
      <c r="E253" s="7147" t="s">
        <v>1326</v>
      </c>
      <c r="F253" s="7145"/>
      <c r="G253" s="7153">
        <v>502500</v>
      </c>
      <c r="H253" s="534"/>
      <c r="I253" s="7145"/>
      <c r="J253" s="595"/>
      <c r="K253" s="1977">
        <f>K252-G253</f>
        <v>15127264</v>
      </c>
    </row>
    <row r="254" spans="1:11">
      <c r="A254" s="554"/>
      <c r="B254" s="7137"/>
      <c r="C254" s="555" t="s">
        <v>1311</v>
      </c>
      <c r="D254" s="7150" t="s">
        <v>1313</v>
      </c>
      <c r="E254" s="7148"/>
      <c r="F254" s="7146"/>
      <c r="G254" s="7154"/>
      <c r="H254" s="515"/>
      <c r="I254" s="7146"/>
      <c r="J254" s="559"/>
      <c r="K254" s="1978"/>
    </row>
    <row r="255" spans="1:11">
      <c r="A255" s="554"/>
      <c r="B255" s="7114"/>
      <c r="C255" s="532"/>
      <c r="D255" s="576"/>
      <c r="E255" s="584"/>
      <c r="F255" s="600"/>
      <c r="G255" s="600"/>
      <c r="H255" s="600"/>
      <c r="I255" s="600"/>
      <c r="J255" s="604">
        <v>1800</v>
      </c>
      <c r="K255" s="1978">
        <f>K253+J255</f>
        <v>15129064</v>
      </c>
    </row>
    <row r="256" spans="1:11">
      <c r="A256" s="557"/>
      <c r="B256" s="7107"/>
      <c r="C256" s="556" t="s">
        <v>864</v>
      </c>
      <c r="D256" s="7149" t="s">
        <v>983</v>
      </c>
      <c r="E256" s="7151" t="s">
        <v>262</v>
      </c>
      <c r="F256" s="7145"/>
      <c r="G256" s="7153">
        <v>102500</v>
      </c>
      <c r="H256" s="534"/>
      <c r="I256" s="7145"/>
      <c r="J256" s="595"/>
      <c r="K256" s="1977">
        <f>K255-G256</f>
        <v>15026564</v>
      </c>
    </row>
    <row r="257" spans="1:11">
      <c r="A257" s="554"/>
      <c r="B257" s="7108"/>
      <c r="C257" s="555" t="s">
        <v>1581</v>
      </c>
      <c r="D257" s="7150" t="s">
        <v>38</v>
      </c>
      <c r="E257" s="7152"/>
      <c r="F257" s="7146"/>
      <c r="G257" s="7154"/>
      <c r="H257" s="515"/>
      <c r="I257" s="7146"/>
      <c r="J257" s="559"/>
      <c r="K257" s="1978"/>
    </row>
    <row r="258" spans="1:11">
      <c r="A258" s="554"/>
      <c r="B258" s="7114"/>
      <c r="C258" s="532"/>
      <c r="D258" s="576"/>
      <c r="E258" s="584"/>
      <c r="F258" s="600"/>
      <c r="G258" s="600"/>
      <c r="H258" s="600"/>
      <c r="I258" s="600"/>
      <c r="J258" s="604">
        <v>1800</v>
      </c>
      <c r="K258" s="1978">
        <f>K256+J258</f>
        <v>15028364</v>
      </c>
    </row>
    <row r="259" spans="1:11">
      <c r="A259" s="557"/>
      <c r="B259" s="7107"/>
      <c r="C259" s="517" t="s">
        <v>821</v>
      </c>
      <c r="D259" s="7156" t="s">
        <v>2118</v>
      </c>
      <c r="E259" s="7147" t="s">
        <v>2119</v>
      </c>
      <c r="F259" s="7158"/>
      <c r="G259" s="7145">
        <v>368377</v>
      </c>
      <c r="H259" s="537"/>
      <c r="I259" s="7145"/>
      <c r="J259" s="923"/>
      <c r="K259" s="1977">
        <f>K258-G259</f>
        <v>14659987</v>
      </c>
    </row>
    <row r="260" spans="1:11">
      <c r="A260" s="554"/>
      <c r="B260" s="7108"/>
      <c r="C260" s="555" t="s">
        <v>2117</v>
      </c>
      <c r="D260" s="7150" t="s">
        <v>2107</v>
      </c>
      <c r="E260" s="7148"/>
      <c r="F260" s="7146"/>
      <c r="G260" s="7146"/>
      <c r="H260" s="515"/>
      <c r="I260" s="7146"/>
      <c r="J260" s="460"/>
      <c r="K260" s="1978"/>
    </row>
    <row r="261" spans="1:11">
      <c r="A261" s="554"/>
      <c r="B261" s="7114"/>
      <c r="C261" s="532"/>
      <c r="D261" s="528"/>
      <c r="E261" s="584"/>
      <c r="F261" s="577"/>
      <c r="G261" s="577"/>
      <c r="H261" s="600"/>
      <c r="I261" s="577"/>
      <c r="J261" s="604">
        <v>1800</v>
      </c>
      <c r="K261" s="1978">
        <f>K259+J261</f>
        <v>14661787</v>
      </c>
    </row>
    <row r="262" spans="1:11">
      <c r="A262" s="557"/>
      <c r="B262" s="7107"/>
      <c r="C262" s="497" t="s">
        <v>815</v>
      </c>
      <c r="D262" s="7149" t="s">
        <v>200</v>
      </c>
      <c r="E262" s="7147"/>
      <c r="F262" s="7145"/>
      <c r="G262" s="7145"/>
      <c r="H262" s="7145">
        <v>224353</v>
      </c>
      <c r="I262" s="1975"/>
      <c r="J262" s="595"/>
      <c r="K262" s="1977">
        <f>K261-H262</f>
        <v>14437434</v>
      </c>
    </row>
    <row r="263" spans="1:11">
      <c r="A263" s="554"/>
      <c r="B263" s="7108"/>
      <c r="C263" s="497" t="s">
        <v>1789</v>
      </c>
      <c r="D263" s="7150"/>
      <c r="E263" s="7148"/>
      <c r="F263" s="7146"/>
      <c r="G263" s="7146"/>
      <c r="H263" s="7146"/>
      <c r="I263" s="1976"/>
      <c r="J263" s="595"/>
      <c r="K263" s="1978"/>
    </row>
    <row r="264" spans="1:11">
      <c r="A264" s="554"/>
      <c r="B264" s="7114"/>
      <c r="C264" s="532"/>
      <c r="D264" s="576"/>
      <c r="E264" s="582"/>
      <c r="F264" s="577"/>
      <c r="G264" s="577"/>
      <c r="H264" s="600"/>
      <c r="I264" s="2034"/>
      <c r="J264" s="585">
        <v>1800</v>
      </c>
      <c r="K264" s="1978">
        <f>K262+J264</f>
        <v>14439234</v>
      </c>
    </row>
    <row r="265" spans="1:11">
      <c r="A265" s="557"/>
      <c r="B265" s="7107"/>
      <c r="C265" s="457" t="s">
        <v>781</v>
      </c>
      <c r="D265" s="7149" t="s">
        <v>200</v>
      </c>
      <c r="E265" s="1136"/>
      <c r="F265" s="7145"/>
      <c r="G265" s="7145"/>
      <c r="H265" s="537">
        <v>24140</v>
      </c>
      <c r="I265" s="7145"/>
      <c r="J265" s="595"/>
      <c r="K265" s="1977">
        <f>K264-H265</f>
        <v>14415094</v>
      </c>
    </row>
    <row r="266" spans="1:11">
      <c r="A266" s="554"/>
      <c r="B266" s="7108"/>
      <c r="C266" s="461" t="s">
        <v>1691</v>
      </c>
      <c r="D266" s="7150"/>
      <c r="E266" s="7155"/>
      <c r="F266" s="7146"/>
      <c r="G266" s="7146"/>
      <c r="H266" s="515"/>
      <c r="I266" s="7146"/>
      <c r="J266" s="595"/>
      <c r="K266" s="1978"/>
    </row>
    <row r="267" spans="1:11">
      <c r="A267" s="554"/>
      <c r="B267" s="7114"/>
      <c r="C267" s="532"/>
      <c r="D267" s="576"/>
      <c r="E267" s="582"/>
      <c r="F267" s="577"/>
      <c r="G267" s="577"/>
      <c r="H267" s="600"/>
      <c r="I267" s="577"/>
      <c r="J267" s="585">
        <v>1500</v>
      </c>
      <c r="K267" s="1978">
        <f>K265+J267</f>
        <v>14416594</v>
      </c>
    </row>
    <row r="268" spans="1:11">
      <c r="A268" s="557"/>
      <c r="B268" s="7107"/>
      <c r="C268" s="474" t="s">
        <v>821</v>
      </c>
      <c r="D268" s="7149" t="s">
        <v>790</v>
      </c>
      <c r="E268" s="7147" t="s">
        <v>877</v>
      </c>
      <c r="F268" s="7145"/>
      <c r="G268" s="7153">
        <v>241784</v>
      </c>
      <c r="H268" s="537"/>
      <c r="I268" s="1975"/>
      <c r="J268" s="595"/>
      <c r="K268" s="1977">
        <f>K267-G268</f>
        <v>14174810</v>
      </c>
    </row>
    <row r="269" spans="1:11">
      <c r="A269" s="554"/>
      <c r="B269" s="7108"/>
      <c r="C269" s="477" t="s">
        <v>827</v>
      </c>
      <c r="D269" s="7150" t="s">
        <v>304</v>
      </c>
      <c r="E269" s="7148"/>
      <c r="F269" s="7146"/>
      <c r="G269" s="7154"/>
      <c r="H269" s="515"/>
      <c r="I269" s="1976"/>
      <c r="J269" s="595"/>
      <c r="K269" s="1978"/>
    </row>
    <row r="270" spans="1:11">
      <c r="A270" s="554"/>
      <c r="B270" s="7114"/>
      <c r="C270" s="532"/>
      <c r="D270" s="576"/>
      <c r="E270" s="582"/>
      <c r="F270" s="577"/>
      <c r="G270" s="577"/>
      <c r="H270" s="600"/>
      <c r="I270" s="2034"/>
      <c r="J270" s="585">
        <v>1800</v>
      </c>
      <c r="K270" s="1978">
        <f>K268+J270</f>
        <v>14176610</v>
      </c>
    </row>
    <row r="271" spans="1:11">
      <c r="A271" s="557"/>
      <c r="B271" s="7107"/>
      <c r="C271" s="474" t="s">
        <v>815</v>
      </c>
      <c r="D271" s="7149" t="s">
        <v>790</v>
      </c>
      <c r="E271" s="974" t="s">
        <v>877</v>
      </c>
      <c r="F271" s="7145"/>
      <c r="G271" s="7153">
        <v>8029</v>
      </c>
      <c r="H271" s="534"/>
      <c r="I271" s="1975"/>
      <c r="J271" s="595"/>
      <c r="K271" s="1977">
        <f>K270-G271</f>
        <v>14168581</v>
      </c>
    </row>
    <row r="272" spans="1:11">
      <c r="A272" s="554"/>
      <c r="B272" s="7108"/>
      <c r="C272" s="477" t="s">
        <v>828</v>
      </c>
      <c r="D272" s="7150" t="s">
        <v>304</v>
      </c>
      <c r="E272" s="7155"/>
      <c r="F272" s="7146"/>
      <c r="G272" s="7154"/>
      <c r="H272" s="515"/>
      <c r="I272" s="1976"/>
      <c r="J272" s="595"/>
      <c r="K272" s="1978"/>
    </row>
    <row r="273" spans="1:11">
      <c r="A273" s="554"/>
      <c r="B273" s="7114"/>
      <c r="C273" s="532"/>
      <c r="D273" s="576"/>
      <c r="E273" s="582"/>
      <c r="F273" s="577"/>
      <c r="G273" s="577"/>
      <c r="H273" s="600"/>
      <c r="I273" s="2034"/>
      <c r="J273" s="585">
        <v>1800</v>
      </c>
      <c r="K273" s="1978">
        <f>K271+J273</f>
        <v>14170381</v>
      </c>
    </row>
    <row r="274" spans="1:11">
      <c r="A274" s="557"/>
      <c r="B274" s="7107"/>
      <c r="C274" s="525" t="s">
        <v>781</v>
      </c>
      <c r="D274" s="7156" t="s">
        <v>790</v>
      </c>
      <c r="E274" s="7147" t="s">
        <v>877</v>
      </c>
      <c r="F274" s="7145"/>
      <c r="G274" s="7145">
        <v>20390</v>
      </c>
      <c r="H274" s="537"/>
      <c r="I274" s="1975"/>
      <c r="J274" s="595"/>
      <c r="K274" s="1977">
        <f>K273-G274</f>
        <v>14149991</v>
      </c>
    </row>
    <row r="275" spans="1:11">
      <c r="A275" s="554"/>
      <c r="B275" s="7108"/>
      <c r="C275" s="539" t="s">
        <v>789</v>
      </c>
      <c r="D275" s="540" t="s">
        <v>304</v>
      </c>
      <c r="E275" s="7148"/>
      <c r="F275" s="7146"/>
      <c r="G275" s="7146"/>
      <c r="H275" s="515"/>
      <c r="I275" s="1976"/>
      <c r="J275" s="595"/>
      <c r="K275" s="1978"/>
    </row>
    <row r="276" spans="1:11">
      <c r="A276" s="554"/>
      <c r="B276" s="7114"/>
      <c r="C276" s="532"/>
      <c r="D276" s="576"/>
      <c r="E276" s="582"/>
      <c r="F276" s="577"/>
      <c r="G276" s="577"/>
      <c r="H276" s="600"/>
      <c r="I276" s="2034"/>
      <c r="J276" s="585">
        <v>1500</v>
      </c>
      <c r="K276" s="1978">
        <f>K274+J276</f>
        <v>14151491</v>
      </c>
    </row>
    <row r="277" spans="1:11">
      <c r="A277" s="557"/>
      <c r="B277" s="7107"/>
      <c r="C277" s="525" t="s">
        <v>2021</v>
      </c>
      <c r="D277" s="7156" t="s">
        <v>790</v>
      </c>
      <c r="E277" s="7147" t="s">
        <v>877</v>
      </c>
      <c r="F277" s="7145"/>
      <c r="G277" s="7145">
        <v>33500</v>
      </c>
      <c r="H277" s="537"/>
      <c r="I277" s="1975"/>
      <c r="J277" s="595"/>
      <c r="K277" s="1977">
        <f>K276-G277</f>
        <v>14117991</v>
      </c>
    </row>
    <row r="278" spans="1:11">
      <c r="A278" s="554"/>
      <c r="B278" s="7108"/>
      <c r="C278" s="539" t="s">
        <v>1981</v>
      </c>
      <c r="D278" s="540" t="s">
        <v>304</v>
      </c>
      <c r="E278" s="7148"/>
      <c r="F278" s="7146"/>
      <c r="G278" s="7146"/>
      <c r="H278" s="515"/>
      <c r="I278" s="1976"/>
      <c r="J278" s="595"/>
      <c r="K278" s="1978"/>
    </row>
    <row r="279" spans="1:11">
      <c r="A279" s="554"/>
      <c r="B279" s="7114"/>
      <c r="C279" s="532"/>
      <c r="D279" s="576"/>
      <c r="E279" s="582"/>
      <c r="F279" s="577"/>
      <c r="G279" s="577"/>
      <c r="H279" s="600"/>
      <c r="I279" s="2034"/>
      <c r="J279" s="585">
        <v>750</v>
      </c>
      <c r="K279" s="1978">
        <f>K277+J279</f>
        <v>14118741</v>
      </c>
    </row>
    <row r="280" spans="1:11">
      <c r="A280" s="557"/>
      <c r="B280" s="7107"/>
      <c r="C280" s="525" t="s">
        <v>2218</v>
      </c>
      <c r="D280" s="7156" t="s">
        <v>790</v>
      </c>
      <c r="E280" s="7147" t="s">
        <v>877</v>
      </c>
      <c r="F280" s="7145"/>
      <c r="G280" s="7145">
        <v>42300</v>
      </c>
      <c r="H280" s="537"/>
      <c r="I280" s="1975"/>
      <c r="J280" s="595"/>
      <c r="K280" s="2195">
        <f>K279-G280</f>
        <v>14076441</v>
      </c>
    </row>
    <row r="281" spans="1:11">
      <c r="A281" s="554"/>
      <c r="B281" s="7108"/>
      <c r="C281" s="539" t="s">
        <v>2219</v>
      </c>
      <c r="D281" s="540" t="s">
        <v>304</v>
      </c>
      <c r="E281" s="7148"/>
      <c r="F281" s="7146"/>
      <c r="G281" s="7146"/>
      <c r="H281" s="515"/>
      <c r="I281" s="1976"/>
      <c r="J281" s="595"/>
      <c r="K281" s="2195"/>
    </row>
    <row r="282" spans="1:11">
      <c r="A282" s="554"/>
      <c r="B282" s="7114"/>
      <c r="C282" s="532"/>
      <c r="D282" s="576"/>
      <c r="E282" s="582"/>
      <c r="F282" s="577"/>
      <c r="G282" s="577"/>
      <c r="H282" s="600"/>
      <c r="I282" s="2034"/>
      <c r="J282" s="585">
        <v>750</v>
      </c>
      <c r="K282" s="7143">
        <f>K280+J282</f>
        <v>14077191</v>
      </c>
    </row>
    <row r="283" spans="1:11">
      <c r="A283" s="557"/>
      <c r="B283" s="7107"/>
      <c r="C283" s="499" t="s">
        <v>781</v>
      </c>
      <c r="D283" s="7156" t="s">
        <v>2461</v>
      </c>
      <c r="E283" s="7157" t="s">
        <v>2491</v>
      </c>
      <c r="F283" s="7153"/>
      <c r="G283" s="7153">
        <v>23640</v>
      </c>
      <c r="H283" s="1975"/>
      <c r="I283" s="1975"/>
      <c r="J283" s="595"/>
      <c r="K283" s="1977">
        <f>K282-G283</f>
        <v>14053551</v>
      </c>
    </row>
    <row r="284" spans="1:11">
      <c r="A284" s="554"/>
      <c r="B284" s="7108"/>
      <c r="C284" s="477" t="s">
        <v>2459</v>
      </c>
      <c r="D284" s="7150" t="s">
        <v>1819</v>
      </c>
      <c r="E284" s="7148"/>
      <c r="F284" s="7154"/>
      <c r="G284" s="7154"/>
      <c r="H284" s="1976"/>
      <c r="I284" s="1976"/>
      <c r="J284" s="595"/>
      <c r="K284" s="1978"/>
    </row>
    <row r="285" spans="1:11">
      <c r="A285" s="554"/>
      <c r="B285" s="7114"/>
      <c r="C285" s="532"/>
      <c r="D285" s="576"/>
      <c r="E285" s="582"/>
      <c r="F285" s="577"/>
      <c r="G285" s="577"/>
      <c r="H285" s="2034"/>
      <c r="I285" s="2034"/>
      <c r="J285" s="585">
        <v>1500</v>
      </c>
      <c r="K285" s="2035">
        <f>K283+J285</f>
        <v>14055051</v>
      </c>
    </row>
    <row r="286" spans="1:11">
      <c r="A286" s="557"/>
      <c r="B286" s="7107"/>
      <c r="C286" s="499" t="s">
        <v>781</v>
      </c>
      <c r="D286" s="7156" t="s">
        <v>2461</v>
      </c>
      <c r="E286" s="7157" t="s">
        <v>2491</v>
      </c>
      <c r="F286" s="7153"/>
      <c r="G286" s="7153">
        <v>17640</v>
      </c>
      <c r="H286" s="1975"/>
      <c r="I286" s="1975"/>
      <c r="J286" s="595"/>
      <c r="K286" s="1977">
        <f>K285-G286</f>
        <v>14037411</v>
      </c>
    </row>
    <row r="287" spans="1:11">
      <c r="A287" s="554"/>
      <c r="B287" s="7108"/>
      <c r="C287" s="477" t="s">
        <v>2460</v>
      </c>
      <c r="D287" s="7150" t="s">
        <v>1819</v>
      </c>
      <c r="E287" s="7148"/>
      <c r="F287" s="7154"/>
      <c r="G287" s="7154"/>
      <c r="H287" s="1976"/>
      <c r="I287" s="1976"/>
      <c r="J287" s="595"/>
      <c r="K287" s="1978"/>
    </row>
    <row r="288" spans="1:11">
      <c r="A288" s="554"/>
      <c r="B288" s="7114"/>
      <c r="C288" s="532"/>
      <c r="D288" s="576"/>
      <c r="E288" s="582"/>
      <c r="F288" s="577"/>
      <c r="G288" s="577"/>
      <c r="H288" s="2034"/>
      <c r="I288" s="2034"/>
      <c r="J288" s="585">
        <v>1500</v>
      </c>
      <c r="K288" s="1978">
        <f>K286+J288</f>
        <v>14038911</v>
      </c>
    </row>
    <row r="289" spans="1:11">
      <c r="A289" s="557"/>
      <c r="B289" s="7107"/>
      <c r="C289" s="665" t="s">
        <v>815</v>
      </c>
      <c r="D289" s="7156" t="s">
        <v>2152</v>
      </c>
      <c r="E289" s="7157"/>
      <c r="F289" s="7158"/>
      <c r="G289" s="7145"/>
      <c r="H289" s="1975">
        <v>238615</v>
      </c>
      <c r="I289" s="1975"/>
      <c r="J289" s="595"/>
      <c r="K289" s="1977">
        <f>K288-H289</f>
        <v>13800296</v>
      </c>
    </row>
    <row r="290" spans="1:11">
      <c r="A290" s="554"/>
      <c r="B290" s="7108"/>
      <c r="C290" s="538" t="s">
        <v>1954</v>
      </c>
      <c r="D290" s="7150"/>
      <c r="E290" s="7148"/>
      <c r="F290" s="7146"/>
      <c r="G290" s="7146"/>
      <c r="H290" s="1976"/>
      <c r="I290" s="1976"/>
      <c r="J290" s="595"/>
      <c r="K290" s="1978"/>
    </row>
    <row r="291" spans="1:11">
      <c r="A291" s="554"/>
      <c r="B291" s="7114"/>
      <c r="C291" s="528"/>
      <c r="D291" s="576"/>
      <c r="E291" s="582"/>
      <c r="F291" s="577"/>
      <c r="G291" s="577"/>
      <c r="H291" s="2034"/>
      <c r="I291" s="2034"/>
      <c r="J291" s="585">
        <v>1800</v>
      </c>
      <c r="K291" s="1978">
        <f>K289+J291</f>
        <v>13802096</v>
      </c>
    </row>
    <row r="292" spans="1:11">
      <c r="A292" s="557"/>
      <c r="B292" s="7107"/>
      <c r="C292" s="457" t="s">
        <v>781</v>
      </c>
      <c r="D292" s="7149" t="s">
        <v>2152</v>
      </c>
      <c r="E292" s="1796"/>
      <c r="F292" s="7145"/>
      <c r="G292" s="1960"/>
      <c r="H292" s="537">
        <v>164890</v>
      </c>
      <c r="I292" s="7145"/>
      <c r="J292" s="595"/>
      <c r="K292" s="1977">
        <f>K291-H292</f>
        <v>13637206</v>
      </c>
    </row>
    <row r="293" spans="1:11">
      <c r="A293" s="554"/>
      <c r="B293" s="7108"/>
      <c r="C293" s="3250" t="s">
        <v>1828</v>
      </c>
      <c r="D293" s="7156"/>
      <c r="E293" s="7157"/>
      <c r="F293" s="7158"/>
      <c r="G293" s="7158"/>
      <c r="H293" s="3253"/>
      <c r="I293" s="7158"/>
      <c r="J293" s="595"/>
      <c r="K293" s="1978"/>
    </row>
    <row r="294" spans="1:11">
      <c r="A294" s="554"/>
      <c r="B294" s="7114"/>
      <c r="C294" s="532"/>
      <c r="D294" s="576"/>
      <c r="E294" s="582"/>
      <c r="F294" s="575"/>
      <c r="G294" s="575"/>
      <c r="H294" s="2200"/>
      <c r="I294" s="575"/>
      <c r="J294" s="585">
        <v>1500</v>
      </c>
      <c r="K294" s="1978">
        <f>K292+J294</f>
        <v>13638706</v>
      </c>
    </row>
    <row r="295" spans="1:11">
      <c r="A295" s="557"/>
      <c r="B295" s="7107"/>
      <c r="C295" s="556" t="s">
        <v>1710</v>
      </c>
      <c r="D295" s="7149"/>
      <c r="E295" s="1136"/>
      <c r="F295" s="7145"/>
      <c r="G295" s="7153"/>
      <c r="H295" s="7145"/>
      <c r="I295" s="7145">
        <v>24140</v>
      </c>
      <c r="J295" s="7159"/>
      <c r="K295" s="1977">
        <f>K294-I295</f>
        <v>13614566</v>
      </c>
    </row>
    <row r="296" spans="1:11">
      <c r="A296" s="554"/>
      <c r="B296" s="7108"/>
      <c r="C296" s="555" t="s">
        <v>2492</v>
      </c>
      <c r="D296" s="7150"/>
      <c r="E296" s="7155"/>
      <c r="F296" s="7146"/>
      <c r="G296" s="7154"/>
      <c r="H296" s="7146"/>
      <c r="I296" s="7146"/>
      <c r="J296" s="7160"/>
      <c r="K296" s="1978"/>
    </row>
    <row r="297" spans="1:11">
      <c r="A297" s="554"/>
      <c r="B297" s="7114"/>
      <c r="C297" s="532"/>
      <c r="D297" s="576"/>
      <c r="E297" s="582"/>
      <c r="F297" s="577"/>
      <c r="G297" s="577"/>
      <c r="H297" s="600"/>
      <c r="I297" s="577"/>
      <c r="J297" s="604">
        <v>1500</v>
      </c>
      <c r="K297" s="1978">
        <f>K295+J297</f>
        <v>13616066</v>
      </c>
    </row>
    <row r="298" spans="1:11">
      <c r="A298" s="557"/>
      <c r="B298" s="7107" t="s">
        <v>2493</v>
      </c>
      <c r="C298" s="517" t="s">
        <v>821</v>
      </c>
      <c r="D298" s="7166" t="s">
        <v>2110</v>
      </c>
      <c r="E298" s="7168" t="s">
        <v>2111</v>
      </c>
      <c r="F298" s="7173"/>
      <c r="G298" s="7170">
        <v>488500</v>
      </c>
      <c r="H298" s="537"/>
      <c r="I298" s="7170"/>
      <c r="J298" s="923"/>
      <c r="K298" s="1977">
        <f>K297-G298</f>
        <v>13127566</v>
      </c>
    </row>
    <row r="299" spans="1:11">
      <c r="A299" s="554"/>
      <c r="B299" s="7108"/>
      <c r="C299" s="555" t="s">
        <v>2112</v>
      </c>
      <c r="D299" s="7167" t="s">
        <v>2107</v>
      </c>
      <c r="E299" s="7169"/>
      <c r="F299" s="7171"/>
      <c r="G299" s="7171"/>
      <c r="H299" s="515"/>
      <c r="I299" s="7171"/>
      <c r="J299" s="460"/>
      <c r="K299" s="1978"/>
    </row>
    <row r="300" spans="1:11">
      <c r="A300" s="554"/>
      <c r="B300" s="7114"/>
      <c r="C300" s="532"/>
      <c r="D300" s="528"/>
      <c r="E300" s="584"/>
      <c r="F300" s="577"/>
      <c r="G300" s="577"/>
      <c r="H300" s="600"/>
      <c r="I300" s="577"/>
      <c r="J300" s="604">
        <v>1800</v>
      </c>
      <c r="K300" s="1978">
        <f>K298+J300</f>
        <v>13129366</v>
      </c>
    </row>
    <row r="301" spans="1:11">
      <c r="A301" s="557"/>
      <c r="B301" s="7107"/>
      <c r="C301" s="435" t="s">
        <v>796</v>
      </c>
      <c r="D301" s="7166" t="s">
        <v>2110</v>
      </c>
      <c r="E301" s="7168" t="s">
        <v>2111</v>
      </c>
      <c r="F301" s="7170"/>
      <c r="G301" s="7170">
        <v>41300</v>
      </c>
      <c r="H301" s="7170"/>
      <c r="I301" s="7170"/>
      <c r="J301" s="595"/>
      <c r="K301" s="1977">
        <f>K300-G301</f>
        <v>13088066</v>
      </c>
    </row>
    <row r="302" spans="1:11">
      <c r="A302" s="554"/>
      <c r="B302" s="7108"/>
      <c r="C302" s="509" t="s">
        <v>2113</v>
      </c>
      <c r="D302" s="7167" t="s">
        <v>2107</v>
      </c>
      <c r="E302" s="7169"/>
      <c r="F302" s="7171"/>
      <c r="G302" s="7171"/>
      <c r="H302" s="7171"/>
      <c r="I302" s="7171"/>
      <c r="J302" s="559"/>
      <c r="K302" s="1978"/>
    </row>
    <row r="303" spans="1:11">
      <c r="A303" s="554"/>
      <c r="B303" s="7114"/>
      <c r="C303" s="532"/>
      <c r="D303" s="528"/>
      <c r="E303" s="584"/>
      <c r="F303" s="577"/>
      <c r="G303" s="577"/>
      <c r="H303" s="600"/>
      <c r="I303" s="577"/>
      <c r="J303" s="604">
        <v>750</v>
      </c>
      <c r="K303" s="2035">
        <f>K301+J303</f>
        <v>13088816</v>
      </c>
    </row>
    <row r="304" spans="1:11">
      <c r="A304" s="557"/>
      <c r="B304" s="7107"/>
      <c r="C304" s="517" t="s">
        <v>821</v>
      </c>
      <c r="D304" s="7105" t="s">
        <v>2495</v>
      </c>
      <c r="E304" s="7107"/>
      <c r="F304" s="7109"/>
      <c r="G304" s="1975"/>
      <c r="H304" s="537"/>
      <c r="I304" s="1975">
        <v>818960</v>
      </c>
      <c r="J304" s="595"/>
      <c r="K304" s="1977">
        <f>K303-I304</f>
        <v>12269856</v>
      </c>
    </row>
    <row r="305" spans="1:11">
      <c r="A305" s="554"/>
      <c r="B305" s="7108"/>
      <c r="C305" s="555" t="s">
        <v>2494</v>
      </c>
      <c r="D305" s="7106"/>
      <c r="E305" s="7108"/>
      <c r="F305" s="7110"/>
      <c r="G305" s="1976"/>
      <c r="H305" s="515"/>
      <c r="I305" s="1976"/>
      <c r="J305" s="595"/>
      <c r="K305" s="1978"/>
    </row>
    <row r="306" spans="1:11">
      <c r="A306" s="554"/>
      <c r="B306" s="7114"/>
      <c r="C306" s="532"/>
      <c r="D306" s="576"/>
      <c r="E306" s="582"/>
      <c r="F306" s="577"/>
      <c r="G306" s="2034"/>
      <c r="H306" s="600"/>
      <c r="I306" s="2034"/>
      <c r="J306" s="585">
        <v>1800</v>
      </c>
      <c r="K306" s="1978">
        <f>K304+J306</f>
        <v>12271656</v>
      </c>
    </row>
    <row r="307" spans="1:11">
      <c r="A307" s="557"/>
      <c r="B307" s="7107"/>
      <c r="C307" s="517" t="s">
        <v>821</v>
      </c>
      <c r="D307" s="7105" t="s">
        <v>2495</v>
      </c>
      <c r="E307" s="7107"/>
      <c r="F307" s="7109"/>
      <c r="G307" s="1975"/>
      <c r="H307" s="534"/>
      <c r="I307" s="1975">
        <v>107605</v>
      </c>
      <c r="J307" s="595"/>
      <c r="K307" s="1977">
        <f>K306-I307</f>
        <v>12164051</v>
      </c>
    </row>
    <row r="308" spans="1:11">
      <c r="A308" s="554"/>
      <c r="B308" s="7108"/>
      <c r="C308" s="555" t="s">
        <v>2496</v>
      </c>
      <c r="D308" s="7106"/>
      <c r="E308" s="7108"/>
      <c r="F308" s="7110"/>
      <c r="G308" s="1976"/>
      <c r="H308" s="515"/>
      <c r="I308" s="1976"/>
      <c r="J308" s="595"/>
      <c r="K308" s="1978"/>
    </row>
    <row r="309" spans="1:11">
      <c r="A309" s="554"/>
      <c r="B309" s="7114"/>
      <c r="C309" s="532"/>
      <c r="D309" s="576"/>
      <c r="E309" s="582"/>
      <c r="F309" s="577"/>
      <c r="G309" s="2034"/>
      <c r="H309" s="600"/>
      <c r="I309" s="2034"/>
      <c r="J309" s="585">
        <v>1800</v>
      </c>
      <c r="K309" s="1978">
        <f>K307+J309</f>
        <v>12165851</v>
      </c>
    </row>
    <row r="310" spans="1:11">
      <c r="A310" s="557"/>
      <c r="B310" s="7107"/>
      <c r="C310" s="517" t="s">
        <v>821</v>
      </c>
      <c r="D310" s="7105" t="s">
        <v>2495</v>
      </c>
      <c r="E310" s="7107"/>
      <c r="F310" s="7109"/>
      <c r="G310" s="1975"/>
      <c r="H310" s="537"/>
      <c r="I310" s="1975">
        <v>1777981</v>
      </c>
      <c r="J310" s="595"/>
      <c r="K310" s="1977">
        <f>K309-I310</f>
        <v>10387870</v>
      </c>
    </row>
    <row r="311" spans="1:11">
      <c r="A311" s="554"/>
      <c r="B311" s="7108"/>
      <c r="C311" s="555" t="s">
        <v>2497</v>
      </c>
      <c r="D311" s="7106"/>
      <c r="E311" s="7108"/>
      <c r="F311" s="7110"/>
      <c r="G311" s="1976"/>
      <c r="H311" s="515"/>
      <c r="I311" s="1976"/>
      <c r="J311" s="595"/>
      <c r="K311" s="1978"/>
    </row>
    <row r="312" spans="1:11">
      <c r="A312" s="554"/>
      <c r="B312" s="7114"/>
      <c r="C312" s="532"/>
      <c r="D312" s="576"/>
      <c r="E312" s="582"/>
      <c r="F312" s="577"/>
      <c r="G312" s="2034"/>
      <c r="H312" s="600"/>
      <c r="I312" s="2034"/>
      <c r="J312" s="585">
        <v>1800</v>
      </c>
      <c r="K312" s="2035">
        <f>K310+J312</f>
        <v>10389670</v>
      </c>
    </row>
    <row r="313" spans="1:11">
      <c r="A313" s="525"/>
      <c r="B313" s="7107"/>
      <c r="C313" s="556" t="s">
        <v>1710</v>
      </c>
      <c r="D313" s="7105" t="s">
        <v>2495</v>
      </c>
      <c r="E313" s="7107"/>
      <c r="F313" s="7109"/>
      <c r="G313" s="1975"/>
      <c r="H313" s="537"/>
      <c r="I313" s="1975">
        <v>859640</v>
      </c>
      <c r="J313" s="595"/>
      <c r="K313" s="1977">
        <f>K312-I313</f>
        <v>9530030</v>
      </c>
    </row>
    <row r="314" spans="1:11">
      <c r="A314" s="554"/>
      <c r="B314" s="7108"/>
      <c r="C314" s="555" t="s">
        <v>2498</v>
      </c>
      <c r="D314" s="7106"/>
      <c r="E314" s="7108"/>
      <c r="F314" s="7110"/>
      <c r="G314" s="1976"/>
      <c r="H314" s="515"/>
      <c r="I314" s="1976"/>
      <c r="J314" s="595"/>
      <c r="K314" s="1978"/>
    </row>
    <row r="315" spans="1:11">
      <c r="A315" s="554"/>
      <c r="B315" s="7114"/>
      <c r="C315" s="532"/>
      <c r="D315" s="576"/>
      <c r="E315" s="582"/>
      <c r="F315" s="577"/>
      <c r="G315" s="2034"/>
      <c r="H315" s="600"/>
      <c r="I315" s="2034"/>
      <c r="J315" s="585">
        <v>1500</v>
      </c>
      <c r="K315" s="1978">
        <f>K313+J315</f>
        <v>9531530</v>
      </c>
    </row>
    <row r="316" spans="1:11">
      <c r="A316" s="557"/>
      <c r="B316" s="7107"/>
      <c r="C316" s="556" t="s">
        <v>1710</v>
      </c>
      <c r="D316" s="7105" t="s">
        <v>2495</v>
      </c>
      <c r="E316" s="7107"/>
      <c r="F316" s="7109"/>
      <c r="G316" s="7109"/>
      <c r="H316" s="7109"/>
      <c r="I316" s="7109">
        <v>46640</v>
      </c>
      <c r="J316" s="595"/>
      <c r="K316" s="1977">
        <f>K315-I316</f>
        <v>9484890</v>
      </c>
    </row>
    <row r="317" spans="1:11">
      <c r="A317" s="554"/>
      <c r="B317" s="7108"/>
      <c r="C317" s="555" t="s">
        <v>2499</v>
      </c>
      <c r="D317" s="7106"/>
      <c r="E317" s="7108"/>
      <c r="F317" s="7110"/>
      <c r="G317" s="7110"/>
      <c r="H317" s="7110"/>
      <c r="I317" s="7110"/>
      <c r="J317" s="559"/>
      <c r="K317" s="1978"/>
    </row>
    <row r="318" spans="1:11">
      <c r="A318" s="554"/>
      <c r="B318" s="7114"/>
      <c r="C318" s="532"/>
      <c r="D318" s="576"/>
      <c r="E318" s="582"/>
      <c r="F318" s="577"/>
      <c r="G318" s="577"/>
      <c r="H318" s="600"/>
      <c r="I318" s="577"/>
      <c r="J318" s="604">
        <v>1500</v>
      </c>
      <c r="K318" s="2035">
        <f>K316+J318</f>
        <v>9486390</v>
      </c>
    </row>
    <row r="319" spans="1:11">
      <c r="A319" s="557"/>
      <c r="B319" s="7107"/>
      <c r="C319" s="556" t="s">
        <v>815</v>
      </c>
      <c r="D319" s="7166" t="s">
        <v>2472</v>
      </c>
      <c r="E319" s="1136" t="s">
        <v>2475</v>
      </c>
      <c r="F319" s="7170"/>
      <c r="G319" s="7170">
        <v>84903</v>
      </c>
      <c r="H319" s="537"/>
      <c r="I319" s="7170"/>
      <c r="J319" s="595"/>
      <c r="K319" s="1977">
        <f>K318-G319</f>
        <v>9401487</v>
      </c>
    </row>
    <row r="320" spans="1:11">
      <c r="A320" s="554"/>
      <c r="B320" s="7108"/>
      <c r="C320" s="555" t="s">
        <v>2500</v>
      </c>
      <c r="D320" s="7167" t="s">
        <v>2476</v>
      </c>
      <c r="E320" s="7172"/>
      <c r="F320" s="7171"/>
      <c r="G320" s="7171"/>
      <c r="H320" s="515"/>
      <c r="I320" s="7171"/>
      <c r="J320" s="595"/>
      <c r="K320" s="1978"/>
    </row>
    <row r="321" spans="1:11">
      <c r="A321" s="554"/>
      <c r="B321" s="7114"/>
      <c r="C321" s="532"/>
      <c r="D321" s="576"/>
      <c r="E321" s="582"/>
      <c r="F321" s="577"/>
      <c r="G321" s="577"/>
      <c r="H321" s="600"/>
      <c r="I321" s="577"/>
      <c r="J321" s="585">
        <v>1800</v>
      </c>
      <c r="K321" s="1978">
        <f>K319+J321</f>
        <v>9403287</v>
      </c>
    </row>
    <row r="322" spans="1:11">
      <c r="A322" s="557"/>
      <c r="B322" s="7107"/>
      <c r="C322" s="556" t="s">
        <v>815</v>
      </c>
      <c r="D322" s="7166" t="s">
        <v>2472</v>
      </c>
      <c r="E322" s="1136" t="s">
        <v>2475</v>
      </c>
      <c r="F322" s="7170"/>
      <c r="G322" s="7170">
        <v>293909</v>
      </c>
      <c r="H322" s="537"/>
      <c r="I322" s="7170"/>
      <c r="J322" s="595"/>
      <c r="K322" s="1977">
        <f>K321-G322</f>
        <v>9109378</v>
      </c>
    </row>
    <row r="323" spans="1:11">
      <c r="A323" s="554"/>
      <c r="B323" s="7108"/>
      <c r="C323" s="555" t="s">
        <v>2501</v>
      </c>
      <c r="D323" s="7167" t="s">
        <v>2476</v>
      </c>
      <c r="E323" s="7172"/>
      <c r="F323" s="7171"/>
      <c r="G323" s="7171"/>
      <c r="H323" s="515"/>
      <c r="I323" s="7171"/>
      <c r="J323" s="595"/>
      <c r="K323" s="1978"/>
    </row>
    <row r="324" spans="1:11">
      <c r="A324" s="554"/>
      <c r="B324" s="7114"/>
      <c r="C324" s="532"/>
      <c r="D324" s="576"/>
      <c r="E324" s="582"/>
      <c r="F324" s="577"/>
      <c r="G324" s="577"/>
      <c r="H324" s="600"/>
      <c r="I324" s="577"/>
      <c r="J324" s="585">
        <v>1800</v>
      </c>
      <c r="K324" s="1978">
        <f>K322+J324</f>
        <v>9111178</v>
      </c>
    </row>
    <row r="325" spans="1:11">
      <c r="A325" s="557"/>
      <c r="B325" s="7107"/>
      <c r="C325" s="556" t="s">
        <v>815</v>
      </c>
      <c r="D325" s="7166" t="s">
        <v>2472</v>
      </c>
      <c r="E325" s="1136" t="s">
        <v>2475</v>
      </c>
      <c r="F325" s="7170"/>
      <c r="G325" s="7170">
        <v>1461137</v>
      </c>
      <c r="H325" s="537"/>
      <c r="I325" s="7170"/>
      <c r="J325" s="595"/>
      <c r="K325" s="1977">
        <f>K324-G325</f>
        <v>7650041</v>
      </c>
    </row>
    <row r="326" spans="1:11">
      <c r="A326" s="554"/>
      <c r="B326" s="7108"/>
      <c r="C326" s="555" t="s">
        <v>2502</v>
      </c>
      <c r="D326" s="7167" t="s">
        <v>2476</v>
      </c>
      <c r="E326" s="7172"/>
      <c r="F326" s="7171"/>
      <c r="G326" s="7171"/>
      <c r="H326" s="515"/>
      <c r="I326" s="7171"/>
      <c r="J326" s="595"/>
      <c r="K326" s="1978"/>
    </row>
    <row r="327" spans="1:11">
      <c r="A327" s="554"/>
      <c r="B327" s="7114"/>
      <c r="C327" s="532"/>
      <c r="D327" s="576"/>
      <c r="E327" s="582"/>
      <c r="F327" s="577"/>
      <c r="G327" s="577"/>
      <c r="H327" s="600"/>
      <c r="I327" s="577"/>
      <c r="J327" s="585">
        <v>1800</v>
      </c>
      <c r="K327" s="2080">
        <f>K325+J327</f>
        <v>7651841</v>
      </c>
    </row>
    <row r="328" spans="1:11">
      <c r="A328" s="557"/>
      <c r="B328" s="7107"/>
      <c r="C328" s="556" t="s">
        <v>781</v>
      </c>
      <c r="D328" s="7166" t="s">
        <v>2472</v>
      </c>
      <c r="E328" s="1136" t="s">
        <v>2475</v>
      </c>
      <c r="F328" s="7170"/>
      <c r="G328" s="7170">
        <v>20390</v>
      </c>
      <c r="H328" s="537"/>
      <c r="I328" s="7170"/>
      <c r="J328" s="595"/>
      <c r="K328" s="1977">
        <f>K327-G328</f>
        <v>7631451</v>
      </c>
    </row>
    <row r="329" spans="1:11">
      <c r="A329" s="554"/>
      <c r="B329" s="7108"/>
      <c r="C329" s="555" t="s">
        <v>2503</v>
      </c>
      <c r="D329" s="7167" t="s">
        <v>2476</v>
      </c>
      <c r="E329" s="7172"/>
      <c r="F329" s="7171"/>
      <c r="G329" s="7171"/>
      <c r="H329" s="515"/>
      <c r="I329" s="7171"/>
      <c r="J329" s="595"/>
      <c r="K329" s="1978"/>
    </row>
    <row r="330" spans="1:11">
      <c r="A330" s="554"/>
      <c r="B330" s="7114"/>
      <c r="C330" s="532"/>
      <c r="D330" s="576"/>
      <c r="E330" s="582"/>
      <c r="F330" s="577"/>
      <c r="G330" s="577"/>
      <c r="H330" s="600"/>
      <c r="I330" s="577"/>
      <c r="J330" s="585">
        <v>1500</v>
      </c>
      <c r="K330" s="1978">
        <f>K328+J330</f>
        <v>7632951</v>
      </c>
    </row>
    <row r="331" spans="1:11">
      <c r="A331" s="557"/>
      <c r="B331" s="7107" t="s">
        <v>2504</v>
      </c>
      <c r="C331" s="517" t="s">
        <v>815</v>
      </c>
      <c r="D331" s="7178" t="s">
        <v>160</v>
      </c>
      <c r="E331" s="7176" t="s">
        <v>162</v>
      </c>
      <c r="F331" s="7174"/>
      <c r="G331" s="7174">
        <v>512592</v>
      </c>
      <c r="H331" s="7174"/>
      <c r="I331" s="7174"/>
      <c r="J331" s="595"/>
      <c r="K331" s="1977">
        <f>K330-G331</f>
        <v>7120359</v>
      </c>
    </row>
    <row r="332" spans="1:11">
      <c r="A332" s="554"/>
      <c r="B332" s="7108"/>
      <c r="C332" s="563" t="s">
        <v>849</v>
      </c>
      <c r="D332" s="7179" t="s">
        <v>850</v>
      </c>
      <c r="E332" s="7177"/>
      <c r="F332" s="7175"/>
      <c r="G332" s="7175"/>
      <c r="H332" s="7175"/>
      <c r="I332" s="7175"/>
      <c r="J332" s="559"/>
      <c r="K332" s="1978"/>
    </row>
    <row r="333" spans="1:11">
      <c r="A333" s="554"/>
      <c r="B333" s="533"/>
      <c r="C333" s="532"/>
      <c r="D333" s="576"/>
      <c r="E333" s="582"/>
      <c r="F333" s="575"/>
      <c r="G333" s="575"/>
      <c r="H333" s="600"/>
      <c r="I333" s="577"/>
      <c r="J333" s="585">
        <v>1800</v>
      </c>
      <c r="K333" s="1978">
        <f>K331+J333</f>
        <v>7122159</v>
      </c>
    </row>
    <row r="334" spans="1:11">
      <c r="A334" s="557"/>
      <c r="B334" s="7107"/>
      <c r="C334" s="556" t="s">
        <v>869</v>
      </c>
      <c r="D334" s="7178" t="s">
        <v>160</v>
      </c>
      <c r="E334" s="7176" t="s">
        <v>162</v>
      </c>
      <c r="F334" s="7174"/>
      <c r="G334" s="7174">
        <v>293210</v>
      </c>
      <c r="H334" s="534"/>
      <c r="I334" s="7174"/>
      <c r="J334" s="595"/>
      <c r="K334" s="1977">
        <f>K333-G334</f>
        <v>6828949</v>
      </c>
    </row>
    <row r="335" spans="1:11">
      <c r="A335" s="554"/>
      <c r="B335" s="7108"/>
      <c r="C335" s="555" t="s">
        <v>1781</v>
      </c>
      <c r="D335" s="7179" t="s">
        <v>850</v>
      </c>
      <c r="E335" s="7177"/>
      <c r="F335" s="7175"/>
      <c r="G335" s="7175"/>
      <c r="H335" s="515"/>
      <c r="I335" s="7175"/>
      <c r="J335" s="559"/>
      <c r="K335" s="1978"/>
    </row>
    <row r="336" spans="1:11">
      <c r="A336" s="554"/>
      <c r="B336" s="533"/>
      <c r="C336" s="532"/>
      <c r="D336" s="576"/>
      <c r="E336" s="582"/>
      <c r="F336" s="577"/>
      <c r="G336" s="577"/>
      <c r="H336" s="600"/>
      <c r="I336" s="577"/>
      <c r="J336" s="585">
        <v>1650</v>
      </c>
      <c r="K336" s="2035">
        <f>K334+J336</f>
        <v>6830599</v>
      </c>
    </row>
    <row r="337" spans="1:11">
      <c r="A337" s="525" t="s">
        <v>356</v>
      </c>
      <c r="B337" s="7107"/>
      <c r="C337" s="474" t="s">
        <v>815</v>
      </c>
      <c r="D337" s="485" t="s">
        <v>1847</v>
      </c>
      <c r="E337" s="7176" t="s">
        <v>1848</v>
      </c>
      <c r="F337" s="7174"/>
      <c r="G337" s="7174">
        <v>626042</v>
      </c>
      <c r="H337" s="7189"/>
      <c r="I337" s="7174"/>
      <c r="J337" s="7185"/>
      <c r="K337" s="1977">
        <f>K336-G337</f>
        <v>6204557</v>
      </c>
    </row>
    <row r="338" spans="1:11">
      <c r="A338" s="554"/>
      <c r="B338" s="7108"/>
      <c r="C338" s="461" t="s">
        <v>1846</v>
      </c>
      <c r="D338" s="486" t="s">
        <v>1819</v>
      </c>
      <c r="E338" s="7177"/>
      <c r="F338" s="7175"/>
      <c r="G338" s="7175"/>
      <c r="H338" s="7190"/>
      <c r="I338" s="7175"/>
      <c r="J338" s="7186"/>
      <c r="K338" s="1978"/>
    </row>
    <row r="339" spans="1:11">
      <c r="A339" s="554"/>
      <c r="B339" s="7114"/>
      <c r="C339" s="532"/>
      <c r="D339" s="602"/>
      <c r="E339" s="605"/>
      <c r="F339" s="577"/>
      <c r="G339" s="577"/>
      <c r="H339" s="600"/>
      <c r="I339" s="577"/>
      <c r="J339" s="604">
        <v>1800</v>
      </c>
      <c r="K339" s="1978">
        <f>K337+J339</f>
        <v>6206357</v>
      </c>
    </row>
    <row r="340" spans="1:11">
      <c r="A340" s="557"/>
      <c r="B340" s="7107"/>
      <c r="C340" s="517" t="s">
        <v>1716</v>
      </c>
      <c r="D340" s="485" t="s">
        <v>1847</v>
      </c>
      <c r="E340" s="7176" t="s">
        <v>1848</v>
      </c>
      <c r="F340" s="7180"/>
      <c r="G340" s="7180">
        <v>75900</v>
      </c>
      <c r="H340" s="537"/>
      <c r="I340" s="1975"/>
      <c r="J340" s="595"/>
      <c r="K340" s="1977">
        <f>K339-G340</f>
        <v>6130457</v>
      </c>
    </row>
    <row r="341" spans="1:11">
      <c r="A341" s="554"/>
      <c r="B341" s="7108"/>
      <c r="C341" s="555" t="s">
        <v>1890</v>
      </c>
      <c r="D341" s="486" t="s">
        <v>1819</v>
      </c>
      <c r="E341" s="7177"/>
      <c r="F341" s="7181"/>
      <c r="G341" s="7181"/>
      <c r="H341" s="515"/>
      <c r="I341" s="1976"/>
      <c r="J341" s="595"/>
      <c r="K341" s="1978"/>
    </row>
    <row r="342" spans="1:11">
      <c r="A342" s="554"/>
      <c r="B342" s="7114"/>
      <c r="C342" s="532"/>
      <c r="D342" s="576"/>
      <c r="E342" s="582"/>
      <c r="F342" s="577"/>
      <c r="G342" s="577"/>
      <c r="H342" s="600"/>
      <c r="I342" s="2034"/>
      <c r="J342" s="585">
        <v>750</v>
      </c>
      <c r="K342" s="1978">
        <f>K340+J342</f>
        <v>6131207</v>
      </c>
    </row>
    <row r="343" spans="1:11">
      <c r="A343" s="557"/>
      <c r="B343" s="7107"/>
      <c r="C343" s="474" t="s">
        <v>821</v>
      </c>
      <c r="D343" s="7178" t="s">
        <v>2061</v>
      </c>
      <c r="E343" s="7176" t="s">
        <v>2062</v>
      </c>
      <c r="F343" s="7174"/>
      <c r="G343" s="1975">
        <v>189657</v>
      </c>
      <c r="H343" s="537"/>
      <c r="I343" s="1975"/>
      <c r="J343" s="595"/>
      <c r="K343" s="1977">
        <f>K342-G343</f>
        <v>5941550</v>
      </c>
    </row>
    <row r="344" spans="1:11">
      <c r="A344" s="554"/>
      <c r="B344" s="7108"/>
      <c r="C344" s="477" t="s">
        <v>2056</v>
      </c>
      <c r="D344" s="7179" t="s">
        <v>1804</v>
      </c>
      <c r="E344" s="7177"/>
      <c r="F344" s="7175"/>
      <c r="G344" s="1976"/>
      <c r="H344" s="515"/>
      <c r="I344" s="1976"/>
      <c r="J344" s="595"/>
      <c r="K344" s="1978"/>
    </row>
    <row r="345" spans="1:11">
      <c r="A345" s="554"/>
      <c r="B345" s="7114"/>
      <c r="C345" s="532"/>
      <c r="D345" s="576"/>
      <c r="E345" s="582"/>
      <c r="F345" s="577"/>
      <c r="G345" s="2034"/>
      <c r="H345" s="600"/>
      <c r="I345" s="2034"/>
      <c r="J345" s="585">
        <v>1800</v>
      </c>
      <c r="K345" s="1978">
        <f>K343+J345</f>
        <v>5943350</v>
      </c>
    </row>
    <row r="346" spans="1:11">
      <c r="A346" s="557"/>
      <c r="B346" s="7107"/>
      <c r="C346" s="474" t="s">
        <v>815</v>
      </c>
      <c r="D346" s="7178" t="s">
        <v>2061</v>
      </c>
      <c r="E346" s="7176" t="s">
        <v>2062</v>
      </c>
      <c r="F346" s="7174"/>
      <c r="G346" s="1975">
        <v>245657</v>
      </c>
      <c r="H346" s="534"/>
      <c r="I346" s="1975"/>
      <c r="J346" s="595"/>
      <c r="K346" s="1977">
        <f>K345-G346</f>
        <v>5697693</v>
      </c>
    </row>
    <row r="347" spans="1:11">
      <c r="A347" s="554"/>
      <c r="B347" s="7108"/>
      <c r="C347" s="477" t="s">
        <v>2057</v>
      </c>
      <c r="D347" s="7179" t="s">
        <v>1804</v>
      </c>
      <c r="E347" s="7177"/>
      <c r="F347" s="7175"/>
      <c r="G347" s="1976"/>
      <c r="H347" s="515"/>
      <c r="I347" s="1976"/>
      <c r="J347" s="595"/>
      <c r="K347" s="1978"/>
    </row>
    <row r="348" spans="1:11">
      <c r="A348" s="554"/>
      <c r="B348" s="7114"/>
      <c r="C348" s="532"/>
      <c r="D348" s="576"/>
      <c r="E348" s="582"/>
      <c r="F348" s="577"/>
      <c r="G348" s="2034"/>
      <c r="H348" s="600"/>
      <c r="I348" s="2034"/>
      <c r="J348" s="585">
        <v>1800</v>
      </c>
      <c r="K348" s="1978">
        <f>K346+J348</f>
        <v>5699493</v>
      </c>
    </row>
    <row r="349" spans="1:11">
      <c r="A349" s="557"/>
      <c r="B349" s="7107"/>
      <c r="C349" s="525" t="s">
        <v>796</v>
      </c>
      <c r="D349" s="7178" t="s">
        <v>2061</v>
      </c>
      <c r="E349" s="7176" t="s">
        <v>2062</v>
      </c>
      <c r="F349" s="7174"/>
      <c r="G349" s="1975">
        <v>96300</v>
      </c>
      <c r="H349" s="537"/>
      <c r="I349" s="1975"/>
      <c r="J349" s="595"/>
      <c r="K349" s="1977">
        <f>K348-G349</f>
        <v>5603193</v>
      </c>
    </row>
    <row r="350" spans="1:11">
      <c r="A350" s="554"/>
      <c r="B350" s="7108"/>
      <c r="C350" s="539" t="s">
        <v>2058</v>
      </c>
      <c r="D350" s="7179" t="s">
        <v>1804</v>
      </c>
      <c r="E350" s="7177"/>
      <c r="F350" s="7175"/>
      <c r="G350" s="1976"/>
      <c r="H350" s="515"/>
      <c r="I350" s="1976"/>
      <c r="J350" s="595"/>
      <c r="K350" s="1978"/>
    </row>
    <row r="351" spans="1:11">
      <c r="A351" s="554"/>
      <c r="B351" s="7114"/>
      <c r="C351" s="532"/>
      <c r="D351" s="576"/>
      <c r="E351" s="582"/>
      <c r="F351" s="577"/>
      <c r="G351" s="2034"/>
      <c r="H351" s="600"/>
      <c r="I351" s="2034"/>
      <c r="J351" s="585">
        <v>750</v>
      </c>
      <c r="K351" s="1978">
        <f>K349+J351</f>
        <v>5603943</v>
      </c>
    </row>
    <row r="352" spans="1:11">
      <c r="A352" s="557"/>
      <c r="B352" s="7107"/>
      <c r="C352" s="525" t="s">
        <v>796</v>
      </c>
      <c r="D352" s="7178" t="s">
        <v>2061</v>
      </c>
      <c r="E352" s="7176" t="s">
        <v>2062</v>
      </c>
      <c r="F352" s="7174"/>
      <c r="G352" s="1975">
        <v>41300</v>
      </c>
      <c r="H352" s="537"/>
      <c r="I352" s="1975"/>
      <c r="J352" s="595"/>
      <c r="K352" s="1977">
        <f>K351-G352</f>
        <v>5562643</v>
      </c>
    </row>
    <row r="353" spans="1:11">
      <c r="A353" s="554"/>
      <c r="B353" s="7108"/>
      <c r="C353" s="539" t="s">
        <v>2059</v>
      </c>
      <c r="D353" s="7179" t="s">
        <v>1804</v>
      </c>
      <c r="E353" s="7177"/>
      <c r="F353" s="7175"/>
      <c r="G353" s="1976"/>
      <c r="H353" s="515"/>
      <c r="I353" s="1976"/>
      <c r="J353" s="595"/>
      <c r="K353" s="1978"/>
    </row>
    <row r="354" spans="1:11">
      <c r="A354" s="554"/>
      <c r="B354" s="7114"/>
      <c r="C354" s="532"/>
      <c r="D354" s="576"/>
      <c r="E354" s="582"/>
      <c r="F354" s="577"/>
      <c r="G354" s="2034"/>
      <c r="H354" s="600"/>
      <c r="I354" s="2034"/>
      <c r="J354" s="585">
        <v>750</v>
      </c>
      <c r="K354" s="1978">
        <f>K352+J354</f>
        <v>5563393</v>
      </c>
    </row>
    <row r="355" spans="1:11">
      <c r="A355" s="557"/>
      <c r="B355" s="7107"/>
      <c r="C355" s="556" t="s">
        <v>869</v>
      </c>
      <c r="D355" s="7178" t="s">
        <v>2061</v>
      </c>
      <c r="E355" s="7176" t="s">
        <v>2062</v>
      </c>
      <c r="F355" s="7174"/>
      <c r="G355" s="7174">
        <v>63756</v>
      </c>
      <c r="H355" s="7174"/>
      <c r="I355" s="7174"/>
      <c r="J355" s="595"/>
      <c r="K355" s="1977">
        <f>K354-G355</f>
        <v>5499637</v>
      </c>
    </row>
    <row r="356" spans="1:11">
      <c r="A356" s="554"/>
      <c r="B356" s="7108"/>
      <c r="C356" s="555" t="s">
        <v>2060</v>
      </c>
      <c r="D356" s="7179" t="s">
        <v>1804</v>
      </c>
      <c r="E356" s="7177"/>
      <c r="F356" s="7175"/>
      <c r="G356" s="7175"/>
      <c r="H356" s="7175"/>
      <c r="I356" s="7175"/>
      <c r="J356" s="559"/>
      <c r="K356" s="1978"/>
    </row>
    <row r="357" spans="1:11">
      <c r="A357" s="554"/>
      <c r="B357" s="7114"/>
      <c r="C357" s="532"/>
      <c r="D357" s="576"/>
      <c r="E357" s="582"/>
      <c r="F357" s="577"/>
      <c r="G357" s="577"/>
      <c r="H357" s="600"/>
      <c r="I357" s="577"/>
      <c r="J357" s="604">
        <v>1650</v>
      </c>
      <c r="K357" s="1978">
        <f>K355+J357</f>
        <v>5501287</v>
      </c>
    </row>
    <row r="358" spans="1:11">
      <c r="A358" s="557"/>
      <c r="B358" s="7107"/>
      <c r="C358" s="556" t="s">
        <v>869</v>
      </c>
      <c r="D358" s="485" t="s">
        <v>267</v>
      </c>
      <c r="E358" s="7176" t="s">
        <v>271</v>
      </c>
      <c r="F358" s="7174"/>
      <c r="G358" s="7174">
        <v>341500</v>
      </c>
      <c r="H358" s="7174"/>
      <c r="I358" s="7174"/>
      <c r="J358" s="7185"/>
      <c r="K358" s="1977">
        <f>K357-G358</f>
        <v>5159787</v>
      </c>
    </row>
    <row r="359" spans="1:11">
      <c r="A359" s="554"/>
      <c r="B359" s="7108"/>
      <c r="C359" s="555" t="s">
        <v>2162</v>
      </c>
      <c r="D359" s="486" t="s">
        <v>304</v>
      </c>
      <c r="E359" s="7177"/>
      <c r="F359" s="7175"/>
      <c r="G359" s="7181"/>
      <c r="H359" s="7175"/>
      <c r="I359" s="7175"/>
      <c r="J359" s="7186"/>
      <c r="K359" s="1978"/>
    </row>
    <row r="360" spans="1:11">
      <c r="A360" s="554"/>
      <c r="B360" s="7114"/>
      <c r="C360" s="532"/>
      <c r="D360" s="576"/>
      <c r="E360" s="582"/>
      <c r="F360" s="577"/>
      <c r="G360" s="577"/>
      <c r="H360" s="600"/>
      <c r="I360" s="577"/>
      <c r="J360" s="604">
        <v>1650</v>
      </c>
      <c r="K360" s="1978">
        <f>K358+J360</f>
        <v>5161437</v>
      </c>
    </row>
    <row r="361" spans="1:11">
      <c r="A361" s="557"/>
      <c r="B361" s="7107"/>
      <c r="C361" s="562" t="s">
        <v>815</v>
      </c>
      <c r="D361" s="7178" t="s">
        <v>2135</v>
      </c>
      <c r="E361" s="7176" t="s">
        <v>2137</v>
      </c>
      <c r="F361" s="7174"/>
      <c r="G361" s="7174">
        <v>388062</v>
      </c>
      <c r="H361" s="7174"/>
      <c r="I361" s="7174"/>
      <c r="J361" s="7185"/>
      <c r="K361" s="1977">
        <f>K360-G361</f>
        <v>4773375</v>
      </c>
    </row>
    <row r="362" spans="1:11">
      <c r="A362" s="554"/>
      <c r="B362" s="7108"/>
      <c r="C362" s="553" t="s">
        <v>2154</v>
      </c>
      <c r="D362" s="7179" t="s">
        <v>2136</v>
      </c>
      <c r="E362" s="7177"/>
      <c r="F362" s="7175"/>
      <c r="G362" s="7175"/>
      <c r="H362" s="7175"/>
      <c r="I362" s="7175"/>
      <c r="J362" s="7186"/>
      <c r="K362" s="1978"/>
    </row>
    <row r="363" spans="1:11">
      <c r="A363" s="554"/>
      <c r="B363" s="7114"/>
      <c r="C363" s="532"/>
      <c r="D363" s="576"/>
      <c r="E363" s="582"/>
      <c r="F363" s="577"/>
      <c r="G363" s="577"/>
      <c r="H363" s="600"/>
      <c r="I363" s="577"/>
      <c r="J363" s="604">
        <v>1800</v>
      </c>
      <c r="K363" s="1978">
        <f>K361+J363</f>
        <v>4775175</v>
      </c>
    </row>
    <row r="364" spans="1:11">
      <c r="A364" s="557"/>
      <c r="B364" s="7107"/>
      <c r="C364" s="556" t="s">
        <v>796</v>
      </c>
      <c r="D364" s="7178" t="s">
        <v>2135</v>
      </c>
      <c r="E364" s="7176" t="s">
        <v>2137</v>
      </c>
      <c r="F364" s="7174"/>
      <c r="G364" s="7174">
        <v>42300</v>
      </c>
      <c r="H364" s="7174"/>
      <c r="I364" s="7174"/>
      <c r="J364" s="7185"/>
      <c r="K364" s="1977">
        <f>K363-G364</f>
        <v>4732875</v>
      </c>
    </row>
    <row r="365" spans="1:11">
      <c r="A365" s="554"/>
      <c r="B365" s="7108"/>
      <c r="C365" s="477" t="s">
        <v>2133</v>
      </c>
      <c r="D365" s="7179" t="s">
        <v>2136</v>
      </c>
      <c r="E365" s="7177"/>
      <c r="F365" s="7175"/>
      <c r="G365" s="7175"/>
      <c r="H365" s="7175"/>
      <c r="I365" s="7175"/>
      <c r="J365" s="7186"/>
      <c r="K365" s="1978"/>
    </row>
    <row r="366" spans="1:11">
      <c r="A366" s="554"/>
      <c r="B366" s="7114"/>
      <c r="C366" s="532"/>
      <c r="D366" s="576"/>
      <c r="E366" s="582"/>
      <c r="F366" s="577"/>
      <c r="G366" s="577"/>
      <c r="H366" s="600"/>
      <c r="I366" s="577"/>
      <c r="J366" s="604">
        <v>750</v>
      </c>
      <c r="K366" s="2080">
        <f>K364+J366</f>
        <v>4733625</v>
      </c>
    </row>
    <row r="367" spans="1:11">
      <c r="A367" s="557"/>
      <c r="B367" s="7107"/>
      <c r="C367" s="556" t="s">
        <v>796</v>
      </c>
      <c r="D367" s="7178" t="s">
        <v>2135</v>
      </c>
      <c r="E367" s="7176" t="s">
        <v>2137</v>
      </c>
      <c r="F367" s="7174"/>
      <c r="G367" s="7174">
        <v>42300</v>
      </c>
      <c r="H367" s="7174"/>
      <c r="I367" s="7174"/>
      <c r="J367" s="7185"/>
      <c r="K367" s="1977">
        <f>K366-G367</f>
        <v>4691325</v>
      </c>
    </row>
    <row r="368" spans="1:11">
      <c r="A368" s="554"/>
      <c r="B368" s="7108"/>
      <c r="C368" s="477" t="s">
        <v>2134</v>
      </c>
      <c r="D368" s="7179" t="s">
        <v>2136</v>
      </c>
      <c r="E368" s="7177"/>
      <c r="F368" s="7175"/>
      <c r="G368" s="7175"/>
      <c r="H368" s="7175"/>
      <c r="I368" s="7175"/>
      <c r="J368" s="7186"/>
      <c r="K368" s="1978"/>
    </row>
    <row r="369" spans="1:11">
      <c r="A369" s="554"/>
      <c r="B369" s="7114"/>
      <c r="C369" s="532"/>
      <c r="D369" s="576"/>
      <c r="E369" s="582"/>
      <c r="F369" s="577"/>
      <c r="G369" s="577"/>
      <c r="H369" s="600"/>
      <c r="I369" s="577"/>
      <c r="J369" s="604">
        <v>750</v>
      </c>
      <c r="K369" s="1978">
        <f>K367+J369</f>
        <v>4692075</v>
      </c>
    </row>
    <row r="370" spans="1:11">
      <c r="A370" s="525"/>
      <c r="B370" s="7107"/>
      <c r="C370" s="556" t="s">
        <v>869</v>
      </c>
      <c r="D370" s="7178" t="s">
        <v>2135</v>
      </c>
      <c r="E370" s="7176" t="s">
        <v>2137</v>
      </c>
      <c r="F370" s="7174"/>
      <c r="G370" s="7174">
        <v>71784</v>
      </c>
      <c r="H370" s="7174"/>
      <c r="I370" s="7174"/>
      <c r="J370" s="7185"/>
      <c r="K370" s="1977">
        <f>K369-G370</f>
        <v>4620291</v>
      </c>
    </row>
    <row r="371" spans="1:11">
      <c r="A371" s="554"/>
      <c r="B371" s="7108"/>
      <c r="C371" s="555" t="s">
        <v>2155</v>
      </c>
      <c r="D371" s="7179" t="s">
        <v>2136</v>
      </c>
      <c r="E371" s="7177"/>
      <c r="F371" s="7175"/>
      <c r="G371" s="7175"/>
      <c r="H371" s="7175"/>
      <c r="I371" s="7175"/>
      <c r="J371" s="7186"/>
      <c r="K371" s="1978"/>
    </row>
    <row r="372" spans="1:11">
      <c r="A372" s="554"/>
      <c r="B372" s="7114"/>
      <c r="C372" s="532"/>
      <c r="D372" s="576"/>
      <c r="E372" s="582"/>
      <c r="F372" s="577"/>
      <c r="G372" s="577"/>
      <c r="H372" s="600"/>
      <c r="I372" s="577"/>
      <c r="J372" s="604">
        <v>1650</v>
      </c>
      <c r="K372" s="2035">
        <f>K370+J372</f>
        <v>4621941</v>
      </c>
    </row>
    <row r="373" spans="1:11">
      <c r="A373" s="557"/>
      <c r="B373" s="7107"/>
      <c r="C373" s="556" t="s">
        <v>815</v>
      </c>
      <c r="D373" s="7178" t="s">
        <v>2131</v>
      </c>
      <c r="E373" s="7176" t="s">
        <v>2132</v>
      </c>
      <c r="F373" s="7184"/>
      <c r="G373" s="7174">
        <v>162551</v>
      </c>
      <c r="H373" s="7174"/>
      <c r="I373" s="7174"/>
      <c r="J373" s="595"/>
      <c r="K373" s="1977">
        <f>K372-G373</f>
        <v>4459390</v>
      </c>
    </row>
    <row r="374" spans="1:11">
      <c r="A374" s="554"/>
      <c r="B374" s="7108"/>
      <c r="C374" s="555" t="s">
        <v>2328</v>
      </c>
      <c r="D374" s="7179" t="s">
        <v>1819</v>
      </c>
      <c r="E374" s="7177"/>
      <c r="F374" s="7175"/>
      <c r="G374" s="7175"/>
      <c r="H374" s="7175"/>
      <c r="I374" s="7175"/>
      <c r="J374" s="559"/>
      <c r="K374" s="1978"/>
    </row>
    <row r="375" spans="1:11">
      <c r="A375" s="554"/>
      <c r="B375" s="533"/>
      <c r="C375" s="532"/>
      <c r="D375" s="576"/>
      <c r="E375" s="582"/>
      <c r="F375" s="575"/>
      <c r="G375" s="575"/>
      <c r="H375" s="600"/>
      <c r="I375" s="577"/>
      <c r="J375" s="585">
        <v>1800</v>
      </c>
      <c r="K375" s="1978">
        <f>K373+J375</f>
        <v>4461190</v>
      </c>
    </row>
    <row r="376" spans="1:11">
      <c r="A376" s="9515"/>
      <c r="B376" s="7107"/>
      <c r="C376" s="556" t="s">
        <v>2329</v>
      </c>
      <c r="D376" s="7178" t="s">
        <v>2131</v>
      </c>
      <c r="E376" s="7176" t="s">
        <v>2132</v>
      </c>
      <c r="F376" s="7174"/>
      <c r="G376" s="7174">
        <v>95886</v>
      </c>
      <c r="H376" s="537"/>
      <c r="I376" s="7174"/>
      <c r="J376" s="595"/>
      <c r="K376" s="1977">
        <f>K375-G376</f>
        <v>4365304</v>
      </c>
    </row>
    <row r="377" spans="1:11">
      <c r="A377" s="9516"/>
      <c r="B377" s="7108"/>
      <c r="C377" s="555" t="s">
        <v>2330</v>
      </c>
      <c r="D377" s="7179" t="s">
        <v>1819</v>
      </c>
      <c r="E377" s="7177"/>
      <c r="F377" s="7175"/>
      <c r="G377" s="7175"/>
      <c r="H377" s="515"/>
      <c r="I377" s="7175"/>
      <c r="J377" s="559"/>
      <c r="K377" s="1978"/>
    </row>
    <row r="378" spans="1:11">
      <c r="A378" s="554"/>
      <c r="B378" s="7114"/>
      <c r="C378" s="532"/>
      <c r="D378" s="576"/>
      <c r="E378" s="582"/>
      <c r="F378" s="577"/>
      <c r="G378" s="577"/>
      <c r="H378" s="600"/>
      <c r="I378" s="577"/>
      <c r="J378" s="585">
        <v>1650</v>
      </c>
      <c r="K378" s="1978">
        <f>K376+J378</f>
        <v>4366954</v>
      </c>
    </row>
    <row r="379" spans="1:11">
      <c r="A379" s="9515"/>
      <c r="B379" s="7107"/>
      <c r="C379" s="556" t="s">
        <v>869</v>
      </c>
      <c r="D379" s="485" t="s">
        <v>46</v>
      </c>
      <c r="E379" s="7176"/>
      <c r="F379" s="7174"/>
      <c r="G379" s="7174"/>
      <c r="H379" s="7174">
        <v>402221</v>
      </c>
      <c r="I379" s="7174"/>
      <c r="J379" s="595"/>
      <c r="K379" s="1977">
        <f>K378-H379</f>
        <v>3964733</v>
      </c>
    </row>
    <row r="380" spans="1:11">
      <c r="A380" s="9516"/>
      <c r="B380" s="7108"/>
      <c r="C380" s="555" t="s">
        <v>1778</v>
      </c>
      <c r="D380" s="519" t="s">
        <v>2084</v>
      </c>
      <c r="E380" s="7177"/>
      <c r="F380" s="7175"/>
      <c r="G380" s="7175"/>
      <c r="H380" s="515"/>
      <c r="I380" s="7175"/>
      <c r="J380" s="559"/>
      <c r="K380" s="1978"/>
    </row>
    <row r="381" spans="1:11">
      <c r="A381" s="554"/>
      <c r="B381" s="7114"/>
      <c r="C381" s="532"/>
      <c r="D381" s="576"/>
      <c r="E381" s="582"/>
      <c r="F381" s="577"/>
      <c r="G381" s="577"/>
      <c r="H381" s="600"/>
      <c r="I381" s="577"/>
      <c r="J381" s="585">
        <v>1650</v>
      </c>
      <c r="K381" s="2080">
        <f>K379+J381</f>
        <v>3966383</v>
      </c>
    </row>
    <row r="382" spans="1:11">
      <c r="A382" s="9515"/>
      <c r="B382" s="7107"/>
      <c r="C382" s="517" t="s">
        <v>815</v>
      </c>
      <c r="D382" s="7178" t="s">
        <v>1121</v>
      </c>
      <c r="E382" s="7187" t="s">
        <v>43</v>
      </c>
      <c r="F382" s="7174"/>
      <c r="G382" s="7180">
        <v>435721</v>
      </c>
      <c r="H382" s="7174"/>
      <c r="I382" s="7174"/>
      <c r="J382" s="7185"/>
      <c r="K382" s="1977">
        <f>K381-G382</f>
        <v>3530662</v>
      </c>
    </row>
    <row r="383" spans="1:11">
      <c r="A383" s="9516"/>
      <c r="B383" s="7108"/>
      <c r="C383" s="555" t="s">
        <v>2362</v>
      </c>
      <c r="D383" s="7179" t="s">
        <v>1878</v>
      </c>
      <c r="E383" s="7188"/>
      <c r="F383" s="7175"/>
      <c r="G383" s="7181"/>
      <c r="H383" s="7175"/>
      <c r="I383" s="7175"/>
      <c r="J383" s="7186"/>
      <c r="K383" s="1978"/>
    </row>
    <row r="384" spans="1:11">
      <c r="A384" s="554"/>
      <c r="B384" s="7114"/>
      <c r="C384" s="532"/>
      <c r="D384" s="576"/>
      <c r="E384" s="582"/>
      <c r="F384" s="577"/>
      <c r="G384" s="577"/>
      <c r="H384" s="600"/>
      <c r="I384" s="577"/>
      <c r="J384" s="604">
        <v>1800</v>
      </c>
      <c r="K384" s="1978">
        <f>K382+J384</f>
        <v>3532462</v>
      </c>
    </row>
    <row r="385" spans="1:11">
      <c r="A385" s="9515"/>
      <c r="B385" s="7107"/>
      <c r="C385" s="517" t="s">
        <v>1710</v>
      </c>
      <c r="D385" s="7178" t="s">
        <v>1121</v>
      </c>
      <c r="E385" s="7187" t="s">
        <v>43</v>
      </c>
      <c r="F385" s="7184"/>
      <c r="G385" s="7174">
        <v>22890</v>
      </c>
      <c r="H385" s="537"/>
      <c r="I385" s="7174"/>
      <c r="J385" s="923"/>
      <c r="K385" s="1977">
        <f>K384-G385</f>
        <v>3509572</v>
      </c>
    </row>
    <row r="386" spans="1:11">
      <c r="A386" s="9516"/>
      <c r="B386" s="7108"/>
      <c r="C386" s="555" t="s">
        <v>2363</v>
      </c>
      <c r="D386" s="7179" t="s">
        <v>1878</v>
      </c>
      <c r="E386" s="7188"/>
      <c r="F386" s="7175"/>
      <c r="G386" s="7175"/>
      <c r="H386" s="515"/>
      <c r="I386" s="7175"/>
      <c r="J386" s="460"/>
      <c r="K386" s="1978"/>
    </row>
    <row r="387" spans="1:11">
      <c r="A387" s="554"/>
      <c r="B387" s="7114"/>
      <c r="C387" s="532"/>
      <c r="D387" s="528"/>
      <c r="E387" s="584"/>
      <c r="F387" s="577"/>
      <c r="G387" s="577"/>
      <c r="H387" s="600"/>
      <c r="I387" s="577"/>
      <c r="J387" s="604">
        <v>1500</v>
      </c>
      <c r="K387" s="1978">
        <f>K385+J387</f>
        <v>3511072</v>
      </c>
    </row>
    <row r="388" spans="1:11">
      <c r="A388" s="9515"/>
      <c r="B388" s="7107"/>
      <c r="C388" s="517" t="s">
        <v>1716</v>
      </c>
      <c r="D388" s="7178" t="s">
        <v>1121</v>
      </c>
      <c r="E388" s="7187" t="s">
        <v>43</v>
      </c>
      <c r="F388" s="7184"/>
      <c r="G388" s="7174">
        <v>55500</v>
      </c>
      <c r="H388" s="537"/>
      <c r="I388" s="7174"/>
      <c r="J388" s="923"/>
      <c r="K388" s="1977">
        <f>K387-G388</f>
        <v>3455572</v>
      </c>
    </row>
    <row r="389" spans="1:11">
      <c r="A389" s="9516"/>
      <c r="B389" s="7108"/>
      <c r="C389" s="555" t="s">
        <v>2364</v>
      </c>
      <c r="D389" s="7179" t="s">
        <v>1878</v>
      </c>
      <c r="E389" s="7188"/>
      <c r="F389" s="7175"/>
      <c r="G389" s="7175"/>
      <c r="H389" s="515"/>
      <c r="I389" s="7175"/>
      <c r="J389" s="460"/>
      <c r="K389" s="1978"/>
    </row>
    <row r="390" spans="1:11">
      <c r="A390" s="554"/>
      <c r="B390" s="533"/>
      <c r="C390" s="532"/>
      <c r="D390" s="528"/>
      <c r="E390" s="584"/>
      <c r="F390" s="577"/>
      <c r="G390" s="577"/>
      <c r="H390" s="600"/>
      <c r="I390" s="577"/>
      <c r="J390" s="604">
        <v>750</v>
      </c>
      <c r="K390" s="2035">
        <f>K388+J390</f>
        <v>3456322</v>
      </c>
    </row>
    <row r="391" spans="1:11">
      <c r="A391" s="9515"/>
      <c r="B391" s="7107"/>
      <c r="C391" s="517" t="s">
        <v>2365</v>
      </c>
      <c r="D391" s="7178" t="s">
        <v>1121</v>
      </c>
      <c r="E391" s="7187" t="s">
        <v>43</v>
      </c>
      <c r="F391" s="7184"/>
      <c r="G391" s="7174">
        <v>33500</v>
      </c>
      <c r="H391" s="537"/>
      <c r="I391" s="7174"/>
      <c r="J391" s="923"/>
      <c r="K391" s="1977">
        <f>K390-G391</f>
        <v>3422822</v>
      </c>
    </row>
    <row r="392" spans="1:11">
      <c r="A392" s="9516"/>
      <c r="B392" s="7108"/>
      <c r="C392" s="555" t="s">
        <v>2366</v>
      </c>
      <c r="D392" s="7179" t="s">
        <v>1878</v>
      </c>
      <c r="E392" s="7188"/>
      <c r="F392" s="7175"/>
      <c r="G392" s="7175"/>
      <c r="H392" s="515"/>
      <c r="I392" s="7175"/>
      <c r="J392" s="460"/>
      <c r="K392" s="1978"/>
    </row>
    <row r="393" spans="1:11">
      <c r="A393" s="554"/>
      <c r="B393" s="7108"/>
      <c r="C393" s="532"/>
      <c r="D393" s="528"/>
      <c r="E393" s="584"/>
      <c r="F393" s="577"/>
      <c r="G393" s="577"/>
      <c r="H393" s="600"/>
      <c r="I393" s="577"/>
      <c r="J393" s="604">
        <v>750</v>
      </c>
      <c r="K393" s="1978">
        <f>K391+J393</f>
        <v>3423572</v>
      </c>
    </row>
    <row r="394" spans="1:11">
      <c r="A394" s="9515"/>
      <c r="B394" s="7107"/>
      <c r="C394" s="474" t="s">
        <v>2331</v>
      </c>
      <c r="D394" s="7178" t="s">
        <v>1121</v>
      </c>
      <c r="E394" s="7187" t="s">
        <v>43</v>
      </c>
      <c r="F394" s="7174"/>
      <c r="G394" s="7174">
        <v>104900</v>
      </c>
      <c r="H394" s="7174"/>
      <c r="I394" s="1975"/>
      <c r="J394" s="595"/>
      <c r="K394" s="1977">
        <f>K393-G394</f>
        <v>3318672</v>
      </c>
    </row>
    <row r="395" spans="1:11">
      <c r="A395" s="9516"/>
      <c r="B395" s="7108"/>
      <c r="C395" s="477" t="s">
        <v>2367</v>
      </c>
      <c r="D395" s="7179" t="s">
        <v>1878</v>
      </c>
      <c r="E395" s="7188"/>
      <c r="F395" s="7175"/>
      <c r="G395" s="7175"/>
      <c r="H395" s="7175"/>
      <c r="I395" s="1976"/>
      <c r="J395" s="595"/>
      <c r="K395" s="1978"/>
    </row>
    <row r="396" spans="1:11">
      <c r="A396" s="554"/>
      <c r="B396" s="7108"/>
      <c r="C396" s="528"/>
      <c r="D396" s="576"/>
      <c r="E396" s="574"/>
      <c r="F396" s="577"/>
      <c r="G396" s="577"/>
      <c r="H396" s="600"/>
      <c r="I396" s="2034"/>
      <c r="J396" s="585">
        <v>1000</v>
      </c>
      <c r="K396" s="1978">
        <f>K394+J396</f>
        <v>3319672</v>
      </c>
    </row>
    <row r="397" spans="1:11">
      <c r="A397" s="9515"/>
      <c r="B397" s="7107"/>
      <c r="C397" s="556" t="s">
        <v>869</v>
      </c>
      <c r="D397" s="7178" t="s">
        <v>1121</v>
      </c>
      <c r="E397" s="7187" t="s">
        <v>43</v>
      </c>
      <c r="F397" s="7174"/>
      <c r="G397" s="7180">
        <v>107284</v>
      </c>
      <c r="H397" s="7174"/>
      <c r="I397" s="7174"/>
      <c r="J397" s="7185"/>
      <c r="K397" s="1977">
        <f>K396-G397</f>
        <v>3212388</v>
      </c>
    </row>
    <row r="398" spans="1:11">
      <c r="A398" s="9516"/>
      <c r="B398" s="7108"/>
      <c r="C398" s="555" t="s">
        <v>2433</v>
      </c>
      <c r="D398" s="7179" t="s">
        <v>1878</v>
      </c>
      <c r="E398" s="7188"/>
      <c r="F398" s="7175"/>
      <c r="G398" s="7181"/>
      <c r="H398" s="7175"/>
      <c r="I398" s="7175"/>
      <c r="J398" s="7186"/>
      <c r="K398" s="1978"/>
    </row>
    <row r="399" spans="1:11">
      <c r="A399" s="554"/>
      <c r="B399" s="7114"/>
      <c r="C399" s="532"/>
      <c r="D399" s="576"/>
      <c r="E399" s="582"/>
      <c r="F399" s="577"/>
      <c r="G399" s="577"/>
      <c r="H399" s="600"/>
      <c r="I399" s="577"/>
      <c r="J399" s="604">
        <v>1650</v>
      </c>
      <c r="K399" s="1978">
        <f>K397+J399</f>
        <v>3214038</v>
      </c>
    </row>
    <row r="400" spans="1:11">
      <c r="A400" s="9515"/>
      <c r="B400" s="7107"/>
      <c r="C400" s="556" t="s">
        <v>781</v>
      </c>
      <c r="D400" s="7178" t="s">
        <v>1255</v>
      </c>
      <c r="E400" s="7176" t="s">
        <v>1256</v>
      </c>
      <c r="F400" s="7174"/>
      <c r="G400" s="7174"/>
      <c r="H400" s="537"/>
      <c r="I400" s="7174">
        <v>55340</v>
      </c>
      <c r="J400" s="595"/>
      <c r="K400" s="1977">
        <f>K399-I400</f>
        <v>3158698</v>
      </c>
    </row>
    <row r="401" spans="1:11">
      <c r="A401" s="9516"/>
      <c r="B401" s="7108"/>
      <c r="C401" s="517" t="s">
        <v>1161</v>
      </c>
      <c r="D401" s="7179" t="s">
        <v>746</v>
      </c>
      <c r="E401" s="7177"/>
      <c r="F401" s="7175"/>
      <c r="G401" s="7175"/>
      <c r="H401" s="515"/>
      <c r="I401" s="7175"/>
      <c r="J401" s="595"/>
      <c r="K401" s="1978"/>
    </row>
    <row r="402" spans="1:11">
      <c r="A402" s="554"/>
      <c r="B402" s="7108"/>
      <c r="C402" s="1795"/>
      <c r="D402" s="576"/>
      <c r="E402" s="582"/>
      <c r="F402" s="577"/>
      <c r="G402" s="577"/>
      <c r="H402" s="600"/>
      <c r="I402" s="577"/>
      <c r="J402" s="585">
        <v>1500</v>
      </c>
      <c r="K402" s="1978">
        <f>K400+J402</f>
        <v>3160198</v>
      </c>
    </row>
    <row r="403" spans="1:11">
      <c r="A403" s="9515"/>
      <c r="B403" s="7107"/>
      <c r="C403" s="517" t="s">
        <v>781</v>
      </c>
      <c r="D403" s="7178" t="s">
        <v>1255</v>
      </c>
      <c r="E403" s="7176" t="s">
        <v>1256</v>
      </c>
      <c r="F403" s="7174"/>
      <c r="G403" s="7174"/>
      <c r="H403" s="537"/>
      <c r="I403" s="7174">
        <v>24140</v>
      </c>
      <c r="J403" s="595"/>
      <c r="K403" s="1977">
        <f>K402-I403</f>
        <v>3136058</v>
      </c>
    </row>
    <row r="404" spans="1:11">
      <c r="A404" s="9516"/>
      <c r="B404" s="7108"/>
      <c r="C404" s="555" t="s">
        <v>2200</v>
      </c>
      <c r="D404" s="7179" t="s">
        <v>746</v>
      </c>
      <c r="E404" s="7177"/>
      <c r="F404" s="7175"/>
      <c r="G404" s="7175"/>
      <c r="H404" s="515"/>
      <c r="I404" s="7175"/>
      <c r="J404" s="595"/>
      <c r="K404" s="1978"/>
    </row>
    <row r="405" spans="1:11">
      <c r="A405" s="554"/>
      <c r="B405" s="7114"/>
      <c r="C405" s="1795"/>
      <c r="D405" s="576"/>
      <c r="E405" s="582"/>
      <c r="F405" s="577"/>
      <c r="G405" s="577"/>
      <c r="H405" s="600"/>
      <c r="I405" s="577"/>
      <c r="J405" s="585">
        <v>1500</v>
      </c>
      <c r="K405" s="1978">
        <f>K403+J405</f>
        <v>3137558</v>
      </c>
    </row>
    <row r="406" spans="1:11">
      <c r="A406" s="9515"/>
      <c r="B406" s="7107"/>
      <c r="C406" s="562" t="s">
        <v>815</v>
      </c>
      <c r="D406" s="7182" t="s">
        <v>1335</v>
      </c>
      <c r="E406" s="7183"/>
      <c r="F406" s="7184"/>
      <c r="G406" s="7184"/>
      <c r="H406" s="537"/>
      <c r="I406" s="2566">
        <v>228825</v>
      </c>
      <c r="J406" s="595"/>
      <c r="K406" s="1977">
        <f>K405-I406</f>
        <v>2908733</v>
      </c>
    </row>
    <row r="407" spans="1:11">
      <c r="A407" s="9516"/>
      <c r="B407" s="7108"/>
      <c r="C407" s="553" t="s">
        <v>1026</v>
      </c>
      <c r="D407" s="7179" t="s">
        <v>814</v>
      </c>
      <c r="E407" s="7177"/>
      <c r="F407" s="7175"/>
      <c r="G407" s="7175"/>
      <c r="H407" s="515"/>
      <c r="I407" s="1976"/>
      <c r="J407" s="595"/>
      <c r="K407" s="1978"/>
    </row>
    <row r="408" spans="1:11">
      <c r="A408" s="554"/>
      <c r="B408" s="7108"/>
      <c r="C408" s="532"/>
      <c r="D408" s="576"/>
      <c r="E408" s="582"/>
      <c r="F408" s="577"/>
      <c r="G408" s="577"/>
      <c r="H408" s="600"/>
      <c r="I408" s="577"/>
      <c r="J408" s="585">
        <v>1800</v>
      </c>
      <c r="K408" s="1978">
        <f>K406+J408</f>
        <v>2910533</v>
      </c>
    </row>
    <row r="409" spans="1:11">
      <c r="A409" s="9515"/>
      <c r="B409" s="7107" t="s">
        <v>2505</v>
      </c>
      <c r="C409" s="556" t="s">
        <v>591</v>
      </c>
      <c r="D409" s="7195"/>
      <c r="E409" s="7197"/>
      <c r="F409" s="7191">
        <v>25000000</v>
      </c>
      <c r="G409" s="7109"/>
      <c r="H409" s="7109"/>
      <c r="I409" s="7109"/>
      <c r="J409" s="923"/>
      <c r="K409" s="1977">
        <f>K408+F409</f>
        <v>27910533</v>
      </c>
    </row>
    <row r="410" spans="1:11">
      <c r="A410" s="9516"/>
      <c r="B410" s="7108"/>
      <c r="C410" s="555"/>
      <c r="D410" s="486"/>
      <c r="E410" s="7194"/>
      <c r="F410" s="7201"/>
      <c r="G410" s="7110"/>
      <c r="H410" s="7110"/>
      <c r="I410" s="7110"/>
      <c r="J410" s="460"/>
      <c r="K410" s="1978"/>
    </row>
    <row r="411" spans="1:11">
      <c r="A411" s="554"/>
      <c r="B411" s="7114"/>
      <c r="C411" s="1795"/>
      <c r="D411" s="528"/>
      <c r="E411" s="584"/>
      <c r="F411" s="577"/>
      <c r="G411" s="577"/>
      <c r="H411" s="600"/>
      <c r="I411" s="600"/>
      <c r="J411" s="585"/>
      <c r="K411" s="1978"/>
    </row>
    <row r="412" spans="1:11">
      <c r="A412" s="9515"/>
      <c r="B412" s="7107"/>
      <c r="C412" s="517" t="s">
        <v>781</v>
      </c>
      <c r="D412" s="7203" t="s">
        <v>2507</v>
      </c>
      <c r="E412" s="7204" t="s">
        <v>2508</v>
      </c>
      <c r="F412" s="7205"/>
      <c r="G412" s="7191">
        <v>31140</v>
      </c>
      <c r="H412" s="7191"/>
      <c r="I412" s="7191"/>
      <c r="J412" s="923"/>
      <c r="K412" s="1977">
        <f>K409-G412</f>
        <v>27879393</v>
      </c>
    </row>
    <row r="413" spans="1:11">
      <c r="A413" s="9516"/>
      <c r="B413" s="7108"/>
      <c r="C413" s="555" t="s">
        <v>2506</v>
      </c>
      <c r="D413" s="7196" t="s">
        <v>1804</v>
      </c>
      <c r="E413" s="7194"/>
      <c r="F413" s="7192"/>
      <c r="G413" s="7192"/>
      <c r="H413" s="7192"/>
      <c r="I413" s="7192"/>
      <c r="J413" s="460"/>
      <c r="K413" s="1978"/>
    </row>
    <row r="414" spans="1:11">
      <c r="A414" s="554"/>
      <c r="B414" s="7108"/>
      <c r="C414" s="1795"/>
      <c r="D414" s="528"/>
      <c r="E414" s="584"/>
      <c r="F414" s="577"/>
      <c r="G414" s="577"/>
      <c r="H414" s="600"/>
      <c r="I414" s="600"/>
      <c r="J414" s="585">
        <v>1500</v>
      </c>
      <c r="K414" s="1978">
        <f>K412+J414</f>
        <v>27880893</v>
      </c>
    </row>
    <row r="415" spans="1:11">
      <c r="A415" s="9515"/>
      <c r="B415" s="7107"/>
      <c r="C415" s="517" t="s">
        <v>2212</v>
      </c>
      <c r="D415" s="518" t="s">
        <v>568</v>
      </c>
      <c r="E415" s="7193" t="s">
        <v>715</v>
      </c>
      <c r="F415" s="7191"/>
      <c r="G415" s="7200">
        <v>175296</v>
      </c>
      <c r="H415" s="7191"/>
      <c r="I415" s="7191"/>
      <c r="J415" s="7206"/>
      <c r="K415" s="1977">
        <f>K414-G415</f>
        <v>27705597</v>
      </c>
    </row>
    <row r="416" spans="1:11">
      <c r="A416" s="9516"/>
      <c r="B416" s="7108"/>
      <c r="C416" s="555" t="s">
        <v>2309</v>
      </c>
      <c r="D416" s="519" t="s">
        <v>250</v>
      </c>
      <c r="E416" s="7194"/>
      <c r="F416" s="7192"/>
      <c r="G416" s="7201"/>
      <c r="H416" s="7192"/>
      <c r="I416" s="7192"/>
      <c r="J416" s="7207"/>
      <c r="K416" s="1978"/>
    </row>
    <row r="417" spans="1:11">
      <c r="A417" s="554"/>
      <c r="B417" s="7114"/>
      <c r="C417" s="532"/>
      <c r="D417" s="576"/>
      <c r="E417" s="582"/>
      <c r="F417" s="577"/>
      <c r="G417" s="577"/>
      <c r="H417" s="600"/>
      <c r="I417" s="577"/>
      <c r="J417" s="604">
        <v>700</v>
      </c>
      <c r="K417" s="1978">
        <f>K415+J417</f>
        <v>27706297</v>
      </c>
    </row>
    <row r="418" spans="1:11">
      <c r="A418" s="9515"/>
      <c r="B418" s="7107"/>
      <c r="C418" s="556" t="s">
        <v>869</v>
      </c>
      <c r="D418" s="485" t="s">
        <v>1847</v>
      </c>
      <c r="E418" s="7193" t="s">
        <v>1848</v>
      </c>
      <c r="F418" s="7191"/>
      <c r="G418" s="7191">
        <v>39960</v>
      </c>
      <c r="H418" s="537"/>
      <c r="I418" s="7191"/>
      <c r="J418" s="595"/>
      <c r="K418" s="1977">
        <f>K417-G418</f>
        <v>27666337</v>
      </c>
    </row>
    <row r="419" spans="1:11">
      <c r="A419" s="9516"/>
      <c r="B419" s="7108"/>
      <c r="C419" s="555" t="s">
        <v>1849</v>
      </c>
      <c r="D419" s="486" t="s">
        <v>1819</v>
      </c>
      <c r="E419" s="7194"/>
      <c r="F419" s="7192"/>
      <c r="G419" s="7192"/>
      <c r="H419" s="515"/>
      <c r="I419" s="7192"/>
      <c r="J419" s="559"/>
      <c r="K419" s="1978"/>
    </row>
    <row r="420" spans="1:11">
      <c r="A420" s="554"/>
      <c r="B420" s="7108"/>
      <c r="C420" s="532"/>
      <c r="D420" s="576"/>
      <c r="E420" s="582"/>
      <c r="F420" s="577"/>
      <c r="G420" s="577"/>
      <c r="H420" s="600"/>
      <c r="I420" s="577"/>
      <c r="J420" s="585">
        <v>1650</v>
      </c>
      <c r="K420" s="1978">
        <f>K418+J420</f>
        <v>27667987</v>
      </c>
    </row>
    <row r="421" spans="1:11">
      <c r="A421" s="9515"/>
      <c r="B421" s="7107"/>
      <c r="C421" s="474" t="s">
        <v>815</v>
      </c>
      <c r="D421" s="7195" t="s">
        <v>46</v>
      </c>
      <c r="E421" s="7193"/>
      <c r="F421" s="7191"/>
      <c r="G421" s="7191"/>
      <c r="H421" s="537"/>
      <c r="I421" s="7191">
        <v>3987235</v>
      </c>
      <c r="J421" s="595"/>
      <c r="K421" s="1977">
        <f>K420-I421</f>
        <v>23680752</v>
      </c>
    </row>
    <row r="422" spans="1:11">
      <c r="A422" s="9516"/>
      <c r="B422" s="7108"/>
      <c r="C422" s="477" t="s">
        <v>889</v>
      </c>
      <c r="D422" s="7196"/>
      <c r="E422" s="7194"/>
      <c r="F422" s="7192"/>
      <c r="G422" s="7192"/>
      <c r="H422" s="515"/>
      <c r="I422" s="7192"/>
      <c r="J422" s="559"/>
      <c r="K422" s="1978"/>
    </row>
    <row r="423" spans="1:11">
      <c r="A423" s="554"/>
      <c r="B423" s="7114"/>
      <c r="C423" s="532"/>
      <c r="D423" s="576"/>
      <c r="E423" s="582"/>
      <c r="F423" s="600"/>
      <c r="G423" s="600"/>
      <c r="H423" s="600"/>
      <c r="I423" s="600"/>
      <c r="J423" s="604">
        <v>1800</v>
      </c>
      <c r="K423" s="1978">
        <f>K421+J423</f>
        <v>23682552</v>
      </c>
    </row>
    <row r="424" spans="1:11">
      <c r="A424" s="9515"/>
      <c r="B424" s="7107"/>
      <c r="C424" s="556" t="s">
        <v>1710</v>
      </c>
      <c r="D424" s="485" t="s">
        <v>46</v>
      </c>
      <c r="E424" s="7193"/>
      <c r="F424" s="7205"/>
      <c r="G424" s="7191"/>
      <c r="H424" s="7191"/>
      <c r="I424" s="7191">
        <v>72140</v>
      </c>
      <c r="J424" s="595"/>
      <c r="K424" s="1977">
        <f>K423-I424</f>
        <v>23610412</v>
      </c>
    </row>
    <row r="425" spans="1:11">
      <c r="A425" s="9516"/>
      <c r="B425" s="7108"/>
      <c r="C425" s="555" t="s">
        <v>1772</v>
      </c>
      <c r="D425" s="486"/>
      <c r="E425" s="7194"/>
      <c r="F425" s="7192"/>
      <c r="G425" s="7192"/>
      <c r="H425" s="7192"/>
      <c r="I425" s="7192"/>
      <c r="J425" s="559"/>
      <c r="K425" s="1978"/>
    </row>
    <row r="426" spans="1:11">
      <c r="A426" s="554"/>
      <c r="B426" s="7108"/>
      <c r="C426" s="532"/>
      <c r="D426" s="576"/>
      <c r="E426" s="582"/>
      <c r="F426" s="575"/>
      <c r="G426" s="577"/>
      <c r="H426" s="600"/>
      <c r="I426" s="577"/>
      <c r="J426" s="585">
        <v>1500</v>
      </c>
      <c r="K426" s="1978">
        <f>K424+J426</f>
        <v>23611912</v>
      </c>
    </row>
    <row r="427" spans="1:11">
      <c r="A427" s="9515"/>
      <c r="B427" s="7107"/>
      <c r="C427" s="556" t="s">
        <v>869</v>
      </c>
      <c r="D427" s="485" t="s">
        <v>46</v>
      </c>
      <c r="E427" s="974"/>
      <c r="F427" s="7205"/>
      <c r="G427" s="7191"/>
      <c r="H427" s="7191"/>
      <c r="I427" s="7191">
        <v>88245</v>
      </c>
      <c r="J427" s="595"/>
      <c r="K427" s="1977">
        <f>K426-I427</f>
        <v>23523667</v>
      </c>
    </row>
    <row r="428" spans="1:11">
      <c r="A428" s="9516"/>
      <c r="B428" s="7108"/>
      <c r="C428" s="555" t="s">
        <v>1775</v>
      </c>
      <c r="D428" s="519"/>
      <c r="E428" s="7194"/>
      <c r="F428" s="7192"/>
      <c r="G428" s="7192"/>
      <c r="H428" s="7192"/>
      <c r="I428" s="7192"/>
      <c r="J428" s="559"/>
      <c r="K428" s="1978"/>
    </row>
    <row r="429" spans="1:11">
      <c r="A429" s="554"/>
      <c r="B429" s="7108"/>
      <c r="C429" s="532"/>
      <c r="D429" s="576"/>
      <c r="E429" s="582"/>
      <c r="F429" s="575"/>
      <c r="G429" s="600"/>
      <c r="H429" s="600"/>
      <c r="I429" s="577"/>
      <c r="J429" s="585">
        <v>1650</v>
      </c>
      <c r="K429" s="1978">
        <f>K427+J429</f>
        <v>23525317</v>
      </c>
    </row>
    <row r="430" spans="1:11">
      <c r="A430" s="9515"/>
      <c r="B430" s="7107"/>
      <c r="C430" s="556" t="s">
        <v>869</v>
      </c>
      <c r="D430" s="485" t="s">
        <v>46</v>
      </c>
      <c r="E430" s="7193"/>
      <c r="F430" s="7205"/>
      <c r="G430" s="7191"/>
      <c r="H430" s="7191"/>
      <c r="I430" s="7191">
        <v>152790</v>
      </c>
      <c r="J430" s="595"/>
      <c r="K430" s="1977">
        <f>K429-I430</f>
        <v>23372527</v>
      </c>
    </row>
    <row r="431" spans="1:11">
      <c r="A431" s="9516"/>
      <c r="B431" s="7108"/>
      <c r="C431" s="555" t="s">
        <v>1776</v>
      </c>
      <c r="D431" s="519"/>
      <c r="E431" s="7194"/>
      <c r="F431" s="7192"/>
      <c r="G431" s="7192"/>
      <c r="H431" s="7192"/>
      <c r="I431" s="7192"/>
      <c r="J431" s="559"/>
      <c r="K431" s="1978"/>
    </row>
    <row r="432" spans="1:11">
      <c r="A432" s="554"/>
      <c r="B432" s="7114"/>
      <c r="C432" s="532"/>
      <c r="D432" s="576"/>
      <c r="E432" s="582"/>
      <c r="F432" s="575"/>
      <c r="G432" s="575"/>
      <c r="H432" s="600"/>
      <c r="I432" s="577"/>
      <c r="J432" s="585">
        <v>1650</v>
      </c>
      <c r="K432" s="1978">
        <f>K430+J432</f>
        <v>23374177</v>
      </c>
    </row>
    <row r="433" spans="1:11">
      <c r="A433" s="9515"/>
      <c r="B433" s="7107"/>
      <c r="C433" s="556" t="s">
        <v>869</v>
      </c>
      <c r="D433" s="485" t="s">
        <v>46</v>
      </c>
      <c r="E433" s="7193"/>
      <c r="F433" s="7205"/>
      <c r="G433" s="7191"/>
      <c r="H433" s="534"/>
      <c r="I433" s="7191">
        <v>788039</v>
      </c>
      <c r="J433" s="595"/>
      <c r="K433" s="1977">
        <f>K432-I433</f>
        <v>22586138</v>
      </c>
    </row>
    <row r="434" spans="1:11">
      <c r="A434" s="9516"/>
      <c r="B434" s="7108"/>
      <c r="C434" s="555" t="s">
        <v>1777</v>
      </c>
      <c r="D434" s="519"/>
      <c r="E434" s="7194"/>
      <c r="F434" s="7192"/>
      <c r="G434" s="7192"/>
      <c r="H434" s="515"/>
      <c r="I434" s="7192"/>
      <c r="J434" s="559"/>
      <c r="K434" s="1978"/>
    </row>
    <row r="435" spans="1:11">
      <c r="A435" s="554"/>
      <c r="B435" s="7108"/>
      <c r="C435" s="532"/>
      <c r="D435" s="576"/>
      <c r="E435" s="582"/>
      <c r="F435" s="577"/>
      <c r="G435" s="577"/>
      <c r="H435" s="600"/>
      <c r="I435" s="577"/>
      <c r="J435" s="585">
        <v>1650</v>
      </c>
      <c r="K435" s="2195">
        <f>K433+J435</f>
        <v>22587788</v>
      </c>
    </row>
    <row r="436" spans="1:11">
      <c r="A436" s="9515"/>
      <c r="B436" s="7107"/>
      <c r="C436" s="665" t="s">
        <v>815</v>
      </c>
      <c r="D436" s="7203" t="s">
        <v>1892</v>
      </c>
      <c r="E436" s="7204" t="s">
        <v>1894</v>
      </c>
      <c r="F436" s="7205"/>
      <c r="G436" s="7191"/>
      <c r="H436" s="1975">
        <v>192660</v>
      </c>
      <c r="I436" s="1975"/>
      <c r="J436" s="595"/>
      <c r="K436" s="7138">
        <f>K435-H436</f>
        <v>22395128</v>
      </c>
    </row>
    <row r="437" spans="1:11">
      <c r="A437" s="9516"/>
      <c r="B437" s="7108"/>
      <c r="C437" s="538" t="s">
        <v>1896</v>
      </c>
      <c r="D437" s="7196" t="s">
        <v>1893</v>
      </c>
      <c r="E437" s="7194"/>
      <c r="F437" s="7192"/>
      <c r="G437" s="7192"/>
      <c r="H437" s="1976"/>
      <c r="I437" s="1976"/>
      <c r="J437" s="595"/>
      <c r="K437" s="7120"/>
    </row>
    <row r="438" spans="1:11">
      <c r="A438" s="554"/>
      <c r="B438" s="7114"/>
      <c r="C438" s="528"/>
      <c r="D438" s="576"/>
      <c r="E438" s="582"/>
      <c r="F438" s="577"/>
      <c r="G438" s="577"/>
      <c r="H438" s="2034"/>
      <c r="I438" s="2034"/>
      <c r="J438" s="585">
        <v>1800</v>
      </c>
      <c r="K438" s="1978">
        <f>K436+J438</f>
        <v>22396928</v>
      </c>
    </row>
    <row r="439" spans="1:11">
      <c r="A439" s="9515"/>
      <c r="B439" s="7107"/>
      <c r="C439" s="499" t="s">
        <v>781</v>
      </c>
      <c r="D439" s="7203" t="s">
        <v>1892</v>
      </c>
      <c r="E439" s="7204" t="s">
        <v>1894</v>
      </c>
      <c r="F439" s="7200"/>
      <c r="G439" s="7200"/>
      <c r="H439" s="1975">
        <v>20390</v>
      </c>
      <c r="I439" s="1975"/>
      <c r="J439" s="595"/>
      <c r="K439" s="1977">
        <f>K438-H439</f>
        <v>22376538</v>
      </c>
    </row>
    <row r="440" spans="1:11">
      <c r="A440" s="9516"/>
      <c r="B440" s="7108"/>
      <c r="C440" s="477" t="s">
        <v>1897</v>
      </c>
      <c r="D440" s="7196" t="s">
        <v>1893</v>
      </c>
      <c r="E440" s="7194"/>
      <c r="F440" s="7201"/>
      <c r="G440" s="7201"/>
      <c r="H440" s="1976"/>
      <c r="I440" s="1976"/>
      <c r="J440" s="595"/>
      <c r="K440" s="1978"/>
    </row>
    <row r="441" spans="1:11">
      <c r="A441" s="554"/>
      <c r="B441" s="7108"/>
      <c r="C441" s="532"/>
      <c r="D441" s="576"/>
      <c r="E441" s="582"/>
      <c r="F441" s="577"/>
      <c r="G441" s="577"/>
      <c r="H441" s="2034"/>
      <c r="I441" s="2034"/>
      <c r="J441" s="585">
        <v>1500</v>
      </c>
      <c r="K441" s="2035">
        <f>K439+J441</f>
        <v>22378038</v>
      </c>
    </row>
    <row r="442" spans="1:11">
      <c r="A442" s="9515"/>
      <c r="B442" s="7107"/>
      <c r="C442" s="499" t="s">
        <v>781</v>
      </c>
      <c r="D442" s="7203" t="s">
        <v>1892</v>
      </c>
      <c r="E442" s="7204" t="s">
        <v>1894</v>
      </c>
      <c r="F442" s="7191"/>
      <c r="G442" s="7191"/>
      <c r="H442" s="1975">
        <v>42140</v>
      </c>
      <c r="I442" s="1975"/>
      <c r="J442" s="595"/>
      <c r="K442" s="1977">
        <f>K441-H442</f>
        <v>22335898</v>
      </c>
    </row>
    <row r="443" spans="1:11">
      <c r="A443" s="9516"/>
      <c r="B443" s="7108"/>
      <c r="C443" s="477" t="s">
        <v>1898</v>
      </c>
      <c r="D443" s="7196" t="s">
        <v>1893</v>
      </c>
      <c r="E443" s="7194"/>
      <c r="F443" s="7192"/>
      <c r="G443" s="7192"/>
      <c r="H443" s="1976"/>
      <c r="I443" s="1976"/>
      <c r="J443" s="595"/>
      <c r="K443" s="1978"/>
    </row>
    <row r="444" spans="1:11">
      <c r="A444" s="554"/>
      <c r="B444" s="7108"/>
      <c r="C444" s="532"/>
      <c r="D444" s="576"/>
      <c r="E444" s="582"/>
      <c r="F444" s="577"/>
      <c r="G444" s="577"/>
      <c r="H444" s="2034"/>
      <c r="I444" s="2034"/>
      <c r="J444" s="585">
        <v>1500</v>
      </c>
      <c r="K444" s="1978">
        <f>K442+J444</f>
        <v>22337398</v>
      </c>
    </row>
    <row r="445" spans="1:11">
      <c r="A445" s="9515"/>
      <c r="B445" s="7107"/>
      <c r="C445" s="556" t="s">
        <v>869</v>
      </c>
      <c r="D445" s="7203" t="s">
        <v>1892</v>
      </c>
      <c r="E445" s="7204" t="s">
        <v>1894</v>
      </c>
      <c r="F445" s="7191"/>
      <c r="G445" s="7191"/>
      <c r="H445" s="1960">
        <v>43803</v>
      </c>
      <c r="I445" s="1960"/>
      <c r="J445" s="7206"/>
      <c r="K445" s="1977">
        <f>K444-H445</f>
        <v>22293595</v>
      </c>
    </row>
    <row r="446" spans="1:11">
      <c r="A446" s="9516"/>
      <c r="B446" s="7108"/>
      <c r="C446" s="555" t="s">
        <v>1903</v>
      </c>
      <c r="D446" s="7196" t="s">
        <v>1893</v>
      </c>
      <c r="E446" s="7194"/>
      <c r="F446" s="7192"/>
      <c r="G446" s="7192"/>
      <c r="H446" s="1961"/>
      <c r="I446" s="1961"/>
      <c r="J446" s="7207"/>
      <c r="K446" s="1978"/>
    </row>
    <row r="447" spans="1:11">
      <c r="A447" s="554"/>
      <c r="B447" s="7114"/>
      <c r="C447" s="532"/>
      <c r="D447" s="576"/>
      <c r="E447" s="582"/>
      <c r="F447" s="600"/>
      <c r="G447" s="600"/>
      <c r="H447" s="600"/>
      <c r="I447" s="600"/>
      <c r="J447" s="585">
        <v>1650</v>
      </c>
      <c r="K447" s="1978">
        <f>K445+J447</f>
        <v>22295245</v>
      </c>
    </row>
    <row r="448" spans="1:11">
      <c r="A448" s="9515"/>
      <c r="B448" s="7107"/>
      <c r="C448" s="556" t="s">
        <v>869</v>
      </c>
      <c r="D448" s="7203" t="s">
        <v>1892</v>
      </c>
      <c r="E448" s="7204" t="s">
        <v>1894</v>
      </c>
      <c r="F448" s="7205"/>
      <c r="G448" s="7191"/>
      <c r="H448" s="7191">
        <v>42160</v>
      </c>
      <c r="I448" s="7191"/>
      <c r="J448" s="923"/>
      <c r="K448" s="2032">
        <f>K447-H448</f>
        <v>22253085</v>
      </c>
    </row>
    <row r="449" spans="1:11">
      <c r="A449" s="9516"/>
      <c r="B449" s="7108"/>
      <c r="C449" s="555" t="s">
        <v>1904</v>
      </c>
      <c r="D449" s="7196" t="s">
        <v>1893</v>
      </c>
      <c r="E449" s="7194"/>
      <c r="F449" s="7192"/>
      <c r="G449" s="7192"/>
      <c r="H449" s="7192"/>
      <c r="I449" s="7192"/>
      <c r="J449" s="460"/>
      <c r="K449" s="1978"/>
    </row>
    <row r="450" spans="1:11">
      <c r="A450" s="554"/>
      <c r="B450" s="7108"/>
      <c r="C450" s="532"/>
      <c r="D450" s="528"/>
      <c r="E450" s="584"/>
      <c r="F450" s="577"/>
      <c r="G450" s="577"/>
      <c r="H450" s="600"/>
      <c r="I450" s="600"/>
      <c r="J450" s="585">
        <v>1650</v>
      </c>
      <c r="K450" s="1978">
        <f>K448+J450</f>
        <v>22254735</v>
      </c>
    </row>
    <row r="451" spans="1:11">
      <c r="A451" s="9515"/>
      <c r="B451" s="7107"/>
      <c r="C451" s="556" t="s">
        <v>796</v>
      </c>
      <c r="D451" s="7195" t="s">
        <v>955</v>
      </c>
      <c r="E451" s="7193" t="s">
        <v>1232</v>
      </c>
      <c r="F451" s="7191"/>
      <c r="G451" s="7191"/>
      <c r="H451" s="7191"/>
      <c r="I451" s="7191">
        <v>41300</v>
      </c>
      <c r="J451" s="7206"/>
      <c r="K451" s="1977">
        <f>K450-I451</f>
        <v>22213435</v>
      </c>
    </row>
    <row r="452" spans="1:11">
      <c r="A452" s="9516"/>
      <c r="B452" s="7108"/>
      <c r="C452" s="477" t="s">
        <v>1187</v>
      </c>
      <c r="D452" s="7196" t="s">
        <v>956</v>
      </c>
      <c r="E452" s="7194"/>
      <c r="F452" s="7192"/>
      <c r="G452" s="7192"/>
      <c r="H452" s="7192"/>
      <c r="I452" s="7192"/>
      <c r="J452" s="7207"/>
      <c r="K452" s="1978"/>
    </row>
    <row r="453" spans="1:11">
      <c r="A453" s="554"/>
      <c r="B453" s="7108"/>
      <c r="C453" s="532"/>
      <c r="D453" s="576"/>
      <c r="E453" s="582"/>
      <c r="F453" s="577"/>
      <c r="G453" s="577"/>
      <c r="H453" s="600"/>
      <c r="I453" s="577"/>
      <c r="J453" s="604">
        <v>750</v>
      </c>
      <c r="K453" s="2035">
        <f>K451+J453</f>
        <v>22214185</v>
      </c>
    </row>
    <row r="454" spans="1:11">
      <c r="A454" s="9515"/>
      <c r="B454" s="7107"/>
      <c r="C454" s="556" t="s">
        <v>796</v>
      </c>
      <c r="D454" s="7195" t="s">
        <v>955</v>
      </c>
      <c r="E454" s="7193" t="s">
        <v>1232</v>
      </c>
      <c r="F454" s="7191"/>
      <c r="G454" s="7191"/>
      <c r="H454" s="7191"/>
      <c r="I454" s="7191">
        <v>79800</v>
      </c>
      <c r="J454" s="7206"/>
      <c r="K454" s="7139">
        <f>K453-I454</f>
        <v>22134385</v>
      </c>
    </row>
    <row r="455" spans="1:11">
      <c r="A455" s="9516"/>
      <c r="B455" s="7108"/>
      <c r="C455" s="477" t="s">
        <v>2260</v>
      </c>
      <c r="D455" s="7196" t="s">
        <v>956</v>
      </c>
      <c r="E455" s="7194"/>
      <c r="F455" s="7192"/>
      <c r="G455" s="7192"/>
      <c r="H455" s="7192"/>
      <c r="I455" s="7192"/>
      <c r="J455" s="7207"/>
      <c r="K455" s="7140"/>
    </row>
    <row r="456" spans="1:11">
      <c r="A456" s="554"/>
      <c r="B456" s="7114"/>
      <c r="C456" s="532"/>
      <c r="D456" s="576"/>
      <c r="E456" s="582"/>
      <c r="F456" s="577"/>
      <c r="G456" s="577"/>
      <c r="H456" s="600"/>
      <c r="I456" s="577"/>
      <c r="J456" s="604">
        <v>750</v>
      </c>
      <c r="K456" s="7140">
        <f>K454+J456</f>
        <v>22135135</v>
      </c>
    </row>
    <row r="457" spans="1:11">
      <c r="A457" s="9515"/>
      <c r="B457" s="7107"/>
      <c r="C457" s="457" t="s">
        <v>1109</v>
      </c>
      <c r="D457" s="7208" t="s">
        <v>1580</v>
      </c>
      <c r="E457" s="459" t="s">
        <v>1600</v>
      </c>
      <c r="F457" s="7191"/>
      <c r="G457" s="7206">
        <v>502500</v>
      </c>
      <c r="H457" s="7198"/>
      <c r="I457" s="7191"/>
      <c r="J457" s="534"/>
      <c r="K457" s="7139">
        <f>K456-G457</f>
        <v>21632635</v>
      </c>
    </row>
    <row r="458" spans="1:11">
      <c r="A458" s="9516"/>
      <c r="B458" s="7108"/>
      <c r="C458" s="461" t="s">
        <v>1579</v>
      </c>
      <c r="D458" s="7209" t="s">
        <v>38</v>
      </c>
      <c r="E458" s="7202"/>
      <c r="F458" s="7192"/>
      <c r="G458" s="7207"/>
      <c r="H458" s="7199"/>
      <c r="I458" s="7192"/>
      <c r="J458" s="537"/>
      <c r="K458" s="7140"/>
    </row>
    <row r="459" spans="1:11">
      <c r="A459" s="554"/>
      <c r="B459" s="7114"/>
      <c r="C459" s="2722"/>
      <c r="D459" s="891"/>
      <c r="E459" s="891"/>
      <c r="F459" s="586"/>
      <c r="G459" s="588"/>
      <c r="H459" s="586"/>
      <c r="I459" s="586"/>
      <c r="J459" s="585">
        <v>1800</v>
      </c>
      <c r="K459" s="7142">
        <f>K457+J459</f>
        <v>21634435</v>
      </c>
    </row>
    <row r="460" spans="1:11">
      <c r="A460" s="9515"/>
      <c r="B460" s="7107" t="s">
        <v>2509</v>
      </c>
      <c r="C460" s="556" t="s">
        <v>997</v>
      </c>
      <c r="D460" s="7214" t="s">
        <v>1312</v>
      </c>
      <c r="E460" s="7212" t="s">
        <v>1326</v>
      </c>
      <c r="F460" s="7210"/>
      <c r="G460" s="7216">
        <v>202500</v>
      </c>
      <c r="H460" s="534"/>
      <c r="I460" s="7210"/>
      <c r="J460" s="595"/>
      <c r="K460" s="7139">
        <f>K459-G460</f>
        <v>21431935</v>
      </c>
    </row>
    <row r="461" spans="1:11">
      <c r="A461" s="9516"/>
      <c r="B461" s="7108"/>
      <c r="C461" s="555" t="s">
        <v>1311</v>
      </c>
      <c r="D461" s="7215" t="s">
        <v>1313</v>
      </c>
      <c r="E461" s="7213"/>
      <c r="F461" s="7211"/>
      <c r="G461" s="7217"/>
      <c r="H461" s="515"/>
      <c r="I461" s="7211"/>
      <c r="J461" s="559"/>
      <c r="K461" s="7140"/>
    </row>
    <row r="462" spans="1:11">
      <c r="A462" s="554"/>
      <c r="B462" s="7114"/>
      <c r="C462" s="532"/>
      <c r="D462" s="576"/>
      <c r="E462" s="584"/>
      <c r="F462" s="600"/>
      <c r="G462" s="600"/>
      <c r="H462" s="600"/>
      <c r="I462" s="600"/>
      <c r="J462" s="604">
        <v>1800</v>
      </c>
      <c r="K462" s="7142">
        <f>K460+J462</f>
        <v>21433735</v>
      </c>
    </row>
    <row r="463" spans="1:11">
      <c r="A463" s="9515"/>
      <c r="B463" s="7107"/>
      <c r="C463" s="556" t="s">
        <v>1109</v>
      </c>
      <c r="D463" s="7214" t="s">
        <v>1112</v>
      </c>
      <c r="E463" s="974" t="s">
        <v>1114</v>
      </c>
      <c r="F463" s="7210"/>
      <c r="G463" s="7210">
        <v>502500</v>
      </c>
      <c r="H463" s="537"/>
      <c r="I463" s="1975"/>
      <c r="J463" s="595"/>
      <c r="K463" s="7139">
        <f>K462-G463</f>
        <v>20931235</v>
      </c>
    </row>
    <row r="464" spans="1:11">
      <c r="A464" s="9516"/>
      <c r="B464" s="7108"/>
      <c r="C464" s="555" t="s">
        <v>1111</v>
      </c>
      <c r="D464" s="7215" t="s">
        <v>1113</v>
      </c>
      <c r="E464" s="7218"/>
      <c r="F464" s="7211"/>
      <c r="G464" s="7211"/>
      <c r="H464" s="515"/>
      <c r="I464" s="1976"/>
      <c r="J464" s="595"/>
      <c r="K464" s="7140"/>
    </row>
    <row r="465" spans="1:11">
      <c r="A465" s="554"/>
      <c r="B465" s="7114"/>
      <c r="C465" s="532"/>
      <c r="D465" s="576"/>
      <c r="E465" s="582"/>
      <c r="F465" s="575"/>
      <c r="G465" s="575"/>
      <c r="H465" s="586"/>
      <c r="I465" s="2196"/>
      <c r="J465" s="585">
        <v>1800</v>
      </c>
      <c r="K465" s="7140">
        <f>K463+J465</f>
        <v>20933035</v>
      </c>
    </row>
    <row r="466" spans="1:11">
      <c r="A466" s="9515"/>
      <c r="B466" s="7107"/>
      <c r="C466" s="556" t="s">
        <v>1710</v>
      </c>
      <c r="D466" s="485"/>
      <c r="E466" s="7212"/>
      <c r="F466" s="7219"/>
      <c r="G466" s="7210"/>
      <c r="H466" s="7210"/>
      <c r="I466" s="7210">
        <v>44340</v>
      </c>
      <c r="J466" s="595"/>
      <c r="K466" s="1977">
        <f>K465-I466</f>
        <v>20888695</v>
      </c>
    </row>
    <row r="467" spans="1:11">
      <c r="A467" s="9516"/>
      <c r="B467" s="7108"/>
      <c r="C467" s="555" t="s">
        <v>2333</v>
      </c>
      <c r="D467" s="486"/>
      <c r="E467" s="7213"/>
      <c r="F467" s="7211"/>
      <c r="G467" s="7211"/>
      <c r="H467" s="7211"/>
      <c r="I467" s="7211"/>
      <c r="J467" s="559"/>
      <c r="K467" s="1978"/>
    </row>
    <row r="468" spans="1:11">
      <c r="A468" s="554"/>
      <c r="B468" s="7114"/>
      <c r="C468" s="532"/>
      <c r="D468" s="576"/>
      <c r="E468" s="582"/>
      <c r="F468" s="575"/>
      <c r="G468" s="577"/>
      <c r="H468" s="600"/>
      <c r="I468" s="577"/>
      <c r="J468" s="585">
        <v>1500</v>
      </c>
      <c r="K468" s="7140">
        <f>K466+J468</f>
        <v>20890195</v>
      </c>
    </row>
    <row r="469" spans="1:11">
      <c r="A469" s="9515"/>
      <c r="B469" s="7107"/>
      <c r="C469" s="556" t="s">
        <v>1109</v>
      </c>
      <c r="D469" s="7214" t="s">
        <v>1591</v>
      </c>
      <c r="E469" s="7212" t="s">
        <v>1601</v>
      </c>
      <c r="F469" s="7210"/>
      <c r="G469" s="7210">
        <v>502500</v>
      </c>
      <c r="H469" s="7210"/>
      <c r="I469" s="7210"/>
      <c r="J469" s="7220"/>
      <c r="K469" s="7139">
        <f>K468-G469</f>
        <v>20387695</v>
      </c>
    </row>
    <row r="470" spans="1:11">
      <c r="A470" s="9516"/>
      <c r="B470" s="7108"/>
      <c r="C470" s="555" t="s">
        <v>1590</v>
      </c>
      <c r="D470" s="7215" t="s">
        <v>956</v>
      </c>
      <c r="E470" s="533"/>
      <c r="F470" s="7211"/>
      <c r="G470" s="7211"/>
      <c r="H470" s="7211"/>
      <c r="I470" s="7211"/>
      <c r="J470" s="7221"/>
      <c r="K470" s="7140"/>
    </row>
    <row r="471" spans="1:11">
      <c r="A471" s="554"/>
      <c r="B471" s="7108"/>
      <c r="C471" s="532"/>
      <c r="D471" s="576"/>
      <c r="E471" s="582"/>
      <c r="F471" s="575"/>
      <c r="G471" s="575"/>
      <c r="H471" s="586"/>
      <c r="I471" s="575"/>
      <c r="J471" s="604">
        <v>1800</v>
      </c>
      <c r="K471" s="7140">
        <f>K469+J471</f>
        <v>20389495</v>
      </c>
    </row>
    <row r="472" spans="1:11">
      <c r="A472" s="9515"/>
      <c r="B472" s="7107" t="s">
        <v>2510</v>
      </c>
      <c r="C472" s="556" t="s">
        <v>864</v>
      </c>
      <c r="D472" s="7222" t="s">
        <v>983</v>
      </c>
      <c r="E472" s="7228" t="s">
        <v>262</v>
      </c>
      <c r="F472" s="7226"/>
      <c r="G472" s="7230">
        <v>102500</v>
      </c>
      <c r="H472" s="534"/>
      <c r="I472" s="7226"/>
      <c r="J472" s="595"/>
      <c r="K472" s="7139">
        <f>K471-G472</f>
        <v>20286995</v>
      </c>
    </row>
    <row r="473" spans="1:11">
      <c r="A473" s="9516"/>
      <c r="B473" s="7108"/>
      <c r="C473" s="555" t="s">
        <v>1581</v>
      </c>
      <c r="D473" s="7223" t="s">
        <v>38</v>
      </c>
      <c r="E473" s="7229"/>
      <c r="F473" s="7227"/>
      <c r="G473" s="7231"/>
      <c r="H473" s="515"/>
      <c r="I473" s="7227"/>
      <c r="J473" s="559"/>
      <c r="K473" s="7140"/>
    </row>
    <row r="474" spans="1:11">
      <c r="A474" s="554"/>
      <c r="B474" s="7114"/>
      <c r="C474" s="532"/>
      <c r="D474" s="576"/>
      <c r="E474" s="584"/>
      <c r="F474" s="600"/>
      <c r="G474" s="600"/>
      <c r="H474" s="600"/>
      <c r="I474" s="600"/>
      <c r="J474" s="604">
        <v>1800</v>
      </c>
      <c r="K474" s="7140">
        <f>K472+J474</f>
        <v>20288795</v>
      </c>
    </row>
    <row r="475" spans="1:11">
      <c r="A475" s="9515"/>
      <c r="B475" s="7107"/>
      <c r="C475" s="556" t="s">
        <v>1710</v>
      </c>
      <c r="D475" s="7222" t="s">
        <v>457</v>
      </c>
      <c r="E475" s="1136" t="s">
        <v>459</v>
      </c>
      <c r="F475" s="7226"/>
      <c r="G475" s="7230"/>
      <c r="H475" s="7226"/>
      <c r="I475" s="7226">
        <v>40390</v>
      </c>
      <c r="J475" s="7233"/>
      <c r="K475" s="7139">
        <f>K474-I475</f>
        <v>20248405</v>
      </c>
    </row>
    <row r="476" spans="1:11">
      <c r="A476" s="9516"/>
      <c r="B476" s="7108"/>
      <c r="C476" s="555" t="s">
        <v>1762</v>
      </c>
      <c r="D476" s="7223" t="s">
        <v>1893</v>
      </c>
      <c r="E476" s="7232"/>
      <c r="F476" s="7227"/>
      <c r="G476" s="7231"/>
      <c r="H476" s="7227"/>
      <c r="I476" s="7227"/>
      <c r="J476" s="7234"/>
      <c r="K476" s="7140"/>
    </row>
    <row r="477" spans="1:11">
      <c r="A477" s="554"/>
      <c r="B477" s="7108"/>
      <c r="C477" s="532"/>
      <c r="D477" s="576"/>
      <c r="E477" s="582"/>
      <c r="F477" s="577"/>
      <c r="G477" s="577"/>
      <c r="H477" s="600"/>
      <c r="I477" s="577"/>
      <c r="J477" s="604">
        <v>1500</v>
      </c>
      <c r="K477" s="7142">
        <f>K475+J477</f>
        <v>20249905</v>
      </c>
    </row>
    <row r="478" spans="1:11">
      <c r="A478" s="9515"/>
      <c r="B478" s="7107"/>
      <c r="C478" s="457" t="s">
        <v>781</v>
      </c>
      <c r="D478" s="7222" t="s">
        <v>1845</v>
      </c>
      <c r="E478" s="7224"/>
      <c r="F478" s="7226"/>
      <c r="G478" s="7226"/>
      <c r="H478" s="537"/>
      <c r="I478" s="7226">
        <v>234640</v>
      </c>
      <c r="J478" s="595"/>
      <c r="K478" s="7139">
        <f>K477-I478</f>
        <v>20015265</v>
      </c>
    </row>
    <row r="479" spans="1:11">
      <c r="A479" s="9516"/>
      <c r="B479" s="7108"/>
      <c r="C479" s="461" t="s">
        <v>1061</v>
      </c>
      <c r="D479" s="7223"/>
      <c r="E479" s="7225"/>
      <c r="F479" s="7227"/>
      <c r="G479" s="7227"/>
      <c r="H479" s="515"/>
      <c r="I479" s="7227"/>
      <c r="J479" s="559"/>
      <c r="K479" s="7140"/>
    </row>
    <row r="480" spans="1:11">
      <c r="A480" s="554"/>
      <c r="B480" s="7114"/>
      <c r="C480" s="532"/>
      <c r="D480" s="576"/>
      <c r="E480" s="582"/>
      <c r="F480" s="577"/>
      <c r="G480" s="577"/>
      <c r="H480" s="600"/>
      <c r="I480" s="577"/>
      <c r="J480" s="604">
        <v>1500</v>
      </c>
      <c r="K480" s="7140">
        <f>K478+J480</f>
        <v>20016765</v>
      </c>
    </row>
    <row r="481" spans="1:11">
      <c r="A481" s="9515"/>
      <c r="B481" s="7107" t="s">
        <v>2511</v>
      </c>
      <c r="C481" s="545" t="s">
        <v>997</v>
      </c>
      <c r="D481" s="7237" t="s">
        <v>1121</v>
      </c>
      <c r="E481" s="7239" t="s">
        <v>43</v>
      </c>
      <c r="F481" s="7235"/>
      <c r="G481" s="7235">
        <v>202500</v>
      </c>
      <c r="H481" s="537"/>
      <c r="I481" s="7235"/>
      <c r="J481" s="595"/>
      <c r="K481" s="7139">
        <f>K480-G481</f>
        <v>19814265</v>
      </c>
    </row>
    <row r="482" spans="1:11">
      <c r="A482" s="9516"/>
      <c r="B482" s="7108"/>
      <c r="C482" s="555" t="s">
        <v>1120</v>
      </c>
      <c r="D482" s="7238" t="s">
        <v>1878</v>
      </c>
      <c r="E482" s="7240"/>
      <c r="F482" s="7236"/>
      <c r="G482" s="7236"/>
      <c r="H482" s="515"/>
      <c r="I482" s="7236"/>
      <c r="J482" s="595"/>
      <c r="K482" s="7140"/>
    </row>
    <row r="483" spans="1:11">
      <c r="A483" s="554"/>
      <c r="B483" s="7114"/>
      <c r="C483" s="532"/>
      <c r="D483" s="576"/>
      <c r="E483" s="582"/>
      <c r="F483" s="577"/>
      <c r="G483" s="577"/>
      <c r="H483" s="600"/>
      <c r="I483" s="577"/>
      <c r="J483" s="585">
        <v>1800</v>
      </c>
      <c r="K483" s="7140">
        <f>K481+J483</f>
        <v>19816065</v>
      </c>
    </row>
    <row r="484" spans="1:11">
      <c r="A484" s="9515"/>
      <c r="B484" s="7107" t="s">
        <v>2512</v>
      </c>
      <c r="C484" s="545" t="s">
        <v>997</v>
      </c>
      <c r="D484" s="7241" t="s">
        <v>1584</v>
      </c>
      <c r="E484" s="974" t="s">
        <v>56</v>
      </c>
      <c r="F484" s="7243"/>
      <c r="G484" s="7243">
        <v>202500</v>
      </c>
      <c r="H484" s="7243"/>
      <c r="I484" s="7243"/>
      <c r="J484" s="7246"/>
      <c r="K484" s="7139">
        <f>K483-G484</f>
        <v>19613565</v>
      </c>
    </row>
    <row r="485" spans="1:11">
      <c r="A485" s="9516"/>
      <c r="B485" s="7108"/>
      <c r="C485" s="555" t="s">
        <v>1583</v>
      </c>
      <c r="D485" s="7242" t="s">
        <v>1384</v>
      </c>
      <c r="E485" s="7245"/>
      <c r="F485" s="7244"/>
      <c r="G485" s="7244"/>
      <c r="H485" s="7244"/>
      <c r="I485" s="7244"/>
      <c r="J485" s="7247"/>
      <c r="K485" s="7140"/>
    </row>
    <row r="486" spans="1:11">
      <c r="A486" s="554"/>
      <c r="B486" s="7114"/>
      <c r="C486" s="532"/>
      <c r="D486" s="576"/>
      <c r="E486" s="582"/>
      <c r="F486" s="575"/>
      <c r="G486" s="575"/>
      <c r="H486" s="586"/>
      <c r="I486" s="575"/>
      <c r="J486" s="585">
        <v>1800</v>
      </c>
      <c r="K486" s="7142">
        <f>K484+J486</f>
        <v>19615365</v>
      </c>
    </row>
    <row r="487" spans="1:11">
      <c r="A487" s="9515"/>
      <c r="B487" s="7107" t="s">
        <v>2513</v>
      </c>
      <c r="C487" s="517" t="s">
        <v>1109</v>
      </c>
      <c r="D487" s="7252" t="s">
        <v>1831</v>
      </c>
      <c r="E487" s="7258" t="s">
        <v>717</v>
      </c>
      <c r="F487" s="7248"/>
      <c r="G487" s="7248">
        <v>502500</v>
      </c>
      <c r="H487" s="7248"/>
      <c r="I487" s="7248"/>
      <c r="J487" s="7256"/>
      <c r="K487" s="7139">
        <f>K486-G487</f>
        <v>19112865</v>
      </c>
    </row>
    <row r="488" spans="1:11">
      <c r="A488" s="9516"/>
      <c r="B488" s="7108"/>
      <c r="C488" s="477" t="s">
        <v>1179</v>
      </c>
      <c r="D488" s="7253" t="s">
        <v>250</v>
      </c>
      <c r="E488" s="7259"/>
      <c r="F488" s="7249"/>
      <c r="G488" s="7249"/>
      <c r="H488" s="7249"/>
      <c r="I488" s="7249"/>
      <c r="J488" s="7257"/>
      <c r="K488" s="7140"/>
    </row>
    <row r="489" spans="1:11">
      <c r="A489" s="554"/>
      <c r="B489" s="7114"/>
      <c r="C489" s="1795"/>
      <c r="D489" s="576"/>
      <c r="E489" s="582"/>
      <c r="F489" s="577"/>
      <c r="G489" s="577"/>
      <c r="H489" s="600"/>
      <c r="I489" s="577"/>
      <c r="J489" s="604">
        <v>1800</v>
      </c>
      <c r="K489" s="7140">
        <f>K487+J489</f>
        <v>19114665</v>
      </c>
    </row>
    <row r="490" spans="1:11">
      <c r="A490" s="9515"/>
      <c r="B490" s="7107"/>
      <c r="C490" s="556" t="s">
        <v>997</v>
      </c>
      <c r="D490" s="7252" t="s">
        <v>1312</v>
      </c>
      <c r="E490" s="7250" t="s">
        <v>1326</v>
      </c>
      <c r="F490" s="7248"/>
      <c r="G490" s="7254">
        <v>202500</v>
      </c>
      <c r="H490" s="534"/>
      <c r="I490" s="7248"/>
      <c r="J490" s="595"/>
      <c r="K490" s="7139">
        <f>K489-G490</f>
        <v>18912165</v>
      </c>
    </row>
    <row r="491" spans="1:11">
      <c r="A491" s="9516"/>
      <c r="B491" s="7108"/>
      <c r="C491" s="555" t="s">
        <v>1311</v>
      </c>
      <c r="D491" s="7253" t="s">
        <v>1313</v>
      </c>
      <c r="E491" s="7251"/>
      <c r="F491" s="7249"/>
      <c r="G491" s="7255"/>
      <c r="H491" s="515"/>
      <c r="I491" s="7249"/>
      <c r="J491" s="559"/>
      <c r="K491" s="7140"/>
    </row>
    <row r="492" spans="1:11">
      <c r="A492" s="554"/>
      <c r="B492" s="7128"/>
      <c r="C492" s="532"/>
      <c r="D492" s="576"/>
      <c r="E492" s="584"/>
      <c r="F492" s="600"/>
      <c r="G492" s="600"/>
      <c r="H492" s="600"/>
      <c r="I492" s="600"/>
      <c r="J492" s="604">
        <v>1800</v>
      </c>
      <c r="K492" s="7143">
        <f>K490+J492</f>
        <v>18913965</v>
      </c>
    </row>
    <row r="493" spans="1:11">
      <c r="A493" s="9515"/>
      <c r="B493" s="7107" t="s">
        <v>2514</v>
      </c>
      <c r="C493" s="556" t="s">
        <v>1109</v>
      </c>
      <c r="D493" s="7260" t="s">
        <v>278</v>
      </c>
      <c r="E493" s="974" t="s">
        <v>279</v>
      </c>
      <c r="F493" s="7262"/>
      <c r="G493" s="7262">
        <v>502500</v>
      </c>
      <c r="H493" s="7262"/>
      <c r="I493" s="7262"/>
      <c r="J493" s="7265"/>
      <c r="K493" s="7139">
        <f>K492-G493</f>
        <v>18411465</v>
      </c>
    </row>
    <row r="494" spans="1:11">
      <c r="A494" s="9516"/>
      <c r="B494" s="7108"/>
      <c r="C494" s="555" t="s">
        <v>1527</v>
      </c>
      <c r="D494" s="7261" t="s">
        <v>38</v>
      </c>
      <c r="E494" s="7264"/>
      <c r="F494" s="7263"/>
      <c r="G494" s="7263"/>
      <c r="H494" s="7263"/>
      <c r="I494" s="7263"/>
      <c r="J494" s="7266"/>
      <c r="K494" s="7140"/>
    </row>
    <row r="495" spans="1:11">
      <c r="A495" s="557"/>
      <c r="B495" s="7114"/>
      <c r="C495" s="529"/>
      <c r="D495" s="602"/>
      <c r="E495" s="605"/>
      <c r="F495" s="577"/>
      <c r="G495" s="577"/>
      <c r="H495" s="600"/>
      <c r="I495" s="577"/>
      <c r="J495" s="604">
        <v>1800</v>
      </c>
      <c r="K495" s="7144">
        <f>K493+J495</f>
        <v>18413265</v>
      </c>
    </row>
    <row r="496" spans="1:11">
      <c r="A496" s="9515"/>
      <c r="B496" s="7107"/>
      <c r="C496" s="474" t="s">
        <v>781</v>
      </c>
      <c r="D496" s="7267" t="s">
        <v>2515</v>
      </c>
      <c r="E496" s="7269" t="s">
        <v>2341</v>
      </c>
      <c r="F496" s="7262"/>
      <c r="G496" s="7262">
        <v>147140</v>
      </c>
      <c r="H496" s="7262"/>
      <c r="I496" s="7262"/>
      <c r="J496" s="464"/>
      <c r="K496" s="7139">
        <f>K495-G496</f>
        <v>18266125</v>
      </c>
    </row>
    <row r="497" spans="1:11">
      <c r="A497" s="9516"/>
      <c r="B497" s="7108"/>
      <c r="C497" s="477" t="s">
        <v>1238</v>
      </c>
      <c r="D497" s="7268" t="s">
        <v>1819</v>
      </c>
      <c r="E497" s="7270"/>
      <c r="F497" s="7263"/>
      <c r="G497" s="7263"/>
      <c r="H497" s="7263"/>
      <c r="I497" s="7263"/>
      <c r="J497" s="559"/>
      <c r="K497" s="7140"/>
    </row>
    <row r="498" spans="1:11">
      <c r="A498" s="554"/>
      <c r="B498" s="7108"/>
      <c r="C498" s="532"/>
      <c r="D498" s="576"/>
      <c r="E498" s="582"/>
      <c r="F498" s="577"/>
      <c r="G498" s="577"/>
      <c r="H498" s="600"/>
      <c r="I498" s="577"/>
      <c r="J498" s="585">
        <v>1500</v>
      </c>
      <c r="K498" s="7140">
        <f>K496+J498</f>
        <v>18267625</v>
      </c>
    </row>
    <row r="499" spans="1:11">
      <c r="A499" s="9515"/>
      <c r="B499" s="7107"/>
      <c r="C499" s="474" t="s">
        <v>781</v>
      </c>
      <c r="D499" s="7267" t="s">
        <v>2515</v>
      </c>
      <c r="E499" s="7269" t="s">
        <v>2341</v>
      </c>
      <c r="F499" s="7262"/>
      <c r="G499" s="7262">
        <v>299640</v>
      </c>
      <c r="H499" s="537"/>
      <c r="I499" s="7262"/>
      <c r="J499" s="595"/>
      <c r="K499" s="7139">
        <f>K498-G499</f>
        <v>17967985</v>
      </c>
    </row>
    <row r="500" spans="1:11">
      <c r="A500" s="9516"/>
      <c r="B500" s="7108"/>
      <c r="C500" s="477" t="s">
        <v>1239</v>
      </c>
      <c r="D500" s="7268" t="s">
        <v>1819</v>
      </c>
      <c r="E500" s="7270"/>
      <c r="F500" s="7263"/>
      <c r="G500" s="7263"/>
      <c r="H500" s="515"/>
      <c r="I500" s="7263"/>
      <c r="J500" s="595"/>
      <c r="K500" s="7140"/>
    </row>
    <row r="501" spans="1:11">
      <c r="A501" s="554"/>
      <c r="B501" s="7114"/>
      <c r="C501" s="532"/>
      <c r="D501" s="576"/>
      <c r="E501" s="582"/>
      <c r="F501" s="577"/>
      <c r="G501" s="577"/>
      <c r="H501" s="600"/>
      <c r="I501" s="577"/>
      <c r="J501" s="585">
        <v>1500</v>
      </c>
      <c r="K501" s="7142">
        <f>K499+J501</f>
        <v>17969485</v>
      </c>
    </row>
    <row r="502" spans="1:11">
      <c r="A502" s="9515"/>
      <c r="B502" s="7274" t="s">
        <v>2516</v>
      </c>
      <c r="C502" s="457" t="s">
        <v>781</v>
      </c>
      <c r="D502" s="7276" t="s">
        <v>1363</v>
      </c>
      <c r="E502" s="7274"/>
      <c r="F502" s="7271"/>
      <c r="G502" s="7271"/>
      <c r="H502" s="7271">
        <v>1095640</v>
      </c>
      <c r="I502" s="7271"/>
      <c r="J502" s="7287"/>
      <c r="K502" s="7293">
        <f>K501-H502</f>
        <v>16873845</v>
      </c>
    </row>
    <row r="503" spans="1:11">
      <c r="A503" s="9516"/>
      <c r="B503" s="7275"/>
      <c r="C503" s="461" t="s">
        <v>1362</v>
      </c>
      <c r="D503" s="7277"/>
      <c r="E503" s="533"/>
      <c r="F503" s="7272"/>
      <c r="G503" s="7272"/>
      <c r="H503" s="7272"/>
      <c r="I503" s="7272"/>
      <c r="J503" s="7288"/>
      <c r="K503" s="7294"/>
    </row>
    <row r="504" spans="1:11">
      <c r="A504" s="554"/>
      <c r="B504" s="7273"/>
      <c r="C504" s="532"/>
      <c r="D504" s="576"/>
      <c r="E504" s="582"/>
      <c r="F504" s="577"/>
      <c r="G504" s="577"/>
      <c r="H504" s="600"/>
      <c r="I504" s="577"/>
      <c r="J504" s="585">
        <v>1500</v>
      </c>
      <c r="K504" s="7294">
        <f>K502+J504</f>
        <v>16875345</v>
      </c>
    </row>
    <row r="505" spans="1:11">
      <c r="A505" s="9515"/>
      <c r="B505" s="7274"/>
      <c r="C505" s="556" t="s">
        <v>781</v>
      </c>
      <c r="D505" s="7276" t="s">
        <v>1184</v>
      </c>
      <c r="E505" s="7274"/>
      <c r="F505" s="7271"/>
      <c r="G505" s="7271"/>
      <c r="H505" s="7271">
        <v>313640</v>
      </c>
      <c r="I505" s="7271"/>
      <c r="J505" s="7287"/>
      <c r="K505" s="7293">
        <f>K504-H505</f>
        <v>16561705</v>
      </c>
    </row>
    <row r="506" spans="1:11">
      <c r="A506" s="9516"/>
      <c r="B506" s="7275"/>
      <c r="C506" s="555" t="s">
        <v>1182</v>
      </c>
      <c r="D506" s="7277"/>
      <c r="E506" s="7275"/>
      <c r="F506" s="7272"/>
      <c r="G506" s="7272"/>
      <c r="H506" s="7272"/>
      <c r="I506" s="7272"/>
      <c r="J506" s="7288"/>
      <c r="K506" s="7294"/>
    </row>
    <row r="507" spans="1:11">
      <c r="A507" s="554"/>
      <c r="B507" s="7275"/>
      <c r="C507" s="532"/>
      <c r="D507" s="576"/>
      <c r="E507" s="582"/>
      <c r="F507" s="577"/>
      <c r="G507" s="577"/>
      <c r="H507" s="600"/>
      <c r="I507" s="577"/>
      <c r="J507" s="585">
        <v>1500</v>
      </c>
      <c r="K507" s="7294">
        <f>K505+J507</f>
        <v>16563205</v>
      </c>
    </row>
    <row r="508" spans="1:11">
      <c r="A508" s="9515"/>
      <c r="B508" s="7274"/>
      <c r="C508" s="556" t="s">
        <v>781</v>
      </c>
      <c r="D508" s="7284" t="s">
        <v>1496</v>
      </c>
      <c r="E508" s="974" t="s">
        <v>1497</v>
      </c>
      <c r="F508" s="7271"/>
      <c r="G508" s="7271">
        <v>10140</v>
      </c>
      <c r="H508" s="7271"/>
      <c r="I508" s="7271"/>
      <c r="J508" s="7287"/>
      <c r="K508" s="7293">
        <f>K507-G508</f>
        <v>16553065</v>
      </c>
    </row>
    <row r="509" spans="1:11">
      <c r="A509" s="9516"/>
      <c r="B509" s="7275"/>
      <c r="C509" s="555" t="s">
        <v>1493</v>
      </c>
      <c r="D509" s="7277" t="s">
        <v>38</v>
      </c>
      <c r="E509" s="7275"/>
      <c r="F509" s="7272"/>
      <c r="G509" s="7272"/>
      <c r="H509" s="7272"/>
      <c r="I509" s="7272"/>
      <c r="J509" s="7288"/>
      <c r="K509" s="7294"/>
    </row>
    <row r="510" spans="1:11">
      <c r="A510" s="554"/>
      <c r="B510" s="7273"/>
      <c r="C510" s="529"/>
      <c r="D510" s="602"/>
      <c r="E510" s="605"/>
      <c r="F510" s="577"/>
      <c r="G510" s="577"/>
      <c r="H510" s="600"/>
      <c r="I510" s="577"/>
      <c r="J510" s="585">
        <v>1500</v>
      </c>
      <c r="K510" s="1368">
        <f>K508+J510</f>
        <v>16554565</v>
      </c>
    </row>
    <row r="511" spans="1:11">
      <c r="A511" s="557"/>
      <c r="B511" s="7274"/>
      <c r="C511" s="556" t="s">
        <v>781</v>
      </c>
      <c r="D511" s="7284" t="s">
        <v>1496</v>
      </c>
      <c r="E511" s="974" t="s">
        <v>1497</v>
      </c>
      <c r="F511" s="7271"/>
      <c r="G511" s="7271">
        <v>10140</v>
      </c>
      <c r="H511" s="7271"/>
      <c r="I511" s="7271"/>
      <c r="J511" s="7287"/>
      <c r="K511" s="1977">
        <f>K510-G511</f>
        <v>16544425</v>
      </c>
    </row>
    <row r="512" spans="1:11">
      <c r="A512" s="557"/>
      <c r="B512" s="7275"/>
      <c r="C512" s="555" t="s">
        <v>1494</v>
      </c>
      <c r="D512" s="7277" t="s">
        <v>38</v>
      </c>
      <c r="E512" s="7275"/>
      <c r="F512" s="7272"/>
      <c r="G512" s="7272"/>
      <c r="H512" s="7272"/>
      <c r="I512" s="7272"/>
      <c r="J512" s="7288"/>
      <c r="K512" s="1978"/>
    </row>
    <row r="513" spans="1:11">
      <c r="A513" s="2497"/>
      <c r="B513" s="7273"/>
      <c r="C513" s="532"/>
      <c r="D513" s="576"/>
      <c r="E513" s="582"/>
      <c r="F513" s="577"/>
      <c r="G513" s="577"/>
      <c r="H513" s="600"/>
      <c r="I513" s="577"/>
      <c r="J513" s="585">
        <v>1500</v>
      </c>
      <c r="K513" s="7297">
        <f>K511+J513</f>
        <v>16545925</v>
      </c>
    </row>
    <row r="514" spans="1:11">
      <c r="A514" s="557"/>
      <c r="B514" s="7274"/>
      <c r="C514" s="556" t="s">
        <v>781</v>
      </c>
      <c r="D514" s="7284" t="s">
        <v>1496</v>
      </c>
      <c r="E514" s="974" t="s">
        <v>1497</v>
      </c>
      <c r="F514" s="7271"/>
      <c r="G514" s="7271">
        <v>33540</v>
      </c>
      <c r="H514" s="7271"/>
      <c r="I514" s="7271"/>
      <c r="J514" s="7287"/>
      <c r="K514" s="1977">
        <f>K513-G514</f>
        <v>16512385</v>
      </c>
    </row>
    <row r="515" spans="1:11">
      <c r="A515" s="557"/>
      <c r="B515" s="7275"/>
      <c r="C515" s="555" t="s">
        <v>1495</v>
      </c>
      <c r="D515" s="7277" t="s">
        <v>38</v>
      </c>
      <c r="E515" s="7275"/>
      <c r="F515" s="7272"/>
      <c r="G515" s="7272"/>
      <c r="H515" s="7272"/>
      <c r="I515" s="7272"/>
      <c r="J515" s="7288"/>
      <c r="K515" s="1978"/>
    </row>
    <row r="516" spans="1:11">
      <c r="A516" s="2497"/>
      <c r="B516" s="7273"/>
      <c r="C516" s="529"/>
      <c r="D516" s="602"/>
      <c r="E516" s="605"/>
      <c r="F516" s="577"/>
      <c r="G516" s="577"/>
      <c r="H516" s="600"/>
      <c r="I516" s="577"/>
      <c r="J516" s="585">
        <v>1500</v>
      </c>
      <c r="K516" s="7297">
        <f>K514+J516</f>
        <v>16513885</v>
      </c>
    </row>
    <row r="517" spans="1:11">
      <c r="A517" s="557"/>
      <c r="B517" s="7274"/>
      <c r="C517" s="457" t="s">
        <v>781</v>
      </c>
      <c r="D517" s="7289" t="s">
        <v>1734</v>
      </c>
      <c r="E517" s="459" t="s">
        <v>1805</v>
      </c>
      <c r="F517" s="7271"/>
      <c r="G517" s="7271">
        <v>126640</v>
      </c>
      <c r="H517" s="7271"/>
      <c r="I517" s="7271"/>
      <c r="J517" s="7287"/>
      <c r="K517" s="2195">
        <f>K516-G517</f>
        <v>16387245</v>
      </c>
    </row>
    <row r="518" spans="1:11">
      <c r="A518" s="557"/>
      <c r="B518" s="7275"/>
      <c r="C518" s="461" t="s">
        <v>1733</v>
      </c>
      <c r="D518" s="7290" t="s">
        <v>1860</v>
      </c>
      <c r="E518" s="7283"/>
      <c r="F518" s="7272"/>
      <c r="G518" s="7272"/>
      <c r="H518" s="7272"/>
      <c r="I518" s="7272"/>
      <c r="J518" s="7288"/>
      <c r="K518" s="2195"/>
    </row>
    <row r="519" spans="1:11">
      <c r="A519" s="2497"/>
      <c r="B519" s="7273"/>
      <c r="C519" s="529"/>
      <c r="D519" s="602"/>
      <c r="E519" s="605"/>
      <c r="F519" s="577"/>
      <c r="G519" s="577"/>
      <c r="H519" s="600"/>
      <c r="I519" s="577"/>
      <c r="J519" s="604">
        <v>1500</v>
      </c>
      <c r="K519" s="7297">
        <f>K517+J519</f>
        <v>16388745</v>
      </c>
    </row>
    <row r="520" spans="1:11">
      <c r="A520" s="525"/>
      <c r="B520" s="7274"/>
      <c r="C520" s="474" t="s">
        <v>781</v>
      </c>
      <c r="D520" s="7276" t="s">
        <v>933</v>
      </c>
      <c r="E520" s="7274" t="s">
        <v>110</v>
      </c>
      <c r="F520" s="7271"/>
      <c r="G520" s="7271">
        <v>53140</v>
      </c>
      <c r="H520" s="7271"/>
      <c r="I520" s="7271"/>
      <c r="J520" s="7287"/>
      <c r="K520" s="1977">
        <f>K519-G520</f>
        <v>16335605</v>
      </c>
    </row>
    <row r="521" spans="1:11">
      <c r="A521" s="554"/>
      <c r="B521" s="7275"/>
      <c r="C521" s="461" t="s">
        <v>1241</v>
      </c>
      <c r="D521" s="7277" t="s">
        <v>598</v>
      </c>
      <c r="E521" s="7275"/>
      <c r="F521" s="7272"/>
      <c r="G521" s="7272"/>
      <c r="H521" s="7272"/>
      <c r="I521" s="7272"/>
      <c r="J521" s="7288"/>
      <c r="K521" s="1978"/>
    </row>
    <row r="522" spans="1:11">
      <c r="A522" s="2497"/>
      <c r="B522" s="7285"/>
      <c r="C522" s="532"/>
      <c r="D522" s="576"/>
      <c r="E522" s="582"/>
      <c r="F522" s="577"/>
      <c r="G522" s="577"/>
      <c r="H522" s="600"/>
      <c r="I522" s="577"/>
      <c r="J522" s="585">
        <v>1500</v>
      </c>
      <c r="K522" s="7297">
        <f>K520+J522</f>
        <v>16337105</v>
      </c>
    </row>
    <row r="523" spans="1:11">
      <c r="A523" s="525"/>
      <c r="B523" s="7274"/>
      <c r="C523" s="556" t="s">
        <v>781</v>
      </c>
      <c r="D523" s="7289" t="s">
        <v>312</v>
      </c>
      <c r="E523" s="7274" t="s">
        <v>310</v>
      </c>
      <c r="F523" s="7271"/>
      <c r="G523" s="7271">
        <v>15390</v>
      </c>
      <c r="H523" s="7271"/>
      <c r="I523" s="7271"/>
      <c r="J523" s="7287"/>
      <c r="K523" s="2195">
        <f>K522-G523</f>
        <v>16321715</v>
      </c>
    </row>
    <row r="524" spans="1:11">
      <c r="A524" s="557"/>
      <c r="B524" s="7275"/>
      <c r="C524" s="555" t="s">
        <v>1535</v>
      </c>
      <c r="D524" s="7290" t="s">
        <v>38</v>
      </c>
      <c r="E524" s="7283"/>
      <c r="F524" s="7272"/>
      <c r="G524" s="7272"/>
      <c r="H524" s="7272"/>
      <c r="I524" s="7272"/>
      <c r="J524" s="7288"/>
      <c r="K524" s="2195"/>
    </row>
    <row r="525" spans="1:11">
      <c r="A525" s="2497"/>
      <c r="B525" s="7273"/>
      <c r="C525" s="529"/>
      <c r="D525" s="602"/>
      <c r="E525" s="605"/>
      <c r="F525" s="577"/>
      <c r="G525" s="577"/>
      <c r="H525" s="600"/>
      <c r="I525" s="577"/>
      <c r="J525" s="585">
        <v>1500</v>
      </c>
      <c r="K525" s="7297">
        <f>K523+J525</f>
        <v>16323215</v>
      </c>
    </row>
    <row r="526" spans="1:11">
      <c r="A526" s="557"/>
      <c r="B526" s="7274"/>
      <c r="C526" s="517" t="s">
        <v>1716</v>
      </c>
      <c r="D526" s="7276" t="s">
        <v>1717</v>
      </c>
      <c r="E526" s="7274" t="s">
        <v>1423</v>
      </c>
      <c r="F526" s="7280"/>
      <c r="G526" s="7280">
        <v>64700</v>
      </c>
      <c r="H526" s="537"/>
      <c r="I526" s="1975"/>
      <c r="J526" s="595"/>
      <c r="K526" s="2195">
        <f>K525-G526</f>
        <v>16258515</v>
      </c>
    </row>
    <row r="527" spans="1:11">
      <c r="A527" s="557"/>
      <c r="B527" s="7275"/>
      <c r="C527" s="555" t="s">
        <v>2002</v>
      </c>
      <c r="D527" s="7277" t="s">
        <v>956</v>
      </c>
      <c r="E527" s="7275"/>
      <c r="F527" s="7281"/>
      <c r="G527" s="7281"/>
      <c r="H527" s="515"/>
      <c r="I527" s="1976"/>
      <c r="J527" s="595"/>
      <c r="K527" s="2195"/>
    </row>
    <row r="528" spans="1:11">
      <c r="A528" s="2497"/>
      <c r="B528" s="7275"/>
      <c r="C528" s="532"/>
      <c r="D528" s="576"/>
      <c r="E528" s="582"/>
      <c r="F528" s="577"/>
      <c r="G528" s="577"/>
      <c r="H528" s="600"/>
      <c r="I528" s="2034"/>
      <c r="J528" s="585">
        <v>750</v>
      </c>
      <c r="K528" s="7297">
        <f>K526+J528</f>
        <v>16259265</v>
      </c>
    </row>
    <row r="529" spans="1:11">
      <c r="A529" s="9515"/>
      <c r="B529" s="7274"/>
      <c r="C529" s="474" t="s">
        <v>781</v>
      </c>
      <c r="D529" s="7276" t="s">
        <v>199</v>
      </c>
      <c r="E529" s="7274" t="s">
        <v>201</v>
      </c>
      <c r="F529" s="7271"/>
      <c r="G529" s="7271">
        <v>55140</v>
      </c>
      <c r="H529" s="7271"/>
      <c r="I529" s="7271"/>
      <c r="J529" s="7287"/>
      <c r="K529" s="7293">
        <f>K528-G529</f>
        <v>16204125</v>
      </c>
    </row>
    <row r="530" spans="1:11">
      <c r="A530" s="9516"/>
      <c r="B530" s="7275"/>
      <c r="C530" s="477" t="s">
        <v>1243</v>
      </c>
      <c r="D530" s="7277" t="s">
        <v>200</v>
      </c>
      <c r="E530" s="7275"/>
      <c r="F530" s="7272"/>
      <c r="G530" s="7272"/>
      <c r="H530" s="7272"/>
      <c r="I530" s="7272"/>
      <c r="J530" s="7288"/>
      <c r="K530" s="7294"/>
    </row>
    <row r="531" spans="1:11">
      <c r="A531" s="554"/>
      <c r="B531" s="7273"/>
      <c r="C531" s="532"/>
      <c r="D531" s="576"/>
      <c r="E531" s="582"/>
      <c r="F531" s="577"/>
      <c r="G531" s="577"/>
      <c r="H531" s="600"/>
      <c r="I531" s="577"/>
      <c r="J531" s="604">
        <v>1500</v>
      </c>
      <c r="K531" s="7294">
        <f>K529+J531</f>
        <v>16205625</v>
      </c>
    </row>
    <row r="532" spans="1:11">
      <c r="A532" s="9515"/>
      <c r="B532" s="7274"/>
      <c r="C532" s="457" t="s">
        <v>781</v>
      </c>
      <c r="D532" s="7289" t="s">
        <v>943</v>
      </c>
      <c r="E532" s="459" t="s">
        <v>1231</v>
      </c>
      <c r="F532" s="7271"/>
      <c r="G532" s="7271">
        <v>205140</v>
      </c>
      <c r="H532" s="7271"/>
      <c r="I532" s="7271"/>
      <c r="J532" s="7287"/>
      <c r="K532" s="7293">
        <f>K531-G532</f>
        <v>16000485</v>
      </c>
    </row>
    <row r="533" spans="1:11">
      <c r="A533" s="9516"/>
      <c r="B533" s="7275"/>
      <c r="C533" s="461" t="s">
        <v>1181</v>
      </c>
      <c r="D533" s="7290" t="s">
        <v>598</v>
      </c>
      <c r="E533" s="7283"/>
      <c r="F533" s="7272"/>
      <c r="G533" s="7272"/>
      <c r="H533" s="7272"/>
      <c r="I533" s="7272"/>
      <c r="J533" s="7288"/>
      <c r="K533" s="7294"/>
    </row>
    <row r="534" spans="1:11">
      <c r="A534" s="554"/>
      <c r="B534" s="7273"/>
      <c r="C534" s="532"/>
      <c r="D534" s="576"/>
      <c r="E534" s="582"/>
      <c r="F534" s="577"/>
      <c r="G534" s="577"/>
      <c r="H534" s="600"/>
      <c r="I534" s="577"/>
      <c r="J534" s="604">
        <v>1500</v>
      </c>
      <c r="K534" s="7295">
        <f>K532+J534</f>
        <v>16001985</v>
      </c>
    </row>
    <row r="535" spans="1:11">
      <c r="A535" s="9515"/>
      <c r="B535" s="7274"/>
      <c r="C535" s="457" t="s">
        <v>781</v>
      </c>
      <c r="D535" s="7289" t="s">
        <v>1246</v>
      </c>
      <c r="E535" s="459" t="s">
        <v>1248</v>
      </c>
      <c r="F535" s="7271"/>
      <c r="G535" s="7271">
        <v>242140</v>
      </c>
      <c r="H535" s="7271"/>
      <c r="I535" s="7271"/>
      <c r="J535" s="7287"/>
      <c r="K535" s="7293">
        <f>K534-G535</f>
        <v>15759845</v>
      </c>
    </row>
    <row r="536" spans="1:11">
      <c r="A536" s="9516"/>
      <c r="B536" s="7275"/>
      <c r="C536" s="461" t="s">
        <v>1245</v>
      </c>
      <c r="D536" s="7290" t="s">
        <v>1247</v>
      </c>
      <c r="E536" s="7283"/>
      <c r="F536" s="7272"/>
      <c r="G536" s="7272"/>
      <c r="H536" s="7272"/>
      <c r="I536" s="7272"/>
      <c r="J536" s="7288"/>
      <c r="K536" s="7294"/>
    </row>
    <row r="537" spans="1:11">
      <c r="A537" s="554"/>
      <c r="B537" s="7274"/>
      <c r="C537" s="529"/>
      <c r="D537" s="602"/>
      <c r="E537" s="605"/>
      <c r="F537" s="577"/>
      <c r="G537" s="577"/>
      <c r="H537" s="600"/>
      <c r="I537" s="577"/>
      <c r="J537" s="585">
        <v>1500</v>
      </c>
      <c r="K537" s="7294">
        <f>K535+J537</f>
        <v>15761345</v>
      </c>
    </row>
    <row r="538" spans="1:11">
      <c r="A538" s="9515"/>
      <c r="B538" s="7274"/>
      <c r="C538" s="556" t="s">
        <v>781</v>
      </c>
      <c r="D538" s="7276" t="s">
        <v>2266</v>
      </c>
      <c r="E538" s="7298" t="s">
        <v>1322</v>
      </c>
      <c r="F538" s="7271"/>
      <c r="G538" s="7271">
        <v>22140</v>
      </c>
      <c r="H538" s="7271"/>
      <c r="I538" s="7271"/>
      <c r="J538" s="7287"/>
      <c r="K538" s="7293">
        <f>K537-G538</f>
        <v>15739205</v>
      </c>
    </row>
    <row r="539" spans="1:11">
      <c r="A539" s="9516"/>
      <c r="B539" s="7275"/>
      <c r="C539" s="555" t="s">
        <v>1306</v>
      </c>
      <c r="D539" s="7277" t="s">
        <v>1176</v>
      </c>
      <c r="E539" s="7275"/>
      <c r="F539" s="7272"/>
      <c r="G539" s="7272"/>
      <c r="H539" s="7272"/>
      <c r="I539" s="7272"/>
      <c r="J539" s="7288"/>
      <c r="K539" s="7294"/>
    </row>
    <row r="540" spans="1:11">
      <c r="A540" s="554"/>
      <c r="B540" s="7273"/>
      <c r="C540" s="529"/>
      <c r="D540" s="602"/>
      <c r="E540" s="605"/>
      <c r="F540" s="577"/>
      <c r="G540" s="577"/>
      <c r="H540" s="600"/>
      <c r="I540" s="577"/>
      <c r="J540" s="585">
        <v>1500</v>
      </c>
      <c r="K540" s="7294">
        <f>K538+J540</f>
        <v>15740705</v>
      </c>
    </row>
    <row r="541" spans="1:11">
      <c r="A541" s="557"/>
      <c r="B541" s="7274"/>
      <c r="C541" s="5276" t="s">
        <v>864</v>
      </c>
      <c r="D541" s="7276" t="s">
        <v>743</v>
      </c>
      <c r="E541" s="7274" t="s">
        <v>1177</v>
      </c>
      <c r="F541" s="7271"/>
      <c r="G541" s="7280">
        <v>102500</v>
      </c>
      <c r="H541" s="7271"/>
      <c r="I541" s="7271"/>
      <c r="J541" s="7287"/>
      <c r="K541" s="7296">
        <f>K540-G541</f>
        <v>15638205</v>
      </c>
    </row>
    <row r="542" spans="1:11">
      <c r="A542" s="557"/>
      <c r="B542" s="7274"/>
      <c r="C542" s="1542" t="s">
        <v>1028</v>
      </c>
      <c r="D542" s="7277" t="s">
        <v>46</v>
      </c>
      <c r="E542" s="7275"/>
      <c r="F542" s="7272"/>
      <c r="G542" s="7281"/>
      <c r="H542" s="7272"/>
      <c r="I542" s="7272"/>
      <c r="J542" s="7288"/>
      <c r="K542" s="7296"/>
    </row>
    <row r="543" spans="1:11">
      <c r="A543" s="557"/>
      <c r="B543" s="7274"/>
      <c r="C543" s="532"/>
      <c r="D543" s="576"/>
      <c r="E543" s="582"/>
      <c r="F543" s="577"/>
      <c r="G543" s="577"/>
      <c r="H543" s="600"/>
      <c r="I543" s="577"/>
      <c r="J543" s="604">
        <v>1800</v>
      </c>
      <c r="K543" s="7296">
        <f>K541+J543</f>
        <v>15640005</v>
      </c>
    </row>
    <row r="544" spans="1:11">
      <c r="A544" s="9515"/>
      <c r="B544" s="7274"/>
      <c r="C544" s="556" t="s">
        <v>781</v>
      </c>
      <c r="D544" s="7276" t="s">
        <v>743</v>
      </c>
      <c r="E544" s="7274" t="s">
        <v>1177</v>
      </c>
      <c r="F544" s="7271"/>
      <c r="G544" s="7271">
        <v>18390</v>
      </c>
      <c r="H544" s="7271"/>
      <c r="I544" s="7271"/>
      <c r="J544" s="7287"/>
      <c r="K544" s="7293">
        <f>K543-G544</f>
        <v>15621615</v>
      </c>
    </row>
    <row r="545" spans="1:11">
      <c r="A545" s="9516"/>
      <c r="B545" s="7285"/>
      <c r="C545" s="555" t="s">
        <v>1175</v>
      </c>
      <c r="D545" s="7277" t="s">
        <v>1176</v>
      </c>
      <c r="E545" s="7275"/>
      <c r="F545" s="7272"/>
      <c r="G545" s="7272"/>
      <c r="H545" s="7272"/>
      <c r="I545" s="7272"/>
      <c r="J545" s="7288"/>
      <c r="K545" s="7294"/>
    </row>
    <row r="546" spans="1:11">
      <c r="A546" s="554"/>
      <c r="B546" s="7273"/>
      <c r="C546" s="529"/>
      <c r="D546" s="602"/>
      <c r="E546" s="605"/>
      <c r="F546" s="577"/>
      <c r="G546" s="577"/>
      <c r="H546" s="600"/>
      <c r="I546" s="577"/>
      <c r="J546" s="585">
        <v>1500</v>
      </c>
      <c r="K546" s="7295">
        <f>K544+J546</f>
        <v>15623115</v>
      </c>
    </row>
    <row r="547" spans="1:11">
      <c r="A547" s="557"/>
      <c r="B547" s="7274"/>
      <c r="C547" s="474" t="s">
        <v>1920</v>
      </c>
      <c r="D547" s="485" t="s">
        <v>1887</v>
      </c>
      <c r="E547" s="7274" t="s">
        <v>1888</v>
      </c>
      <c r="F547" s="7286"/>
      <c r="G547" s="7271">
        <v>85140</v>
      </c>
      <c r="H547" s="7271"/>
      <c r="I547" s="7271"/>
      <c r="J547" s="7287"/>
      <c r="K547" s="7293">
        <f>K546-G547</f>
        <v>15537975</v>
      </c>
    </row>
    <row r="548" spans="1:11">
      <c r="A548" s="557"/>
      <c r="B548" s="7275"/>
      <c r="C548" s="477" t="s">
        <v>1922</v>
      </c>
      <c r="D548" s="486" t="s">
        <v>1819</v>
      </c>
      <c r="E548" s="7275"/>
      <c r="F548" s="7272"/>
      <c r="G548" s="7272"/>
      <c r="H548" s="7272"/>
      <c r="I548" s="7272"/>
      <c r="J548" s="7288"/>
      <c r="K548" s="7294"/>
    </row>
    <row r="549" spans="1:11">
      <c r="A549" s="514"/>
      <c r="B549" s="7273"/>
      <c r="C549" s="891"/>
      <c r="D549" s="891"/>
      <c r="E549" s="891"/>
      <c r="F549" s="586"/>
      <c r="G549" s="588"/>
      <c r="H549" s="600"/>
      <c r="I549" s="577"/>
      <c r="J549" s="604">
        <v>1500</v>
      </c>
      <c r="K549" s="7294">
        <f>K547+J549</f>
        <v>15539475</v>
      </c>
    </row>
    <row r="550" spans="1:11">
      <c r="A550" s="557"/>
      <c r="B550" s="7274"/>
      <c r="C550" s="474" t="s">
        <v>1921</v>
      </c>
      <c r="D550" s="485" t="s">
        <v>1887</v>
      </c>
      <c r="E550" s="7274" t="s">
        <v>1888</v>
      </c>
      <c r="F550" s="7271"/>
      <c r="G550" s="7271">
        <v>39940</v>
      </c>
      <c r="H550" s="7291"/>
      <c r="I550" s="7271"/>
      <c r="J550" s="7287"/>
      <c r="K550" s="1368">
        <f>K549-G550</f>
        <v>15499535</v>
      </c>
    </row>
    <row r="551" spans="1:11">
      <c r="A551" s="557"/>
      <c r="B551" s="7275"/>
      <c r="C551" s="477" t="s">
        <v>1923</v>
      </c>
      <c r="D551" s="486" t="s">
        <v>1819</v>
      </c>
      <c r="E551" s="7275"/>
      <c r="F551" s="7272"/>
      <c r="G551" s="7272"/>
      <c r="H551" s="7292"/>
      <c r="I551" s="7272"/>
      <c r="J551" s="7288"/>
      <c r="K551" s="1368"/>
    </row>
    <row r="552" spans="1:11">
      <c r="A552" s="514"/>
      <c r="B552" s="7274"/>
      <c r="C552" s="529"/>
      <c r="D552" s="602"/>
      <c r="E552" s="605"/>
      <c r="F552" s="577"/>
      <c r="G552" s="577"/>
      <c r="H552" s="600"/>
      <c r="I552" s="577"/>
      <c r="J552" s="604">
        <v>1500</v>
      </c>
      <c r="K552" s="1250">
        <f>K550+J552</f>
        <v>15501035</v>
      </c>
    </row>
    <row r="553" spans="1:11">
      <c r="A553" s="557"/>
      <c r="B553" s="7274"/>
      <c r="C553" s="457" t="s">
        <v>781</v>
      </c>
      <c r="D553" s="7276" t="s">
        <v>1959</v>
      </c>
      <c r="E553" s="1136" t="s">
        <v>1961</v>
      </c>
      <c r="F553" s="7271"/>
      <c r="G553" s="7271">
        <v>88140</v>
      </c>
      <c r="H553" s="537"/>
      <c r="I553" s="7271"/>
      <c r="J553" s="595"/>
      <c r="K553" s="1368">
        <f>K552-G553</f>
        <v>15412895</v>
      </c>
    </row>
    <row r="554" spans="1:11">
      <c r="A554" s="557"/>
      <c r="B554" s="7275"/>
      <c r="C554" s="461" t="s">
        <v>2257</v>
      </c>
      <c r="D554" s="7277" t="s">
        <v>1960</v>
      </c>
      <c r="E554" s="7282"/>
      <c r="F554" s="7272"/>
      <c r="G554" s="7272"/>
      <c r="H554" s="515"/>
      <c r="I554" s="7272"/>
      <c r="J554" s="595"/>
      <c r="K554" s="1368"/>
    </row>
    <row r="555" spans="1:11">
      <c r="A555" s="514"/>
      <c r="B555" s="7285"/>
      <c r="C555" s="532"/>
      <c r="D555" s="576"/>
      <c r="E555" s="582"/>
      <c r="F555" s="577"/>
      <c r="G555" s="577"/>
      <c r="H555" s="600"/>
      <c r="I555" s="577"/>
      <c r="J555" s="585">
        <v>1500</v>
      </c>
      <c r="K555" s="1250">
        <f>K553+J555</f>
        <v>15414395</v>
      </c>
    </row>
    <row r="556" spans="1:11">
      <c r="A556" s="557"/>
      <c r="B556" s="7274"/>
      <c r="C556" s="457" t="s">
        <v>781</v>
      </c>
      <c r="D556" s="7276" t="s">
        <v>1959</v>
      </c>
      <c r="E556" s="1136" t="s">
        <v>1961</v>
      </c>
      <c r="F556" s="7271"/>
      <c r="G556" s="7271">
        <v>10390</v>
      </c>
      <c r="H556" s="537"/>
      <c r="I556" s="7271"/>
      <c r="J556" s="595"/>
      <c r="K556" s="1368">
        <f>K555-G556</f>
        <v>15404005</v>
      </c>
    </row>
    <row r="557" spans="1:11">
      <c r="A557" s="557"/>
      <c r="B557" s="7275"/>
      <c r="C557" s="461" t="s">
        <v>2258</v>
      </c>
      <c r="D557" s="7277" t="s">
        <v>1960</v>
      </c>
      <c r="E557" s="7282"/>
      <c r="F557" s="7272"/>
      <c r="G557" s="7272"/>
      <c r="H557" s="515"/>
      <c r="I557" s="7272"/>
      <c r="J557" s="595"/>
      <c r="K557" s="1368"/>
    </row>
    <row r="558" spans="1:11">
      <c r="A558" s="514"/>
      <c r="B558" s="7285"/>
      <c r="C558" s="532"/>
      <c r="D558" s="576"/>
      <c r="E558" s="582"/>
      <c r="F558" s="577"/>
      <c r="G558" s="577"/>
      <c r="H558" s="600"/>
      <c r="I558" s="577"/>
      <c r="J558" s="585">
        <v>1500</v>
      </c>
      <c r="K558" s="1250">
        <f>K556+J558</f>
        <v>15405505</v>
      </c>
    </row>
    <row r="559" spans="1:11">
      <c r="A559" s="557"/>
      <c r="B559" s="7274"/>
      <c r="C559" s="545" t="s">
        <v>781</v>
      </c>
      <c r="D559" s="7276" t="s">
        <v>113</v>
      </c>
      <c r="E559" s="7274" t="s">
        <v>114</v>
      </c>
      <c r="F559" s="7271"/>
      <c r="G559" s="7271"/>
      <c r="H559" s="7271"/>
      <c r="I559" s="7271">
        <v>105140</v>
      </c>
      <c r="J559" s="7287"/>
      <c r="K559" s="1368">
        <f>K558-I559</f>
        <v>15300365</v>
      </c>
    </row>
    <row r="560" spans="1:11">
      <c r="A560" s="557"/>
      <c r="B560" s="7275"/>
      <c r="C560" s="538" t="s">
        <v>1420</v>
      </c>
      <c r="D560" s="7277" t="s">
        <v>46</v>
      </c>
      <c r="E560" s="7275"/>
      <c r="F560" s="7272"/>
      <c r="G560" s="7272"/>
      <c r="H560" s="7272"/>
      <c r="I560" s="7272"/>
      <c r="J560" s="7288"/>
      <c r="K560" s="1368"/>
    </row>
    <row r="561" spans="1:11">
      <c r="A561" s="514"/>
      <c r="B561" s="7285"/>
      <c r="C561" s="529"/>
      <c r="D561" s="602"/>
      <c r="E561" s="605"/>
      <c r="F561" s="577"/>
      <c r="G561" s="577"/>
      <c r="H561" s="600"/>
      <c r="I561" s="577"/>
      <c r="J561" s="585">
        <v>1500</v>
      </c>
      <c r="K561" s="1250">
        <f>K559+J561</f>
        <v>15301865</v>
      </c>
    </row>
    <row r="562" spans="1:11">
      <c r="A562" s="557"/>
      <c r="B562" s="7274"/>
      <c r="C562" s="545" t="s">
        <v>781</v>
      </c>
      <c r="D562" s="7276" t="s">
        <v>2174</v>
      </c>
      <c r="E562" s="974" t="s">
        <v>2175</v>
      </c>
      <c r="F562" s="7271"/>
      <c r="G562" s="7271">
        <v>31340</v>
      </c>
      <c r="H562" s="7271"/>
      <c r="I562" s="7271"/>
      <c r="J562" s="7287"/>
      <c r="K562" s="1368">
        <f>K561-G562</f>
        <v>15270525</v>
      </c>
    </row>
    <row r="563" spans="1:11">
      <c r="A563" s="557"/>
      <c r="B563" s="7275"/>
      <c r="C563" s="538" t="s">
        <v>2470</v>
      </c>
      <c r="D563" s="7277" t="s">
        <v>1819</v>
      </c>
      <c r="E563" s="7275"/>
      <c r="F563" s="7272"/>
      <c r="G563" s="7272"/>
      <c r="H563" s="7272"/>
      <c r="I563" s="7272"/>
      <c r="J563" s="7288"/>
      <c r="K563" s="1368"/>
    </row>
    <row r="564" spans="1:11">
      <c r="A564" s="514"/>
      <c r="B564" s="7285"/>
      <c r="C564" s="529"/>
      <c r="D564" s="602"/>
      <c r="E564" s="605"/>
      <c r="F564" s="577"/>
      <c r="G564" s="577"/>
      <c r="H564" s="600"/>
      <c r="I564" s="577"/>
      <c r="J564" s="585">
        <v>1500</v>
      </c>
      <c r="K564" s="1250">
        <f>K562+J564</f>
        <v>15272025</v>
      </c>
    </row>
    <row r="565" spans="1:11">
      <c r="A565" s="557"/>
      <c r="B565" s="7107"/>
      <c r="C565" s="556" t="s">
        <v>781</v>
      </c>
      <c r="D565" s="7276" t="s">
        <v>2472</v>
      </c>
      <c r="E565" s="1136" t="s">
        <v>2475</v>
      </c>
      <c r="F565" s="7271"/>
      <c r="G565" s="7271">
        <v>94890</v>
      </c>
      <c r="H565" s="537"/>
      <c r="I565" s="7271"/>
      <c r="J565" s="595"/>
      <c r="K565" s="1368">
        <f>K564-G565</f>
        <v>15177135</v>
      </c>
    </row>
    <row r="566" spans="1:11">
      <c r="A566" s="557"/>
      <c r="B566" s="7108"/>
      <c r="C566" s="555" t="s">
        <v>2471</v>
      </c>
      <c r="D566" s="7277" t="s">
        <v>2476</v>
      </c>
      <c r="E566" s="7282"/>
      <c r="F566" s="7272"/>
      <c r="G566" s="7272"/>
      <c r="H566" s="515"/>
      <c r="I566" s="7272"/>
      <c r="J566" s="595"/>
      <c r="K566" s="1368"/>
    </row>
    <row r="567" spans="1:11">
      <c r="A567" s="514"/>
      <c r="B567" s="7114"/>
      <c r="C567" s="532"/>
      <c r="D567" s="576"/>
      <c r="E567" s="582"/>
      <c r="F567" s="577"/>
      <c r="G567" s="577"/>
      <c r="H567" s="600"/>
      <c r="I567" s="577"/>
      <c r="J567" s="585">
        <v>1500</v>
      </c>
      <c r="K567" s="1250">
        <f>K565+J567</f>
        <v>15178635</v>
      </c>
    </row>
    <row r="568" spans="1:11">
      <c r="A568" s="557"/>
      <c r="B568" s="7128"/>
      <c r="C568" s="545" t="s">
        <v>864</v>
      </c>
      <c r="D568" s="7284" t="s">
        <v>1745</v>
      </c>
      <c r="E568" s="974" t="s">
        <v>1746</v>
      </c>
      <c r="F568" s="7271"/>
      <c r="G568" s="7271">
        <v>102500</v>
      </c>
      <c r="H568" s="537"/>
      <c r="I568" s="9492"/>
      <c r="J568" s="595"/>
      <c r="K568" s="1368">
        <f>K567-G568</f>
        <v>15076135</v>
      </c>
    </row>
    <row r="569" spans="1:11">
      <c r="A569" s="557"/>
      <c r="B569" s="7128"/>
      <c r="C569" s="538" t="s">
        <v>1501</v>
      </c>
      <c r="D569" s="7277" t="s">
        <v>38</v>
      </c>
      <c r="E569" s="7275"/>
      <c r="F569" s="7272"/>
      <c r="G569" s="7272"/>
      <c r="H569" s="515"/>
      <c r="I569" s="9493"/>
      <c r="J569" s="559"/>
      <c r="K569" s="1368"/>
    </row>
    <row r="570" spans="1:11">
      <c r="A570" s="514"/>
      <c r="B570" s="7114"/>
      <c r="C570" s="532"/>
      <c r="D570" s="576"/>
      <c r="E570" s="582"/>
      <c r="F570" s="577"/>
      <c r="G570" s="577"/>
      <c r="H570" s="600"/>
      <c r="I570" s="577"/>
      <c r="J570" s="604">
        <v>1800</v>
      </c>
      <c r="K570" s="1250">
        <f>K568+J570</f>
        <v>15077935</v>
      </c>
    </row>
    <row r="571" spans="1:11">
      <c r="A571" s="557"/>
      <c r="B571" s="7128"/>
      <c r="C571" s="517" t="s">
        <v>952</v>
      </c>
      <c r="D571" s="7276" t="s">
        <v>1862</v>
      </c>
      <c r="E571" s="7278" t="s">
        <v>1863</v>
      </c>
      <c r="F571" s="7271"/>
      <c r="G571" s="7280">
        <v>52500</v>
      </c>
      <c r="H571" s="7271"/>
      <c r="I571" s="7271"/>
      <c r="J571" s="7287"/>
      <c r="K571" s="7141">
        <f>K570-G571</f>
        <v>15025435</v>
      </c>
    </row>
    <row r="572" spans="1:11">
      <c r="A572" s="557"/>
      <c r="B572" s="7128"/>
      <c r="C572" s="555" t="s">
        <v>1861</v>
      </c>
      <c r="D572" s="7277" t="s">
        <v>1819</v>
      </c>
      <c r="E572" s="7279"/>
      <c r="F572" s="7272"/>
      <c r="G572" s="7281"/>
      <c r="H572" s="7272"/>
      <c r="I572" s="7272"/>
      <c r="J572" s="7288"/>
      <c r="K572" s="1368"/>
    </row>
    <row r="573" spans="1:11">
      <c r="A573" s="514"/>
      <c r="B573" s="7114"/>
      <c r="C573" s="532"/>
      <c r="D573" s="576"/>
      <c r="E573" s="582"/>
      <c r="F573" s="577"/>
      <c r="G573" s="577"/>
      <c r="H573" s="600"/>
      <c r="I573" s="577"/>
      <c r="J573" s="604">
        <v>1800</v>
      </c>
      <c r="K573" s="1250">
        <f>K571+J573</f>
        <v>15027235</v>
      </c>
    </row>
    <row r="574" spans="1:11">
      <c r="A574" s="557"/>
      <c r="B574" s="7128"/>
      <c r="C574" s="556" t="s">
        <v>1710</v>
      </c>
      <c r="D574" s="7276" t="s">
        <v>2495</v>
      </c>
      <c r="E574" s="1136"/>
      <c r="F574" s="7271"/>
      <c r="G574" s="7280"/>
      <c r="H574" s="7271"/>
      <c r="I574" s="7271">
        <v>603640</v>
      </c>
      <c r="J574" s="7287"/>
      <c r="K574" s="1368">
        <f>K573-I574</f>
        <v>14423595</v>
      </c>
    </row>
    <row r="575" spans="1:11">
      <c r="A575" s="557"/>
      <c r="B575" s="7128"/>
      <c r="C575" s="555" t="s">
        <v>2517</v>
      </c>
      <c r="D575" s="7277"/>
      <c r="E575" s="7282"/>
      <c r="F575" s="7272"/>
      <c r="G575" s="7281"/>
      <c r="H575" s="7272"/>
      <c r="I575" s="7272"/>
      <c r="J575" s="7288"/>
      <c r="K575" s="1368"/>
    </row>
    <row r="576" spans="1:11">
      <c r="A576" s="514"/>
      <c r="B576" s="7114"/>
      <c r="C576" s="532"/>
      <c r="D576" s="576"/>
      <c r="E576" s="582"/>
      <c r="F576" s="577"/>
      <c r="G576" s="577"/>
      <c r="H576" s="600"/>
      <c r="I576" s="577"/>
      <c r="J576" s="604">
        <v>1500</v>
      </c>
      <c r="K576" s="1250">
        <f>K574+J576</f>
        <v>14425095</v>
      </c>
    </row>
    <row r="577" spans="1:11">
      <c r="A577" s="557"/>
      <c r="B577" s="7128" t="s">
        <v>2518</v>
      </c>
      <c r="C577" s="556" t="s">
        <v>1710</v>
      </c>
      <c r="D577" s="7299" t="s">
        <v>2495</v>
      </c>
      <c r="E577" s="1136"/>
      <c r="F577" s="7301"/>
      <c r="G577" s="7303"/>
      <c r="H577" s="7301"/>
      <c r="I577" s="7301">
        <v>88140</v>
      </c>
      <c r="J577" s="7306"/>
      <c r="K577" s="1368">
        <f>K576-I577</f>
        <v>14336955</v>
      </c>
    </row>
    <row r="578" spans="1:11">
      <c r="A578" s="557"/>
      <c r="B578" s="7128"/>
      <c r="C578" s="555" t="s">
        <v>2519</v>
      </c>
      <c r="D578" s="7300"/>
      <c r="E578" s="7305"/>
      <c r="F578" s="7302"/>
      <c r="G578" s="7304"/>
      <c r="H578" s="7302"/>
      <c r="I578" s="7302"/>
      <c r="J578" s="7307"/>
      <c r="K578" s="1368"/>
    </row>
    <row r="579" spans="1:11">
      <c r="A579" s="514"/>
      <c r="B579" s="7114"/>
      <c r="C579" s="532"/>
      <c r="D579" s="576"/>
      <c r="E579" s="582"/>
      <c r="F579" s="577"/>
      <c r="G579" s="577"/>
      <c r="H579" s="600"/>
      <c r="I579" s="577"/>
      <c r="J579" s="604">
        <v>1500</v>
      </c>
      <c r="K579" s="1250">
        <f>K577+J579</f>
        <v>14338455</v>
      </c>
    </row>
    <row r="580" spans="1:11">
      <c r="A580" s="557"/>
      <c r="B580" s="7107"/>
      <c r="C580" s="556" t="s">
        <v>1710</v>
      </c>
      <c r="D580" s="7299" t="s">
        <v>2495</v>
      </c>
      <c r="E580" s="1136"/>
      <c r="F580" s="7301"/>
      <c r="G580" s="7303"/>
      <c r="H580" s="7301"/>
      <c r="I580" s="7301">
        <v>88140</v>
      </c>
      <c r="J580" s="7306"/>
      <c r="K580" s="1368">
        <f>K579-I580</f>
        <v>14250315</v>
      </c>
    </row>
    <row r="581" spans="1:11">
      <c r="A581" s="557"/>
      <c r="B581" s="7107"/>
      <c r="C581" s="555" t="s">
        <v>2520</v>
      </c>
      <c r="D581" s="7300"/>
      <c r="E581" s="7305"/>
      <c r="F581" s="7302"/>
      <c r="G581" s="7304"/>
      <c r="H581" s="7302"/>
      <c r="I581" s="7302"/>
      <c r="J581" s="7307"/>
      <c r="K581" s="1368"/>
    </row>
    <row r="582" spans="1:11">
      <c r="A582" s="514"/>
      <c r="B582" s="7107"/>
      <c r="C582" s="532"/>
      <c r="D582" s="576"/>
      <c r="E582" s="582"/>
      <c r="F582" s="577"/>
      <c r="G582" s="577"/>
      <c r="H582" s="600"/>
      <c r="I582" s="577"/>
      <c r="J582" s="604">
        <v>1500</v>
      </c>
      <c r="K582" s="1250">
        <f>K580+J582</f>
        <v>14251815</v>
      </c>
    </row>
    <row r="583" spans="1:11">
      <c r="A583" s="557"/>
      <c r="B583" s="7107"/>
      <c r="C583" s="556" t="s">
        <v>1710</v>
      </c>
      <c r="D583" s="7105" t="s">
        <v>2523</v>
      </c>
      <c r="E583" s="7107" t="s">
        <v>2522</v>
      </c>
      <c r="F583" s="7109"/>
      <c r="G583" s="7109">
        <v>55390</v>
      </c>
      <c r="H583" s="7109"/>
      <c r="I583" s="7109"/>
      <c r="J583" s="7124"/>
      <c r="K583" s="1368">
        <f>K582-G583</f>
        <v>14196425</v>
      </c>
    </row>
    <row r="584" spans="1:11">
      <c r="A584" s="557"/>
      <c r="B584" s="7108"/>
      <c r="C584" s="555" t="s">
        <v>2527</v>
      </c>
      <c r="D584" s="7106" t="s">
        <v>2521</v>
      </c>
      <c r="E584" s="7108"/>
      <c r="F584" s="7110"/>
      <c r="G584" s="7110"/>
      <c r="H584" s="7110"/>
      <c r="I584" s="7110"/>
      <c r="J584" s="7125"/>
      <c r="K584" s="1368"/>
    </row>
    <row r="585" spans="1:11">
      <c r="A585" s="514"/>
      <c r="B585" s="7128"/>
      <c r="C585" s="532"/>
      <c r="D585" s="576"/>
      <c r="E585" s="582"/>
      <c r="F585" s="577"/>
      <c r="G585" s="577"/>
      <c r="H585" s="600"/>
      <c r="I585" s="577"/>
      <c r="J585" s="604">
        <v>1500</v>
      </c>
      <c r="K585" s="1250">
        <f>K583+J585</f>
        <v>14197925</v>
      </c>
    </row>
    <row r="586" spans="1:11">
      <c r="A586" s="557"/>
      <c r="B586" s="7107"/>
      <c r="C586" s="665" t="s">
        <v>815</v>
      </c>
      <c r="D586" s="7317"/>
      <c r="E586" s="7318"/>
      <c r="F586" s="7319"/>
      <c r="G586" s="7308"/>
      <c r="H586" s="1975"/>
      <c r="I586" s="1975">
        <v>141951</v>
      </c>
      <c r="J586" s="595"/>
      <c r="K586" s="1368">
        <f>K585-I586</f>
        <v>14055974</v>
      </c>
    </row>
    <row r="587" spans="1:11">
      <c r="A587" s="557"/>
      <c r="B587" s="7108"/>
      <c r="C587" s="538" t="s">
        <v>2524</v>
      </c>
      <c r="D587" s="7313"/>
      <c r="E587" s="7311"/>
      <c r="F587" s="7309"/>
      <c r="G587" s="7309"/>
      <c r="H587" s="1976"/>
      <c r="I587" s="1976"/>
      <c r="J587" s="595"/>
      <c r="K587" s="1368"/>
    </row>
    <row r="588" spans="1:11">
      <c r="A588" s="514"/>
      <c r="B588" s="7128"/>
      <c r="C588" s="528"/>
      <c r="D588" s="576"/>
      <c r="E588" s="582"/>
      <c r="F588" s="577"/>
      <c r="G588" s="577"/>
      <c r="H588" s="2034"/>
      <c r="I588" s="2034"/>
      <c r="J588" s="585">
        <v>1800</v>
      </c>
      <c r="K588" s="1250">
        <f>K586+J588</f>
        <v>14057774</v>
      </c>
    </row>
    <row r="589" spans="1:11">
      <c r="A589" s="557"/>
      <c r="B589" s="7107"/>
      <c r="C589" s="499" t="s">
        <v>781</v>
      </c>
      <c r="D589" s="7317"/>
      <c r="E589" s="7318"/>
      <c r="F589" s="7314"/>
      <c r="G589" s="7314"/>
      <c r="H589" s="1975"/>
      <c r="I589" s="1975">
        <v>56890</v>
      </c>
      <c r="J589" s="595"/>
      <c r="K589" s="1368">
        <f>K588-I589</f>
        <v>14000884</v>
      </c>
    </row>
    <row r="590" spans="1:11">
      <c r="A590" s="557"/>
      <c r="B590" s="7108"/>
      <c r="C590" s="477" t="s">
        <v>2525</v>
      </c>
      <c r="D590" s="7313"/>
      <c r="E590" s="7311"/>
      <c r="F590" s="7315"/>
      <c r="G590" s="7315"/>
      <c r="H590" s="1976"/>
      <c r="I590" s="1976"/>
      <c r="J590" s="595"/>
      <c r="K590" s="1368"/>
    </row>
    <row r="591" spans="1:11">
      <c r="A591" s="2497"/>
      <c r="B591" s="7114"/>
      <c r="C591" s="532"/>
      <c r="D591" s="576"/>
      <c r="E591" s="582"/>
      <c r="F591" s="577"/>
      <c r="G591" s="577"/>
      <c r="H591" s="2034"/>
      <c r="I591" s="2034"/>
      <c r="J591" s="585">
        <v>1500</v>
      </c>
      <c r="K591" s="1250">
        <f>K589+J591</f>
        <v>14002384</v>
      </c>
    </row>
    <row r="592" spans="1:11">
      <c r="A592" s="557"/>
      <c r="B592" s="7128"/>
      <c r="C592" s="556" t="s">
        <v>1710</v>
      </c>
      <c r="D592" s="7312" t="s">
        <v>2231</v>
      </c>
      <c r="E592" s="1136"/>
      <c r="F592" s="7308"/>
      <c r="G592" s="7314"/>
      <c r="H592" s="7308"/>
      <c r="I592" s="7308">
        <v>28390</v>
      </c>
      <c r="J592" s="7320"/>
      <c r="K592" s="1368">
        <f>K591-I592</f>
        <v>13973994</v>
      </c>
    </row>
    <row r="593" spans="1:11">
      <c r="A593" s="557"/>
      <c r="B593" s="7128"/>
      <c r="C593" s="555" t="s">
        <v>2170</v>
      </c>
      <c r="D593" s="7313"/>
      <c r="E593" s="7316"/>
      <c r="F593" s="7309"/>
      <c r="G593" s="7315"/>
      <c r="H593" s="7309"/>
      <c r="I593" s="7309"/>
      <c r="J593" s="7321"/>
      <c r="K593" s="1368"/>
    </row>
    <row r="594" spans="1:11">
      <c r="A594" s="2497"/>
      <c r="B594" s="7114"/>
      <c r="C594" s="532"/>
      <c r="D594" s="576"/>
      <c r="E594" s="582"/>
      <c r="F594" s="577"/>
      <c r="G594" s="577"/>
      <c r="H594" s="600"/>
      <c r="I594" s="577"/>
      <c r="J594" s="604">
        <v>1500</v>
      </c>
      <c r="K594" s="1250">
        <f>K592+J594</f>
        <v>13975494</v>
      </c>
    </row>
    <row r="595" spans="1:11">
      <c r="A595" s="557"/>
      <c r="B595" s="7128"/>
      <c r="C595" s="556" t="s">
        <v>880</v>
      </c>
      <c r="D595" s="7312" t="s">
        <v>1312</v>
      </c>
      <c r="E595" s="7310" t="s">
        <v>1326</v>
      </c>
      <c r="F595" s="7308"/>
      <c r="G595" s="7314">
        <v>1002500</v>
      </c>
      <c r="H595" s="534"/>
      <c r="I595" s="7308"/>
      <c r="J595" s="595"/>
      <c r="K595" s="1368">
        <f>K594-G595</f>
        <v>12972994</v>
      </c>
    </row>
    <row r="596" spans="1:11">
      <c r="A596" s="557"/>
      <c r="B596" s="7128"/>
      <c r="C596" s="555" t="s">
        <v>1311</v>
      </c>
      <c r="D596" s="7313" t="s">
        <v>1313</v>
      </c>
      <c r="E596" s="7311"/>
      <c r="F596" s="7309"/>
      <c r="G596" s="7315"/>
      <c r="H596" s="515"/>
      <c r="I596" s="7309"/>
      <c r="J596" s="559"/>
      <c r="K596" s="1368"/>
    </row>
    <row r="597" spans="1:11">
      <c r="A597" s="2497"/>
      <c r="B597" s="7114"/>
      <c r="C597" s="532"/>
      <c r="D597" s="576"/>
      <c r="E597" s="584"/>
      <c r="F597" s="600"/>
      <c r="G597" s="600"/>
      <c r="H597" s="600"/>
      <c r="I597" s="600"/>
      <c r="J597" s="604">
        <v>1800</v>
      </c>
      <c r="K597" s="1250">
        <f>K595+J597</f>
        <v>12974794</v>
      </c>
    </row>
    <row r="598" spans="1:11">
      <c r="A598" s="557"/>
      <c r="B598" s="7128"/>
      <c r="C598" s="545" t="s">
        <v>1109</v>
      </c>
      <c r="D598" s="7317" t="s">
        <v>1745</v>
      </c>
      <c r="E598" s="974" t="s">
        <v>1746</v>
      </c>
      <c r="F598" s="7308"/>
      <c r="G598" s="7308">
        <v>502500</v>
      </c>
      <c r="H598" s="537"/>
      <c r="I598" s="9492"/>
      <c r="J598" s="595"/>
      <c r="K598" s="1368">
        <f>K597-G598</f>
        <v>12472294</v>
      </c>
    </row>
    <row r="599" spans="1:11">
      <c r="A599" s="557"/>
      <c r="B599" s="7128"/>
      <c r="C599" s="538" t="s">
        <v>1501</v>
      </c>
      <c r="D599" s="7313" t="s">
        <v>38</v>
      </c>
      <c r="E599" s="7311"/>
      <c r="F599" s="7309"/>
      <c r="G599" s="7309"/>
      <c r="H599" s="515"/>
      <c r="I599" s="9493"/>
      <c r="J599" s="559"/>
      <c r="K599" s="1368"/>
    </row>
    <row r="600" spans="1:11">
      <c r="A600" s="2497"/>
      <c r="B600" s="7114"/>
      <c r="C600" s="532"/>
      <c r="D600" s="576"/>
      <c r="E600" s="582"/>
      <c r="F600" s="577"/>
      <c r="G600" s="577"/>
      <c r="H600" s="600"/>
      <c r="I600" s="577"/>
      <c r="J600" s="604">
        <v>1800</v>
      </c>
      <c r="K600" s="1250">
        <f>K598+J600</f>
        <v>12474094</v>
      </c>
    </row>
    <row r="601" spans="1:11">
      <c r="A601" s="557"/>
      <c r="B601" s="7128"/>
      <c r="C601" s="545" t="s">
        <v>2526</v>
      </c>
      <c r="D601" s="518" t="s">
        <v>2302</v>
      </c>
      <c r="E601" s="7325"/>
      <c r="F601" s="7322"/>
      <c r="G601" s="7322"/>
      <c r="H601" s="537"/>
      <c r="I601" s="1975">
        <v>52500</v>
      </c>
      <c r="J601" s="464"/>
      <c r="K601" s="1368">
        <f>K600-I601</f>
        <v>12421594</v>
      </c>
    </row>
    <row r="602" spans="1:11">
      <c r="A602" s="557"/>
      <c r="B602" s="7128"/>
      <c r="C602" s="553" t="s">
        <v>2304</v>
      </c>
      <c r="D602" s="519"/>
      <c r="E602" s="7326"/>
      <c r="F602" s="7323"/>
      <c r="G602" s="7323"/>
      <c r="H602" s="515"/>
      <c r="I602" s="1976"/>
      <c r="J602" s="559"/>
      <c r="K602" s="1368"/>
    </row>
    <row r="603" spans="1:11">
      <c r="A603" s="2497"/>
      <c r="B603" s="7114"/>
      <c r="C603" s="532"/>
      <c r="D603" s="576"/>
      <c r="E603" s="582"/>
      <c r="F603" s="577"/>
      <c r="G603" s="577"/>
      <c r="H603" s="600"/>
      <c r="I603" s="577"/>
      <c r="J603" s="585">
        <v>1800</v>
      </c>
      <c r="K603" s="1250">
        <f>K601+J603</f>
        <v>12423394</v>
      </c>
    </row>
    <row r="604" spans="1:11">
      <c r="A604" s="557"/>
      <c r="B604" s="7128"/>
      <c r="C604" s="474" t="s">
        <v>815</v>
      </c>
      <c r="D604" s="485" t="s">
        <v>1852</v>
      </c>
      <c r="E604" s="7325"/>
      <c r="F604" s="7322"/>
      <c r="G604" s="7322"/>
      <c r="H604" s="7335"/>
      <c r="I604" s="7322">
        <v>2287009</v>
      </c>
      <c r="J604" s="7333"/>
      <c r="K604" s="1368">
        <f>K603-I604</f>
        <v>10136385</v>
      </c>
    </row>
    <row r="605" spans="1:11">
      <c r="A605" s="557"/>
      <c r="B605" s="7128"/>
      <c r="C605" s="461" t="s">
        <v>1851</v>
      </c>
      <c r="D605" s="486"/>
      <c r="E605" s="7326"/>
      <c r="F605" s="7323"/>
      <c r="G605" s="7323"/>
      <c r="H605" s="7336"/>
      <c r="I605" s="7323"/>
      <c r="J605" s="7334"/>
      <c r="K605" s="1368"/>
    </row>
    <row r="606" spans="1:11">
      <c r="A606" s="2497"/>
      <c r="B606" s="7114"/>
      <c r="C606" s="532"/>
      <c r="D606" s="602"/>
      <c r="E606" s="605"/>
      <c r="F606" s="577"/>
      <c r="G606" s="577"/>
      <c r="H606" s="600"/>
      <c r="I606" s="577"/>
      <c r="J606" s="604">
        <v>1800</v>
      </c>
      <c r="K606" s="1250">
        <f>K604+J606</f>
        <v>10138185</v>
      </c>
    </row>
    <row r="607" spans="1:11">
      <c r="A607" s="557"/>
      <c r="B607" s="7128"/>
      <c r="C607" s="474" t="s">
        <v>815</v>
      </c>
      <c r="D607" s="485" t="s">
        <v>1852</v>
      </c>
      <c r="E607" s="7325"/>
      <c r="F607" s="7322"/>
      <c r="G607" s="7322"/>
      <c r="H607" s="7335"/>
      <c r="I607" s="7322">
        <v>919674</v>
      </c>
      <c r="J607" s="7333"/>
      <c r="K607" s="1368">
        <f>K606-I607</f>
        <v>9218511</v>
      </c>
    </row>
    <row r="608" spans="1:11">
      <c r="A608" s="557"/>
      <c r="B608" s="7128"/>
      <c r="C608" s="461" t="s">
        <v>1854</v>
      </c>
      <c r="D608" s="486"/>
      <c r="E608" s="7326"/>
      <c r="F608" s="7323"/>
      <c r="G608" s="7323"/>
      <c r="H608" s="7336"/>
      <c r="I608" s="7323"/>
      <c r="J608" s="7334"/>
      <c r="K608" s="1368"/>
    </row>
    <row r="609" spans="1:11">
      <c r="A609" s="514"/>
      <c r="B609" s="7114"/>
      <c r="C609" s="532"/>
      <c r="D609" s="602"/>
      <c r="E609" s="605"/>
      <c r="F609" s="577"/>
      <c r="G609" s="577"/>
      <c r="H609" s="600"/>
      <c r="I609" s="577"/>
      <c r="J609" s="604">
        <v>1800</v>
      </c>
      <c r="K609" s="1250">
        <f>K607+J609</f>
        <v>9220311</v>
      </c>
    </row>
    <row r="610" spans="1:11">
      <c r="A610" s="557"/>
      <c r="B610" s="7128"/>
      <c r="C610" s="474" t="s">
        <v>815</v>
      </c>
      <c r="D610" s="485" t="s">
        <v>1852</v>
      </c>
      <c r="E610" s="7325"/>
      <c r="F610" s="7322"/>
      <c r="G610" s="7322"/>
      <c r="H610" s="7335"/>
      <c r="I610" s="7322">
        <v>3869500</v>
      </c>
      <c r="J610" s="7333"/>
      <c r="K610" s="1368">
        <f>K609-I610</f>
        <v>5350811</v>
      </c>
    </row>
    <row r="611" spans="1:11">
      <c r="A611" s="557"/>
      <c r="B611" s="7128"/>
      <c r="C611" s="461" t="s">
        <v>1855</v>
      </c>
      <c r="D611" s="486"/>
      <c r="E611" s="7326"/>
      <c r="F611" s="7323"/>
      <c r="G611" s="7323"/>
      <c r="H611" s="7336"/>
      <c r="I611" s="7323"/>
      <c r="J611" s="7334"/>
      <c r="K611" s="1368"/>
    </row>
    <row r="612" spans="1:11">
      <c r="A612" s="514"/>
      <c r="B612" s="7114"/>
      <c r="C612" s="532"/>
      <c r="D612" s="602"/>
      <c r="E612" s="605"/>
      <c r="F612" s="577"/>
      <c r="G612" s="577"/>
      <c r="H612" s="600"/>
      <c r="I612" s="577"/>
      <c r="J612" s="604">
        <v>1800</v>
      </c>
      <c r="K612" s="1250">
        <f>K610+J612</f>
        <v>5352611</v>
      </c>
    </row>
    <row r="613" spans="1:11">
      <c r="A613" s="557"/>
      <c r="B613" s="7128"/>
      <c r="C613" s="474" t="s">
        <v>815</v>
      </c>
      <c r="D613" s="485" t="s">
        <v>1852</v>
      </c>
      <c r="E613" s="7325"/>
      <c r="F613" s="7322"/>
      <c r="G613" s="7322"/>
      <c r="H613" s="7335"/>
      <c r="I613" s="7322">
        <v>284400</v>
      </c>
      <c r="J613" s="7333"/>
      <c r="K613" s="1368">
        <f>K612-I613</f>
        <v>5068211</v>
      </c>
    </row>
    <row r="614" spans="1:11">
      <c r="A614" s="557"/>
      <c r="B614" s="7128"/>
      <c r="C614" s="461" t="s">
        <v>1856</v>
      </c>
      <c r="D614" s="486"/>
      <c r="E614" s="7326"/>
      <c r="F614" s="7323"/>
      <c r="G614" s="7323"/>
      <c r="H614" s="7336"/>
      <c r="I614" s="7323"/>
      <c r="J614" s="7334"/>
      <c r="K614" s="1368"/>
    </row>
    <row r="615" spans="1:11">
      <c r="A615" s="514"/>
      <c r="B615" s="7114"/>
      <c r="C615" s="532"/>
      <c r="D615" s="602"/>
      <c r="E615" s="605"/>
      <c r="F615" s="577"/>
      <c r="G615" s="577"/>
      <c r="H615" s="600"/>
      <c r="I615" s="577"/>
      <c r="J615" s="604">
        <v>1800</v>
      </c>
      <c r="K615" s="1250">
        <f>K613+J615</f>
        <v>5070011</v>
      </c>
    </row>
    <row r="616" spans="1:11">
      <c r="A616" s="557"/>
      <c r="B616" s="7128"/>
      <c r="C616" s="474" t="s">
        <v>815</v>
      </c>
      <c r="D616" s="485" t="s">
        <v>1852</v>
      </c>
      <c r="E616" s="7325"/>
      <c r="F616" s="7322"/>
      <c r="G616" s="7322"/>
      <c r="H616" s="7335"/>
      <c r="I616" s="7322">
        <v>699655</v>
      </c>
      <c r="J616" s="7333"/>
      <c r="K616" s="1368">
        <f>K615-I616</f>
        <v>4370356</v>
      </c>
    </row>
    <row r="617" spans="1:11">
      <c r="A617" s="557"/>
      <c r="B617" s="7128"/>
      <c r="C617" s="461" t="s">
        <v>1857</v>
      </c>
      <c r="D617" s="486"/>
      <c r="E617" s="7326"/>
      <c r="F617" s="7323"/>
      <c r="G617" s="7323"/>
      <c r="H617" s="7336"/>
      <c r="I617" s="7323"/>
      <c r="J617" s="7334"/>
      <c r="K617" s="1368"/>
    </row>
    <row r="618" spans="1:11">
      <c r="A618" s="514"/>
      <c r="B618" s="7114"/>
      <c r="C618" s="532"/>
      <c r="D618" s="602"/>
      <c r="E618" s="605"/>
      <c r="F618" s="577"/>
      <c r="G618" s="577"/>
      <c r="H618" s="600"/>
      <c r="I618" s="577"/>
      <c r="J618" s="604">
        <v>1800</v>
      </c>
      <c r="K618" s="1250">
        <f>K616+J618</f>
        <v>4372156</v>
      </c>
    </row>
    <row r="619" spans="1:11">
      <c r="A619" s="557"/>
      <c r="B619" s="7128"/>
      <c r="C619" s="474" t="s">
        <v>815</v>
      </c>
      <c r="D619" s="485" t="s">
        <v>1852</v>
      </c>
      <c r="E619" s="7325"/>
      <c r="F619" s="7322"/>
      <c r="G619" s="7322"/>
      <c r="H619" s="7335"/>
      <c r="I619" s="7322">
        <v>2042151</v>
      </c>
      <c r="J619" s="7333"/>
      <c r="K619" s="1368">
        <f>K618-I619</f>
        <v>2330005</v>
      </c>
    </row>
    <row r="620" spans="1:11">
      <c r="A620" s="557"/>
      <c r="B620" s="7128"/>
      <c r="C620" s="461" t="s">
        <v>1853</v>
      </c>
      <c r="D620" s="486"/>
      <c r="E620" s="7326"/>
      <c r="F620" s="7323"/>
      <c r="G620" s="7323"/>
      <c r="H620" s="7336"/>
      <c r="I620" s="7323"/>
      <c r="J620" s="7334"/>
      <c r="K620" s="1368"/>
    </row>
    <row r="621" spans="1:11">
      <c r="A621" s="514"/>
      <c r="B621" s="7114"/>
      <c r="C621" s="532"/>
      <c r="D621" s="602"/>
      <c r="E621" s="605"/>
      <c r="F621" s="577"/>
      <c r="G621" s="577"/>
      <c r="H621" s="600"/>
      <c r="I621" s="577"/>
      <c r="J621" s="604">
        <v>1800</v>
      </c>
      <c r="K621" s="1250">
        <f>K619+J621</f>
        <v>2331805</v>
      </c>
    </row>
    <row r="622" spans="1:11">
      <c r="A622" s="557"/>
      <c r="B622" s="7128"/>
      <c r="C622" s="556" t="s">
        <v>869</v>
      </c>
      <c r="D622" s="7327" t="s">
        <v>1845</v>
      </c>
      <c r="E622" s="1136"/>
      <c r="F622" s="7322"/>
      <c r="G622" s="7322"/>
      <c r="H622" s="537"/>
      <c r="I622" s="7322">
        <v>69223</v>
      </c>
      <c r="J622" s="595"/>
      <c r="K622" s="1368">
        <f>K621-I622</f>
        <v>2262582</v>
      </c>
    </row>
    <row r="623" spans="1:11">
      <c r="A623" s="557"/>
      <c r="B623" s="7128"/>
      <c r="C623" s="555" t="s">
        <v>1872</v>
      </c>
      <c r="D623" s="7328"/>
      <c r="E623" s="7331"/>
      <c r="F623" s="7323"/>
      <c r="G623" s="7323"/>
      <c r="H623" s="515"/>
      <c r="I623" s="7323"/>
      <c r="J623" s="559"/>
      <c r="K623" s="1368"/>
    </row>
    <row r="624" spans="1:11">
      <c r="A624" s="514"/>
      <c r="B624" s="7114"/>
      <c r="C624" s="532"/>
      <c r="D624" s="576"/>
      <c r="E624" s="582"/>
      <c r="F624" s="577"/>
      <c r="G624" s="577"/>
      <c r="H624" s="600"/>
      <c r="I624" s="577"/>
      <c r="J624" s="585">
        <v>1650</v>
      </c>
      <c r="K624" s="1250">
        <f>K622+J624</f>
        <v>2264232</v>
      </c>
    </row>
    <row r="625" spans="1:11">
      <c r="A625" s="557"/>
      <c r="B625" s="7128"/>
      <c r="C625" s="556" t="s">
        <v>869</v>
      </c>
      <c r="D625" s="7327" t="s">
        <v>1845</v>
      </c>
      <c r="E625" s="1136"/>
      <c r="F625" s="7322"/>
      <c r="G625" s="7322"/>
      <c r="H625" s="537"/>
      <c r="I625" s="7322">
        <v>114317</v>
      </c>
      <c r="J625" s="595"/>
      <c r="K625" s="1368">
        <f>K624-I625</f>
        <v>2149915</v>
      </c>
    </row>
    <row r="626" spans="1:11">
      <c r="A626" s="557"/>
      <c r="B626" s="7128"/>
      <c r="C626" s="555" t="s">
        <v>2311</v>
      </c>
      <c r="D626" s="7328"/>
      <c r="E626" s="7331"/>
      <c r="F626" s="7323"/>
      <c r="G626" s="7323"/>
      <c r="H626" s="515"/>
      <c r="I626" s="7323"/>
      <c r="J626" s="559"/>
      <c r="K626" s="1368"/>
    </row>
    <row r="627" spans="1:11">
      <c r="A627" s="514"/>
      <c r="B627" s="7114"/>
      <c r="C627" s="532"/>
      <c r="D627" s="576"/>
      <c r="E627" s="582"/>
      <c r="F627" s="577"/>
      <c r="G627" s="577"/>
      <c r="H627" s="600"/>
      <c r="I627" s="577"/>
      <c r="J627" s="585">
        <v>1650</v>
      </c>
      <c r="K627" s="1250">
        <f>K625+J627</f>
        <v>2151565</v>
      </c>
    </row>
    <row r="628" spans="1:11">
      <c r="A628" s="557"/>
      <c r="B628" s="7128"/>
      <c r="C628" s="556" t="s">
        <v>869</v>
      </c>
      <c r="D628" s="7327" t="s">
        <v>1845</v>
      </c>
      <c r="E628" s="1136"/>
      <c r="F628" s="7322"/>
      <c r="G628" s="7322"/>
      <c r="H628" s="537"/>
      <c r="I628" s="7322">
        <v>60860</v>
      </c>
      <c r="J628" s="595"/>
      <c r="K628" s="1368">
        <f>K627-I628</f>
        <v>2090705</v>
      </c>
    </row>
    <row r="629" spans="1:11">
      <c r="A629" s="557"/>
      <c r="B629" s="7128"/>
      <c r="C629" s="555" t="s">
        <v>2312</v>
      </c>
      <c r="D629" s="7328"/>
      <c r="E629" s="7331"/>
      <c r="F629" s="7323"/>
      <c r="G629" s="7323"/>
      <c r="H629" s="515"/>
      <c r="I629" s="7323"/>
      <c r="J629" s="559"/>
      <c r="K629" s="1368"/>
    </row>
    <row r="630" spans="1:11">
      <c r="A630" s="514"/>
      <c r="B630" s="7114"/>
      <c r="C630" s="532"/>
      <c r="D630" s="576"/>
      <c r="E630" s="582"/>
      <c r="F630" s="577"/>
      <c r="G630" s="577"/>
      <c r="H630" s="600"/>
      <c r="I630" s="577"/>
      <c r="J630" s="585">
        <v>1650</v>
      </c>
      <c r="K630" s="1250">
        <f>K628+J630</f>
        <v>2092355</v>
      </c>
    </row>
    <row r="631" spans="1:11">
      <c r="A631" s="557"/>
      <c r="B631" s="7128" t="s">
        <v>2528</v>
      </c>
      <c r="C631" s="556" t="s">
        <v>781</v>
      </c>
      <c r="D631" s="485" t="s">
        <v>2445</v>
      </c>
      <c r="E631" s="7325"/>
      <c r="F631" s="9492"/>
      <c r="G631" s="9492"/>
      <c r="H631" s="9492"/>
      <c r="I631" s="9492">
        <v>18140</v>
      </c>
      <c r="J631" s="7333"/>
      <c r="K631" s="1368">
        <f>K630-I631</f>
        <v>2074215</v>
      </c>
    </row>
    <row r="632" spans="1:11">
      <c r="A632" s="557"/>
      <c r="B632" s="7128"/>
      <c r="C632" s="555" t="s">
        <v>2443</v>
      </c>
      <c r="D632" s="486"/>
      <c r="E632" s="7326"/>
      <c r="F632" s="9493"/>
      <c r="G632" s="9493"/>
      <c r="H632" s="9493"/>
      <c r="I632" s="9493"/>
      <c r="J632" s="7334"/>
      <c r="K632" s="1368"/>
    </row>
    <row r="633" spans="1:11">
      <c r="A633" s="514"/>
      <c r="B633" s="7114"/>
      <c r="C633" s="532"/>
      <c r="D633" s="576"/>
      <c r="E633" s="582"/>
      <c r="F633" s="577"/>
      <c r="G633" s="577"/>
      <c r="H633" s="600"/>
      <c r="I633" s="577"/>
      <c r="J633" s="604">
        <v>1500</v>
      </c>
      <c r="K633" s="1250">
        <f>K631+J633</f>
        <v>2075715</v>
      </c>
    </row>
    <row r="634" spans="1:11">
      <c r="A634" s="557"/>
      <c r="B634" s="7128"/>
      <c r="C634" s="556" t="s">
        <v>781</v>
      </c>
      <c r="D634" s="485" t="s">
        <v>2445</v>
      </c>
      <c r="E634" s="7325"/>
      <c r="F634" s="9492"/>
      <c r="G634" s="9492"/>
      <c r="H634" s="9492"/>
      <c r="I634" s="9492">
        <v>26340</v>
      </c>
      <c r="J634" s="7333"/>
      <c r="K634" s="1368">
        <f>K633-I634</f>
        <v>2049375</v>
      </c>
    </row>
    <row r="635" spans="1:11">
      <c r="A635" s="557"/>
      <c r="B635" s="7128"/>
      <c r="C635" s="555" t="s">
        <v>2444</v>
      </c>
      <c r="D635" s="486"/>
      <c r="E635" s="7326"/>
      <c r="F635" s="9493"/>
      <c r="G635" s="9493"/>
      <c r="H635" s="9493"/>
      <c r="I635" s="9493"/>
      <c r="J635" s="7334"/>
      <c r="K635" s="1368"/>
    </row>
    <row r="636" spans="1:11">
      <c r="A636" s="514"/>
      <c r="B636" s="7114"/>
      <c r="C636" s="532"/>
      <c r="D636" s="576"/>
      <c r="E636" s="582"/>
      <c r="F636" s="577"/>
      <c r="G636" s="577"/>
      <c r="H636" s="600"/>
      <c r="I636" s="577"/>
      <c r="J636" s="604">
        <v>1500</v>
      </c>
      <c r="K636" s="1250">
        <f>K634+J636</f>
        <v>2050875</v>
      </c>
    </row>
    <row r="637" spans="1:11">
      <c r="A637" s="525"/>
      <c r="B637" s="7107"/>
      <c r="C637" s="491" t="s">
        <v>997</v>
      </c>
      <c r="D637" s="7327" t="s">
        <v>1283</v>
      </c>
      <c r="E637" s="7325" t="s">
        <v>1346</v>
      </c>
      <c r="F637" s="7322"/>
      <c r="G637" s="7322">
        <v>202500</v>
      </c>
      <c r="H637" s="7335"/>
      <c r="I637" s="7322"/>
      <c r="J637" s="7333"/>
      <c r="K637" s="7141">
        <f>K636-G637</f>
        <v>1848375</v>
      </c>
    </row>
    <row r="638" spans="1:11">
      <c r="A638" s="557"/>
      <c r="B638" s="7128"/>
      <c r="C638" s="487" t="s">
        <v>2345</v>
      </c>
      <c r="D638" s="7328" t="s">
        <v>250</v>
      </c>
      <c r="E638" s="7326"/>
      <c r="F638" s="7323"/>
      <c r="G638" s="7323"/>
      <c r="H638" s="7336"/>
      <c r="I638" s="7323"/>
      <c r="J638" s="7334"/>
      <c r="K638" s="1368"/>
    </row>
    <row r="639" spans="1:11">
      <c r="A639" s="514"/>
      <c r="B639" s="7114"/>
      <c r="C639" s="532"/>
      <c r="D639" s="576"/>
      <c r="E639" s="582"/>
      <c r="F639" s="577"/>
      <c r="G639" s="577"/>
      <c r="H639" s="600"/>
      <c r="I639" s="577"/>
      <c r="J639" s="604">
        <v>1800</v>
      </c>
      <c r="K639" s="1250">
        <f>K637+J639</f>
        <v>1850175</v>
      </c>
    </row>
    <row r="640" spans="1:11">
      <c r="A640" s="525"/>
      <c r="B640" s="7325"/>
      <c r="C640" s="545" t="s">
        <v>1109</v>
      </c>
      <c r="D640" s="7327" t="s">
        <v>1584</v>
      </c>
      <c r="E640" s="974" t="s">
        <v>56</v>
      </c>
      <c r="F640" s="7322"/>
      <c r="G640" s="7322">
        <v>502500</v>
      </c>
      <c r="H640" s="7322"/>
      <c r="I640" s="7322"/>
      <c r="J640" s="7333"/>
      <c r="K640" s="7339">
        <f>K639-G640</f>
        <v>1347675</v>
      </c>
    </row>
    <row r="641" spans="1:11">
      <c r="A641" s="557"/>
      <c r="B641" s="7332"/>
      <c r="C641" s="555" t="s">
        <v>1583</v>
      </c>
      <c r="D641" s="7328" t="s">
        <v>1384</v>
      </c>
      <c r="E641" s="7331"/>
      <c r="F641" s="7323"/>
      <c r="G641" s="7323"/>
      <c r="H641" s="7323"/>
      <c r="I641" s="7323"/>
      <c r="J641" s="7334"/>
      <c r="K641" s="1368"/>
    </row>
    <row r="642" spans="1:11">
      <c r="A642" s="514"/>
      <c r="B642" s="7324"/>
      <c r="C642" s="532"/>
      <c r="D642" s="576"/>
      <c r="E642" s="582"/>
      <c r="F642" s="575"/>
      <c r="G642" s="575"/>
      <c r="H642" s="586"/>
      <c r="I642" s="575"/>
      <c r="J642" s="585">
        <v>1800</v>
      </c>
      <c r="K642" s="1250">
        <f>K640+J642</f>
        <v>1349475</v>
      </c>
    </row>
    <row r="643" spans="1:11">
      <c r="A643" s="525"/>
      <c r="B643" s="7325"/>
      <c r="C643" s="474" t="s">
        <v>815</v>
      </c>
      <c r="D643" s="7327" t="s">
        <v>848</v>
      </c>
      <c r="E643" s="7325" t="s">
        <v>52</v>
      </c>
      <c r="F643" s="7337"/>
      <c r="G643" s="7337">
        <v>424097</v>
      </c>
      <c r="H643" s="537"/>
      <c r="I643" s="7322"/>
      <c r="J643" s="595"/>
      <c r="K643" s="7339">
        <f>K642-G643</f>
        <v>925378</v>
      </c>
    </row>
    <row r="644" spans="1:11">
      <c r="A644" s="557"/>
      <c r="B644" s="7332"/>
      <c r="C644" s="477" t="s">
        <v>847</v>
      </c>
      <c r="D644" s="7328" t="s">
        <v>51</v>
      </c>
      <c r="E644" s="7326"/>
      <c r="F644" s="7338"/>
      <c r="G644" s="7338"/>
      <c r="H644" s="515"/>
      <c r="I644" s="7323"/>
      <c r="J644" s="559"/>
      <c r="K644" s="1368"/>
    </row>
    <row r="645" spans="1:11">
      <c r="A645" s="514"/>
      <c r="B645" s="7324"/>
      <c r="C645" s="532"/>
      <c r="D645" s="2499"/>
      <c r="E645" s="582"/>
      <c r="F645" s="586"/>
      <c r="G645" s="586"/>
      <c r="H645" s="586"/>
      <c r="I645" s="586"/>
      <c r="J645" s="585">
        <v>1800</v>
      </c>
      <c r="K645" s="1250">
        <f>K643+J645</f>
        <v>927178</v>
      </c>
    </row>
    <row r="646" spans="1:11">
      <c r="A646" s="525"/>
      <c r="B646" s="7325"/>
      <c r="C646" s="556" t="s">
        <v>2331</v>
      </c>
      <c r="D646" s="7327" t="s">
        <v>848</v>
      </c>
      <c r="E646" s="7325" t="s">
        <v>52</v>
      </c>
      <c r="F646" s="7322"/>
      <c r="G646" s="7322">
        <v>149900</v>
      </c>
      <c r="H646" s="7322"/>
      <c r="I646" s="7322"/>
      <c r="J646" s="7333"/>
      <c r="K646" s="7339">
        <f>K645-G646</f>
        <v>777278</v>
      </c>
    </row>
    <row r="647" spans="1:11">
      <c r="A647" s="557"/>
      <c r="B647" s="7332"/>
      <c r="C647" s="555" t="s">
        <v>2529</v>
      </c>
      <c r="D647" s="7328" t="s">
        <v>51</v>
      </c>
      <c r="E647" s="7326"/>
      <c r="F647" s="7323"/>
      <c r="G647" s="7323"/>
      <c r="H647" s="7323"/>
      <c r="I647" s="7323"/>
      <c r="J647" s="7334"/>
      <c r="K647" s="1368"/>
    </row>
    <row r="648" spans="1:11">
      <c r="A648" s="514"/>
      <c r="B648" s="7324"/>
      <c r="C648" s="2197"/>
      <c r="D648" s="2499"/>
      <c r="E648" s="582"/>
      <c r="F648" s="2199"/>
      <c r="G648" s="575"/>
      <c r="H648" s="586"/>
      <c r="I648" s="575"/>
      <c r="J648" s="585">
        <v>1000</v>
      </c>
      <c r="K648" s="1250">
        <f>K646+J648</f>
        <v>778278</v>
      </c>
    </row>
    <row r="649" spans="1:11">
      <c r="A649" s="525"/>
      <c r="B649" s="7325"/>
      <c r="C649" s="550" t="s">
        <v>1110</v>
      </c>
      <c r="D649" s="7327" t="s">
        <v>1334</v>
      </c>
      <c r="E649" s="7325" t="s">
        <v>1348</v>
      </c>
      <c r="F649" s="534"/>
      <c r="G649" s="7322">
        <v>405000</v>
      </c>
      <c r="H649" s="534"/>
      <c r="I649" s="7322"/>
      <c r="J649" s="537"/>
      <c r="K649" s="7339">
        <f>K648-G649</f>
        <v>373278</v>
      </c>
    </row>
    <row r="650" spans="1:11">
      <c r="A650" s="557"/>
      <c r="B650" s="7332"/>
      <c r="C650" s="551" t="s">
        <v>1333</v>
      </c>
      <c r="D650" s="7328" t="s">
        <v>918</v>
      </c>
      <c r="E650" s="7326"/>
      <c r="F650" s="537"/>
      <c r="G650" s="7323"/>
      <c r="H650" s="537"/>
      <c r="I650" s="7323"/>
      <c r="J650" s="537"/>
      <c r="K650" s="1368"/>
    </row>
    <row r="651" spans="1:11">
      <c r="A651" s="514"/>
      <c r="B651" s="7324"/>
      <c r="C651" s="1795"/>
      <c r="D651" s="576"/>
      <c r="E651" s="582"/>
      <c r="F651" s="586"/>
      <c r="G651" s="586"/>
      <c r="H651" s="586"/>
      <c r="I651" s="586"/>
      <c r="J651" s="585">
        <v>3600</v>
      </c>
      <c r="K651" s="1250">
        <f>K649+J651</f>
        <v>376878</v>
      </c>
    </row>
    <row r="652" spans="1:11">
      <c r="A652" s="525"/>
      <c r="B652" s="7325"/>
      <c r="C652" s="545" t="s">
        <v>781</v>
      </c>
      <c r="D652" s="7327" t="s">
        <v>2174</v>
      </c>
      <c r="E652" s="974" t="s">
        <v>2175</v>
      </c>
      <c r="F652" s="7322"/>
      <c r="G652" s="7322">
        <v>37340</v>
      </c>
      <c r="H652" s="7322"/>
      <c r="I652" s="7322"/>
      <c r="J652" s="7333"/>
      <c r="K652" s="7339">
        <f>K651-G652</f>
        <v>339538</v>
      </c>
    </row>
    <row r="653" spans="1:11">
      <c r="A653" s="557"/>
      <c r="B653" s="7332"/>
      <c r="C653" s="538" t="s">
        <v>2530</v>
      </c>
      <c r="D653" s="7328" t="s">
        <v>1819</v>
      </c>
      <c r="E653" s="7326"/>
      <c r="F653" s="7323"/>
      <c r="G653" s="7323"/>
      <c r="H653" s="7323"/>
      <c r="I653" s="7323"/>
      <c r="J653" s="7334"/>
      <c r="K653" s="1368"/>
    </row>
    <row r="654" spans="1:11">
      <c r="A654" s="514"/>
      <c r="B654" s="7324"/>
      <c r="C654" s="529"/>
      <c r="D654" s="602"/>
      <c r="E654" s="605"/>
      <c r="F654" s="577"/>
      <c r="G654" s="577"/>
      <c r="H654" s="600"/>
      <c r="I654" s="577"/>
      <c r="J654" s="585">
        <v>1500</v>
      </c>
      <c r="K654" s="1250">
        <f>K652+J654</f>
        <v>341038</v>
      </c>
    </row>
    <row r="655" spans="1:11">
      <c r="A655" s="525"/>
      <c r="B655" s="7325"/>
      <c r="C655" s="556" t="s">
        <v>1710</v>
      </c>
      <c r="D655" s="7327"/>
      <c r="E655" s="1136"/>
      <c r="F655" s="7322"/>
      <c r="G655" s="7329"/>
      <c r="H655" s="7322"/>
      <c r="I655" s="7322">
        <v>95140</v>
      </c>
      <c r="J655" s="7333"/>
      <c r="K655" s="7339">
        <f>K654-I655</f>
        <v>245898</v>
      </c>
    </row>
    <row r="656" spans="1:11">
      <c r="A656" s="557"/>
      <c r="B656" s="7332"/>
      <c r="C656" s="555" t="s">
        <v>2483</v>
      </c>
      <c r="D656" s="7328"/>
      <c r="E656" s="7331"/>
      <c r="F656" s="7323"/>
      <c r="G656" s="7330"/>
      <c r="H656" s="7323"/>
      <c r="I656" s="7323"/>
      <c r="J656" s="7334"/>
      <c r="K656" s="1368"/>
    </row>
    <row r="657" spans="1:11">
      <c r="A657" s="514"/>
      <c r="B657" s="7324"/>
      <c r="C657" s="532"/>
      <c r="D657" s="576"/>
      <c r="E657" s="582"/>
      <c r="F657" s="577"/>
      <c r="G657" s="577"/>
      <c r="H657" s="600"/>
      <c r="I657" s="577"/>
      <c r="J657" s="604">
        <v>1500</v>
      </c>
      <c r="K657" s="1250">
        <f>K655+J657</f>
        <v>247398</v>
      </c>
    </row>
    <row r="658" spans="1:11">
      <c r="A658" s="525"/>
      <c r="B658" s="7325" t="s">
        <v>2531</v>
      </c>
      <c r="C658" s="556" t="s">
        <v>591</v>
      </c>
      <c r="D658" s="7340"/>
      <c r="E658" s="7345"/>
      <c r="F658" s="7343">
        <v>25000000</v>
      </c>
      <c r="G658" s="7329"/>
      <c r="H658" s="7322"/>
      <c r="I658" s="7322"/>
      <c r="J658" s="7333"/>
      <c r="K658" s="7339">
        <f>K657+F658</f>
        <v>25247398</v>
      </c>
    </row>
    <row r="659" spans="1:11">
      <c r="A659" s="557"/>
      <c r="B659" s="7332"/>
      <c r="C659" s="555"/>
      <c r="D659" s="486"/>
      <c r="E659" s="7342"/>
      <c r="F659" s="7347"/>
      <c r="G659" s="7330"/>
      <c r="H659" s="7323"/>
      <c r="I659" s="7323"/>
      <c r="J659" s="7334"/>
      <c r="K659" s="1368"/>
    </row>
    <row r="660" spans="1:11">
      <c r="A660" s="514"/>
      <c r="B660" s="7324"/>
      <c r="C660" s="532"/>
      <c r="D660" s="576"/>
      <c r="E660" s="582"/>
      <c r="F660" s="577"/>
      <c r="G660" s="577"/>
      <c r="H660" s="600"/>
      <c r="I660" s="577"/>
      <c r="J660" s="604"/>
      <c r="K660" s="1250"/>
    </row>
    <row r="661" spans="1:11">
      <c r="A661" s="525"/>
      <c r="B661" s="7325"/>
      <c r="C661" s="556" t="s">
        <v>1710</v>
      </c>
      <c r="D661" s="7340" t="s">
        <v>457</v>
      </c>
      <c r="E661" s="1136" t="s">
        <v>459</v>
      </c>
      <c r="F661" s="7343"/>
      <c r="G661" s="7346"/>
      <c r="H661" s="7343"/>
      <c r="I661" s="7343">
        <v>15390</v>
      </c>
      <c r="J661" s="7349"/>
      <c r="K661" s="7339">
        <f>K658-I661</f>
        <v>25232008</v>
      </c>
    </row>
    <row r="662" spans="1:11">
      <c r="A662" s="557"/>
      <c r="B662" s="7332"/>
      <c r="C662" s="555" t="s">
        <v>1762</v>
      </c>
      <c r="D662" s="7341" t="s">
        <v>1893</v>
      </c>
      <c r="E662" s="7348"/>
      <c r="F662" s="7344"/>
      <c r="G662" s="7347"/>
      <c r="H662" s="7344"/>
      <c r="I662" s="7344"/>
      <c r="J662" s="7350"/>
      <c r="K662" s="1368"/>
    </row>
    <row r="663" spans="1:11">
      <c r="A663" s="514"/>
      <c r="B663" s="7324"/>
      <c r="C663" s="532"/>
      <c r="D663" s="576"/>
      <c r="E663" s="582"/>
      <c r="F663" s="577"/>
      <c r="G663" s="577"/>
      <c r="H663" s="600"/>
      <c r="I663" s="577"/>
      <c r="J663" s="604">
        <v>1500</v>
      </c>
      <c r="K663" s="1250">
        <f>K661+J663</f>
        <v>25233508</v>
      </c>
    </row>
    <row r="664" spans="1:11">
      <c r="A664" s="525"/>
      <c r="B664" s="7325"/>
      <c r="C664" s="556" t="s">
        <v>1710</v>
      </c>
      <c r="D664" s="7340"/>
      <c r="E664" s="1136"/>
      <c r="F664" s="7343"/>
      <c r="G664" s="7346"/>
      <c r="H664" s="7343"/>
      <c r="I664" s="7343">
        <v>169140</v>
      </c>
      <c r="J664" s="7349"/>
      <c r="K664" s="7339">
        <f>K663-I664</f>
        <v>25064368</v>
      </c>
    </row>
    <row r="665" spans="1:11">
      <c r="A665" s="557"/>
      <c r="B665" s="7332"/>
      <c r="C665" s="555" t="s">
        <v>2449</v>
      </c>
      <c r="D665" s="7341"/>
      <c r="E665" s="7348"/>
      <c r="F665" s="7344"/>
      <c r="G665" s="7347"/>
      <c r="H665" s="7344"/>
      <c r="I665" s="7344"/>
      <c r="J665" s="7350"/>
      <c r="K665" s="1368"/>
    </row>
    <row r="666" spans="1:11">
      <c r="A666" s="514"/>
      <c r="B666" s="7324"/>
      <c r="C666" s="532"/>
      <c r="D666" s="576"/>
      <c r="E666" s="582"/>
      <c r="F666" s="577"/>
      <c r="G666" s="577"/>
      <c r="H666" s="600"/>
      <c r="I666" s="577"/>
      <c r="J666" s="604">
        <v>1500</v>
      </c>
      <c r="K666" s="1250">
        <f>K664+J666</f>
        <v>25065868</v>
      </c>
    </row>
    <row r="667" spans="1:11">
      <c r="A667" s="525"/>
      <c r="B667" s="7325"/>
      <c r="C667" s="556" t="s">
        <v>1710</v>
      </c>
      <c r="D667" s="7340"/>
      <c r="E667" s="1136"/>
      <c r="F667" s="7343"/>
      <c r="G667" s="7346"/>
      <c r="H667" s="7343"/>
      <c r="I667" s="7343">
        <v>31140</v>
      </c>
      <c r="J667" s="7349"/>
      <c r="K667" s="7339">
        <f>K666-I667</f>
        <v>25034728</v>
      </c>
    </row>
    <row r="668" spans="1:11">
      <c r="A668" s="557"/>
      <c r="B668" s="7332"/>
      <c r="C668" s="555" t="s">
        <v>2450</v>
      </c>
      <c r="D668" s="7341"/>
      <c r="E668" s="7348"/>
      <c r="F668" s="7344"/>
      <c r="G668" s="7347"/>
      <c r="H668" s="7344"/>
      <c r="I668" s="7344"/>
      <c r="J668" s="7350"/>
      <c r="K668" s="1368"/>
    </row>
    <row r="669" spans="1:11">
      <c r="A669" s="514"/>
      <c r="B669" s="7324"/>
      <c r="C669" s="532"/>
      <c r="D669" s="576"/>
      <c r="E669" s="582"/>
      <c r="F669" s="577"/>
      <c r="G669" s="577"/>
      <c r="H669" s="600"/>
      <c r="I669" s="577"/>
      <c r="J669" s="604">
        <v>1500</v>
      </c>
      <c r="K669" s="1250">
        <f>K667+J669</f>
        <v>25036228</v>
      </c>
    </row>
    <row r="670" spans="1:11">
      <c r="A670" s="525"/>
      <c r="B670" s="7325" t="s">
        <v>2532</v>
      </c>
      <c r="C670" s="556" t="s">
        <v>1109</v>
      </c>
      <c r="D670" s="7355" t="s">
        <v>1049</v>
      </c>
      <c r="E670" s="7353" t="s">
        <v>126</v>
      </c>
      <c r="F670" s="7351"/>
      <c r="G670" s="7351">
        <v>502500</v>
      </c>
      <c r="H670" s="7351"/>
      <c r="I670" s="7351"/>
      <c r="J670" s="7357"/>
      <c r="K670" s="7339">
        <f>K669-G670</f>
        <v>24533728</v>
      </c>
    </row>
    <row r="671" spans="1:11">
      <c r="A671" s="557"/>
      <c r="B671" s="7332"/>
      <c r="C671" s="555" t="s">
        <v>1048</v>
      </c>
      <c r="D671" s="7356" t="s">
        <v>956</v>
      </c>
      <c r="E671" s="7354"/>
      <c r="F671" s="7352"/>
      <c r="G671" s="7352"/>
      <c r="H671" s="7352"/>
      <c r="I671" s="7352"/>
      <c r="J671" s="7358"/>
      <c r="K671" s="1368"/>
    </row>
    <row r="672" spans="1:11">
      <c r="A672" s="514"/>
      <c r="B672" s="7324"/>
      <c r="C672" s="532"/>
      <c r="D672" s="576"/>
      <c r="E672" s="582"/>
      <c r="F672" s="577"/>
      <c r="G672" s="577"/>
      <c r="H672" s="600"/>
      <c r="I672" s="577"/>
      <c r="J672" s="585">
        <v>1800</v>
      </c>
      <c r="K672" s="1250">
        <f>K670+J672</f>
        <v>24535528</v>
      </c>
    </row>
    <row r="673" spans="1:11">
      <c r="A673" s="525"/>
      <c r="B673" s="7107"/>
      <c r="C673" s="556" t="s">
        <v>781</v>
      </c>
      <c r="D673" s="485" t="s">
        <v>1859</v>
      </c>
      <c r="E673" s="7353"/>
      <c r="F673" s="9492"/>
      <c r="G673" s="9492"/>
      <c r="H673" s="9492"/>
      <c r="I673" s="9492">
        <v>202140</v>
      </c>
      <c r="J673" s="7357"/>
      <c r="K673" s="7141">
        <f>K672-I673</f>
        <v>24333388</v>
      </c>
    </row>
    <row r="674" spans="1:11">
      <c r="A674" s="557"/>
      <c r="B674" s="7128"/>
      <c r="C674" s="555" t="s">
        <v>1208</v>
      </c>
      <c r="D674" s="486" t="s">
        <v>814</v>
      </c>
      <c r="E674" s="7354"/>
      <c r="F674" s="9493"/>
      <c r="G674" s="9493"/>
      <c r="H674" s="9493"/>
      <c r="I674" s="9493"/>
      <c r="J674" s="7358"/>
      <c r="K674" s="1368"/>
    </row>
    <row r="675" spans="1:11">
      <c r="A675" s="514"/>
      <c r="B675" s="7114"/>
      <c r="C675" s="532"/>
      <c r="D675" s="576"/>
      <c r="E675" s="582"/>
      <c r="F675" s="577"/>
      <c r="G675" s="577"/>
      <c r="H675" s="600"/>
      <c r="I675" s="577"/>
      <c r="J675" s="604">
        <v>1500</v>
      </c>
      <c r="K675" s="1250">
        <f>K673+J675</f>
        <v>24334888</v>
      </c>
    </row>
    <row r="676" spans="1:11">
      <c r="A676" s="525"/>
      <c r="B676" s="7362" t="s">
        <v>2533</v>
      </c>
      <c r="C676" s="474" t="s">
        <v>815</v>
      </c>
      <c r="D676" s="485"/>
      <c r="E676" s="7362"/>
      <c r="F676" s="7359"/>
      <c r="G676" s="7359"/>
      <c r="H676" s="7367"/>
      <c r="I676" s="7359">
        <v>471109</v>
      </c>
      <c r="J676" s="7365"/>
      <c r="K676" s="7369">
        <f>K675-I676</f>
        <v>23863779</v>
      </c>
    </row>
    <row r="677" spans="1:11">
      <c r="A677" s="557"/>
      <c r="B677" s="7364"/>
      <c r="C677" s="461" t="s">
        <v>2534</v>
      </c>
      <c r="D677" s="486"/>
      <c r="E677" s="7363"/>
      <c r="F677" s="7360"/>
      <c r="G677" s="7360"/>
      <c r="H677" s="7368"/>
      <c r="I677" s="7360"/>
      <c r="J677" s="7366"/>
      <c r="K677" s="1368"/>
    </row>
    <row r="678" spans="1:11">
      <c r="A678" s="514"/>
      <c r="B678" s="7361"/>
      <c r="C678" s="532"/>
      <c r="D678" s="602"/>
      <c r="E678" s="605"/>
      <c r="F678" s="577"/>
      <c r="G678" s="577"/>
      <c r="H678" s="600"/>
      <c r="I678" s="577"/>
      <c r="J678" s="604">
        <v>1800</v>
      </c>
      <c r="K678" s="1250">
        <f>K676+J678</f>
        <v>23865579</v>
      </c>
    </row>
    <row r="679" spans="1:11">
      <c r="A679" s="525"/>
      <c r="B679" s="7362" t="s">
        <v>2535</v>
      </c>
      <c r="C679" s="545" t="s">
        <v>1109</v>
      </c>
      <c r="D679" s="7370" t="s">
        <v>1471</v>
      </c>
      <c r="E679" s="7372" t="s">
        <v>1469</v>
      </c>
      <c r="F679" s="7374"/>
      <c r="G679" s="7374">
        <v>502500</v>
      </c>
      <c r="H679" s="7374"/>
      <c r="I679" s="7374"/>
      <c r="J679" s="7380"/>
      <c r="K679" s="7369">
        <f>K678-G679</f>
        <v>23363079</v>
      </c>
    </row>
    <row r="680" spans="1:11">
      <c r="A680" s="557"/>
      <c r="B680" s="7364"/>
      <c r="C680" s="538" t="s">
        <v>1468</v>
      </c>
      <c r="D680" s="7371" t="s">
        <v>2432</v>
      </c>
      <c r="E680" s="7373"/>
      <c r="F680" s="7375"/>
      <c r="G680" s="7375"/>
      <c r="H680" s="7375"/>
      <c r="I680" s="7375"/>
      <c r="J680" s="7381"/>
      <c r="K680" s="1368"/>
    </row>
    <row r="681" spans="1:11">
      <c r="A681" s="514"/>
      <c r="B681" s="7361"/>
      <c r="C681" s="532"/>
      <c r="D681" s="576"/>
      <c r="E681" s="582"/>
      <c r="F681" s="577"/>
      <c r="G681" s="577"/>
      <c r="H681" s="600"/>
      <c r="I681" s="577"/>
      <c r="J681" s="604">
        <v>1800</v>
      </c>
      <c r="K681" s="1250">
        <f>K679+J681</f>
        <v>23364879</v>
      </c>
    </row>
    <row r="682" spans="1:11">
      <c r="A682" s="525"/>
      <c r="B682" s="7362"/>
      <c r="C682" s="556" t="s">
        <v>1710</v>
      </c>
      <c r="D682" s="7370" t="s">
        <v>2238</v>
      </c>
      <c r="E682" s="7382" t="s">
        <v>2240</v>
      </c>
      <c r="F682" s="7376"/>
      <c r="G682" s="7376"/>
      <c r="H682" s="3052"/>
      <c r="I682" s="3052">
        <v>48740</v>
      </c>
      <c r="J682" s="1996"/>
      <c r="K682" s="7369">
        <f>K681-I682</f>
        <v>23316139</v>
      </c>
    </row>
    <row r="683" spans="1:11">
      <c r="A683" s="557"/>
      <c r="B683" s="7364"/>
      <c r="C683" s="555" t="s">
        <v>1936</v>
      </c>
      <c r="D683" s="7371" t="s">
        <v>2239</v>
      </c>
      <c r="E683" s="7383"/>
      <c r="F683" s="7377"/>
      <c r="G683" s="7377"/>
      <c r="H683" s="980"/>
      <c r="I683" s="3053"/>
      <c r="J683" s="571"/>
      <c r="K683" s="1368"/>
    </row>
    <row r="684" spans="1:11">
      <c r="A684" s="514"/>
      <c r="B684" s="7361"/>
      <c r="C684" s="532"/>
      <c r="D684" s="576"/>
      <c r="E684" s="582"/>
      <c r="F684" s="575"/>
      <c r="G684" s="575"/>
      <c r="H684" s="586"/>
      <c r="I684" s="575"/>
      <c r="J684" s="585">
        <v>1500</v>
      </c>
      <c r="K684" s="1250">
        <f>K682+J684</f>
        <v>23317639</v>
      </c>
    </row>
    <row r="685" spans="1:11">
      <c r="A685" s="525"/>
      <c r="B685" s="7362"/>
      <c r="C685" s="474" t="s">
        <v>2037</v>
      </c>
      <c r="D685" s="7370" t="s">
        <v>1532</v>
      </c>
      <c r="E685" s="7378" t="s">
        <v>1233</v>
      </c>
      <c r="F685" s="7374"/>
      <c r="G685" s="7374">
        <v>807500</v>
      </c>
      <c r="H685" s="7374"/>
      <c r="I685" s="7374"/>
      <c r="J685" s="7380"/>
      <c r="K685" s="7369">
        <f>K684-G685</f>
        <v>22510139</v>
      </c>
    </row>
    <row r="686" spans="1:11">
      <c r="A686" s="557"/>
      <c r="B686" s="7364"/>
      <c r="C686" s="477" t="s">
        <v>1172</v>
      </c>
      <c r="D686" s="7371" t="s">
        <v>1570</v>
      </c>
      <c r="E686" s="7379"/>
      <c r="F686" s="7375"/>
      <c r="G686" s="7375"/>
      <c r="H686" s="7375"/>
      <c r="I686" s="7375"/>
      <c r="J686" s="7381"/>
      <c r="K686" s="1368"/>
    </row>
    <row r="687" spans="1:11">
      <c r="A687" s="514"/>
      <c r="B687" s="7361"/>
      <c r="C687" s="532"/>
      <c r="D687" s="576"/>
      <c r="E687" s="582"/>
      <c r="F687" s="2199"/>
      <c r="G687" s="575"/>
      <c r="H687" s="586"/>
      <c r="I687" s="575"/>
      <c r="J687" s="585">
        <v>5400</v>
      </c>
      <c r="K687" s="1250">
        <f>K685+J687</f>
        <v>22515539</v>
      </c>
    </row>
    <row r="688" spans="1:11">
      <c r="A688" s="525"/>
      <c r="B688" s="7362" t="s">
        <v>2536</v>
      </c>
      <c r="C688" s="556" t="s">
        <v>591</v>
      </c>
      <c r="D688" s="7389"/>
      <c r="E688" s="7391"/>
      <c r="F688" s="7384">
        <v>25000000</v>
      </c>
      <c r="G688" s="7359"/>
      <c r="H688" s="534"/>
      <c r="I688" s="1975"/>
      <c r="J688" s="464"/>
      <c r="K688" s="7369">
        <f>K687+F688</f>
        <v>47515539</v>
      </c>
    </row>
    <row r="689" spans="1:11">
      <c r="A689" s="557"/>
      <c r="B689" s="7364"/>
      <c r="C689" s="555"/>
      <c r="D689" s="486"/>
      <c r="E689" s="7388"/>
      <c r="F689" s="7393"/>
      <c r="G689" s="7360"/>
      <c r="H689" s="515"/>
      <c r="I689" s="1976"/>
      <c r="J689" s="595"/>
      <c r="K689" s="1368"/>
    </row>
    <row r="690" spans="1:11">
      <c r="A690" s="514"/>
      <c r="B690" s="7361"/>
      <c r="C690" s="532"/>
      <c r="D690" s="576"/>
      <c r="E690" s="582"/>
      <c r="F690" s="577"/>
      <c r="G690" s="577"/>
      <c r="H690" s="600"/>
      <c r="I690" s="2034"/>
      <c r="J690" s="585"/>
      <c r="K690" s="1250"/>
    </row>
    <row r="691" spans="1:11">
      <c r="A691" s="525"/>
      <c r="B691" s="7107"/>
      <c r="C691" s="556" t="s">
        <v>1109</v>
      </c>
      <c r="D691" s="7389" t="s">
        <v>1112</v>
      </c>
      <c r="E691" s="974" t="s">
        <v>1114</v>
      </c>
      <c r="F691" s="7384"/>
      <c r="G691" s="7384">
        <v>502500</v>
      </c>
      <c r="H691" s="537"/>
      <c r="I691" s="1975"/>
      <c r="J691" s="595"/>
      <c r="K691" s="7141">
        <f>K688-G691</f>
        <v>47013039</v>
      </c>
    </row>
    <row r="692" spans="1:11">
      <c r="A692" s="557"/>
      <c r="B692" s="7128"/>
      <c r="C692" s="555" t="s">
        <v>1111</v>
      </c>
      <c r="D692" s="7390" t="s">
        <v>1113</v>
      </c>
      <c r="E692" s="7394"/>
      <c r="F692" s="7385"/>
      <c r="G692" s="7385"/>
      <c r="H692" s="515"/>
      <c r="I692" s="1976"/>
      <c r="J692" s="595"/>
      <c r="K692" s="1368"/>
    </row>
    <row r="693" spans="1:11">
      <c r="A693" s="514"/>
      <c r="B693" s="7114"/>
      <c r="C693" s="532"/>
      <c r="D693" s="576"/>
      <c r="E693" s="582"/>
      <c r="F693" s="575"/>
      <c r="G693" s="575"/>
      <c r="H693" s="586"/>
      <c r="I693" s="2196"/>
      <c r="J693" s="585">
        <v>1800</v>
      </c>
      <c r="K693" s="1250">
        <f>K691+J693</f>
        <v>47014839</v>
      </c>
    </row>
    <row r="694" spans="1:11">
      <c r="A694" s="525"/>
      <c r="B694" s="7387"/>
      <c r="C694" s="556" t="s">
        <v>1109</v>
      </c>
      <c r="D694" s="7389" t="s">
        <v>1312</v>
      </c>
      <c r="E694" s="7387" t="s">
        <v>1326</v>
      </c>
      <c r="F694" s="7384"/>
      <c r="G694" s="7392">
        <v>502500</v>
      </c>
      <c r="H694" s="534"/>
      <c r="I694" s="7384"/>
      <c r="J694" s="595"/>
      <c r="K694" s="7396">
        <f>K693-G694</f>
        <v>46512339</v>
      </c>
    </row>
    <row r="695" spans="1:11">
      <c r="A695" s="557"/>
      <c r="B695" s="7395"/>
      <c r="C695" s="555" t="s">
        <v>1311</v>
      </c>
      <c r="D695" s="7390" t="s">
        <v>1313</v>
      </c>
      <c r="E695" s="7388"/>
      <c r="F695" s="7385"/>
      <c r="G695" s="7393"/>
      <c r="H695" s="515"/>
      <c r="I695" s="7385"/>
      <c r="J695" s="559"/>
      <c r="K695" s="1368"/>
    </row>
    <row r="696" spans="1:11">
      <c r="A696" s="514"/>
      <c r="B696" s="7386"/>
      <c r="C696" s="532"/>
      <c r="D696" s="576"/>
      <c r="E696" s="584"/>
      <c r="F696" s="600"/>
      <c r="G696" s="600"/>
      <c r="H696" s="600"/>
      <c r="I696" s="600"/>
      <c r="J696" s="604">
        <v>1800</v>
      </c>
      <c r="K696" s="1250">
        <f>K694+J696</f>
        <v>46514139</v>
      </c>
    </row>
    <row r="697" spans="1:11">
      <c r="A697" s="525"/>
      <c r="B697" s="7387"/>
      <c r="C697" s="497" t="s">
        <v>815</v>
      </c>
      <c r="D697" s="7397"/>
      <c r="E697" s="974"/>
      <c r="F697" s="7399"/>
      <c r="G697" s="7399"/>
      <c r="H697" s="537"/>
      <c r="I697" s="1975">
        <v>334400</v>
      </c>
      <c r="J697" s="595"/>
      <c r="K697" s="7396">
        <f>K696-I697</f>
        <v>46179739</v>
      </c>
    </row>
    <row r="698" spans="1:11">
      <c r="A698" s="557"/>
      <c r="B698" s="7395"/>
      <c r="C698" s="497" t="s">
        <v>1917</v>
      </c>
      <c r="D698" s="7398"/>
      <c r="E698" s="7403"/>
      <c r="F698" s="7400"/>
      <c r="G698" s="7400"/>
      <c r="H698" s="515"/>
      <c r="I698" s="1976"/>
      <c r="J698" s="595"/>
      <c r="K698" s="1368"/>
    </row>
    <row r="699" spans="1:11">
      <c r="A699" s="514"/>
      <c r="B699" s="7386"/>
      <c r="C699" s="532"/>
      <c r="D699" s="576"/>
      <c r="E699" s="582"/>
      <c r="F699" s="577"/>
      <c r="G699" s="577"/>
      <c r="H699" s="600"/>
      <c r="I699" s="2034"/>
      <c r="J699" s="585">
        <v>1800</v>
      </c>
      <c r="K699" s="1250">
        <f>K697+J699</f>
        <v>46181539</v>
      </c>
    </row>
    <row r="700" spans="1:11">
      <c r="A700" s="525"/>
      <c r="B700" s="7387"/>
      <c r="C700" s="556" t="s">
        <v>1710</v>
      </c>
      <c r="D700" s="7397"/>
      <c r="E700" s="7406"/>
      <c r="F700" s="7401"/>
      <c r="G700" s="7401"/>
      <c r="H700" s="923"/>
      <c r="I700" s="7401">
        <v>38840</v>
      </c>
      <c r="J700" s="1996"/>
      <c r="K700" s="7396">
        <f>K699-I700</f>
        <v>46142699</v>
      </c>
    </row>
    <row r="701" spans="1:11">
      <c r="A701" s="557"/>
      <c r="B701" s="7395"/>
      <c r="C701" s="555" t="s">
        <v>1931</v>
      </c>
      <c r="D701" s="7398"/>
      <c r="E701" s="7407"/>
      <c r="F701" s="7402"/>
      <c r="G701" s="7402"/>
      <c r="H701" s="460"/>
      <c r="I701" s="7402"/>
      <c r="J701" s="571"/>
      <c r="K701" s="1368"/>
    </row>
    <row r="702" spans="1:11">
      <c r="A702" s="514"/>
      <c r="B702" s="7386"/>
      <c r="C702" s="2197"/>
      <c r="D702" s="576"/>
      <c r="E702" s="582"/>
      <c r="F702" s="575"/>
      <c r="G702" s="575"/>
      <c r="H702" s="586"/>
      <c r="I702" s="2196"/>
      <c r="J702" s="604">
        <v>1500</v>
      </c>
      <c r="K702" s="1250">
        <f>K700+J702</f>
        <v>46144199</v>
      </c>
    </row>
    <row r="703" spans="1:11">
      <c r="A703" s="525"/>
      <c r="B703" s="7387" t="s">
        <v>2537</v>
      </c>
      <c r="C703" s="556" t="s">
        <v>1710</v>
      </c>
      <c r="D703" s="7397"/>
      <c r="E703" s="1136"/>
      <c r="F703" s="7399"/>
      <c r="G703" s="7401"/>
      <c r="H703" s="7399"/>
      <c r="I703" s="7399">
        <v>71140</v>
      </c>
      <c r="J703" s="7404"/>
      <c r="K703" s="7396">
        <f>K702-I703</f>
        <v>46073059</v>
      </c>
    </row>
    <row r="704" spans="1:11">
      <c r="A704" s="557"/>
      <c r="B704" s="7395"/>
      <c r="C704" s="555" t="s">
        <v>2486</v>
      </c>
      <c r="D704" s="7398"/>
      <c r="E704" s="7403"/>
      <c r="F704" s="7400"/>
      <c r="G704" s="7402"/>
      <c r="H704" s="7400"/>
      <c r="I704" s="7400"/>
      <c r="J704" s="7405"/>
      <c r="K704" s="1368"/>
    </row>
    <row r="705" spans="1:11">
      <c r="A705" s="514"/>
      <c r="B705" s="7386"/>
      <c r="C705" s="532"/>
      <c r="D705" s="576"/>
      <c r="E705" s="582"/>
      <c r="F705" s="577"/>
      <c r="G705" s="577"/>
      <c r="H705" s="600"/>
      <c r="I705" s="577"/>
      <c r="J705" s="604">
        <v>1500</v>
      </c>
      <c r="K705" s="1250">
        <f>K703+J705</f>
        <v>46074559</v>
      </c>
    </row>
    <row r="706" spans="1:11" ht="15.75">
      <c r="A706" s="9537" t="s">
        <v>2489</v>
      </c>
      <c r="B706" s="9538"/>
      <c r="C706" s="9538"/>
      <c r="D706" s="9538"/>
      <c r="E706" s="9539"/>
      <c r="F706" s="511">
        <f>SUM(F3:F705)</f>
        <v>75000000</v>
      </c>
      <c r="G706" s="511">
        <f>SUM(G3:G705)</f>
        <v>33938550</v>
      </c>
      <c r="H706" s="511">
        <f>SUM(H3:H705)</f>
        <v>13435252</v>
      </c>
      <c r="I706" s="511">
        <f>SUM(I3:I705)</f>
        <v>23811270</v>
      </c>
      <c r="J706" s="511">
        <f>SUM(J3:J705)</f>
        <v>356300</v>
      </c>
      <c r="K706" s="1647">
        <f>K3+F706-G706-H706-I706+J706</f>
        <v>46074559</v>
      </c>
    </row>
    <row r="707" spans="1:11" ht="15.75">
      <c r="A707" s="9531" t="s">
        <v>242</v>
      </c>
      <c r="B707" s="9532"/>
      <c r="C707" s="9532"/>
      <c r="D707" s="9532"/>
      <c r="E707" s="9533"/>
      <c r="F707" s="512">
        <f>'Juli''15'!F479</f>
        <v>578500000</v>
      </c>
      <c r="G707" s="512">
        <f>'Juli''15'!G479</f>
        <v>229960440</v>
      </c>
      <c r="H707" s="512">
        <f>'Juli''15'!H479</f>
        <v>131333783</v>
      </c>
      <c r="I707" s="512">
        <f>'Juli''15'!I479</f>
        <v>191423260</v>
      </c>
      <c r="J707" s="512">
        <f>'Juli''15'!J479</f>
        <v>2736050</v>
      </c>
      <c r="K707" s="1648">
        <f>'Juli''15'!K479</f>
        <v>318779781</v>
      </c>
    </row>
    <row r="708" spans="1:11" ht="15.75">
      <c r="A708" s="9737" t="s">
        <v>243</v>
      </c>
      <c r="B708" s="9738"/>
      <c r="C708" s="9738"/>
      <c r="D708" s="9738"/>
      <c r="E708" s="9739"/>
      <c r="F708" s="5501">
        <f t="shared" ref="F708:K708" si="0">F706+F707</f>
        <v>653500000</v>
      </c>
      <c r="G708" s="5501">
        <f t="shared" si="0"/>
        <v>263898990</v>
      </c>
      <c r="H708" s="5501">
        <f t="shared" si="0"/>
        <v>144769035</v>
      </c>
      <c r="I708" s="5501">
        <f t="shared" si="0"/>
        <v>215234530</v>
      </c>
      <c r="J708" s="5501">
        <f t="shared" si="0"/>
        <v>3092350</v>
      </c>
      <c r="K708" s="5502">
        <f t="shared" si="0"/>
        <v>364854340</v>
      </c>
    </row>
    <row r="714" spans="1:11">
      <c r="B714" s="4803" t="s">
        <v>2197</v>
      </c>
      <c r="C714" s="4804"/>
    </row>
    <row r="715" spans="1:11">
      <c r="B715" s="4805" t="s">
        <v>238</v>
      </c>
      <c r="C715" s="4804"/>
    </row>
  </sheetData>
  <mergeCells count="97">
    <mergeCell ref="A535:A536"/>
    <mergeCell ref="A544:A545"/>
    <mergeCell ref="A538:A539"/>
    <mergeCell ref="A708:E708"/>
    <mergeCell ref="F631:F632"/>
    <mergeCell ref="F634:F635"/>
    <mergeCell ref="A706:E706"/>
    <mergeCell ref="A707:E707"/>
    <mergeCell ref="F673:F674"/>
    <mergeCell ref="A502:A503"/>
    <mergeCell ref="A505:A506"/>
    <mergeCell ref="A508:A509"/>
    <mergeCell ref="A529:A530"/>
    <mergeCell ref="A532:A533"/>
    <mergeCell ref="A487:A488"/>
    <mergeCell ref="A490:A491"/>
    <mergeCell ref="A493:A494"/>
    <mergeCell ref="A496:A497"/>
    <mergeCell ref="A499:A500"/>
    <mergeCell ref="A484:A485"/>
    <mergeCell ref="A451:A452"/>
    <mergeCell ref="A454:A455"/>
    <mergeCell ref="A457:A458"/>
    <mergeCell ref="A460:A461"/>
    <mergeCell ref="A463:A464"/>
    <mergeCell ref="A466:A467"/>
    <mergeCell ref="A469:A470"/>
    <mergeCell ref="A472:A473"/>
    <mergeCell ref="A475:A476"/>
    <mergeCell ref="A478:A479"/>
    <mergeCell ref="A481:A482"/>
    <mergeCell ref="A448:A449"/>
    <mergeCell ref="A415:A416"/>
    <mergeCell ref="A418:A419"/>
    <mergeCell ref="A421:A422"/>
    <mergeCell ref="A424:A425"/>
    <mergeCell ref="A427:A428"/>
    <mergeCell ref="A430:A431"/>
    <mergeCell ref="A433:A434"/>
    <mergeCell ref="A436:A437"/>
    <mergeCell ref="A439:A440"/>
    <mergeCell ref="A442:A443"/>
    <mergeCell ref="A445:A446"/>
    <mergeCell ref="A412:A413"/>
    <mergeCell ref="A379:A380"/>
    <mergeCell ref="A382:A383"/>
    <mergeCell ref="A385:A386"/>
    <mergeCell ref="A388:A389"/>
    <mergeCell ref="A391:A392"/>
    <mergeCell ref="A394:A395"/>
    <mergeCell ref="A397:A398"/>
    <mergeCell ref="A400:A401"/>
    <mergeCell ref="A403:A404"/>
    <mergeCell ref="A406:A407"/>
    <mergeCell ref="A409:A410"/>
    <mergeCell ref="B13:B14"/>
    <mergeCell ref="A55:A56"/>
    <mergeCell ref="A58:A59"/>
    <mergeCell ref="A376:A377"/>
    <mergeCell ref="A208:A209"/>
    <mergeCell ref="A211:A212"/>
    <mergeCell ref="A214:A215"/>
    <mergeCell ref="A217:A218"/>
    <mergeCell ref="A220:A221"/>
    <mergeCell ref="A223:A224"/>
    <mergeCell ref="A226:A227"/>
    <mergeCell ref="A229:A230"/>
    <mergeCell ref="A232:A233"/>
    <mergeCell ref="A235:A236"/>
    <mergeCell ref="A238:A239"/>
    <mergeCell ref="A61:A62"/>
    <mergeCell ref="B10:B11"/>
    <mergeCell ref="K10:K11"/>
    <mergeCell ref="J1:J2"/>
    <mergeCell ref="K1:K2"/>
    <mergeCell ref="A3:C3"/>
    <mergeCell ref="B4:B5"/>
    <mergeCell ref="A7:A8"/>
    <mergeCell ref="B7:B8"/>
    <mergeCell ref="K7:K8"/>
    <mergeCell ref="A1:A2"/>
    <mergeCell ref="B1:B2"/>
    <mergeCell ref="C1:C2"/>
    <mergeCell ref="D1:E1"/>
    <mergeCell ref="F1:F2"/>
    <mergeCell ref="G1:I1"/>
    <mergeCell ref="G673:G674"/>
    <mergeCell ref="H673:H674"/>
    <mergeCell ref="I673:I674"/>
    <mergeCell ref="I598:I599"/>
    <mergeCell ref="I568:I569"/>
    <mergeCell ref="G631:G632"/>
    <mergeCell ref="H631:H632"/>
    <mergeCell ref="I631:I632"/>
    <mergeCell ref="G634:G635"/>
    <mergeCell ref="H634:H635"/>
    <mergeCell ref="I634:I635"/>
  </mergeCells>
  <pageMargins left="0.70866141732283472" right="0.70866141732283472" top="0.74803149606299213" bottom="0.74803149606299213" header="0.31496062992125984" footer="0.31496062992125984"/>
  <pageSetup scale="60" orientation="landscape" horizontalDpi="0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K688"/>
  <sheetViews>
    <sheetView topLeftCell="A483" zoomScale="65" zoomScaleNormal="65" workbookViewId="0">
      <selection activeCell="C497" sqref="C497"/>
    </sheetView>
  </sheetViews>
  <sheetFormatPr defaultRowHeight="15"/>
  <cols>
    <col min="1" max="1" width="3.7109375" customWidth="1"/>
    <col min="2" max="2" width="12.42578125" customWidth="1"/>
    <col min="3" max="3" width="49.42578125" customWidth="1"/>
    <col min="4" max="4" width="23.28515625" customWidth="1"/>
    <col min="6" max="6" width="16.28515625" customWidth="1"/>
    <col min="7" max="7" width="20.5703125" customWidth="1"/>
    <col min="8" max="8" width="19.140625" customWidth="1"/>
    <col min="9" max="9" width="20.28515625" customWidth="1"/>
    <col min="10" max="10" width="14.7109375" customWidth="1"/>
    <col min="11" max="11" width="18.42578125" customWidth="1"/>
  </cols>
  <sheetData>
    <row r="1" spans="1:11">
      <c r="A1" s="9506" t="s">
        <v>1</v>
      </c>
      <c r="B1" s="9504" t="s">
        <v>2</v>
      </c>
      <c r="C1" s="9506" t="s">
        <v>3</v>
      </c>
      <c r="D1" s="9508" t="s">
        <v>4</v>
      </c>
      <c r="E1" s="9740"/>
      <c r="F1" s="9510" t="s">
        <v>5</v>
      </c>
      <c r="G1" s="9512" t="s">
        <v>6</v>
      </c>
      <c r="H1" s="9513"/>
      <c r="I1" s="9514"/>
      <c r="J1" s="9510" t="s">
        <v>7</v>
      </c>
      <c r="K1" s="9720" t="s">
        <v>8</v>
      </c>
    </row>
    <row r="2" spans="1:11">
      <c r="A2" s="9507"/>
      <c r="B2" s="9505"/>
      <c r="C2" s="9507"/>
      <c r="D2" s="7428" t="s">
        <v>9</v>
      </c>
      <c r="E2" s="470" t="s">
        <v>10</v>
      </c>
      <c r="F2" s="9511"/>
      <c r="G2" s="7414" t="s">
        <v>11</v>
      </c>
      <c r="H2" s="7419" t="s">
        <v>537</v>
      </c>
      <c r="I2" s="7414" t="s">
        <v>13</v>
      </c>
      <c r="J2" s="9511"/>
      <c r="K2" s="9721"/>
    </row>
    <row r="3" spans="1:11">
      <c r="A3" s="9544" t="s">
        <v>75</v>
      </c>
      <c r="B3" s="9545"/>
      <c r="C3" s="9546"/>
      <c r="D3" s="501"/>
      <c r="E3" s="502"/>
      <c r="F3" s="1959"/>
      <c r="G3" s="503"/>
      <c r="H3" s="504"/>
      <c r="I3" s="505"/>
      <c r="J3" s="505"/>
      <c r="K3" s="1250">
        <f>'Agus''17'!K706</f>
        <v>46074559</v>
      </c>
    </row>
    <row r="4" spans="1:11">
      <c r="A4" s="557"/>
      <c r="B4" s="9498" t="s">
        <v>2538</v>
      </c>
      <c r="C4" s="556" t="s">
        <v>815</v>
      </c>
      <c r="D4" s="7415" t="s">
        <v>1720</v>
      </c>
      <c r="E4" s="7412" t="s">
        <v>1739</v>
      </c>
      <c r="F4" s="7422"/>
      <c r="G4" s="7422"/>
      <c r="H4" s="923"/>
      <c r="I4" s="1997">
        <v>199622</v>
      </c>
      <c r="J4" s="464"/>
      <c r="K4" s="1977">
        <f>K3-I4</f>
        <v>45874937</v>
      </c>
    </row>
    <row r="5" spans="1:11">
      <c r="A5" s="554"/>
      <c r="B5" s="9499"/>
      <c r="C5" s="555" t="s">
        <v>1719</v>
      </c>
      <c r="D5" s="7416" t="s">
        <v>1176</v>
      </c>
      <c r="E5" s="7413"/>
      <c r="F5" s="7423"/>
      <c r="G5" s="7423"/>
      <c r="H5" s="460"/>
      <c r="I5" s="1998"/>
      <c r="J5" s="559"/>
      <c r="K5" s="1978"/>
    </row>
    <row r="6" spans="1:11">
      <c r="A6" s="554"/>
      <c r="B6" s="7411"/>
      <c r="C6" s="1795"/>
      <c r="D6" s="576"/>
      <c r="E6" s="582"/>
      <c r="F6" s="577"/>
      <c r="G6" s="577"/>
      <c r="H6" s="600"/>
      <c r="I6" s="577"/>
      <c r="J6" s="1979">
        <v>1800</v>
      </c>
      <c r="K6" s="1978">
        <f>K4+J6</f>
        <v>45876737</v>
      </c>
    </row>
    <row r="7" spans="1:11">
      <c r="A7" s="9515"/>
      <c r="B7" s="9498"/>
      <c r="C7" s="556" t="s">
        <v>815</v>
      </c>
      <c r="D7" s="7415" t="s">
        <v>1720</v>
      </c>
      <c r="E7" s="974" t="s">
        <v>1739</v>
      </c>
      <c r="F7" s="7408"/>
      <c r="G7" s="7429"/>
      <c r="H7" s="7408"/>
      <c r="I7" s="1975">
        <v>20320</v>
      </c>
      <c r="J7" s="1996"/>
      <c r="K7" s="9680">
        <f>K6-I7</f>
        <v>45856417</v>
      </c>
    </row>
    <row r="8" spans="1:11">
      <c r="A8" s="9516"/>
      <c r="B8" s="9499"/>
      <c r="C8" s="555" t="s">
        <v>1721</v>
      </c>
      <c r="D8" s="7416" t="s">
        <v>1176</v>
      </c>
      <c r="E8" s="7426"/>
      <c r="F8" s="7409"/>
      <c r="G8" s="7430"/>
      <c r="H8" s="7409"/>
      <c r="I8" s="1976"/>
      <c r="J8" s="571"/>
      <c r="K8" s="9681"/>
    </row>
    <row r="9" spans="1:11">
      <c r="A9" s="7410"/>
      <c r="B9" s="7426"/>
      <c r="C9" s="1795"/>
      <c r="D9" s="576"/>
      <c r="E9" s="605"/>
      <c r="F9" s="586"/>
      <c r="G9" s="585"/>
      <c r="H9" s="587"/>
      <c r="I9" s="586"/>
      <c r="J9" s="1979">
        <v>1800</v>
      </c>
      <c r="K9" s="7450">
        <f>K7+J9</f>
        <v>45858217</v>
      </c>
    </row>
    <row r="10" spans="1:11">
      <c r="A10" s="7415"/>
      <c r="B10" s="9619"/>
      <c r="C10" s="517" t="s">
        <v>1710</v>
      </c>
      <c r="D10" s="7415" t="s">
        <v>1720</v>
      </c>
      <c r="E10" s="7412" t="s">
        <v>1739</v>
      </c>
      <c r="F10" s="7408"/>
      <c r="G10" s="7408"/>
      <c r="H10" s="7408"/>
      <c r="I10" s="7408">
        <v>15140</v>
      </c>
      <c r="J10" s="534"/>
      <c r="K10" s="9680">
        <f>K9-I10</f>
        <v>45843077</v>
      </c>
    </row>
    <row r="11" spans="1:11">
      <c r="A11" s="7431"/>
      <c r="B11" s="9620"/>
      <c r="C11" s="555" t="s">
        <v>1821</v>
      </c>
      <c r="D11" s="7416" t="s">
        <v>1479</v>
      </c>
      <c r="E11" s="7413"/>
      <c r="F11" s="7409"/>
      <c r="G11" s="7409"/>
      <c r="H11" s="7409"/>
      <c r="I11" s="7409"/>
      <c r="J11" s="515"/>
      <c r="K11" s="9681"/>
    </row>
    <row r="12" spans="1:11">
      <c r="A12" s="7410"/>
      <c r="B12" s="7426"/>
      <c r="C12" s="1795"/>
      <c r="D12" s="576"/>
      <c r="E12" s="584"/>
      <c r="F12" s="577"/>
      <c r="G12" s="577"/>
      <c r="H12" s="600"/>
      <c r="I12" s="577"/>
      <c r="J12" s="604">
        <v>1500</v>
      </c>
      <c r="K12" s="7450">
        <f>K10+J12</f>
        <v>45844577</v>
      </c>
    </row>
    <row r="13" spans="1:11">
      <c r="A13" s="7415"/>
      <c r="B13" s="9619"/>
      <c r="C13" s="517" t="s">
        <v>1710</v>
      </c>
      <c r="D13" s="7415" t="s">
        <v>1720</v>
      </c>
      <c r="E13" s="7412" t="s">
        <v>1739</v>
      </c>
      <c r="F13" s="7408"/>
      <c r="G13" s="7408"/>
      <c r="H13" s="7408"/>
      <c r="I13" s="7408">
        <v>40390</v>
      </c>
      <c r="J13" s="537"/>
      <c r="K13" s="7449">
        <f>K12-I13</f>
        <v>45804187</v>
      </c>
    </row>
    <row r="14" spans="1:11">
      <c r="A14" s="7416"/>
      <c r="B14" s="9620"/>
      <c r="C14" s="555" t="s">
        <v>1822</v>
      </c>
      <c r="D14" s="7416" t="s">
        <v>1479</v>
      </c>
      <c r="E14" s="7413"/>
      <c r="F14" s="7409"/>
      <c r="G14" s="7409"/>
      <c r="H14" s="7409"/>
      <c r="I14" s="7409"/>
      <c r="J14" s="515"/>
      <c r="K14" s="1987"/>
    </row>
    <row r="15" spans="1:11">
      <c r="A15" s="7410"/>
      <c r="B15" s="561"/>
      <c r="C15" s="1795"/>
      <c r="D15" s="528"/>
      <c r="E15" s="584"/>
      <c r="F15" s="600"/>
      <c r="G15" s="600"/>
      <c r="H15" s="600"/>
      <c r="I15" s="600"/>
      <c r="J15" s="604">
        <v>1500</v>
      </c>
      <c r="K15" s="7450">
        <f>K13+J15</f>
        <v>45805687</v>
      </c>
    </row>
    <row r="16" spans="1:11">
      <c r="A16" s="7431"/>
      <c r="B16" s="974"/>
      <c r="C16" s="556" t="s">
        <v>815</v>
      </c>
      <c r="D16" s="7415" t="s">
        <v>113</v>
      </c>
      <c r="E16" s="7412" t="s">
        <v>114</v>
      </c>
      <c r="F16" s="7408"/>
      <c r="G16" s="7408"/>
      <c r="H16" s="7408"/>
      <c r="I16" s="7408">
        <v>544285</v>
      </c>
      <c r="J16" s="464"/>
      <c r="K16" s="7449">
        <f>K15-I16</f>
        <v>45261402</v>
      </c>
    </row>
    <row r="17" spans="1:11">
      <c r="A17" s="7431"/>
      <c r="B17" s="974"/>
      <c r="C17" s="517" t="s">
        <v>2215</v>
      </c>
      <c r="D17" s="7431" t="s">
        <v>46</v>
      </c>
      <c r="E17" s="7432"/>
      <c r="F17" s="7433"/>
      <c r="G17" s="7433"/>
      <c r="H17" s="7433"/>
      <c r="I17" s="7433"/>
      <c r="J17" s="595"/>
      <c r="K17" s="7449"/>
    </row>
    <row r="18" spans="1:11">
      <c r="A18" s="7410"/>
      <c r="B18" s="561"/>
      <c r="C18" s="1795"/>
      <c r="D18" s="576"/>
      <c r="E18" s="582"/>
      <c r="F18" s="575"/>
      <c r="G18" s="575"/>
      <c r="H18" s="586"/>
      <c r="I18" s="575"/>
      <c r="J18" s="585">
        <v>1800</v>
      </c>
      <c r="K18" s="7450">
        <f>K16+J18</f>
        <v>45263202</v>
      </c>
    </row>
    <row r="19" spans="1:11">
      <c r="A19" s="7466"/>
      <c r="B19" s="974"/>
      <c r="C19" s="545" t="s">
        <v>812</v>
      </c>
      <c r="D19" s="518" t="s">
        <v>1335</v>
      </c>
      <c r="E19" s="7454"/>
      <c r="F19" s="7456"/>
      <c r="G19" s="7456"/>
      <c r="H19" s="537"/>
      <c r="I19" s="1975">
        <v>442867</v>
      </c>
      <c r="J19" s="464"/>
      <c r="K19" s="7471">
        <f>K18-I19</f>
        <v>44820335</v>
      </c>
    </row>
    <row r="20" spans="1:11">
      <c r="A20" s="7453"/>
      <c r="B20" s="5519"/>
      <c r="C20" s="553" t="s">
        <v>813</v>
      </c>
      <c r="D20" s="519" t="s">
        <v>814</v>
      </c>
      <c r="E20" s="7455"/>
      <c r="F20" s="7457"/>
      <c r="G20" s="7457"/>
      <c r="H20" s="515"/>
      <c r="I20" s="1976"/>
      <c r="J20" s="559"/>
      <c r="K20" s="7471"/>
    </row>
    <row r="21" spans="1:11">
      <c r="A21" s="7458"/>
      <c r="B21" s="5727"/>
      <c r="C21" s="532"/>
      <c r="D21" s="576"/>
      <c r="E21" s="582"/>
      <c r="F21" s="577"/>
      <c r="G21" s="577"/>
      <c r="H21" s="600"/>
      <c r="I21" s="577"/>
      <c r="J21" s="585">
        <v>1800</v>
      </c>
      <c r="K21" s="7470">
        <f>K19+J21</f>
        <v>44822135</v>
      </c>
    </row>
    <row r="22" spans="1:11">
      <c r="A22" s="7466"/>
      <c r="B22" s="974"/>
      <c r="C22" s="562" t="s">
        <v>815</v>
      </c>
      <c r="D22" s="7466" t="s">
        <v>1335</v>
      </c>
      <c r="E22" s="7467"/>
      <c r="F22" s="7462"/>
      <c r="G22" s="7462"/>
      <c r="H22" s="537"/>
      <c r="I22" s="2566">
        <v>236126</v>
      </c>
      <c r="J22" s="595"/>
      <c r="K22" s="7471">
        <f>K21-I22</f>
        <v>44586009</v>
      </c>
    </row>
    <row r="23" spans="1:11">
      <c r="A23" s="7453"/>
      <c r="B23" s="5519"/>
      <c r="C23" s="553" t="s">
        <v>1026</v>
      </c>
      <c r="D23" s="7453" t="s">
        <v>814</v>
      </c>
      <c r="E23" s="7455"/>
      <c r="F23" s="7457"/>
      <c r="G23" s="7457"/>
      <c r="H23" s="515"/>
      <c r="I23" s="1976"/>
      <c r="J23" s="595"/>
      <c r="K23" s="7471"/>
    </row>
    <row r="24" spans="1:11">
      <c r="A24" s="7458"/>
      <c r="B24" s="5727"/>
      <c r="C24" s="532"/>
      <c r="D24" s="576"/>
      <c r="E24" s="582"/>
      <c r="F24" s="577"/>
      <c r="G24" s="577"/>
      <c r="H24" s="600"/>
      <c r="I24" s="577"/>
      <c r="J24" s="585">
        <v>1800</v>
      </c>
      <c r="K24" s="7470">
        <f>K22+J24</f>
        <v>44587809</v>
      </c>
    </row>
    <row r="25" spans="1:11">
      <c r="A25" s="7466"/>
      <c r="B25" s="459"/>
      <c r="C25" s="556" t="s">
        <v>781</v>
      </c>
      <c r="D25" s="7452" t="s">
        <v>1255</v>
      </c>
      <c r="E25" s="7454" t="s">
        <v>1256</v>
      </c>
      <c r="F25" s="7456"/>
      <c r="G25" s="7456"/>
      <c r="H25" s="537"/>
      <c r="I25" s="7456">
        <v>59340</v>
      </c>
      <c r="J25" s="595"/>
      <c r="K25" s="7471">
        <f>K24-I25</f>
        <v>44528469</v>
      </c>
    </row>
    <row r="26" spans="1:11">
      <c r="A26" s="7466"/>
      <c r="B26" s="459"/>
      <c r="C26" s="517" t="s">
        <v>1161</v>
      </c>
      <c r="D26" s="7466" t="s">
        <v>746</v>
      </c>
      <c r="E26" s="7467"/>
      <c r="F26" s="7462"/>
      <c r="G26" s="7462"/>
      <c r="H26" s="537"/>
      <c r="I26" s="7462"/>
      <c r="J26" s="595"/>
      <c r="K26" s="7471"/>
    </row>
    <row r="27" spans="1:11">
      <c r="A27" s="7458"/>
      <c r="B27" s="5727"/>
      <c r="C27" s="1795"/>
      <c r="D27" s="576"/>
      <c r="E27" s="582"/>
      <c r="F27" s="575"/>
      <c r="G27" s="575"/>
      <c r="H27" s="586"/>
      <c r="I27" s="575"/>
      <c r="J27" s="585">
        <v>1500</v>
      </c>
      <c r="K27" s="7470">
        <f>K25+J27</f>
        <v>44529969</v>
      </c>
    </row>
    <row r="28" spans="1:11">
      <c r="A28" s="7466"/>
      <c r="B28" s="459"/>
      <c r="C28" s="517" t="s">
        <v>781</v>
      </c>
      <c r="D28" s="7466" t="s">
        <v>1255</v>
      </c>
      <c r="E28" s="7467" t="s">
        <v>1256</v>
      </c>
      <c r="F28" s="7462"/>
      <c r="G28" s="7462"/>
      <c r="H28" s="537"/>
      <c r="I28" s="7462">
        <v>24140</v>
      </c>
      <c r="J28" s="595"/>
      <c r="K28" s="7471">
        <f>K27-I28</f>
        <v>44505829</v>
      </c>
    </row>
    <row r="29" spans="1:11">
      <c r="A29" s="7466"/>
      <c r="B29" s="459"/>
      <c r="C29" s="517" t="s">
        <v>2200</v>
      </c>
      <c r="D29" s="7466" t="s">
        <v>746</v>
      </c>
      <c r="E29" s="7467"/>
      <c r="F29" s="7462"/>
      <c r="G29" s="7462"/>
      <c r="H29" s="537"/>
      <c r="I29" s="7462"/>
      <c r="J29" s="595"/>
      <c r="K29" s="7471"/>
    </row>
    <row r="30" spans="1:11">
      <c r="A30" s="7458"/>
      <c r="B30" s="5727"/>
      <c r="C30" s="1795"/>
      <c r="D30" s="576"/>
      <c r="E30" s="582"/>
      <c r="F30" s="575"/>
      <c r="G30" s="575"/>
      <c r="H30" s="586"/>
      <c r="I30" s="575"/>
      <c r="J30" s="585">
        <v>1500</v>
      </c>
      <c r="K30" s="7470">
        <f>K28+J30</f>
        <v>44507329</v>
      </c>
    </row>
    <row r="31" spans="1:11">
      <c r="A31" s="7431"/>
      <c r="B31" s="974"/>
      <c r="C31" s="457" t="s">
        <v>1109</v>
      </c>
      <c r="D31" s="7468" t="s">
        <v>1580</v>
      </c>
      <c r="E31" s="459" t="s">
        <v>1600</v>
      </c>
      <c r="F31" s="7456"/>
      <c r="G31" s="7463">
        <v>502500</v>
      </c>
      <c r="H31" s="7460"/>
      <c r="I31" s="7456"/>
      <c r="J31" s="534"/>
      <c r="K31" s="7449">
        <f>K30-G31</f>
        <v>44004829</v>
      </c>
    </row>
    <row r="32" spans="1:11">
      <c r="A32" s="7416"/>
      <c r="B32" s="5519"/>
      <c r="C32" s="461" t="s">
        <v>1579</v>
      </c>
      <c r="D32" s="7469" t="s">
        <v>38</v>
      </c>
      <c r="E32" s="7465"/>
      <c r="F32" s="7457"/>
      <c r="G32" s="7464"/>
      <c r="H32" s="7461"/>
      <c r="I32" s="7457"/>
      <c r="J32" s="537"/>
      <c r="K32" s="7449"/>
    </row>
    <row r="33" spans="1:11">
      <c r="A33" s="7410"/>
      <c r="B33" s="5727"/>
      <c r="C33" s="2722"/>
      <c r="D33" s="891"/>
      <c r="E33" s="891"/>
      <c r="F33" s="586"/>
      <c r="G33" s="588"/>
      <c r="H33" s="586"/>
      <c r="I33" s="586"/>
      <c r="J33" s="585">
        <v>1800</v>
      </c>
      <c r="K33" s="7450">
        <f>K31+J33</f>
        <v>44006629</v>
      </c>
    </row>
    <row r="34" spans="1:11">
      <c r="A34" s="7415"/>
      <c r="B34" s="459"/>
      <c r="C34" s="556" t="s">
        <v>781</v>
      </c>
      <c r="D34" s="7415" t="s">
        <v>278</v>
      </c>
      <c r="E34" s="7425" t="s">
        <v>279</v>
      </c>
      <c r="F34" s="7408"/>
      <c r="G34" s="7408">
        <v>27840</v>
      </c>
      <c r="H34" s="7408"/>
      <c r="I34" s="7408"/>
      <c r="J34" s="464"/>
      <c r="K34" s="7449">
        <f>K33-G34</f>
        <v>43978789</v>
      </c>
    </row>
    <row r="35" spans="1:11">
      <c r="A35" s="7416"/>
      <c r="B35" s="5520"/>
      <c r="C35" s="555" t="s">
        <v>1530</v>
      </c>
      <c r="D35" s="7416" t="s">
        <v>38</v>
      </c>
      <c r="E35" s="7413"/>
      <c r="F35" s="7409"/>
      <c r="G35" s="7409"/>
      <c r="H35" s="7409"/>
      <c r="I35" s="7409"/>
      <c r="J35" s="559"/>
      <c r="K35" s="7449"/>
    </row>
    <row r="36" spans="1:11">
      <c r="A36" s="7410"/>
      <c r="B36" s="561"/>
      <c r="C36" s="1438"/>
      <c r="D36" s="1436"/>
      <c r="E36" s="1436"/>
      <c r="F36" s="577"/>
      <c r="G36" s="577"/>
      <c r="H36" s="600"/>
      <c r="I36" s="577"/>
      <c r="J36" s="585">
        <v>1500</v>
      </c>
      <c r="K36" s="7450">
        <f>K34+J36</f>
        <v>43980289</v>
      </c>
    </row>
    <row r="37" spans="1:11">
      <c r="A37" s="7415"/>
      <c r="B37" s="974"/>
      <c r="C37" s="517" t="s">
        <v>796</v>
      </c>
      <c r="D37" s="7415" t="s">
        <v>167</v>
      </c>
      <c r="E37" s="7412" t="s">
        <v>56</v>
      </c>
      <c r="F37" s="7408"/>
      <c r="G37" s="7408">
        <v>179900</v>
      </c>
      <c r="H37" s="534"/>
      <c r="I37" s="7408"/>
      <c r="J37" s="595"/>
      <c r="K37" s="7449">
        <f>K36-G37</f>
        <v>43800389</v>
      </c>
    </row>
    <row r="38" spans="1:11">
      <c r="A38" s="7416"/>
      <c r="B38" s="5519"/>
      <c r="C38" s="555" t="s">
        <v>1033</v>
      </c>
      <c r="D38" s="7416" t="s">
        <v>1384</v>
      </c>
      <c r="E38" s="7413"/>
      <c r="F38" s="7409"/>
      <c r="G38" s="7409"/>
      <c r="H38" s="515"/>
      <c r="I38" s="7409"/>
      <c r="J38" s="559"/>
      <c r="K38" s="7449"/>
    </row>
    <row r="39" spans="1:11">
      <c r="A39" s="7410"/>
      <c r="B39" s="561"/>
      <c r="C39" s="1795"/>
      <c r="D39" s="576"/>
      <c r="E39" s="582"/>
      <c r="F39" s="577"/>
      <c r="G39" s="577"/>
      <c r="H39" s="600"/>
      <c r="I39" s="577"/>
      <c r="J39" s="604">
        <v>750</v>
      </c>
      <c r="K39" s="7450">
        <f>K37+J39</f>
        <v>43801139</v>
      </c>
    </row>
    <row r="40" spans="1:11">
      <c r="A40" s="7415"/>
      <c r="B40" s="974"/>
      <c r="C40" s="357" t="s">
        <v>815</v>
      </c>
      <c r="D40" s="7415" t="s">
        <v>1883</v>
      </c>
      <c r="E40" s="7412" t="s">
        <v>1884</v>
      </c>
      <c r="F40" s="7408"/>
      <c r="G40" s="7408">
        <v>135848</v>
      </c>
      <c r="H40" s="537"/>
      <c r="I40" s="7408"/>
      <c r="J40" s="537"/>
      <c r="K40" s="7449">
        <f>K39-G40</f>
        <v>43665291</v>
      </c>
    </row>
    <row r="41" spans="1:11">
      <c r="A41" s="7416"/>
      <c r="B41" s="5519"/>
      <c r="C41" s="522" t="s">
        <v>1882</v>
      </c>
      <c r="D41" s="7416" t="s">
        <v>1819</v>
      </c>
      <c r="E41" s="7413"/>
      <c r="F41" s="7409"/>
      <c r="G41" s="7409"/>
      <c r="H41" s="537"/>
      <c r="I41" s="7409"/>
      <c r="J41" s="537"/>
      <c r="K41" s="7449"/>
    </row>
    <row r="42" spans="1:11">
      <c r="A42" s="7410"/>
      <c r="B42" s="561"/>
      <c r="C42" s="3361"/>
      <c r="D42" s="602"/>
      <c r="E42" s="599"/>
      <c r="F42" s="586"/>
      <c r="G42" s="586"/>
      <c r="H42" s="586"/>
      <c r="I42" s="586"/>
      <c r="J42" s="585">
        <v>1800</v>
      </c>
      <c r="K42" s="7450">
        <f>K40+J42</f>
        <v>43667091</v>
      </c>
    </row>
    <row r="43" spans="1:11">
      <c r="A43" s="7415"/>
      <c r="B43" s="974"/>
      <c r="C43" s="357" t="s">
        <v>1921</v>
      </c>
      <c r="D43" s="7415" t="s">
        <v>1883</v>
      </c>
      <c r="E43" s="7412" t="s">
        <v>1884</v>
      </c>
      <c r="F43" s="7408"/>
      <c r="G43" s="7422">
        <v>71540</v>
      </c>
      <c r="H43" s="534"/>
      <c r="I43" s="7422"/>
      <c r="J43" s="923"/>
      <c r="K43" s="7449">
        <f>K42-G43</f>
        <v>43595551</v>
      </c>
    </row>
    <row r="44" spans="1:11">
      <c r="A44" s="7416"/>
      <c r="B44" s="5519"/>
      <c r="C44" s="357" t="s">
        <v>1941</v>
      </c>
      <c r="D44" s="7416" t="s">
        <v>1819</v>
      </c>
      <c r="E44" s="7413"/>
      <c r="F44" s="7409"/>
      <c r="G44" s="7423"/>
      <c r="H44" s="515"/>
      <c r="I44" s="7423"/>
      <c r="J44" s="460"/>
      <c r="K44" s="7449"/>
    </row>
    <row r="45" spans="1:11">
      <c r="A45" s="7410"/>
      <c r="B45" s="561"/>
      <c r="C45" s="1795"/>
      <c r="D45" s="602"/>
      <c r="E45" s="2990"/>
      <c r="F45" s="577"/>
      <c r="G45" s="577"/>
      <c r="H45" s="600"/>
      <c r="I45" s="577"/>
      <c r="J45" s="600">
        <v>1500</v>
      </c>
      <c r="K45" s="7450">
        <f>K43+J45</f>
        <v>43597051</v>
      </c>
    </row>
    <row r="46" spans="1:11">
      <c r="A46" s="7415"/>
      <c r="B46" s="974"/>
      <c r="C46" s="556" t="s">
        <v>796</v>
      </c>
      <c r="D46" s="7415" t="s">
        <v>1532</v>
      </c>
      <c r="E46" s="974" t="s">
        <v>1233</v>
      </c>
      <c r="F46" s="7433"/>
      <c r="G46" s="7408">
        <v>113500</v>
      </c>
      <c r="H46" s="7408"/>
      <c r="I46" s="7408"/>
      <c r="J46" s="595"/>
      <c r="K46" s="7449">
        <f>K45-G46</f>
        <v>43483551</v>
      </c>
    </row>
    <row r="47" spans="1:11">
      <c r="A47" s="7416"/>
      <c r="B47" s="5519"/>
      <c r="C47" s="555" t="s">
        <v>1905</v>
      </c>
      <c r="D47" s="7416" t="s">
        <v>1570</v>
      </c>
      <c r="E47" s="7413"/>
      <c r="F47" s="7409"/>
      <c r="G47" s="7409"/>
      <c r="H47" s="7409"/>
      <c r="I47" s="7409"/>
      <c r="J47" s="559"/>
      <c r="K47" s="7449"/>
    </row>
    <row r="48" spans="1:11">
      <c r="A48" s="7410"/>
      <c r="B48" s="561"/>
      <c r="C48" s="532"/>
      <c r="D48" s="576"/>
      <c r="E48" s="582"/>
      <c r="F48" s="575"/>
      <c r="G48" s="600"/>
      <c r="H48" s="600"/>
      <c r="I48" s="577"/>
      <c r="J48" s="585">
        <v>750</v>
      </c>
      <c r="K48" s="7450">
        <f>K46+J48</f>
        <v>43484301</v>
      </c>
    </row>
    <row r="49" spans="1:11">
      <c r="A49" s="7415"/>
      <c r="B49" s="974"/>
      <c r="C49" s="556" t="s">
        <v>796</v>
      </c>
      <c r="D49" s="7415" t="s">
        <v>1334</v>
      </c>
      <c r="E49" s="1136" t="s">
        <v>1348</v>
      </c>
      <c r="F49" s="7433"/>
      <c r="G49" s="7408">
        <v>41300</v>
      </c>
      <c r="H49" s="534"/>
      <c r="I49" s="7408"/>
      <c r="J49" s="464"/>
      <c r="K49" s="7449">
        <f>K48-G49</f>
        <v>43443001</v>
      </c>
    </row>
    <row r="50" spans="1:11">
      <c r="A50" s="7416"/>
      <c r="B50" s="5519"/>
      <c r="C50" s="555" t="s">
        <v>1342</v>
      </c>
      <c r="D50" s="7416" t="s">
        <v>918</v>
      </c>
      <c r="E50" s="7426"/>
      <c r="F50" s="7409"/>
      <c r="G50" s="7409"/>
      <c r="H50" s="515"/>
      <c r="I50" s="7409"/>
      <c r="J50" s="559"/>
      <c r="K50" s="7449"/>
    </row>
    <row r="51" spans="1:11">
      <c r="A51" s="7410"/>
      <c r="B51" s="561"/>
      <c r="C51" s="1795"/>
      <c r="D51" s="576"/>
      <c r="E51" s="582"/>
      <c r="F51" s="577"/>
      <c r="G51" s="577"/>
      <c r="H51" s="600"/>
      <c r="I51" s="577"/>
      <c r="J51" s="585">
        <v>750</v>
      </c>
      <c r="K51" s="7450">
        <f>K49+J51</f>
        <v>43443751</v>
      </c>
    </row>
    <row r="52" spans="1:11">
      <c r="A52" s="7415"/>
      <c r="B52" s="974"/>
      <c r="C52" s="556" t="s">
        <v>815</v>
      </c>
      <c r="D52" s="7415" t="s">
        <v>1283</v>
      </c>
      <c r="E52" s="7412" t="s">
        <v>1346</v>
      </c>
      <c r="F52" s="7408"/>
      <c r="G52" s="7408">
        <v>507691</v>
      </c>
      <c r="H52" s="534"/>
      <c r="I52" s="7408"/>
      <c r="J52" s="595"/>
      <c r="K52" s="7445">
        <f>K51-G52</f>
        <v>42936060</v>
      </c>
    </row>
    <row r="53" spans="1:11">
      <c r="A53" s="7416"/>
      <c r="B53" s="974"/>
      <c r="C53" s="555" t="s">
        <v>1282</v>
      </c>
      <c r="D53" s="7416" t="s">
        <v>250</v>
      </c>
      <c r="E53" s="7413"/>
      <c r="F53" s="7409"/>
      <c r="G53" s="7409"/>
      <c r="H53" s="515"/>
      <c r="I53" s="7409"/>
      <c r="J53" s="595"/>
      <c r="K53" s="7449"/>
    </row>
    <row r="54" spans="1:11">
      <c r="A54" s="7410"/>
      <c r="B54" s="561"/>
      <c r="C54" s="532"/>
      <c r="D54" s="576"/>
      <c r="E54" s="582"/>
      <c r="F54" s="577"/>
      <c r="G54" s="577"/>
      <c r="H54" s="1962"/>
      <c r="I54" s="577"/>
      <c r="J54" s="585">
        <v>1800</v>
      </c>
      <c r="K54" s="7450">
        <f>K52+J54</f>
        <v>42937860</v>
      </c>
    </row>
    <row r="55" spans="1:11">
      <c r="A55" s="491"/>
      <c r="B55" s="7412"/>
      <c r="C55" s="474" t="s">
        <v>796</v>
      </c>
      <c r="D55" s="518" t="s">
        <v>1283</v>
      </c>
      <c r="E55" s="7412" t="s">
        <v>1346</v>
      </c>
      <c r="F55" s="7433"/>
      <c r="G55" s="7408">
        <v>260300</v>
      </c>
      <c r="H55" s="7408"/>
      <c r="I55" s="7408"/>
      <c r="J55" s="595"/>
      <c r="K55" s="7445">
        <f>K54-G55</f>
        <v>42677560</v>
      </c>
    </row>
    <row r="56" spans="1:11">
      <c r="A56" s="5521"/>
      <c r="B56" s="7432"/>
      <c r="C56" s="477" t="s">
        <v>1341</v>
      </c>
      <c r="D56" s="519" t="s">
        <v>250</v>
      </c>
      <c r="E56" s="7413"/>
      <c r="F56" s="7409"/>
      <c r="G56" s="7409"/>
      <c r="H56" s="7409"/>
      <c r="I56" s="7409"/>
      <c r="J56" s="559"/>
      <c r="K56" s="7449"/>
    </row>
    <row r="57" spans="1:11">
      <c r="A57" s="514"/>
      <c r="B57" s="7411"/>
      <c r="C57" s="532"/>
      <c r="D57" s="576"/>
      <c r="E57" s="582"/>
      <c r="F57" s="577"/>
      <c r="G57" s="577"/>
      <c r="H57" s="600"/>
      <c r="I57" s="577"/>
      <c r="J57" s="585">
        <v>750</v>
      </c>
      <c r="K57" s="7450">
        <f>K55+J57</f>
        <v>42678310</v>
      </c>
    </row>
    <row r="58" spans="1:11">
      <c r="A58" s="498"/>
      <c r="B58" s="7432"/>
      <c r="C58" s="497" t="s">
        <v>821</v>
      </c>
      <c r="D58" s="7415" t="s">
        <v>558</v>
      </c>
      <c r="E58" s="7425" t="s">
        <v>251</v>
      </c>
      <c r="F58" s="7408"/>
      <c r="G58" s="7408">
        <v>560469</v>
      </c>
      <c r="H58" s="537"/>
      <c r="I58" s="7408"/>
      <c r="J58" s="537"/>
      <c r="K58" s="7445">
        <f>K57-G58</f>
        <v>42117841</v>
      </c>
    </row>
    <row r="59" spans="1:11">
      <c r="A59" s="498"/>
      <c r="B59" s="7432"/>
      <c r="C59" s="497" t="s">
        <v>1018</v>
      </c>
      <c r="D59" s="7416" t="s">
        <v>250</v>
      </c>
      <c r="E59" s="7426"/>
      <c r="F59" s="7409"/>
      <c r="G59" s="7409"/>
      <c r="H59" s="537"/>
      <c r="I59" s="7409"/>
      <c r="J59" s="537"/>
      <c r="K59" s="7449"/>
    </row>
    <row r="60" spans="1:11">
      <c r="A60" s="514"/>
      <c r="B60" s="7411"/>
      <c r="C60" s="532"/>
      <c r="D60" s="576"/>
      <c r="E60" s="582"/>
      <c r="F60" s="586"/>
      <c r="G60" s="586"/>
      <c r="H60" s="586"/>
      <c r="I60" s="586"/>
      <c r="J60" s="585">
        <v>1800</v>
      </c>
      <c r="K60" s="7450">
        <f>K58+J60</f>
        <v>42119641</v>
      </c>
    </row>
    <row r="61" spans="1:11">
      <c r="A61" s="557"/>
      <c r="B61" s="7412"/>
      <c r="C61" s="497" t="s">
        <v>799</v>
      </c>
      <c r="D61" s="7415" t="s">
        <v>558</v>
      </c>
      <c r="E61" s="7425" t="s">
        <v>251</v>
      </c>
      <c r="F61" s="7433"/>
      <c r="G61" s="7408">
        <v>74300</v>
      </c>
      <c r="H61" s="537"/>
      <c r="I61" s="7408"/>
      <c r="J61" s="537"/>
      <c r="K61" s="7445">
        <f>K60-G61</f>
        <v>42045341</v>
      </c>
    </row>
    <row r="62" spans="1:11">
      <c r="A62" s="554"/>
      <c r="B62" s="7413"/>
      <c r="C62" s="497" t="s">
        <v>800</v>
      </c>
      <c r="D62" s="7416" t="s">
        <v>250</v>
      </c>
      <c r="E62" s="7426"/>
      <c r="F62" s="7409"/>
      <c r="G62" s="7409"/>
      <c r="H62" s="537"/>
      <c r="I62" s="7409"/>
      <c r="J62" s="537"/>
      <c r="K62" s="7446"/>
    </row>
    <row r="63" spans="1:11">
      <c r="A63" s="554"/>
      <c r="B63" s="7411"/>
      <c r="C63" s="532"/>
      <c r="D63" s="576"/>
      <c r="E63" s="582"/>
      <c r="F63" s="586"/>
      <c r="G63" s="586"/>
      <c r="H63" s="586"/>
      <c r="I63" s="586"/>
      <c r="J63" s="585">
        <v>750</v>
      </c>
      <c r="K63" s="7446">
        <f>K61+J63</f>
        <v>42046091</v>
      </c>
    </row>
    <row r="64" spans="1:11">
      <c r="A64" s="3362"/>
      <c r="B64" s="7412"/>
      <c r="C64" s="474" t="s">
        <v>781</v>
      </c>
      <c r="D64" s="7415" t="s">
        <v>1285</v>
      </c>
      <c r="E64" s="7412" t="s">
        <v>1320</v>
      </c>
      <c r="F64" s="7408"/>
      <c r="G64" s="7408">
        <v>20140</v>
      </c>
      <c r="H64" s="534"/>
      <c r="I64" s="7408"/>
      <c r="J64" s="7434"/>
      <c r="K64" s="7449">
        <f>K63-G64</f>
        <v>42025951</v>
      </c>
    </row>
    <row r="65" spans="1:11">
      <c r="A65" s="3364"/>
      <c r="B65" s="7413"/>
      <c r="C65" s="477" t="s">
        <v>1092</v>
      </c>
      <c r="D65" s="7416" t="s">
        <v>38</v>
      </c>
      <c r="E65" s="7413"/>
      <c r="F65" s="7409"/>
      <c r="G65" s="7409"/>
      <c r="H65" s="515"/>
      <c r="I65" s="7409"/>
      <c r="J65" s="7435"/>
      <c r="K65" s="7449"/>
    </row>
    <row r="66" spans="1:11">
      <c r="A66" s="557"/>
      <c r="B66" s="7411"/>
      <c r="C66" s="1436"/>
      <c r="D66" s="1436"/>
      <c r="E66" s="1436"/>
      <c r="F66" s="577"/>
      <c r="G66" s="577"/>
      <c r="H66" s="600"/>
      <c r="I66" s="577"/>
      <c r="J66" s="604">
        <v>1500</v>
      </c>
      <c r="K66" s="7450">
        <f>K64+J66</f>
        <v>42027451</v>
      </c>
    </row>
    <row r="67" spans="1:11">
      <c r="A67" s="9515"/>
      <c r="B67" s="1005"/>
      <c r="C67" s="556" t="s">
        <v>781</v>
      </c>
      <c r="D67" s="7415" t="s">
        <v>1344</v>
      </c>
      <c r="E67" s="1136" t="s">
        <v>1349</v>
      </c>
      <c r="F67" s="7408"/>
      <c r="G67" s="7422">
        <v>154640</v>
      </c>
      <c r="H67" s="7408"/>
      <c r="I67" s="7408"/>
      <c r="J67" s="7434"/>
      <c r="K67" s="7449">
        <f>K66-G67</f>
        <v>41872811</v>
      </c>
    </row>
    <row r="68" spans="1:11">
      <c r="A68" s="9516"/>
      <c r="B68" s="533"/>
      <c r="C68" s="555" t="s">
        <v>1343</v>
      </c>
      <c r="D68" s="7416" t="s">
        <v>1543</v>
      </c>
      <c r="E68" s="7426"/>
      <c r="F68" s="7409"/>
      <c r="G68" s="7423"/>
      <c r="H68" s="7409"/>
      <c r="I68" s="7409"/>
      <c r="J68" s="7435"/>
      <c r="K68" s="7449"/>
    </row>
    <row r="69" spans="1:11">
      <c r="A69" s="3365"/>
      <c r="B69" s="1988"/>
      <c r="C69" s="532"/>
      <c r="D69" s="576"/>
      <c r="E69" s="582"/>
      <c r="F69" s="577"/>
      <c r="G69" s="577"/>
      <c r="H69" s="600"/>
      <c r="I69" s="577"/>
      <c r="J69" s="604">
        <v>1500</v>
      </c>
      <c r="K69" s="7450">
        <f>K67+J69</f>
        <v>41874311</v>
      </c>
    </row>
    <row r="70" spans="1:11">
      <c r="A70" s="9515"/>
      <c r="B70" s="1005"/>
      <c r="C70" s="556" t="s">
        <v>781</v>
      </c>
      <c r="D70" s="7415" t="s">
        <v>1344</v>
      </c>
      <c r="E70" s="1136" t="s">
        <v>1349</v>
      </c>
      <c r="F70" s="7408"/>
      <c r="G70" s="7422">
        <v>24140</v>
      </c>
      <c r="H70" s="7408"/>
      <c r="I70" s="7408"/>
      <c r="J70" s="7434"/>
      <c r="K70" s="7449">
        <f>K69-G70</f>
        <v>41850171</v>
      </c>
    </row>
    <row r="71" spans="1:11">
      <c r="A71" s="9516"/>
      <c r="B71" s="533"/>
      <c r="C71" s="555" t="s">
        <v>2121</v>
      </c>
      <c r="D71" s="7416" t="s">
        <v>1543</v>
      </c>
      <c r="E71" s="7426"/>
      <c r="F71" s="7409"/>
      <c r="G71" s="7423"/>
      <c r="H71" s="7409"/>
      <c r="I71" s="7409"/>
      <c r="J71" s="7435"/>
      <c r="K71" s="7449"/>
    </row>
    <row r="72" spans="1:11">
      <c r="A72" s="3365"/>
      <c r="B72" s="1988"/>
      <c r="C72" s="532"/>
      <c r="D72" s="576"/>
      <c r="E72" s="582"/>
      <c r="F72" s="577"/>
      <c r="G72" s="577"/>
      <c r="H72" s="600"/>
      <c r="I72" s="577"/>
      <c r="J72" s="604">
        <v>1500</v>
      </c>
      <c r="K72" s="7450">
        <f>K70+J72</f>
        <v>41851671</v>
      </c>
    </row>
    <row r="73" spans="1:11">
      <c r="A73" s="9515"/>
      <c r="B73" s="7412"/>
      <c r="C73" s="517" t="s">
        <v>781</v>
      </c>
      <c r="D73" s="7415" t="s">
        <v>1560</v>
      </c>
      <c r="E73" s="7412" t="s">
        <v>1603</v>
      </c>
      <c r="F73" s="7408"/>
      <c r="G73" s="7408">
        <v>172640</v>
      </c>
      <c r="H73" s="7408"/>
      <c r="I73" s="7408"/>
      <c r="J73" s="7434"/>
      <c r="K73" s="7449">
        <f>K72-G73</f>
        <v>41679031</v>
      </c>
    </row>
    <row r="74" spans="1:11">
      <c r="A74" s="9516"/>
      <c r="B74" s="7413"/>
      <c r="C74" s="477" t="s">
        <v>1559</v>
      </c>
      <c r="D74" s="7416" t="s">
        <v>38</v>
      </c>
      <c r="E74" s="7413"/>
      <c r="F74" s="7409"/>
      <c r="G74" s="7409"/>
      <c r="H74" s="7409"/>
      <c r="I74" s="7409"/>
      <c r="J74" s="7435"/>
      <c r="K74" s="7449"/>
    </row>
    <row r="75" spans="1:11">
      <c r="A75" s="554"/>
      <c r="B75" s="527"/>
      <c r="C75" s="532"/>
      <c r="D75" s="583"/>
      <c r="E75" s="582"/>
      <c r="F75" s="575"/>
      <c r="G75" s="575"/>
      <c r="H75" s="586"/>
      <c r="I75" s="575"/>
      <c r="J75" s="585">
        <v>1500</v>
      </c>
      <c r="K75" s="7450">
        <f>K73+J75</f>
        <v>41680531</v>
      </c>
    </row>
    <row r="76" spans="1:11">
      <c r="A76" s="525"/>
      <c r="B76" s="7412"/>
      <c r="C76" s="474" t="s">
        <v>815</v>
      </c>
      <c r="D76" s="485" t="s">
        <v>1887</v>
      </c>
      <c r="E76" s="7412" t="s">
        <v>1888</v>
      </c>
      <c r="F76" s="7433"/>
      <c r="G76" s="7408">
        <v>1355463</v>
      </c>
      <c r="H76" s="7420"/>
      <c r="I76" s="7408"/>
      <c r="J76" s="534"/>
      <c r="K76" s="7445">
        <f>K75-G76</f>
        <v>40325068</v>
      </c>
    </row>
    <row r="77" spans="1:11">
      <c r="A77" s="554"/>
      <c r="B77" s="7413"/>
      <c r="C77" s="477" t="s">
        <v>1886</v>
      </c>
      <c r="D77" s="486" t="s">
        <v>1951</v>
      </c>
      <c r="E77" s="7413"/>
      <c r="F77" s="7409"/>
      <c r="G77" s="7409"/>
      <c r="H77" s="7421"/>
      <c r="I77" s="7409"/>
      <c r="J77" s="537"/>
      <c r="K77" s="7446"/>
    </row>
    <row r="78" spans="1:11">
      <c r="A78" s="2497"/>
      <c r="B78" s="7411"/>
      <c r="C78" s="891"/>
      <c r="D78" s="891"/>
      <c r="E78" s="891"/>
      <c r="F78" s="586"/>
      <c r="G78" s="588"/>
      <c r="H78" s="586"/>
      <c r="I78" s="586"/>
      <c r="J78" s="585">
        <v>1800</v>
      </c>
      <c r="K78" s="7446">
        <f>K76+J78</f>
        <v>40326868</v>
      </c>
    </row>
    <row r="79" spans="1:11">
      <c r="A79" s="525"/>
      <c r="B79" s="7412"/>
      <c r="C79" s="474" t="s">
        <v>815</v>
      </c>
      <c r="D79" s="485" t="s">
        <v>1887</v>
      </c>
      <c r="E79" s="7412" t="s">
        <v>1888</v>
      </c>
      <c r="F79" s="7408"/>
      <c r="G79" s="7408">
        <v>173643</v>
      </c>
      <c r="H79" s="534"/>
      <c r="I79" s="7408"/>
      <c r="J79" s="537"/>
      <c r="K79" s="7445">
        <f>K78-G79</f>
        <v>40153225</v>
      </c>
    </row>
    <row r="80" spans="1:11">
      <c r="A80" s="554"/>
      <c r="B80" s="7413"/>
      <c r="C80" s="477" t="s">
        <v>1889</v>
      </c>
      <c r="D80" s="486" t="s">
        <v>1951</v>
      </c>
      <c r="E80" s="7413"/>
      <c r="F80" s="7409"/>
      <c r="G80" s="7409"/>
      <c r="H80" s="537"/>
      <c r="I80" s="7409"/>
      <c r="J80" s="537"/>
      <c r="K80" s="7446"/>
    </row>
    <row r="81" spans="1:11">
      <c r="A81" s="2497"/>
      <c r="B81" s="7411"/>
      <c r="C81" s="532"/>
      <c r="D81" s="576"/>
      <c r="E81" s="582"/>
      <c r="F81" s="586"/>
      <c r="G81" s="586"/>
      <c r="H81" s="586"/>
      <c r="I81" s="586"/>
      <c r="J81" s="585">
        <v>1800</v>
      </c>
      <c r="K81" s="7446">
        <f>K79+J81</f>
        <v>40155025</v>
      </c>
    </row>
    <row r="82" spans="1:11">
      <c r="A82" s="525"/>
      <c r="B82" s="7412"/>
      <c r="C82" s="474" t="s">
        <v>815</v>
      </c>
      <c r="D82" s="7415" t="s">
        <v>568</v>
      </c>
      <c r="E82" s="7412" t="s">
        <v>715</v>
      </c>
      <c r="F82" s="7408"/>
      <c r="G82" s="7408">
        <v>594994</v>
      </c>
      <c r="H82" s="7408"/>
      <c r="I82" s="7408"/>
      <c r="J82" s="464"/>
      <c r="K82" s="7445">
        <f>K81-G82</f>
        <v>39560031</v>
      </c>
    </row>
    <row r="83" spans="1:11">
      <c r="A83" s="554"/>
      <c r="B83" s="7413"/>
      <c r="C83" s="477" t="s">
        <v>833</v>
      </c>
      <c r="D83" s="7416" t="s">
        <v>250</v>
      </c>
      <c r="E83" s="7413"/>
      <c r="F83" s="7409"/>
      <c r="G83" s="7409"/>
      <c r="H83" s="7409"/>
      <c r="I83" s="7409"/>
      <c r="J83" s="559"/>
      <c r="K83" s="7446"/>
    </row>
    <row r="84" spans="1:11">
      <c r="A84" s="2497"/>
      <c r="B84" s="7411"/>
      <c r="C84" s="528"/>
      <c r="D84" s="576"/>
      <c r="E84" s="528"/>
      <c r="F84" s="528"/>
      <c r="G84" s="585"/>
      <c r="H84" s="600"/>
      <c r="I84" s="577"/>
      <c r="J84" s="604">
        <v>1800</v>
      </c>
      <c r="K84" s="7446">
        <f>K82+J84</f>
        <v>39561831</v>
      </c>
    </row>
    <row r="85" spans="1:11">
      <c r="A85" s="525"/>
      <c r="B85" s="7454"/>
      <c r="C85" s="474" t="s">
        <v>815</v>
      </c>
      <c r="D85" s="7452" t="s">
        <v>568</v>
      </c>
      <c r="E85" s="7454" t="s">
        <v>715</v>
      </c>
      <c r="F85" s="7456"/>
      <c r="G85" s="7456">
        <v>163118</v>
      </c>
      <c r="H85" s="7456"/>
      <c r="I85" s="7456"/>
      <c r="J85" s="464"/>
      <c r="K85" s="7471">
        <f>K84-G85</f>
        <v>39398713</v>
      </c>
    </row>
    <row r="86" spans="1:11">
      <c r="A86" s="525"/>
      <c r="B86" s="7454"/>
      <c r="C86" s="477" t="s">
        <v>2539</v>
      </c>
      <c r="D86" s="7453" t="s">
        <v>250</v>
      </c>
      <c r="E86" s="7455"/>
      <c r="F86" s="7457"/>
      <c r="G86" s="7457"/>
      <c r="H86" s="7457"/>
      <c r="I86" s="7457"/>
      <c r="J86" s="559"/>
      <c r="K86" s="7471"/>
    </row>
    <row r="87" spans="1:11">
      <c r="A87" s="525"/>
      <c r="B87" s="7454"/>
      <c r="C87" s="528"/>
      <c r="D87" s="576"/>
      <c r="E87" s="528"/>
      <c r="F87" s="528"/>
      <c r="G87" s="585"/>
      <c r="H87" s="600"/>
      <c r="I87" s="577"/>
      <c r="J87" s="604">
        <v>1800</v>
      </c>
      <c r="K87" s="7518">
        <f>K85+J87</f>
        <v>39400513</v>
      </c>
    </row>
    <row r="88" spans="1:11">
      <c r="A88" s="525"/>
      <c r="B88" s="7412"/>
      <c r="C88" s="474" t="s">
        <v>815</v>
      </c>
      <c r="D88" s="7415" t="s">
        <v>568</v>
      </c>
      <c r="E88" s="7412" t="s">
        <v>715</v>
      </c>
      <c r="F88" s="7408"/>
      <c r="G88" s="7422">
        <v>82809</v>
      </c>
      <c r="H88" s="7408"/>
      <c r="I88" s="7408"/>
      <c r="J88" s="7434"/>
      <c r="K88" s="7445">
        <f>K87-G88</f>
        <v>39317704</v>
      </c>
    </row>
    <row r="89" spans="1:11">
      <c r="A89" s="554"/>
      <c r="B89" s="7413"/>
      <c r="C89" s="477" t="s">
        <v>832</v>
      </c>
      <c r="D89" s="7416" t="s">
        <v>250</v>
      </c>
      <c r="E89" s="7413"/>
      <c r="F89" s="7409"/>
      <c r="G89" s="7423"/>
      <c r="H89" s="7409"/>
      <c r="I89" s="7409"/>
      <c r="J89" s="7435"/>
      <c r="K89" s="7446"/>
    </row>
    <row r="90" spans="1:11">
      <c r="A90" s="2497"/>
      <c r="B90" s="7411"/>
      <c r="C90" s="532"/>
      <c r="D90" s="576"/>
      <c r="E90" s="605"/>
      <c r="F90" s="577"/>
      <c r="G90" s="577"/>
      <c r="H90" s="600"/>
      <c r="I90" s="577"/>
      <c r="J90" s="604">
        <v>1800</v>
      </c>
      <c r="K90" s="7446">
        <f>K88+J90</f>
        <v>39319504</v>
      </c>
    </row>
    <row r="91" spans="1:11">
      <c r="A91" s="525"/>
      <c r="B91" s="7412"/>
      <c r="C91" s="474" t="s">
        <v>781</v>
      </c>
      <c r="D91" s="518" t="s">
        <v>568</v>
      </c>
      <c r="E91" s="7412" t="s">
        <v>715</v>
      </c>
      <c r="F91" s="7408"/>
      <c r="G91" s="7408">
        <v>60140</v>
      </c>
      <c r="H91" s="7408"/>
      <c r="I91" s="7408"/>
      <c r="J91" s="7408"/>
      <c r="K91" s="7445">
        <f>K90-G91</f>
        <v>39259364</v>
      </c>
    </row>
    <row r="92" spans="1:11">
      <c r="A92" s="554"/>
      <c r="B92" s="7413"/>
      <c r="C92" s="477" t="s">
        <v>793</v>
      </c>
      <c r="D92" s="519" t="s">
        <v>250</v>
      </c>
      <c r="E92" s="7413"/>
      <c r="F92" s="7409"/>
      <c r="G92" s="7409"/>
      <c r="H92" s="7409"/>
      <c r="I92" s="7409"/>
      <c r="J92" s="7409"/>
      <c r="K92" s="7446"/>
    </row>
    <row r="93" spans="1:11">
      <c r="A93" s="554"/>
      <c r="B93" s="7411"/>
      <c r="C93" s="532"/>
      <c r="D93" s="576"/>
      <c r="E93" s="582"/>
      <c r="F93" s="577"/>
      <c r="G93" s="577"/>
      <c r="H93" s="600"/>
      <c r="I93" s="577"/>
      <c r="J93" s="604">
        <v>1500</v>
      </c>
      <c r="K93" s="7446">
        <f>K91+J93</f>
        <v>39260864</v>
      </c>
    </row>
    <row r="94" spans="1:11">
      <c r="A94" s="525"/>
      <c r="B94" s="7412"/>
      <c r="C94" s="517" t="s">
        <v>796</v>
      </c>
      <c r="D94" s="7415" t="s">
        <v>1983</v>
      </c>
      <c r="E94" s="7412" t="s">
        <v>1985</v>
      </c>
      <c r="F94" s="7433"/>
      <c r="G94" s="7408">
        <v>183000</v>
      </c>
      <c r="H94" s="537"/>
      <c r="I94" s="1975"/>
      <c r="J94" s="595"/>
      <c r="K94" s="7445">
        <f>K93-G94</f>
        <v>39077864</v>
      </c>
    </row>
    <row r="95" spans="1:11">
      <c r="A95" s="554"/>
      <c r="B95" s="7413"/>
      <c r="C95" s="555" t="s">
        <v>1982</v>
      </c>
      <c r="D95" s="7416" t="s">
        <v>1984</v>
      </c>
      <c r="E95" s="7413"/>
      <c r="F95" s="7409"/>
      <c r="G95" s="7409"/>
      <c r="H95" s="515"/>
      <c r="I95" s="1976"/>
      <c r="J95" s="595"/>
      <c r="K95" s="7446"/>
    </row>
    <row r="96" spans="1:11">
      <c r="A96" s="554"/>
      <c r="B96" s="7411"/>
      <c r="C96" s="532"/>
      <c r="D96" s="528"/>
      <c r="E96" s="584"/>
      <c r="F96" s="577"/>
      <c r="G96" s="577"/>
      <c r="H96" s="600"/>
      <c r="I96" s="2034"/>
      <c r="J96" s="585">
        <v>750</v>
      </c>
      <c r="K96" s="7446">
        <f>K94+J96</f>
        <v>39078614</v>
      </c>
    </row>
    <row r="97" spans="1:11">
      <c r="A97" s="525"/>
      <c r="B97" s="7412"/>
      <c r="C97" s="556" t="s">
        <v>815</v>
      </c>
      <c r="D97" s="7415" t="s">
        <v>1657</v>
      </c>
      <c r="E97" s="7412" t="s">
        <v>135</v>
      </c>
      <c r="F97" s="7408"/>
      <c r="G97" s="7408">
        <v>323815</v>
      </c>
      <c r="H97" s="7408"/>
      <c r="I97" s="7408"/>
      <c r="J97" s="595"/>
      <c r="K97" s="7445">
        <f>K96-G97</f>
        <v>38754799</v>
      </c>
    </row>
    <row r="98" spans="1:11">
      <c r="A98" s="554"/>
      <c r="B98" s="7413"/>
      <c r="C98" s="555" t="s">
        <v>1656</v>
      </c>
      <c r="D98" s="7416" t="s">
        <v>956</v>
      </c>
      <c r="E98" s="7413"/>
      <c r="F98" s="7409"/>
      <c r="G98" s="7409"/>
      <c r="H98" s="7409"/>
      <c r="I98" s="7409"/>
      <c r="J98" s="559"/>
      <c r="K98" s="7446"/>
    </row>
    <row r="99" spans="1:11">
      <c r="A99" s="554"/>
      <c r="B99" s="7411"/>
      <c r="C99" s="532"/>
      <c r="D99" s="576"/>
      <c r="E99" s="605"/>
      <c r="F99" s="577"/>
      <c r="G99" s="577"/>
      <c r="H99" s="586"/>
      <c r="I99" s="577"/>
      <c r="J99" s="585">
        <v>1800</v>
      </c>
      <c r="K99" s="7446">
        <f>K97+J99</f>
        <v>38756599</v>
      </c>
    </row>
    <row r="100" spans="1:11">
      <c r="A100" s="525"/>
      <c r="B100" s="7412"/>
      <c r="C100" s="556" t="s">
        <v>796</v>
      </c>
      <c r="D100" s="7415" t="s">
        <v>1657</v>
      </c>
      <c r="E100" s="7412" t="s">
        <v>135</v>
      </c>
      <c r="F100" s="7408"/>
      <c r="G100" s="7408">
        <v>133800</v>
      </c>
      <c r="H100" s="537"/>
      <c r="I100" s="7408"/>
      <c r="J100" s="595"/>
      <c r="K100" s="7445">
        <f>K99-G100</f>
        <v>38622799</v>
      </c>
    </row>
    <row r="101" spans="1:11">
      <c r="A101" s="554"/>
      <c r="B101" s="7413"/>
      <c r="C101" s="555" t="s">
        <v>1658</v>
      </c>
      <c r="D101" s="7416" t="s">
        <v>956</v>
      </c>
      <c r="E101" s="7413"/>
      <c r="F101" s="7409"/>
      <c r="G101" s="7409"/>
      <c r="H101" s="515"/>
      <c r="I101" s="7409"/>
      <c r="J101" s="559"/>
      <c r="K101" s="7446"/>
    </row>
    <row r="102" spans="1:11">
      <c r="A102" s="554"/>
      <c r="B102" s="7411"/>
      <c r="C102" s="532"/>
      <c r="D102" s="576"/>
      <c r="E102" s="582"/>
      <c r="F102" s="577"/>
      <c r="G102" s="577"/>
      <c r="H102" s="600"/>
      <c r="I102" s="577"/>
      <c r="J102" s="585">
        <v>750</v>
      </c>
      <c r="K102" s="7446">
        <f>K100+J102</f>
        <v>38623549</v>
      </c>
    </row>
    <row r="103" spans="1:11">
      <c r="A103" s="525"/>
      <c r="B103" s="7412"/>
      <c r="C103" s="556" t="s">
        <v>1710</v>
      </c>
      <c r="D103" s="7431" t="s">
        <v>1766</v>
      </c>
      <c r="E103" s="974"/>
      <c r="F103" s="7433"/>
      <c r="G103" s="7408"/>
      <c r="H103" s="7408">
        <v>769640</v>
      </c>
      <c r="I103" s="7408"/>
      <c r="J103" s="464"/>
      <c r="K103" s="7445">
        <f>K102-H103</f>
        <v>37853909</v>
      </c>
    </row>
    <row r="104" spans="1:11">
      <c r="A104" s="554"/>
      <c r="B104" s="7413"/>
      <c r="C104" s="555" t="s">
        <v>1765</v>
      </c>
      <c r="D104" s="7416"/>
      <c r="E104" s="7413"/>
      <c r="F104" s="7409"/>
      <c r="G104" s="7409"/>
      <c r="H104" s="7409"/>
      <c r="I104" s="7409"/>
      <c r="J104" s="559"/>
      <c r="K104" s="7446"/>
    </row>
    <row r="105" spans="1:11">
      <c r="A105" s="554"/>
      <c r="B105" s="7411"/>
      <c r="C105" s="1436"/>
      <c r="D105" s="1436"/>
      <c r="E105" s="1436"/>
      <c r="F105" s="577"/>
      <c r="G105" s="577"/>
      <c r="H105" s="600"/>
      <c r="I105" s="577"/>
      <c r="J105" s="585">
        <v>1500</v>
      </c>
      <c r="K105" s="7450">
        <f>K103+J105</f>
        <v>37855409</v>
      </c>
    </row>
    <row r="106" spans="1:11">
      <c r="A106" s="525"/>
      <c r="B106" s="7412"/>
      <c r="C106" s="556" t="s">
        <v>1710</v>
      </c>
      <c r="D106" s="7415" t="s">
        <v>1768</v>
      </c>
      <c r="E106" s="7412"/>
      <c r="F106" s="7433"/>
      <c r="G106" s="7408"/>
      <c r="H106" s="7408">
        <v>408640</v>
      </c>
      <c r="I106" s="7408"/>
      <c r="J106" s="464"/>
      <c r="K106" s="7445">
        <f>K105-H106</f>
        <v>37446769</v>
      </c>
    </row>
    <row r="107" spans="1:11">
      <c r="A107" s="554"/>
      <c r="B107" s="7413"/>
      <c r="C107" s="555" t="s">
        <v>1767</v>
      </c>
      <c r="D107" s="7416"/>
      <c r="E107" s="7413"/>
      <c r="F107" s="7409"/>
      <c r="G107" s="7409"/>
      <c r="H107" s="7409"/>
      <c r="I107" s="7409"/>
      <c r="J107" s="559"/>
      <c r="K107" s="7446"/>
    </row>
    <row r="108" spans="1:11">
      <c r="A108" s="554"/>
      <c r="B108" s="7411"/>
      <c r="C108" s="1436"/>
      <c r="D108" s="1436"/>
      <c r="E108" s="1436"/>
      <c r="F108" s="577"/>
      <c r="G108" s="577"/>
      <c r="H108" s="600"/>
      <c r="I108" s="577"/>
      <c r="J108" s="585">
        <v>1500</v>
      </c>
      <c r="K108" s="7446">
        <f>K106+J108</f>
        <v>37448269</v>
      </c>
    </row>
    <row r="109" spans="1:11">
      <c r="A109" s="525"/>
      <c r="B109" s="7412"/>
      <c r="C109" s="556" t="s">
        <v>1710</v>
      </c>
      <c r="D109" s="7415" t="s">
        <v>1770</v>
      </c>
      <c r="E109" s="7412"/>
      <c r="F109" s="7433"/>
      <c r="G109" s="7408"/>
      <c r="H109" s="7408">
        <v>418140</v>
      </c>
      <c r="I109" s="7408"/>
      <c r="J109" s="464"/>
      <c r="K109" s="7445">
        <f>K108-H109</f>
        <v>37030129</v>
      </c>
    </row>
    <row r="110" spans="1:11">
      <c r="A110" s="554"/>
      <c r="B110" s="7413"/>
      <c r="C110" s="555" t="s">
        <v>1769</v>
      </c>
      <c r="D110" s="7416"/>
      <c r="E110" s="7413"/>
      <c r="F110" s="7409"/>
      <c r="G110" s="7409"/>
      <c r="H110" s="7409"/>
      <c r="I110" s="7409"/>
      <c r="J110" s="559"/>
      <c r="K110" s="7446"/>
    </row>
    <row r="111" spans="1:11">
      <c r="A111" s="554"/>
      <c r="B111" s="7411"/>
      <c r="C111" s="532"/>
      <c r="D111" s="576"/>
      <c r="E111" s="582"/>
      <c r="F111" s="577"/>
      <c r="G111" s="577"/>
      <c r="H111" s="600"/>
      <c r="I111" s="577"/>
      <c r="J111" s="585">
        <v>1500</v>
      </c>
      <c r="K111" s="7446">
        <f>K109+J111</f>
        <v>37031629</v>
      </c>
    </row>
    <row r="112" spans="1:11">
      <c r="A112" s="525"/>
      <c r="B112" s="7412"/>
      <c r="C112" s="556" t="s">
        <v>1710</v>
      </c>
      <c r="D112" s="7415" t="s">
        <v>956</v>
      </c>
      <c r="E112" s="7412"/>
      <c r="F112" s="7408"/>
      <c r="G112" s="7408"/>
      <c r="H112" s="7408">
        <v>10981900</v>
      </c>
      <c r="I112" s="7408"/>
      <c r="J112" s="595"/>
      <c r="K112" s="1977">
        <f>K111-H112</f>
        <v>26049729</v>
      </c>
    </row>
    <row r="113" spans="1:11">
      <c r="A113" s="554"/>
      <c r="B113" s="7413"/>
      <c r="C113" s="555" t="s">
        <v>1771</v>
      </c>
      <c r="D113" s="7416"/>
      <c r="E113" s="7413"/>
      <c r="F113" s="7409"/>
      <c r="G113" s="7409"/>
      <c r="H113" s="7409"/>
      <c r="I113" s="7409"/>
      <c r="J113" s="559"/>
      <c r="K113" s="1978"/>
    </row>
    <row r="114" spans="1:11">
      <c r="A114" s="554"/>
      <c r="B114" s="7411"/>
      <c r="C114" s="532"/>
      <c r="D114" s="576"/>
      <c r="E114" s="582"/>
      <c r="F114" s="577"/>
      <c r="G114" s="577"/>
      <c r="H114" s="600"/>
      <c r="I114" s="577"/>
      <c r="J114" s="585">
        <v>1500</v>
      </c>
      <c r="K114" s="1978">
        <f>K112+J114</f>
        <v>26051229</v>
      </c>
    </row>
    <row r="115" spans="1:11">
      <c r="A115" s="525"/>
      <c r="B115" s="7412"/>
      <c r="C115" s="556" t="s">
        <v>1710</v>
      </c>
      <c r="D115" s="7415" t="s">
        <v>1945</v>
      </c>
      <c r="E115" s="7412"/>
      <c r="F115" s="7408"/>
      <c r="G115" s="7408"/>
      <c r="H115" s="7408">
        <v>120140</v>
      </c>
      <c r="I115" s="7408"/>
      <c r="J115" s="595"/>
      <c r="K115" s="7445">
        <f>K114-H115</f>
        <v>25931089</v>
      </c>
    </row>
    <row r="116" spans="1:11">
      <c r="A116" s="554"/>
      <c r="B116" s="7413"/>
      <c r="C116" s="555" t="s">
        <v>1944</v>
      </c>
      <c r="D116" s="7416"/>
      <c r="E116" s="7413"/>
      <c r="F116" s="7409"/>
      <c r="G116" s="7409"/>
      <c r="H116" s="7409"/>
      <c r="I116" s="7409"/>
      <c r="J116" s="559"/>
      <c r="K116" s="7446"/>
    </row>
    <row r="117" spans="1:11">
      <c r="A117" s="554"/>
      <c r="B117" s="7411"/>
      <c r="C117" s="532"/>
      <c r="D117" s="576"/>
      <c r="E117" s="582"/>
      <c r="F117" s="577"/>
      <c r="G117" s="577"/>
      <c r="H117" s="600"/>
      <c r="I117" s="577"/>
      <c r="J117" s="585">
        <v>1500</v>
      </c>
      <c r="K117" s="7446">
        <f>K115+J117</f>
        <v>25932589</v>
      </c>
    </row>
    <row r="118" spans="1:11">
      <c r="A118" s="525"/>
      <c r="B118" s="7412"/>
      <c r="C118" s="556" t="s">
        <v>1710</v>
      </c>
      <c r="D118" s="7415" t="s">
        <v>2049</v>
      </c>
      <c r="E118" s="7412"/>
      <c r="F118" s="7433"/>
      <c r="G118" s="7408"/>
      <c r="H118" s="7408">
        <v>883640</v>
      </c>
      <c r="I118" s="7408"/>
      <c r="J118" s="464"/>
      <c r="K118" s="7445">
        <f>K117-H118</f>
        <v>25048949</v>
      </c>
    </row>
    <row r="119" spans="1:11">
      <c r="A119" s="554"/>
      <c r="B119" s="7413"/>
      <c r="C119" s="555" t="s">
        <v>2050</v>
      </c>
      <c r="D119" s="7416"/>
      <c r="E119" s="7413"/>
      <c r="F119" s="7409"/>
      <c r="G119" s="7409"/>
      <c r="H119" s="7409"/>
      <c r="I119" s="7409"/>
      <c r="J119" s="559"/>
      <c r="K119" s="7446"/>
    </row>
    <row r="120" spans="1:11">
      <c r="A120" s="554"/>
      <c r="B120" s="7411"/>
      <c r="C120" s="532"/>
      <c r="D120" s="576"/>
      <c r="E120" s="582"/>
      <c r="F120" s="577"/>
      <c r="G120" s="577"/>
      <c r="H120" s="600"/>
      <c r="I120" s="577"/>
      <c r="J120" s="585">
        <v>1500</v>
      </c>
      <c r="K120" s="7446">
        <f>K118+J120</f>
        <v>25050449</v>
      </c>
    </row>
    <row r="121" spans="1:11">
      <c r="A121" s="525"/>
      <c r="B121" s="7412"/>
      <c r="C121" s="517" t="s">
        <v>1716</v>
      </c>
      <c r="D121" s="7415" t="s">
        <v>1717</v>
      </c>
      <c r="E121" s="7412" t="s">
        <v>1423</v>
      </c>
      <c r="F121" s="7422"/>
      <c r="G121" s="7422">
        <v>191700</v>
      </c>
      <c r="H121" s="537"/>
      <c r="I121" s="1975"/>
      <c r="J121" s="595"/>
      <c r="K121" s="7445">
        <f>K120-G121</f>
        <v>24858749</v>
      </c>
    </row>
    <row r="122" spans="1:11">
      <c r="A122" s="554"/>
      <c r="B122" s="7413"/>
      <c r="C122" s="555" t="s">
        <v>1715</v>
      </c>
      <c r="D122" s="7416" t="s">
        <v>956</v>
      </c>
      <c r="E122" s="7413"/>
      <c r="F122" s="7423"/>
      <c r="G122" s="7423"/>
      <c r="H122" s="515"/>
      <c r="I122" s="1976"/>
      <c r="J122" s="595"/>
      <c r="K122" s="7446"/>
    </row>
    <row r="123" spans="1:11">
      <c r="A123" s="554"/>
      <c r="B123" s="7411"/>
      <c r="C123" s="532"/>
      <c r="D123" s="576"/>
      <c r="E123" s="582"/>
      <c r="F123" s="577"/>
      <c r="G123" s="577"/>
      <c r="H123" s="600"/>
      <c r="I123" s="2034"/>
      <c r="J123" s="585">
        <v>750</v>
      </c>
      <c r="K123" s="7446">
        <f>K121+J123</f>
        <v>24859499</v>
      </c>
    </row>
    <row r="124" spans="1:11">
      <c r="A124" s="525"/>
      <c r="B124" s="7412"/>
      <c r="C124" s="457" t="s">
        <v>781</v>
      </c>
      <c r="D124" s="7415" t="s">
        <v>2046</v>
      </c>
      <c r="E124" s="1136" t="s">
        <v>2048</v>
      </c>
      <c r="F124" s="7408"/>
      <c r="G124" s="7408">
        <v>119640</v>
      </c>
      <c r="H124" s="537"/>
      <c r="I124" s="7408"/>
      <c r="J124" s="595"/>
      <c r="K124" s="7445">
        <f>K123-G124</f>
        <v>24739859</v>
      </c>
    </row>
    <row r="125" spans="1:11">
      <c r="A125" s="554"/>
      <c r="B125" s="7413"/>
      <c r="C125" s="461" t="s">
        <v>2045</v>
      </c>
      <c r="D125" s="7416" t="s">
        <v>2047</v>
      </c>
      <c r="E125" s="7426"/>
      <c r="F125" s="7409"/>
      <c r="G125" s="7409"/>
      <c r="H125" s="515"/>
      <c r="I125" s="7409"/>
      <c r="J125" s="595"/>
      <c r="K125" s="7446"/>
    </row>
    <row r="126" spans="1:11">
      <c r="A126" s="514"/>
      <c r="B126" s="7411"/>
      <c r="C126" s="1795"/>
      <c r="D126" s="576"/>
      <c r="E126" s="582"/>
      <c r="F126" s="577"/>
      <c r="G126" s="577"/>
      <c r="H126" s="600"/>
      <c r="I126" s="577"/>
      <c r="J126" s="585">
        <v>1500</v>
      </c>
      <c r="K126" s="7446">
        <f>K124+J126</f>
        <v>24741359</v>
      </c>
    </row>
    <row r="127" spans="1:11">
      <c r="A127" s="498"/>
      <c r="B127" s="7467"/>
      <c r="C127" s="556" t="s">
        <v>1109</v>
      </c>
      <c r="D127" s="7452" t="s">
        <v>278</v>
      </c>
      <c r="E127" s="974" t="s">
        <v>279</v>
      </c>
      <c r="F127" s="7456"/>
      <c r="G127" s="7456">
        <v>502500</v>
      </c>
      <c r="H127" s="7456"/>
      <c r="I127" s="7456"/>
      <c r="J127" s="7463"/>
      <c r="K127" s="7471">
        <f>K126-G127</f>
        <v>24238859</v>
      </c>
    </row>
    <row r="128" spans="1:11">
      <c r="A128" s="498"/>
      <c r="B128" s="7467"/>
      <c r="C128" s="517" t="s">
        <v>1527</v>
      </c>
      <c r="D128" s="7466" t="s">
        <v>38</v>
      </c>
      <c r="E128" s="974"/>
      <c r="F128" s="7462"/>
      <c r="G128" s="7462"/>
      <c r="H128" s="7462"/>
      <c r="I128" s="7462"/>
      <c r="J128" s="7472"/>
      <c r="K128" s="7471"/>
    </row>
    <row r="129" spans="1:11">
      <c r="A129" s="514"/>
      <c r="B129" s="7459"/>
      <c r="C129" s="532"/>
      <c r="D129" s="576"/>
      <c r="E129" s="7473"/>
      <c r="F129" s="575"/>
      <c r="G129" s="575"/>
      <c r="H129" s="586"/>
      <c r="I129" s="575"/>
      <c r="J129" s="585">
        <v>1800</v>
      </c>
      <c r="K129" s="7470">
        <f>K127+J129</f>
        <v>24240659</v>
      </c>
    </row>
    <row r="130" spans="1:11">
      <c r="A130" s="498"/>
      <c r="B130" s="7432"/>
      <c r="C130" s="497" t="s">
        <v>778</v>
      </c>
      <c r="D130" s="7466" t="s">
        <v>795</v>
      </c>
      <c r="E130" s="7467" t="s">
        <v>454</v>
      </c>
      <c r="F130" s="7462"/>
      <c r="G130" s="7462">
        <v>128640</v>
      </c>
      <c r="H130" s="537"/>
      <c r="I130" s="7462"/>
      <c r="J130" s="537"/>
      <c r="K130" s="7449">
        <f>K129-G130</f>
        <v>24112019</v>
      </c>
    </row>
    <row r="131" spans="1:11">
      <c r="A131" s="498"/>
      <c r="B131" s="7432"/>
      <c r="C131" s="477" t="s">
        <v>794</v>
      </c>
      <c r="D131" s="7416" t="s">
        <v>1345</v>
      </c>
      <c r="E131" s="7413"/>
      <c r="F131" s="7409"/>
      <c r="G131" s="7409"/>
      <c r="H131" s="515"/>
      <c r="I131" s="7409"/>
      <c r="J131" s="515"/>
      <c r="K131" s="7449"/>
    </row>
    <row r="132" spans="1:11">
      <c r="A132" s="514"/>
      <c r="B132" s="7411"/>
      <c r="C132" s="529"/>
      <c r="D132" s="583"/>
      <c r="E132" s="599"/>
      <c r="F132" s="600"/>
      <c r="G132" s="600"/>
      <c r="H132" s="600"/>
      <c r="I132" s="600"/>
      <c r="J132" s="585">
        <v>1500</v>
      </c>
      <c r="K132" s="7450">
        <f>K130+J132</f>
        <v>24113519</v>
      </c>
    </row>
    <row r="133" spans="1:11">
      <c r="A133" s="498"/>
      <c r="B133" s="7432"/>
      <c r="C133" s="474" t="s">
        <v>815</v>
      </c>
      <c r="D133" s="7415" t="s">
        <v>2163</v>
      </c>
      <c r="E133" s="7412" t="s">
        <v>2164</v>
      </c>
      <c r="F133" s="7408"/>
      <c r="G133" s="7408">
        <v>362049</v>
      </c>
      <c r="H133" s="7408"/>
      <c r="I133" s="7408"/>
      <c r="J133" s="7434"/>
      <c r="K133" s="7449">
        <f>K132-G133</f>
        <v>23751470</v>
      </c>
    </row>
    <row r="134" spans="1:11">
      <c r="A134" s="498"/>
      <c r="B134" s="7432"/>
      <c r="C134" s="477" t="s">
        <v>2165</v>
      </c>
      <c r="D134" s="7416" t="s">
        <v>1819</v>
      </c>
      <c r="E134" s="7413"/>
      <c r="F134" s="7423"/>
      <c r="G134" s="7409"/>
      <c r="H134" s="7409"/>
      <c r="I134" s="7409"/>
      <c r="J134" s="7435"/>
      <c r="K134" s="7449"/>
    </row>
    <row r="135" spans="1:11">
      <c r="A135" s="514"/>
      <c r="B135" s="7411"/>
      <c r="C135" s="529"/>
      <c r="D135" s="602"/>
      <c r="E135" s="605"/>
      <c r="F135" s="577"/>
      <c r="G135" s="577"/>
      <c r="H135" s="600"/>
      <c r="I135" s="577"/>
      <c r="J135" s="585">
        <v>1800</v>
      </c>
      <c r="K135" s="7450">
        <f>K133+J135</f>
        <v>23753270</v>
      </c>
    </row>
    <row r="136" spans="1:11">
      <c r="A136" s="557"/>
      <c r="B136" s="7432"/>
      <c r="C136" s="6417" t="s">
        <v>781</v>
      </c>
      <c r="D136" s="7415" t="s">
        <v>2163</v>
      </c>
      <c r="E136" s="7412" t="s">
        <v>2164</v>
      </c>
      <c r="F136" s="7408"/>
      <c r="G136" s="7408">
        <v>22890</v>
      </c>
      <c r="H136" s="7408"/>
      <c r="I136" s="7408"/>
      <c r="J136" s="7434"/>
      <c r="K136" s="7445">
        <f>K135-G136</f>
        <v>23730380</v>
      </c>
    </row>
    <row r="137" spans="1:11">
      <c r="A137" s="554"/>
      <c r="B137" s="7413"/>
      <c r="C137" s="522" t="s">
        <v>2293</v>
      </c>
      <c r="D137" s="7416" t="s">
        <v>1819</v>
      </c>
      <c r="E137" s="7413"/>
      <c r="F137" s="7409"/>
      <c r="G137" s="7409"/>
      <c r="H137" s="7409"/>
      <c r="I137" s="7409"/>
      <c r="J137" s="7435"/>
      <c r="K137" s="7446"/>
    </row>
    <row r="138" spans="1:11">
      <c r="A138" s="554"/>
      <c r="B138" s="7411"/>
      <c r="C138" s="2197"/>
      <c r="D138" s="602"/>
      <c r="E138" s="605"/>
      <c r="F138" s="2199"/>
      <c r="G138" s="575"/>
      <c r="H138" s="586"/>
      <c r="I138" s="575"/>
      <c r="J138" s="585">
        <v>1500</v>
      </c>
      <c r="K138" s="7446">
        <f>K136+J138</f>
        <v>23731880</v>
      </c>
    </row>
    <row r="139" spans="1:11">
      <c r="A139" s="557"/>
      <c r="B139" s="7412"/>
      <c r="C139" s="556" t="s">
        <v>815</v>
      </c>
      <c r="D139" s="7415" t="s">
        <v>2131</v>
      </c>
      <c r="E139" s="7412" t="s">
        <v>2132</v>
      </c>
      <c r="F139" s="7433"/>
      <c r="G139" s="7408">
        <v>575979</v>
      </c>
      <c r="H139" s="7408"/>
      <c r="I139" s="7408"/>
      <c r="J139" s="595"/>
      <c r="K139" s="7445">
        <f>K138-G139</f>
        <v>23155901</v>
      </c>
    </row>
    <row r="140" spans="1:11">
      <c r="A140" s="554"/>
      <c r="B140" s="7413"/>
      <c r="C140" s="555" t="s">
        <v>2153</v>
      </c>
      <c r="D140" s="7416" t="s">
        <v>1819</v>
      </c>
      <c r="E140" s="7413"/>
      <c r="F140" s="7409"/>
      <c r="G140" s="7409"/>
      <c r="H140" s="7409"/>
      <c r="I140" s="7409"/>
      <c r="J140" s="559"/>
      <c r="K140" s="7446"/>
    </row>
    <row r="141" spans="1:11">
      <c r="A141" s="554"/>
      <c r="B141" s="7411"/>
      <c r="C141" s="532"/>
      <c r="D141" s="576"/>
      <c r="E141" s="582"/>
      <c r="F141" s="575"/>
      <c r="G141" s="575"/>
      <c r="H141" s="600"/>
      <c r="I141" s="577"/>
      <c r="J141" s="585">
        <v>1800</v>
      </c>
      <c r="K141" s="7446">
        <f>K139+J141</f>
        <v>23157701</v>
      </c>
    </row>
    <row r="142" spans="1:11">
      <c r="A142" s="525"/>
      <c r="B142" s="7412"/>
      <c r="C142" s="556" t="s">
        <v>1837</v>
      </c>
      <c r="D142" s="7415" t="s">
        <v>2131</v>
      </c>
      <c r="E142" s="7412" t="s">
        <v>2132</v>
      </c>
      <c r="F142" s="7408"/>
      <c r="G142" s="7408">
        <v>129890</v>
      </c>
      <c r="H142" s="537"/>
      <c r="I142" s="7408"/>
      <c r="J142" s="595"/>
      <c r="K142" s="7445">
        <f>K141-G142</f>
        <v>23027811</v>
      </c>
    </row>
    <row r="143" spans="1:11">
      <c r="A143" s="554"/>
      <c r="B143" s="7413"/>
      <c r="C143" s="555" t="s">
        <v>2130</v>
      </c>
      <c r="D143" s="7416" t="s">
        <v>1819</v>
      </c>
      <c r="E143" s="7413"/>
      <c r="F143" s="7409"/>
      <c r="G143" s="7409"/>
      <c r="H143" s="515"/>
      <c r="I143" s="7409"/>
      <c r="J143" s="559"/>
      <c r="K143" s="7446"/>
    </row>
    <row r="144" spans="1:11">
      <c r="A144" s="554"/>
      <c r="B144" s="7411"/>
      <c r="C144" s="532"/>
      <c r="D144" s="576"/>
      <c r="E144" s="582"/>
      <c r="F144" s="577"/>
      <c r="G144" s="577"/>
      <c r="H144" s="600"/>
      <c r="I144" s="577"/>
      <c r="J144" s="585">
        <v>1500</v>
      </c>
      <c r="K144" s="7446">
        <f>K142+J144</f>
        <v>23029311</v>
      </c>
    </row>
    <row r="145" spans="1:11">
      <c r="A145" s="557"/>
      <c r="B145" s="7432"/>
      <c r="C145" s="556" t="s">
        <v>821</v>
      </c>
      <c r="D145" s="7415" t="s">
        <v>1288</v>
      </c>
      <c r="E145" s="7412" t="s">
        <v>1301</v>
      </c>
      <c r="F145" s="7433"/>
      <c r="G145" s="7408">
        <v>354155</v>
      </c>
      <c r="H145" s="537"/>
      <c r="I145" s="7408"/>
      <c r="J145" s="7434"/>
      <c r="K145" s="7449">
        <f>K144-G145</f>
        <v>22675156</v>
      </c>
    </row>
    <row r="146" spans="1:11">
      <c r="A146" s="557"/>
      <c r="B146" s="7432"/>
      <c r="C146" s="555" t="s">
        <v>1287</v>
      </c>
      <c r="D146" s="7416" t="s">
        <v>2051</v>
      </c>
      <c r="E146" s="7413"/>
      <c r="F146" s="7409"/>
      <c r="G146" s="7409"/>
      <c r="H146" s="537"/>
      <c r="I146" s="7409"/>
      <c r="J146" s="7435"/>
      <c r="K146" s="7449"/>
    </row>
    <row r="147" spans="1:11">
      <c r="A147" s="514"/>
      <c r="B147" s="7411"/>
      <c r="C147" s="532"/>
      <c r="D147" s="576"/>
      <c r="E147" s="582"/>
      <c r="F147" s="586"/>
      <c r="G147" s="586"/>
      <c r="H147" s="586"/>
      <c r="I147" s="586"/>
      <c r="J147" s="585">
        <v>1800</v>
      </c>
      <c r="K147" s="7450">
        <f>K145+J147</f>
        <v>22676956</v>
      </c>
    </row>
    <row r="148" spans="1:11">
      <c r="A148" s="557"/>
      <c r="B148" s="7412"/>
      <c r="C148" s="497" t="s">
        <v>815</v>
      </c>
      <c r="D148" s="7415" t="s">
        <v>157</v>
      </c>
      <c r="E148" s="7412" t="s">
        <v>156</v>
      </c>
      <c r="F148" s="7408"/>
      <c r="G148" s="7408">
        <v>994330</v>
      </c>
      <c r="H148" s="537"/>
      <c r="I148" s="7408"/>
      <c r="J148" s="537"/>
      <c r="K148" s="7445">
        <f>K147-G148</f>
        <v>21682626</v>
      </c>
    </row>
    <row r="149" spans="1:11">
      <c r="A149" s="554"/>
      <c r="B149" s="7413"/>
      <c r="C149" s="497" t="s">
        <v>1022</v>
      </c>
      <c r="D149" s="7416" t="s">
        <v>1383</v>
      </c>
      <c r="E149" s="7413"/>
      <c r="F149" s="7409"/>
      <c r="G149" s="7409"/>
      <c r="H149" s="537"/>
      <c r="I149" s="7409"/>
      <c r="J149" s="537"/>
      <c r="K149" s="7446"/>
    </row>
    <row r="150" spans="1:11">
      <c r="A150" s="554"/>
      <c r="B150" s="7411"/>
      <c r="C150" s="532"/>
      <c r="D150" s="602"/>
      <c r="E150" s="599"/>
      <c r="F150" s="586"/>
      <c r="G150" s="586"/>
      <c r="H150" s="586"/>
      <c r="I150" s="586"/>
      <c r="J150" s="585">
        <v>1800</v>
      </c>
      <c r="K150" s="7446">
        <f>K148+J150</f>
        <v>21684426</v>
      </c>
    </row>
    <row r="151" spans="1:11">
      <c r="A151" s="525"/>
      <c r="B151" s="7412"/>
      <c r="C151" s="491" t="s">
        <v>778</v>
      </c>
      <c r="D151" s="7415" t="s">
        <v>157</v>
      </c>
      <c r="E151" s="7412" t="s">
        <v>156</v>
      </c>
      <c r="F151" s="7433"/>
      <c r="G151" s="7408">
        <v>214140</v>
      </c>
      <c r="H151" s="537"/>
      <c r="I151" s="7408"/>
      <c r="J151" s="537"/>
      <c r="K151" s="7445">
        <f>K150-G151</f>
        <v>21470286</v>
      </c>
    </row>
    <row r="152" spans="1:11">
      <c r="A152" s="554"/>
      <c r="B152" s="7413"/>
      <c r="C152" s="487" t="s">
        <v>1340</v>
      </c>
      <c r="D152" s="7416" t="s">
        <v>1383</v>
      </c>
      <c r="E152" s="7413"/>
      <c r="F152" s="7409"/>
      <c r="G152" s="7409"/>
      <c r="H152" s="537"/>
      <c r="I152" s="7409"/>
      <c r="J152" s="537"/>
      <c r="K152" s="7446"/>
    </row>
    <row r="153" spans="1:11">
      <c r="A153" s="554"/>
      <c r="B153" s="7411"/>
      <c r="C153" s="529"/>
      <c r="D153" s="601"/>
      <c r="E153" s="584"/>
      <c r="F153" s="586"/>
      <c r="G153" s="586"/>
      <c r="H153" s="586"/>
      <c r="I153" s="586"/>
      <c r="J153" s="585">
        <v>1500</v>
      </c>
      <c r="K153" s="7446">
        <f>K151+J153</f>
        <v>21471786</v>
      </c>
    </row>
    <row r="154" spans="1:11">
      <c r="A154" s="557"/>
      <c r="B154" s="7412"/>
      <c r="C154" s="497" t="s">
        <v>815</v>
      </c>
      <c r="D154" s="485" t="s">
        <v>267</v>
      </c>
      <c r="E154" s="7412" t="s">
        <v>271</v>
      </c>
      <c r="F154" s="7408"/>
      <c r="G154" s="7408">
        <v>256046</v>
      </c>
      <c r="H154" s="534"/>
      <c r="I154" s="7408"/>
      <c r="J154" s="537"/>
      <c r="K154" s="7445">
        <f>K153-G154</f>
        <v>21215740</v>
      </c>
    </row>
    <row r="155" spans="1:11">
      <c r="A155" s="554"/>
      <c r="B155" s="7413"/>
      <c r="C155" s="497" t="s">
        <v>1023</v>
      </c>
      <c r="D155" s="486" t="s">
        <v>304</v>
      </c>
      <c r="E155" s="7413"/>
      <c r="F155" s="7409"/>
      <c r="G155" s="7409"/>
      <c r="H155" s="537"/>
      <c r="I155" s="7409"/>
      <c r="J155" s="537"/>
      <c r="K155" s="7446"/>
    </row>
    <row r="156" spans="1:11">
      <c r="A156" s="554"/>
      <c r="B156" s="7411"/>
      <c r="C156" s="532"/>
      <c r="D156" s="576"/>
      <c r="E156" s="582"/>
      <c r="F156" s="586"/>
      <c r="G156" s="586"/>
      <c r="H156" s="586"/>
      <c r="I156" s="586"/>
      <c r="J156" s="585">
        <v>1800</v>
      </c>
      <c r="K156" s="7446">
        <f>K154+J156</f>
        <v>21217540</v>
      </c>
    </row>
    <row r="157" spans="1:11">
      <c r="A157" s="557"/>
      <c r="B157" s="7412"/>
      <c r="C157" s="491" t="s">
        <v>781</v>
      </c>
      <c r="D157" s="485" t="s">
        <v>267</v>
      </c>
      <c r="E157" s="7412" t="s">
        <v>271</v>
      </c>
      <c r="F157" s="7433"/>
      <c r="G157" s="7408">
        <v>25940</v>
      </c>
      <c r="H157" s="7420"/>
      <c r="I157" s="7408"/>
      <c r="J157" s="534"/>
      <c r="K157" s="7445">
        <f>K156-G157</f>
        <v>21191600</v>
      </c>
    </row>
    <row r="158" spans="1:11">
      <c r="A158" s="554"/>
      <c r="B158" s="7413"/>
      <c r="C158" s="487" t="s">
        <v>791</v>
      </c>
      <c r="D158" s="486" t="s">
        <v>304</v>
      </c>
      <c r="E158" s="7413"/>
      <c r="F158" s="7409"/>
      <c r="G158" s="7409"/>
      <c r="H158" s="7421"/>
      <c r="I158" s="7409"/>
      <c r="J158" s="537"/>
      <c r="K158" s="7446"/>
    </row>
    <row r="159" spans="1:11">
      <c r="A159" s="554"/>
      <c r="B159" s="7411"/>
      <c r="C159" s="891"/>
      <c r="D159" s="891"/>
      <c r="E159" s="891"/>
      <c r="F159" s="586"/>
      <c r="G159" s="588"/>
      <c r="H159" s="586"/>
      <c r="I159" s="586"/>
      <c r="J159" s="585">
        <v>1500</v>
      </c>
      <c r="K159" s="7446">
        <f>K157+J159</f>
        <v>21193100</v>
      </c>
    </row>
    <row r="160" spans="1:11">
      <c r="A160" s="525"/>
      <c r="B160" s="7412"/>
      <c r="C160" s="474" t="s">
        <v>815</v>
      </c>
      <c r="D160" s="7415" t="s">
        <v>1586</v>
      </c>
      <c r="E160" s="7412" t="s">
        <v>1637</v>
      </c>
      <c r="F160" s="7408"/>
      <c r="G160" s="7408">
        <v>87265</v>
      </c>
      <c r="H160" s="7408"/>
      <c r="I160" s="7408"/>
      <c r="J160" s="7434"/>
      <c r="K160" s="7445">
        <f>K159-G160</f>
        <v>21105835</v>
      </c>
    </row>
    <row r="161" spans="1:11">
      <c r="A161" s="554"/>
      <c r="B161" s="7413"/>
      <c r="C161" s="477" t="s">
        <v>1585</v>
      </c>
      <c r="D161" s="7416" t="s">
        <v>729</v>
      </c>
      <c r="E161" s="7413"/>
      <c r="F161" s="7409"/>
      <c r="G161" s="7409"/>
      <c r="H161" s="7409"/>
      <c r="I161" s="7409"/>
      <c r="J161" s="7435"/>
      <c r="K161" s="7446"/>
    </row>
    <row r="162" spans="1:11">
      <c r="A162" s="554"/>
      <c r="B162" s="7411"/>
      <c r="C162" s="529"/>
      <c r="D162" s="602"/>
      <c r="E162" s="605"/>
      <c r="F162" s="577"/>
      <c r="G162" s="577"/>
      <c r="H162" s="600"/>
      <c r="I162" s="577"/>
      <c r="J162" s="585">
        <v>1800</v>
      </c>
      <c r="K162" s="7446">
        <f>K160+J162</f>
        <v>21107635</v>
      </c>
    </row>
    <row r="163" spans="1:11">
      <c r="A163" s="557"/>
      <c r="B163" s="7412"/>
      <c r="C163" s="556" t="s">
        <v>796</v>
      </c>
      <c r="D163" s="7415" t="s">
        <v>1586</v>
      </c>
      <c r="E163" s="7412" t="s">
        <v>1637</v>
      </c>
      <c r="F163" s="7408"/>
      <c r="G163" s="7408">
        <v>42300</v>
      </c>
      <c r="H163" s="7408"/>
      <c r="I163" s="7408"/>
      <c r="J163" s="7434"/>
      <c r="K163" s="7445">
        <f>K162-G163</f>
        <v>21065335</v>
      </c>
    </row>
    <row r="164" spans="1:11">
      <c r="A164" s="554"/>
      <c r="B164" s="7413"/>
      <c r="C164" s="555" t="s">
        <v>1587</v>
      </c>
      <c r="D164" s="7416" t="s">
        <v>729</v>
      </c>
      <c r="E164" s="7413"/>
      <c r="F164" s="7409"/>
      <c r="G164" s="7409"/>
      <c r="H164" s="7409"/>
      <c r="I164" s="7409"/>
      <c r="J164" s="7435"/>
      <c r="K164" s="7446"/>
    </row>
    <row r="165" spans="1:11">
      <c r="A165" s="554"/>
      <c r="B165" s="7411"/>
      <c r="C165" s="529"/>
      <c r="D165" s="602"/>
      <c r="E165" s="605"/>
      <c r="F165" s="577"/>
      <c r="G165" s="577"/>
      <c r="H165" s="600"/>
      <c r="I165" s="577"/>
      <c r="J165" s="604">
        <v>750</v>
      </c>
      <c r="K165" s="7446">
        <f>K163+J165</f>
        <v>21066085</v>
      </c>
    </row>
    <row r="166" spans="1:11">
      <c r="A166" s="525"/>
      <c r="B166" s="7412"/>
      <c r="C166" s="517" t="s">
        <v>851</v>
      </c>
      <c r="D166" s="7415" t="s">
        <v>853</v>
      </c>
      <c r="E166" s="7412" t="s">
        <v>497</v>
      </c>
      <c r="F166" s="7408"/>
      <c r="G166" s="7408">
        <v>443183</v>
      </c>
      <c r="H166" s="537"/>
      <c r="I166" s="1975"/>
      <c r="J166" s="595"/>
      <c r="K166" s="7445">
        <f>K165-G166</f>
        <v>20622902</v>
      </c>
    </row>
    <row r="167" spans="1:11">
      <c r="A167" s="554"/>
      <c r="B167" s="7413"/>
      <c r="C167" s="555" t="s">
        <v>852</v>
      </c>
      <c r="D167" s="7416" t="s">
        <v>919</v>
      </c>
      <c r="E167" s="7413"/>
      <c r="F167" s="7409"/>
      <c r="G167" s="7409"/>
      <c r="H167" s="515"/>
      <c r="I167" s="1976"/>
      <c r="J167" s="595"/>
      <c r="K167" s="7446"/>
    </row>
    <row r="168" spans="1:11">
      <c r="A168" s="554"/>
      <c r="B168" s="7411"/>
      <c r="C168" s="532"/>
      <c r="D168" s="576"/>
      <c r="E168" s="582"/>
      <c r="F168" s="577"/>
      <c r="G168" s="577"/>
      <c r="H168" s="600"/>
      <c r="I168" s="2034"/>
      <c r="J168" s="585">
        <v>1800</v>
      </c>
      <c r="K168" s="7446">
        <f>K166+J168</f>
        <v>20624702</v>
      </c>
    </row>
    <row r="169" spans="1:11">
      <c r="A169" s="557"/>
      <c r="B169" s="7412"/>
      <c r="C169" s="435" t="s">
        <v>815</v>
      </c>
      <c r="D169" s="7415" t="s">
        <v>399</v>
      </c>
      <c r="E169" s="7412" t="s">
        <v>401</v>
      </c>
      <c r="F169" s="7441"/>
      <c r="G169" s="7441">
        <v>234917</v>
      </c>
      <c r="H169" s="537"/>
      <c r="I169" s="7408"/>
      <c r="J169" s="595"/>
      <c r="K169" s="7445">
        <f>K168-G169</f>
        <v>20389785</v>
      </c>
    </row>
    <row r="170" spans="1:11">
      <c r="A170" s="554"/>
      <c r="B170" s="7413"/>
      <c r="C170" s="509" t="s">
        <v>1051</v>
      </c>
      <c r="D170" s="7416" t="s">
        <v>2392</v>
      </c>
      <c r="E170" s="7413"/>
      <c r="F170" s="7442"/>
      <c r="G170" s="7442"/>
      <c r="H170" s="515"/>
      <c r="I170" s="7409"/>
      <c r="J170" s="595"/>
      <c r="K170" s="7446"/>
    </row>
    <row r="171" spans="1:11">
      <c r="A171" s="554"/>
      <c r="B171" s="7411"/>
      <c r="C171" s="532"/>
      <c r="D171" s="576"/>
      <c r="E171" s="582"/>
      <c r="F171" s="577"/>
      <c r="G171" s="577"/>
      <c r="H171" s="600"/>
      <c r="I171" s="2034"/>
      <c r="J171" s="585">
        <v>1800</v>
      </c>
      <c r="K171" s="7446">
        <f>K169+J171</f>
        <v>20391585</v>
      </c>
    </row>
    <row r="172" spans="1:11">
      <c r="A172" s="557"/>
      <c r="B172" s="7412"/>
      <c r="C172" s="435" t="s">
        <v>815</v>
      </c>
      <c r="D172" s="7415" t="s">
        <v>399</v>
      </c>
      <c r="E172" s="7412" t="s">
        <v>401</v>
      </c>
      <c r="F172" s="7408"/>
      <c r="G172" s="7434">
        <v>509423</v>
      </c>
      <c r="H172" s="537"/>
      <c r="I172" s="1975"/>
      <c r="J172" s="595"/>
      <c r="K172" s="7445">
        <f>K171-G172</f>
        <v>19882162</v>
      </c>
    </row>
    <row r="173" spans="1:11">
      <c r="A173" s="554"/>
      <c r="B173" s="7413"/>
      <c r="C173" s="509" t="s">
        <v>1163</v>
      </c>
      <c r="D173" s="7416" t="s">
        <v>2392</v>
      </c>
      <c r="E173" s="7413"/>
      <c r="F173" s="7409"/>
      <c r="G173" s="7435"/>
      <c r="H173" s="515"/>
      <c r="I173" s="1976"/>
      <c r="J173" s="595"/>
      <c r="K173" s="7446"/>
    </row>
    <row r="174" spans="1:11">
      <c r="A174" s="554"/>
      <c r="B174" s="7411"/>
      <c r="C174" s="532"/>
      <c r="D174" s="576"/>
      <c r="E174" s="582"/>
      <c r="F174" s="577"/>
      <c r="G174" s="577"/>
      <c r="H174" s="600"/>
      <c r="I174" s="2034"/>
      <c r="J174" s="585">
        <v>1800</v>
      </c>
      <c r="K174" s="7446">
        <f>K172+J174</f>
        <v>19883962</v>
      </c>
    </row>
    <row r="175" spans="1:11">
      <c r="A175" s="525"/>
      <c r="B175" s="7412"/>
      <c r="C175" s="474" t="s">
        <v>778</v>
      </c>
      <c r="D175" s="518" t="s">
        <v>399</v>
      </c>
      <c r="E175" s="7412" t="s">
        <v>401</v>
      </c>
      <c r="F175" s="7408"/>
      <c r="G175" s="7408">
        <v>24140</v>
      </c>
      <c r="H175" s="7422"/>
      <c r="I175" s="1997"/>
      <c r="J175" s="2036"/>
      <c r="K175" s="7445">
        <f>K174-G175</f>
        <v>19859822</v>
      </c>
    </row>
    <row r="176" spans="1:11">
      <c r="A176" s="554"/>
      <c r="B176" s="7413"/>
      <c r="C176" s="477" t="s">
        <v>862</v>
      </c>
      <c r="D176" s="519" t="s">
        <v>1184</v>
      </c>
      <c r="E176" s="7413"/>
      <c r="F176" s="7409"/>
      <c r="G176" s="7409"/>
      <c r="H176" s="7423"/>
      <c r="I176" s="1998"/>
      <c r="J176" s="2036"/>
      <c r="K176" s="7446"/>
    </row>
    <row r="177" spans="1:11">
      <c r="A177" s="554"/>
      <c r="B177" s="7411"/>
      <c r="C177" s="532"/>
      <c r="D177" s="576"/>
      <c r="E177" s="582"/>
      <c r="F177" s="577"/>
      <c r="G177" s="577"/>
      <c r="H177" s="600"/>
      <c r="I177" s="2034"/>
      <c r="J177" s="585">
        <v>1500</v>
      </c>
      <c r="K177" s="7446">
        <f>K175+J177</f>
        <v>19861322</v>
      </c>
    </row>
    <row r="178" spans="1:11">
      <c r="A178" s="557"/>
      <c r="B178" s="7412"/>
      <c r="C178" s="517" t="s">
        <v>781</v>
      </c>
      <c r="D178" s="7415" t="s">
        <v>614</v>
      </c>
      <c r="E178" s="7412" t="s">
        <v>414</v>
      </c>
      <c r="F178" s="7408"/>
      <c r="G178" s="7408">
        <v>175640</v>
      </c>
      <c r="H178" s="7408"/>
      <c r="I178" s="7408"/>
      <c r="J178" s="534"/>
      <c r="K178" s="7445">
        <f>K177-G178</f>
        <v>19685682</v>
      </c>
    </row>
    <row r="179" spans="1:11">
      <c r="A179" s="554"/>
      <c r="B179" s="7413"/>
      <c r="C179" s="555" t="s">
        <v>1031</v>
      </c>
      <c r="D179" s="7416" t="s">
        <v>698</v>
      </c>
      <c r="E179" s="7413"/>
      <c r="F179" s="7409"/>
      <c r="G179" s="7409"/>
      <c r="H179" s="7409"/>
      <c r="I179" s="7409"/>
      <c r="J179" s="515"/>
      <c r="K179" s="7446"/>
    </row>
    <row r="180" spans="1:11">
      <c r="A180" s="554"/>
      <c r="B180" s="7411"/>
      <c r="C180" s="532"/>
      <c r="D180" s="576"/>
      <c r="E180" s="584"/>
      <c r="F180" s="577"/>
      <c r="G180" s="577"/>
      <c r="H180" s="600"/>
      <c r="I180" s="577"/>
      <c r="J180" s="604">
        <v>1500</v>
      </c>
      <c r="K180" s="7446">
        <f>K178+J180</f>
        <v>19687182</v>
      </c>
    </row>
    <row r="181" spans="1:11">
      <c r="A181" s="557"/>
      <c r="B181" s="7412"/>
      <c r="C181" s="457" t="s">
        <v>781</v>
      </c>
      <c r="D181" s="7437" t="s">
        <v>1246</v>
      </c>
      <c r="E181" s="459" t="s">
        <v>1248</v>
      </c>
      <c r="F181" s="7408"/>
      <c r="G181" s="7408">
        <v>351640</v>
      </c>
      <c r="H181" s="7408"/>
      <c r="I181" s="7408"/>
      <c r="J181" s="464"/>
      <c r="K181" s="7445">
        <f>K180-G181</f>
        <v>19335542</v>
      </c>
    </row>
    <row r="182" spans="1:11">
      <c r="A182" s="554"/>
      <c r="B182" s="7413"/>
      <c r="C182" s="461" t="s">
        <v>1487</v>
      </c>
      <c r="D182" s="7438" t="s">
        <v>1247</v>
      </c>
      <c r="E182" s="7427"/>
      <c r="F182" s="7409"/>
      <c r="G182" s="7409"/>
      <c r="H182" s="7409"/>
      <c r="I182" s="7409"/>
      <c r="J182" s="559"/>
      <c r="K182" s="7446"/>
    </row>
    <row r="183" spans="1:11">
      <c r="A183" s="554"/>
      <c r="B183" s="7411"/>
      <c r="C183" s="532"/>
      <c r="D183" s="583"/>
      <c r="E183" s="582"/>
      <c r="F183" s="577"/>
      <c r="G183" s="577"/>
      <c r="H183" s="600"/>
      <c r="I183" s="577"/>
      <c r="J183" s="585">
        <v>1500</v>
      </c>
      <c r="K183" s="7446">
        <f>K181+J183</f>
        <v>19337042</v>
      </c>
    </row>
    <row r="184" spans="1:11">
      <c r="A184" s="557"/>
      <c r="B184" s="7412" t="s">
        <v>2540</v>
      </c>
      <c r="C184" s="556" t="s">
        <v>815</v>
      </c>
      <c r="D184" s="7415" t="s">
        <v>1145</v>
      </c>
      <c r="E184" s="7412" t="s">
        <v>1230</v>
      </c>
      <c r="F184" s="7408"/>
      <c r="G184" s="7408">
        <v>842202</v>
      </c>
      <c r="H184" s="534"/>
      <c r="I184" s="7408"/>
      <c r="J184" s="595"/>
      <c r="K184" s="7445">
        <f>K183-G184</f>
        <v>18494840</v>
      </c>
    </row>
    <row r="185" spans="1:11">
      <c r="A185" s="554"/>
      <c r="B185" s="7413"/>
      <c r="C185" s="555" t="s">
        <v>1146</v>
      </c>
      <c r="D185" s="7416" t="s">
        <v>729</v>
      </c>
      <c r="E185" s="7413"/>
      <c r="F185" s="7409"/>
      <c r="G185" s="7409"/>
      <c r="H185" s="515"/>
      <c r="I185" s="7409"/>
      <c r="J185" s="595"/>
      <c r="K185" s="7446"/>
    </row>
    <row r="186" spans="1:11">
      <c r="A186" s="554"/>
      <c r="B186" s="7411"/>
      <c r="C186" s="532"/>
      <c r="D186" s="576"/>
      <c r="E186" s="582"/>
      <c r="F186" s="577"/>
      <c r="G186" s="577"/>
      <c r="H186" s="1962"/>
      <c r="I186" s="577"/>
      <c r="J186" s="585">
        <v>1800</v>
      </c>
      <c r="K186" s="7446">
        <f>K184+J186</f>
        <v>18496640</v>
      </c>
    </row>
    <row r="187" spans="1:11">
      <c r="A187" s="557"/>
      <c r="B187" s="7412"/>
      <c r="C187" s="556" t="s">
        <v>815</v>
      </c>
      <c r="D187" s="7415" t="s">
        <v>138</v>
      </c>
      <c r="E187" s="974" t="s">
        <v>140</v>
      </c>
      <c r="F187" s="7422"/>
      <c r="G187" s="7422">
        <v>333525</v>
      </c>
      <c r="H187" s="923"/>
      <c r="I187" s="7422"/>
      <c r="J187" s="537"/>
      <c r="K187" s="7445">
        <f>K186-G187</f>
        <v>18163115</v>
      </c>
    </row>
    <row r="188" spans="1:11">
      <c r="A188" s="554"/>
      <c r="B188" s="7413"/>
      <c r="C188" s="555" t="s">
        <v>910</v>
      </c>
      <c r="D188" s="7416" t="s">
        <v>598</v>
      </c>
      <c r="E188" s="7426"/>
      <c r="F188" s="980"/>
      <c r="G188" s="7423"/>
      <c r="H188" s="460"/>
      <c r="I188" s="7423"/>
      <c r="J188" s="515"/>
      <c r="K188" s="7446"/>
    </row>
    <row r="189" spans="1:11">
      <c r="A189" s="554"/>
      <c r="B189" s="7411"/>
      <c r="C189" s="532"/>
      <c r="D189" s="576"/>
      <c r="E189" s="582"/>
      <c r="F189" s="586"/>
      <c r="G189" s="600"/>
      <c r="H189" s="600"/>
      <c r="I189" s="600"/>
      <c r="J189" s="604">
        <v>1800</v>
      </c>
      <c r="K189" s="7446">
        <f>K187+J189</f>
        <v>18164915</v>
      </c>
    </row>
    <row r="190" spans="1:11">
      <c r="A190" s="557"/>
      <c r="B190" s="7412"/>
      <c r="C190" s="517" t="s">
        <v>821</v>
      </c>
      <c r="D190" s="7415" t="s">
        <v>1427</v>
      </c>
      <c r="E190" s="7412" t="s">
        <v>1544</v>
      </c>
      <c r="F190" s="7433"/>
      <c r="G190" s="7408">
        <v>85666</v>
      </c>
      <c r="H190" s="537"/>
      <c r="I190" s="7408"/>
      <c r="J190" s="923"/>
      <c r="K190" s="2032">
        <f>K189-G190</f>
        <v>18079249</v>
      </c>
    </row>
    <row r="191" spans="1:11">
      <c r="A191" s="554"/>
      <c r="B191" s="7413"/>
      <c r="C191" s="555" t="s">
        <v>1426</v>
      </c>
      <c r="D191" s="7416" t="s">
        <v>729</v>
      </c>
      <c r="E191" s="7413"/>
      <c r="F191" s="7409"/>
      <c r="G191" s="7409"/>
      <c r="H191" s="515"/>
      <c r="I191" s="7409"/>
      <c r="J191" s="460"/>
      <c r="K191" s="1978"/>
    </row>
    <row r="192" spans="1:11">
      <c r="A192" s="554"/>
      <c r="B192" s="7411"/>
      <c r="C192" s="532"/>
      <c r="D192" s="528"/>
      <c r="E192" s="584"/>
      <c r="F192" s="577"/>
      <c r="G192" s="577"/>
      <c r="H192" s="600"/>
      <c r="I192" s="577"/>
      <c r="J192" s="604">
        <v>1800</v>
      </c>
      <c r="K192" s="1978">
        <f>K190+J192</f>
        <v>18081049</v>
      </c>
    </row>
    <row r="193" spans="1:11">
      <c r="A193" s="557"/>
      <c r="B193" s="7412"/>
      <c r="C193" s="435" t="s">
        <v>796</v>
      </c>
      <c r="D193" s="7415" t="s">
        <v>1427</v>
      </c>
      <c r="E193" s="1136" t="s">
        <v>1544</v>
      </c>
      <c r="F193" s="7408"/>
      <c r="G193" s="7408">
        <v>42300</v>
      </c>
      <c r="H193" s="7408"/>
      <c r="I193" s="7408"/>
      <c r="J193" s="595"/>
      <c r="K193" s="1977">
        <f>K192-G193</f>
        <v>18038749</v>
      </c>
    </row>
    <row r="194" spans="1:11">
      <c r="A194" s="554"/>
      <c r="B194" s="7413"/>
      <c r="C194" s="509" t="s">
        <v>1522</v>
      </c>
      <c r="D194" s="7416" t="s">
        <v>729</v>
      </c>
      <c r="E194" s="7426"/>
      <c r="F194" s="7409"/>
      <c r="G194" s="7409"/>
      <c r="H194" s="7409"/>
      <c r="I194" s="7409"/>
      <c r="J194" s="559"/>
      <c r="K194" s="1978"/>
    </row>
    <row r="195" spans="1:11">
      <c r="A195" s="554"/>
      <c r="B195" s="7411"/>
      <c r="C195" s="532"/>
      <c r="D195" s="576"/>
      <c r="E195" s="582"/>
      <c r="F195" s="577"/>
      <c r="G195" s="577"/>
      <c r="H195" s="600"/>
      <c r="I195" s="577"/>
      <c r="J195" s="604">
        <v>750</v>
      </c>
      <c r="K195" s="1978">
        <f>K193+J195</f>
        <v>18039499</v>
      </c>
    </row>
    <row r="196" spans="1:11">
      <c r="A196" s="557"/>
      <c r="B196" s="7412"/>
      <c r="C196" s="517" t="s">
        <v>821</v>
      </c>
      <c r="D196" s="7415" t="s">
        <v>2106</v>
      </c>
      <c r="E196" s="7412" t="s">
        <v>2108</v>
      </c>
      <c r="F196" s="7433"/>
      <c r="G196" s="7408">
        <v>231205</v>
      </c>
      <c r="H196" s="537"/>
      <c r="I196" s="7408"/>
      <c r="J196" s="923"/>
      <c r="K196" s="1977">
        <f>K195-G196</f>
        <v>17808294</v>
      </c>
    </row>
    <row r="197" spans="1:11">
      <c r="A197" s="554"/>
      <c r="B197" s="7413"/>
      <c r="C197" s="555" t="s">
        <v>2109</v>
      </c>
      <c r="D197" s="7416" t="s">
        <v>2107</v>
      </c>
      <c r="E197" s="7413"/>
      <c r="F197" s="7409"/>
      <c r="G197" s="7409"/>
      <c r="H197" s="515"/>
      <c r="I197" s="7409"/>
      <c r="J197" s="460"/>
      <c r="K197" s="1978"/>
    </row>
    <row r="198" spans="1:11">
      <c r="A198" s="554"/>
      <c r="B198" s="7411"/>
      <c r="C198" s="532"/>
      <c r="D198" s="528"/>
      <c r="E198" s="584"/>
      <c r="F198" s="577"/>
      <c r="G198" s="577"/>
      <c r="H198" s="600"/>
      <c r="I198" s="577"/>
      <c r="J198" s="604">
        <v>1800</v>
      </c>
      <c r="K198" s="2035">
        <f>K196+J198</f>
        <v>17810094</v>
      </c>
    </row>
    <row r="199" spans="1:11">
      <c r="A199" s="557"/>
      <c r="B199" s="7412"/>
      <c r="C199" s="517" t="s">
        <v>2212</v>
      </c>
      <c r="D199" s="7415" t="s">
        <v>1862</v>
      </c>
      <c r="E199" s="7417" t="s">
        <v>1863</v>
      </c>
      <c r="F199" s="7408"/>
      <c r="G199" s="7422">
        <v>151319</v>
      </c>
      <c r="H199" s="7408"/>
      <c r="I199" s="7408"/>
      <c r="J199" s="7434"/>
      <c r="K199" s="2498">
        <f>K198-G199</f>
        <v>17658775</v>
      </c>
    </row>
    <row r="200" spans="1:11">
      <c r="A200" s="554"/>
      <c r="B200" s="7413"/>
      <c r="C200" s="555" t="s">
        <v>2213</v>
      </c>
      <c r="D200" s="7416" t="s">
        <v>1819</v>
      </c>
      <c r="E200" s="7418"/>
      <c r="F200" s="7409"/>
      <c r="G200" s="7423"/>
      <c r="H200" s="7409"/>
      <c r="I200" s="7409"/>
      <c r="J200" s="7435"/>
      <c r="K200" s="2498"/>
    </row>
    <row r="201" spans="1:11">
      <c r="A201" s="554"/>
      <c r="B201" s="7411"/>
      <c r="C201" s="532"/>
      <c r="D201" s="576"/>
      <c r="E201" s="582"/>
      <c r="F201" s="577"/>
      <c r="G201" s="577"/>
      <c r="H201" s="600"/>
      <c r="I201" s="577"/>
      <c r="J201" s="604">
        <v>700</v>
      </c>
      <c r="K201" s="1250">
        <f>K199+J201</f>
        <v>17659475</v>
      </c>
    </row>
    <row r="202" spans="1:11">
      <c r="A202" s="557"/>
      <c r="B202" s="7412"/>
      <c r="C202" s="457" t="s">
        <v>781</v>
      </c>
      <c r="D202" s="7415" t="s">
        <v>1959</v>
      </c>
      <c r="E202" s="1136" t="s">
        <v>1961</v>
      </c>
      <c r="F202" s="7408"/>
      <c r="G202" s="7408">
        <v>112640</v>
      </c>
      <c r="H202" s="537"/>
      <c r="I202" s="7408"/>
      <c r="J202" s="595"/>
      <c r="K202" s="1977">
        <f>K201-G202</f>
        <v>17546835</v>
      </c>
    </row>
    <row r="203" spans="1:11">
      <c r="A203" s="554"/>
      <c r="B203" s="7413"/>
      <c r="C203" s="461" t="s">
        <v>1958</v>
      </c>
      <c r="D203" s="7416" t="s">
        <v>1960</v>
      </c>
      <c r="E203" s="7426"/>
      <c r="F203" s="7409"/>
      <c r="G203" s="7409"/>
      <c r="H203" s="515"/>
      <c r="I203" s="7409"/>
      <c r="J203" s="595"/>
      <c r="K203" s="1978"/>
    </row>
    <row r="204" spans="1:11">
      <c r="A204" s="554"/>
      <c r="B204" s="7411"/>
      <c r="C204" s="532"/>
      <c r="D204" s="576"/>
      <c r="E204" s="582"/>
      <c r="F204" s="577"/>
      <c r="G204" s="577"/>
      <c r="H204" s="600"/>
      <c r="I204" s="577"/>
      <c r="J204" s="585">
        <v>1500</v>
      </c>
      <c r="K204" s="1978">
        <f>K202+J204</f>
        <v>17548335</v>
      </c>
    </row>
    <row r="205" spans="1:11">
      <c r="A205" s="557"/>
      <c r="B205" s="7412"/>
      <c r="C205" s="457" t="s">
        <v>781</v>
      </c>
      <c r="D205" s="7415" t="s">
        <v>1959</v>
      </c>
      <c r="E205" s="1136" t="s">
        <v>1961</v>
      </c>
      <c r="F205" s="7408"/>
      <c r="G205" s="7408">
        <v>31140</v>
      </c>
      <c r="H205" s="537"/>
      <c r="I205" s="7408"/>
      <c r="J205" s="595"/>
      <c r="K205" s="1977">
        <f>K204-G205</f>
        <v>17517195</v>
      </c>
    </row>
    <row r="206" spans="1:11">
      <c r="A206" s="554"/>
      <c r="B206" s="7413"/>
      <c r="C206" s="461" t="s">
        <v>2245</v>
      </c>
      <c r="D206" s="7416" t="s">
        <v>1960</v>
      </c>
      <c r="E206" s="7426"/>
      <c r="F206" s="7409"/>
      <c r="G206" s="7409"/>
      <c r="H206" s="515"/>
      <c r="I206" s="7409"/>
      <c r="J206" s="595"/>
      <c r="K206" s="1978"/>
    </row>
    <row r="207" spans="1:11">
      <c r="A207" s="554"/>
      <c r="B207" s="7411"/>
      <c r="C207" s="532"/>
      <c r="D207" s="576"/>
      <c r="E207" s="582"/>
      <c r="F207" s="577"/>
      <c r="G207" s="577"/>
      <c r="H207" s="600"/>
      <c r="I207" s="577"/>
      <c r="J207" s="585">
        <v>1500</v>
      </c>
      <c r="K207" s="1978">
        <f>K205+J207</f>
        <v>17518695</v>
      </c>
    </row>
    <row r="208" spans="1:11">
      <c r="A208" s="557"/>
      <c r="B208" s="7412"/>
      <c r="C208" s="457" t="s">
        <v>781</v>
      </c>
      <c r="D208" s="7415" t="s">
        <v>1959</v>
      </c>
      <c r="E208" s="1136" t="s">
        <v>1961</v>
      </c>
      <c r="F208" s="7408"/>
      <c r="G208" s="7408">
        <v>39140</v>
      </c>
      <c r="H208" s="537"/>
      <c r="I208" s="7408"/>
      <c r="J208" s="595"/>
      <c r="K208" s="2195">
        <f>K207-G208</f>
        <v>17479555</v>
      </c>
    </row>
    <row r="209" spans="1:11">
      <c r="A209" s="554"/>
      <c r="B209" s="7413"/>
      <c r="C209" s="461" t="s">
        <v>2246</v>
      </c>
      <c r="D209" s="7416" t="s">
        <v>1960</v>
      </c>
      <c r="E209" s="7426"/>
      <c r="F209" s="7409"/>
      <c r="G209" s="7409"/>
      <c r="H209" s="515"/>
      <c r="I209" s="7409"/>
      <c r="J209" s="595"/>
      <c r="K209" s="2195"/>
    </row>
    <row r="210" spans="1:11">
      <c r="A210" s="554"/>
      <c r="B210" s="7411"/>
      <c r="C210" s="532"/>
      <c r="D210" s="576"/>
      <c r="E210" s="582"/>
      <c r="F210" s="577"/>
      <c r="G210" s="577"/>
      <c r="H210" s="600"/>
      <c r="I210" s="577"/>
      <c r="J210" s="585">
        <v>1500</v>
      </c>
      <c r="K210" s="7450">
        <f>K208+J210</f>
        <v>17481055</v>
      </c>
    </row>
    <row r="211" spans="1:11">
      <c r="A211" s="557"/>
      <c r="B211" s="7412"/>
      <c r="C211" s="457" t="s">
        <v>781</v>
      </c>
      <c r="D211" s="7415" t="s">
        <v>1959</v>
      </c>
      <c r="E211" s="1136" t="s">
        <v>1961</v>
      </c>
      <c r="F211" s="7408"/>
      <c r="G211" s="7408">
        <v>24140</v>
      </c>
      <c r="H211" s="537"/>
      <c r="I211" s="7408"/>
      <c r="J211" s="595"/>
      <c r="K211" s="1977">
        <f>K210-G211</f>
        <v>17456915</v>
      </c>
    </row>
    <row r="212" spans="1:11">
      <c r="A212" s="554"/>
      <c r="B212" s="7413"/>
      <c r="C212" s="461" t="s">
        <v>2247</v>
      </c>
      <c r="D212" s="7416" t="s">
        <v>1960</v>
      </c>
      <c r="E212" s="7426"/>
      <c r="F212" s="7409"/>
      <c r="G212" s="7409"/>
      <c r="H212" s="515"/>
      <c r="I212" s="7409"/>
      <c r="J212" s="595"/>
      <c r="K212" s="1978"/>
    </row>
    <row r="213" spans="1:11">
      <c r="A213" s="554"/>
      <c r="B213" s="7411"/>
      <c r="C213" s="532"/>
      <c r="D213" s="576"/>
      <c r="E213" s="582"/>
      <c r="F213" s="577"/>
      <c r="G213" s="577"/>
      <c r="H213" s="600"/>
      <c r="I213" s="577"/>
      <c r="J213" s="585">
        <v>1500</v>
      </c>
      <c r="K213" s="1978">
        <f>K211+J213</f>
        <v>17458415</v>
      </c>
    </row>
    <row r="214" spans="1:11">
      <c r="A214" s="557"/>
      <c r="B214" s="7412"/>
      <c r="C214" s="491" t="s">
        <v>781</v>
      </c>
      <c r="D214" s="7415" t="s">
        <v>632</v>
      </c>
      <c r="E214" s="7412" t="s">
        <v>74</v>
      </c>
      <c r="F214" s="537"/>
      <c r="G214" s="7408">
        <v>79140</v>
      </c>
      <c r="H214" s="7408"/>
      <c r="I214" s="7408"/>
      <c r="J214" s="7408"/>
      <c r="K214" s="1977">
        <f>K213-G214</f>
        <v>17379275</v>
      </c>
    </row>
    <row r="215" spans="1:11">
      <c r="A215" s="554"/>
      <c r="B215" s="7413"/>
      <c r="C215" s="487" t="s">
        <v>1005</v>
      </c>
      <c r="D215" s="7416" t="s">
        <v>956</v>
      </c>
      <c r="E215" s="7413"/>
      <c r="F215" s="537"/>
      <c r="G215" s="7409"/>
      <c r="H215" s="7409"/>
      <c r="I215" s="7409"/>
      <c r="J215" s="7409"/>
      <c r="K215" s="1978"/>
    </row>
    <row r="216" spans="1:11">
      <c r="A216" s="554"/>
      <c r="B216" s="7411"/>
      <c r="C216" s="532"/>
      <c r="D216" s="576"/>
      <c r="E216" s="582"/>
      <c r="F216" s="586"/>
      <c r="G216" s="586"/>
      <c r="H216" s="575"/>
      <c r="I216" s="575"/>
      <c r="J216" s="575">
        <v>1500</v>
      </c>
      <c r="K216" s="1978">
        <f>K214+J216</f>
        <v>17380775</v>
      </c>
    </row>
    <row r="217" spans="1:11">
      <c r="A217" s="557"/>
      <c r="B217" s="7412"/>
      <c r="C217" s="525" t="s">
        <v>778</v>
      </c>
      <c r="D217" s="7415" t="s">
        <v>632</v>
      </c>
      <c r="E217" s="7412" t="s">
        <v>74</v>
      </c>
      <c r="F217" s="7408"/>
      <c r="G217" s="7408">
        <v>98640</v>
      </c>
      <c r="H217" s="7408"/>
      <c r="I217" s="7408"/>
      <c r="J217" s="7408"/>
      <c r="K217" s="1977">
        <f>K216-G217</f>
        <v>17282135</v>
      </c>
    </row>
    <row r="218" spans="1:11">
      <c r="A218" s="554"/>
      <c r="B218" s="7413"/>
      <c r="C218" s="539" t="s">
        <v>1004</v>
      </c>
      <c r="D218" s="7416" t="s">
        <v>956</v>
      </c>
      <c r="E218" s="7413"/>
      <c r="F218" s="7409"/>
      <c r="G218" s="7409"/>
      <c r="H218" s="7409"/>
      <c r="I218" s="7409"/>
      <c r="J218" s="7409"/>
      <c r="K218" s="1978"/>
    </row>
    <row r="219" spans="1:11">
      <c r="A219" s="554"/>
      <c r="B219" s="7411"/>
      <c r="C219" s="528"/>
      <c r="D219" s="576"/>
      <c r="E219" s="1982"/>
      <c r="F219" s="1983"/>
      <c r="G219" s="1983"/>
      <c r="H219" s="575"/>
      <c r="I219" s="1983"/>
      <c r="J219" s="1983">
        <v>1500</v>
      </c>
      <c r="K219" s="1978">
        <f>K217+J219</f>
        <v>17283635</v>
      </c>
    </row>
    <row r="220" spans="1:11">
      <c r="A220" s="557"/>
      <c r="B220" s="7439"/>
      <c r="C220" s="556" t="s">
        <v>2331</v>
      </c>
      <c r="D220" s="7415" t="s">
        <v>1312</v>
      </c>
      <c r="E220" s="7412" t="s">
        <v>1326</v>
      </c>
      <c r="F220" s="7408"/>
      <c r="G220" s="7408">
        <v>299900</v>
      </c>
      <c r="H220" s="7408"/>
      <c r="I220" s="7408"/>
      <c r="J220" s="7434"/>
      <c r="K220" s="1977">
        <f>K219-G220</f>
        <v>16983735</v>
      </c>
    </row>
    <row r="221" spans="1:11">
      <c r="A221" s="554"/>
      <c r="B221" s="7440"/>
      <c r="C221" s="555" t="s">
        <v>2369</v>
      </c>
      <c r="D221" s="7416" t="s">
        <v>1313</v>
      </c>
      <c r="E221" s="7413"/>
      <c r="F221" s="7409"/>
      <c r="G221" s="7409"/>
      <c r="H221" s="7409"/>
      <c r="I221" s="7409"/>
      <c r="J221" s="7435"/>
      <c r="K221" s="1978"/>
    </row>
    <row r="222" spans="1:11">
      <c r="A222" s="554"/>
      <c r="B222" s="7411"/>
      <c r="C222" s="2197"/>
      <c r="D222" s="576"/>
      <c r="E222" s="582"/>
      <c r="F222" s="2199"/>
      <c r="G222" s="575"/>
      <c r="H222" s="586"/>
      <c r="I222" s="575"/>
      <c r="J222" s="585">
        <v>1000</v>
      </c>
      <c r="K222" s="1978">
        <f>K220+J222</f>
        <v>16984735</v>
      </c>
    </row>
    <row r="223" spans="1:11">
      <c r="A223" s="557"/>
      <c r="B223" s="7412"/>
      <c r="C223" s="556" t="s">
        <v>1710</v>
      </c>
      <c r="D223" s="7415" t="s">
        <v>1312</v>
      </c>
      <c r="E223" s="7412" t="s">
        <v>1326</v>
      </c>
      <c r="F223" s="7408"/>
      <c r="G223" s="7408">
        <v>140390</v>
      </c>
      <c r="H223" s="7408"/>
      <c r="I223" s="7408"/>
      <c r="J223" s="7434"/>
      <c r="K223" s="1977">
        <f>K222-G223</f>
        <v>16844345</v>
      </c>
    </row>
    <row r="224" spans="1:11">
      <c r="A224" s="554"/>
      <c r="B224" s="7413"/>
      <c r="C224" s="555" t="s">
        <v>2184</v>
      </c>
      <c r="D224" s="7416" t="s">
        <v>1313</v>
      </c>
      <c r="E224" s="7413"/>
      <c r="F224" s="7409"/>
      <c r="G224" s="7409"/>
      <c r="H224" s="7409"/>
      <c r="I224" s="7409"/>
      <c r="J224" s="7435"/>
      <c r="K224" s="1978"/>
    </row>
    <row r="225" spans="1:11">
      <c r="A225" s="554"/>
      <c r="B225" s="7411"/>
      <c r="C225" s="2197"/>
      <c r="D225" s="576"/>
      <c r="E225" s="582"/>
      <c r="F225" s="2199"/>
      <c r="G225" s="575"/>
      <c r="H225" s="586"/>
      <c r="I225" s="575"/>
      <c r="J225" s="585">
        <v>1500</v>
      </c>
      <c r="K225" s="1978">
        <f>K223+J225</f>
        <v>16845845</v>
      </c>
    </row>
    <row r="226" spans="1:11">
      <c r="A226" s="9515"/>
      <c r="B226" s="7412"/>
      <c r="C226" s="665" t="s">
        <v>815</v>
      </c>
      <c r="D226" s="7415" t="s">
        <v>1591</v>
      </c>
      <c r="E226" s="7412" t="s">
        <v>1601</v>
      </c>
      <c r="F226" s="7408"/>
      <c r="G226" s="7408">
        <v>84903</v>
      </c>
      <c r="H226" s="7408"/>
      <c r="I226" s="7408"/>
      <c r="J226" s="7434"/>
      <c r="K226" s="2195">
        <f>K225-G226</f>
        <v>16760942</v>
      </c>
    </row>
    <row r="227" spans="1:11">
      <c r="A227" s="9516"/>
      <c r="B227" s="7413"/>
      <c r="C227" s="538" t="s">
        <v>2272</v>
      </c>
      <c r="D227" s="7416" t="s">
        <v>956</v>
      </c>
      <c r="E227" s="533"/>
      <c r="F227" s="7409"/>
      <c r="G227" s="7409"/>
      <c r="H227" s="7409"/>
      <c r="I227" s="7409"/>
      <c r="J227" s="7435"/>
      <c r="K227" s="2195"/>
    </row>
    <row r="228" spans="1:11">
      <c r="A228" s="554"/>
      <c r="B228" s="7411"/>
      <c r="C228" s="528"/>
      <c r="D228" s="576"/>
      <c r="E228" s="582"/>
      <c r="F228" s="2199"/>
      <c r="G228" s="575"/>
      <c r="H228" s="586"/>
      <c r="I228" s="575"/>
      <c r="J228" s="585">
        <v>1800</v>
      </c>
      <c r="K228" s="7450">
        <f>K226+J228</f>
        <v>16762742</v>
      </c>
    </row>
    <row r="229" spans="1:11">
      <c r="A229" s="9515"/>
      <c r="B229" s="7412"/>
      <c r="C229" s="499" t="s">
        <v>781</v>
      </c>
      <c r="D229" s="7415" t="s">
        <v>1591</v>
      </c>
      <c r="E229" s="7412" t="s">
        <v>1601</v>
      </c>
      <c r="F229" s="537"/>
      <c r="G229" s="7408">
        <v>10390</v>
      </c>
      <c r="H229" s="7408"/>
      <c r="I229" s="7408"/>
      <c r="J229" s="7408"/>
      <c r="K229" s="2195">
        <f>K228-G229</f>
        <v>16752352</v>
      </c>
    </row>
    <row r="230" spans="1:11">
      <c r="A230" s="9516"/>
      <c r="B230" s="7413"/>
      <c r="C230" s="477" t="s">
        <v>2273</v>
      </c>
      <c r="D230" s="7416" t="s">
        <v>956</v>
      </c>
      <c r="E230" s="533"/>
      <c r="F230" s="537"/>
      <c r="G230" s="7409"/>
      <c r="H230" s="7409"/>
      <c r="I230" s="7409"/>
      <c r="J230" s="7409"/>
      <c r="K230" s="2195"/>
    </row>
    <row r="231" spans="1:11">
      <c r="A231" s="554"/>
      <c r="B231" s="7411"/>
      <c r="C231" s="532"/>
      <c r="D231" s="576"/>
      <c r="E231" s="582"/>
      <c r="F231" s="586"/>
      <c r="G231" s="586"/>
      <c r="H231" s="575"/>
      <c r="I231" s="575"/>
      <c r="J231" s="575">
        <v>1500</v>
      </c>
      <c r="K231" s="7450">
        <f>K229+J231</f>
        <v>16753852</v>
      </c>
    </row>
    <row r="232" spans="1:11">
      <c r="A232" s="9515"/>
      <c r="B232" s="7412"/>
      <c r="C232" s="517" t="s">
        <v>821</v>
      </c>
      <c r="D232" s="7415" t="s">
        <v>2115</v>
      </c>
      <c r="E232" s="7412" t="s">
        <v>2116</v>
      </c>
      <c r="F232" s="7433"/>
      <c r="G232" s="7408">
        <v>229107</v>
      </c>
      <c r="H232" s="537"/>
      <c r="I232" s="7408"/>
      <c r="J232" s="923"/>
      <c r="K232" s="2195">
        <f>K231-G232</f>
        <v>16524745</v>
      </c>
    </row>
    <row r="233" spans="1:11">
      <c r="A233" s="9516"/>
      <c r="B233" s="7413"/>
      <c r="C233" s="555" t="s">
        <v>2292</v>
      </c>
      <c r="D233" s="7416" t="s">
        <v>2107</v>
      </c>
      <c r="E233" s="7413"/>
      <c r="F233" s="7409"/>
      <c r="G233" s="7409"/>
      <c r="H233" s="515"/>
      <c r="I233" s="7409"/>
      <c r="J233" s="460"/>
      <c r="K233" s="2195"/>
    </row>
    <row r="234" spans="1:11">
      <c r="A234" s="554"/>
      <c r="B234" s="7411"/>
      <c r="C234" s="532"/>
      <c r="D234" s="528"/>
      <c r="E234" s="584"/>
      <c r="F234" s="577"/>
      <c r="G234" s="577"/>
      <c r="H234" s="600"/>
      <c r="I234" s="577"/>
      <c r="J234" s="604">
        <v>1800</v>
      </c>
      <c r="K234" s="7450">
        <f>K232+J234</f>
        <v>16526545</v>
      </c>
    </row>
    <row r="235" spans="1:11">
      <c r="A235" s="9515"/>
      <c r="B235" s="7412"/>
      <c r="C235" s="556" t="s">
        <v>1710</v>
      </c>
      <c r="D235" s="7415" t="s">
        <v>2294</v>
      </c>
      <c r="E235" s="7412" t="s">
        <v>2295</v>
      </c>
      <c r="F235" s="7408"/>
      <c r="G235" s="7408">
        <v>39140</v>
      </c>
      <c r="H235" s="7408"/>
      <c r="I235" s="7408"/>
      <c r="J235" s="7408"/>
      <c r="K235" s="2195">
        <f>K234-G235</f>
        <v>16487405</v>
      </c>
    </row>
    <row r="236" spans="1:11">
      <c r="A236" s="9516"/>
      <c r="B236" s="7413"/>
      <c r="C236" s="555" t="s">
        <v>2296</v>
      </c>
      <c r="D236" s="7416" t="s">
        <v>746</v>
      </c>
      <c r="E236" s="7413"/>
      <c r="F236" s="7409"/>
      <c r="G236" s="7409"/>
      <c r="H236" s="7409"/>
      <c r="I236" s="7409"/>
      <c r="J236" s="7409"/>
      <c r="K236" s="2195"/>
    </row>
    <row r="237" spans="1:11">
      <c r="A237" s="554"/>
      <c r="B237" s="7411"/>
      <c r="C237" s="532"/>
      <c r="D237" s="576"/>
      <c r="E237" s="584"/>
      <c r="F237" s="575"/>
      <c r="G237" s="575"/>
      <c r="H237" s="575"/>
      <c r="I237" s="575"/>
      <c r="J237" s="575">
        <v>1500</v>
      </c>
      <c r="K237" s="7450">
        <f>K235+J237</f>
        <v>16488905</v>
      </c>
    </row>
    <row r="238" spans="1:11">
      <c r="A238" s="9515"/>
      <c r="B238" s="7412"/>
      <c r="C238" s="517" t="s">
        <v>796</v>
      </c>
      <c r="D238" s="7415" t="s">
        <v>1036</v>
      </c>
      <c r="E238" s="7412" t="s">
        <v>499</v>
      </c>
      <c r="F238" s="7433"/>
      <c r="G238" s="7408">
        <v>52300</v>
      </c>
      <c r="H238" s="534"/>
      <c r="I238" s="7408"/>
      <c r="J238" s="595"/>
      <c r="K238" s="2195">
        <f>K237-G238</f>
        <v>16436605</v>
      </c>
    </row>
    <row r="239" spans="1:11">
      <c r="A239" s="9516"/>
      <c r="B239" s="7413"/>
      <c r="C239" s="555" t="s">
        <v>802</v>
      </c>
      <c r="D239" s="7416" t="s">
        <v>200</v>
      </c>
      <c r="E239" s="7413"/>
      <c r="F239" s="7409"/>
      <c r="G239" s="7409"/>
      <c r="H239" s="515"/>
      <c r="I239" s="7409"/>
      <c r="J239" s="559"/>
      <c r="K239" s="2195"/>
    </row>
    <row r="240" spans="1:11">
      <c r="A240" s="554"/>
      <c r="B240" s="7411"/>
      <c r="C240" s="532"/>
      <c r="D240" s="576"/>
      <c r="E240" s="582"/>
      <c r="F240" s="577"/>
      <c r="G240" s="577"/>
      <c r="H240" s="600"/>
      <c r="I240" s="577"/>
      <c r="J240" s="585">
        <v>750</v>
      </c>
      <c r="K240" s="7450">
        <f>K238+J240</f>
        <v>16437355</v>
      </c>
    </row>
    <row r="241" spans="1:11">
      <c r="A241" s="9515"/>
      <c r="B241" s="7412"/>
      <c r="C241" s="517" t="s">
        <v>796</v>
      </c>
      <c r="D241" s="7415" t="s">
        <v>1750</v>
      </c>
      <c r="E241" s="7412" t="s">
        <v>406</v>
      </c>
      <c r="F241" s="7433"/>
      <c r="G241" s="7408">
        <v>130700</v>
      </c>
      <c r="H241" s="7408"/>
      <c r="I241" s="7408"/>
      <c r="J241" s="595"/>
      <c r="K241" s="2195">
        <f>K240-G241</f>
        <v>16306655</v>
      </c>
    </row>
    <row r="242" spans="1:11">
      <c r="A242" s="9516"/>
      <c r="B242" s="7413"/>
      <c r="C242" s="555" t="s">
        <v>1034</v>
      </c>
      <c r="D242" s="7416" t="s">
        <v>698</v>
      </c>
      <c r="E242" s="7413"/>
      <c r="F242" s="7409"/>
      <c r="G242" s="7409"/>
      <c r="H242" s="7409"/>
      <c r="I242" s="7409"/>
      <c r="J242" s="559"/>
      <c r="K242" s="2195"/>
    </row>
    <row r="243" spans="1:11">
      <c r="A243" s="554"/>
      <c r="B243" s="7411"/>
      <c r="C243" s="532"/>
      <c r="D243" s="576"/>
      <c r="E243" s="582"/>
      <c r="F243" s="575"/>
      <c r="G243" s="575"/>
      <c r="H243" s="600"/>
      <c r="I243" s="577"/>
      <c r="J243" s="585">
        <v>750</v>
      </c>
      <c r="K243" s="7450">
        <f>K241+J243</f>
        <v>16307405</v>
      </c>
    </row>
    <row r="244" spans="1:11">
      <c r="A244" s="9515"/>
      <c r="B244" s="7412"/>
      <c r="C244" s="556" t="s">
        <v>796</v>
      </c>
      <c r="D244" s="7431" t="s">
        <v>1496</v>
      </c>
      <c r="E244" s="974" t="s">
        <v>1497</v>
      </c>
      <c r="F244" s="7408"/>
      <c r="G244" s="7408">
        <v>42300</v>
      </c>
      <c r="H244" s="7408"/>
      <c r="I244" s="7408"/>
      <c r="J244" s="7434"/>
      <c r="K244" s="2195">
        <f>K243-G244</f>
        <v>16265105</v>
      </c>
    </row>
    <row r="245" spans="1:11">
      <c r="A245" s="9516"/>
      <c r="B245" s="7413"/>
      <c r="C245" s="477" t="s">
        <v>2298</v>
      </c>
      <c r="D245" s="7416" t="s">
        <v>38</v>
      </c>
      <c r="E245" s="7413"/>
      <c r="F245" s="7409"/>
      <c r="G245" s="7409"/>
      <c r="H245" s="7409"/>
      <c r="I245" s="7409"/>
      <c r="J245" s="7435"/>
      <c r="K245" s="2195"/>
    </row>
    <row r="246" spans="1:11">
      <c r="A246" s="554"/>
      <c r="B246" s="7411"/>
      <c r="C246" s="532"/>
      <c r="D246" s="576"/>
      <c r="E246" s="582"/>
      <c r="F246" s="577"/>
      <c r="G246" s="577"/>
      <c r="H246" s="600"/>
      <c r="I246" s="577"/>
      <c r="J246" s="604">
        <v>750</v>
      </c>
      <c r="K246" s="7450">
        <f>K244+J246</f>
        <v>16265855</v>
      </c>
    </row>
    <row r="247" spans="1:11">
      <c r="A247" s="9515"/>
      <c r="B247" s="7412"/>
      <c r="C247" s="517" t="s">
        <v>1716</v>
      </c>
      <c r="D247" s="7415" t="s">
        <v>2104</v>
      </c>
      <c r="E247" s="7412" t="s">
        <v>1372</v>
      </c>
      <c r="F247" s="7422"/>
      <c r="G247" s="7422">
        <v>333900</v>
      </c>
      <c r="H247" s="537"/>
      <c r="I247" s="7422"/>
      <c r="J247" s="595"/>
      <c r="K247" s="2195">
        <f>K246-G247</f>
        <v>15931955</v>
      </c>
    </row>
    <row r="248" spans="1:11">
      <c r="A248" s="9516"/>
      <c r="B248" s="7413"/>
      <c r="C248" s="555" t="s">
        <v>1077</v>
      </c>
      <c r="D248" s="7416" t="s">
        <v>1804</v>
      </c>
      <c r="E248" s="7413"/>
      <c r="F248" s="7423"/>
      <c r="G248" s="1976"/>
      <c r="H248" s="515"/>
      <c r="I248" s="1976"/>
      <c r="J248" s="595"/>
      <c r="K248" s="2195"/>
    </row>
    <row r="249" spans="1:11">
      <c r="A249" s="554"/>
      <c r="B249" s="7411"/>
      <c r="C249" s="532"/>
      <c r="D249" s="576"/>
      <c r="E249" s="582"/>
      <c r="F249" s="577"/>
      <c r="G249" s="2034"/>
      <c r="H249" s="600"/>
      <c r="I249" s="2034"/>
      <c r="J249" s="585">
        <v>750</v>
      </c>
      <c r="K249" s="7450">
        <f>K247+J249</f>
        <v>15932705</v>
      </c>
    </row>
    <row r="250" spans="1:11">
      <c r="A250" s="9515"/>
      <c r="B250" s="7412"/>
      <c r="C250" s="474" t="s">
        <v>815</v>
      </c>
      <c r="D250" s="7436" t="s">
        <v>302</v>
      </c>
      <c r="E250" s="974" t="s">
        <v>878</v>
      </c>
      <c r="F250" s="7408"/>
      <c r="G250" s="7434">
        <v>67342</v>
      </c>
      <c r="H250" s="537"/>
      <c r="I250" s="1975"/>
      <c r="J250" s="595"/>
      <c r="K250" s="2195">
        <f>K249-G250</f>
        <v>15865363</v>
      </c>
    </row>
    <row r="251" spans="1:11">
      <c r="A251" s="9516"/>
      <c r="B251" s="7413"/>
      <c r="C251" s="477" t="s">
        <v>831</v>
      </c>
      <c r="D251" s="7443" t="s">
        <v>918</v>
      </c>
      <c r="E251" s="7426"/>
      <c r="F251" s="7409"/>
      <c r="G251" s="7435"/>
      <c r="H251" s="515"/>
      <c r="I251" s="1976"/>
      <c r="J251" s="595"/>
      <c r="K251" s="2195"/>
    </row>
    <row r="252" spans="1:11">
      <c r="A252" s="554"/>
      <c r="B252" s="7411"/>
      <c r="C252" s="532"/>
      <c r="D252" s="576"/>
      <c r="E252" s="582"/>
      <c r="F252" s="577"/>
      <c r="G252" s="577"/>
      <c r="H252" s="600"/>
      <c r="I252" s="2034"/>
      <c r="J252" s="585">
        <v>1800</v>
      </c>
      <c r="K252" s="7450">
        <f>K250+J252</f>
        <v>15867163</v>
      </c>
    </row>
    <row r="253" spans="1:11">
      <c r="A253" s="9515"/>
      <c r="B253" s="7412"/>
      <c r="C253" s="517" t="s">
        <v>796</v>
      </c>
      <c r="D253" s="7415" t="s">
        <v>302</v>
      </c>
      <c r="E253" s="974" t="s">
        <v>878</v>
      </c>
      <c r="F253" s="7433"/>
      <c r="G253" s="7408">
        <v>103800</v>
      </c>
      <c r="H253" s="537"/>
      <c r="I253" s="1975"/>
      <c r="J253" s="595"/>
      <c r="K253" s="2195">
        <f>K252-G253</f>
        <v>15763363</v>
      </c>
    </row>
    <row r="254" spans="1:11">
      <c r="A254" s="9516"/>
      <c r="B254" s="7413"/>
      <c r="C254" s="555" t="s">
        <v>1521</v>
      </c>
      <c r="D254" s="7416" t="s">
        <v>918</v>
      </c>
      <c r="E254" s="7426"/>
      <c r="F254" s="7409"/>
      <c r="G254" s="7409"/>
      <c r="H254" s="515"/>
      <c r="I254" s="1976"/>
      <c r="J254" s="595"/>
      <c r="K254" s="2195"/>
    </row>
    <row r="255" spans="1:11">
      <c r="A255" s="554"/>
      <c r="B255" s="7411"/>
      <c r="C255" s="532"/>
      <c r="D255" s="576"/>
      <c r="E255" s="582"/>
      <c r="F255" s="577"/>
      <c r="G255" s="577"/>
      <c r="H255" s="600"/>
      <c r="I255" s="2034"/>
      <c r="J255" s="585">
        <v>750</v>
      </c>
      <c r="K255" s="2614">
        <f>K253+J255</f>
        <v>15764113</v>
      </c>
    </row>
    <row r="256" spans="1:11">
      <c r="A256" s="9515"/>
      <c r="B256" s="7412"/>
      <c r="C256" s="556" t="s">
        <v>821</v>
      </c>
      <c r="D256" s="7415" t="s">
        <v>1339</v>
      </c>
      <c r="E256" s="1136" t="s">
        <v>1347</v>
      </c>
      <c r="F256" s="7408"/>
      <c r="G256" s="7408">
        <v>403735</v>
      </c>
      <c r="H256" s="534"/>
      <c r="I256" s="7408"/>
      <c r="J256" s="2070"/>
      <c r="K256" s="2195">
        <f>K255-G256</f>
        <v>15360378</v>
      </c>
    </row>
    <row r="257" spans="1:11">
      <c r="A257" s="9516"/>
      <c r="B257" s="7413"/>
      <c r="C257" s="555" t="s">
        <v>1338</v>
      </c>
      <c r="D257" s="7416" t="s">
        <v>304</v>
      </c>
      <c r="E257" s="7426"/>
      <c r="F257" s="7409"/>
      <c r="G257" s="7409"/>
      <c r="H257" s="515"/>
      <c r="I257" s="7409"/>
      <c r="J257" s="2070"/>
      <c r="K257" s="2195"/>
    </row>
    <row r="258" spans="1:11">
      <c r="A258" s="554"/>
      <c r="B258" s="7411"/>
      <c r="C258" s="532"/>
      <c r="D258" s="576"/>
      <c r="E258" s="582"/>
      <c r="F258" s="577"/>
      <c r="G258" s="577"/>
      <c r="H258" s="600"/>
      <c r="I258" s="577"/>
      <c r="J258" s="585">
        <v>1800</v>
      </c>
      <c r="K258" s="7450">
        <f>K256+J258</f>
        <v>15362178</v>
      </c>
    </row>
    <row r="259" spans="1:11">
      <c r="A259" s="557"/>
      <c r="B259" s="7412"/>
      <c r="C259" s="517" t="s">
        <v>1710</v>
      </c>
      <c r="D259" s="7415" t="s">
        <v>2425</v>
      </c>
      <c r="E259" s="7439" t="s">
        <v>2426</v>
      </c>
      <c r="F259" s="7433"/>
      <c r="G259" s="7408">
        <v>161640</v>
      </c>
      <c r="H259" s="537"/>
      <c r="I259" s="7408"/>
      <c r="J259" s="923"/>
      <c r="K259" s="1977">
        <f>K258-G259</f>
        <v>15200538</v>
      </c>
    </row>
    <row r="260" spans="1:11">
      <c r="A260" s="554"/>
      <c r="B260" s="7413"/>
      <c r="C260" s="555" t="s">
        <v>2424</v>
      </c>
      <c r="D260" s="7416" t="s">
        <v>1712</v>
      </c>
      <c r="E260" s="7440"/>
      <c r="F260" s="7409"/>
      <c r="G260" s="7409"/>
      <c r="H260" s="515"/>
      <c r="I260" s="7409"/>
      <c r="J260" s="460"/>
      <c r="K260" s="1978"/>
    </row>
    <row r="261" spans="1:11">
      <c r="A261" s="554"/>
      <c r="B261" s="7411"/>
      <c r="C261" s="532"/>
      <c r="D261" s="528"/>
      <c r="E261" s="584"/>
      <c r="F261" s="577"/>
      <c r="G261" s="577"/>
      <c r="H261" s="600"/>
      <c r="I261" s="577"/>
      <c r="J261" s="604">
        <v>1500</v>
      </c>
      <c r="K261" s="1978">
        <f>K259+J261</f>
        <v>15202038</v>
      </c>
    </row>
    <row r="262" spans="1:11">
      <c r="A262" s="557"/>
      <c r="B262" s="7412"/>
      <c r="C262" s="517" t="s">
        <v>821</v>
      </c>
      <c r="D262" s="7484" t="s">
        <v>2118</v>
      </c>
      <c r="E262" s="7476" t="s">
        <v>2119</v>
      </c>
      <c r="F262" s="7483"/>
      <c r="G262" s="7478">
        <v>369864</v>
      </c>
      <c r="H262" s="537"/>
      <c r="I262" s="7478"/>
      <c r="J262" s="923"/>
      <c r="K262" s="1977">
        <f>K261-G262</f>
        <v>14832174</v>
      </c>
    </row>
    <row r="263" spans="1:11">
      <c r="A263" s="554"/>
      <c r="B263" s="7413"/>
      <c r="C263" s="555" t="s">
        <v>2117</v>
      </c>
      <c r="D263" s="7475" t="s">
        <v>2107</v>
      </c>
      <c r="E263" s="7477"/>
      <c r="F263" s="7479"/>
      <c r="G263" s="7479"/>
      <c r="H263" s="515"/>
      <c r="I263" s="7479"/>
      <c r="J263" s="460"/>
      <c r="K263" s="1978"/>
    </row>
    <row r="264" spans="1:11">
      <c r="A264" s="554"/>
      <c r="B264" s="7411"/>
      <c r="C264" s="532"/>
      <c r="D264" s="528"/>
      <c r="E264" s="584"/>
      <c r="F264" s="577"/>
      <c r="G264" s="577"/>
      <c r="H264" s="600"/>
      <c r="I264" s="577"/>
      <c r="J264" s="604">
        <v>1800</v>
      </c>
      <c r="K264" s="2035">
        <f>K262+J264</f>
        <v>14833974</v>
      </c>
    </row>
    <row r="265" spans="1:11">
      <c r="A265" s="557"/>
      <c r="B265" s="7412"/>
      <c r="C265" s="497" t="s">
        <v>815</v>
      </c>
      <c r="D265" s="7474" t="s">
        <v>200</v>
      </c>
      <c r="E265" s="7476"/>
      <c r="F265" s="7478"/>
      <c r="G265" s="7478"/>
      <c r="H265" s="7478">
        <v>224353</v>
      </c>
      <c r="I265" s="1975"/>
      <c r="J265" s="595"/>
      <c r="K265" s="1977">
        <f>K264-H265</f>
        <v>14609621</v>
      </c>
    </row>
    <row r="266" spans="1:11">
      <c r="A266" s="554"/>
      <c r="B266" s="7413"/>
      <c r="C266" s="497" t="s">
        <v>1789</v>
      </c>
      <c r="D266" s="7475"/>
      <c r="E266" s="7477"/>
      <c r="F266" s="7479"/>
      <c r="G266" s="7479"/>
      <c r="H266" s="7479"/>
      <c r="I266" s="1976"/>
      <c r="J266" s="595"/>
      <c r="K266" s="1978"/>
    </row>
    <row r="267" spans="1:11">
      <c r="A267" s="554"/>
      <c r="B267" s="7411"/>
      <c r="C267" s="532"/>
      <c r="D267" s="576"/>
      <c r="E267" s="582"/>
      <c r="F267" s="577"/>
      <c r="G267" s="577"/>
      <c r="H267" s="600"/>
      <c r="I267" s="2034"/>
      <c r="J267" s="585">
        <v>1800</v>
      </c>
      <c r="K267" s="1978">
        <f>K265+J267</f>
        <v>14611421</v>
      </c>
    </row>
    <row r="268" spans="1:11">
      <c r="A268" s="557"/>
      <c r="B268" s="7412"/>
      <c r="C268" s="457" t="s">
        <v>781</v>
      </c>
      <c r="D268" s="7474" t="s">
        <v>200</v>
      </c>
      <c r="E268" s="1136"/>
      <c r="F268" s="7478"/>
      <c r="G268" s="7478"/>
      <c r="H268" s="537">
        <v>24140</v>
      </c>
      <c r="I268" s="7478"/>
      <c r="J268" s="595"/>
      <c r="K268" s="1977">
        <f>K267-H268</f>
        <v>14587281</v>
      </c>
    </row>
    <row r="269" spans="1:11">
      <c r="A269" s="554"/>
      <c r="B269" s="7413"/>
      <c r="C269" s="461" t="s">
        <v>1691</v>
      </c>
      <c r="D269" s="7475"/>
      <c r="E269" s="7482"/>
      <c r="F269" s="7479"/>
      <c r="G269" s="7479"/>
      <c r="H269" s="515"/>
      <c r="I269" s="7479"/>
      <c r="J269" s="595"/>
      <c r="K269" s="1978"/>
    </row>
    <row r="270" spans="1:11">
      <c r="A270" s="554"/>
      <c r="B270" s="7411"/>
      <c r="C270" s="532"/>
      <c r="D270" s="576"/>
      <c r="E270" s="582"/>
      <c r="F270" s="577"/>
      <c r="G270" s="577"/>
      <c r="H270" s="600"/>
      <c r="I270" s="577"/>
      <c r="J270" s="585">
        <v>1500</v>
      </c>
      <c r="K270" s="1978">
        <f>K268+J270</f>
        <v>14588781</v>
      </c>
    </row>
    <row r="271" spans="1:11">
      <c r="A271" s="557"/>
      <c r="B271" s="7439"/>
      <c r="C271" s="474" t="s">
        <v>821</v>
      </c>
      <c r="D271" s="7474" t="s">
        <v>790</v>
      </c>
      <c r="E271" s="7476" t="s">
        <v>877</v>
      </c>
      <c r="F271" s="7478"/>
      <c r="G271" s="7480">
        <v>195829</v>
      </c>
      <c r="H271" s="537"/>
      <c r="I271" s="1975"/>
      <c r="J271" s="595"/>
      <c r="K271" s="1977">
        <f>K270-G271</f>
        <v>14392952</v>
      </c>
    </row>
    <row r="272" spans="1:11">
      <c r="A272" s="554"/>
      <c r="B272" s="7440"/>
      <c r="C272" s="477" t="s">
        <v>827</v>
      </c>
      <c r="D272" s="7475" t="s">
        <v>304</v>
      </c>
      <c r="E272" s="7477"/>
      <c r="F272" s="7479"/>
      <c r="G272" s="7481"/>
      <c r="H272" s="515"/>
      <c r="I272" s="1976"/>
      <c r="J272" s="595"/>
      <c r="K272" s="1978"/>
    </row>
    <row r="273" spans="1:11">
      <c r="A273" s="554"/>
      <c r="B273" s="7411"/>
      <c r="C273" s="532"/>
      <c r="D273" s="576"/>
      <c r="E273" s="582"/>
      <c r="F273" s="577"/>
      <c r="G273" s="577"/>
      <c r="H273" s="600"/>
      <c r="I273" s="2034"/>
      <c r="J273" s="585">
        <v>1800</v>
      </c>
      <c r="K273" s="1978">
        <f>K271+J273</f>
        <v>14394752</v>
      </c>
    </row>
    <row r="274" spans="1:11">
      <c r="A274" s="557"/>
      <c r="B274" s="7412"/>
      <c r="C274" s="474" t="s">
        <v>815</v>
      </c>
      <c r="D274" s="7474" t="s">
        <v>790</v>
      </c>
      <c r="E274" s="974" t="s">
        <v>877</v>
      </c>
      <c r="F274" s="7478"/>
      <c r="G274" s="7480">
        <v>8029</v>
      </c>
      <c r="H274" s="534"/>
      <c r="I274" s="1975"/>
      <c r="J274" s="595"/>
      <c r="K274" s="1977">
        <f>K273-G274</f>
        <v>14386723</v>
      </c>
    </row>
    <row r="275" spans="1:11">
      <c r="A275" s="554"/>
      <c r="B275" s="7413"/>
      <c r="C275" s="477" t="s">
        <v>828</v>
      </c>
      <c r="D275" s="7475" t="s">
        <v>304</v>
      </c>
      <c r="E275" s="7482"/>
      <c r="F275" s="7479"/>
      <c r="G275" s="7481"/>
      <c r="H275" s="515"/>
      <c r="I275" s="1976"/>
      <c r="J275" s="595"/>
      <c r="K275" s="1978"/>
    </row>
    <row r="276" spans="1:11">
      <c r="A276" s="554"/>
      <c r="B276" s="7411"/>
      <c r="C276" s="532"/>
      <c r="D276" s="576"/>
      <c r="E276" s="582"/>
      <c r="F276" s="577"/>
      <c r="G276" s="577"/>
      <c r="H276" s="600"/>
      <c r="I276" s="2034"/>
      <c r="J276" s="585">
        <v>1800</v>
      </c>
      <c r="K276" s="1978">
        <f>K274+J276</f>
        <v>14388523</v>
      </c>
    </row>
    <row r="277" spans="1:11">
      <c r="A277" s="557"/>
      <c r="B277" s="7412"/>
      <c r="C277" s="525" t="s">
        <v>781</v>
      </c>
      <c r="D277" s="7484" t="s">
        <v>790</v>
      </c>
      <c r="E277" s="7476" t="s">
        <v>877</v>
      </c>
      <c r="F277" s="7478"/>
      <c r="G277" s="7478">
        <v>29190</v>
      </c>
      <c r="H277" s="537"/>
      <c r="I277" s="1975"/>
      <c r="J277" s="595"/>
      <c r="K277" s="1977">
        <f>K276-G277</f>
        <v>14359333</v>
      </c>
    </row>
    <row r="278" spans="1:11">
      <c r="A278" s="554"/>
      <c r="B278" s="7413"/>
      <c r="C278" s="539" t="s">
        <v>789</v>
      </c>
      <c r="D278" s="540" t="s">
        <v>304</v>
      </c>
      <c r="E278" s="7477"/>
      <c r="F278" s="7479"/>
      <c r="G278" s="7479"/>
      <c r="H278" s="515"/>
      <c r="I278" s="1976"/>
      <c r="J278" s="595"/>
      <c r="K278" s="1978"/>
    </row>
    <row r="279" spans="1:11">
      <c r="A279" s="554"/>
      <c r="B279" s="7411"/>
      <c r="C279" s="532"/>
      <c r="D279" s="576"/>
      <c r="E279" s="582"/>
      <c r="F279" s="577"/>
      <c r="G279" s="577"/>
      <c r="H279" s="600"/>
      <c r="I279" s="2034"/>
      <c r="J279" s="585">
        <v>1500</v>
      </c>
      <c r="K279" s="1978">
        <f>K277+J279</f>
        <v>14360833</v>
      </c>
    </row>
    <row r="280" spans="1:11">
      <c r="A280" s="557"/>
      <c r="B280" s="7412"/>
      <c r="C280" s="525" t="s">
        <v>2021</v>
      </c>
      <c r="D280" s="7484" t="s">
        <v>790</v>
      </c>
      <c r="E280" s="7476" t="s">
        <v>877</v>
      </c>
      <c r="F280" s="7478"/>
      <c r="G280" s="7478">
        <v>33500</v>
      </c>
      <c r="H280" s="537"/>
      <c r="I280" s="1975"/>
      <c r="J280" s="595"/>
      <c r="K280" s="1977">
        <f>K279-G280</f>
        <v>14327333</v>
      </c>
    </row>
    <row r="281" spans="1:11">
      <c r="A281" s="554"/>
      <c r="B281" s="7413"/>
      <c r="C281" s="539" t="s">
        <v>1981</v>
      </c>
      <c r="D281" s="540" t="s">
        <v>304</v>
      </c>
      <c r="E281" s="7477"/>
      <c r="F281" s="7479"/>
      <c r="G281" s="7479"/>
      <c r="H281" s="515"/>
      <c r="I281" s="1976"/>
      <c r="J281" s="595"/>
      <c r="K281" s="1978"/>
    </row>
    <row r="282" spans="1:11">
      <c r="A282" s="554"/>
      <c r="B282" s="7411"/>
      <c r="C282" s="532"/>
      <c r="D282" s="576"/>
      <c r="E282" s="582"/>
      <c r="F282" s="577"/>
      <c r="G282" s="577"/>
      <c r="H282" s="600"/>
      <c r="I282" s="2034"/>
      <c r="J282" s="585">
        <v>750</v>
      </c>
      <c r="K282" s="1978">
        <f>K280+J282</f>
        <v>14328083</v>
      </c>
    </row>
    <row r="283" spans="1:11">
      <c r="A283" s="557"/>
      <c r="B283" s="7412"/>
      <c r="C283" s="525" t="s">
        <v>2218</v>
      </c>
      <c r="D283" s="7484" t="s">
        <v>790</v>
      </c>
      <c r="E283" s="7476" t="s">
        <v>877</v>
      </c>
      <c r="F283" s="7478"/>
      <c r="G283" s="7478">
        <v>42300</v>
      </c>
      <c r="H283" s="537"/>
      <c r="I283" s="1975"/>
      <c r="J283" s="595"/>
      <c r="K283" s="1977">
        <f>K282-G283</f>
        <v>14285783</v>
      </c>
    </row>
    <row r="284" spans="1:11">
      <c r="A284" s="554"/>
      <c r="B284" s="7413"/>
      <c r="C284" s="539" t="s">
        <v>2219</v>
      </c>
      <c r="D284" s="540" t="s">
        <v>304</v>
      </c>
      <c r="E284" s="7477"/>
      <c r="F284" s="7479"/>
      <c r="G284" s="7479"/>
      <c r="H284" s="515"/>
      <c r="I284" s="1976"/>
      <c r="J284" s="595"/>
      <c r="K284" s="1978"/>
    </row>
    <row r="285" spans="1:11">
      <c r="A285" s="554"/>
      <c r="B285" s="7411"/>
      <c r="C285" s="532"/>
      <c r="D285" s="576"/>
      <c r="E285" s="582"/>
      <c r="F285" s="577"/>
      <c r="G285" s="577"/>
      <c r="H285" s="600"/>
      <c r="I285" s="2034"/>
      <c r="J285" s="585">
        <v>750</v>
      </c>
      <c r="K285" s="1978">
        <f>K283+J285</f>
        <v>14286533</v>
      </c>
    </row>
    <row r="286" spans="1:11">
      <c r="A286" s="557"/>
      <c r="B286" s="7412"/>
      <c r="C286" s="499" t="s">
        <v>781</v>
      </c>
      <c r="D286" s="7484" t="s">
        <v>2461</v>
      </c>
      <c r="E286" s="7485" t="s">
        <v>2491</v>
      </c>
      <c r="F286" s="7480"/>
      <c r="G286" s="7480">
        <v>41040</v>
      </c>
      <c r="H286" s="1975"/>
      <c r="I286" s="1975"/>
      <c r="J286" s="595"/>
      <c r="K286" s="1977">
        <f>K285-G286</f>
        <v>14245493</v>
      </c>
    </row>
    <row r="287" spans="1:11">
      <c r="A287" s="554"/>
      <c r="B287" s="7413"/>
      <c r="C287" s="477" t="s">
        <v>2459</v>
      </c>
      <c r="D287" s="7475" t="s">
        <v>1819</v>
      </c>
      <c r="E287" s="7477"/>
      <c r="F287" s="7481"/>
      <c r="G287" s="7481"/>
      <c r="H287" s="1976"/>
      <c r="I287" s="1976"/>
      <c r="J287" s="595"/>
      <c r="K287" s="1978"/>
    </row>
    <row r="288" spans="1:11">
      <c r="A288" s="554"/>
      <c r="B288" s="7411"/>
      <c r="C288" s="532"/>
      <c r="D288" s="576"/>
      <c r="E288" s="582"/>
      <c r="F288" s="577"/>
      <c r="G288" s="577"/>
      <c r="H288" s="2034"/>
      <c r="I288" s="2034"/>
      <c r="J288" s="585">
        <v>1500</v>
      </c>
      <c r="K288" s="1978">
        <f>K286+J288</f>
        <v>14246993</v>
      </c>
    </row>
    <row r="289" spans="1:11">
      <c r="A289" s="557"/>
      <c r="B289" s="7412"/>
      <c r="C289" s="499" t="s">
        <v>781</v>
      </c>
      <c r="D289" s="7484" t="s">
        <v>2461</v>
      </c>
      <c r="E289" s="7485" t="s">
        <v>2491</v>
      </c>
      <c r="F289" s="7480"/>
      <c r="G289" s="7480">
        <v>23640</v>
      </c>
      <c r="H289" s="1975"/>
      <c r="I289" s="1975"/>
      <c r="J289" s="595"/>
      <c r="K289" s="1977">
        <f>K288-G289</f>
        <v>14223353</v>
      </c>
    </row>
    <row r="290" spans="1:11">
      <c r="A290" s="554"/>
      <c r="B290" s="7413"/>
      <c r="C290" s="477" t="s">
        <v>2460</v>
      </c>
      <c r="D290" s="7475" t="s">
        <v>1819</v>
      </c>
      <c r="E290" s="7477"/>
      <c r="F290" s="7481"/>
      <c r="G290" s="7481"/>
      <c r="H290" s="1976"/>
      <c r="I290" s="1976"/>
      <c r="J290" s="595"/>
      <c r="K290" s="1978"/>
    </row>
    <row r="291" spans="1:11">
      <c r="A291" s="554"/>
      <c r="B291" s="7411"/>
      <c r="C291" s="532"/>
      <c r="D291" s="576"/>
      <c r="E291" s="582"/>
      <c r="F291" s="577"/>
      <c r="G291" s="577"/>
      <c r="H291" s="2034"/>
      <c r="I291" s="2034"/>
      <c r="J291" s="585">
        <v>1500</v>
      </c>
      <c r="K291" s="1978">
        <f>K289+J291</f>
        <v>14224853</v>
      </c>
    </row>
    <row r="292" spans="1:11">
      <c r="A292" s="557"/>
      <c r="B292" s="7412"/>
      <c r="C292" s="517" t="s">
        <v>821</v>
      </c>
      <c r="D292" s="7474" t="s">
        <v>2110</v>
      </c>
      <c r="E292" s="7476" t="s">
        <v>2111</v>
      </c>
      <c r="F292" s="7483"/>
      <c r="G292" s="7478">
        <v>486900</v>
      </c>
      <c r="H292" s="537"/>
      <c r="I292" s="7478"/>
      <c r="J292" s="923"/>
      <c r="K292" s="1977">
        <f>K291-G292</f>
        <v>13737953</v>
      </c>
    </row>
    <row r="293" spans="1:11">
      <c r="A293" s="554"/>
      <c r="B293" s="7413"/>
      <c r="C293" s="555" t="s">
        <v>2112</v>
      </c>
      <c r="D293" s="7475" t="s">
        <v>2107</v>
      </c>
      <c r="E293" s="7477"/>
      <c r="F293" s="7479"/>
      <c r="G293" s="7479"/>
      <c r="H293" s="515"/>
      <c r="I293" s="7479"/>
      <c r="J293" s="460"/>
      <c r="K293" s="1978"/>
    </row>
    <row r="294" spans="1:11">
      <c r="A294" s="554"/>
      <c r="B294" s="7411"/>
      <c r="C294" s="532"/>
      <c r="D294" s="528"/>
      <c r="E294" s="584"/>
      <c r="F294" s="577"/>
      <c r="G294" s="577"/>
      <c r="H294" s="600"/>
      <c r="I294" s="577"/>
      <c r="J294" s="604">
        <v>1800</v>
      </c>
      <c r="K294" s="1978">
        <f>K292+J294</f>
        <v>13739753</v>
      </c>
    </row>
    <row r="295" spans="1:11">
      <c r="A295" s="557"/>
      <c r="B295" s="7412"/>
      <c r="C295" s="435" t="s">
        <v>796</v>
      </c>
      <c r="D295" s="7474" t="s">
        <v>2110</v>
      </c>
      <c r="E295" s="7476" t="s">
        <v>2111</v>
      </c>
      <c r="F295" s="7478"/>
      <c r="G295" s="7478">
        <v>41300</v>
      </c>
      <c r="H295" s="7478"/>
      <c r="I295" s="7478"/>
      <c r="J295" s="595"/>
      <c r="K295" s="1977">
        <f>K294-G295</f>
        <v>13698453</v>
      </c>
    </row>
    <row r="296" spans="1:11">
      <c r="A296" s="554"/>
      <c r="B296" s="7413"/>
      <c r="C296" s="509" t="s">
        <v>2113</v>
      </c>
      <c r="D296" s="7475" t="s">
        <v>2107</v>
      </c>
      <c r="E296" s="7477"/>
      <c r="F296" s="7479"/>
      <c r="G296" s="7479"/>
      <c r="H296" s="7479"/>
      <c r="I296" s="7479"/>
      <c r="J296" s="559"/>
      <c r="K296" s="1978"/>
    </row>
    <row r="297" spans="1:11">
      <c r="A297" s="554"/>
      <c r="B297" s="7411"/>
      <c r="C297" s="532"/>
      <c r="D297" s="528"/>
      <c r="E297" s="584"/>
      <c r="F297" s="577"/>
      <c r="G297" s="577"/>
      <c r="H297" s="600"/>
      <c r="I297" s="577"/>
      <c r="J297" s="604">
        <v>750</v>
      </c>
      <c r="K297" s="1978">
        <f>K295+J297</f>
        <v>13699203</v>
      </c>
    </row>
    <row r="298" spans="1:11">
      <c r="A298" s="557"/>
      <c r="B298" s="7412"/>
      <c r="C298" s="517" t="s">
        <v>821</v>
      </c>
      <c r="D298" s="7490" t="s">
        <v>2495</v>
      </c>
      <c r="E298" s="7488"/>
      <c r="F298" s="7486"/>
      <c r="G298" s="1975"/>
      <c r="H298" s="537"/>
      <c r="I298" s="1975">
        <v>818960</v>
      </c>
      <c r="J298" s="595"/>
      <c r="K298" s="2195">
        <f>K297-I298</f>
        <v>12880243</v>
      </c>
    </row>
    <row r="299" spans="1:11">
      <c r="A299" s="554"/>
      <c r="B299" s="7413"/>
      <c r="C299" s="555" t="s">
        <v>2494</v>
      </c>
      <c r="D299" s="7491"/>
      <c r="E299" s="7489"/>
      <c r="F299" s="7487"/>
      <c r="G299" s="1976"/>
      <c r="H299" s="515"/>
      <c r="I299" s="1976"/>
      <c r="J299" s="595"/>
      <c r="K299" s="2195"/>
    </row>
    <row r="300" spans="1:11">
      <c r="A300" s="554"/>
      <c r="B300" s="7411"/>
      <c r="C300" s="532"/>
      <c r="D300" s="576"/>
      <c r="E300" s="582"/>
      <c r="F300" s="577"/>
      <c r="G300" s="2034"/>
      <c r="H300" s="600"/>
      <c r="I300" s="2034"/>
      <c r="J300" s="585">
        <v>1800</v>
      </c>
      <c r="K300" s="7450">
        <f>K298+J300</f>
        <v>12882043</v>
      </c>
    </row>
    <row r="301" spans="1:11">
      <c r="A301" s="557"/>
      <c r="B301" s="7412"/>
      <c r="C301" s="517" t="s">
        <v>821</v>
      </c>
      <c r="D301" s="7490" t="s">
        <v>2495</v>
      </c>
      <c r="E301" s="7488"/>
      <c r="F301" s="7486"/>
      <c r="G301" s="1975"/>
      <c r="H301" s="534"/>
      <c r="I301" s="1975">
        <v>128395</v>
      </c>
      <c r="J301" s="595"/>
      <c r="K301" s="1977">
        <f>K300-I301</f>
        <v>12753648</v>
      </c>
    </row>
    <row r="302" spans="1:11">
      <c r="A302" s="554"/>
      <c r="B302" s="7413"/>
      <c r="C302" s="555" t="s">
        <v>2496</v>
      </c>
      <c r="D302" s="7491"/>
      <c r="E302" s="7489"/>
      <c r="F302" s="7487"/>
      <c r="G302" s="1976"/>
      <c r="H302" s="515"/>
      <c r="I302" s="1976"/>
      <c r="J302" s="595"/>
      <c r="K302" s="1978"/>
    </row>
    <row r="303" spans="1:11">
      <c r="A303" s="554"/>
      <c r="B303" s="7411"/>
      <c r="C303" s="532"/>
      <c r="D303" s="576"/>
      <c r="E303" s="582"/>
      <c r="F303" s="577"/>
      <c r="G303" s="2034"/>
      <c r="H303" s="600"/>
      <c r="I303" s="2034"/>
      <c r="J303" s="585">
        <v>1800</v>
      </c>
      <c r="K303" s="2035">
        <f>K301+J303</f>
        <v>12755448</v>
      </c>
    </row>
    <row r="304" spans="1:11">
      <c r="A304" s="557"/>
      <c r="B304" s="7412"/>
      <c r="C304" s="517" t="s">
        <v>821</v>
      </c>
      <c r="D304" s="7490" t="s">
        <v>2495</v>
      </c>
      <c r="E304" s="7488"/>
      <c r="F304" s="7486"/>
      <c r="G304" s="1975"/>
      <c r="H304" s="537"/>
      <c r="I304" s="1975">
        <v>2023838</v>
      </c>
      <c r="J304" s="595"/>
      <c r="K304" s="1977">
        <f>K303-I304</f>
        <v>10731610</v>
      </c>
    </row>
    <row r="305" spans="1:11">
      <c r="A305" s="554"/>
      <c r="B305" s="7413"/>
      <c r="C305" s="555" t="s">
        <v>2497</v>
      </c>
      <c r="D305" s="7491"/>
      <c r="E305" s="7489"/>
      <c r="F305" s="7487"/>
      <c r="G305" s="1976"/>
      <c r="H305" s="515"/>
      <c r="I305" s="1976"/>
      <c r="J305" s="595"/>
      <c r="K305" s="1978"/>
    </row>
    <row r="306" spans="1:11">
      <c r="A306" s="554"/>
      <c r="B306" s="7411"/>
      <c r="C306" s="532"/>
      <c r="D306" s="576"/>
      <c r="E306" s="582"/>
      <c r="F306" s="577"/>
      <c r="G306" s="2034"/>
      <c r="H306" s="600"/>
      <c r="I306" s="2034"/>
      <c r="J306" s="585">
        <v>1800</v>
      </c>
      <c r="K306" s="1978">
        <f>K304+J306</f>
        <v>10733410</v>
      </c>
    </row>
    <row r="307" spans="1:11">
      <c r="A307" s="557"/>
      <c r="B307" s="7412"/>
      <c r="C307" s="556" t="s">
        <v>1710</v>
      </c>
      <c r="D307" s="7490" t="s">
        <v>2495</v>
      </c>
      <c r="E307" s="7488"/>
      <c r="F307" s="7486"/>
      <c r="G307" s="1975"/>
      <c r="H307" s="537"/>
      <c r="I307" s="1975">
        <v>436140</v>
      </c>
      <c r="J307" s="595"/>
      <c r="K307" s="1977">
        <f>K306-I307</f>
        <v>10297270</v>
      </c>
    </row>
    <row r="308" spans="1:11">
      <c r="A308" s="554"/>
      <c r="B308" s="7413"/>
      <c r="C308" s="555" t="s">
        <v>2498</v>
      </c>
      <c r="D308" s="7491"/>
      <c r="E308" s="7489"/>
      <c r="F308" s="7487"/>
      <c r="G308" s="1976"/>
      <c r="H308" s="515"/>
      <c r="I308" s="1976"/>
      <c r="J308" s="595"/>
      <c r="K308" s="1978"/>
    </row>
    <row r="309" spans="1:11">
      <c r="A309" s="554"/>
      <c r="B309" s="7411"/>
      <c r="C309" s="532"/>
      <c r="D309" s="576"/>
      <c r="E309" s="582"/>
      <c r="F309" s="577"/>
      <c r="G309" s="2034"/>
      <c r="H309" s="600"/>
      <c r="I309" s="2034"/>
      <c r="J309" s="585">
        <v>1500</v>
      </c>
      <c r="K309" s="1978">
        <f>K307+J309</f>
        <v>10298770</v>
      </c>
    </row>
    <row r="310" spans="1:11">
      <c r="A310" s="557"/>
      <c r="B310" s="7412"/>
      <c r="C310" s="556" t="s">
        <v>1710</v>
      </c>
      <c r="D310" s="7490" t="s">
        <v>2495</v>
      </c>
      <c r="E310" s="7488"/>
      <c r="F310" s="7486"/>
      <c r="G310" s="7486"/>
      <c r="H310" s="7486"/>
      <c r="I310" s="7486">
        <v>46640</v>
      </c>
      <c r="J310" s="595"/>
      <c r="K310" s="1977">
        <f>K309-I310</f>
        <v>10252130</v>
      </c>
    </row>
    <row r="311" spans="1:11">
      <c r="A311" s="554"/>
      <c r="B311" s="7413"/>
      <c r="C311" s="555" t="s">
        <v>2499</v>
      </c>
      <c r="D311" s="7491"/>
      <c r="E311" s="7489"/>
      <c r="F311" s="7487"/>
      <c r="G311" s="7487"/>
      <c r="H311" s="7487"/>
      <c r="I311" s="7487"/>
      <c r="J311" s="559"/>
      <c r="K311" s="1978"/>
    </row>
    <row r="312" spans="1:11">
      <c r="A312" s="554"/>
      <c r="B312" s="7411"/>
      <c r="C312" s="532"/>
      <c r="D312" s="576"/>
      <c r="E312" s="582"/>
      <c r="F312" s="577"/>
      <c r="G312" s="577"/>
      <c r="H312" s="600"/>
      <c r="I312" s="577"/>
      <c r="J312" s="604">
        <v>1500</v>
      </c>
      <c r="K312" s="1978">
        <f>K310+J312</f>
        <v>10253630</v>
      </c>
    </row>
    <row r="313" spans="1:11">
      <c r="A313" s="557"/>
      <c r="B313" s="7412"/>
      <c r="C313" s="556" t="s">
        <v>815</v>
      </c>
      <c r="D313" s="7490" t="s">
        <v>2472</v>
      </c>
      <c r="E313" s="1136" t="s">
        <v>2475</v>
      </c>
      <c r="F313" s="7486"/>
      <c r="G313" s="7486">
        <v>84903</v>
      </c>
      <c r="H313" s="537"/>
      <c r="I313" s="7486"/>
      <c r="J313" s="595"/>
      <c r="K313" s="1977">
        <f>K312-G313</f>
        <v>10168727</v>
      </c>
    </row>
    <row r="314" spans="1:11">
      <c r="A314" s="554"/>
      <c r="B314" s="7413"/>
      <c r="C314" s="555" t="s">
        <v>2500</v>
      </c>
      <c r="D314" s="7491" t="s">
        <v>2476</v>
      </c>
      <c r="E314" s="7494"/>
      <c r="F314" s="7487"/>
      <c r="G314" s="7487"/>
      <c r="H314" s="515"/>
      <c r="I314" s="7487"/>
      <c r="J314" s="595"/>
      <c r="K314" s="1978"/>
    </row>
    <row r="315" spans="1:11">
      <c r="A315" s="554"/>
      <c r="B315" s="7411"/>
      <c r="C315" s="532"/>
      <c r="D315" s="576"/>
      <c r="E315" s="582"/>
      <c r="F315" s="577"/>
      <c r="G315" s="577"/>
      <c r="H315" s="600"/>
      <c r="I315" s="577"/>
      <c r="J315" s="585">
        <v>1800</v>
      </c>
      <c r="K315" s="1978">
        <f>K313+J315</f>
        <v>10170527</v>
      </c>
    </row>
    <row r="316" spans="1:11">
      <c r="A316" s="557"/>
      <c r="B316" s="7412"/>
      <c r="C316" s="556" t="s">
        <v>815</v>
      </c>
      <c r="D316" s="7490" t="s">
        <v>2472</v>
      </c>
      <c r="E316" s="1136" t="s">
        <v>2475</v>
      </c>
      <c r="F316" s="7486"/>
      <c r="G316" s="7486">
        <v>271893</v>
      </c>
      <c r="H316" s="537"/>
      <c r="I316" s="7486"/>
      <c r="J316" s="595"/>
      <c r="K316" s="1977">
        <f>K315-G316</f>
        <v>9898634</v>
      </c>
    </row>
    <row r="317" spans="1:11">
      <c r="A317" s="554"/>
      <c r="B317" s="7413"/>
      <c r="C317" s="555" t="s">
        <v>2501</v>
      </c>
      <c r="D317" s="7491" t="s">
        <v>2476</v>
      </c>
      <c r="E317" s="7494"/>
      <c r="F317" s="7487"/>
      <c r="G317" s="7487"/>
      <c r="H317" s="515"/>
      <c r="I317" s="7487"/>
      <c r="J317" s="595"/>
      <c r="K317" s="1978"/>
    </row>
    <row r="318" spans="1:11">
      <c r="A318" s="554"/>
      <c r="B318" s="7411"/>
      <c r="C318" s="532"/>
      <c r="D318" s="576"/>
      <c r="E318" s="582"/>
      <c r="F318" s="577"/>
      <c r="G318" s="577"/>
      <c r="H318" s="600"/>
      <c r="I318" s="577"/>
      <c r="J318" s="585">
        <v>1800</v>
      </c>
      <c r="K318" s="1978">
        <f>K316+J318</f>
        <v>9900434</v>
      </c>
    </row>
    <row r="319" spans="1:11">
      <c r="A319" s="557"/>
      <c r="B319" s="7412"/>
      <c r="C319" s="556" t="s">
        <v>815</v>
      </c>
      <c r="D319" s="7490" t="s">
        <v>2472</v>
      </c>
      <c r="E319" s="1136" t="s">
        <v>2475</v>
      </c>
      <c r="F319" s="7486"/>
      <c r="G319" s="7486">
        <v>2136379</v>
      </c>
      <c r="H319" s="537"/>
      <c r="I319" s="7486"/>
      <c r="J319" s="595"/>
      <c r="K319" s="1977">
        <f>K318-G319</f>
        <v>7764055</v>
      </c>
    </row>
    <row r="320" spans="1:11">
      <c r="A320" s="554"/>
      <c r="B320" s="7413"/>
      <c r="C320" s="555" t="s">
        <v>2502</v>
      </c>
      <c r="D320" s="7491" t="s">
        <v>2476</v>
      </c>
      <c r="E320" s="7494"/>
      <c r="F320" s="7487"/>
      <c r="G320" s="7487"/>
      <c r="H320" s="515"/>
      <c r="I320" s="7487"/>
      <c r="J320" s="595"/>
      <c r="K320" s="1978"/>
    </row>
    <row r="321" spans="1:11">
      <c r="A321" s="554"/>
      <c r="B321" s="7411"/>
      <c r="C321" s="532"/>
      <c r="D321" s="576"/>
      <c r="E321" s="582"/>
      <c r="F321" s="577"/>
      <c r="G321" s="577"/>
      <c r="H321" s="600"/>
      <c r="I321" s="577"/>
      <c r="J321" s="585">
        <v>1800</v>
      </c>
      <c r="K321" s="2035">
        <f>K319+J321</f>
        <v>7765855</v>
      </c>
    </row>
    <row r="322" spans="1:11">
      <c r="A322" s="557"/>
      <c r="B322" s="7412"/>
      <c r="C322" s="556" t="s">
        <v>781</v>
      </c>
      <c r="D322" s="7490" t="s">
        <v>2472</v>
      </c>
      <c r="E322" s="1136" t="s">
        <v>2475</v>
      </c>
      <c r="F322" s="7486"/>
      <c r="G322" s="7486">
        <v>20390</v>
      </c>
      <c r="H322" s="537"/>
      <c r="I322" s="7486"/>
      <c r="J322" s="595"/>
      <c r="K322" s="1977">
        <f>K321-G322</f>
        <v>7745465</v>
      </c>
    </row>
    <row r="323" spans="1:11">
      <c r="A323" s="554"/>
      <c r="B323" s="7413"/>
      <c r="C323" s="555" t="s">
        <v>2503</v>
      </c>
      <c r="D323" s="7491" t="s">
        <v>2476</v>
      </c>
      <c r="E323" s="7494"/>
      <c r="F323" s="7487"/>
      <c r="G323" s="7487"/>
      <c r="H323" s="515"/>
      <c r="I323" s="7487"/>
      <c r="J323" s="595"/>
      <c r="K323" s="1978"/>
    </row>
    <row r="324" spans="1:11">
      <c r="A324" s="554"/>
      <c r="B324" s="7411"/>
      <c r="C324" s="532"/>
      <c r="D324" s="576"/>
      <c r="E324" s="582"/>
      <c r="F324" s="577"/>
      <c r="G324" s="577"/>
      <c r="H324" s="600"/>
      <c r="I324" s="577"/>
      <c r="J324" s="585">
        <v>1500</v>
      </c>
      <c r="K324" s="1978">
        <f>K322+J324</f>
        <v>7746965</v>
      </c>
    </row>
    <row r="325" spans="1:11">
      <c r="A325" s="557"/>
      <c r="B325" s="7412"/>
      <c r="C325" s="517" t="s">
        <v>815</v>
      </c>
      <c r="D325" s="7490" t="s">
        <v>160</v>
      </c>
      <c r="E325" s="7488" t="s">
        <v>162</v>
      </c>
      <c r="F325" s="7486"/>
      <c r="G325" s="7486">
        <v>533192</v>
      </c>
      <c r="H325" s="7486"/>
      <c r="I325" s="7486"/>
      <c r="J325" s="595"/>
      <c r="K325" s="1977">
        <f>K324-G325</f>
        <v>7213773</v>
      </c>
    </row>
    <row r="326" spans="1:11">
      <c r="A326" s="554"/>
      <c r="B326" s="7413"/>
      <c r="C326" s="563" t="s">
        <v>849</v>
      </c>
      <c r="D326" s="7491" t="s">
        <v>850</v>
      </c>
      <c r="E326" s="7489"/>
      <c r="F326" s="7487"/>
      <c r="G326" s="7487"/>
      <c r="H326" s="7487"/>
      <c r="I326" s="7487"/>
      <c r="J326" s="559"/>
      <c r="K326" s="1978"/>
    </row>
    <row r="327" spans="1:11">
      <c r="A327" s="554"/>
      <c r="B327" s="7411"/>
      <c r="C327" s="532"/>
      <c r="D327" s="576"/>
      <c r="E327" s="582"/>
      <c r="F327" s="575"/>
      <c r="G327" s="575"/>
      <c r="H327" s="600"/>
      <c r="I327" s="577"/>
      <c r="J327" s="585">
        <v>1800</v>
      </c>
      <c r="K327" s="1978">
        <f>K325+J327</f>
        <v>7215573</v>
      </c>
    </row>
    <row r="328" spans="1:11">
      <c r="A328" s="557"/>
      <c r="B328" s="7412"/>
      <c r="C328" s="556" t="s">
        <v>869</v>
      </c>
      <c r="D328" s="7490" t="s">
        <v>160</v>
      </c>
      <c r="E328" s="7488" t="s">
        <v>162</v>
      </c>
      <c r="F328" s="7486"/>
      <c r="G328" s="7486">
        <v>293210</v>
      </c>
      <c r="H328" s="534"/>
      <c r="I328" s="7486"/>
      <c r="J328" s="595"/>
      <c r="K328" s="1977">
        <f>K327-G328</f>
        <v>6922363</v>
      </c>
    </row>
    <row r="329" spans="1:11">
      <c r="A329" s="554"/>
      <c r="B329" s="7413"/>
      <c r="C329" s="555" t="s">
        <v>1781</v>
      </c>
      <c r="D329" s="7491" t="s">
        <v>850</v>
      </c>
      <c r="E329" s="7489"/>
      <c r="F329" s="7487"/>
      <c r="G329" s="7487"/>
      <c r="H329" s="515"/>
      <c r="I329" s="7487"/>
      <c r="J329" s="559"/>
      <c r="K329" s="1978"/>
    </row>
    <row r="330" spans="1:11">
      <c r="A330" s="554"/>
      <c r="B330" s="7411"/>
      <c r="C330" s="532"/>
      <c r="D330" s="576"/>
      <c r="E330" s="582"/>
      <c r="F330" s="577"/>
      <c r="G330" s="577"/>
      <c r="H330" s="600"/>
      <c r="I330" s="577"/>
      <c r="J330" s="585">
        <v>1650</v>
      </c>
      <c r="K330" s="2035">
        <f>K328+J330</f>
        <v>6924013</v>
      </c>
    </row>
    <row r="331" spans="1:11">
      <c r="A331" s="525"/>
      <c r="B331" s="7412"/>
      <c r="C331" s="474" t="s">
        <v>815</v>
      </c>
      <c r="D331" s="485" t="s">
        <v>1847</v>
      </c>
      <c r="E331" s="7488" t="s">
        <v>1848</v>
      </c>
      <c r="F331" s="7486"/>
      <c r="G331" s="7486">
        <v>723602</v>
      </c>
      <c r="H331" s="7502"/>
      <c r="I331" s="7486"/>
      <c r="J331" s="7498"/>
      <c r="K331" s="1977">
        <f>K330-G331</f>
        <v>6200411</v>
      </c>
    </row>
    <row r="332" spans="1:11">
      <c r="A332" s="554"/>
      <c r="B332" s="7413"/>
      <c r="C332" s="461" t="s">
        <v>1846</v>
      </c>
      <c r="D332" s="486" t="s">
        <v>1819</v>
      </c>
      <c r="E332" s="7489"/>
      <c r="F332" s="7487"/>
      <c r="G332" s="7487"/>
      <c r="H332" s="7503"/>
      <c r="I332" s="7487"/>
      <c r="J332" s="7499"/>
      <c r="K332" s="1978"/>
    </row>
    <row r="333" spans="1:11">
      <c r="A333" s="554"/>
      <c r="B333" s="7411"/>
      <c r="C333" s="532"/>
      <c r="D333" s="602"/>
      <c r="E333" s="605"/>
      <c r="F333" s="577"/>
      <c r="G333" s="577"/>
      <c r="H333" s="600"/>
      <c r="I333" s="577"/>
      <c r="J333" s="604">
        <v>1800</v>
      </c>
      <c r="K333" s="1978">
        <f>K331+J333</f>
        <v>6202211</v>
      </c>
    </row>
    <row r="334" spans="1:11">
      <c r="A334" s="557"/>
      <c r="B334" s="7412"/>
      <c r="C334" s="517" t="s">
        <v>1716</v>
      </c>
      <c r="D334" s="485" t="s">
        <v>1847</v>
      </c>
      <c r="E334" s="7488" t="s">
        <v>1848</v>
      </c>
      <c r="F334" s="7492"/>
      <c r="G334" s="7492">
        <v>81500</v>
      </c>
      <c r="H334" s="537"/>
      <c r="I334" s="1975"/>
      <c r="J334" s="595"/>
      <c r="K334" s="1977">
        <f>K333-G334</f>
        <v>6120711</v>
      </c>
    </row>
    <row r="335" spans="1:11">
      <c r="A335" s="554"/>
      <c r="B335" s="7413"/>
      <c r="C335" s="555" t="s">
        <v>1890</v>
      </c>
      <c r="D335" s="486" t="s">
        <v>1819</v>
      </c>
      <c r="E335" s="7489"/>
      <c r="F335" s="7493"/>
      <c r="G335" s="7493"/>
      <c r="H335" s="515"/>
      <c r="I335" s="1976"/>
      <c r="J335" s="595"/>
      <c r="K335" s="1978"/>
    </row>
    <row r="336" spans="1:11">
      <c r="A336" s="554"/>
      <c r="B336" s="7411"/>
      <c r="C336" s="532"/>
      <c r="D336" s="576"/>
      <c r="E336" s="582"/>
      <c r="F336" s="577"/>
      <c r="G336" s="577"/>
      <c r="H336" s="600"/>
      <c r="I336" s="2034"/>
      <c r="J336" s="585">
        <v>750</v>
      </c>
      <c r="K336" s="2035">
        <f>K334+J336</f>
        <v>6121461</v>
      </c>
    </row>
    <row r="337" spans="1:11">
      <c r="A337" s="557"/>
      <c r="B337" s="7412"/>
      <c r="C337" s="517" t="s">
        <v>1716</v>
      </c>
      <c r="D337" s="485" t="s">
        <v>1847</v>
      </c>
      <c r="E337" s="7488" t="s">
        <v>1848</v>
      </c>
      <c r="F337" s="7492"/>
      <c r="G337" s="7492">
        <v>49800</v>
      </c>
      <c r="H337" s="537"/>
      <c r="I337" s="1975"/>
      <c r="J337" s="595"/>
      <c r="K337" s="1977">
        <f>K336-G337</f>
        <v>6071661</v>
      </c>
    </row>
    <row r="338" spans="1:11">
      <c r="A338" s="554"/>
      <c r="B338" s="7413"/>
      <c r="C338" s="555" t="s">
        <v>2541</v>
      </c>
      <c r="D338" s="486" t="s">
        <v>1819</v>
      </c>
      <c r="E338" s="7489"/>
      <c r="F338" s="7493"/>
      <c r="G338" s="7493"/>
      <c r="H338" s="515"/>
      <c r="I338" s="1976"/>
      <c r="J338" s="595"/>
      <c r="K338" s="1978"/>
    </row>
    <row r="339" spans="1:11">
      <c r="A339" s="554"/>
      <c r="B339" s="7411"/>
      <c r="C339" s="532"/>
      <c r="D339" s="576"/>
      <c r="E339" s="582"/>
      <c r="F339" s="577"/>
      <c r="G339" s="577"/>
      <c r="H339" s="600"/>
      <c r="I339" s="2034"/>
      <c r="J339" s="585">
        <v>750</v>
      </c>
      <c r="K339" s="1978">
        <f>K337+J339</f>
        <v>6072411</v>
      </c>
    </row>
    <row r="340" spans="1:11">
      <c r="A340" s="557"/>
      <c r="B340" s="7412"/>
      <c r="C340" s="517" t="s">
        <v>1716</v>
      </c>
      <c r="D340" s="485" t="s">
        <v>1847</v>
      </c>
      <c r="E340" s="7488" t="s">
        <v>1848</v>
      </c>
      <c r="F340" s="7492"/>
      <c r="G340" s="7492">
        <v>49800</v>
      </c>
      <c r="H340" s="537"/>
      <c r="I340" s="1975"/>
      <c r="J340" s="595"/>
      <c r="K340" s="1977">
        <f>K339-G340</f>
        <v>6022611</v>
      </c>
    </row>
    <row r="341" spans="1:11">
      <c r="A341" s="554"/>
      <c r="B341" s="7413"/>
      <c r="C341" s="555" t="s">
        <v>2541</v>
      </c>
      <c r="D341" s="486" t="s">
        <v>1819</v>
      </c>
      <c r="E341" s="7489"/>
      <c r="F341" s="7493"/>
      <c r="G341" s="7493"/>
      <c r="H341" s="515"/>
      <c r="I341" s="1976"/>
      <c r="J341" s="595"/>
      <c r="K341" s="1978"/>
    </row>
    <row r="342" spans="1:11">
      <c r="A342" s="554"/>
      <c r="B342" s="7411"/>
      <c r="C342" s="532"/>
      <c r="D342" s="576"/>
      <c r="E342" s="582"/>
      <c r="F342" s="577"/>
      <c r="G342" s="577"/>
      <c r="H342" s="600"/>
      <c r="I342" s="2034"/>
      <c r="J342" s="585">
        <v>750</v>
      </c>
      <c r="K342" s="1978">
        <f>K340+J342</f>
        <v>6023361</v>
      </c>
    </row>
    <row r="343" spans="1:11">
      <c r="A343" s="557"/>
      <c r="B343" s="7412"/>
      <c r="C343" s="517" t="s">
        <v>1716</v>
      </c>
      <c r="D343" s="485" t="s">
        <v>1847</v>
      </c>
      <c r="E343" s="7488" t="s">
        <v>1848</v>
      </c>
      <c r="F343" s="7492"/>
      <c r="G343" s="7492">
        <v>49800</v>
      </c>
      <c r="H343" s="537"/>
      <c r="I343" s="1975"/>
      <c r="J343" s="595"/>
      <c r="K343" s="1977">
        <f>K342-G343</f>
        <v>5973561</v>
      </c>
    </row>
    <row r="344" spans="1:11">
      <c r="A344" s="554"/>
      <c r="B344" s="7413"/>
      <c r="C344" s="555" t="s">
        <v>2541</v>
      </c>
      <c r="D344" s="486" t="s">
        <v>1819</v>
      </c>
      <c r="E344" s="7489"/>
      <c r="F344" s="7493"/>
      <c r="G344" s="7493"/>
      <c r="H344" s="515"/>
      <c r="I344" s="1976"/>
      <c r="J344" s="595"/>
      <c r="K344" s="1978"/>
    </row>
    <row r="345" spans="1:11">
      <c r="A345" s="554"/>
      <c r="B345" s="7411"/>
      <c r="C345" s="532"/>
      <c r="D345" s="576"/>
      <c r="E345" s="582"/>
      <c r="F345" s="577"/>
      <c r="G345" s="577"/>
      <c r="H345" s="600"/>
      <c r="I345" s="2034"/>
      <c r="J345" s="585">
        <v>750</v>
      </c>
      <c r="K345" s="2080">
        <f>K343+J345</f>
        <v>5974311</v>
      </c>
    </row>
    <row r="346" spans="1:11">
      <c r="A346" s="557"/>
      <c r="B346" s="7412"/>
      <c r="C346" s="517" t="s">
        <v>1716</v>
      </c>
      <c r="D346" s="485" t="s">
        <v>1847</v>
      </c>
      <c r="E346" s="7488" t="s">
        <v>1848</v>
      </c>
      <c r="F346" s="7492"/>
      <c r="G346" s="7492">
        <v>49800</v>
      </c>
      <c r="H346" s="537"/>
      <c r="I346" s="1975"/>
      <c r="J346" s="595"/>
      <c r="K346" s="1977">
        <f>K345-G346</f>
        <v>5924511</v>
      </c>
    </row>
    <row r="347" spans="1:11">
      <c r="A347" s="554"/>
      <c r="B347" s="7413"/>
      <c r="C347" s="555" t="s">
        <v>2541</v>
      </c>
      <c r="D347" s="486" t="s">
        <v>1819</v>
      </c>
      <c r="E347" s="7489"/>
      <c r="F347" s="7493"/>
      <c r="G347" s="7493"/>
      <c r="H347" s="515"/>
      <c r="I347" s="1976"/>
      <c r="J347" s="595"/>
      <c r="K347" s="1978"/>
    </row>
    <row r="348" spans="1:11">
      <c r="A348" s="554"/>
      <c r="B348" s="7411"/>
      <c r="C348" s="532"/>
      <c r="D348" s="576"/>
      <c r="E348" s="582"/>
      <c r="F348" s="577"/>
      <c r="G348" s="577"/>
      <c r="H348" s="600"/>
      <c r="I348" s="2034"/>
      <c r="J348" s="585">
        <v>750</v>
      </c>
      <c r="K348" s="1978">
        <f>K346+J348</f>
        <v>5925261</v>
      </c>
    </row>
    <row r="349" spans="1:11">
      <c r="A349" s="557"/>
      <c r="B349" s="7412"/>
      <c r="C349" s="517" t="s">
        <v>1716</v>
      </c>
      <c r="D349" s="485" t="s">
        <v>1847</v>
      </c>
      <c r="E349" s="7488" t="s">
        <v>1848</v>
      </c>
      <c r="F349" s="7492"/>
      <c r="G349" s="7492">
        <v>42300</v>
      </c>
      <c r="H349" s="537"/>
      <c r="I349" s="1975"/>
      <c r="J349" s="595"/>
      <c r="K349" s="1977">
        <f>K348-G349</f>
        <v>5882961</v>
      </c>
    </row>
    <row r="350" spans="1:11">
      <c r="A350" s="554"/>
      <c r="B350" s="7413"/>
      <c r="C350" s="555" t="s">
        <v>2541</v>
      </c>
      <c r="D350" s="486" t="s">
        <v>1819</v>
      </c>
      <c r="E350" s="7489"/>
      <c r="F350" s="7493"/>
      <c r="G350" s="7493"/>
      <c r="H350" s="515"/>
      <c r="I350" s="1976"/>
      <c r="J350" s="595"/>
      <c r="K350" s="1978"/>
    </row>
    <row r="351" spans="1:11">
      <c r="A351" s="554"/>
      <c r="B351" s="533"/>
      <c r="C351" s="532"/>
      <c r="D351" s="576"/>
      <c r="E351" s="582"/>
      <c r="F351" s="577"/>
      <c r="G351" s="577"/>
      <c r="H351" s="600"/>
      <c r="I351" s="2034"/>
      <c r="J351" s="585">
        <v>750</v>
      </c>
      <c r="K351" s="1978">
        <f>K349+J351</f>
        <v>5883711</v>
      </c>
    </row>
    <row r="352" spans="1:11">
      <c r="A352" s="557"/>
      <c r="B352" s="7412"/>
      <c r="C352" s="556" t="s">
        <v>869</v>
      </c>
      <c r="D352" s="485" t="s">
        <v>1847</v>
      </c>
      <c r="E352" s="7488" t="s">
        <v>1848</v>
      </c>
      <c r="F352" s="7486"/>
      <c r="G352" s="7486">
        <v>40235</v>
      </c>
      <c r="H352" s="537"/>
      <c r="I352" s="7486"/>
      <c r="J352" s="595"/>
      <c r="K352" s="1977">
        <f>K351-G352</f>
        <v>5843476</v>
      </c>
    </row>
    <row r="353" spans="1:11">
      <c r="A353" s="554"/>
      <c r="B353" s="7413"/>
      <c r="C353" s="555" t="s">
        <v>1849</v>
      </c>
      <c r="D353" s="486" t="s">
        <v>1819</v>
      </c>
      <c r="E353" s="7489"/>
      <c r="F353" s="7487"/>
      <c r="G353" s="7487"/>
      <c r="H353" s="515"/>
      <c r="I353" s="7487"/>
      <c r="J353" s="559"/>
      <c r="K353" s="1978"/>
    </row>
    <row r="354" spans="1:11">
      <c r="A354" s="554"/>
      <c r="B354" s="533"/>
      <c r="C354" s="532"/>
      <c r="D354" s="576"/>
      <c r="E354" s="582"/>
      <c r="F354" s="577"/>
      <c r="G354" s="577"/>
      <c r="H354" s="600"/>
      <c r="I354" s="577"/>
      <c r="J354" s="585">
        <v>1650</v>
      </c>
      <c r="K354" s="2035">
        <f>K352+J354</f>
        <v>5845126</v>
      </c>
    </row>
    <row r="355" spans="1:11">
      <c r="A355" s="525" t="s">
        <v>356</v>
      </c>
      <c r="B355" s="7412"/>
      <c r="C355" s="474" t="s">
        <v>821</v>
      </c>
      <c r="D355" s="7490" t="s">
        <v>2061</v>
      </c>
      <c r="E355" s="7488" t="s">
        <v>2062</v>
      </c>
      <c r="F355" s="7486"/>
      <c r="G355" s="1975">
        <v>226499</v>
      </c>
      <c r="H355" s="537"/>
      <c r="I355" s="1975"/>
      <c r="J355" s="595"/>
      <c r="K355" s="1977">
        <f>K354-G355</f>
        <v>5618627</v>
      </c>
    </row>
    <row r="356" spans="1:11">
      <c r="A356" s="554"/>
      <c r="B356" s="7413"/>
      <c r="C356" s="477" t="s">
        <v>2056</v>
      </c>
      <c r="D356" s="7491" t="s">
        <v>1804</v>
      </c>
      <c r="E356" s="7489"/>
      <c r="F356" s="7487"/>
      <c r="G356" s="1976"/>
      <c r="H356" s="515"/>
      <c r="I356" s="1976"/>
      <c r="J356" s="595"/>
      <c r="K356" s="1978"/>
    </row>
    <row r="357" spans="1:11">
      <c r="A357" s="554"/>
      <c r="B357" s="7411"/>
      <c r="C357" s="532"/>
      <c r="D357" s="576"/>
      <c r="E357" s="582"/>
      <c r="F357" s="577"/>
      <c r="G357" s="2034"/>
      <c r="H357" s="600"/>
      <c r="I357" s="2034"/>
      <c r="J357" s="585">
        <v>1800</v>
      </c>
      <c r="K357" s="1978">
        <f>K355+J357</f>
        <v>5620427</v>
      </c>
    </row>
    <row r="358" spans="1:11">
      <c r="A358" s="557"/>
      <c r="B358" s="7412"/>
      <c r="C358" s="474" t="s">
        <v>815</v>
      </c>
      <c r="D358" s="7490" t="s">
        <v>2061</v>
      </c>
      <c r="E358" s="7488" t="s">
        <v>2062</v>
      </c>
      <c r="F358" s="7486"/>
      <c r="G358" s="1975">
        <v>241236</v>
      </c>
      <c r="H358" s="534"/>
      <c r="I358" s="1975"/>
      <c r="J358" s="595"/>
      <c r="K358" s="1977">
        <f>K357-G358</f>
        <v>5379191</v>
      </c>
    </row>
    <row r="359" spans="1:11">
      <c r="A359" s="554"/>
      <c r="B359" s="7413"/>
      <c r="C359" s="477" t="s">
        <v>2057</v>
      </c>
      <c r="D359" s="7491" t="s">
        <v>1804</v>
      </c>
      <c r="E359" s="7489"/>
      <c r="F359" s="7487"/>
      <c r="G359" s="1976"/>
      <c r="H359" s="515"/>
      <c r="I359" s="1976"/>
      <c r="J359" s="595"/>
      <c r="K359" s="1978"/>
    </row>
    <row r="360" spans="1:11">
      <c r="A360" s="554"/>
      <c r="B360" s="7411"/>
      <c r="C360" s="532"/>
      <c r="D360" s="576"/>
      <c r="E360" s="582"/>
      <c r="F360" s="577"/>
      <c r="G360" s="2034"/>
      <c r="H360" s="600"/>
      <c r="I360" s="2034"/>
      <c r="J360" s="585">
        <v>1800</v>
      </c>
      <c r="K360" s="1978">
        <f>K358+J360</f>
        <v>5380991</v>
      </c>
    </row>
    <row r="361" spans="1:11">
      <c r="A361" s="557"/>
      <c r="B361" s="7412"/>
      <c r="C361" s="525" t="s">
        <v>796</v>
      </c>
      <c r="D361" s="7490" t="s">
        <v>2061</v>
      </c>
      <c r="E361" s="7488" t="s">
        <v>2062</v>
      </c>
      <c r="F361" s="7486"/>
      <c r="G361" s="1975">
        <v>118800</v>
      </c>
      <c r="H361" s="537"/>
      <c r="I361" s="1975"/>
      <c r="J361" s="595"/>
      <c r="K361" s="1977">
        <f>K360-G361</f>
        <v>5262191</v>
      </c>
    </row>
    <row r="362" spans="1:11">
      <c r="A362" s="554"/>
      <c r="B362" s="7413"/>
      <c r="C362" s="539" t="s">
        <v>2058</v>
      </c>
      <c r="D362" s="7491" t="s">
        <v>1804</v>
      </c>
      <c r="E362" s="7489"/>
      <c r="F362" s="7487"/>
      <c r="G362" s="1976"/>
      <c r="H362" s="515"/>
      <c r="I362" s="1976"/>
      <c r="J362" s="595"/>
      <c r="K362" s="1978"/>
    </row>
    <row r="363" spans="1:11">
      <c r="A363" s="554"/>
      <c r="B363" s="7411"/>
      <c r="C363" s="532"/>
      <c r="D363" s="576"/>
      <c r="E363" s="582"/>
      <c r="F363" s="577"/>
      <c r="G363" s="2034"/>
      <c r="H363" s="600"/>
      <c r="I363" s="2034"/>
      <c r="J363" s="585">
        <v>750</v>
      </c>
      <c r="K363" s="1978">
        <f>K361+J363</f>
        <v>5262941</v>
      </c>
    </row>
    <row r="364" spans="1:11">
      <c r="A364" s="557"/>
      <c r="B364" s="7412"/>
      <c r="C364" s="525" t="s">
        <v>796</v>
      </c>
      <c r="D364" s="7490" t="s">
        <v>2061</v>
      </c>
      <c r="E364" s="7488" t="s">
        <v>2062</v>
      </c>
      <c r="F364" s="7486"/>
      <c r="G364" s="1975">
        <v>41300</v>
      </c>
      <c r="H364" s="537"/>
      <c r="I364" s="1975"/>
      <c r="J364" s="595"/>
      <c r="K364" s="1977">
        <f>K363-G364</f>
        <v>5221641</v>
      </c>
    </row>
    <row r="365" spans="1:11">
      <c r="A365" s="554"/>
      <c r="B365" s="7413"/>
      <c r="C365" s="539" t="s">
        <v>2059</v>
      </c>
      <c r="D365" s="7491" t="s">
        <v>1804</v>
      </c>
      <c r="E365" s="7489"/>
      <c r="F365" s="7487"/>
      <c r="G365" s="1976"/>
      <c r="H365" s="515"/>
      <c r="I365" s="1976"/>
      <c r="J365" s="595"/>
      <c r="K365" s="1978"/>
    </row>
    <row r="366" spans="1:11">
      <c r="A366" s="554"/>
      <c r="B366" s="7411"/>
      <c r="C366" s="532"/>
      <c r="D366" s="576"/>
      <c r="E366" s="582"/>
      <c r="F366" s="577"/>
      <c r="G366" s="2034"/>
      <c r="H366" s="600"/>
      <c r="I366" s="2034"/>
      <c r="J366" s="585">
        <v>750</v>
      </c>
      <c r="K366" s="1978">
        <f>K364+J366</f>
        <v>5222391</v>
      </c>
    </row>
    <row r="367" spans="1:11">
      <c r="A367" s="557"/>
      <c r="B367" s="7412"/>
      <c r="C367" s="556" t="s">
        <v>869</v>
      </c>
      <c r="D367" s="7490" t="s">
        <v>2061</v>
      </c>
      <c r="E367" s="7488" t="s">
        <v>2062</v>
      </c>
      <c r="F367" s="7486"/>
      <c r="G367" s="7486">
        <v>53920</v>
      </c>
      <c r="H367" s="7486"/>
      <c r="I367" s="7486"/>
      <c r="J367" s="595"/>
      <c r="K367" s="1977">
        <f>K366-G367</f>
        <v>5168471</v>
      </c>
    </row>
    <row r="368" spans="1:11">
      <c r="A368" s="554"/>
      <c r="B368" s="7413"/>
      <c r="C368" s="555" t="s">
        <v>2060</v>
      </c>
      <c r="D368" s="7491" t="s">
        <v>1804</v>
      </c>
      <c r="E368" s="7489"/>
      <c r="F368" s="7487"/>
      <c r="G368" s="7487"/>
      <c r="H368" s="7487"/>
      <c r="I368" s="7487"/>
      <c r="J368" s="559"/>
      <c r="K368" s="1978"/>
    </row>
    <row r="369" spans="1:11">
      <c r="A369" s="554"/>
      <c r="B369" s="7411"/>
      <c r="C369" s="532"/>
      <c r="D369" s="576"/>
      <c r="E369" s="582"/>
      <c r="F369" s="577"/>
      <c r="G369" s="577"/>
      <c r="H369" s="600"/>
      <c r="I369" s="577"/>
      <c r="J369" s="604">
        <v>1650</v>
      </c>
      <c r="K369" s="1978">
        <f>K367+J369</f>
        <v>5170121</v>
      </c>
    </row>
    <row r="370" spans="1:11">
      <c r="A370" s="557"/>
      <c r="B370" s="7412"/>
      <c r="C370" s="556" t="s">
        <v>869</v>
      </c>
      <c r="D370" s="485" t="s">
        <v>267</v>
      </c>
      <c r="E370" s="7488" t="s">
        <v>271</v>
      </c>
      <c r="F370" s="7486"/>
      <c r="G370" s="7486">
        <v>341500</v>
      </c>
      <c r="H370" s="7486"/>
      <c r="I370" s="7486"/>
      <c r="J370" s="7498"/>
      <c r="K370" s="1977">
        <f>K369-G370</f>
        <v>4828621</v>
      </c>
    </row>
    <row r="371" spans="1:11">
      <c r="A371" s="554"/>
      <c r="B371" s="7413"/>
      <c r="C371" s="555" t="s">
        <v>2162</v>
      </c>
      <c r="D371" s="486" t="s">
        <v>304</v>
      </c>
      <c r="E371" s="7489"/>
      <c r="F371" s="7487"/>
      <c r="G371" s="7493"/>
      <c r="H371" s="7487"/>
      <c r="I371" s="7487"/>
      <c r="J371" s="7499"/>
      <c r="K371" s="1978"/>
    </row>
    <row r="372" spans="1:11">
      <c r="A372" s="554"/>
      <c r="B372" s="7411"/>
      <c r="C372" s="532"/>
      <c r="D372" s="576"/>
      <c r="E372" s="582"/>
      <c r="F372" s="577"/>
      <c r="G372" s="577"/>
      <c r="H372" s="600"/>
      <c r="I372" s="577"/>
      <c r="J372" s="604">
        <v>1650</v>
      </c>
      <c r="K372" s="1978">
        <f>K370+J372</f>
        <v>4830271</v>
      </c>
    </row>
    <row r="373" spans="1:11">
      <c r="A373" s="557"/>
      <c r="B373" s="7412"/>
      <c r="C373" s="562" t="s">
        <v>815</v>
      </c>
      <c r="D373" s="7490" t="s">
        <v>2135</v>
      </c>
      <c r="E373" s="7488" t="s">
        <v>2137</v>
      </c>
      <c r="F373" s="7486"/>
      <c r="G373" s="7486">
        <v>347177</v>
      </c>
      <c r="H373" s="7486"/>
      <c r="I373" s="7486"/>
      <c r="J373" s="7498"/>
      <c r="K373" s="1977">
        <f>K372-G373</f>
        <v>4483094</v>
      </c>
    </row>
    <row r="374" spans="1:11">
      <c r="A374" s="554"/>
      <c r="B374" s="7413"/>
      <c r="C374" s="553" t="s">
        <v>2154</v>
      </c>
      <c r="D374" s="7491" t="s">
        <v>2136</v>
      </c>
      <c r="E374" s="7489"/>
      <c r="F374" s="7487"/>
      <c r="G374" s="7487"/>
      <c r="H374" s="7487"/>
      <c r="I374" s="7487"/>
      <c r="J374" s="7499"/>
      <c r="K374" s="1978"/>
    </row>
    <row r="375" spans="1:11">
      <c r="A375" s="554"/>
      <c r="B375" s="7411"/>
      <c r="C375" s="532"/>
      <c r="D375" s="576"/>
      <c r="E375" s="582"/>
      <c r="F375" s="577"/>
      <c r="G375" s="577"/>
      <c r="H375" s="600"/>
      <c r="I375" s="577"/>
      <c r="J375" s="604">
        <v>1800</v>
      </c>
      <c r="K375" s="1978">
        <f>K373+J375</f>
        <v>4484894</v>
      </c>
    </row>
    <row r="376" spans="1:11">
      <c r="A376" s="557"/>
      <c r="B376" s="7412"/>
      <c r="C376" s="556" t="s">
        <v>796</v>
      </c>
      <c r="D376" s="7490" t="s">
        <v>2135</v>
      </c>
      <c r="E376" s="7488" t="s">
        <v>2137</v>
      </c>
      <c r="F376" s="7486"/>
      <c r="G376" s="7486">
        <v>42300</v>
      </c>
      <c r="H376" s="7486"/>
      <c r="I376" s="7486"/>
      <c r="J376" s="7498"/>
      <c r="K376" s="1977">
        <f>K375-G376</f>
        <v>4442594</v>
      </c>
    </row>
    <row r="377" spans="1:11">
      <c r="A377" s="554"/>
      <c r="B377" s="7413"/>
      <c r="C377" s="477" t="s">
        <v>2133</v>
      </c>
      <c r="D377" s="7491" t="s">
        <v>2136</v>
      </c>
      <c r="E377" s="7489"/>
      <c r="F377" s="7487"/>
      <c r="G377" s="7487"/>
      <c r="H377" s="7487"/>
      <c r="I377" s="7487"/>
      <c r="J377" s="7499"/>
      <c r="K377" s="1978"/>
    </row>
    <row r="378" spans="1:11">
      <c r="A378" s="554"/>
      <c r="B378" s="7411"/>
      <c r="C378" s="532"/>
      <c r="D378" s="576"/>
      <c r="E378" s="582"/>
      <c r="F378" s="577"/>
      <c r="G378" s="577"/>
      <c r="H378" s="600"/>
      <c r="I378" s="577"/>
      <c r="J378" s="604">
        <v>750</v>
      </c>
      <c r="K378" s="1978">
        <f>K376+J378</f>
        <v>4443344</v>
      </c>
    </row>
    <row r="379" spans="1:11">
      <c r="A379" s="557"/>
      <c r="B379" s="7412"/>
      <c r="C379" s="556" t="s">
        <v>796</v>
      </c>
      <c r="D379" s="7490" t="s">
        <v>2135</v>
      </c>
      <c r="E379" s="7488" t="s">
        <v>2137</v>
      </c>
      <c r="F379" s="7486"/>
      <c r="G379" s="7486">
        <v>42300</v>
      </c>
      <c r="H379" s="7486"/>
      <c r="I379" s="7486"/>
      <c r="J379" s="7498"/>
      <c r="K379" s="1977">
        <f>K378-G379</f>
        <v>4401044</v>
      </c>
    </row>
    <row r="380" spans="1:11">
      <c r="A380" s="554"/>
      <c r="B380" s="7413"/>
      <c r="C380" s="477" t="s">
        <v>2134</v>
      </c>
      <c r="D380" s="7491" t="s">
        <v>2136</v>
      </c>
      <c r="E380" s="7489"/>
      <c r="F380" s="7487"/>
      <c r="G380" s="7487"/>
      <c r="H380" s="7487"/>
      <c r="I380" s="7487"/>
      <c r="J380" s="7499"/>
      <c r="K380" s="1978"/>
    </row>
    <row r="381" spans="1:11">
      <c r="A381" s="554"/>
      <c r="B381" s="7411"/>
      <c r="C381" s="532"/>
      <c r="D381" s="576"/>
      <c r="E381" s="582"/>
      <c r="F381" s="577"/>
      <c r="G381" s="577"/>
      <c r="H381" s="600"/>
      <c r="I381" s="577"/>
      <c r="J381" s="604">
        <v>750</v>
      </c>
      <c r="K381" s="1978">
        <f>K379+J381</f>
        <v>4401794</v>
      </c>
    </row>
    <row r="382" spans="1:11">
      <c r="A382" s="557"/>
      <c r="B382" s="7412"/>
      <c r="C382" s="556" t="s">
        <v>869</v>
      </c>
      <c r="D382" s="7490" t="s">
        <v>2135</v>
      </c>
      <c r="E382" s="7488" t="s">
        <v>2137</v>
      </c>
      <c r="F382" s="7486"/>
      <c r="G382" s="7486">
        <v>61794</v>
      </c>
      <c r="H382" s="7486"/>
      <c r="I382" s="7486"/>
      <c r="J382" s="7498"/>
      <c r="K382" s="1977">
        <f>K381-G382</f>
        <v>4340000</v>
      </c>
    </row>
    <row r="383" spans="1:11">
      <c r="A383" s="554"/>
      <c r="B383" s="7413"/>
      <c r="C383" s="555" t="s">
        <v>2155</v>
      </c>
      <c r="D383" s="7491" t="s">
        <v>2136</v>
      </c>
      <c r="E383" s="7489"/>
      <c r="F383" s="7487"/>
      <c r="G383" s="7487"/>
      <c r="H383" s="7487"/>
      <c r="I383" s="7487"/>
      <c r="J383" s="7499"/>
      <c r="K383" s="1978"/>
    </row>
    <row r="384" spans="1:11">
      <c r="A384" s="554"/>
      <c r="B384" s="7411"/>
      <c r="C384" s="532"/>
      <c r="D384" s="576"/>
      <c r="E384" s="582"/>
      <c r="F384" s="577"/>
      <c r="G384" s="577"/>
      <c r="H384" s="600"/>
      <c r="I384" s="577"/>
      <c r="J384" s="604">
        <v>1650</v>
      </c>
      <c r="K384" s="2080">
        <f>K382+J384</f>
        <v>4341650</v>
      </c>
    </row>
    <row r="385" spans="1:11">
      <c r="A385" s="557"/>
      <c r="B385" s="7412"/>
      <c r="C385" s="556" t="s">
        <v>815</v>
      </c>
      <c r="D385" s="7490" t="s">
        <v>2131</v>
      </c>
      <c r="E385" s="7488" t="s">
        <v>2132</v>
      </c>
      <c r="F385" s="7497"/>
      <c r="G385" s="7486">
        <v>162551</v>
      </c>
      <c r="H385" s="7486"/>
      <c r="I385" s="7486"/>
      <c r="J385" s="595"/>
      <c r="K385" s="1977">
        <f>K384-G385</f>
        <v>4179099</v>
      </c>
    </row>
    <row r="386" spans="1:11">
      <c r="A386" s="554"/>
      <c r="B386" s="7413"/>
      <c r="C386" s="555" t="s">
        <v>2328</v>
      </c>
      <c r="D386" s="7491" t="s">
        <v>1819</v>
      </c>
      <c r="E386" s="7489"/>
      <c r="F386" s="7487"/>
      <c r="G386" s="7487"/>
      <c r="H386" s="7487"/>
      <c r="I386" s="7487"/>
      <c r="J386" s="559"/>
      <c r="K386" s="1978"/>
    </row>
    <row r="387" spans="1:11">
      <c r="A387" s="554"/>
      <c r="B387" s="7411"/>
      <c r="C387" s="532"/>
      <c r="D387" s="576"/>
      <c r="E387" s="582"/>
      <c r="F387" s="575"/>
      <c r="G387" s="575"/>
      <c r="H387" s="600"/>
      <c r="I387" s="577"/>
      <c r="J387" s="585">
        <v>1800</v>
      </c>
      <c r="K387" s="1978">
        <f>K385+J387</f>
        <v>4180899</v>
      </c>
    </row>
    <row r="388" spans="1:11">
      <c r="A388" s="525"/>
      <c r="B388" s="7412"/>
      <c r="C388" s="556" t="s">
        <v>2329</v>
      </c>
      <c r="D388" s="7490" t="s">
        <v>2131</v>
      </c>
      <c r="E388" s="7488" t="s">
        <v>2132</v>
      </c>
      <c r="F388" s="7486"/>
      <c r="G388" s="7486">
        <v>43863</v>
      </c>
      <c r="H388" s="537"/>
      <c r="I388" s="7486"/>
      <c r="J388" s="595"/>
      <c r="K388" s="1977">
        <f>K387-G388</f>
        <v>4137036</v>
      </c>
    </row>
    <row r="389" spans="1:11">
      <c r="A389" s="554"/>
      <c r="B389" s="7413"/>
      <c r="C389" s="555" t="s">
        <v>2330</v>
      </c>
      <c r="D389" s="7491" t="s">
        <v>1819</v>
      </c>
      <c r="E389" s="7489"/>
      <c r="F389" s="7487"/>
      <c r="G389" s="7487"/>
      <c r="H389" s="515"/>
      <c r="I389" s="7487"/>
      <c r="J389" s="559"/>
      <c r="K389" s="1978"/>
    </row>
    <row r="390" spans="1:11">
      <c r="A390" s="554"/>
      <c r="B390" s="7411"/>
      <c r="C390" s="532"/>
      <c r="D390" s="576"/>
      <c r="E390" s="582"/>
      <c r="F390" s="577"/>
      <c r="G390" s="577"/>
      <c r="H390" s="600"/>
      <c r="I390" s="577"/>
      <c r="J390" s="585">
        <v>1650</v>
      </c>
      <c r="K390" s="2035">
        <f>K388+J390</f>
        <v>4138686</v>
      </c>
    </row>
    <row r="391" spans="1:11">
      <c r="A391" s="557"/>
      <c r="B391" s="7412"/>
      <c r="C391" s="556" t="s">
        <v>869</v>
      </c>
      <c r="D391" s="485" t="s">
        <v>46</v>
      </c>
      <c r="E391" s="7488"/>
      <c r="F391" s="7486"/>
      <c r="G391" s="7486"/>
      <c r="H391" s="7486">
        <v>346035</v>
      </c>
      <c r="I391" s="7486"/>
      <c r="J391" s="595"/>
      <c r="K391" s="1977">
        <f>K390-H391</f>
        <v>3792651</v>
      </c>
    </row>
    <row r="392" spans="1:11">
      <c r="A392" s="554"/>
      <c r="B392" s="7413"/>
      <c r="C392" s="555" t="s">
        <v>1778</v>
      </c>
      <c r="D392" s="519" t="s">
        <v>2084</v>
      </c>
      <c r="E392" s="7489"/>
      <c r="F392" s="7487"/>
      <c r="G392" s="7487"/>
      <c r="H392" s="515"/>
      <c r="I392" s="7487"/>
      <c r="J392" s="559"/>
      <c r="K392" s="1978"/>
    </row>
    <row r="393" spans="1:11">
      <c r="A393" s="554"/>
      <c r="B393" s="533"/>
      <c r="C393" s="532"/>
      <c r="D393" s="576"/>
      <c r="E393" s="582"/>
      <c r="F393" s="577"/>
      <c r="G393" s="577"/>
      <c r="H393" s="600"/>
      <c r="I393" s="577"/>
      <c r="J393" s="585">
        <v>1650</v>
      </c>
      <c r="K393" s="1978">
        <f>K391+J393</f>
        <v>3794301</v>
      </c>
    </row>
    <row r="394" spans="1:11">
      <c r="A394" s="9515"/>
      <c r="B394" s="7412"/>
      <c r="C394" s="517" t="s">
        <v>815</v>
      </c>
      <c r="D394" s="7490" t="s">
        <v>1121</v>
      </c>
      <c r="E394" s="7500" t="s">
        <v>43</v>
      </c>
      <c r="F394" s="7486"/>
      <c r="G394" s="7492">
        <v>491698</v>
      </c>
      <c r="H394" s="7486"/>
      <c r="I394" s="7486"/>
      <c r="J394" s="7498"/>
      <c r="K394" s="1977">
        <f>K393-G394</f>
        <v>3302603</v>
      </c>
    </row>
    <row r="395" spans="1:11">
      <c r="A395" s="9516"/>
      <c r="B395" s="7413"/>
      <c r="C395" s="555" t="s">
        <v>2362</v>
      </c>
      <c r="D395" s="7491" t="s">
        <v>1878</v>
      </c>
      <c r="E395" s="7501"/>
      <c r="F395" s="7487"/>
      <c r="G395" s="7493"/>
      <c r="H395" s="7487"/>
      <c r="I395" s="7487"/>
      <c r="J395" s="7499"/>
      <c r="K395" s="1978"/>
    </row>
    <row r="396" spans="1:11">
      <c r="A396" s="554"/>
      <c r="B396" s="7411"/>
      <c r="C396" s="532"/>
      <c r="D396" s="576"/>
      <c r="E396" s="582"/>
      <c r="F396" s="577"/>
      <c r="G396" s="577"/>
      <c r="H396" s="600"/>
      <c r="I396" s="577"/>
      <c r="J396" s="604">
        <v>1800</v>
      </c>
      <c r="K396" s="1978">
        <f>K394+J396</f>
        <v>3304403</v>
      </c>
    </row>
    <row r="397" spans="1:11">
      <c r="A397" s="9515"/>
      <c r="B397" s="7412"/>
      <c r="C397" s="517" t="s">
        <v>1710</v>
      </c>
      <c r="D397" s="7490" t="s">
        <v>1121</v>
      </c>
      <c r="E397" s="7500" t="s">
        <v>43</v>
      </c>
      <c r="F397" s="7497"/>
      <c r="G397" s="7486">
        <v>22890</v>
      </c>
      <c r="H397" s="537"/>
      <c r="I397" s="7486"/>
      <c r="J397" s="923"/>
      <c r="K397" s="1977">
        <f>K396-G397</f>
        <v>3281513</v>
      </c>
    </row>
    <row r="398" spans="1:11">
      <c r="A398" s="9516"/>
      <c r="B398" s="7413"/>
      <c r="C398" s="555" t="s">
        <v>2363</v>
      </c>
      <c r="D398" s="7491" t="s">
        <v>1878</v>
      </c>
      <c r="E398" s="7501"/>
      <c r="F398" s="7487"/>
      <c r="G398" s="7487"/>
      <c r="H398" s="515"/>
      <c r="I398" s="7487"/>
      <c r="J398" s="460"/>
      <c r="K398" s="1978"/>
    </row>
    <row r="399" spans="1:11">
      <c r="A399" s="554"/>
      <c r="B399" s="7411"/>
      <c r="C399" s="532"/>
      <c r="D399" s="528"/>
      <c r="E399" s="584"/>
      <c r="F399" s="577"/>
      <c r="G399" s="577"/>
      <c r="H399" s="600"/>
      <c r="I399" s="577"/>
      <c r="J399" s="604">
        <v>1500</v>
      </c>
      <c r="K399" s="2080">
        <f>K397+J399</f>
        <v>3283013</v>
      </c>
    </row>
    <row r="400" spans="1:11">
      <c r="A400" s="9515"/>
      <c r="B400" s="7412"/>
      <c r="C400" s="517" t="s">
        <v>1716</v>
      </c>
      <c r="D400" s="7490" t="s">
        <v>1121</v>
      </c>
      <c r="E400" s="7500" t="s">
        <v>43</v>
      </c>
      <c r="F400" s="7497"/>
      <c r="G400" s="7486">
        <v>66700</v>
      </c>
      <c r="H400" s="537"/>
      <c r="I400" s="7486"/>
      <c r="J400" s="923"/>
      <c r="K400" s="1977">
        <f>K399-G400</f>
        <v>3216313</v>
      </c>
    </row>
    <row r="401" spans="1:11">
      <c r="A401" s="9516"/>
      <c r="B401" s="7413"/>
      <c r="C401" s="555" t="s">
        <v>2364</v>
      </c>
      <c r="D401" s="7491" t="s">
        <v>1878</v>
      </c>
      <c r="E401" s="7501"/>
      <c r="F401" s="7487"/>
      <c r="G401" s="7487"/>
      <c r="H401" s="515"/>
      <c r="I401" s="7487"/>
      <c r="J401" s="460"/>
      <c r="K401" s="1978"/>
    </row>
    <row r="402" spans="1:11">
      <c r="A402" s="554"/>
      <c r="B402" s="7411"/>
      <c r="C402" s="532"/>
      <c r="D402" s="528"/>
      <c r="E402" s="584"/>
      <c r="F402" s="577"/>
      <c r="G402" s="577"/>
      <c r="H402" s="600"/>
      <c r="I402" s="577"/>
      <c r="J402" s="604">
        <v>750</v>
      </c>
      <c r="K402" s="1978">
        <f>K400+J402</f>
        <v>3217063</v>
      </c>
    </row>
    <row r="403" spans="1:11">
      <c r="A403" s="9515"/>
      <c r="B403" s="7412"/>
      <c r="C403" s="517" t="s">
        <v>2365</v>
      </c>
      <c r="D403" s="7490" t="s">
        <v>1121</v>
      </c>
      <c r="E403" s="7500" t="s">
        <v>43</v>
      </c>
      <c r="F403" s="7497"/>
      <c r="G403" s="7486">
        <v>33500</v>
      </c>
      <c r="H403" s="537"/>
      <c r="I403" s="7486"/>
      <c r="J403" s="923"/>
      <c r="K403" s="1977">
        <f>K402-G403</f>
        <v>3183563</v>
      </c>
    </row>
    <row r="404" spans="1:11">
      <c r="A404" s="9516"/>
      <c r="B404" s="7413"/>
      <c r="C404" s="555" t="s">
        <v>2366</v>
      </c>
      <c r="D404" s="7491" t="s">
        <v>1878</v>
      </c>
      <c r="E404" s="7501"/>
      <c r="F404" s="7487"/>
      <c r="G404" s="7487"/>
      <c r="H404" s="515"/>
      <c r="I404" s="7487"/>
      <c r="J404" s="460"/>
      <c r="K404" s="1978"/>
    </row>
    <row r="405" spans="1:11">
      <c r="A405" s="554"/>
      <c r="B405" s="7411"/>
      <c r="C405" s="532"/>
      <c r="D405" s="528"/>
      <c r="E405" s="584"/>
      <c r="F405" s="577"/>
      <c r="G405" s="577"/>
      <c r="H405" s="600"/>
      <c r="I405" s="577"/>
      <c r="J405" s="604">
        <v>750</v>
      </c>
      <c r="K405" s="1978">
        <f>K403+J405</f>
        <v>3184313</v>
      </c>
    </row>
    <row r="406" spans="1:11">
      <c r="A406" s="9515"/>
      <c r="B406" s="7412"/>
      <c r="C406" s="474" t="s">
        <v>2331</v>
      </c>
      <c r="D406" s="7490" t="s">
        <v>1121</v>
      </c>
      <c r="E406" s="7500" t="s">
        <v>43</v>
      </c>
      <c r="F406" s="7486"/>
      <c r="G406" s="7486">
        <v>109900</v>
      </c>
      <c r="H406" s="7486"/>
      <c r="I406" s="1975"/>
      <c r="J406" s="595"/>
      <c r="K406" s="1977">
        <f>K405-G406</f>
        <v>3074413</v>
      </c>
    </row>
    <row r="407" spans="1:11">
      <c r="A407" s="9516"/>
      <c r="B407" s="7413"/>
      <c r="C407" s="477" t="s">
        <v>2367</v>
      </c>
      <c r="D407" s="7491" t="s">
        <v>1878</v>
      </c>
      <c r="E407" s="7501"/>
      <c r="F407" s="7487"/>
      <c r="G407" s="7487"/>
      <c r="H407" s="7487"/>
      <c r="I407" s="1976"/>
      <c r="J407" s="595"/>
      <c r="K407" s="1978"/>
    </row>
    <row r="408" spans="1:11">
      <c r="A408" s="554"/>
      <c r="B408" s="533"/>
      <c r="C408" s="528"/>
      <c r="D408" s="576"/>
      <c r="E408" s="574"/>
      <c r="F408" s="577"/>
      <c r="G408" s="577"/>
      <c r="H408" s="600"/>
      <c r="I408" s="2034"/>
      <c r="J408" s="585">
        <v>1000</v>
      </c>
      <c r="K408" s="2035">
        <f>K406+J408</f>
        <v>3075413</v>
      </c>
    </row>
    <row r="409" spans="1:11">
      <c r="A409" s="9515"/>
      <c r="B409" s="7412"/>
      <c r="C409" s="556" t="s">
        <v>869</v>
      </c>
      <c r="D409" s="7490" t="s">
        <v>1121</v>
      </c>
      <c r="E409" s="7500" t="s">
        <v>43</v>
      </c>
      <c r="F409" s="7486"/>
      <c r="G409" s="7492">
        <v>81633</v>
      </c>
      <c r="H409" s="7486"/>
      <c r="I409" s="7486"/>
      <c r="J409" s="7498"/>
      <c r="K409" s="1977">
        <f>K408-G409</f>
        <v>2993780</v>
      </c>
    </row>
    <row r="410" spans="1:11">
      <c r="A410" s="9516"/>
      <c r="B410" s="7413"/>
      <c r="C410" s="555" t="s">
        <v>2433</v>
      </c>
      <c r="D410" s="7491" t="s">
        <v>1878</v>
      </c>
      <c r="E410" s="7501"/>
      <c r="F410" s="7487"/>
      <c r="G410" s="7493"/>
      <c r="H410" s="7487"/>
      <c r="I410" s="7487"/>
      <c r="J410" s="7499"/>
      <c r="K410" s="1978"/>
    </row>
    <row r="411" spans="1:11">
      <c r="A411" s="554"/>
      <c r="B411" s="7413"/>
      <c r="C411" s="532"/>
      <c r="D411" s="576"/>
      <c r="E411" s="582"/>
      <c r="F411" s="577"/>
      <c r="G411" s="577"/>
      <c r="H411" s="600"/>
      <c r="I411" s="577"/>
      <c r="J411" s="604">
        <v>1650</v>
      </c>
      <c r="K411" s="1978">
        <f>K409+J411</f>
        <v>2995430</v>
      </c>
    </row>
    <row r="412" spans="1:11">
      <c r="A412" s="557"/>
      <c r="B412" s="7515"/>
      <c r="C412" s="545" t="s">
        <v>997</v>
      </c>
      <c r="D412" s="7504" t="s">
        <v>1121</v>
      </c>
      <c r="E412" s="7516" t="s">
        <v>43</v>
      </c>
      <c r="F412" s="7508"/>
      <c r="G412" s="7508">
        <v>202500</v>
      </c>
      <c r="H412" s="537"/>
      <c r="I412" s="7508"/>
      <c r="J412" s="595"/>
      <c r="K412" s="2195">
        <f>K411-G412</f>
        <v>2792930</v>
      </c>
    </row>
    <row r="413" spans="1:11">
      <c r="A413" s="557"/>
      <c r="B413" s="7515"/>
      <c r="C413" s="555" t="s">
        <v>1120</v>
      </c>
      <c r="D413" s="7505" t="s">
        <v>1878</v>
      </c>
      <c r="E413" s="7517"/>
      <c r="F413" s="7509"/>
      <c r="G413" s="7509"/>
      <c r="H413" s="515"/>
      <c r="I413" s="7509"/>
      <c r="J413" s="595"/>
      <c r="K413" s="2195"/>
    </row>
    <row r="414" spans="1:11">
      <c r="A414" s="557"/>
      <c r="B414" s="7515"/>
      <c r="C414" s="532"/>
      <c r="D414" s="576"/>
      <c r="E414" s="582"/>
      <c r="F414" s="577"/>
      <c r="G414" s="577"/>
      <c r="H414" s="600"/>
      <c r="I414" s="577"/>
      <c r="J414" s="585">
        <v>1800</v>
      </c>
      <c r="K414" s="7518">
        <f>K412+J414</f>
        <v>2794730</v>
      </c>
    </row>
    <row r="415" spans="1:11">
      <c r="A415" s="9515"/>
      <c r="B415" s="7412"/>
      <c r="C415" s="517" t="s">
        <v>781</v>
      </c>
      <c r="D415" s="7495" t="s">
        <v>2507</v>
      </c>
      <c r="E415" s="7496" t="s">
        <v>2508</v>
      </c>
      <c r="F415" s="7497"/>
      <c r="G415" s="7486">
        <v>31140</v>
      </c>
      <c r="H415" s="7486"/>
      <c r="I415" s="7486"/>
      <c r="J415" s="923"/>
      <c r="K415" s="1977">
        <f>K414-G415</f>
        <v>2763590</v>
      </c>
    </row>
    <row r="416" spans="1:11">
      <c r="A416" s="9516"/>
      <c r="B416" s="7413"/>
      <c r="C416" s="555" t="s">
        <v>2506</v>
      </c>
      <c r="D416" s="7491" t="s">
        <v>1804</v>
      </c>
      <c r="E416" s="7489"/>
      <c r="F416" s="7487"/>
      <c r="G416" s="7487"/>
      <c r="H416" s="7487"/>
      <c r="I416" s="7487"/>
      <c r="J416" s="460"/>
      <c r="K416" s="1978"/>
    </row>
    <row r="417" spans="1:11">
      <c r="A417" s="554"/>
      <c r="B417" s="7413"/>
      <c r="C417" s="1795"/>
      <c r="D417" s="528"/>
      <c r="E417" s="584"/>
      <c r="F417" s="577"/>
      <c r="G417" s="577"/>
      <c r="H417" s="600"/>
      <c r="I417" s="600"/>
      <c r="J417" s="585">
        <v>1500</v>
      </c>
      <c r="K417" s="1978">
        <f>K415+J417</f>
        <v>2765090</v>
      </c>
    </row>
    <row r="418" spans="1:11">
      <c r="A418" s="9515"/>
      <c r="B418" s="7412"/>
      <c r="C418" s="665" t="s">
        <v>815</v>
      </c>
      <c r="D418" s="7495" t="s">
        <v>1892</v>
      </c>
      <c r="E418" s="7496" t="s">
        <v>1894</v>
      </c>
      <c r="F418" s="7497"/>
      <c r="G418" s="7486"/>
      <c r="H418" s="1975">
        <v>176813</v>
      </c>
      <c r="I418" s="1975"/>
      <c r="J418" s="595"/>
      <c r="K418" s="1977">
        <f>K417-H418</f>
        <v>2588277</v>
      </c>
    </row>
    <row r="419" spans="1:11">
      <c r="A419" s="9516"/>
      <c r="B419" s="7413"/>
      <c r="C419" s="538" t="s">
        <v>1896</v>
      </c>
      <c r="D419" s="7491" t="s">
        <v>1893</v>
      </c>
      <c r="E419" s="7489"/>
      <c r="F419" s="7487"/>
      <c r="G419" s="7487"/>
      <c r="H419" s="1976"/>
      <c r="I419" s="1976"/>
      <c r="J419" s="595"/>
      <c r="K419" s="1978"/>
    </row>
    <row r="420" spans="1:11">
      <c r="A420" s="554"/>
      <c r="B420" s="7411"/>
      <c r="C420" s="528"/>
      <c r="D420" s="576"/>
      <c r="E420" s="582"/>
      <c r="F420" s="577"/>
      <c r="G420" s="577"/>
      <c r="H420" s="2034"/>
      <c r="I420" s="2034"/>
      <c r="J420" s="585">
        <v>1800</v>
      </c>
      <c r="K420" s="1978">
        <f>K418+J420</f>
        <v>2590077</v>
      </c>
    </row>
    <row r="421" spans="1:11">
      <c r="A421" s="9515"/>
      <c r="B421" s="7412"/>
      <c r="C421" s="499" t="s">
        <v>781</v>
      </c>
      <c r="D421" s="7495" t="s">
        <v>1892</v>
      </c>
      <c r="E421" s="7496" t="s">
        <v>1894</v>
      </c>
      <c r="F421" s="7492"/>
      <c r="G421" s="7492"/>
      <c r="H421" s="1975">
        <v>20390</v>
      </c>
      <c r="I421" s="1975"/>
      <c r="J421" s="595"/>
      <c r="K421" s="1977">
        <f>K420-H421</f>
        <v>2569687</v>
      </c>
    </row>
    <row r="422" spans="1:11">
      <c r="A422" s="9516"/>
      <c r="B422" s="7413"/>
      <c r="C422" s="477" t="s">
        <v>1897</v>
      </c>
      <c r="D422" s="7491" t="s">
        <v>1893</v>
      </c>
      <c r="E422" s="7489"/>
      <c r="F422" s="7493"/>
      <c r="G422" s="7493"/>
      <c r="H422" s="1976"/>
      <c r="I422" s="1976"/>
      <c r="J422" s="595"/>
      <c r="K422" s="1978"/>
    </row>
    <row r="423" spans="1:11">
      <c r="A423" s="554"/>
      <c r="B423" s="7413"/>
      <c r="C423" s="532"/>
      <c r="D423" s="576"/>
      <c r="E423" s="582"/>
      <c r="F423" s="577"/>
      <c r="G423" s="577"/>
      <c r="H423" s="2034"/>
      <c r="I423" s="2034"/>
      <c r="J423" s="585">
        <v>1500</v>
      </c>
      <c r="K423" s="1978">
        <f>K421+J423</f>
        <v>2571187</v>
      </c>
    </row>
    <row r="424" spans="1:11">
      <c r="A424" s="9515"/>
      <c r="B424" s="7412"/>
      <c r="C424" s="499" t="s">
        <v>781</v>
      </c>
      <c r="D424" s="7495" t="s">
        <v>1892</v>
      </c>
      <c r="E424" s="7496" t="s">
        <v>1894</v>
      </c>
      <c r="F424" s="7486"/>
      <c r="G424" s="7486"/>
      <c r="H424" s="1975">
        <v>42140</v>
      </c>
      <c r="I424" s="1975"/>
      <c r="J424" s="595"/>
      <c r="K424" s="1977">
        <f>K423-H424</f>
        <v>2529047</v>
      </c>
    </row>
    <row r="425" spans="1:11">
      <c r="A425" s="9516"/>
      <c r="B425" s="7413"/>
      <c r="C425" s="477" t="s">
        <v>1898</v>
      </c>
      <c r="D425" s="7491" t="s">
        <v>1893</v>
      </c>
      <c r="E425" s="7489"/>
      <c r="F425" s="7487"/>
      <c r="G425" s="7487"/>
      <c r="H425" s="1976"/>
      <c r="I425" s="1976"/>
      <c r="J425" s="595"/>
      <c r="K425" s="1978"/>
    </row>
    <row r="426" spans="1:11">
      <c r="A426" s="554"/>
      <c r="B426" s="7411"/>
      <c r="C426" s="532"/>
      <c r="D426" s="576"/>
      <c r="E426" s="582"/>
      <c r="F426" s="577"/>
      <c r="G426" s="577"/>
      <c r="H426" s="2034"/>
      <c r="I426" s="2034"/>
      <c r="J426" s="585">
        <v>1500</v>
      </c>
      <c r="K426" s="1978">
        <f>K424+J426</f>
        <v>2530547</v>
      </c>
    </row>
    <row r="427" spans="1:11">
      <c r="A427" s="9515"/>
      <c r="B427" s="7412"/>
      <c r="C427" s="556" t="s">
        <v>869</v>
      </c>
      <c r="D427" s="7495" t="s">
        <v>1892</v>
      </c>
      <c r="E427" s="7496" t="s">
        <v>1894</v>
      </c>
      <c r="F427" s="7486"/>
      <c r="G427" s="7486"/>
      <c r="H427" s="1960">
        <v>52131</v>
      </c>
      <c r="I427" s="1960"/>
      <c r="J427" s="7498"/>
      <c r="K427" s="1977">
        <f>K426-H427</f>
        <v>2478416</v>
      </c>
    </row>
    <row r="428" spans="1:11">
      <c r="A428" s="9516"/>
      <c r="B428" s="7413"/>
      <c r="C428" s="555" t="s">
        <v>1903</v>
      </c>
      <c r="D428" s="7491" t="s">
        <v>1893</v>
      </c>
      <c r="E428" s="7489"/>
      <c r="F428" s="7487"/>
      <c r="G428" s="7487"/>
      <c r="H428" s="1961"/>
      <c r="I428" s="1961"/>
      <c r="J428" s="7499"/>
      <c r="K428" s="1978"/>
    </row>
    <row r="429" spans="1:11">
      <c r="A429" s="554"/>
      <c r="B429" s="7413"/>
      <c r="C429" s="532"/>
      <c r="D429" s="576"/>
      <c r="E429" s="582"/>
      <c r="F429" s="600"/>
      <c r="G429" s="600"/>
      <c r="H429" s="600"/>
      <c r="I429" s="600"/>
      <c r="J429" s="585">
        <v>1650</v>
      </c>
      <c r="K429" s="1978">
        <f>K427+J429</f>
        <v>2480066</v>
      </c>
    </row>
    <row r="430" spans="1:11">
      <c r="A430" s="9515"/>
      <c r="B430" s="7412"/>
      <c r="C430" s="556" t="s">
        <v>869</v>
      </c>
      <c r="D430" s="7495" t="s">
        <v>1892</v>
      </c>
      <c r="E430" s="7496" t="s">
        <v>1894</v>
      </c>
      <c r="F430" s="7497"/>
      <c r="G430" s="7486"/>
      <c r="H430" s="7486">
        <v>42160</v>
      </c>
      <c r="I430" s="7486"/>
      <c r="J430" s="923"/>
      <c r="K430" s="1977">
        <f>K429-H430</f>
        <v>2437906</v>
      </c>
    </row>
    <row r="431" spans="1:11">
      <c r="A431" s="9516"/>
      <c r="B431" s="7413"/>
      <c r="C431" s="555" t="s">
        <v>1904</v>
      </c>
      <c r="D431" s="7491" t="s">
        <v>1893</v>
      </c>
      <c r="E431" s="7489"/>
      <c r="F431" s="7487"/>
      <c r="G431" s="7487"/>
      <c r="H431" s="7487"/>
      <c r="I431" s="7487"/>
      <c r="J431" s="460"/>
      <c r="K431" s="1978"/>
    </row>
    <row r="432" spans="1:11">
      <c r="A432" s="554"/>
      <c r="B432" s="7411"/>
      <c r="C432" s="532"/>
      <c r="D432" s="528"/>
      <c r="E432" s="584"/>
      <c r="F432" s="577"/>
      <c r="G432" s="577"/>
      <c r="H432" s="600"/>
      <c r="I432" s="600"/>
      <c r="J432" s="585">
        <v>1650</v>
      </c>
      <c r="K432" s="1978">
        <f>K430+J432</f>
        <v>2439556</v>
      </c>
    </row>
    <row r="433" spans="1:11">
      <c r="A433" s="9515"/>
      <c r="B433" s="7412"/>
      <c r="C433" s="556" t="s">
        <v>796</v>
      </c>
      <c r="D433" s="7490" t="s">
        <v>955</v>
      </c>
      <c r="E433" s="7488" t="s">
        <v>1232</v>
      </c>
      <c r="F433" s="7486"/>
      <c r="G433" s="7486"/>
      <c r="H433" s="7486"/>
      <c r="I433" s="7486">
        <v>41300</v>
      </c>
      <c r="J433" s="7498"/>
      <c r="K433" s="1977">
        <f>K432-I433</f>
        <v>2398256</v>
      </c>
    </row>
    <row r="434" spans="1:11">
      <c r="A434" s="9516"/>
      <c r="B434" s="7413"/>
      <c r="C434" s="477" t="s">
        <v>1187</v>
      </c>
      <c r="D434" s="7491" t="s">
        <v>956</v>
      </c>
      <c r="E434" s="7489"/>
      <c r="F434" s="7487"/>
      <c r="G434" s="7487"/>
      <c r="H434" s="7487"/>
      <c r="I434" s="7487"/>
      <c r="J434" s="7499"/>
      <c r="K434" s="1978"/>
    </row>
    <row r="435" spans="1:11">
      <c r="A435" s="554"/>
      <c r="B435" s="7413"/>
      <c r="C435" s="532"/>
      <c r="D435" s="576"/>
      <c r="E435" s="582"/>
      <c r="F435" s="577"/>
      <c r="G435" s="577"/>
      <c r="H435" s="600"/>
      <c r="I435" s="577"/>
      <c r="J435" s="604">
        <v>750</v>
      </c>
      <c r="K435" s="1978">
        <f>K433+J435</f>
        <v>2399006</v>
      </c>
    </row>
    <row r="436" spans="1:11">
      <c r="A436" s="9515"/>
      <c r="B436" s="7412"/>
      <c r="C436" s="556" t="s">
        <v>796</v>
      </c>
      <c r="D436" s="7490" t="s">
        <v>955</v>
      </c>
      <c r="E436" s="7488" t="s">
        <v>1232</v>
      </c>
      <c r="F436" s="7486"/>
      <c r="G436" s="7486"/>
      <c r="H436" s="7486"/>
      <c r="I436" s="7486">
        <v>41300</v>
      </c>
      <c r="J436" s="7498"/>
      <c r="K436" s="1977">
        <f>K435-I436</f>
        <v>2357706</v>
      </c>
    </row>
    <row r="437" spans="1:11">
      <c r="A437" s="9516"/>
      <c r="B437" s="7413"/>
      <c r="C437" s="477" t="s">
        <v>2260</v>
      </c>
      <c r="D437" s="7491" t="s">
        <v>956</v>
      </c>
      <c r="E437" s="7489"/>
      <c r="F437" s="7487"/>
      <c r="G437" s="7487"/>
      <c r="H437" s="7487"/>
      <c r="I437" s="7487"/>
      <c r="J437" s="7499"/>
      <c r="K437" s="1978"/>
    </row>
    <row r="438" spans="1:11">
      <c r="A438" s="554"/>
      <c r="B438" s="7411"/>
      <c r="C438" s="532"/>
      <c r="D438" s="576"/>
      <c r="E438" s="582"/>
      <c r="F438" s="577"/>
      <c r="G438" s="577"/>
      <c r="H438" s="600"/>
      <c r="I438" s="577"/>
      <c r="J438" s="604">
        <v>750</v>
      </c>
      <c r="K438" s="1978">
        <f>K436+J438</f>
        <v>2358456</v>
      </c>
    </row>
    <row r="439" spans="1:11">
      <c r="A439" s="9515"/>
      <c r="B439" s="7412"/>
      <c r="C439" s="556" t="s">
        <v>1109</v>
      </c>
      <c r="D439" s="7490" t="s">
        <v>1591</v>
      </c>
      <c r="E439" s="7488" t="s">
        <v>1601</v>
      </c>
      <c r="F439" s="7486"/>
      <c r="G439" s="7486">
        <v>502500</v>
      </c>
      <c r="H439" s="7486"/>
      <c r="I439" s="7486"/>
      <c r="J439" s="7498"/>
      <c r="K439" s="1977">
        <f>K438-G439</f>
        <v>1855956</v>
      </c>
    </row>
    <row r="440" spans="1:11">
      <c r="A440" s="9516"/>
      <c r="B440" s="7413"/>
      <c r="C440" s="555" t="s">
        <v>1590</v>
      </c>
      <c r="D440" s="7491" t="s">
        <v>956</v>
      </c>
      <c r="E440" s="533"/>
      <c r="F440" s="7487"/>
      <c r="G440" s="7487"/>
      <c r="H440" s="7487"/>
      <c r="I440" s="7487"/>
      <c r="J440" s="7499"/>
      <c r="K440" s="1978"/>
    </row>
    <row r="441" spans="1:11">
      <c r="A441" s="554"/>
      <c r="B441" s="7413"/>
      <c r="C441" s="532"/>
      <c r="D441" s="576"/>
      <c r="E441" s="582"/>
      <c r="F441" s="575"/>
      <c r="G441" s="575"/>
      <c r="H441" s="586"/>
      <c r="I441" s="575"/>
      <c r="J441" s="604">
        <v>1800</v>
      </c>
      <c r="K441" s="1978">
        <f>K439+J441</f>
        <v>1857756</v>
      </c>
    </row>
    <row r="442" spans="1:11">
      <c r="A442" s="9515"/>
      <c r="B442" s="7412"/>
      <c r="C442" s="517" t="s">
        <v>781</v>
      </c>
      <c r="D442" s="7504" t="s">
        <v>848</v>
      </c>
      <c r="E442" s="7506" t="s">
        <v>52</v>
      </c>
      <c r="F442" s="7514"/>
      <c r="G442" s="7508">
        <v>52890</v>
      </c>
      <c r="H442" s="7508"/>
      <c r="I442" s="7508"/>
      <c r="J442" s="464"/>
      <c r="K442" s="1977">
        <f>K441-G442</f>
        <v>1804866</v>
      </c>
    </row>
    <row r="443" spans="1:11">
      <c r="A443" s="9516"/>
      <c r="B443" s="7413"/>
      <c r="C443" s="477" t="s">
        <v>1289</v>
      </c>
      <c r="D443" s="7505" t="s">
        <v>1302</v>
      </c>
      <c r="E443" s="7507"/>
      <c r="F443" s="7509"/>
      <c r="G443" s="7509"/>
      <c r="H443" s="7509"/>
      <c r="I443" s="7509"/>
      <c r="J443" s="559"/>
      <c r="K443" s="1978"/>
    </row>
    <row r="444" spans="1:11">
      <c r="A444" s="554"/>
      <c r="B444" s="7411"/>
      <c r="C444" s="1436"/>
      <c r="D444" s="1436"/>
      <c r="E444" s="1436"/>
      <c r="F444" s="577"/>
      <c r="G444" s="577"/>
      <c r="H444" s="600"/>
      <c r="I444" s="577"/>
      <c r="J444" s="585">
        <v>1500</v>
      </c>
      <c r="K444" s="1978">
        <f>K442+J444</f>
        <v>1806366</v>
      </c>
    </row>
    <row r="445" spans="1:11">
      <c r="A445" s="9515"/>
      <c r="B445" s="7412" t="s">
        <v>2542</v>
      </c>
      <c r="C445" s="556" t="s">
        <v>591</v>
      </c>
      <c r="D445" s="7504"/>
      <c r="E445" s="7510"/>
      <c r="F445" s="7508">
        <v>25000000</v>
      </c>
      <c r="G445" s="7408"/>
      <c r="H445" s="7408"/>
      <c r="I445" s="7408"/>
      <c r="J445" s="595"/>
      <c r="K445" s="1977">
        <f>K444+F445</f>
        <v>26806366</v>
      </c>
    </row>
    <row r="446" spans="1:11">
      <c r="A446" s="9516"/>
      <c r="B446" s="7413"/>
      <c r="C446" s="555"/>
      <c r="D446" s="486"/>
      <c r="E446" s="7507"/>
      <c r="F446" s="7512"/>
      <c r="G446" s="7409"/>
      <c r="H446" s="7409"/>
      <c r="I446" s="7409"/>
      <c r="J446" s="559"/>
      <c r="K446" s="1978"/>
    </row>
    <row r="447" spans="1:11">
      <c r="A447" s="554"/>
      <c r="B447" s="7413"/>
      <c r="C447" s="532"/>
      <c r="D447" s="576"/>
      <c r="E447" s="582"/>
      <c r="F447" s="575"/>
      <c r="G447" s="577"/>
      <c r="H447" s="600"/>
      <c r="I447" s="577"/>
      <c r="J447" s="585"/>
      <c r="K447" s="1978"/>
    </row>
    <row r="448" spans="1:11">
      <c r="A448" s="9515"/>
      <c r="B448" s="7412"/>
      <c r="C448" s="556" t="s">
        <v>1710</v>
      </c>
      <c r="D448" s="485"/>
      <c r="E448" s="7506"/>
      <c r="F448" s="7514"/>
      <c r="G448" s="7508"/>
      <c r="H448" s="7508"/>
      <c r="I448" s="7508">
        <v>50940</v>
      </c>
      <c r="J448" s="595"/>
      <c r="K448" s="1977">
        <f>K445-I448</f>
        <v>26755426</v>
      </c>
    </row>
    <row r="449" spans="1:11">
      <c r="A449" s="9516"/>
      <c r="B449" s="7413"/>
      <c r="C449" s="555" t="s">
        <v>2333</v>
      </c>
      <c r="D449" s="486"/>
      <c r="E449" s="7507"/>
      <c r="F449" s="7509"/>
      <c r="G449" s="7509"/>
      <c r="H449" s="7509"/>
      <c r="I449" s="7509"/>
      <c r="J449" s="559"/>
      <c r="K449" s="1978"/>
    </row>
    <row r="450" spans="1:11">
      <c r="A450" s="554"/>
      <c r="B450" s="7413"/>
      <c r="C450" s="532"/>
      <c r="D450" s="576"/>
      <c r="E450" s="582"/>
      <c r="F450" s="575"/>
      <c r="G450" s="577"/>
      <c r="H450" s="600"/>
      <c r="I450" s="577"/>
      <c r="J450" s="585">
        <v>1500</v>
      </c>
      <c r="K450" s="1978">
        <f>K448+J450</f>
        <v>26756926</v>
      </c>
    </row>
    <row r="451" spans="1:11">
      <c r="A451" s="9515"/>
      <c r="B451" s="7412"/>
      <c r="C451" s="457" t="s">
        <v>781</v>
      </c>
      <c r="D451" s="7504" t="s">
        <v>2193</v>
      </c>
      <c r="E451" s="1136"/>
      <c r="F451" s="7508"/>
      <c r="G451" s="7508"/>
      <c r="H451" s="537"/>
      <c r="I451" s="7508">
        <v>29190</v>
      </c>
      <c r="J451" s="595"/>
      <c r="K451" s="1977">
        <f>K450-I451</f>
        <v>26727736</v>
      </c>
    </row>
    <row r="452" spans="1:11">
      <c r="A452" s="9516"/>
      <c r="B452" s="7413"/>
      <c r="C452" s="461" t="s">
        <v>1830</v>
      </c>
      <c r="D452" s="7505" t="s">
        <v>2194</v>
      </c>
      <c r="E452" s="7513"/>
      <c r="F452" s="7509"/>
      <c r="G452" s="7509"/>
      <c r="H452" s="515"/>
      <c r="I452" s="7509"/>
      <c r="J452" s="595"/>
      <c r="K452" s="1978"/>
    </row>
    <row r="453" spans="1:11">
      <c r="A453" s="554"/>
      <c r="B453" s="7411"/>
      <c r="C453" s="532"/>
      <c r="D453" s="576"/>
      <c r="E453" s="582"/>
      <c r="F453" s="577"/>
      <c r="G453" s="577"/>
      <c r="H453" s="600"/>
      <c r="I453" s="577"/>
      <c r="J453" s="585">
        <v>1500</v>
      </c>
      <c r="K453" s="1978">
        <f>K451+J453</f>
        <v>26729236</v>
      </c>
    </row>
    <row r="454" spans="1:11">
      <c r="A454" s="9515"/>
      <c r="B454" s="7412"/>
      <c r="C454" s="499" t="s">
        <v>781</v>
      </c>
      <c r="D454" s="7504" t="s">
        <v>2193</v>
      </c>
      <c r="E454" s="7515"/>
      <c r="F454" s="7511"/>
      <c r="G454" s="7511"/>
      <c r="H454" s="1975"/>
      <c r="I454" s="1975">
        <v>20390</v>
      </c>
      <c r="J454" s="595"/>
      <c r="K454" s="1977">
        <f>K453-I454</f>
        <v>26708846</v>
      </c>
    </row>
    <row r="455" spans="1:11">
      <c r="A455" s="9516"/>
      <c r="B455" s="7413"/>
      <c r="C455" s="477" t="s">
        <v>2525</v>
      </c>
      <c r="D455" s="7505" t="s">
        <v>2194</v>
      </c>
      <c r="E455" s="7507"/>
      <c r="F455" s="7512"/>
      <c r="G455" s="7512"/>
      <c r="H455" s="1976"/>
      <c r="I455" s="1976"/>
      <c r="J455" s="595"/>
      <c r="K455" s="1978"/>
    </row>
    <row r="456" spans="1:11">
      <c r="A456" s="554"/>
      <c r="B456" s="7413"/>
      <c r="C456" s="532"/>
      <c r="D456" s="576"/>
      <c r="E456" s="582"/>
      <c r="F456" s="577"/>
      <c r="G456" s="577"/>
      <c r="H456" s="2034"/>
      <c r="I456" s="2034"/>
      <c r="J456" s="585">
        <v>1500</v>
      </c>
      <c r="K456" s="2195">
        <f>K454+J456</f>
        <v>26710346</v>
      </c>
    </row>
    <row r="457" spans="1:11">
      <c r="A457" s="9515"/>
      <c r="B457" s="7412"/>
      <c r="C457" s="474" t="s">
        <v>815</v>
      </c>
      <c r="D457" s="7504" t="s">
        <v>46</v>
      </c>
      <c r="E457" s="7506"/>
      <c r="F457" s="7508"/>
      <c r="G457" s="7508"/>
      <c r="H457" s="537"/>
      <c r="I457" s="7508">
        <v>4575909</v>
      </c>
      <c r="J457" s="595"/>
      <c r="K457" s="7444">
        <f>K456-I457</f>
        <v>22134437</v>
      </c>
    </row>
    <row r="458" spans="1:11">
      <c r="A458" s="9516"/>
      <c r="B458" s="7413"/>
      <c r="C458" s="477" t="s">
        <v>889</v>
      </c>
      <c r="D458" s="7505"/>
      <c r="E458" s="7507"/>
      <c r="F458" s="7509"/>
      <c r="G458" s="7509"/>
      <c r="H458" s="515"/>
      <c r="I458" s="7509"/>
      <c r="J458" s="559"/>
      <c r="K458" s="7424"/>
    </row>
    <row r="459" spans="1:11">
      <c r="A459" s="554"/>
      <c r="B459" s="7411"/>
      <c r="C459" s="532"/>
      <c r="D459" s="576"/>
      <c r="E459" s="582"/>
      <c r="F459" s="600"/>
      <c r="G459" s="600"/>
      <c r="H459" s="600"/>
      <c r="I459" s="600"/>
      <c r="J459" s="604">
        <v>1800</v>
      </c>
      <c r="K459" s="1978">
        <f>K457+J459</f>
        <v>22136237</v>
      </c>
    </row>
    <row r="460" spans="1:11">
      <c r="A460" s="9515"/>
      <c r="B460" s="7412"/>
      <c r="C460" s="556" t="s">
        <v>1710</v>
      </c>
      <c r="D460" s="485" t="s">
        <v>46</v>
      </c>
      <c r="E460" s="7506"/>
      <c r="F460" s="7514"/>
      <c r="G460" s="7508"/>
      <c r="H460" s="7508"/>
      <c r="I460" s="7508">
        <v>132140</v>
      </c>
      <c r="J460" s="595"/>
      <c r="K460" s="1977">
        <f>K459-I460</f>
        <v>22004097</v>
      </c>
    </row>
    <row r="461" spans="1:11">
      <c r="A461" s="9516"/>
      <c r="B461" s="7413"/>
      <c r="C461" s="555" t="s">
        <v>1772</v>
      </c>
      <c r="D461" s="486"/>
      <c r="E461" s="7507"/>
      <c r="F461" s="7509"/>
      <c r="G461" s="7509"/>
      <c r="H461" s="7509"/>
      <c r="I461" s="7509"/>
      <c r="J461" s="559"/>
      <c r="K461" s="1978"/>
    </row>
    <row r="462" spans="1:11">
      <c r="A462" s="554"/>
      <c r="B462" s="7413"/>
      <c r="C462" s="532"/>
      <c r="D462" s="576"/>
      <c r="E462" s="582"/>
      <c r="F462" s="575"/>
      <c r="G462" s="577"/>
      <c r="H462" s="600"/>
      <c r="I462" s="577"/>
      <c r="J462" s="585">
        <v>1500</v>
      </c>
      <c r="K462" s="2035">
        <f>K460+J462</f>
        <v>22005597</v>
      </c>
    </row>
    <row r="463" spans="1:11">
      <c r="A463" s="9515"/>
      <c r="B463" s="7412"/>
      <c r="C463" s="556" t="s">
        <v>869</v>
      </c>
      <c r="D463" s="485" t="s">
        <v>46</v>
      </c>
      <c r="E463" s="974"/>
      <c r="F463" s="7514"/>
      <c r="G463" s="7508"/>
      <c r="H463" s="7508"/>
      <c r="I463" s="7508">
        <v>113414</v>
      </c>
      <c r="J463" s="595"/>
      <c r="K463" s="1977">
        <f>K462-I463</f>
        <v>21892183</v>
      </c>
    </row>
    <row r="464" spans="1:11">
      <c r="A464" s="9516"/>
      <c r="B464" s="7413"/>
      <c r="C464" s="555" t="s">
        <v>1775</v>
      </c>
      <c r="D464" s="519"/>
      <c r="E464" s="7507"/>
      <c r="F464" s="7509"/>
      <c r="G464" s="7509"/>
      <c r="H464" s="7509"/>
      <c r="I464" s="7509"/>
      <c r="J464" s="559"/>
      <c r="K464" s="1978"/>
    </row>
    <row r="465" spans="1:11">
      <c r="A465" s="554"/>
      <c r="B465" s="7413"/>
      <c r="C465" s="532"/>
      <c r="D465" s="576"/>
      <c r="E465" s="582"/>
      <c r="F465" s="575"/>
      <c r="G465" s="600"/>
      <c r="H465" s="600"/>
      <c r="I465" s="577"/>
      <c r="J465" s="585">
        <v>1650</v>
      </c>
      <c r="K465" s="1978">
        <f>K463+J465</f>
        <v>21893833</v>
      </c>
    </row>
    <row r="466" spans="1:11">
      <c r="A466" s="9515"/>
      <c r="B466" s="7412"/>
      <c r="C466" s="556" t="s">
        <v>869</v>
      </c>
      <c r="D466" s="485" t="s">
        <v>46</v>
      </c>
      <c r="E466" s="7506"/>
      <c r="F466" s="7514"/>
      <c r="G466" s="7508"/>
      <c r="H466" s="7508"/>
      <c r="I466" s="7508">
        <v>251889</v>
      </c>
      <c r="J466" s="595"/>
      <c r="K466" s="1977">
        <f>K465-I466</f>
        <v>21641944</v>
      </c>
    </row>
    <row r="467" spans="1:11">
      <c r="A467" s="9516"/>
      <c r="B467" s="7413"/>
      <c r="C467" s="555" t="s">
        <v>1776</v>
      </c>
      <c r="D467" s="519"/>
      <c r="E467" s="7507"/>
      <c r="F467" s="7509"/>
      <c r="G467" s="7509"/>
      <c r="H467" s="7509"/>
      <c r="I467" s="7509"/>
      <c r="J467" s="559"/>
      <c r="K467" s="1978"/>
    </row>
    <row r="468" spans="1:11">
      <c r="A468" s="554"/>
      <c r="B468" s="7411"/>
      <c r="C468" s="532"/>
      <c r="D468" s="576"/>
      <c r="E468" s="582"/>
      <c r="F468" s="575"/>
      <c r="G468" s="575"/>
      <c r="H468" s="600"/>
      <c r="I468" s="577"/>
      <c r="J468" s="585">
        <v>1650</v>
      </c>
      <c r="K468" s="1978">
        <f>K466+J468</f>
        <v>21643594</v>
      </c>
    </row>
    <row r="469" spans="1:11">
      <c r="A469" s="9515"/>
      <c r="B469" s="7412"/>
      <c r="C469" s="556" t="s">
        <v>869</v>
      </c>
      <c r="D469" s="485" t="s">
        <v>46</v>
      </c>
      <c r="E469" s="7506"/>
      <c r="F469" s="7514"/>
      <c r="G469" s="7508"/>
      <c r="H469" s="534"/>
      <c r="I469" s="7508">
        <v>716340</v>
      </c>
      <c r="J469" s="595"/>
      <c r="K469" s="2032">
        <f>K468-I469</f>
        <v>20927254</v>
      </c>
    </row>
    <row r="470" spans="1:11">
      <c r="A470" s="9516"/>
      <c r="B470" s="7413"/>
      <c r="C470" s="555" t="s">
        <v>1777</v>
      </c>
      <c r="D470" s="519"/>
      <c r="E470" s="7507"/>
      <c r="F470" s="7509"/>
      <c r="G470" s="7509"/>
      <c r="H470" s="515"/>
      <c r="I470" s="7509"/>
      <c r="J470" s="559"/>
      <c r="K470" s="1978"/>
    </row>
    <row r="471" spans="1:11">
      <c r="A471" s="554"/>
      <c r="B471" s="7413"/>
      <c r="C471" s="532"/>
      <c r="D471" s="576"/>
      <c r="E471" s="582"/>
      <c r="F471" s="577"/>
      <c r="G471" s="577"/>
      <c r="H471" s="600"/>
      <c r="I471" s="577"/>
      <c r="J471" s="585">
        <v>1650</v>
      </c>
      <c r="K471" s="1978">
        <f>K469+J471</f>
        <v>20928904</v>
      </c>
    </row>
    <row r="472" spans="1:11">
      <c r="A472" s="9515"/>
      <c r="B472" s="7412" t="s">
        <v>2543</v>
      </c>
      <c r="C472" s="517" t="s">
        <v>821</v>
      </c>
      <c r="D472" s="7519" t="s">
        <v>2495</v>
      </c>
      <c r="E472" s="7521"/>
      <c r="F472" s="7523"/>
      <c r="G472" s="1975"/>
      <c r="H472" s="537"/>
      <c r="I472" s="1975">
        <v>383681</v>
      </c>
      <c r="J472" s="595"/>
      <c r="K472" s="1977">
        <f>K471-I472</f>
        <v>20545223</v>
      </c>
    </row>
    <row r="473" spans="1:11">
      <c r="A473" s="9516"/>
      <c r="B473" s="7413"/>
      <c r="C473" s="555" t="s">
        <v>2544</v>
      </c>
      <c r="D473" s="7520"/>
      <c r="E473" s="7522"/>
      <c r="F473" s="7524"/>
      <c r="G473" s="1976"/>
      <c r="H473" s="515"/>
      <c r="I473" s="1976"/>
      <c r="J473" s="595"/>
      <c r="K473" s="1978"/>
    </row>
    <row r="474" spans="1:11">
      <c r="A474" s="554"/>
      <c r="B474" s="7413"/>
      <c r="C474" s="532"/>
      <c r="D474" s="576"/>
      <c r="E474" s="582"/>
      <c r="F474" s="577"/>
      <c r="G474" s="2034"/>
      <c r="H474" s="600"/>
      <c r="I474" s="2034"/>
      <c r="J474" s="585">
        <v>1800</v>
      </c>
      <c r="K474" s="2035">
        <f>K472+J474</f>
        <v>20547023</v>
      </c>
    </row>
    <row r="475" spans="1:11">
      <c r="A475" s="9515"/>
      <c r="B475" s="7412"/>
      <c r="C475" s="517" t="s">
        <v>821</v>
      </c>
      <c r="D475" s="7519" t="s">
        <v>2495</v>
      </c>
      <c r="E475" s="7521"/>
      <c r="F475" s="7523"/>
      <c r="G475" s="1975"/>
      <c r="H475" s="534"/>
      <c r="I475" s="1975">
        <v>127688</v>
      </c>
      <c r="J475" s="595"/>
      <c r="K475" s="7445">
        <f>K474-I475</f>
        <v>20419335</v>
      </c>
    </row>
    <row r="476" spans="1:11">
      <c r="A476" s="9516"/>
      <c r="B476" s="7413"/>
      <c r="C476" s="555" t="s">
        <v>2545</v>
      </c>
      <c r="D476" s="7520"/>
      <c r="E476" s="7522"/>
      <c r="F476" s="7524"/>
      <c r="G476" s="1976"/>
      <c r="H476" s="515"/>
      <c r="I476" s="1976"/>
      <c r="J476" s="595"/>
      <c r="K476" s="7446"/>
    </row>
    <row r="477" spans="1:11">
      <c r="A477" s="554"/>
      <c r="B477" s="7411"/>
      <c r="C477" s="532"/>
      <c r="D477" s="576"/>
      <c r="E477" s="582"/>
      <c r="F477" s="577"/>
      <c r="G477" s="2034"/>
      <c r="H477" s="600"/>
      <c r="I477" s="2034"/>
      <c r="J477" s="585">
        <v>1800</v>
      </c>
      <c r="K477" s="7446">
        <f>K475+J477</f>
        <v>20421135</v>
      </c>
    </row>
    <row r="478" spans="1:11">
      <c r="A478" s="9515"/>
      <c r="B478" s="7412"/>
      <c r="C478" s="556" t="s">
        <v>1109</v>
      </c>
      <c r="D478" s="7519" t="s">
        <v>1049</v>
      </c>
      <c r="E478" s="7521" t="s">
        <v>126</v>
      </c>
      <c r="F478" s="7523"/>
      <c r="G478" s="7523">
        <v>502500</v>
      </c>
      <c r="H478" s="7523"/>
      <c r="I478" s="7523"/>
      <c r="J478" s="7529"/>
      <c r="K478" s="7445">
        <f>K477-G478</f>
        <v>19918635</v>
      </c>
    </row>
    <row r="479" spans="1:11">
      <c r="A479" s="9516"/>
      <c r="B479" s="7413"/>
      <c r="C479" s="555" t="s">
        <v>1048</v>
      </c>
      <c r="D479" s="7520" t="s">
        <v>956</v>
      </c>
      <c r="E479" s="7522"/>
      <c r="F479" s="7524"/>
      <c r="G479" s="7524"/>
      <c r="H479" s="7524"/>
      <c r="I479" s="7524"/>
      <c r="J479" s="7530"/>
      <c r="K479" s="7446"/>
    </row>
    <row r="480" spans="1:11">
      <c r="A480" s="554"/>
      <c r="B480" s="7411"/>
      <c r="C480" s="532"/>
      <c r="D480" s="576"/>
      <c r="E480" s="582"/>
      <c r="F480" s="577"/>
      <c r="G480" s="577"/>
      <c r="H480" s="600"/>
      <c r="I480" s="577"/>
      <c r="J480" s="585">
        <v>1800</v>
      </c>
      <c r="K480" s="7448">
        <f>K478+J480</f>
        <v>19920435</v>
      </c>
    </row>
    <row r="481" spans="1:11">
      <c r="A481" s="9515"/>
      <c r="B481" s="7412"/>
      <c r="C481" s="665" t="s">
        <v>815</v>
      </c>
      <c r="D481" s="7531" t="s">
        <v>2152</v>
      </c>
      <c r="E481" s="7532"/>
      <c r="F481" s="7528"/>
      <c r="G481" s="7523"/>
      <c r="H481" s="1975">
        <v>393743</v>
      </c>
      <c r="I481" s="1975"/>
      <c r="J481" s="595"/>
      <c r="K481" s="7445">
        <f>K480-H481</f>
        <v>19526692</v>
      </c>
    </row>
    <row r="482" spans="1:11">
      <c r="A482" s="9516"/>
      <c r="B482" s="7413"/>
      <c r="C482" s="538" t="s">
        <v>1954</v>
      </c>
      <c r="D482" s="7520"/>
      <c r="E482" s="7522"/>
      <c r="F482" s="7524"/>
      <c r="G482" s="7524"/>
      <c r="H482" s="1976"/>
      <c r="I482" s="1976"/>
      <c r="J482" s="595"/>
      <c r="K482" s="7446"/>
    </row>
    <row r="483" spans="1:11">
      <c r="A483" s="554"/>
      <c r="B483" s="7411"/>
      <c r="C483" s="528"/>
      <c r="D483" s="576"/>
      <c r="E483" s="582"/>
      <c r="F483" s="577"/>
      <c r="G483" s="577"/>
      <c r="H483" s="2034"/>
      <c r="I483" s="2034"/>
      <c r="J483" s="585">
        <v>1800</v>
      </c>
      <c r="K483" s="7448">
        <f>K481+J483</f>
        <v>19528492</v>
      </c>
    </row>
    <row r="484" spans="1:11">
      <c r="A484" s="9515"/>
      <c r="B484" s="7412"/>
      <c r="C484" s="457" t="s">
        <v>781</v>
      </c>
      <c r="D484" s="7519" t="s">
        <v>2152</v>
      </c>
      <c r="E484" s="1796"/>
      <c r="F484" s="7523"/>
      <c r="G484" s="1960"/>
      <c r="H484" s="537">
        <v>168390</v>
      </c>
      <c r="I484" s="7523"/>
      <c r="J484" s="595"/>
      <c r="K484" s="7445">
        <f>K483-H484</f>
        <v>19360102</v>
      </c>
    </row>
    <row r="485" spans="1:11">
      <c r="A485" s="9516"/>
      <c r="B485" s="7413"/>
      <c r="C485" s="3250" t="s">
        <v>1828</v>
      </c>
      <c r="D485" s="7531"/>
      <c r="E485" s="7532"/>
      <c r="F485" s="7528"/>
      <c r="G485" s="7528"/>
      <c r="H485" s="3253"/>
      <c r="I485" s="7528"/>
      <c r="J485" s="595"/>
      <c r="K485" s="7446"/>
    </row>
    <row r="486" spans="1:11">
      <c r="A486" s="554"/>
      <c r="B486" s="7411"/>
      <c r="C486" s="532"/>
      <c r="D486" s="576"/>
      <c r="E486" s="582"/>
      <c r="F486" s="575"/>
      <c r="G486" s="575"/>
      <c r="H486" s="2200"/>
      <c r="I486" s="575"/>
      <c r="J486" s="585">
        <v>1500</v>
      </c>
      <c r="K486" s="7446">
        <f>K484+J486</f>
        <v>19361602</v>
      </c>
    </row>
    <row r="487" spans="1:11">
      <c r="A487" s="9515"/>
      <c r="B487" s="7412"/>
      <c r="C487" s="556" t="s">
        <v>1710</v>
      </c>
      <c r="D487" s="7519"/>
      <c r="E487" s="1136"/>
      <c r="F487" s="7523"/>
      <c r="G487" s="7525"/>
      <c r="H487" s="7523"/>
      <c r="I487" s="7523">
        <v>24140</v>
      </c>
      <c r="J487" s="7529"/>
      <c r="K487" s="1977">
        <f>K486-I487</f>
        <v>19337462</v>
      </c>
    </row>
    <row r="488" spans="1:11">
      <c r="A488" s="9516"/>
      <c r="B488" s="7413"/>
      <c r="C488" s="555" t="s">
        <v>2492</v>
      </c>
      <c r="D488" s="7520"/>
      <c r="E488" s="7527"/>
      <c r="F488" s="7524"/>
      <c r="G488" s="7526"/>
      <c r="H488" s="7524"/>
      <c r="I488" s="7524"/>
      <c r="J488" s="7530"/>
      <c r="K488" s="1978"/>
    </row>
    <row r="489" spans="1:11">
      <c r="A489" s="554"/>
      <c r="B489" s="7411"/>
      <c r="C489" s="532"/>
      <c r="D489" s="576"/>
      <c r="E489" s="582"/>
      <c r="F489" s="577"/>
      <c r="G489" s="577"/>
      <c r="H489" s="600"/>
      <c r="I489" s="577"/>
      <c r="J489" s="604">
        <v>1500</v>
      </c>
      <c r="K489" s="7446">
        <f>K487+J489</f>
        <v>19338962</v>
      </c>
    </row>
    <row r="490" spans="1:11">
      <c r="A490" s="9515"/>
      <c r="B490" s="7412" t="s">
        <v>2546</v>
      </c>
      <c r="C490" s="517" t="s">
        <v>1109</v>
      </c>
      <c r="D490" s="7537" t="s">
        <v>1831</v>
      </c>
      <c r="E490" s="7544" t="s">
        <v>717</v>
      </c>
      <c r="F490" s="7533"/>
      <c r="G490" s="7533">
        <v>502500</v>
      </c>
      <c r="H490" s="7533"/>
      <c r="I490" s="7533"/>
      <c r="J490" s="7542"/>
      <c r="K490" s="7445">
        <f>K489-G490</f>
        <v>18836462</v>
      </c>
    </row>
    <row r="491" spans="1:11">
      <c r="A491" s="9516"/>
      <c r="B491" s="7413"/>
      <c r="C491" s="477" t="s">
        <v>1179</v>
      </c>
      <c r="D491" s="7538" t="s">
        <v>250</v>
      </c>
      <c r="E491" s="7545"/>
      <c r="F491" s="7534"/>
      <c r="G491" s="7534"/>
      <c r="H491" s="7534"/>
      <c r="I491" s="7534"/>
      <c r="J491" s="7543"/>
      <c r="K491" s="7446"/>
    </row>
    <row r="492" spans="1:11">
      <c r="A492" s="554"/>
      <c r="B492" s="7413"/>
      <c r="C492" s="1795"/>
      <c r="D492" s="576"/>
      <c r="E492" s="582"/>
      <c r="F492" s="577"/>
      <c r="G492" s="577"/>
      <c r="H492" s="600"/>
      <c r="I492" s="577"/>
      <c r="J492" s="604">
        <v>1800</v>
      </c>
      <c r="K492" s="7446">
        <f>K490+J492</f>
        <v>18838262</v>
      </c>
    </row>
    <row r="493" spans="1:11">
      <c r="A493" s="9515"/>
      <c r="B493" s="7412"/>
      <c r="C493" s="517" t="s">
        <v>997</v>
      </c>
      <c r="D493" s="7537" t="s">
        <v>1831</v>
      </c>
      <c r="E493" s="7544" t="s">
        <v>717</v>
      </c>
      <c r="F493" s="7533"/>
      <c r="G493" s="7533">
        <v>202500</v>
      </c>
      <c r="H493" s="7533"/>
      <c r="I493" s="7533"/>
      <c r="J493" s="7542"/>
      <c r="K493" s="7445">
        <f>K492-G493</f>
        <v>18635762</v>
      </c>
    </row>
    <row r="494" spans="1:11">
      <c r="A494" s="9516"/>
      <c r="B494" s="7413"/>
      <c r="C494" s="477" t="s">
        <v>2254</v>
      </c>
      <c r="D494" s="7538" t="s">
        <v>250</v>
      </c>
      <c r="E494" s="7545"/>
      <c r="F494" s="7534"/>
      <c r="G494" s="7534"/>
      <c r="H494" s="7534"/>
      <c r="I494" s="7534"/>
      <c r="J494" s="7543"/>
      <c r="K494" s="7446"/>
    </row>
    <row r="495" spans="1:11">
      <c r="A495" s="554"/>
      <c r="B495" s="7411"/>
      <c r="C495" s="1795"/>
      <c r="D495" s="576"/>
      <c r="E495" s="582"/>
      <c r="F495" s="577"/>
      <c r="G495" s="577"/>
      <c r="H495" s="600"/>
      <c r="I495" s="577"/>
      <c r="J495" s="604">
        <v>1800</v>
      </c>
      <c r="K495" s="7446">
        <f>K493+J495</f>
        <v>18637562</v>
      </c>
    </row>
    <row r="496" spans="1:11">
      <c r="A496" s="9515"/>
      <c r="B496" s="7412"/>
      <c r="C496" s="517" t="s">
        <v>952</v>
      </c>
      <c r="D496" s="7537" t="s">
        <v>1831</v>
      </c>
      <c r="E496" s="7544" t="s">
        <v>717</v>
      </c>
      <c r="F496" s="7533"/>
      <c r="G496" s="7533">
        <v>52500</v>
      </c>
      <c r="H496" s="7533"/>
      <c r="I496" s="7533"/>
      <c r="J496" s="7542"/>
      <c r="K496" s="7445">
        <f>K495-G496</f>
        <v>18585062</v>
      </c>
    </row>
    <row r="497" spans="1:11">
      <c r="A497" s="9516"/>
      <c r="B497" s="7413"/>
      <c r="C497" s="477" t="s">
        <v>2254</v>
      </c>
      <c r="D497" s="7538" t="s">
        <v>250</v>
      </c>
      <c r="E497" s="7545"/>
      <c r="F497" s="7534"/>
      <c r="G497" s="7534"/>
      <c r="H497" s="7534"/>
      <c r="I497" s="7534"/>
      <c r="J497" s="7543"/>
      <c r="K497" s="7446"/>
    </row>
    <row r="498" spans="1:11">
      <c r="A498" s="554"/>
      <c r="B498" s="7413"/>
      <c r="C498" s="1795"/>
      <c r="D498" s="576"/>
      <c r="E498" s="582"/>
      <c r="F498" s="577"/>
      <c r="G498" s="577"/>
      <c r="H498" s="600"/>
      <c r="I498" s="577"/>
      <c r="J498" s="604">
        <v>1800</v>
      </c>
      <c r="K498" s="7448">
        <f>K496+J498</f>
        <v>18586862</v>
      </c>
    </row>
    <row r="499" spans="1:11">
      <c r="A499" s="9515"/>
      <c r="B499" s="7412"/>
      <c r="C499" s="5276" t="s">
        <v>997</v>
      </c>
      <c r="D499" s="7537" t="s">
        <v>743</v>
      </c>
      <c r="E499" s="7535" t="s">
        <v>1177</v>
      </c>
      <c r="F499" s="7533"/>
      <c r="G499" s="7539">
        <v>202500</v>
      </c>
      <c r="H499" s="7533"/>
      <c r="I499" s="7533"/>
      <c r="J499" s="7542"/>
      <c r="K499" s="7445">
        <f>K498-G499</f>
        <v>18384362</v>
      </c>
    </row>
    <row r="500" spans="1:11">
      <c r="A500" s="9516"/>
      <c r="B500" s="7413"/>
      <c r="C500" s="1542" t="s">
        <v>1028</v>
      </c>
      <c r="D500" s="7538" t="s">
        <v>46</v>
      </c>
      <c r="E500" s="7536"/>
      <c r="F500" s="7534"/>
      <c r="G500" s="7540"/>
      <c r="H500" s="7534"/>
      <c r="I500" s="7534"/>
      <c r="J500" s="7543"/>
      <c r="K500" s="7446"/>
    </row>
    <row r="501" spans="1:11">
      <c r="A501" s="554"/>
      <c r="B501" s="7411"/>
      <c r="C501" s="532"/>
      <c r="D501" s="576"/>
      <c r="E501" s="582"/>
      <c r="F501" s="577"/>
      <c r="G501" s="577"/>
      <c r="H501" s="600"/>
      <c r="I501" s="577"/>
      <c r="J501" s="604">
        <v>1800</v>
      </c>
      <c r="K501" s="7446">
        <f>K499+J501</f>
        <v>18386162</v>
      </c>
    </row>
    <row r="502" spans="1:11">
      <c r="A502" s="9515"/>
      <c r="B502" s="7412"/>
      <c r="C502" s="545" t="s">
        <v>864</v>
      </c>
      <c r="D502" s="7541" t="s">
        <v>1745</v>
      </c>
      <c r="E502" s="974" t="s">
        <v>1746</v>
      </c>
      <c r="F502" s="7533"/>
      <c r="G502" s="7533">
        <v>102500</v>
      </c>
      <c r="H502" s="537"/>
      <c r="I502" s="9492"/>
      <c r="J502" s="595"/>
      <c r="K502" s="7445">
        <f>K501-G502</f>
        <v>18283662</v>
      </c>
    </row>
    <row r="503" spans="1:11">
      <c r="A503" s="9516"/>
      <c r="B503" s="7413"/>
      <c r="C503" s="538" t="s">
        <v>1501</v>
      </c>
      <c r="D503" s="7538" t="s">
        <v>38</v>
      </c>
      <c r="E503" s="7536"/>
      <c r="F503" s="7534"/>
      <c r="G503" s="7534"/>
      <c r="H503" s="515"/>
      <c r="I503" s="9493"/>
      <c r="J503" s="559"/>
      <c r="K503" s="7446"/>
    </row>
    <row r="504" spans="1:11">
      <c r="A504" s="554"/>
      <c r="B504" s="7411"/>
      <c r="C504" s="532"/>
      <c r="D504" s="576"/>
      <c r="E504" s="582"/>
      <c r="F504" s="577"/>
      <c r="G504" s="577"/>
      <c r="H504" s="600"/>
      <c r="I504" s="577"/>
      <c r="J504" s="604">
        <v>1800</v>
      </c>
      <c r="K504" s="7446">
        <f>K502+J504</f>
        <v>18285462</v>
      </c>
    </row>
    <row r="505" spans="1:11">
      <c r="A505" s="9515"/>
      <c r="B505" s="7412"/>
      <c r="C505" s="517" t="s">
        <v>2212</v>
      </c>
      <c r="D505" s="518" t="s">
        <v>568</v>
      </c>
      <c r="E505" s="7535" t="s">
        <v>715</v>
      </c>
      <c r="F505" s="7533"/>
      <c r="G505" s="7539">
        <v>166189</v>
      </c>
      <c r="H505" s="7533"/>
      <c r="I505" s="7533"/>
      <c r="J505" s="7542"/>
      <c r="K505" s="7445">
        <f>K504-G505</f>
        <v>18119273</v>
      </c>
    </row>
    <row r="506" spans="1:11">
      <c r="A506" s="9516"/>
      <c r="B506" s="7413"/>
      <c r="C506" s="555" t="s">
        <v>2309</v>
      </c>
      <c r="D506" s="519" t="s">
        <v>250</v>
      </c>
      <c r="E506" s="7536"/>
      <c r="F506" s="7534"/>
      <c r="G506" s="7540"/>
      <c r="H506" s="7534"/>
      <c r="I506" s="7534"/>
      <c r="J506" s="7543"/>
      <c r="K506" s="7446"/>
    </row>
    <row r="507" spans="1:11">
      <c r="A507" s="554"/>
      <c r="B507" s="7411"/>
      <c r="C507" s="532"/>
      <c r="D507" s="576"/>
      <c r="E507" s="582"/>
      <c r="F507" s="577"/>
      <c r="G507" s="577"/>
      <c r="H507" s="600"/>
      <c r="I507" s="577"/>
      <c r="J507" s="604">
        <v>700</v>
      </c>
      <c r="K507" s="7448">
        <f>K505+J507</f>
        <v>18119973</v>
      </c>
    </row>
    <row r="508" spans="1:11">
      <c r="A508" s="9515"/>
      <c r="B508" s="7412" t="s">
        <v>2547</v>
      </c>
      <c r="C508" s="556" t="s">
        <v>997</v>
      </c>
      <c r="D508" s="7546" t="s">
        <v>1312</v>
      </c>
      <c r="E508" s="7548" t="s">
        <v>1326</v>
      </c>
      <c r="F508" s="7550"/>
      <c r="G508" s="7552">
        <v>202500</v>
      </c>
      <c r="H508" s="534"/>
      <c r="I508" s="7550"/>
      <c r="J508" s="595"/>
      <c r="K508" s="7445">
        <f>K507-G508</f>
        <v>17917473</v>
      </c>
    </row>
    <row r="509" spans="1:11">
      <c r="A509" s="9516"/>
      <c r="B509" s="7413"/>
      <c r="C509" s="555" t="s">
        <v>1311</v>
      </c>
      <c r="D509" s="7547" t="s">
        <v>1313</v>
      </c>
      <c r="E509" s="7549"/>
      <c r="F509" s="7551"/>
      <c r="G509" s="7553"/>
      <c r="H509" s="515"/>
      <c r="I509" s="7551"/>
      <c r="J509" s="559"/>
      <c r="K509" s="7446"/>
    </row>
    <row r="510" spans="1:11">
      <c r="A510" s="554"/>
      <c r="B510" s="7411"/>
      <c r="C510" s="532"/>
      <c r="D510" s="576"/>
      <c r="E510" s="584"/>
      <c r="F510" s="600"/>
      <c r="G510" s="600"/>
      <c r="H510" s="600"/>
      <c r="I510" s="600"/>
      <c r="J510" s="604">
        <v>1800</v>
      </c>
      <c r="K510" s="7446">
        <f>K508+J510</f>
        <v>17919273</v>
      </c>
    </row>
    <row r="511" spans="1:11">
      <c r="A511" s="9515"/>
      <c r="B511" s="7412"/>
      <c r="C511" s="457" t="s">
        <v>781</v>
      </c>
      <c r="D511" s="7546" t="s">
        <v>1845</v>
      </c>
      <c r="E511" s="7548"/>
      <c r="F511" s="7550"/>
      <c r="G511" s="7550"/>
      <c r="H511" s="537"/>
      <c r="I511" s="7550">
        <v>304140</v>
      </c>
      <c r="J511" s="595"/>
      <c r="K511" s="7445">
        <f>K510-I511</f>
        <v>17615133</v>
      </c>
    </row>
    <row r="512" spans="1:11">
      <c r="A512" s="9516"/>
      <c r="B512" s="7413"/>
      <c r="C512" s="461" t="s">
        <v>1061</v>
      </c>
      <c r="D512" s="7547"/>
      <c r="E512" s="7549"/>
      <c r="F512" s="7551"/>
      <c r="G512" s="7551"/>
      <c r="H512" s="515"/>
      <c r="I512" s="7551"/>
      <c r="J512" s="559"/>
      <c r="K512" s="7446"/>
    </row>
    <row r="513" spans="1:11">
      <c r="A513" s="554"/>
      <c r="B513" s="7432"/>
      <c r="C513" s="532"/>
      <c r="D513" s="576"/>
      <c r="E513" s="582"/>
      <c r="F513" s="577"/>
      <c r="G513" s="577"/>
      <c r="H513" s="600"/>
      <c r="I513" s="577"/>
      <c r="J513" s="604">
        <v>1500</v>
      </c>
      <c r="K513" s="7450">
        <f>K511+J513</f>
        <v>17616633</v>
      </c>
    </row>
    <row r="514" spans="1:11">
      <c r="A514" s="9515"/>
      <c r="B514" s="7412" t="s">
        <v>2548</v>
      </c>
      <c r="C514" s="545" t="s">
        <v>997</v>
      </c>
      <c r="D514" s="7556" t="s">
        <v>1584</v>
      </c>
      <c r="E514" s="974" t="s">
        <v>56</v>
      </c>
      <c r="F514" s="7554"/>
      <c r="G514" s="7554">
        <v>202500</v>
      </c>
      <c r="H514" s="7554"/>
      <c r="I514" s="7554"/>
      <c r="J514" s="7559"/>
      <c r="K514" s="7445">
        <f>K513-G514</f>
        <v>17414133</v>
      </c>
    </row>
    <row r="515" spans="1:11">
      <c r="A515" s="9516"/>
      <c r="B515" s="7413"/>
      <c r="C515" s="555" t="s">
        <v>1583</v>
      </c>
      <c r="D515" s="7557" t="s">
        <v>1384</v>
      </c>
      <c r="E515" s="7558"/>
      <c r="F515" s="7555"/>
      <c r="G515" s="7555"/>
      <c r="H515" s="7555"/>
      <c r="I515" s="7555"/>
      <c r="J515" s="7560"/>
      <c r="K515" s="7446"/>
    </row>
    <row r="516" spans="1:11">
      <c r="A516" s="557"/>
      <c r="B516" s="7411"/>
      <c r="C516" s="532"/>
      <c r="D516" s="576"/>
      <c r="E516" s="582"/>
      <c r="F516" s="575"/>
      <c r="G516" s="575"/>
      <c r="H516" s="586"/>
      <c r="I516" s="575"/>
      <c r="J516" s="585">
        <v>1800</v>
      </c>
      <c r="K516" s="7449">
        <f>K514+J516</f>
        <v>17415933</v>
      </c>
    </row>
    <row r="517" spans="1:11">
      <c r="A517" s="9515"/>
      <c r="B517" s="7412" t="s">
        <v>2549</v>
      </c>
      <c r="C517" s="556" t="s">
        <v>591</v>
      </c>
      <c r="D517" s="7561"/>
      <c r="E517" s="7565"/>
      <c r="F517" s="7563">
        <v>25000000</v>
      </c>
      <c r="G517" s="7566"/>
      <c r="H517" s="7563"/>
      <c r="I517" s="7408"/>
      <c r="J517" s="464"/>
      <c r="K517" s="7445">
        <f>K516+F517</f>
        <v>42415933</v>
      </c>
    </row>
    <row r="518" spans="1:11">
      <c r="A518" s="9516"/>
      <c r="B518" s="7413"/>
      <c r="C518" s="555"/>
      <c r="D518" s="486"/>
      <c r="E518" s="7562"/>
      <c r="F518" s="7567"/>
      <c r="G518" s="7567"/>
      <c r="H518" s="7564"/>
      <c r="I518" s="7409"/>
      <c r="J518" s="559"/>
      <c r="K518" s="7446"/>
    </row>
    <row r="519" spans="1:11">
      <c r="A519" s="554"/>
      <c r="B519" s="7413"/>
      <c r="C519" s="532"/>
      <c r="D519" s="576"/>
      <c r="E519" s="582"/>
      <c r="F519" s="577"/>
      <c r="G519" s="577"/>
      <c r="H519" s="600"/>
      <c r="I519" s="577"/>
      <c r="J519" s="585"/>
      <c r="K519" s="7446"/>
    </row>
    <row r="520" spans="1:11">
      <c r="A520" s="9515"/>
      <c r="B520" s="7412" t="s">
        <v>2518</v>
      </c>
      <c r="C520" s="457" t="s">
        <v>781</v>
      </c>
      <c r="D520" s="7415" t="s">
        <v>1363</v>
      </c>
      <c r="E520" s="7412"/>
      <c r="F520" s="7408"/>
      <c r="G520" s="7408"/>
      <c r="H520" s="7408">
        <v>1580140</v>
      </c>
      <c r="I520" s="7408"/>
      <c r="J520" s="7434"/>
      <c r="K520" s="7445">
        <f>K517-H520</f>
        <v>40835793</v>
      </c>
    </row>
    <row r="521" spans="1:11">
      <c r="A521" s="9516"/>
      <c r="B521" s="7413"/>
      <c r="C521" s="461" t="s">
        <v>1362</v>
      </c>
      <c r="D521" s="7416"/>
      <c r="E521" s="533"/>
      <c r="F521" s="7409"/>
      <c r="G521" s="7409"/>
      <c r="H521" s="7409"/>
      <c r="I521" s="7409"/>
      <c r="J521" s="7435"/>
      <c r="K521" s="7446"/>
    </row>
    <row r="522" spans="1:11">
      <c r="A522" s="554"/>
      <c r="B522" s="7411"/>
      <c r="C522" s="532"/>
      <c r="D522" s="576"/>
      <c r="E522" s="582"/>
      <c r="F522" s="577"/>
      <c r="G522" s="577"/>
      <c r="H522" s="600"/>
      <c r="I522" s="577"/>
      <c r="J522" s="585">
        <v>1500</v>
      </c>
      <c r="K522" s="7446">
        <f>K520+J522</f>
        <v>40837293</v>
      </c>
    </row>
    <row r="523" spans="1:11">
      <c r="A523" s="9515"/>
      <c r="B523" s="7412"/>
      <c r="C523" s="556" t="s">
        <v>781</v>
      </c>
      <c r="D523" s="7415" t="s">
        <v>1184</v>
      </c>
      <c r="E523" s="7412"/>
      <c r="F523" s="7408"/>
      <c r="G523" s="7408"/>
      <c r="H523" s="7408">
        <v>323140</v>
      </c>
      <c r="I523" s="7408"/>
      <c r="J523" s="7434"/>
      <c r="K523" s="7445">
        <f>K522-H523</f>
        <v>40514153</v>
      </c>
    </row>
    <row r="524" spans="1:11">
      <c r="A524" s="9516"/>
      <c r="B524" s="7413"/>
      <c r="C524" s="555" t="s">
        <v>1182</v>
      </c>
      <c r="D524" s="7416"/>
      <c r="E524" s="7413"/>
      <c r="F524" s="7409"/>
      <c r="G524" s="7409"/>
      <c r="H524" s="7409"/>
      <c r="I524" s="7409"/>
      <c r="J524" s="7435"/>
      <c r="K524" s="7446"/>
    </row>
    <row r="525" spans="1:11">
      <c r="A525" s="554"/>
      <c r="B525" s="7413"/>
      <c r="C525" s="532"/>
      <c r="D525" s="576"/>
      <c r="E525" s="582"/>
      <c r="F525" s="577"/>
      <c r="G525" s="577"/>
      <c r="H525" s="600"/>
      <c r="I525" s="577"/>
      <c r="J525" s="585">
        <v>1500</v>
      </c>
      <c r="K525" s="7446">
        <f>K523+J525</f>
        <v>40515653</v>
      </c>
    </row>
    <row r="526" spans="1:11">
      <c r="A526" s="9515"/>
      <c r="B526" s="7412"/>
      <c r="C526" s="556" t="s">
        <v>781</v>
      </c>
      <c r="D526" s="7431" t="s">
        <v>1496</v>
      </c>
      <c r="E526" s="974" t="s">
        <v>1497</v>
      </c>
      <c r="F526" s="7408"/>
      <c r="G526" s="7408">
        <v>16140</v>
      </c>
      <c r="H526" s="7408"/>
      <c r="I526" s="7408"/>
      <c r="J526" s="7434"/>
      <c r="K526" s="7445">
        <f>K525-G526</f>
        <v>40499513</v>
      </c>
    </row>
    <row r="527" spans="1:11">
      <c r="A527" s="9516"/>
      <c r="B527" s="7413"/>
      <c r="C527" s="555" t="s">
        <v>1493</v>
      </c>
      <c r="D527" s="7416" t="s">
        <v>38</v>
      </c>
      <c r="E527" s="7413"/>
      <c r="F527" s="7409"/>
      <c r="G527" s="7409"/>
      <c r="H527" s="7409"/>
      <c r="I527" s="7409"/>
      <c r="J527" s="7435"/>
      <c r="K527" s="7446"/>
    </row>
    <row r="528" spans="1:11">
      <c r="A528" s="554"/>
      <c r="B528" s="7411"/>
      <c r="C528" s="529"/>
      <c r="D528" s="602"/>
      <c r="E528" s="605"/>
      <c r="F528" s="577"/>
      <c r="G528" s="577"/>
      <c r="H528" s="600"/>
      <c r="I528" s="577"/>
      <c r="J528" s="585">
        <v>1500</v>
      </c>
      <c r="K528" s="1368">
        <f>K526+J528</f>
        <v>40501013</v>
      </c>
    </row>
    <row r="529" spans="1:11">
      <c r="A529" s="557"/>
      <c r="B529" s="7412"/>
      <c r="C529" s="556" t="s">
        <v>781</v>
      </c>
      <c r="D529" s="7431" t="s">
        <v>1496</v>
      </c>
      <c r="E529" s="974" t="s">
        <v>1497</v>
      </c>
      <c r="F529" s="7408"/>
      <c r="G529" s="7408">
        <v>10140</v>
      </c>
      <c r="H529" s="7408"/>
      <c r="I529" s="7408"/>
      <c r="J529" s="7434"/>
      <c r="K529" s="1977">
        <f>K528-G529</f>
        <v>40490873</v>
      </c>
    </row>
    <row r="530" spans="1:11">
      <c r="A530" s="557"/>
      <c r="B530" s="7413"/>
      <c r="C530" s="555" t="s">
        <v>1494</v>
      </c>
      <c r="D530" s="7416" t="s">
        <v>38</v>
      </c>
      <c r="E530" s="7413"/>
      <c r="F530" s="7409"/>
      <c r="G530" s="7409"/>
      <c r="H530" s="7409"/>
      <c r="I530" s="7409"/>
      <c r="J530" s="7435"/>
      <c r="K530" s="1978"/>
    </row>
    <row r="531" spans="1:11">
      <c r="A531" s="2497"/>
      <c r="B531" s="7411"/>
      <c r="C531" s="532"/>
      <c r="D531" s="576"/>
      <c r="E531" s="582"/>
      <c r="F531" s="577"/>
      <c r="G531" s="577"/>
      <c r="H531" s="600"/>
      <c r="I531" s="577"/>
      <c r="J531" s="585">
        <v>1500</v>
      </c>
      <c r="K531" s="7450">
        <f>K529+J531</f>
        <v>40492373</v>
      </c>
    </row>
    <row r="532" spans="1:11">
      <c r="A532" s="557"/>
      <c r="B532" s="7412"/>
      <c r="C532" s="556" t="s">
        <v>781</v>
      </c>
      <c r="D532" s="7431" t="s">
        <v>1496</v>
      </c>
      <c r="E532" s="974" t="s">
        <v>1497</v>
      </c>
      <c r="F532" s="7408"/>
      <c r="G532" s="7408">
        <v>33540</v>
      </c>
      <c r="H532" s="7408"/>
      <c r="I532" s="7408"/>
      <c r="J532" s="7434"/>
      <c r="K532" s="1977">
        <f>K531-G532</f>
        <v>40458833</v>
      </c>
    </row>
    <row r="533" spans="1:11">
      <c r="A533" s="557"/>
      <c r="B533" s="7413"/>
      <c r="C533" s="555" t="s">
        <v>1495</v>
      </c>
      <c r="D533" s="7416" t="s">
        <v>38</v>
      </c>
      <c r="E533" s="7413"/>
      <c r="F533" s="7409"/>
      <c r="G533" s="7409"/>
      <c r="H533" s="7409"/>
      <c r="I533" s="7409"/>
      <c r="J533" s="7435"/>
      <c r="K533" s="1978"/>
    </row>
    <row r="534" spans="1:11">
      <c r="A534" s="2497"/>
      <c r="B534" s="7411"/>
      <c r="C534" s="529"/>
      <c r="D534" s="602"/>
      <c r="E534" s="605"/>
      <c r="F534" s="577"/>
      <c r="G534" s="577"/>
      <c r="H534" s="600"/>
      <c r="I534" s="577"/>
      <c r="J534" s="585">
        <v>1500</v>
      </c>
      <c r="K534" s="7450">
        <f>K532+J534</f>
        <v>40460333</v>
      </c>
    </row>
    <row r="535" spans="1:11">
      <c r="A535" s="557"/>
      <c r="B535" s="7412"/>
      <c r="C535" s="457" t="s">
        <v>781</v>
      </c>
      <c r="D535" s="7437" t="s">
        <v>1734</v>
      </c>
      <c r="E535" s="459" t="s">
        <v>1805</v>
      </c>
      <c r="F535" s="7408"/>
      <c r="G535" s="7408">
        <v>123140</v>
      </c>
      <c r="H535" s="7408"/>
      <c r="I535" s="7408"/>
      <c r="J535" s="7434"/>
      <c r="K535" s="2195">
        <f>K534-G535</f>
        <v>40337193</v>
      </c>
    </row>
    <row r="536" spans="1:11">
      <c r="A536" s="557"/>
      <c r="B536" s="7413"/>
      <c r="C536" s="461" t="s">
        <v>1733</v>
      </c>
      <c r="D536" s="7438" t="s">
        <v>1860</v>
      </c>
      <c r="E536" s="7427"/>
      <c r="F536" s="7409"/>
      <c r="G536" s="7409"/>
      <c r="H536" s="7409"/>
      <c r="I536" s="7409"/>
      <c r="J536" s="7435"/>
      <c r="K536" s="2195"/>
    </row>
    <row r="537" spans="1:11">
      <c r="A537" s="2497"/>
      <c r="B537" s="7411"/>
      <c r="C537" s="529"/>
      <c r="D537" s="602"/>
      <c r="E537" s="605"/>
      <c r="F537" s="577"/>
      <c r="G537" s="577"/>
      <c r="H537" s="600"/>
      <c r="I537" s="577"/>
      <c r="J537" s="604">
        <v>1500</v>
      </c>
      <c r="K537" s="7450">
        <f>K535+J537</f>
        <v>40338693</v>
      </c>
    </row>
    <row r="538" spans="1:11">
      <c r="A538" s="525"/>
      <c r="B538" s="7583"/>
      <c r="C538" s="474" t="s">
        <v>781</v>
      </c>
      <c r="D538" s="7585" t="s">
        <v>933</v>
      </c>
      <c r="E538" s="7583" t="s">
        <v>110</v>
      </c>
      <c r="F538" s="7580"/>
      <c r="G538" s="7580">
        <v>228140</v>
      </c>
      <c r="H538" s="7580"/>
      <c r="I538" s="7580"/>
      <c r="J538" s="7592"/>
      <c r="K538" s="2195">
        <f>K537-G538</f>
        <v>40110553</v>
      </c>
    </row>
    <row r="539" spans="1:11">
      <c r="A539" s="525"/>
      <c r="B539" s="7583"/>
      <c r="C539" s="461" t="s">
        <v>1241</v>
      </c>
      <c r="D539" s="7586" t="s">
        <v>598</v>
      </c>
      <c r="E539" s="7584"/>
      <c r="F539" s="7581"/>
      <c r="G539" s="7581"/>
      <c r="H539" s="7581"/>
      <c r="I539" s="7581"/>
      <c r="J539" s="7593"/>
      <c r="K539" s="2195"/>
    </row>
    <row r="540" spans="1:11">
      <c r="A540" s="525"/>
      <c r="B540" s="7583"/>
      <c r="C540" s="532"/>
      <c r="D540" s="576"/>
      <c r="E540" s="582"/>
      <c r="F540" s="577"/>
      <c r="G540" s="577"/>
      <c r="H540" s="600"/>
      <c r="I540" s="577"/>
      <c r="J540" s="585">
        <v>1500</v>
      </c>
      <c r="K540" s="7596">
        <f>K538+J540</f>
        <v>40112053</v>
      </c>
    </row>
    <row r="541" spans="1:11">
      <c r="A541" s="525"/>
      <c r="B541" s="7412"/>
      <c r="C541" s="556" t="s">
        <v>781</v>
      </c>
      <c r="D541" s="7437" t="s">
        <v>312</v>
      </c>
      <c r="E541" s="7412" t="s">
        <v>310</v>
      </c>
      <c r="F541" s="7408"/>
      <c r="G541" s="7408">
        <v>15390</v>
      </c>
      <c r="H541" s="7408"/>
      <c r="I541" s="7408"/>
      <c r="J541" s="7434"/>
      <c r="K541" s="2195">
        <f>K540-G541</f>
        <v>40096663</v>
      </c>
    </row>
    <row r="542" spans="1:11">
      <c r="A542" s="557"/>
      <c r="B542" s="7413"/>
      <c r="C542" s="555" t="s">
        <v>1535</v>
      </c>
      <c r="D542" s="7438" t="s">
        <v>38</v>
      </c>
      <c r="E542" s="7427"/>
      <c r="F542" s="7409"/>
      <c r="G542" s="7409"/>
      <c r="H542" s="7409"/>
      <c r="I542" s="7409"/>
      <c r="J542" s="7435"/>
      <c r="K542" s="2195"/>
    </row>
    <row r="543" spans="1:11">
      <c r="A543" s="2497"/>
      <c r="B543" s="7411"/>
      <c r="C543" s="529"/>
      <c r="D543" s="602"/>
      <c r="E543" s="605"/>
      <c r="F543" s="577"/>
      <c r="G543" s="577"/>
      <c r="H543" s="600"/>
      <c r="I543" s="577"/>
      <c r="J543" s="585">
        <v>1500</v>
      </c>
      <c r="K543" s="7450">
        <f>K541+J543</f>
        <v>40098163</v>
      </c>
    </row>
    <row r="544" spans="1:11">
      <c r="A544" s="557"/>
      <c r="B544" s="7412"/>
      <c r="C544" s="517" t="s">
        <v>1716</v>
      </c>
      <c r="D544" s="7415" t="s">
        <v>1717</v>
      </c>
      <c r="E544" s="7412" t="s">
        <v>1423</v>
      </c>
      <c r="F544" s="7422"/>
      <c r="G544" s="7422">
        <v>64700</v>
      </c>
      <c r="H544" s="537"/>
      <c r="I544" s="1975"/>
      <c r="J544" s="595"/>
      <c r="K544" s="2195">
        <f>K543-G544</f>
        <v>40033463</v>
      </c>
    </row>
    <row r="545" spans="1:11">
      <c r="A545" s="557"/>
      <c r="B545" s="7413"/>
      <c r="C545" s="555" t="s">
        <v>2002</v>
      </c>
      <c r="D545" s="7416" t="s">
        <v>956</v>
      </c>
      <c r="E545" s="7413"/>
      <c r="F545" s="7423"/>
      <c r="G545" s="7423"/>
      <c r="H545" s="515"/>
      <c r="I545" s="1976"/>
      <c r="J545" s="595"/>
      <c r="K545" s="2195"/>
    </row>
    <row r="546" spans="1:11">
      <c r="A546" s="2497"/>
      <c r="B546" s="7413"/>
      <c r="C546" s="532"/>
      <c r="D546" s="576"/>
      <c r="E546" s="582"/>
      <c r="F546" s="577"/>
      <c r="G546" s="577"/>
      <c r="H546" s="600"/>
      <c r="I546" s="2034"/>
      <c r="J546" s="585">
        <v>750</v>
      </c>
      <c r="K546" s="7450">
        <f>K544+J546</f>
        <v>40034213</v>
      </c>
    </row>
    <row r="547" spans="1:11">
      <c r="A547" s="9515"/>
      <c r="B547" s="7412"/>
      <c r="C547" s="474" t="s">
        <v>781</v>
      </c>
      <c r="D547" s="7415" t="s">
        <v>199</v>
      </c>
      <c r="E547" s="7412" t="s">
        <v>201</v>
      </c>
      <c r="F547" s="7408"/>
      <c r="G547" s="7408">
        <v>62640</v>
      </c>
      <c r="H547" s="7408"/>
      <c r="I547" s="7408"/>
      <c r="J547" s="7434"/>
      <c r="K547" s="7445">
        <f>K546-G547</f>
        <v>39971573</v>
      </c>
    </row>
    <row r="548" spans="1:11">
      <c r="A548" s="9516"/>
      <c r="B548" s="7413"/>
      <c r="C548" s="477" t="s">
        <v>1243</v>
      </c>
      <c r="D548" s="7416" t="s">
        <v>200</v>
      </c>
      <c r="E548" s="7413"/>
      <c r="F548" s="7409"/>
      <c r="G548" s="7409"/>
      <c r="H548" s="7409"/>
      <c r="I548" s="7409"/>
      <c r="J548" s="7435"/>
      <c r="K548" s="7446"/>
    </row>
    <row r="549" spans="1:11">
      <c r="A549" s="554"/>
      <c r="B549" s="7411"/>
      <c r="C549" s="532"/>
      <c r="D549" s="576"/>
      <c r="E549" s="582"/>
      <c r="F549" s="577"/>
      <c r="G549" s="577"/>
      <c r="H549" s="600"/>
      <c r="I549" s="577"/>
      <c r="J549" s="604">
        <v>1500</v>
      </c>
      <c r="K549" s="7446">
        <f>K547+J549</f>
        <v>39973073</v>
      </c>
    </row>
    <row r="550" spans="1:11">
      <c r="A550" s="9515"/>
      <c r="B550" s="7412"/>
      <c r="C550" s="457" t="s">
        <v>781</v>
      </c>
      <c r="D550" s="7437" t="s">
        <v>943</v>
      </c>
      <c r="E550" s="459" t="s">
        <v>1231</v>
      </c>
      <c r="F550" s="7408"/>
      <c r="G550" s="7408">
        <v>144640</v>
      </c>
      <c r="H550" s="7408"/>
      <c r="I550" s="7408"/>
      <c r="J550" s="7434"/>
      <c r="K550" s="7445">
        <f>K549-G550</f>
        <v>39828433</v>
      </c>
    </row>
    <row r="551" spans="1:11">
      <c r="A551" s="9516"/>
      <c r="B551" s="7413"/>
      <c r="C551" s="461" t="s">
        <v>1181</v>
      </c>
      <c r="D551" s="7438" t="s">
        <v>598</v>
      </c>
      <c r="E551" s="7427"/>
      <c r="F551" s="7409"/>
      <c r="G551" s="7409"/>
      <c r="H551" s="7409"/>
      <c r="I551" s="7409"/>
      <c r="J551" s="7435"/>
      <c r="K551" s="7446"/>
    </row>
    <row r="552" spans="1:11">
      <c r="A552" s="554"/>
      <c r="B552" s="7411"/>
      <c r="C552" s="532"/>
      <c r="D552" s="576"/>
      <c r="E552" s="582"/>
      <c r="F552" s="577"/>
      <c r="G552" s="577"/>
      <c r="H552" s="600"/>
      <c r="I552" s="577"/>
      <c r="J552" s="604">
        <v>1500</v>
      </c>
      <c r="K552" s="7448">
        <f>K550+J552</f>
        <v>39829933</v>
      </c>
    </row>
    <row r="553" spans="1:11">
      <c r="A553" s="9515"/>
      <c r="B553" s="7412"/>
      <c r="C553" s="457" t="s">
        <v>781</v>
      </c>
      <c r="D553" s="7437" t="s">
        <v>1246</v>
      </c>
      <c r="E553" s="459" t="s">
        <v>1248</v>
      </c>
      <c r="F553" s="7408"/>
      <c r="G553" s="7408">
        <v>116140</v>
      </c>
      <c r="H553" s="7408"/>
      <c r="I553" s="7408"/>
      <c r="J553" s="7434"/>
      <c r="K553" s="7445">
        <f>K552-G553</f>
        <v>39713793</v>
      </c>
    </row>
    <row r="554" spans="1:11">
      <c r="A554" s="9516"/>
      <c r="B554" s="7413"/>
      <c r="C554" s="461" t="s">
        <v>1245</v>
      </c>
      <c r="D554" s="7438" t="s">
        <v>1247</v>
      </c>
      <c r="E554" s="7427"/>
      <c r="F554" s="7409"/>
      <c r="G554" s="7409"/>
      <c r="H554" s="7409"/>
      <c r="I554" s="7409"/>
      <c r="J554" s="7435"/>
      <c r="K554" s="7446"/>
    </row>
    <row r="555" spans="1:11">
      <c r="A555" s="554"/>
      <c r="B555" s="7412"/>
      <c r="C555" s="529"/>
      <c r="D555" s="602"/>
      <c r="E555" s="605"/>
      <c r="F555" s="577"/>
      <c r="G555" s="577"/>
      <c r="H555" s="600"/>
      <c r="I555" s="577"/>
      <c r="J555" s="585">
        <v>1500</v>
      </c>
      <c r="K555" s="7446">
        <f>K553+J555</f>
        <v>39715293</v>
      </c>
    </row>
    <row r="556" spans="1:11">
      <c r="A556" s="9515"/>
      <c r="B556" s="7412"/>
      <c r="C556" s="556" t="s">
        <v>781</v>
      </c>
      <c r="D556" s="7415" t="s">
        <v>2266</v>
      </c>
      <c r="E556" s="7451" t="s">
        <v>1322</v>
      </c>
      <c r="F556" s="7408"/>
      <c r="G556" s="7408">
        <v>18540</v>
      </c>
      <c r="H556" s="7408"/>
      <c r="I556" s="7408"/>
      <c r="J556" s="7434"/>
      <c r="K556" s="7445">
        <f>K555-G556</f>
        <v>39696753</v>
      </c>
    </row>
    <row r="557" spans="1:11">
      <c r="A557" s="9516"/>
      <c r="B557" s="7413"/>
      <c r="C557" s="555" t="s">
        <v>1306</v>
      </c>
      <c r="D557" s="7416" t="s">
        <v>1176</v>
      </c>
      <c r="E557" s="7413"/>
      <c r="F557" s="7409"/>
      <c r="G557" s="7409"/>
      <c r="H557" s="7409"/>
      <c r="I557" s="7409"/>
      <c r="J557" s="7435"/>
      <c r="K557" s="7446"/>
    </row>
    <row r="558" spans="1:11">
      <c r="A558" s="554"/>
      <c r="B558" s="7411"/>
      <c r="C558" s="529"/>
      <c r="D558" s="602"/>
      <c r="E558" s="605"/>
      <c r="F558" s="577"/>
      <c r="G558" s="577"/>
      <c r="H558" s="600"/>
      <c r="I558" s="577"/>
      <c r="J558" s="585">
        <v>1500</v>
      </c>
      <c r="K558" s="7446">
        <f>K556+J558</f>
        <v>39698253</v>
      </c>
    </row>
    <row r="559" spans="1:11">
      <c r="A559" s="9515"/>
      <c r="B559" s="7412"/>
      <c r="C559" s="556" t="s">
        <v>781</v>
      </c>
      <c r="D559" s="7415" t="s">
        <v>743</v>
      </c>
      <c r="E559" s="7412" t="s">
        <v>1177</v>
      </c>
      <c r="F559" s="7408"/>
      <c r="G559" s="7408">
        <v>15390</v>
      </c>
      <c r="H559" s="7408"/>
      <c r="I559" s="7408"/>
      <c r="J559" s="7434"/>
      <c r="K559" s="7445">
        <f>K558-G559</f>
        <v>39682863</v>
      </c>
    </row>
    <row r="560" spans="1:11">
      <c r="A560" s="9516"/>
      <c r="B560" s="7432"/>
      <c r="C560" s="555" t="s">
        <v>1175</v>
      </c>
      <c r="D560" s="7416" t="s">
        <v>1176</v>
      </c>
      <c r="E560" s="7413"/>
      <c r="F560" s="7409"/>
      <c r="G560" s="7409"/>
      <c r="H560" s="7409"/>
      <c r="I560" s="7409"/>
      <c r="J560" s="7435"/>
      <c r="K560" s="7446"/>
    </row>
    <row r="561" spans="1:11">
      <c r="A561" s="554"/>
      <c r="B561" s="7411"/>
      <c r="C561" s="529"/>
      <c r="D561" s="602"/>
      <c r="E561" s="605"/>
      <c r="F561" s="577"/>
      <c r="G561" s="577"/>
      <c r="H561" s="600"/>
      <c r="I561" s="577"/>
      <c r="J561" s="585">
        <v>1500</v>
      </c>
      <c r="K561" s="7448">
        <f>K559+J561</f>
        <v>39684363</v>
      </c>
    </row>
    <row r="562" spans="1:11">
      <c r="A562" s="557"/>
      <c r="B562" s="7412"/>
      <c r="C562" s="474" t="s">
        <v>1920</v>
      </c>
      <c r="D562" s="485" t="s">
        <v>1887</v>
      </c>
      <c r="E562" s="7412" t="s">
        <v>1888</v>
      </c>
      <c r="F562" s="7433"/>
      <c r="G562" s="7408">
        <v>148140</v>
      </c>
      <c r="H562" s="7408"/>
      <c r="I562" s="7408"/>
      <c r="J562" s="7434"/>
      <c r="K562" s="7445">
        <f>K561-G562</f>
        <v>39536223</v>
      </c>
    </row>
    <row r="563" spans="1:11">
      <c r="A563" s="557"/>
      <c r="B563" s="7413"/>
      <c r="C563" s="477" t="s">
        <v>1922</v>
      </c>
      <c r="D563" s="486" t="s">
        <v>1819</v>
      </c>
      <c r="E563" s="7413"/>
      <c r="F563" s="7409"/>
      <c r="G563" s="7409"/>
      <c r="H563" s="7409"/>
      <c r="I563" s="7409"/>
      <c r="J563" s="7435"/>
      <c r="K563" s="7446"/>
    </row>
    <row r="564" spans="1:11">
      <c r="A564" s="514"/>
      <c r="B564" s="7411"/>
      <c r="C564" s="891"/>
      <c r="D564" s="891"/>
      <c r="E564" s="891"/>
      <c r="F564" s="586"/>
      <c r="G564" s="588"/>
      <c r="H564" s="600"/>
      <c r="I564" s="577"/>
      <c r="J564" s="604">
        <v>1500</v>
      </c>
      <c r="K564" s="7446">
        <f>K562+J564</f>
        <v>39537723</v>
      </c>
    </row>
    <row r="565" spans="1:11">
      <c r="A565" s="557"/>
      <c r="B565" s="7412"/>
      <c r="C565" s="474" t="s">
        <v>1921</v>
      </c>
      <c r="D565" s="485" t="s">
        <v>1887</v>
      </c>
      <c r="E565" s="7412" t="s">
        <v>1888</v>
      </c>
      <c r="F565" s="7408"/>
      <c r="G565" s="7408">
        <v>37740</v>
      </c>
      <c r="H565" s="7441"/>
      <c r="I565" s="7408"/>
      <c r="J565" s="7434"/>
      <c r="K565" s="1368">
        <f>K564-G565</f>
        <v>39499983</v>
      </c>
    </row>
    <row r="566" spans="1:11">
      <c r="A566" s="557"/>
      <c r="B566" s="7413"/>
      <c r="C566" s="477" t="s">
        <v>1923</v>
      </c>
      <c r="D566" s="486" t="s">
        <v>1819</v>
      </c>
      <c r="E566" s="7413"/>
      <c r="F566" s="7409"/>
      <c r="G566" s="7409"/>
      <c r="H566" s="7442"/>
      <c r="I566" s="7409"/>
      <c r="J566" s="7435"/>
      <c r="K566" s="1368"/>
    </row>
    <row r="567" spans="1:11">
      <c r="A567" s="514"/>
      <c r="B567" s="7412"/>
      <c r="C567" s="529"/>
      <c r="D567" s="602"/>
      <c r="E567" s="605"/>
      <c r="F567" s="577"/>
      <c r="G567" s="577"/>
      <c r="H567" s="600"/>
      <c r="I567" s="577"/>
      <c r="J567" s="604">
        <v>1500</v>
      </c>
      <c r="K567" s="1250">
        <f>K565+J567</f>
        <v>39501483</v>
      </c>
    </row>
    <row r="568" spans="1:11">
      <c r="A568" s="557"/>
      <c r="B568" s="7412"/>
      <c r="C568" s="457" t="s">
        <v>781</v>
      </c>
      <c r="D568" s="7415" t="s">
        <v>1959</v>
      </c>
      <c r="E568" s="1136" t="s">
        <v>1961</v>
      </c>
      <c r="F568" s="7408"/>
      <c r="G568" s="7408">
        <v>88140</v>
      </c>
      <c r="H568" s="537"/>
      <c r="I568" s="7408"/>
      <c r="J568" s="595"/>
      <c r="K568" s="1368">
        <f>K567-G568</f>
        <v>39413343</v>
      </c>
    </row>
    <row r="569" spans="1:11">
      <c r="A569" s="557"/>
      <c r="B569" s="7413"/>
      <c r="C569" s="461" t="s">
        <v>2257</v>
      </c>
      <c r="D569" s="7416" t="s">
        <v>1960</v>
      </c>
      <c r="E569" s="7426"/>
      <c r="F569" s="7409"/>
      <c r="G569" s="7409"/>
      <c r="H569" s="515"/>
      <c r="I569" s="7409"/>
      <c r="J569" s="595"/>
      <c r="K569" s="1368"/>
    </row>
    <row r="570" spans="1:11">
      <c r="A570" s="514"/>
      <c r="B570" s="7432"/>
      <c r="C570" s="532"/>
      <c r="D570" s="576"/>
      <c r="E570" s="582"/>
      <c r="F570" s="577"/>
      <c r="G570" s="577"/>
      <c r="H570" s="600"/>
      <c r="I570" s="577"/>
      <c r="J570" s="585">
        <v>1500</v>
      </c>
      <c r="K570" s="1250">
        <f>K568+J570</f>
        <v>39414843</v>
      </c>
    </row>
    <row r="571" spans="1:11">
      <c r="A571" s="557"/>
      <c r="B571" s="7412"/>
      <c r="C571" s="457" t="s">
        <v>781</v>
      </c>
      <c r="D571" s="7415" t="s">
        <v>1959</v>
      </c>
      <c r="E571" s="1136" t="s">
        <v>1961</v>
      </c>
      <c r="F571" s="7408"/>
      <c r="G571" s="7408">
        <v>10390</v>
      </c>
      <c r="H571" s="537"/>
      <c r="I571" s="7408"/>
      <c r="J571" s="595"/>
      <c r="K571" s="1368">
        <f>K570-G571</f>
        <v>39404453</v>
      </c>
    </row>
    <row r="572" spans="1:11">
      <c r="A572" s="557"/>
      <c r="B572" s="7413"/>
      <c r="C572" s="461" t="s">
        <v>2258</v>
      </c>
      <c r="D572" s="7416" t="s">
        <v>1960</v>
      </c>
      <c r="E572" s="7426"/>
      <c r="F572" s="7409"/>
      <c r="G572" s="7409"/>
      <c r="H572" s="515"/>
      <c r="I572" s="7409"/>
      <c r="J572" s="595"/>
      <c r="K572" s="1368"/>
    </row>
    <row r="573" spans="1:11">
      <c r="A573" s="514"/>
      <c r="B573" s="7432"/>
      <c r="C573" s="532"/>
      <c r="D573" s="576"/>
      <c r="E573" s="582"/>
      <c r="F573" s="577"/>
      <c r="G573" s="577"/>
      <c r="H573" s="600"/>
      <c r="I573" s="577"/>
      <c r="J573" s="585">
        <v>1500</v>
      </c>
      <c r="K573" s="1250">
        <f>K571+J573</f>
        <v>39405953</v>
      </c>
    </row>
    <row r="574" spans="1:11">
      <c r="A574" s="557"/>
      <c r="B574" s="7412"/>
      <c r="C574" s="545" t="s">
        <v>781</v>
      </c>
      <c r="D574" s="7415" t="s">
        <v>113</v>
      </c>
      <c r="E574" s="7412" t="s">
        <v>114</v>
      </c>
      <c r="F574" s="7408"/>
      <c r="G574" s="7408"/>
      <c r="H574" s="7408"/>
      <c r="I574" s="7408">
        <v>82640</v>
      </c>
      <c r="J574" s="7434"/>
      <c r="K574" s="1368">
        <f>K573-I574</f>
        <v>39323313</v>
      </c>
    </row>
    <row r="575" spans="1:11">
      <c r="A575" s="557"/>
      <c r="B575" s="7413"/>
      <c r="C575" s="538" t="s">
        <v>1420</v>
      </c>
      <c r="D575" s="7416" t="s">
        <v>46</v>
      </c>
      <c r="E575" s="7413"/>
      <c r="F575" s="7409"/>
      <c r="G575" s="7409"/>
      <c r="H575" s="7409"/>
      <c r="I575" s="7409"/>
      <c r="J575" s="7435"/>
      <c r="K575" s="1368"/>
    </row>
    <row r="576" spans="1:11">
      <c r="A576" s="514"/>
      <c r="B576" s="7432"/>
      <c r="C576" s="529"/>
      <c r="D576" s="602"/>
      <c r="E576" s="605"/>
      <c r="F576" s="577"/>
      <c r="G576" s="577"/>
      <c r="H576" s="600"/>
      <c r="I576" s="577"/>
      <c r="J576" s="585">
        <v>1500</v>
      </c>
      <c r="K576" s="1250">
        <f>K574+J576</f>
        <v>39324813</v>
      </c>
    </row>
    <row r="577" spans="1:11">
      <c r="A577" s="557"/>
      <c r="B577" s="7575"/>
      <c r="C577" s="545" t="s">
        <v>781</v>
      </c>
      <c r="D577" s="7572" t="s">
        <v>2174</v>
      </c>
      <c r="E577" s="974" t="s">
        <v>2175</v>
      </c>
      <c r="F577" s="7568"/>
      <c r="G577" s="7568">
        <v>81340</v>
      </c>
      <c r="H577" s="7568"/>
      <c r="I577" s="7568"/>
      <c r="J577" s="7576"/>
      <c r="K577" s="1368">
        <f>K576-G577</f>
        <v>39243473</v>
      </c>
    </row>
    <row r="578" spans="1:11">
      <c r="A578" s="557"/>
      <c r="B578" s="7575"/>
      <c r="C578" s="538" t="s">
        <v>2470</v>
      </c>
      <c r="D578" s="7573" t="s">
        <v>1819</v>
      </c>
      <c r="E578" s="7571"/>
      <c r="F578" s="7569"/>
      <c r="G578" s="7569"/>
      <c r="H578" s="7569"/>
      <c r="I578" s="7569"/>
      <c r="J578" s="7577"/>
      <c r="K578" s="1368"/>
    </row>
    <row r="579" spans="1:11">
      <c r="A579" s="557"/>
      <c r="B579" s="7575"/>
      <c r="C579" s="529"/>
      <c r="D579" s="602"/>
      <c r="E579" s="605"/>
      <c r="F579" s="577"/>
      <c r="G579" s="577"/>
      <c r="H579" s="600"/>
      <c r="I579" s="577"/>
      <c r="J579" s="585">
        <v>1500</v>
      </c>
      <c r="K579" s="1250">
        <f>K577+J579</f>
        <v>39244973</v>
      </c>
    </row>
    <row r="580" spans="1:11">
      <c r="A580" s="557"/>
      <c r="B580" s="7412"/>
      <c r="C580" s="545" t="s">
        <v>781</v>
      </c>
      <c r="D580" s="7572" t="s">
        <v>2174</v>
      </c>
      <c r="E580" s="974" t="s">
        <v>2175</v>
      </c>
      <c r="F580" s="7568"/>
      <c r="G580" s="7568">
        <v>39540</v>
      </c>
      <c r="H580" s="7568"/>
      <c r="I580" s="7568"/>
      <c r="J580" s="7576"/>
      <c r="K580" s="1368">
        <f>K579-G580</f>
        <v>39205433</v>
      </c>
    </row>
    <row r="581" spans="1:11">
      <c r="A581" s="557"/>
      <c r="B581" s="7413"/>
      <c r="C581" s="538" t="s">
        <v>2530</v>
      </c>
      <c r="D581" s="7573" t="s">
        <v>1819</v>
      </c>
      <c r="E581" s="7571"/>
      <c r="F581" s="7569"/>
      <c r="G581" s="7569"/>
      <c r="H581" s="7569"/>
      <c r="I581" s="7569"/>
      <c r="J581" s="7577"/>
      <c r="K581" s="1368"/>
    </row>
    <row r="582" spans="1:11">
      <c r="A582" s="514"/>
      <c r="B582" s="7432"/>
      <c r="C582" s="529"/>
      <c r="D582" s="602"/>
      <c r="E582" s="605"/>
      <c r="F582" s="577"/>
      <c r="G582" s="577"/>
      <c r="H582" s="600"/>
      <c r="I582" s="577"/>
      <c r="J582" s="585">
        <v>1500</v>
      </c>
      <c r="K582" s="1250">
        <f>K580+J582</f>
        <v>39206933</v>
      </c>
    </row>
    <row r="583" spans="1:11">
      <c r="A583" s="557"/>
      <c r="B583" s="7412"/>
      <c r="C583" s="556" t="s">
        <v>1710</v>
      </c>
      <c r="D583" s="7572" t="s">
        <v>2523</v>
      </c>
      <c r="E583" s="7570" t="s">
        <v>2522</v>
      </c>
      <c r="F583" s="7568"/>
      <c r="G583" s="7568">
        <v>60390</v>
      </c>
      <c r="H583" s="7568"/>
      <c r="I583" s="7568"/>
      <c r="J583" s="7576"/>
      <c r="K583" s="1368">
        <f>K582-G583</f>
        <v>39146543</v>
      </c>
    </row>
    <row r="584" spans="1:11">
      <c r="A584" s="557"/>
      <c r="B584" s="7413"/>
      <c r="C584" s="555" t="s">
        <v>2527</v>
      </c>
      <c r="D584" s="7573" t="s">
        <v>2521</v>
      </c>
      <c r="E584" s="7571"/>
      <c r="F584" s="7569"/>
      <c r="G584" s="7569"/>
      <c r="H584" s="7569"/>
      <c r="I584" s="7569"/>
      <c r="J584" s="7577"/>
      <c r="K584" s="1368"/>
    </row>
    <row r="585" spans="1:11">
      <c r="A585" s="514"/>
      <c r="B585" s="7411"/>
      <c r="C585" s="532"/>
      <c r="D585" s="576"/>
      <c r="E585" s="582"/>
      <c r="F585" s="577"/>
      <c r="G585" s="577"/>
      <c r="H585" s="600"/>
      <c r="I585" s="577"/>
      <c r="J585" s="604">
        <v>1500</v>
      </c>
      <c r="K585" s="1250">
        <f>K583+J585</f>
        <v>39148043</v>
      </c>
    </row>
    <row r="586" spans="1:11">
      <c r="A586" s="557"/>
      <c r="B586" s="7432"/>
      <c r="C586" s="556" t="s">
        <v>781</v>
      </c>
      <c r="D586" s="7572" t="s">
        <v>2472</v>
      </c>
      <c r="E586" s="1136" t="s">
        <v>2475</v>
      </c>
      <c r="F586" s="7568"/>
      <c r="G586" s="7568">
        <v>84390</v>
      </c>
      <c r="H586" s="537"/>
      <c r="I586" s="7568"/>
      <c r="J586" s="595"/>
      <c r="K586" s="1368">
        <f>K585-G586</f>
        <v>39063653</v>
      </c>
    </row>
    <row r="587" spans="1:11">
      <c r="A587" s="557"/>
      <c r="B587" s="7432"/>
      <c r="C587" s="555" t="s">
        <v>2471</v>
      </c>
      <c r="D587" s="7573" t="s">
        <v>2476</v>
      </c>
      <c r="E587" s="7574"/>
      <c r="F587" s="7569"/>
      <c r="G587" s="7569"/>
      <c r="H587" s="515"/>
      <c r="I587" s="7569"/>
      <c r="J587" s="595"/>
      <c r="K587" s="1368"/>
    </row>
    <row r="588" spans="1:11">
      <c r="A588" s="514"/>
      <c r="B588" s="7411"/>
      <c r="C588" s="532"/>
      <c r="D588" s="576"/>
      <c r="E588" s="582"/>
      <c r="F588" s="577"/>
      <c r="G588" s="577"/>
      <c r="H588" s="600"/>
      <c r="I588" s="577"/>
      <c r="J588" s="585">
        <v>1500</v>
      </c>
      <c r="K588" s="1250">
        <f>K586+J588</f>
        <v>39065153</v>
      </c>
    </row>
    <row r="589" spans="1:11">
      <c r="A589" s="557"/>
      <c r="B589" s="7432"/>
      <c r="C589" s="545" t="s">
        <v>2526</v>
      </c>
      <c r="D589" s="518" t="s">
        <v>2302</v>
      </c>
      <c r="E589" s="7570"/>
      <c r="F589" s="7568"/>
      <c r="G589" s="7568"/>
      <c r="H589" s="537"/>
      <c r="I589" s="1975">
        <v>52500</v>
      </c>
      <c r="J589" s="464"/>
      <c r="K589" s="7447">
        <f>K588-I589</f>
        <v>39012653</v>
      </c>
    </row>
    <row r="590" spans="1:11">
      <c r="A590" s="557"/>
      <c r="B590" s="7432"/>
      <c r="C590" s="553" t="s">
        <v>2304</v>
      </c>
      <c r="D590" s="519"/>
      <c r="E590" s="7571"/>
      <c r="F590" s="7569"/>
      <c r="G590" s="7569"/>
      <c r="H590" s="515"/>
      <c r="I590" s="1976"/>
      <c r="J590" s="559"/>
      <c r="K590" s="1368"/>
    </row>
    <row r="591" spans="1:11">
      <c r="A591" s="514"/>
      <c r="B591" s="7411"/>
      <c r="C591" s="532"/>
      <c r="D591" s="576"/>
      <c r="E591" s="582"/>
      <c r="F591" s="577"/>
      <c r="G591" s="577"/>
      <c r="H591" s="600"/>
      <c r="I591" s="577"/>
      <c r="J591" s="585">
        <v>1800</v>
      </c>
      <c r="K591" s="1250">
        <f>K589+J591</f>
        <v>39014453</v>
      </c>
    </row>
    <row r="592" spans="1:11">
      <c r="A592" s="557"/>
      <c r="B592" s="7412"/>
      <c r="C592" s="474" t="s">
        <v>815</v>
      </c>
      <c r="D592" s="485" t="s">
        <v>1852</v>
      </c>
      <c r="E592" s="7570"/>
      <c r="F592" s="7568"/>
      <c r="G592" s="7568"/>
      <c r="H592" s="7578"/>
      <c r="I592" s="7568">
        <v>2936281</v>
      </c>
      <c r="J592" s="7576"/>
      <c r="K592" s="1368">
        <f>K591-I592</f>
        <v>36078172</v>
      </c>
    </row>
    <row r="593" spans="1:11">
      <c r="A593" s="557"/>
      <c r="B593" s="7412"/>
      <c r="C593" s="461" t="s">
        <v>1851</v>
      </c>
      <c r="D593" s="486"/>
      <c r="E593" s="7571"/>
      <c r="F593" s="7569"/>
      <c r="G593" s="7569"/>
      <c r="H593" s="7579"/>
      <c r="I593" s="7569"/>
      <c r="J593" s="7577"/>
      <c r="K593" s="1368"/>
    </row>
    <row r="594" spans="1:11">
      <c r="A594" s="514"/>
      <c r="B594" s="7412"/>
      <c r="C594" s="532"/>
      <c r="D594" s="602"/>
      <c r="E594" s="605"/>
      <c r="F594" s="577"/>
      <c r="G594" s="577"/>
      <c r="H594" s="600"/>
      <c r="I594" s="577"/>
      <c r="J594" s="604">
        <v>1800</v>
      </c>
      <c r="K594" s="1250">
        <f>K592+J594</f>
        <v>36079972</v>
      </c>
    </row>
    <row r="595" spans="1:11">
      <c r="A595" s="557"/>
      <c r="B595" s="7412"/>
      <c r="C595" s="474" t="s">
        <v>815</v>
      </c>
      <c r="D595" s="485" t="s">
        <v>1852</v>
      </c>
      <c r="E595" s="7570"/>
      <c r="F595" s="7568"/>
      <c r="G595" s="7568"/>
      <c r="H595" s="7578"/>
      <c r="I595" s="7568">
        <v>940450</v>
      </c>
      <c r="J595" s="7576"/>
      <c r="K595" s="1368">
        <f>K594-I595</f>
        <v>35139522</v>
      </c>
    </row>
    <row r="596" spans="1:11">
      <c r="A596" s="557"/>
      <c r="B596" s="7413"/>
      <c r="C596" s="461" t="s">
        <v>1854</v>
      </c>
      <c r="D596" s="486"/>
      <c r="E596" s="7571"/>
      <c r="F596" s="7569"/>
      <c r="G596" s="7569"/>
      <c r="H596" s="7579"/>
      <c r="I596" s="7569"/>
      <c r="J596" s="7577"/>
      <c r="K596" s="1368"/>
    </row>
    <row r="597" spans="1:11">
      <c r="A597" s="514"/>
      <c r="B597" s="7432"/>
      <c r="C597" s="532"/>
      <c r="D597" s="602"/>
      <c r="E597" s="605"/>
      <c r="F597" s="577"/>
      <c r="G597" s="577"/>
      <c r="H597" s="600"/>
      <c r="I597" s="577"/>
      <c r="J597" s="604">
        <v>1800</v>
      </c>
      <c r="K597" s="1250">
        <f>K595+J597</f>
        <v>35141322</v>
      </c>
    </row>
    <row r="598" spans="1:11">
      <c r="A598" s="557"/>
      <c r="B598" s="7412"/>
      <c r="C598" s="474" t="s">
        <v>815</v>
      </c>
      <c r="D598" s="485" t="s">
        <v>1852</v>
      </c>
      <c r="E598" s="7570"/>
      <c r="F598" s="7568"/>
      <c r="G598" s="7568"/>
      <c r="H598" s="7578"/>
      <c r="I598" s="7568">
        <v>4560325</v>
      </c>
      <c r="J598" s="7576"/>
      <c r="K598" s="1368">
        <f>K597-I598</f>
        <v>30580997</v>
      </c>
    </row>
    <row r="599" spans="1:11">
      <c r="A599" s="557"/>
      <c r="B599" s="7413"/>
      <c r="C599" s="461" t="s">
        <v>1855</v>
      </c>
      <c r="D599" s="486"/>
      <c r="E599" s="7571"/>
      <c r="F599" s="7569"/>
      <c r="G599" s="7569"/>
      <c r="H599" s="7579"/>
      <c r="I599" s="7569"/>
      <c r="J599" s="7577"/>
      <c r="K599" s="1368"/>
    </row>
    <row r="600" spans="1:11">
      <c r="A600" s="514"/>
      <c r="B600" s="7432"/>
      <c r="C600" s="532"/>
      <c r="D600" s="602"/>
      <c r="E600" s="605"/>
      <c r="F600" s="577"/>
      <c r="G600" s="577"/>
      <c r="H600" s="600"/>
      <c r="I600" s="577"/>
      <c r="J600" s="604">
        <v>1800</v>
      </c>
      <c r="K600" s="1250">
        <f>K598+J600</f>
        <v>30582797</v>
      </c>
    </row>
    <row r="601" spans="1:11">
      <c r="A601" s="557"/>
      <c r="B601" s="7412"/>
      <c r="C601" s="474" t="s">
        <v>815</v>
      </c>
      <c r="D601" s="485" t="s">
        <v>1852</v>
      </c>
      <c r="E601" s="7570"/>
      <c r="F601" s="7568"/>
      <c r="G601" s="7568"/>
      <c r="H601" s="7578"/>
      <c r="I601" s="7568">
        <v>284400</v>
      </c>
      <c r="J601" s="7576"/>
      <c r="K601" s="1368">
        <f>K600-I601</f>
        <v>30298397</v>
      </c>
    </row>
    <row r="602" spans="1:11">
      <c r="A602" s="557"/>
      <c r="B602" s="7413"/>
      <c r="C602" s="461" t="s">
        <v>1856</v>
      </c>
      <c r="D602" s="486"/>
      <c r="E602" s="7571"/>
      <c r="F602" s="7569"/>
      <c r="G602" s="7569"/>
      <c r="H602" s="7579"/>
      <c r="I602" s="7569"/>
      <c r="J602" s="7577"/>
      <c r="K602" s="1368"/>
    </row>
    <row r="603" spans="1:11">
      <c r="A603" s="2497"/>
      <c r="B603" s="7411"/>
      <c r="C603" s="532"/>
      <c r="D603" s="602"/>
      <c r="E603" s="605"/>
      <c r="F603" s="577"/>
      <c r="G603" s="577"/>
      <c r="H603" s="600"/>
      <c r="I603" s="577"/>
      <c r="J603" s="604">
        <v>1800</v>
      </c>
      <c r="K603" s="1250">
        <f>K601+J603</f>
        <v>30300197</v>
      </c>
    </row>
    <row r="604" spans="1:11">
      <c r="A604" s="557"/>
      <c r="B604" s="7432"/>
      <c r="C604" s="474" t="s">
        <v>815</v>
      </c>
      <c r="D604" s="485" t="s">
        <v>1852</v>
      </c>
      <c r="E604" s="7570"/>
      <c r="F604" s="7568"/>
      <c r="G604" s="7568"/>
      <c r="H604" s="7578"/>
      <c r="I604" s="7568">
        <v>710050</v>
      </c>
      <c r="J604" s="7576"/>
      <c r="K604" s="1368">
        <f>K603-I604</f>
        <v>29590147</v>
      </c>
    </row>
    <row r="605" spans="1:11">
      <c r="A605" s="557"/>
      <c r="B605" s="7432"/>
      <c r="C605" s="461" t="s">
        <v>1857</v>
      </c>
      <c r="D605" s="486"/>
      <c r="E605" s="7571"/>
      <c r="F605" s="7569"/>
      <c r="G605" s="7569"/>
      <c r="H605" s="7579"/>
      <c r="I605" s="7569"/>
      <c r="J605" s="7577"/>
      <c r="K605" s="1368"/>
    </row>
    <row r="606" spans="1:11">
      <c r="A606" s="2497"/>
      <c r="B606" s="7411"/>
      <c r="C606" s="532"/>
      <c r="D606" s="602"/>
      <c r="E606" s="605"/>
      <c r="F606" s="577"/>
      <c r="G606" s="577"/>
      <c r="H606" s="600"/>
      <c r="I606" s="577"/>
      <c r="J606" s="604">
        <v>1800</v>
      </c>
      <c r="K606" s="1250">
        <f>K604+J606</f>
        <v>29591947</v>
      </c>
    </row>
    <row r="607" spans="1:11">
      <c r="A607" s="557"/>
      <c r="B607" s="7432"/>
      <c r="C607" s="474" t="s">
        <v>815</v>
      </c>
      <c r="D607" s="485" t="s">
        <v>1852</v>
      </c>
      <c r="E607" s="7570"/>
      <c r="F607" s="7568"/>
      <c r="G607" s="7568"/>
      <c r="H607" s="7578"/>
      <c r="I607" s="7568">
        <v>2042151</v>
      </c>
      <c r="J607" s="7576"/>
      <c r="K607" s="1368">
        <f>K606-I607</f>
        <v>27549796</v>
      </c>
    </row>
    <row r="608" spans="1:11">
      <c r="A608" s="557"/>
      <c r="B608" s="7432"/>
      <c r="C608" s="461" t="s">
        <v>1853</v>
      </c>
      <c r="D608" s="486"/>
      <c r="E608" s="7571"/>
      <c r="F608" s="7569"/>
      <c r="G608" s="7569"/>
      <c r="H608" s="7579"/>
      <c r="I608" s="7569"/>
      <c r="J608" s="7577"/>
      <c r="K608" s="1368"/>
    </row>
    <row r="609" spans="1:11">
      <c r="A609" s="2497"/>
      <c r="B609" s="7411"/>
      <c r="C609" s="532"/>
      <c r="D609" s="602"/>
      <c r="E609" s="605"/>
      <c r="F609" s="577"/>
      <c r="G609" s="577"/>
      <c r="H609" s="600"/>
      <c r="I609" s="577"/>
      <c r="J609" s="604">
        <v>1800</v>
      </c>
      <c r="K609" s="1250">
        <f>K607+J609</f>
        <v>27551596</v>
      </c>
    </row>
    <row r="610" spans="1:11">
      <c r="A610" s="557"/>
      <c r="B610" s="7432"/>
      <c r="C610" s="556" t="s">
        <v>869</v>
      </c>
      <c r="D610" s="7572" t="s">
        <v>1845</v>
      </c>
      <c r="E610" s="1136"/>
      <c r="F610" s="7568"/>
      <c r="G610" s="7568"/>
      <c r="H610" s="537"/>
      <c r="I610" s="7568">
        <v>59727</v>
      </c>
      <c r="J610" s="595"/>
      <c r="K610" s="1368">
        <f>K609-I610</f>
        <v>27491869</v>
      </c>
    </row>
    <row r="611" spans="1:11">
      <c r="A611" s="557"/>
      <c r="B611" s="7432"/>
      <c r="C611" s="555" t="s">
        <v>1872</v>
      </c>
      <c r="D611" s="7573"/>
      <c r="E611" s="7574"/>
      <c r="F611" s="7569"/>
      <c r="G611" s="7569"/>
      <c r="H611" s="515"/>
      <c r="I611" s="7569"/>
      <c r="J611" s="559"/>
      <c r="K611" s="1368"/>
    </row>
    <row r="612" spans="1:11">
      <c r="A612" s="2497"/>
      <c r="B612" s="7411"/>
      <c r="C612" s="532"/>
      <c r="D612" s="576"/>
      <c r="E612" s="582"/>
      <c r="F612" s="577"/>
      <c r="G612" s="577"/>
      <c r="H612" s="600"/>
      <c r="I612" s="577"/>
      <c r="J612" s="585">
        <v>1650</v>
      </c>
      <c r="K612" s="1250">
        <f>K610+J612</f>
        <v>27493519</v>
      </c>
    </row>
    <row r="613" spans="1:11">
      <c r="A613" s="557"/>
      <c r="B613" s="7432"/>
      <c r="C613" s="556" t="s">
        <v>869</v>
      </c>
      <c r="D613" s="7572" t="s">
        <v>1845</v>
      </c>
      <c r="E613" s="1136"/>
      <c r="F613" s="7568"/>
      <c r="G613" s="7568"/>
      <c r="H613" s="537"/>
      <c r="I613" s="7568">
        <v>92467</v>
      </c>
      <c r="J613" s="595"/>
      <c r="K613" s="1368">
        <f>K612-I613</f>
        <v>27401052</v>
      </c>
    </row>
    <row r="614" spans="1:11">
      <c r="A614" s="557"/>
      <c r="B614" s="7432"/>
      <c r="C614" s="555" t="s">
        <v>2311</v>
      </c>
      <c r="D614" s="7573"/>
      <c r="E614" s="7574"/>
      <c r="F614" s="7569"/>
      <c r="G614" s="7569"/>
      <c r="H614" s="515"/>
      <c r="I614" s="7569"/>
      <c r="J614" s="559"/>
      <c r="K614" s="1368"/>
    </row>
    <row r="615" spans="1:11">
      <c r="A615" s="2497"/>
      <c r="B615" s="7411"/>
      <c r="C615" s="532"/>
      <c r="D615" s="576"/>
      <c r="E615" s="582"/>
      <c r="F615" s="577"/>
      <c r="G615" s="577"/>
      <c r="H615" s="600"/>
      <c r="I615" s="577"/>
      <c r="J615" s="585">
        <v>1650</v>
      </c>
      <c r="K615" s="1250">
        <f>K613+J615</f>
        <v>27402702</v>
      </c>
    </row>
    <row r="616" spans="1:11">
      <c r="A616" s="557"/>
      <c r="B616" s="7591" t="s">
        <v>2550</v>
      </c>
      <c r="C616" s="556" t="s">
        <v>1710</v>
      </c>
      <c r="D616" s="7585" t="s">
        <v>2495</v>
      </c>
      <c r="E616" s="1136"/>
      <c r="F616" s="7580"/>
      <c r="G616" s="7587"/>
      <c r="H616" s="7580"/>
      <c r="I616" s="7580">
        <v>88140</v>
      </c>
      <c r="J616" s="7592"/>
      <c r="K616" s="1368">
        <f>K615-I616</f>
        <v>27314562</v>
      </c>
    </row>
    <row r="617" spans="1:11">
      <c r="A617" s="557"/>
      <c r="B617" s="7591"/>
      <c r="C617" s="555" t="s">
        <v>2519</v>
      </c>
      <c r="D617" s="7586"/>
      <c r="E617" s="7589"/>
      <c r="F617" s="7581"/>
      <c r="G617" s="7588"/>
      <c r="H617" s="7581"/>
      <c r="I617" s="7581"/>
      <c r="J617" s="7593"/>
      <c r="K617" s="1368"/>
    </row>
    <row r="618" spans="1:11">
      <c r="A618" s="2497"/>
      <c r="B618" s="7582"/>
      <c r="C618" s="532"/>
      <c r="D618" s="576"/>
      <c r="E618" s="582"/>
      <c r="F618" s="577"/>
      <c r="G618" s="577"/>
      <c r="H618" s="600"/>
      <c r="I618" s="577"/>
      <c r="J618" s="604">
        <v>1500</v>
      </c>
      <c r="K618" s="1250">
        <f>K616+J618</f>
        <v>27316062</v>
      </c>
    </row>
    <row r="619" spans="1:11">
      <c r="A619" s="557"/>
      <c r="B619" s="7591"/>
      <c r="C619" s="556" t="s">
        <v>1710</v>
      </c>
      <c r="D619" s="7585" t="s">
        <v>2495</v>
      </c>
      <c r="E619" s="1136"/>
      <c r="F619" s="7580"/>
      <c r="G619" s="7587"/>
      <c r="H619" s="7580"/>
      <c r="I619" s="7580">
        <v>88140</v>
      </c>
      <c r="J619" s="7592"/>
      <c r="K619" s="1368">
        <f>K618-I619</f>
        <v>27227922</v>
      </c>
    </row>
    <row r="620" spans="1:11">
      <c r="A620" s="557"/>
      <c r="B620" s="7591"/>
      <c r="C620" s="555" t="s">
        <v>2520</v>
      </c>
      <c r="D620" s="7586"/>
      <c r="E620" s="7589"/>
      <c r="F620" s="7581"/>
      <c r="G620" s="7588"/>
      <c r="H620" s="7581"/>
      <c r="I620" s="7581"/>
      <c r="J620" s="7593"/>
      <c r="K620" s="1368"/>
    </row>
    <row r="621" spans="1:11">
      <c r="A621" s="514"/>
      <c r="B621" s="7582"/>
      <c r="C621" s="532"/>
      <c r="D621" s="576"/>
      <c r="E621" s="582"/>
      <c r="F621" s="577"/>
      <c r="G621" s="577"/>
      <c r="H621" s="600"/>
      <c r="I621" s="577"/>
      <c r="J621" s="604">
        <v>1500</v>
      </c>
      <c r="K621" s="1250">
        <f>K619+J621</f>
        <v>27229422</v>
      </c>
    </row>
    <row r="622" spans="1:11">
      <c r="A622" s="557"/>
      <c r="B622" s="7432"/>
      <c r="C622" s="556" t="s">
        <v>880</v>
      </c>
      <c r="D622" s="7585" t="s">
        <v>1312</v>
      </c>
      <c r="E622" s="7583" t="s">
        <v>1326</v>
      </c>
      <c r="F622" s="7580"/>
      <c r="G622" s="7587">
        <v>1002500</v>
      </c>
      <c r="H622" s="534"/>
      <c r="I622" s="7580"/>
      <c r="J622" s="595"/>
      <c r="K622" s="1368">
        <f>K621-G622</f>
        <v>26226922</v>
      </c>
    </row>
    <row r="623" spans="1:11">
      <c r="A623" s="557"/>
      <c r="B623" s="7432"/>
      <c r="C623" s="555" t="s">
        <v>1311</v>
      </c>
      <c r="D623" s="7586" t="s">
        <v>1313</v>
      </c>
      <c r="E623" s="7584"/>
      <c r="F623" s="7581"/>
      <c r="G623" s="7588"/>
      <c r="H623" s="515"/>
      <c r="I623" s="7581"/>
      <c r="J623" s="559"/>
      <c r="K623" s="1368"/>
    </row>
    <row r="624" spans="1:11">
      <c r="A624" s="514"/>
      <c r="B624" s="7411"/>
      <c r="C624" s="532"/>
      <c r="D624" s="576"/>
      <c r="E624" s="584"/>
      <c r="F624" s="600"/>
      <c r="G624" s="600"/>
      <c r="H624" s="600"/>
      <c r="I624" s="600"/>
      <c r="J624" s="604">
        <v>1800</v>
      </c>
      <c r="K624" s="1250">
        <f>K622+J624</f>
        <v>26228722</v>
      </c>
    </row>
    <row r="625" spans="1:11">
      <c r="A625" s="557"/>
      <c r="B625" s="7432"/>
      <c r="C625" s="545" t="s">
        <v>2551</v>
      </c>
      <c r="D625" s="7590" t="s">
        <v>1745</v>
      </c>
      <c r="E625" s="974" t="s">
        <v>1746</v>
      </c>
      <c r="F625" s="7580"/>
      <c r="G625" s="7580">
        <v>1002500</v>
      </c>
      <c r="H625" s="537"/>
      <c r="I625" s="9492"/>
      <c r="J625" s="595"/>
      <c r="K625" s="1368">
        <f>K624-G625</f>
        <v>25226222</v>
      </c>
    </row>
    <row r="626" spans="1:11">
      <c r="A626" s="557"/>
      <c r="B626" s="7432"/>
      <c r="C626" s="538" t="s">
        <v>1501</v>
      </c>
      <c r="D626" s="7586" t="s">
        <v>38</v>
      </c>
      <c r="E626" s="7584"/>
      <c r="F626" s="7581"/>
      <c r="G626" s="7581"/>
      <c r="H626" s="515"/>
      <c r="I626" s="9493"/>
      <c r="J626" s="559"/>
      <c r="K626" s="1368"/>
    </row>
    <row r="627" spans="1:11">
      <c r="A627" s="514"/>
      <c r="B627" s="7411"/>
      <c r="C627" s="532"/>
      <c r="D627" s="576"/>
      <c r="E627" s="582"/>
      <c r="F627" s="577"/>
      <c r="G627" s="577"/>
      <c r="H627" s="600"/>
      <c r="I627" s="577"/>
      <c r="J627" s="604">
        <v>1800</v>
      </c>
      <c r="K627" s="1250">
        <f>K625+J627</f>
        <v>25228022</v>
      </c>
    </row>
    <row r="628" spans="1:11">
      <c r="A628" s="557"/>
      <c r="B628" s="7432"/>
      <c r="C628" s="556" t="s">
        <v>781</v>
      </c>
      <c r="D628" s="485" t="s">
        <v>2445</v>
      </c>
      <c r="E628" s="7583"/>
      <c r="F628" s="9492"/>
      <c r="G628" s="9492"/>
      <c r="H628" s="9492"/>
      <c r="I628" s="9492">
        <v>15140</v>
      </c>
      <c r="J628" s="7592"/>
      <c r="K628" s="1368">
        <f>K627-I628</f>
        <v>25212882</v>
      </c>
    </row>
    <row r="629" spans="1:11">
      <c r="A629" s="557"/>
      <c r="B629" s="7432"/>
      <c r="C629" s="555" t="s">
        <v>2443</v>
      </c>
      <c r="D629" s="486"/>
      <c r="E629" s="7584"/>
      <c r="F629" s="9493"/>
      <c r="G629" s="9493"/>
      <c r="H629" s="9493"/>
      <c r="I629" s="9493"/>
      <c r="J629" s="7593"/>
      <c r="K629" s="1368"/>
    </row>
    <row r="630" spans="1:11">
      <c r="A630" s="514"/>
      <c r="B630" s="7411"/>
      <c r="C630" s="532"/>
      <c r="D630" s="576"/>
      <c r="E630" s="582"/>
      <c r="F630" s="577"/>
      <c r="G630" s="577"/>
      <c r="H630" s="600"/>
      <c r="I630" s="577"/>
      <c r="J630" s="604">
        <v>1500</v>
      </c>
      <c r="K630" s="1250">
        <f>K628+J630</f>
        <v>25214382</v>
      </c>
    </row>
    <row r="631" spans="1:11">
      <c r="A631" s="557"/>
      <c r="B631" s="7432"/>
      <c r="C631" s="556" t="s">
        <v>781</v>
      </c>
      <c r="D631" s="485" t="s">
        <v>2445</v>
      </c>
      <c r="E631" s="7583"/>
      <c r="F631" s="9492"/>
      <c r="G631" s="9492"/>
      <c r="H631" s="9492"/>
      <c r="I631" s="9492">
        <v>39540</v>
      </c>
      <c r="J631" s="7592"/>
      <c r="K631" s="1368">
        <f>K630-I631</f>
        <v>25174842</v>
      </c>
    </row>
    <row r="632" spans="1:11">
      <c r="A632" s="557"/>
      <c r="B632" s="7432"/>
      <c r="C632" s="555" t="s">
        <v>2444</v>
      </c>
      <c r="D632" s="486"/>
      <c r="E632" s="7584"/>
      <c r="F632" s="9493"/>
      <c r="G632" s="9493"/>
      <c r="H632" s="9493"/>
      <c r="I632" s="9493"/>
      <c r="J632" s="7593"/>
      <c r="K632" s="1368"/>
    </row>
    <row r="633" spans="1:11">
      <c r="A633" s="514"/>
      <c r="B633" s="7411"/>
      <c r="C633" s="532"/>
      <c r="D633" s="576"/>
      <c r="E633" s="582"/>
      <c r="F633" s="577"/>
      <c r="G633" s="577"/>
      <c r="H633" s="600"/>
      <c r="I633" s="577"/>
      <c r="J633" s="604">
        <v>1500</v>
      </c>
      <c r="K633" s="1250">
        <f>K631+J633</f>
        <v>25176342</v>
      </c>
    </row>
    <row r="634" spans="1:11">
      <c r="A634" s="557"/>
      <c r="B634" s="7432"/>
      <c r="C634" s="556" t="s">
        <v>1710</v>
      </c>
      <c r="D634" s="7585"/>
      <c r="E634" s="1136"/>
      <c r="F634" s="7580"/>
      <c r="G634" s="7587"/>
      <c r="H634" s="7580"/>
      <c r="I634" s="7580">
        <v>112640</v>
      </c>
      <c r="J634" s="7592"/>
      <c r="K634" s="1368">
        <f>K633-I634</f>
        <v>25063702</v>
      </c>
    </row>
    <row r="635" spans="1:11">
      <c r="A635" s="557"/>
      <c r="B635" s="7432"/>
      <c r="C635" s="555" t="s">
        <v>2483</v>
      </c>
      <c r="D635" s="7586"/>
      <c r="E635" s="7589"/>
      <c r="F635" s="7581"/>
      <c r="G635" s="7588"/>
      <c r="H635" s="7581"/>
      <c r="I635" s="7581"/>
      <c r="J635" s="7593"/>
      <c r="K635" s="1368"/>
    </row>
    <row r="636" spans="1:11">
      <c r="A636" s="514"/>
      <c r="B636" s="7411"/>
      <c r="C636" s="532"/>
      <c r="D636" s="576"/>
      <c r="E636" s="582"/>
      <c r="F636" s="577"/>
      <c r="G636" s="577"/>
      <c r="H636" s="600"/>
      <c r="I636" s="577"/>
      <c r="J636" s="604">
        <v>1500</v>
      </c>
      <c r="K636" s="1250">
        <f>K634+J636</f>
        <v>25065202</v>
      </c>
    </row>
    <row r="637" spans="1:11">
      <c r="A637" s="557"/>
      <c r="B637" s="7432"/>
      <c r="C637" s="474" t="s">
        <v>815</v>
      </c>
      <c r="D637" s="7585" t="s">
        <v>848</v>
      </c>
      <c r="E637" s="7583" t="s">
        <v>52</v>
      </c>
      <c r="F637" s="7594"/>
      <c r="G637" s="7594">
        <v>479314</v>
      </c>
      <c r="H637" s="537"/>
      <c r="I637" s="7580"/>
      <c r="J637" s="595"/>
      <c r="K637" s="1368">
        <f>K636-G637</f>
        <v>24585888</v>
      </c>
    </row>
    <row r="638" spans="1:11">
      <c r="A638" s="557"/>
      <c r="B638" s="7432"/>
      <c r="C638" s="477" t="s">
        <v>847</v>
      </c>
      <c r="D638" s="7586" t="s">
        <v>51</v>
      </c>
      <c r="E638" s="7584"/>
      <c r="F638" s="7595"/>
      <c r="G638" s="7595"/>
      <c r="H638" s="515"/>
      <c r="I638" s="7581"/>
      <c r="J638" s="559"/>
      <c r="K638" s="1368"/>
    </row>
    <row r="639" spans="1:11">
      <c r="A639" s="514"/>
      <c r="B639" s="7411"/>
      <c r="C639" s="532"/>
      <c r="D639" s="2499"/>
      <c r="E639" s="582"/>
      <c r="F639" s="586"/>
      <c r="G639" s="586"/>
      <c r="H639" s="586"/>
      <c r="I639" s="586"/>
      <c r="J639" s="585">
        <v>1800</v>
      </c>
      <c r="K639" s="1250">
        <f>K637+J639</f>
        <v>24587688</v>
      </c>
    </row>
    <row r="640" spans="1:11">
      <c r="A640" s="557"/>
      <c r="B640" s="7432" t="s">
        <v>2552</v>
      </c>
      <c r="C640" s="556" t="s">
        <v>1710</v>
      </c>
      <c r="D640" s="7597" t="s">
        <v>2231</v>
      </c>
      <c r="E640" s="1136"/>
      <c r="F640" s="7599"/>
      <c r="G640" s="7601"/>
      <c r="H640" s="7599"/>
      <c r="I640" s="7599">
        <v>28390</v>
      </c>
      <c r="J640" s="7604"/>
      <c r="K640" s="1368">
        <f>K639-I640</f>
        <v>24559298</v>
      </c>
    </row>
    <row r="641" spans="1:11">
      <c r="A641" s="557"/>
      <c r="B641" s="7432"/>
      <c r="C641" s="555" t="s">
        <v>2170</v>
      </c>
      <c r="D641" s="7598"/>
      <c r="E641" s="7603"/>
      <c r="F641" s="7600"/>
      <c r="G641" s="7602"/>
      <c r="H641" s="7600"/>
      <c r="I641" s="7600"/>
      <c r="J641" s="7605"/>
      <c r="K641" s="1368"/>
    </row>
    <row r="642" spans="1:11">
      <c r="A642" s="514"/>
      <c r="B642" s="7411"/>
      <c r="C642" s="532"/>
      <c r="D642" s="576"/>
      <c r="E642" s="582"/>
      <c r="F642" s="577"/>
      <c r="G642" s="577"/>
      <c r="H642" s="600"/>
      <c r="I642" s="577"/>
      <c r="J642" s="604">
        <v>1500</v>
      </c>
      <c r="K642" s="1250">
        <f>K640+J642</f>
        <v>24560798</v>
      </c>
    </row>
    <row r="643" spans="1:11">
      <c r="A643" s="557"/>
      <c r="B643" s="7432" t="s">
        <v>2553</v>
      </c>
      <c r="C643" s="545" t="s">
        <v>1109</v>
      </c>
      <c r="D643" s="7610" t="s">
        <v>1584</v>
      </c>
      <c r="E643" s="974" t="s">
        <v>56</v>
      </c>
      <c r="F643" s="7606"/>
      <c r="G643" s="7606">
        <v>502500</v>
      </c>
      <c r="H643" s="7606"/>
      <c r="I643" s="7606"/>
      <c r="J643" s="7615"/>
      <c r="K643" s="1368">
        <f>K642-G643</f>
        <v>24058298</v>
      </c>
    </row>
    <row r="644" spans="1:11">
      <c r="A644" s="557"/>
      <c r="B644" s="7432"/>
      <c r="C644" s="555" t="s">
        <v>1583</v>
      </c>
      <c r="D644" s="7611" t="s">
        <v>1384</v>
      </c>
      <c r="E644" s="7613"/>
      <c r="F644" s="7607"/>
      <c r="G644" s="7607"/>
      <c r="H644" s="7607"/>
      <c r="I644" s="7607"/>
      <c r="J644" s="7616"/>
      <c r="K644" s="1368"/>
    </row>
    <row r="645" spans="1:11">
      <c r="A645" s="514"/>
      <c r="B645" s="7411"/>
      <c r="C645" s="532"/>
      <c r="D645" s="576"/>
      <c r="E645" s="582"/>
      <c r="F645" s="575"/>
      <c r="G645" s="575"/>
      <c r="H645" s="586"/>
      <c r="I645" s="575"/>
      <c r="J645" s="585">
        <v>1800</v>
      </c>
      <c r="K645" s="1250">
        <f>K643+J645</f>
        <v>24060098</v>
      </c>
    </row>
    <row r="646" spans="1:11">
      <c r="A646" s="557"/>
      <c r="B646" s="7432"/>
      <c r="C646" s="550" t="s">
        <v>1278</v>
      </c>
      <c r="D646" s="7610" t="s">
        <v>1334</v>
      </c>
      <c r="E646" s="7608" t="s">
        <v>1348</v>
      </c>
      <c r="F646" s="534"/>
      <c r="G646" s="7606">
        <v>305000</v>
      </c>
      <c r="H646" s="534"/>
      <c r="I646" s="7606"/>
      <c r="J646" s="537"/>
      <c r="K646" s="1368">
        <f>K645-G646</f>
        <v>23755098</v>
      </c>
    </row>
    <row r="647" spans="1:11">
      <c r="A647" s="557"/>
      <c r="B647" s="7432"/>
      <c r="C647" s="551" t="s">
        <v>1333</v>
      </c>
      <c r="D647" s="7611" t="s">
        <v>918</v>
      </c>
      <c r="E647" s="7609"/>
      <c r="F647" s="537"/>
      <c r="G647" s="7607"/>
      <c r="H647" s="537"/>
      <c r="I647" s="7607"/>
      <c r="J647" s="537"/>
      <c r="K647" s="1368"/>
    </row>
    <row r="648" spans="1:11">
      <c r="A648" s="514"/>
      <c r="B648" s="7411"/>
      <c r="C648" s="1795"/>
      <c r="D648" s="576"/>
      <c r="E648" s="582"/>
      <c r="F648" s="586"/>
      <c r="G648" s="586"/>
      <c r="H648" s="586"/>
      <c r="I648" s="586"/>
      <c r="J648" s="585">
        <v>3600</v>
      </c>
      <c r="K648" s="1250">
        <f>K646+J648</f>
        <v>23758698</v>
      </c>
    </row>
    <row r="649" spans="1:11">
      <c r="A649" s="525"/>
      <c r="B649" s="7412"/>
      <c r="C649" s="517" t="s">
        <v>1109</v>
      </c>
      <c r="D649" s="7610" t="s">
        <v>1831</v>
      </c>
      <c r="E649" s="7617" t="s">
        <v>717</v>
      </c>
      <c r="F649" s="7606"/>
      <c r="G649" s="7606">
        <v>502500</v>
      </c>
      <c r="H649" s="7606"/>
      <c r="I649" s="7606"/>
      <c r="J649" s="7615"/>
      <c r="K649" s="7447">
        <f>K648-G649</f>
        <v>23256198</v>
      </c>
    </row>
    <row r="650" spans="1:11">
      <c r="A650" s="557"/>
      <c r="B650" s="7432"/>
      <c r="C650" s="477" t="s">
        <v>1179</v>
      </c>
      <c r="D650" s="7611" t="s">
        <v>250</v>
      </c>
      <c r="E650" s="7618"/>
      <c r="F650" s="7607"/>
      <c r="G650" s="7607"/>
      <c r="H650" s="7607"/>
      <c r="I650" s="7607"/>
      <c r="J650" s="7616"/>
      <c r="K650" s="1368"/>
    </row>
    <row r="651" spans="1:11">
      <c r="A651" s="514"/>
      <c r="B651" s="7411"/>
      <c r="C651" s="1795"/>
      <c r="D651" s="576"/>
      <c r="E651" s="582"/>
      <c r="F651" s="577"/>
      <c r="G651" s="577"/>
      <c r="H651" s="600"/>
      <c r="I651" s="577"/>
      <c r="J651" s="604">
        <v>1800</v>
      </c>
      <c r="K651" s="1250">
        <f>K649+J651</f>
        <v>23257998</v>
      </c>
    </row>
    <row r="652" spans="1:11">
      <c r="A652" s="525"/>
      <c r="B652" s="7412"/>
      <c r="C652" s="474" t="s">
        <v>2037</v>
      </c>
      <c r="D652" s="7610" t="s">
        <v>1532</v>
      </c>
      <c r="E652" s="7612" t="s">
        <v>1233</v>
      </c>
      <c r="F652" s="7606"/>
      <c r="G652" s="7606">
        <v>807500</v>
      </c>
      <c r="H652" s="7606"/>
      <c r="I652" s="7606"/>
      <c r="J652" s="7615"/>
      <c r="K652" s="7447">
        <f>K651-G652</f>
        <v>22450498</v>
      </c>
    </row>
    <row r="653" spans="1:11">
      <c r="A653" s="557"/>
      <c r="B653" s="7432"/>
      <c r="C653" s="477" t="s">
        <v>1172</v>
      </c>
      <c r="D653" s="7611" t="s">
        <v>1570</v>
      </c>
      <c r="E653" s="7613"/>
      <c r="F653" s="7607"/>
      <c r="G653" s="7607"/>
      <c r="H653" s="7607"/>
      <c r="I653" s="7607"/>
      <c r="J653" s="7616"/>
      <c r="K653" s="1368"/>
    </row>
    <row r="654" spans="1:11">
      <c r="A654" s="514"/>
      <c r="B654" s="7411"/>
      <c r="C654" s="532"/>
      <c r="D654" s="576"/>
      <c r="E654" s="582"/>
      <c r="F654" s="2199"/>
      <c r="G654" s="575"/>
      <c r="H654" s="586"/>
      <c r="I654" s="575"/>
      <c r="J654" s="585">
        <v>5400</v>
      </c>
      <c r="K654" s="1250">
        <f>K652+J654</f>
        <v>22455898</v>
      </c>
    </row>
    <row r="655" spans="1:11">
      <c r="A655" s="525"/>
      <c r="B655" s="7412"/>
      <c r="C655" s="517" t="s">
        <v>781</v>
      </c>
      <c r="D655" s="7610" t="s">
        <v>848</v>
      </c>
      <c r="E655" s="7608" t="s">
        <v>52</v>
      </c>
      <c r="F655" s="7614"/>
      <c r="G655" s="7606">
        <v>50390</v>
      </c>
      <c r="H655" s="7606"/>
      <c r="I655" s="7606"/>
      <c r="J655" s="464"/>
      <c r="K655" s="7447">
        <f>K654-G655</f>
        <v>22405508</v>
      </c>
    </row>
    <row r="656" spans="1:11">
      <c r="A656" s="557"/>
      <c r="B656" s="7432"/>
      <c r="C656" s="477" t="s">
        <v>1289</v>
      </c>
      <c r="D656" s="7611" t="s">
        <v>1302</v>
      </c>
      <c r="E656" s="7609"/>
      <c r="F656" s="7607"/>
      <c r="G656" s="7607"/>
      <c r="H656" s="7607"/>
      <c r="I656" s="7607"/>
      <c r="J656" s="559"/>
      <c r="K656" s="1368"/>
    </row>
    <row r="657" spans="1:11">
      <c r="A657" s="514"/>
      <c r="B657" s="7411"/>
      <c r="C657" s="1436"/>
      <c r="D657" s="1436"/>
      <c r="E657" s="1436"/>
      <c r="F657" s="577"/>
      <c r="G657" s="577"/>
      <c r="H657" s="600"/>
      <c r="I657" s="577"/>
      <c r="J657" s="585">
        <v>1500</v>
      </c>
      <c r="K657" s="1250">
        <f>K655+J657</f>
        <v>22407008</v>
      </c>
    </row>
    <row r="658" spans="1:11">
      <c r="A658" s="525"/>
      <c r="B658" s="7412"/>
      <c r="C658" s="556" t="s">
        <v>1109</v>
      </c>
      <c r="D658" s="7610" t="s">
        <v>1112</v>
      </c>
      <c r="E658" s="974" t="s">
        <v>1114</v>
      </c>
      <c r="F658" s="7606"/>
      <c r="G658" s="7606">
        <v>502500</v>
      </c>
      <c r="H658" s="537"/>
      <c r="I658" s="1975"/>
      <c r="J658" s="595"/>
      <c r="K658" s="7447">
        <f>K657-G658</f>
        <v>21904508</v>
      </c>
    </row>
    <row r="659" spans="1:11">
      <c r="A659" s="557"/>
      <c r="B659" s="7432"/>
      <c r="C659" s="555" t="s">
        <v>1111</v>
      </c>
      <c r="D659" s="7611" t="s">
        <v>1113</v>
      </c>
      <c r="E659" s="7613"/>
      <c r="F659" s="7607"/>
      <c r="G659" s="7607"/>
      <c r="H659" s="515"/>
      <c r="I659" s="1976"/>
      <c r="J659" s="595"/>
      <c r="K659" s="1368"/>
    </row>
    <row r="660" spans="1:11">
      <c r="A660" s="514"/>
      <c r="B660" s="7411"/>
      <c r="C660" s="532"/>
      <c r="D660" s="576"/>
      <c r="E660" s="582"/>
      <c r="F660" s="575"/>
      <c r="G660" s="575"/>
      <c r="H660" s="586"/>
      <c r="I660" s="2196"/>
      <c r="J660" s="585">
        <v>1800</v>
      </c>
      <c r="K660" s="1250">
        <f>K658+J660</f>
        <v>21906308</v>
      </c>
    </row>
    <row r="661" spans="1:11">
      <c r="A661" s="525"/>
      <c r="B661" s="7412" t="s">
        <v>2554</v>
      </c>
      <c r="C661" s="545" t="s">
        <v>2456</v>
      </c>
      <c r="D661" s="518" t="s">
        <v>2302</v>
      </c>
      <c r="E661" s="7621"/>
      <c r="F661" s="7623"/>
      <c r="G661" s="7623"/>
      <c r="H661" s="537"/>
      <c r="I661" s="1975">
        <v>102500</v>
      </c>
      <c r="J661" s="464"/>
      <c r="K661" s="7447">
        <f>K660-I661</f>
        <v>21803808</v>
      </c>
    </row>
    <row r="662" spans="1:11">
      <c r="A662" s="557"/>
      <c r="B662" s="7432"/>
      <c r="C662" s="553" t="s">
        <v>2304</v>
      </c>
      <c r="D662" s="519"/>
      <c r="E662" s="7622"/>
      <c r="F662" s="7624"/>
      <c r="G662" s="7624"/>
      <c r="H662" s="515"/>
      <c r="I662" s="1976"/>
      <c r="J662" s="559"/>
      <c r="K662" s="1368"/>
    </row>
    <row r="663" spans="1:11">
      <c r="A663" s="514"/>
      <c r="B663" s="7411"/>
      <c r="C663" s="532"/>
      <c r="D663" s="576"/>
      <c r="E663" s="582"/>
      <c r="F663" s="577"/>
      <c r="G663" s="577"/>
      <c r="H663" s="600"/>
      <c r="I663" s="577"/>
      <c r="J663" s="585">
        <v>1800</v>
      </c>
      <c r="K663" s="1250">
        <f>K661+J663</f>
        <v>21805608</v>
      </c>
    </row>
    <row r="664" spans="1:11">
      <c r="A664" s="525"/>
      <c r="B664" s="7412"/>
      <c r="C664" s="556" t="s">
        <v>796</v>
      </c>
      <c r="D664" s="7619" t="s">
        <v>2302</v>
      </c>
      <c r="E664" s="7621"/>
      <c r="F664" s="7623"/>
      <c r="G664" s="7623"/>
      <c r="H664" s="7623"/>
      <c r="I664" s="7623">
        <v>215200</v>
      </c>
      <c r="J664" s="7625"/>
      <c r="K664" s="7447">
        <f>K663-I664</f>
        <v>21590408</v>
      </c>
    </row>
    <row r="665" spans="1:11">
      <c r="A665" s="557"/>
      <c r="B665" s="7432"/>
      <c r="C665" s="477" t="s">
        <v>2407</v>
      </c>
      <c r="D665" s="7620"/>
      <c r="E665" s="7622"/>
      <c r="F665" s="7624"/>
      <c r="G665" s="7624"/>
      <c r="H665" s="7624"/>
      <c r="I665" s="7624"/>
      <c r="J665" s="7626"/>
      <c r="K665" s="1368"/>
    </row>
    <row r="666" spans="1:11">
      <c r="A666" s="514"/>
      <c r="B666" s="7411"/>
      <c r="C666" s="532"/>
      <c r="D666" s="576"/>
      <c r="E666" s="582"/>
      <c r="F666" s="577"/>
      <c r="G666" s="577"/>
      <c r="H666" s="600"/>
      <c r="I666" s="577"/>
      <c r="J666" s="604">
        <v>750</v>
      </c>
      <c r="K666" s="1250">
        <f>K664+J666</f>
        <v>21591158</v>
      </c>
    </row>
    <row r="667" spans="1:11">
      <c r="A667" s="525"/>
      <c r="B667" s="7412"/>
      <c r="C667" s="556" t="s">
        <v>796</v>
      </c>
      <c r="D667" s="7619" t="s">
        <v>2302</v>
      </c>
      <c r="E667" s="7621"/>
      <c r="F667" s="7623"/>
      <c r="G667" s="7623"/>
      <c r="H667" s="7623"/>
      <c r="I667" s="7623">
        <v>128300</v>
      </c>
      <c r="J667" s="7625"/>
      <c r="K667" s="7447">
        <f>K666-I667</f>
        <v>21462858</v>
      </c>
    </row>
    <row r="668" spans="1:11">
      <c r="A668" s="557"/>
      <c r="B668" s="7432"/>
      <c r="C668" s="477" t="s">
        <v>2407</v>
      </c>
      <c r="D668" s="7620"/>
      <c r="E668" s="7622"/>
      <c r="F668" s="7624"/>
      <c r="G668" s="7624"/>
      <c r="H668" s="7624"/>
      <c r="I668" s="7624"/>
      <c r="J668" s="7626"/>
      <c r="K668" s="1368"/>
    </row>
    <row r="669" spans="1:11">
      <c r="A669" s="514"/>
      <c r="B669" s="7411"/>
      <c r="C669" s="532"/>
      <c r="D669" s="576"/>
      <c r="E669" s="582"/>
      <c r="F669" s="577"/>
      <c r="G669" s="577"/>
      <c r="H669" s="600"/>
      <c r="I669" s="577"/>
      <c r="J669" s="604">
        <v>750</v>
      </c>
      <c r="K669" s="1250">
        <f>K667+J669</f>
        <v>21463608</v>
      </c>
    </row>
    <row r="670" spans="1:11">
      <c r="A670" s="525"/>
      <c r="B670" s="7412" t="s">
        <v>2555</v>
      </c>
      <c r="C670" s="556" t="s">
        <v>591</v>
      </c>
      <c r="D670" s="7631"/>
      <c r="E670" s="7633"/>
      <c r="F670" s="7627">
        <v>25000000</v>
      </c>
      <c r="G670" s="7627"/>
      <c r="H670" s="534"/>
      <c r="I670" s="1975"/>
      <c r="J670" s="464"/>
      <c r="K670" s="7447">
        <f>K669+F670</f>
        <v>46463608</v>
      </c>
    </row>
    <row r="671" spans="1:11">
      <c r="A671" s="557"/>
      <c r="B671" s="7432"/>
      <c r="C671" s="555"/>
      <c r="D671" s="486"/>
      <c r="E671" s="7630"/>
      <c r="F671" s="7635"/>
      <c r="G671" s="7628"/>
      <c r="H671" s="515"/>
      <c r="I671" s="1976"/>
      <c r="J671" s="595"/>
      <c r="K671" s="1368"/>
    </row>
    <row r="672" spans="1:11">
      <c r="A672" s="514"/>
      <c r="B672" s="7411"/>
      <c r="C672" s="532"/>
      <c r="D672" s="576"/>
      <c r="E672" s="582"/>
      <c r="F672" s="577"/>
      <c r="G672" s="577"/>
      <c r="H672" s="600"/>
      <c r="I672" s="2034"/>
      <c r="J672" s="585"/>
      <c r="K672" s="1250"/>
    </row>
    <row r="673" spans="1:11">
      <c r="A673" s="525"/>
      <c r="B673" s="7412"/>
      <c r="C673" s="545" t="s">
        <v>1109</v>
      </c>
      <c r="D673" s="7631" t="s">
        <v>1471</v>
      </c>
      <c r="E673" s="7629" t="s">
        <v>1469</v>
      </c>
      <c r="F673" s="7627"/>
      <c r="G673" s="7627">
        <v>502500</v>
      </c>
      <c r="H673" s="7627"/>
      <c r="I673" s="7627"/>
      <c r="J673" s="7636"/>
      <c r="K673" s="7447">
        <f>K670-G673</f>
        <v>45961108</v>
      </c>
    </row>
    <row r="674" spans="1:11">
      <c r="A674" s="557"/>
      <c r="B674" s="7432"/>
      <c r="C674" s="538" t="s">
        <v>1468</v>
      </c>
      <c r="D674" s="7632" t="s">
        <v>2556</v>
      </c>
      <c r="E674" s="7630"/>
      <c r="F674" s="7628"/>
      <c r="G674" s="7628"/>
      <c r="H674" s="7628"/>
      <c r="I674" s="7628"/>
      <c r="J674" s="7637"/>
      <c r="K674" s="1368"/>
    </row>
    <row r="675" spans="1:11">
      <c r="A675" s="514"/>
      <c r="B675" s="7411"/>
      <c r="C675" s="532"/>
      <c r="D675" s="576"/>
      <c r="E675" s="582"/>
      <c r="F675" s="577"/>
      <c r="G675" s="577"/>
      <c r="H675" s="600"/>
      <c r="I675" s="577"/>
      <c r="J675" s="604">
        <v>1800</v>
      </c>
      <c r="K675" s="1250">
        <f>K673+J675</f>
        <v>45962908</v>
      </c>
    </row>
    <row r="676" spans="1:11">
      <c r="A676" s="525"/>
      <c r="B676" s="7412"/>
      <c r="C676" s="556" t="s">
        <v>1109</v>
      </c>
      <c r="D676" s="7631" t="s">
        <v>1312</v>
      </c>
      <c r="E676" s="7629" t="s">
        <v>1326</v>
      </c>
      <c r="F676" s="7627"/>
      <c r="G676" s="7634">
        <v>502500</v>
      </c>
      <c r="H676" s="534"/>
      <c r="I676" s="7627"/>
      <c r="J676" s="595"/>
      <c r="K676" s="7447">
        <f>K675-G676</f>
        <v>45460408</v>
      </c>
    </row>
    <row r="677" spans="1:11">
      <c r="A677" s="557"/>
      <c r="B677" s="7432"/>
      <c r="C677" s="555" t="s">
        <v>1311</v>
      </c>
      <c r="D677" s="7632" t="s">
        <v>1313</v>
      </c>
      <c r="E677" s="7630"/>
      <c r="F677" s="7628"/>
      <c r="G677" s="7635"/>
      <c r="H677" s="515"/>
      <c r="I677" s="7628"/>
      <c r="J677" s="559"/>
      <c r="K677" s="1368"/>
    </row>
    <row r="678" spans="1:11">
      <c r="A678" s="514"/>
      <c r="B678" s="7411"/>
      <c r="C678" s="532"/>
      <c r="D678" s="576"/>
      <c r="E678" s="584"/>
      <c r="F678" s="600"/>
      <c r="G678" s="600"/>
      <c r="H678" s="600"/>
      <c r="I678" s="600"/>
      <c r="J678" s="604">
        <v>1800</v>
      </c>
      <c r="K678" s="1250">
        <f>K676+J678</f>
        <v>45462208</v>
      </c>
    </row>
    <row r="679" spans="1:11" ht="15.75">
      <c r="A679" s="9537" t="s">
        <v>2557</v>
      </c>
      <c r="B679" s="9538"/>
      <c r="C679" s="9538"/>
      <c r="D679" s="9538"/>
      <c r="E679" s="9539"/>
      <c r="F679" s="511">
        <f>SUM(F3:F678)</f>
        <v>75000000</v>
      </c>
      <c r="G679" s="511">
        <f>SUM(G3:G678)</f>
        <v>34546031</v>
      </c>
      <c r="H679" s="511">
        <f>SUM(H3:H678)</f>
        <v>16975675</v>
      </c>
      <c r="I679" s="511">
        <f>SUM(I3:I678)</f>
        <v>24427645</v>
      </c>
      <c r="J679" s="511">
        <f>SUM(J3:J678)</f>
        <v>337000</v>
      </c>
      <c r="K679" s="1647">
        <f>K3+F679-G679-H679-I679+J679</f>
        <v>45462208</v>
      </c>
    </row>
    <row r="680" spans="1:11" ht="15.75">
      <c r="A680" s="9531" t="s">
        <v>242</v>
      </c>
      <c r="B680" s="9532"/>
      <c r="C680" s="9532"/>
      <c r="D680" s="9532"/>
      <c r="E680" s="9533"/>
      <c r="F680" s="512">
        <f>'Juli''15'!F479</f>
        <v>578500000</v>
      </c>
      <c r="G680" s="512">
        <f>'Juli''15'!G479</f>
        <v>229960440</v>
      </c>
      <c r="H680" s="512">
        <f>'Juli''15'!H479</f>
        <v>131333783</v>
      </c>
      <c r="I680" s="512">
        <f>'Juli''15'!I479</f>
        <v>191423260</v>
      </c>
      <c r="J680" s="512">
        <f>'Juli''15'!J479</f>
        <v>2736050</v>
      </c>
      <c r="K680" s="1648">
        <f>'Juli''15'!K479</f>
        <v>318779781</v>
      </c>
    </row>
    <row r="681" spans="1:11" ht="15.75">
      <c r="A681" s="9737" t="s">
        <v>243</v>
      </c>
      <c r="B681" s="9738"/>
      <c r="C681" s="9738"/>
      <c r="D681" s="9738"/>
      <c r="E681" s="9739"/>
      <c r="F681" s="5501">
        <f t="shared" ref="F681:K681" si="0">F679+F680</f>
        <v>653500000</v>
      </c>
      <c r="G681" s="5501">
        <f t="shared" si="0"/>
        <v>264506471</v>
      </c>
      <c r="H681" s="5501">
        <f t="shared" si="0"/>
        <v>148309458</v>
      </c>
      <c r="I681" s="5501">
        <f t="shared" si="0"/>
        <v>215850905</v>
      </c>
      <c r="J681" s="5501">
        <f t="shared" si="0"/>
        <v>3073050</v>
      </c>
      <c r="K681" s="5502">
        <f t="shared" si="0"/>
        <v>364241989</v>
      </c>
    </row>
    <row r="687" spans="1:11">
      <c r="B687" s="4803" t="s">
        <v>2197</v>
      </c>
      <c r="C687" s="4804"/>
    </row>
    <row r="688" spans="1:11">
      <c r="B688" s="4805" t="s">
        <v>238</v>
      </c>
      <c r="C688" s="4804"/>
    </row>
  </sheetData>
  <mergeCells count="92">
    <mergeCell ref="B10:B11"/>
    <mergeCell ref="K10:K11"/>
    <mergeCell ref="J1:J2"/>
    <mergeCell ref="K1:K2"/>
    <mergeCell ref="A3:C3"/>
    <mergeCell ref="B4:B5"/>
    <mergeCell ref="A7:A8"/>
    <mergeCell ref="B7:B8"/>
    <mergeCell ref="K7:K8"/>
    <mergeCell ref="A1:A2"/>
    <mergeCell ref="B1:B2"/>
    <mergeCell ref="C1:C2"/>
    <mergeCell ref="D1:E1"/>
    <mergeCell ref="F1:F2"/>
    <mergeCell ref="G1:I1"/>
    <mergeCell ref="B13:B14"/>
    <mergeCell ref="A67:A68"/>
    <mergeCell ref="A70:A71"/>
    <mergeCell ref="A394:A395"/>
    <mergeCell ref="A226:A227"/>
    <mergeCell ref="A229:A230"/>
    <mergeCell ref="A232:A233"/>
    <mergeCell ref="A235:A236"/>
    <mergeCell ref="A238:A239"/>
    <mergeCell ref="A241:A242"/>
    <mergeCell ref="A244:A245"/>
    <mergeCell ref="A247:A248"/>
    <mergeCell ref="A250:A251"/>
    <mergeCell ref="A253:A254"/>
    <mergeCell ref="A256:A257"/>
    <mergeCell ref="A73:A74"/>
    <mergeCell ref="A466:A467"/>
    <mergeCell ref="A433:A434"/>
    <mergeCell ref="A397:A398"/>
    <mergeCell ref="A400:A401"/>
    <mergeCell ref="A403:A404"/>
    <mergeCell ref="A406:A407"/>
    <mergeCell ref="A409:A410"/>
    <mergeCell ref="A415:A416"/>
    <mergeCell ref="A418:A419"/>
    <mergeCell ref="A421:A422"/>
    <mergeCell ref="A424:A425"/>
    <mergeCell ref="A427:A428"/>
    <mergeCell ref="A430:A431"/>
    <mergeCell ref="A451:A452"/>
    <mergeCell ref="A454:A455"/>
    <mergeCell ref="A457:A458"/>
    <mergeCell ref="A460:A461"/>
    <mergeCell ref="A463:A464"/>
    <mergeCell ref="A436:A437"/>
    <mergeCell ref="A439:A440"/>
    <mergeCell ref="A442:A443"/>
    <mergeCell ref="A445:A446"/>
    <mergeCell ref="A448:A449"/>
    <mergeCell ref="A523:A524"/>
    <mergeCell ref="A526:A527"/>
    <mergeCell ref="A547:A548"/>
    <mergeCell ref="A550:A551"/>
    <mergeCell ref="A469:A470"/>
    <mergeCell ref="A487:A488"/>
    <mergeCell ref="A490:A491"/>
    <mergeCell ref="A493:A494"/>
    <mergeCell ref="A496:A497"/>
    <mergeCell ref="A499:A500"/>
    <mergeCell ref="A472:A473"/>
    <mergeCell ref="A475:A476"/>
    <mergeCell ref="A478:A479"/>
    <mergeCell ref="A481:A482"/>
    <mergeCell ref="A484:A485"/>
    <mergeCell ref="I502:I503"/>
    <mergeCell ref="A679:E679"/>
    <mergeCell ref="A680:E680"/>
    <mergeCell ref="A559:A560"/>
    <mergeCell ref="A556:A557"/>
    <mergeCell ref="A508:A509"/>
    <mergeCell ref="I625:I626"/>
    <mergeCell ref="F628:F629"/>
    <mergeCell ref="G628:G629"/>
    <mergeCell ref="H628:H629"/>
    <mergeCell ref="A505:A506"/>
    <mergeCell ref="A502:A503"/>
    <mergeCell ref="A511:A512"/>
    <mergeCell ref="A514:A515"/>
    <mergeCell ref="A517:A518"/>
    <mergeCell ref="A520:A521"/>
    <mergeCell ref="A681:E681"/>
    <mergeCell ref="A553:A554"/>
    <mergeCell ref="I628:I629"/>
    <mergeCell ref="F631:F632"/>
    <mergeCell ref="G631:G632"/>
    <mergeCell ref="H631:H632"/>
    <mergeCell ref="I631:I632"/>
  </mergeCells>
  <pageMargins left="0.70866141732283472" right="0.70866141732283472" top="0.74803149606299213" bottom="0.74803149606299213" header="0.31496062992125984" footer="0.31496062992125984"/>
  <pageSetup scale="58" orientation="landscape" horizontalDpi="120" verticalDpi="72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K714"/>
  <sheetViews>
    <sheetView topLeftCell="B646" zoomScale="75" zoomScaleNormal="75" workbookViewId="0">
      <selection activeCell="C661" sqref="C661:E662"/>
    </sheetView>
  </sheetViews>
  <sheetFormatPr defaultRowHeight="15.75"/>
  <cols>
    <col min="1" max="1" width="3.85546875" style="7813" customWidth="1"/>
    <col min="2" max="2" width="13.42578125" style="7813" customWidth="1"/>
    <col min="3" max="3" width="44.140625" style="7813" customWidth="1"/>
    <col min="4" max="4" width="19.140625" style="7813" customWidth="1"/>
    <col min="5" max="5" width="11.140625" style="7813" customWidth="1"/>
    <col min="6" max="6" width="20.7109375" style="7813" customWidth="1"/>
    <col min="7" max="7" width="24.140625" style="7813" customWidth="1"/>
    <col min="8" max="8" width="17.85546875" style="7813" customWidth="1"/>
    <col min="9" max="9" width="18.7109375" style="7813" customWidth="1"/>
    <col min="10" max="10" width="16" style="7813" customWidth="1"/>
    <col min="11" max="11" width="17.42578125" style="7813" customWidth="1"/>
    <col min="12" max="16384" width="9.140625" style="7813"/>
  </cols>
  <sheetData>
    <row r="1" spans="1:11">
      <c r="A1" s="9757" t="s">
        <v>1</v>
      </c>
      <c r="B1" s="9759" t="s">
        <v>2</v>
      </c>
      <c r="C1" s="9757" t="s">
        <v>3</v>
      </c>
      <c r="D1" s="9761" t="s">
        <v>4</v>
      </c>
      <c r="E1" s="9762"/>
      <c r="F1" s="9748" t="s">
        <v>5</v>
      </c>
      <c r="G1" s="9763" t="s">
        <v>6</v>
      </c>
      <c r="H1" s="9764"/>
      <c r="I1" s="9765"/>
      <c r="J1" s="9748" t="s">
        <v>7</v>
      </c>
      <c r="K1" s="9750" t="s">
        <v>8</v>
      </c>
    </row>
    <row r="2" spans="1:11">
      <c r="A2" s="9758"/>
      <c r="B2" s="9760"/>
      <c r="C2" s="9758"/>
      <c r="D2" s="7814" t="s">
        <v>9</v>
      </c>
      <c r="E2" s="7815" t="s">
        <v>10</v>
      </c>
      <c r="F2" s="9749"/>
      <c r="G2" s="8106" t="s">
        <v>11</v>
      </c>
      <c r="H2" s="7817" t="s">
        <v>537</v>
      </c>
      <c r="I2" s="8106" t="s">
        <v>13</v>
      </c>
      <c r="J2" s="9749"/>
      <c r="K2" s="9751"/>
    </row>
    <row r="3" spans="1:11">
      <c r="A3" s="9752" t="s">
        <v>75</v>
      </c>
      <c r="B3" s="9753"/>
      <c r="C3" s="9754"/>
      <c r="D3" s="7818"/>
      <c r="E3" s="7819"/>
      <c r="F3" s="7820"/>
      <c r="G3" s="7821"/>
      <c r="H3" s="7822"/>
      <c r="I3" s="7823"/>
      <c r="J3" s="7823"/>
      <c r="K3" s="8119">
        <f>'Sep''17'!K679</f>
        <v>45462208</v>
      </c>
    </row>
    <row r="4" spans="1:11">
      <c r="A4" s="8120"/>
      <c r="B4" s="9549" t="s">
        <v>2558</v>
      </c>
      <c r="C4" s="7824" t="s">
        <v>815</v>
      </c>
      <c r="D4" s="8096" t="s">
        <v>1720</v>
      </c>
      <c r="E4" s="8094" t="s">
        <v>1739</v>
      </c>
      <c r="F4" s="8102"/>
      <c r="G4" s="8102"/>
      <c r="H4" s="7826"/>
      <c r="I4" s="7827">
        <v>214223</v>
      </c>
      <c r="J4" s="8121"/>
      <c r="K4" s="8122">
        <f>K3-I4</f>
        <v>45247985</v>
      </c>
    </row>
    <row r="5" spans="1:11">
      <c r="A5" s="8123"/>
      <c r="B5" s="9550"/>
      <c r="C5" s="7829" t="s">
        <v>1719</v>
      </c>
      <c r="D5" s="8097" t="s">
        <v>1176</v>
      </c>
      <c r="E5" s="8095"/>
      <c r="F5" s="8103"/>
      <c r="G5" s="8103"/>
      <c r="H5" s="7831"/>
      <c r="I5" s="7832"/>
      <c r="J5" s="8019"/>
      <c r="K5" s="8124"/>
    </row>
    <row r="6" spans="1:11">
      <c r="A6" s="8123"/>
      <c r="B6" s="8125"/>
      <c r="C6" s="7834"/>
      <c r="D6" s="7836"/>
      <c r="E6" s="7837"/>
      <c r="F6" s="7838"/>
      <c r="G6" s="7838"/>
      <c r="H6" s="7839"/>
      <c r="I6" s="7838"/>
      <c r="J6" s="7840">
        <v>1800</v>
      </c>
      <c r="K6" s="8124">
        <f>K4+J6</f>
        <v>45249785</v>
      </c>
    </row>
    <row r="7" spans="1:11">
      <c r="A7" s="9755"/>
      <c r="B7" s="9549"/>
      <c r="C7" s="7824" t="s">
        <v>815</v>
      </c>
      <c r="D7" s="8096" t="s">
        <v>1720</v>
      </c>
      <c r="E7" s="7841" t="s">
        <v>1739</v>
      </c>
      <c r="F7" s="8098"/>
      <c r="G7" s="8100"/>
      <c r="H7" s="8098"/>
      <c r="I7" s="8126">
        <v>20709</v>
      </c>
      <c r="J7" s="7843"/>
      <c r="K7" s="9746">
        <f>K6-I7</f>
        <v>45229076</v>
      </c>
    </row>
    <row r="8" spans="1:11">
      <c r="A8" s="9756"/>
      <c r="B8" s="9550"/>
      <c r="C8" s="7829" t="s">
        <v>1721</v>
      </c>
      <c r="D8" s="8097" t="s">
        <v>1176</v>
      </c>
      <c r="E8" s="7844"/>
      <c r="F8" s="8099"/>
      <c r="G8" s="8101"/>
      <c r="H8" s="8099"/>
      <c r="I8" s="8127"/>
      <c r="J8" s="7846"/>
      <c r="K8" s="9747"/>
    </row>
    <row r="9" spans="1:11">
      <c r="A9" s="8128"/>
      <c r="B9" s="7844"/>
      <c r="C9" s="7834"/>
      <c r="D9" s="7836"/>
      <c r="E9" s="7847"/>
      <c r="F9" s="7848"/>
      <c r="G9" s="7849"/>
      <c r="H9" s="7850"/>
      <c r="I9" s="7848"/>
      <c r="J9" s="7840">
        <v>1800</v>
      </c>
      <c r="K9" s="8129">
        <f>K7+J9</f>
        <v>45230876</v>
      </c>
    </row>
    <row r="10" spans="1:11">
      <c r="A10" s="8096"/>
      <c r="B10" s="9744"/>
      <c r="C10" s="7851" t="s">
        <v>1710</v>
      </c>
      <c r="D10" s="8096" t="s">
        <v>1720</v>
      </c>
      <c r="E10" s="8094" t="s">
        <v>1739</v>
      </c>
      <c r="F10" s="8098"/>
      <c r="G10" s="8098"/>
      <c r="H10" s="8098"/>
      <c r="I10" s="8098">
        <v>15140</v>
      </c>
      <c r="J10" s="8016"/>
      <c r="K10" s="9746">
        <f>K9-I10</f>
        <v>45215736</v>
      </c>
    </row>
    <row r="11" spans="1:11">
      <c r="A11" s="56"/>
      <c r="B11" s="9745"/>
      <c r="C11" s="7829" t="s">
        <v>1821</v>
      </c>
      <c r="D11" s="8097" t="s">
        <v>1479</v>
      </c>
      <c r="E11" s="8095"/>
      <c r="F11" s="8099"/>
      <c r="G11" s="8099"/>
      <c r="H11" s="8099"/>
      <c r="I11" s="8099"/>
      <c r="J11" s="8018"/>
      <c r="K11" s="9747"/>
    </row>
    <row r="12" spans="1:11">
      <c r="A12" s="8128"/>
      <c r="B12" s="7844"/>
      <c r="C12" s="7834"/>
      <c r="D12" s="7836"/>
      <c r="E12" s="8020"/>
      <c r="F12" s="7838"/>
      <c r="G12" s="7838"/>
      <c r="H12" s="7839"/>
      <c r="I12" s="7838"/>
      <c r="J12" s="7870">
        <v>1500</v>
      </c>
      <c r="K12" s="8129">
        <f>K10+J12</f>
        <v>45217236</v>
      </c>
    </row>
    <row r="13" spans="1:11">
      <c r="A13" s="8096"/>
      <c r="B13" s="9744"/>
      <c r="C13" s="7851" t="s">
        <v>1710</v>
      </c>
      <c r="D13" s="8096" t="s">
        <v>1720</v>
      </c>
      <c r="E13" s="8094" t="s">
        <v>1739</v>
      </c>
      <c r="F13" s="8098"/>
      <c r="G13" s="8098"/>
      <c r="H13" s="8098"/>
      <c r="I13" s="8098">
        <v>35390</v>
      </c>
      <c r="J13" s="8130"/>
      <c r="K13" s="8131">
        <f>K12-I13</f>
        <v>45181846</v>
      </c>
    </row>
    <row r="14" spans="1:11">
      <c r="A14" s="8097"/>
      <c r="B14" s="9745"/>
      <c r="C14" s="7829" t="s">
        <v>1822</v>
      </c>
      <c r="D14" s="8097" t="s">
        <v>1479</v>
      </c>
      <c r="E14" s="8095"/>
      <c r="F14" s="8099"/>
      <c r="G14" s="8099"/>
      <c r="H14" s="8099"/>
      <c r="I14" s="8099"/>
      <c r="J14" s="8018"/>
      <c r="K14" s="8132"/>
    </row>
    <row r="15" spans="1:11">
      <c r="A15" s="8128"/>
      <c r="B15" s="8133"/>
      <c r="C15" s="7834"/>
      <c r="D15" s="7863"/>
      <c r="E15" s="8020"/>
      <c r="F15" s="7839"/>
      <c r="G15" s="7839"/>
      <c r="H15" s="7839"/>
      <c r="I15" s="7839"/>
      <c r="J15" s="7870">
        <v>1500</v>
      </c>
      <c r="K15" s="8129">
        <f>K13+J15</f>
        <v>45183346</v>
      </c>
    </row>
    <row r="16" spans="1:11">
      <c r="A16" s="56"/>
      <c r="B16" s="7841"/>
      <c r="C16" s="7824" t="s">
        <v>815</v>
      </c>
      <c r="D16" s="8096" t="s">
        <v>113</v>
      </c>
      <c r="E16" s="8094" t="s">
        <v>114</v>
      </c>
      <c r="F16" s="8098"/>
      <c r="G16" s="8098"/>
      <c r="H16" s="8098"/>
      <c r="I16" s="8098">
        <v>534778</v>
      </c>
      <c r="J16" s="8121"/>
      <c r="K16" s="8131">
        <f>K15-I16</f>
        <v>44648568</v>
      </c>
    </row>
    <row r="17" spans="1:11">
      <c r="A17" s="56"/>
      <c r="B17" s="7841"/>
      <c r="C17" s="7851" t="s">
        <v>2215</v>
      </c>
      <c r="D17" s="56" t="s">
        <v>46</v>
      </c>
      <c r="E17" s="7903"/>
      <c r="F17" s="7904"/>
      <c r="G17" s="7904"/>
      <c r="H17" s="7904"/>
      <c r="I17" s="7904"/>
      <c r="J17" s="8017"/>
      <c r="K17" s="8131"/>
    </row>
    <row r="18" spans="1:11">
      <c r="A18" s="8128"/>
      <c r="B18" s="8133"/>
      <c r="C18" s="7834"/>
      <c r="D18" s="7836"/>
      <c r="E18" s="7837"/>
      <c r="F18" s="7993"/>
      <c r="G18" s="7993"/>
      <c r="H18" s="7848"/>
      <c r="I18" s="7993"/>
      <c r="J18" s="7849">
        <v>1800</v>
      </c>
      <c r="K18" s="8129">
        <f>K16+J18</f>
        <v>44650368</v>
      </c>
    </row>
    <row r="19" spans="1:11">
      <c r="A19" s="56"/>
      <c r="B19" s="7841"/>
      <c r="C19" s="7824" t="s">
        <v>1710</v>
      </c>
      <c r="D19" s="8096"/>
      <c r="E19" s="7861"/>
      <c r="F19" s="8098"/>
      <c r="G19" s="8102"/>
      <c r="H19" s="8098"/>
      <c r="I19" s="8098">
        <v>24140</v>
      </c>
      <c r="J19" s="8104"/>
      <c r="K19" s="8131">
        <f>K18-I19</f>
        <v>44626228</v>
      </c>
    </row>
    <row r="20" spans="1:11">
      <c r="A20" s="8097"/>
      <c r="B20" s="8134"/>
      <c r="C20" s="7829" t="s">
        <v>2492</v>
      </c>
      <c r="D20" s="8097"/>
      <c r="E20" s="7844"/>
      <c r="F20" s="8099"/>
      <c r="G20" s="8103"/>
      <c r="H20" s="8099"/>
      <c r="I20" s="8099"/>
      <c r="J20" s="8105"/>
      <c r="K20" s="8131"/>
    </row>
    <row r="21" spans="1:11">
      <c r="A21" s="8128"/>
      <c r="B21" s="8135"/>
      <c r="C21" s="7835"/>
      <c r="D21" s="7836"/>
      <c r="E21" s="7837"/>
      <c r="F21" s="7838"/>
      <c r="G21" s="7838"/>
      <c r="H21" s="7839"/>
      <c r="I21" s="7838"/>
      <c r="J21" s="7870">
        <v>1500</v>
      </c>
      <c r="K21" s="8129">
        <f>K19+J21</f>
        <v>44627728</v>
      </c>
    </row>
    <row r="22" spans="1:11">
      <c r="A22" s="56"/>
      <c r="B22" s="7841"/>
      <c r="C22" s="7874" t="s">
        <v>1109</v>
      </c>
      <c r="D22" s="7887" t="s">
        <v>1580</v>
      </c>
      <c r="E22" s="7902" t="s">
        <v>1600</v>
      </c>
      <c r="F22" s="8098"/>
      <c r="G22" s="8104">
        <v>502500</v>
      </c>
      <c r="H22" s="8136"/>
      <c r="I22" s="8098"/>
      <c r="J22" s="8016"/>
      <c r="K22" s="8131">
        <f>K21-G22</f>
        <v>44125228</v>
      </c>
    </row>
    <row r="23" spans="1:11">
      <c r="A23" s="8097"/>
      <c r="B23" s="8134"/>
      <c r="C23" s="7873" t="s">
        <v>1579</v>
      </c>
      <c r="D23" s="7888" t="s">
        <v>38</v>
      </c>
      <c r="E23" s="7871"/>
      <c r="F23" s="8099"/>
      <c r="G23" s="8105"/>
      <c r="H23" s="8137"/>
      <c r="I23" s="8099"/>
      <c r="J23" s="8130"/>
      <c r="K23" s="8131"/>
    </row>
    <row r="24" spans="1:11">
      <c r="A24" s="8128"/>
      <c r="B24" s="8135"/>
      <c r="C24" s="8138"/>
      <c r="D24" s="8091"/>
      <c r="E24" s="8091"/>
      <c r="F24" s="7848"/>
      <c r="G24" s="8139"/>
      <c r="H24" s="7848"/>
      <c r="I24" s="7848"/>
      <c r="J24" s="7849">
        <v>1800</v>
      </c>
      <c r="K24" s="8129">
        <f>K22+J24</f>
        <v>44127028</v>
      </c>
    </row>
    <row r="25" spans="1:11">
      <c r="A25" s="56"/>
      <c r="B25" s="7902"/>
      <c r="C25" s="7824" t="s">
        <v>781</v>
      </c>
      <c r="D25" s="8096" t="s">
        <v>278</v>
      </c>
      <c r="E25" s="7853" t="s">
        <v>279</v>
      </c>
      <c r="F25" s="8098"/>
      <c r="G25" s="8098">
        <v>22140</v>
      </c>
      <c r="H25" s="8098"/>
      <c r="I25" s="8098"/>
      <c r="J25" s="8121"/>
      <c r="K25" s="8131">
        <f>K24-G25</f>
        <v>44104888</v>
      </c>
    </row>
    <row r="26" spans="1:11">
      <c r="A26" s="56"/>
      <c r="B26" s="7902"/>
      <c r="C26" s="7829" t="s">
        <v>1530</v>
      </c>
      <c r="D26" s="8097" t="s">
        <v>38</v>
      </c>
      <c r="E26" s="8095"/>
      <c r="F26" s="8099"/>
      <c r="G26" s="8099"/>
      <c r="H26" s="8099"/>
      <c r="I26" s="8099"/>
      <c r="J26" s="8019"/>
      <c r="K26" s="8131"/>
    </row>
    <row r="27" spans="1:11">
      <c r="A27" s="8128"/>
      <c r="B27" s="8135"/>
      <c r="C27" s="7854"/>
      <c r="D27" s="7855"/>
      <c r="E27" s="7855"/>
      <c r="F27" s="7838"/>
      <c r="G27" s="7838"/>
      <c r="H27" s="7839"/>
      <c r="I27" s="7838"/>
      <c r="J27" s="7849">
        <v>1500</v>
      </c>
      <c r="K27" s="8129">
        <f>K25+J27</f>
        <v>44106388</v>
      </c>
    </row>
    <row r="28" spans="1:11">
      <c r="A28" s="56"/>
      <c r="B28" s="7902"/>
      <c r="C28" s="7851" t="s">
        <v>796</v>
      </c>
      <c r="D28" s="8096" t="s">
        <v>167</v>
      </c>
      <c r="E28" s="8094" t="s">
        <v>56</v>
      </c>
      <c r="F28" s="8098"/>
      <c r="G28" s="8098">
        <v>156300</v>
      </c>
      <c r="H28" s="8016"/>
      <c r="I28" s="8098"/>
      <c r="J28" s="8017"/>
      <c r="K28" s="8131">
        <f>K27-G28</f>
        <v>43950088</v>
      </c>
    </row>
    <row r="29" spans="1:11">
      <c r="A29" s="56"/>
      <c r="B29" s="7902"/>
      <c r="C29" s="7829" t="s">
        <v>1033</v>
      </c>
      <c r="D29" s="8097" t="s">
        <v>1384</v>
      </c>
      <c r="E29" s="8095"/>
      <c r="F29" s="8099"/>
      <c r="G29" s="8099"/>
      <c r="H29" s="8018"/>
      <c r="I29" s="8099"/>
      <c r="J29" s="8019"/>
      <c r="K29" s="8131"/>
    </row>
    <row r="30" spans="1:11">
      <c r="A30" s="8128"/>
      <c r="B30" s="8135"/>
      <c r="C30" s="7834"/>
      <c r="D30" s="7836"/>
      <c r="E30" s="7837"/>
      <c r="F30" s="7838"/>
      <c r="G30" s="7838"/>
      <c r="H30" s="7839"/>
      <c r="I30" s="7838"/>
      <c r="J30" s="7870">
        <v>750</v>
      </c>
      <c r="K30" s="8129">
        <f>K28+J30</f>
        <v>43950838</v>
      </c>
    </row>
    <row r="31" spans="1:11">
      <c r="A31" s="56"/>
      <c r="B31" s="7841"/>
      <c r="C31" s="7856" t="s">
        <v>815</v>
      </c>
      <c r="D31" s="8096" t="s">
        <v>1883</v>
      </c>
      <c r="E31" s="8094" t="s">
        <v>1884</v>
      </c>
      <c r="F31" s="8098"/>
      <c r="G31" s="8098">
        <v>134778</v>
      </c>
      <c r="H31" s="8130"/>
      <c r="I31" s="8098"/>
      <c r="J31" s="8130"/>
      <c r="K31" s="8131">
        <f>K30-G31</f>
        <v>43816060</v>
      </c>
    </row>
    <row r="32" spans="1:11">
      <c r="A32" s="8097"/>
      <c r="B32" s="8134"/>
      <c r="C32" s="7857" t="s">
        <v>1882</v>
      </c>
      <c r="D32" s="8097" t="s">
        <v>1819</v>
      </c>
      <c r="E32" s="8095"/>
      <c r="F32" s="8099"/>
      <c r="G32" s="8099"/>
      <c r="H32" s="8130"/>
      <c r="I32" s="8099"/>
      <c r="J32" s="8130"/>
      <c r="K32" s="8131"/>
    </row>
    <row r="33" spans="1:11">
      <c r="A33" s="8128"/>
      <c r="B33" s="8135"/>
      <c r="C33" s="7858"/>
      <c r="D33" s="7859"/>
      <c r="E33" s="8140"/>
      <c r="F33" s="7848"/>
      <c r="G33" s="7848"/>
      <c r="H33" s="7848"/>
      <c r="I33" s="7848"/>
      <c r="J33" s="7849">
        <v>1800</v>
      </c>
      <c r="K33" s="8129">
        <f>K31+J33</f>
        <v>43817860</v>
      </c>
    </row>
    <row r="34" spans="1:11">
      <c r="A34" s="8096"/>
      <c r="B34" s="7902"/>
      <c r="C34" s="7856" t="s">
        <v>1921</v>
      </c>
      <c r="D34" s="8096" t="s">
        <v>1883</v>
      </c>
      <c r="E34" s="8094" t="s">
        <v>1884</v>
      </c>
      <c r="F34" s="8098"/>
      <c r="G34" s="8102">
        <v>63940</v>
      </c>
      <c r="H34" s="8016"/>
      <c r="I34" s="8102"/>
      <c r="J34" s="7826"/>
      <c r="K34" s="8131">
        <f>K33-G34</f>
        <v>43753920</v>
      </c>
    </row>
    <row r="35" spans="1:11">
      <c r="A35" s="8097"/>
      <c r="B35" s="8141"/>
      <c r="C35" s="7856" t="s">
        <v>1941</v>
      </c>
      <c r="D35" s="8097" t="s">
        <v>1819</v>
      </c>
      <c r="E35" s="8095"/>
      <c r="F35" s="8099"/>
      <c r="G35" s="8103"/>
      <c r="H35" s="8018"/>
      <c r="I35" s="8103"/>
      <c r="J35" s="7831"/>
      <c r="K35" s="8131"/>
    </row>
    <row r="36" spans="1:11">
      <c r="A36" s="8128"/>
      <c r="B36" s="8133"/>
      <c r="C36" s="7834"/>
      <c r="D36" s="7859"/>
      <c r="E36" s="7860"/>
      <c r="F36" s="7838"/>
      <c r="G36" s="7838"/>
      <c r="H36" s="7839"/>
      <c r="I36" s="7838"/>
      <c r="J36" s="7839">
        <v>1500</v>
      </c>
      <c r="K36" s="8129">
        <f>K34+J36</f>
        <v>43755420</v>
      </c>
    </row>
    <row r="37" spans="1:11">
      <c r="A37" s="8096"/>
      <c r="B37" s="7841"/>
      <c r="C37" s="7824" t="s">
        <v>796</v>
      </c>
      <c r="D37" s="8096" t="s">
        <v>1532</v>
      </c>
      <c r="E37" s="7841" t="s">
        <v>1233</v>
      </c>
      <c r="F37" s="7904"/>
      <c r="G37" s="8098">
        <v>143900</v>
      </c>
      <c r="H37" s="8098"/>
      <c r="I37" s="8098"/>
      <c r="J37" s="8017"/>
      <c r="K37" s="8131">
        <f>K36-G37</f>
        <v>43611520</v>
      </c>
    </row>
    <row r="38" spans="1:11">
      <c r="A38" s="8097"/>
      <c r="B38" s="8134"/>
      <c r="C38" s="7829" t="s">
        <v>1905</v>
      </c>
      <c r="D38" s="8097" t="s">
        <v>1570</v>
      </c>
      <c r="E38" s="8095"/>
      <c r="F38" s="8099"/>
      <c r="G38" s="8099"/>
      <c r="H38" s="8099"/>
      <c r="I38" s="8099"/>
      <c r="J38" s="8019"/>
      <c r="K38" s="8131"/>
    </row>
    <row r="39" spans="1:11">
      <c r="A39" s="8128"/>
      <c r="B39" s="8133"/>
      <c r="C39" s="7835"/>
      <c r="D39" s="7836"/>
      <c r="E39" s="7837"/>
      <c r="F39" s="7993"/>
      <c r="G39" s="7839"/>
      <c r="H39" s="7839"/>
      <c r="I39" s="7838"/>
      <c r="J39" s="7849">
        <v>750</v>
      </c>
      <c r="K39" s="8129">
        <f>K37+J39</f>
        <v>43612270</v>
      </c>
    </row>
    <row r="40" spans="1:11">
      <c r="A40" s="8096"/>
      <c r="B40" s="7841"/>
      <c r="C40" s="7824" t="s">
        <v>796</v>
      </c>
      <c r="D40" s="8096" t="s">
        <v>1334</v>
      </c>
      <c r="E40" s="7861" t="s">
        <v>1348</v>
      </c>
      <c r="F40" s="7904"/>
      <c r="G40" s="8098">
        <v>41300</v>
      </c>
      <c r="H40" s="8016"/>
      <c r="I40" s="8098"/>
      <c r="J40" s="8121"/>
      <c r="K40" s="8131">
        <f>K39-G40</f>
        <v>43570970</v>
      </c>
    </row>
    <row r="41" spans="1:11">
      <c r="A41" s="8097"/>
      <c r="B41" s="8134"/>
      <c r="C41" s="7829" t="s">
        <v>1342</v>
      </c>
      <c r="D41" s="8097" t="s">
        <v>918</v>
      </c>
      <c r="E41" s="7844"/>
      <c r="F41" s="8099"/>
      <c r="G41" s="8099"/>
      <c r="H41" s="8018"/>
      <c r="I41" s="8099"/>
      <c r="J41" s="8019"/>
      <c r="K41" s="8131"/>
    </row>
    <row r="42" spans="1:11">
      <c r="A42" s="8128"/>
      <c r="B42" s="8133"/>
      <c r="C42" s="7834"/>
      <c r="D42" s="7836"/>
      <c r="E42" s="7837"/>
      <c r="F42" s="7838"/>
      <c r="G42" s="7838"/>
      <c r="H42" s="7839"/>
      <c r="I42" s="7838"/>
      <c r="J42" s="7849">
        <v>750</v>
      </c>
      <c r="K42" s="8129">
        <f>K40+J42</f>
        <v>43571720</v>
      </c>
    </row>
    <row r="43" spans="1:11">
      <c r="A43" s="8096"/>
      <c r="B43" s="7841"/>
      <c r="C43" s="7824" t="s">
        <v>815</v>
      </c>
      <c r="D43" s="8096" t="s">
        <v>1283</v>
      </c>
      <c r="E43" s="8094" t="s">
        <v>1346</v>
      </c>
      <c r="F43" s="8098"/>
      <c r="G43" s="8098">
        <v>515688</v>
      </c>
      <c r="H43" s="8016"/>
      <c r="I43" s="8098"/>
      <c r="J43" s="8017"/>
      <c r="K43" s="8131">
        <f>K42-G43</f>
        <v>43056032</v>
      </c>
    </row>
    <row r="44" spans="1:11">
      <c r="A44" s="8097"/>
      <c r="B44" s="8134"/>
      <c r="C44" s="7829" t="s">
        <v>1282</v>
      </c>
      <c r="D44" s="8097" t="s">
        <v>250</v>
      </c>
      <c r="E44" s="8095"/>
      <c r="F44" s="8099"/>
      <c r="G44" s="8099"/>
      <c r="H44" s="8018"/>
      <c r="I44" s="8099"/>
      <c r="J44" s="8017"/>
      <c r="K44" s="8131"/>
    </row>
    <row r="45" spans="1:11">
      <c r="A45" s="8128"/>
      <c r="B45" s="8133"/>
      <c r="C45" s="7835"/>
      <c r="D45" s="7836"/>
      <c r="E45" s="7837"/>
      <c r="F45" s="7838"/>
      <c r="G45" s="7838"/>
      <c r="H45" s="8142"/>
      <c r="I45" s="7838"/>
      <c r="J45" s="7849">
        <v>1800</v>
      </c>
      <c r="K45" s="8129">
        <f>K43+J45</f>
        <v>43057832</v>
      </c>
    </row>
    <row r="46" spans="1:11">
      <c r="A46" s="8096"/>
      <c r="B46" s="7841"/>
      <c r="C46" s="191" t="s">
        <v>796</v>
      </c>
      <c r="D46" s="192" t="s">
        <v>1283</v>
      </c>
      <c r="E46" s="8094" t="s">
        <v>1346</v>
      </c>
      <c r="F46" s="7904"/>
      <c r="G46" s="8098">
        <v>389300</v>
      </c>
      <c r="H46" s="8098"/>
      <c r="I46" s="8098"/>
      <c r="J46" s="8017"/>
      <c r="K46" s="8131">
        <f>K45-G46</f>
        <v>42668532</v>
      </c>
    </row>
    <row r="47" spans="1:11">
      <c r="A47" s="8097"/>
      <c r="B47" s="8134"/>
      <c r="C47" s="193" t="s">
        <v>1341</v>
      </c>
      <c r="D47" s="194" t="s">
        <v>250</v>
      </c>
      <c r="E47" s="8095"/>
      <c r="F47" s="8099"/>
      <c r="G47" s="8099"/>
      <c r="H47" s="8099"/>
      <c r="I47" s="8099"/>
      <c r="J47" s="8019"/>
      <c r="K47" s="8131"/>
    </row>
    <row r="48" spans="1:11">
      <c r="A48" s="8128"/>
      <c r="B48" s="8133"/>
      <c r="C48" s="7835"/>
      <c r="D48" s="7836"/>
      <c r="E48" s="7837"/>
      <c r="F48" s="7838"/>
      <c r="G48" s="7838"/>
      <c r="H48" s="7839"/>
      <c r="I48" s="7838"/>
      <c r="J48" s="7849">
        <v>750</v>
      </c>
      <c r="K48" s="8129">
        <f>K46+J48</f>
        <v>42669282</v>
      </c>
    </row>
    <row r="49" spans="1:11">
      <c r="A49" s="8096"/>
      <c r="B49" s="7841"/>
      <c r="C49" s="7862" t="s">
        <v>821</v>
      </c>
      <c r="D49" s="8096" t="s">
        <v>558</v>
      </c>
      <c r="E49" s="7853" t="s">
        <v>251</v>
      </c>
      <c r="F49" s="8098"/>
      <c r="G49" s="8098">
        <v>330165</v>
      </c>
      <c r="H49" s="8130"/>
      <c r="I49" s="8098"/>
      <c r="J49" s="8130"/>
      <c r="K49" s="8131">
        <f>K48-G49</f>
        <v>42339117</v>
      </c>
    </row>
    <row r="50" spans="1:11">
      <c r="A50" s="8097"/>
      <c r="B50" s="8134"/>
      <c r="C50" s="7862" t="s">
        <v>1018</v>
      </c>
      <c r="D50" s="8097" t="s">
        <v>250</v>
      </c>
      <c r="E50" s="7844"/>
      <c r="F50" s="8099"/>
      <c r="G50" s="8099"/>
      <c r="H50" s="8130"/>
      <c r="I50" s="8099"/>
      <c r="J50" s="8130"/>
      <c r="K50" s="8131"/>
    </row>
    <row r="51" spans="1:11">
      <c r="A51" s="8128"/>
      <c r="B51" s="8133"/>
      <c r="C51" s="7835"/>
      <c r="D51" s="7836"/>
      <c r="E51" s="7837"/>
      <c r="F51" s="7848"/>
      <c r="G51" s="7848"/>
      <c r="H51" s="7848"/>
      <c r="I51" s="7848"/>
      <c r="J51" s="7849">
        <v>1800</v>
      </c>
      <c r="K51" s="8129">
        <f>K49+J51</f>
        <v>42340917</v>
      </c>
    </row>
    <row r="52" spans="1:11">
      <c r="A52" s="8096"/>
      <c r="B52" s="7841"/>
      <c r="C52" s="7862" t="s">
        <v>799</v>
      </c>
      <c r="D52" s="8096" t="s">
        <v>558</v>
      </c>
      <c r="E52" s="7853" t="s">
        <v>251</v>
      </c>
      <c r="F52" s="7904"/>
      <c r="G52" s="8098">
        <v>133800</v>
      </c>
      <c r="H52" s="8130"/>
      <c r="I52" s="8098"/>
      <c r="J52" s="8130"/>
      <c r="K52" s="8107">
        <f>K51-G52</f>
        <v>42207117</v>
      </c>
    </row>
    <row r="53" spans="1:11">
      <c r="A53" s="8097"/>
      <c r="B53" s="7841"/>
      <c r="C53" s="7862" t="s">
        <v>800</v>
      </c>
      <c r="D53" s="8097" t="s">
        <v>250</v>
      </c>
      <c r="E53" s="7844"/>
      <c r="F53" s="8099"/>
      <c r="G53" s="8099"/>
      <c r="H53" s="8130"/>
      <c r="I53" s="8099"/>
      <c r="J53" s="8130"/>
      <c r="K53" s="8131"/>
    </row>
    <row r="54" spans="1:11">
      <c r="A54" s="8128"/>
      <c r="B54" s="8133"/>
      <c r="C54" s="7835"/>
      <c r="D54" s="7836"/>
      <c r="E54" s="7837"/>
      <c r="F54" s="7848"/>
      <c r="G54" s="7848"/>
      <c r="H54" s="7848"/>
      <c r="I54" s="7848"/>
      <c r="J54" s="7849">
        <v>750</v>
      </c>
      <c r="K54" s="8129">
        <f>K52+J54</f>
        <v>42207867</v>
      </c>
    </row>
    <row r="55" spans="1:11">
      <c r="A55" s="29"/>
      <c r="B55" s="8094"/>
      <c r="C55" s="191" t="s">
        <v>781</v>
      </c>
      <c r="D55" s="8096" t="s">
        <v>1285</v>
      </c>
      <c r="E55" s="8094" t="s">
        <v>1320</v>
      </c>
      <c r="F55" s="8098"/>
      <c r="G55" s="8098">
        <v>26740</v>
      </c>
      <c r="H55" s="8016"/>
      <c r="I55" s="8098"/>
      <c r="J55" s="8104"/>
      <c r="K55" s="8107">
        <f>K54-G55</f>
        <v>42181127</v>
      </c>
    </row>
    <row r="56" spans="1:11">
      <c r="A56" s="8143"/>
      <c r="B56" s="7903"/>
      <c r="C56" s="193" t="s">
        <v>1092</v>
      </c>
      <c r="D56" s="8097" t="s">
        <v>38</v>
      </c>
      <c r="E56" s="8095"/>
      <c r="F56" s="8099"/>
      <c r="G56" s="8099"/>
      <c r="H56" s="8018"/>
      <c r="I56" s="8099"/>
      <c r="J56" s="8105"/>
      <c r="K56" s="8131"/>
    </row>
    <row r="57" spans="1:11">
      <c r="A57" s="57"/>
      <c r="B57" s="8125"/>
      <c r="C57" s="7855"/>
      <c r="D57" s="7855"/>
      <c r="E57" s="7855"/>
      <c r="F57" s="7838"/>
      <c r="G57" s="7838"/>
      <c r="H57" s="7839"/>
      <c r="I57" s="7838"/>
      <c r="J57" s="7870">
        <v>1500</v>
      </c>
      <c r="K57" s="8129">
        <f>K55+J57</f>
        <v>42182627</v>
      </c>
    </row>
    <row r="58" spans="1:11">
      <c r="A58" s="8144"/>
      <c r="B58" s="7903"/>
      <c r="C58" s="7824" t="s">
        <v>781</v>
      </c>
      <c r="D58" s="8096" t="s">
        <v>1344</v>
      </c>
      <c r="E58" s="7861" t="s">
        <v>1349</v>
      </c>
      <c r="F58" s="8098"/>
      <c r="G58" s="8102">
        <v>176640</v>
      </c>
      <c r="H58" s="8098"/>
      <c r="I58" s="8098"/>
      <c r="J58" s="8104"/>
      <c r="K58" s="8107">
        <f>K57-G58</f>
        <v>42005987</v>
      </c>
    </row>
    <row r="59" spans="1:11">
      <c r="A59" s="8144"/>
      <c r="B59" s="7903"/>
      <c r="C59" s="7829" t="s">
        <v>1343</v>
      </c>
      <c r="D59" s="8097" t="s">
        <v>1543</v>
      </c>
      <c r="E59" s="7844"/>
      <c r="F59" s="8099"/>
      <c r="G59" s="8103"/>
      <c r="H59" s="8099"/>
      <c r="I59" s="8099"/>
      <c r="J59" s="8105"/>
      <c r="K59" s="8131"/>
    </row>
    <row r="60" spans="1:11">
      <c r="A60" s="57"/>
      <c r="B60" s="8125"/>
      <c r="C60" s="7835"/>
      <c r="D60" s="7836"/>
      <c r="E60" s="7837"/>
      <c r="F60" s="7838"/>
      <c r="G60" s="7838"/>
      <c r="H60" s="7839"/>
      <c r="I60" s="7838"/>
      <c r="J60" s="7870">
        <v>1500</v>
      </c>
      <c r="K60" s="8129">
        <f>K58+J60</f>
        <v>42007487</v>
      </c>
    </row>
    <row r="61" spans="1:11">
      <c r="A61" s="8120"/>
      <c r="B61" s="8094"/>
      <c r="C61" s="7824" t="s">
        <v>781</v>
      </c>
      <c r="D61" s="8096" t="s">
        <v>1344</v>
      </c>
      <c r="E61" s="7861" t="s">
        <v>1349</v>
      </c>
      <c r="F61" s="8098"/>
      <c r="G61" s="8102">
        <v>24140</v>
      </c>
      <c r="H61" s="8098"/>
      <c r="I61" s="8098"/>
      <c r="J61" s="8104"/>
      <c r="K61" s="8107">
        <f>K60-G61</f>
        <v>41983347</v>
      </c>
    </row>
    <row r="62" spans="1:11">
      <c r="A62" s="8123"/>
      <c r="B62" s="8095"/>
      <c r="C62" s="7829" t="s">
        <v>2121</v>
      </c>
      <c r="D62" s="8097" t="s">
        <v>1543</v>
      </c>
      <c r="E62" s="7844"/>
      <c r="F62" s="8099"/>
      <c r="G62" s="8103"/>
      <c r="H62" s="8099"/>
      <c r="I62" s="8099"/>
      <c r="J62" s="8105"/>
      <c r="K62" s="8108"/>
    </row>
    <row r="63" spans="1:11">
      <c r="A63" s="8123"/>
      <c r="B63" s="8125"/>
      <c r="C63" s="7835"/>
      <c r="D63" s="7836"/>
      <c r="E63" s="7837"/>
      <c r="F63" s="7838"/>
      <c r="G63" s="7838"/>
      <c r="H63" s="7839"/>
      <c r="I63" s="7838"/>
      <c r="J63" s="7870">
        <v>1500</v>
      </c>
      <c r="K63" s="8108">
        <f>K61+J63</f>
        <v>41984847</v>
      </c>
    </row>
    <row r="64" spans="1:11">
      <c r="A64" s="8145"/>
      <c r="B64" s="8094"/>
      <c r="C64" s="7851" t="s">
        <v>781</v>
      </c>
      <c r="D64" s="8096" t="s">
        <v>1560</v>
      </c>
      <c r="E64" s="8094" t="s">
        <v>1603</v>
      </c>
      <c r="F64" s="8098"/>
      <c r="G64" s="8098">
        <v>161640</v>
      </c>
      <c r="H64" s="8098"/>
      <c r="I64" s="8098"/>
      <c r="J64" s="8104"/>
      <c r="K64" s="8131">
        <f>K63-G64</f>
        <v>41823207</v>
      </c>
    </row>
    <row r="65" spans="1:11">
      <c r="A65" s="8146"/>
      <c r="B65" s="8095"/>
      <c r="C65" s="193" t="s">
        <v>1559</v>
      </c>
      <c r="D65" s="8097" t="s">
        <v>38</v>
      </c>
      <c r="E65" s="8095"/>
      <c r="F65" s="8099"/>
      <c r="G65" s="8099"/>
      <c r="H65" s="8099"/>
      <c r="I65" s="8099"/>
      <c r="J65" s="8105"/>
      <c r="K65" s="8131"/>
    </row>
    <row r="66" spans="1:11">
      <c r="A66" s="8120"/>
      <c r="B66" s="8125"/>
      <c r="C66" s="7835"/>
      <c r="D66" s="8147"/>
      <c r="E66" s="7837"/>
      <c r="F66" s="7993"/>
      <c r="G66" s="7993"/>
      <c r="H66" s="7848"/>
      <c r="I66" s="7993"/>
      <c r="J66" s="7849">
        <v>1500</v>
      </c>
      <c r="K66" s="8129">
        <f>K64+J66</f>
        <v>41824707</v>
      </c>
    </row>
    <row r="67" spans="1:11">
      <c r="A67" s="9755"/>
      <c r="B67" s="8148"/>
      <c r="C67" s="191" t="s">
        <v>815</v>
      </c>
      <c r="D67" s="7883" t="s">
        <v>1887</v>
      </c>
      <c r="E67" s="8094" t="s">
        <v>1888</v>
      </c>
      <c r="F67" s="7904"/>
      <c r="G67" s="8098">
        <v>1830862</v>
      </c>
      <c r="H67" s="8136"/>
      <c r="I67" s="8098"/>
      <c r="J67" s="8016"/>
      <c r="K67" s="8131">
        <f>K66-G67</f>
        <v>39993845</v>
      </c>
    </row>
    <row r="68" spans="1:11">
      <c r="A68" s="9756"/>
      <c r="B68" s="8149"/>
      <c r="C68" s="193" t="s">
        <v>1886</v>
      </c>
      <c r="D68" s="7884" t="s">
        <v>1951</v>
      </c>
      <c r="E68" s="8095"/>
      <c r="F68" s="8099"/>
      <c r="G68" s="8099"/>
      <c r="H68" s="8137"/>
      <c r="I68" s="8099"/>
      <c r="J68" s="8130"/>
      <c r="K68" s="8131"/>
    </row>
    <row r="69" spans="1:11">
      <c r="A69" s="8150"/>
      <c r="B69" s="8151"/>
      <c r="C69" s="8091"/>
      <c r="D69" s="8091"/>
      <c r="E69" s="8091"/>
      <c r="F69" s="7848"/>
      <c r="G69" s="8139"/>
      <c r="H69" s="7848"/>
      <c r="I69" s="7848"/>
      <c r="J69" s="7849">
        <v>1800</v>
      </c>
      <c r="K69" s="8129">
        <f>K67+J69</f>
        <v>39995645</v>
      </c>
    </row>
    <row r="70" spans="1:11">
      <c r="A70" s="9755"/>
      <c r="B70" s="8148"/>
      <c r="C70" s="191" t="s">
        <v>815</v>
      </c>
      <c r="D70" s="7883" t="s">
        <v>1887</v>
      </c>
      <c r="E70" s="8094" t="s">
        <v>1888</v>
      </c>
      <c r="F70" s="8098"/>
      <c r="G70" s="8098">
        <v>338279</v>
      </c>
      <c r="H70" s="8016"/>
      <c r="I70" s="8098"/>
      <c r="J70" s="8130"/>
      <c r="K70" s="8131">
        <f>K69-G70</f>
        <v>39657366</v>
      </c>
    </row>
    <row r="71" spans="1:11">
      <c r="A71" s="9756"/>
      <c r="B71" s="8149"/>
      <c r="C71" s="193" t="s">
        <v>1889</v>
      </c>
      <c r="D71" s="7884" t="s">
        <v>1951</v>
      </c>
      <c r="E71" s="8095"/>
      <c r="F71" s="8099"/>
      <c r="G71" s="8099"/>
      <c r="H71" s="8130"/>
      <c r="I71" s="8099"/>
      <c r="J71" s="8130"/>
      <c r="K71" s="8131"/>
    </row>
    <row r="72" spans="1:11">
      <c r="A72" s="8150"/>
      <c r="B72" s="8151"/>
      <c r="C72" s="7835"/>
      <c r="D72" s="7836"/>
      <c r="E72" s="7837"/>
      <c r="F72" s="7848"/>
      <c r="G72" s="7848"/>
      <c r="H72" s="7848"/>
      <c r="I72" s="7848"/>
      <c r="J72" s="7849">
        <v>1800</v>
      </c>
      <c r="K72" s="8129">
        <f>K70+J72</f>
        <v>39659166</v>
      </c>
    </row>
    <row r="73" spans="1:11">
      <c r="A73" s="9755"/>
      <c r="B73" s="8094"/>
      <c r="C73" s="191" t="s">
        <v>815</v>
      </c>
      <c r="D73" s="8096" t="s">
        <v>568</v>
      </c>
      <c r="E73" s="8094" t="s">
        <v>715</v>
      </c>
      <c r="F73" s="8098"/>
      <c r="G73" s="8098">
        <v>514177</v>
      </c>
      <c r="H73" s="8098"/>
      <c r="I73" s="8098"/>
      <c r="J73" s="8121"/>
      <c r="K73" s="8131">
        <f>K72-G73</f>
        <v>39144989</v>
      </c>
    </row>
    <row r="74" spans="1:11">
      <c r="A74" s="9756"/>
      <c r="B74" s="8095"/>
      <c r="C74" s="193" t="s">
        <v>833</v>
      </c>
      <c r="D74" s="8097" t="s">
        <v>250</v>
      </c>
      <c r="E74" s="8095"/>
      <c r="F74" s="8099"/>
      <c r="G74" s="8099"/>
      <c r="H74" s="8099"/>
      <c r="I74" s="8099"/>
      <c r="J74" s="8019"/>
      <c r="K74" s="8131"/>
    </row>
    <row r="75" spans="1:11">
      <c r="A75" s="8123"/>
      <c r="B75" s="8152"/>
      <c r="C75" s="7863"/>
      <c r="D75" s="7836"/>
      <c r="E75" s="7863"/>
      <c r="F75" s="7863"/>
      <c r="G75" s="7849"/>
      <c r="H75" s="7839"/>
      <c r="I75" s="7838"/>
      <c r="J75" s="7870">
        <v>1800</v>
      </c>
      <c r="K75" s="8129">
        <f>K73+J75</f>
        <v>39146789</v>
      </c>
    </row>
    <row r="76" spans="1:11">
      <c r="A76" s="8153"/>
      <c r="B76" s="8094"/>
      <c r="C76" s="191" t="s">
        <v>815</v>
      </c>
      <c r="D76" s="8096" t="s">
        <v>568</v>
      </c>
      <c r="E76" s="8094" t="s">
        <v>715</v>
      </c>
      <c r="F76" s="8098"/>
      <c r="G76" s="8098">
        <v>170554</v>
      </c>
      <c r="H76" s="8098"/>
      <c r="I76" s="8098"/>
      <c r="J76" s="8121"/>
      <c r="K76" s="8107">
        <f>K75-G76</f>
        <v>38976235</v>
      </c>
    </row>
    <row r="77" spans="1:11">
      <c r="A77" s="8123"/>
      <c r="B77" s="8095"/>
      <c r="C77" s="193" t="s">
        <v>2539</v>
      </c>
      <c r="D77" s="8097" t="s">
        <v>250</v>
      </c>
      <c r="E77" s="8095"/>
      <c r="F77" s="8099"/>
      <c r="G77" s="8099"/>
      <c r="H77" s="8099"/>
      <c r="I77" s="8099"/>
      <c r="J77" s="8019"/>
      <c r="K77" s="8108"/>
    </row>
    <row r="78" spans="1:11">
      <c r="A78" s="8154"/>
      <c r="B78" s="8125"/>
      <c r="C78" s="7863"/>
      <c r="D78" s="7836"/>
      <c r="E78" s="7863"/>
      <c r="F78" s="7863"/>
      <c r="G78" s="7849"/>
      <c r="H78" s="7839"/>
      <c r="I78" s="7838"/>
      <c r="J78" s="7870">
        <v>1800</v>
      </c>
      <c r="K78" s="8108">
        <f>K76+J78</f>
        <v>38978035</v>
      </c>
    </row>
    <row r="79" spans="1:11">
      <c r="A79" s="8153"/>
      <c r="B79" s="8094"/>
      <c r="C79" s="191" t="s">
        <v>815</v>
      </c>
      <c r="D79" s="8096" t="s">
        <v>568</v>
      </c>
      <c r="E79" s="8094" t="s">
        <v>715</v>
      </c>
      <c r="F79" s="8098"/>
      <c r="G79" s="8102">
        <v>81322</v>
      </c>
      <c r="H79" s="8098"/>
      <c r="I79" s="8098"/>
      <c r="J79" s="8104"/>
      <c r="K79" s="8107">
        <f>K78-G79</f>
        <v>38896713</v>
      </c>
    </row>
    <row r="80" spans="1:11">
      <c r="A80" s="8123"/>
      <c r="B80" s="8095"/>
      <c r="C80" s="193" t="s">
        <v>832</v>
      </c>
      <c r="D80" s="8097" t="s">
        <v>250</v>
      </c>
      <c r="E80" s="8095"/>
      <c r="F80" s="8099"/>
      <c r="G80" s="8103"/>
      <c r="H80" s="8099"/>
      <c r="I80" s="8099"/>
      <c r="J80" s="8105"/>
      <c r="K80" s="8108"/>
    </row>
    <row r="81" spans="1:11">
      <c r="A81" s="8154"/>
      <c r="B81" s="8125"/>
      <c r="C81" s="7835"/>
      <c r="D81" s="7836"/>
      <c r="E81" s="7847"/>
      <c r="F81" s="7838"/>
      <c r="G81" s="7838"/>
      <c r="H81" s="7839"/>
      <c r="I81" s="7838"/>
      <c r="J81" s="7870">
        <v>1800</v>
      </c>
      <c r="K81" s="8108">
        <f>K79+J81</f>
        <v>38898513</v>
      </c>
    </row>
    <row r="82" spans="1:11">
      <c r="A82" s="8153"/>
      <c r="B82" s="8094"/>
      <c r="C82" s="191" t="s">
        <v>781</v>
      </c>
      <c r="D82" s="192" t="s">
        <v>568</v>
      </c>
      <c r="E82" s="8094" t="s">
        <v>715</v>
      </c>
      <c r="F82" s="8098"/>
      <c r="G82" s="8098">
        <v>33540</v>
      </c>
      <c r="H82" s="8098"/>
      <c r="I82" s="8098"/>
      <c r="J82" s="8098"/>
      <c r="K82" s="8107">
        <f>K81-G82</f>
        <v>38864973</v>
      </c>
    </row>
    <row r="83" spans="1:11">
      <c r="A83" s="8123"/>
      <c r="B83" s="8095"/>
      <c r="C83" s="193" t="s">
        <v>793</v>
      </c>
      <c r="D83" s="194" t="s">
        <v>250</v>
      </c>
      <c r="E83" s="8095"/>
      <c r="F83" s="8099"/>
      <c r="G83" s="8099"/>
      <c r="H83" s="8099"/>
      <c r="I83" s="8099"/>
      <c r="J83" s="8099"/>
      <c r="K83" s="8108"/>
    </row>
    <row r="84" spans="1:11">
      <c r="A84" s="8154"/>
      <c r="B84" s="8125"/>
      <c r="C84" s="7835"/>
      <c r="D84" s="7836"/>
      <c r="E84" s="7837"/>
      <c r="F84" s="7838"/>
      <c r="G84" s="7838"/>
      <c r="H84" s="7839"/>
      <c r="I84" s="7838"/>
      <c r="J84" s="7870">
        <v>1500</v>
      </c>
      <c r="K84" s="8108">
        <f>K82+J84</f>
        <v>38866473</v>
      </c>
    </row>
    <row r="85" spans="1:11">
      <c r="A85" s="8153"/>
      <c r="B85" s="8094"/>
      <c r="C85" s="7851" t="s">
        <v>796</v>
      </c>
      <c r="D85" s="8096" t="s">
        <v>1983</v>
      </c>
      <c r="E85" s="8094" t="s">
        <v>1985</v>
      </c>
      <c r="F85" s="7904"/>
      <c r="G85" s="8098">
        <v>235200</v>
      </c>
      <c r="H85" s="8130"/>
      <c r="I85" s="8126"/>
      <c r="J85" s="8017"/>
      <c r="K85" s="8131">
        <f>K84-G85</f>
        <v>38631273</v>
      </c>
    </row>
    <row r="86" spans="1:11">
      <c r="A86" s="8153"/>
      <c r="B86" s="8094"/>
      <c r="C86" s="7829" t="s">
        <v>1982</v>
      </c>
      <c r="D86" s="8097" t="s">
        <v>1984</v>
      </c>
      <c r="E86" s="8095"/>
      <c r="F86" s="8099"/>
      <c r="G86" s="8099"/>
      <c r="H86" s="8018"/>
      <c r="I86" s="8127"/>
      <c r="J86" s="8017"/>
      <c r="K86" s="8131"/>
    </row>
    <row r="87" spans="1:11">
      <c r="A87" s="8153"/>
      <c r="B87" s="8094"/>
      <c r="C87" s="7835"/>
      <c r="D87" s="7863"/>
      <c r="E87" s="8020"/>
      <c r="F87" s="7838"/>
      <c r="G87" s="7838"/>
      <c r="H87" s="7839"/>
      <c r="I87" s="8155"/>
      <c r="J87" s="7849">
        <v>750</v>
      </c>
      <c r="K87" s="8129">
        <f>K85+J87</f>
        <v>38632023</v>
      </c>
    </row>
    <row r="88" spans="1:11">
      <c r="A88" s="8153"/>
      <c r="B88" s="8094"/>
      <c r="C88" s="7824" t="s">
        <v>815</v>
      </c>
      <c r="D88" s="8096" t="s">
        <v>1657</v>
      </c>
      <c r="E88" s="8094" t="s">
        <v>135</v>
      </c>
      <c r="F88" s="8098"/>
      <c r="G88" s="8098">
        <v>329710</v>
      </c>
      <c r="H88" s="8098"/>
      <c r="I88" s="8098"/>
      <c r="J88" s="8017"/>
      <c r="K88" s="8107">
        <f>K87-G88</f>
        <v>38302313</v>
      </c>
    </row>
    <row r="89" spans="1:11">
      <c r="A89" s="8123"/>
      <c r="B89" s="8095"/>
      <c r="C89" s="7829" t="s">
        <v>1656</v>
      </c>
      <c r="D89" s="8097" t="s">
        <v>956</v>
      </c>
      <c r="E89" s="8095"/>
      <c r="F89" s="8099"/>
      <c r="G89" s="8099"/>
      <c r="H89" s="8099"/>
      <c r="I89" s="8099"/>
      <c r="J89" s="8019"/>
      <c r="K89" s="8108"/>
    </row>
    <row r="90" spans="1:11">
      <c r="A90" s="8154"/>
      <c r="B90" s="8125"/>
      <c r="C90" s="7835"/>
      <c r="D90" s="7836"/>
      <c r="E90" s="7847"/>
      <c r="F90" s="7838"/>
      <c r="G90" s="7838"/>
      <c r="H90" s="7848"/>
      <c r="I90" s="7838"/>
      <c r="J90" s="7849">
        <v>1800</v>
      </c>
      <c r="K90" s="8108">
        <f>K88+J90</f>
        <v>38304113</v>
      </c>
    </row>
    <row r="91" spans="1:11">
      <c r="A91" s="8153"/>
      <c r="B91" s="8094"/>
      <c r="C91" s="7824" t="s">
        <v>796</v>
      </c>
      <c r="D91" s="8096" t="s">
        <v>1657</v>
      </c>
      <c r="E91" s="8094" t="s">
        <v>135</v>
      </c>
      <c r="F91" s="8098"/>
      <c r="G91" s="8098">
        <v>148800</v>
      </c>
      <c r="H91" s="8130"/>
      <c r="I91" s="8098"/>
      <c r="J91" s="8017"/>
      <c r="K91" s="8107">
        <f>K90-G91</f>
        <v>38155313</v>
      </c>
    </row>
    <row r="92" spans="1:11">
      <c r="A92" s="8123"/>
      <c r="B92" s="8095"/>
      <c r="C92" s="7829" t="s">
        <v>1658</v>
      </c>
      <c r="D92" s="8097" t="s">
        <v>956</v>
      </c>
      <c r="E92" s="8095"/>
      <c r="F92" s="8099"/>
      <c r="G92" s="8099"/>
      <c r="H92" s="8018"/>
      <c r="I92" s="8099"/>
      <c r="J92" s="8019"/>
      <c r="K92" s="8108"/>
    </row>
    <row r="93" spans="1:11">
      <c r="A93" s="8123"/>
      <c r="B93" s="8125"/>
      <c r="C93" s="7835"/>
      <c r="D93" s="7836"/>
      <c r="E93" s="7837"/>
      <c r="F93" s="7838"/>
      <c r="G93" s="7838"/>
      <c r="H93" s="7839"/>
      <c r="I93" s="7838"/>
      <c r="J93" s="7849">
        <v>750</v>
      </c>
      <c r="K93" s="8108">
        <f>K91+J93</f>
        <v>38156063</v>
      </c>
    </row>
    <row r="94" spans="1:11">
      <c r="A94" s="8153"/>
      <c r="B94" s="8094"/>
      <c r="C94" s="7824" t="s">
        <v>1710</v>
      </c>
      <c r="D94" s="56" t="s">
        <v>1766</v>
      </c>
      <c r="E94" s="7841"/>
      <c r="F94" s="7904"/>
      <c r="G94" s="8098"/>
      <c r="H94" s="8098">
        <v>750640</v>
      </c>
      <c r="I94" s="8098"/>
      <c r="J94" s="8121"/>
      <c r="K94" s="8107">
        <f>K93-H94</f>
        <v>37405423</v>
      </c>
    </row>
    <row r="95" spans="1:11">
      <c r="A95" s="8123"/>
      <c r="B95" s="8095"/>
      <c r="C95" s="7829" t="s">
        <v>1765</v>
      </c>
      <c r="D95" s="8097"/>
      <c r="E95" s="8095"/>
      <c r="F95" s="8099"/>
      <c r="G95" s="8099"/>
      <c r="H95" s="8099"/>
      <c r="I95" s="8099"/>
      <c r="J95" s="8019"/>
      <c r="K95" s="8108"/>
    </row>
    <row r="96" spans="1:11">
      <c r="A96" s="8123"/>
      <c r="B96" s="8125"/>
      <c r="C96" s="7855"/>
      <c r="D96" s="7855"/>
      <c r="E96" s="7855"/>
      <c r="F96" s="7838"/>
      <c r="G96" s="7838"/>
      <c r="H96" s="7839"/>
      <c r="I96" s="7838"/>
      <c r="J96" s="7849">
        <v>1500</v>
      </c>
      <c r="K96" s="8108">
        <f>K94+J96</f>
        <v>37406923</v>
      </c>
    </row>
    <row r="97" spans="1:11">
      <c r="A97" s="8153"/>
      <c r="B97" s="8094"/>
      <c r="C97" s="7824" t="s">
        <v>1710</v>
      </c>
      <c r="D97" s="8096" t="s">
        <v>1768</v>
      </c>
      <c r="E97" s="8094"/>
      <c r="F97" s="7904"/>
      <c r="G97" s="8098"/>
      <c r="H97" s="8098">
        <v>244140</v>
      </c>
      <c r="I97" s="8098"/>
      <c r="J97" s="8121"/>
      <c r="K97" s="8107">
        <f>K96-H97</f>
        <v>37162783</v>
      </c>
    </row>
    <row r="98" spans="1:11">
      <c r="A98" s="8123"/>
      <c r="B98" s="8095"/>
      <c r="C98" s="7829" t="s">
        <v>1767</v>
      </c>
      <c r="D98" s="8097"/>
      <c r="E98" s="8095"/>
      <c r="F98" s="8099"/>
      <c r="G98" s="8099"/>
      <c r="H98" s="8099"/>
      <c r="I98" s="8099"/>
      <c r="J98" s="8019"/>
      <c r="K98" s="8108"/>
    </row>
    <row r="99" spans="1:11">
      <c r="A99" s="8123"/>
      <c r="B99" s="8125"/>
      <c r="C99" s="7855"/>
      <c r="D99" s="7855"/>
      <c r="E99" s="7855"/>
      <c r="F99" s="7838"/>
      <c r="G99" s="7838"/>
      <c r="H99" s="7839"/>
      <c r="I99" s="7838"/>
      <c r="J99" s="7849">
        <v>1500</v>
      </c>
      <c r="K99" s="8108">
        <f>K97+J99</f>
        <v>37164283</v>
      </c>
    </row>
    <row r="100" spans="1:11">
      <c r="A100" s="8153"/>
      <c r="B100" s="8094"/>
      <c r="C100" s="7824" t="s">
        <v>1710</v>
      </c>
      <c r="D100" s="8096" t="s">
        <v>1770</v>
      </c>
      <c r="E100" s="8094"/>
      <c r="F100" s="7904"/>
      <c r="G100" s="8098"/>
      <c r="H100" s="8098">
        <v>418140</v>
      </c>
      <c r="I100" s="8098"/>
      <c r="J100" s="8121"/>
      <c r="K100" s="8107">
        <f>K99-H100</f>
        <v>36746143</v>
      </c>
    </row>
    <row r="101" spans="1:11">
      <c r="A101" s="8123"/>
      <c r="B101" s="8095"/>
      <c r="C101" s="7829" t="s">
        <v>1769</v>
      </c>
      <c r="D101" s="8097"/>
      <c r="E101" s="8095"/>
      <c r="F101" s="8099"/>
      <c r="G101" s="8099"/>
      <c r="H101" s="8099"/>
      <c r="I101" s="8099"/>
      <c r="J101" s="8019"/>
      <c r="K101" s="8108"/>
    </row>
    <row r="102" spans="1:11">
      <c r="A102" s="8123"/>
      <c r="B102" s="8125"/>
      <c r="C102" s="7835"/>
      <c r="D102" s="7836"/>
      <c r="E102" s="7837"/>
      <c r="F102" s="7838"/>
      <c r="G102" s="7838"/>
      <c r="H102" s="7839"/>
      <c r="I102" s="7838"/>
      <c r="J102" s="7849">
        <v>1500</v>
      </c>
      <c r="K102" s="8108">
        <f>K100+J102</f>
        <v>36747643</v>
      </c>
    </row>
    <row r="103" spans="1:11">
      <c r="A103" s="8153"/>
      <c r="B103" s="8094"/>
      <c r="C103" s="7824" t="s">
        <v>1710</v>
      </c>
      <c r="D103" s="8096" t="s">
        <v>956</v>
      </c>
      <c r="E103" s="8094"/>
      <c r="F103" s="8098"/>
      <c r="G103" s="8098"/>
      <c r="H103" s="8098">
        <v>12416400</v>
      </c>
      <c r="I103" s="8098"/>
      <c r="J103" s="8017"/>
      <c r="K103" s="8107">
        <f>K102-H103</f>
        <v>24331243</v>
      </c>
    </row>
    <row r="104" spans="1:11">
      <c r="A104" s="8123"/>
      <c r="B104" s="8095"/>
      <c r="C104" s="7829" t="s">
        <v>1771</v>
      </c>
      <c r="D104" s="8097"/>
      <c r="E104" s="8095"/>
      <c r="F104" s="8099"/>
      <c r="G104" s="8099"/>
      <c r="H104" s="8099"/>
      <c r="I104" s="8099"/>
      <c r="J104" s="8019"/>
      <c r="K104" s="8108"/>
    </row>
    <row r="105" spans="1:11">
      <c r="A105" s="8123"/>
      <c r="B105" s="8125"/>
      <c r="C105" s="7835"/>
      <c r="D105" s="7836"/>
      <c r="E105" s="7837"/>
      <c r="F105" s="7838"/>
      <c r="G105" s="7838"/>
      <c r="H105" s="7839"/>
      <c r="I105" s="7838"/>
      <c r="J105" s="7849">
        <v>1500</v>
      </c>
      <c r="K105" s="8129">
        <f>K103+J105</f>
        <v>24332743</v>
      </c>
    </row>
    <row r="106" spans="1:11">
      <c r="A106" s="8153"/>
      <c r="B106" s="8094"/>
      <c r="C106" s="7824" t="s">
        <v>1710</v>
      </c>
      <c r="D106" s="8096" t="s">
        <v>1945</v>
      </c>
      <c r="E106" s="8094"/>
      <c r="F106" s="8098"/>
      <c r="G106" s="8098"/>
      <c r="H106" s="8098">
        <v>120140</v>
      </c>
      <c r="I106" s="8098"/>
      <c r="J106" s="8017"/>
      <c r="K106" s="8107">
        <f>K105-H106</f>
        <v>24212603</v>
      </c>
    </row>
    <row r="107" spans="1:11">
      <c r="A107" s="8123"/>
      <c r="B107" s="8095"/>
      <c r="C107" s="7829" t="s">
        <v>1944</v>
      </c>
      <c r="D107" s="8097"/>
      <c r="E107" s="8095"/>
      <c r="F107" s="8099"/>
      <c r="G107" s="8099"/>
      <c r="H107" s="8099"/>
      <c r="I107" s="8099"/>
      <c r="J107" s="8019"/>
      <c r="K107" s="8108"/>
    </row>
    <row r="108" spans="1:11">
      <c r="A108" s="8123"/>
      <c r="B108" s="8125"/>
      <c r="C108" s="7835"/>
      <c r="D108" s="7836"/>
      <c r="E108" s="7837"/>
      <c r="F108" s="7838"/>
      <c r="G108" s="7838"/>
      <c r="H108" s="7839"/>
      <c r="I108" s="7838"/>
      <c r="J108" s="7849">
        <v>1500</v>
      </c>
      <c r="K108" s="8108">
        <f>K106+J108</f>
        <v>24214103</v>
      </c>
    </row>
    <row r="109" spans="1:11">
      <c r="A109" s="8153"/>
      <c r="B109" s="8094"/>
      <c r="C109" s="7824" t="s">
        <v>1710</v>
      </c>
      <c r="D109" s="8096" t="s">
        <v>2049</v>
      </c>
      <c r="E109" s="8094"/>
      <c r="F109" s="7904"/>
      <c r="G109" s="8098"/>
      <c r="H109" s="8098">
        <v>598640</v>
      </c>
      <c r="I109" s="8098"/>
      <c r="J109" s="8121"/>
      <c r="K109" s="8107">
        <f>K108-H109</f>
        <v>23615463</v>
      </c>
    </row>
    <row r="110" spans="1:11">
      <c r="A110" s="8123"/>
      <c r="B110" s="8095"/>
      <c r="C110" s="7829" t="s">
        <v>2050</v>
      </c>
      <c r="D110" s="8097"/>
      <c r="E110" s="8095"/>
      <c r="F110" s="8099"/>
      <c r="G110" s="8099"/>
      <c r="H110" s="8099"/>
      <c r="I110" s="8099"/>
      <c r="J110" s="8019"/>
      <c r="K110" s="8108"/>
    </row>
    <row r="111" spans="1:11">
      <c r="A111" s="8123"/>
      <c r="B111" s="8125"/>
      <c r="C111" s="7835"/>
      <c r="D111" s="7836"/>
      <c r="E111" s="7837"/>
      <c r="F111" s="7838"/>
      <c r="G111" s="7838"/>
      <c r="H111" s="7839"/>
      <c r="I111" s="7838"/>
      <c r="J111" s="7849">
        <v>1500</v>
      </c>
      <c r="K111" s="8108">
        <f>K109+J111</f>
        <v>23616963</v>
      </c>
    </row>
    <row r="112" spans="1:11">
      <c r="A112" s="8153"/>
      <c r="B112" s="8094"/>
      <c r="C112" s="7851" t="s">
        <v>1716</v>
      </c>
      <c r="D112" s="8096" t="s">
        <v>1717</v>
      </c>
      <c r="E112" s="8094" t="s">
        <v>1423</v>
      </c>
      <c r="F112" s="8102"/>
      <c r="G112" s="8102">
        <v>217800</v>
      </c>
      <c r="H112" s="8130"/>
      <c r="I112" s="8126"/>
      <c r="J112" s="8017"/>
      <c r="K112" s="8122">
        <f>K111-G112</f>
        <v>23399163</v>
      </c>
    </row>
    <row r="113" spans="1:11">
      <c r="A113" s="8123"/>
      <c r="B113" s="8095"/>
      <c r="C113" s="7829" t="s">
        <v>1715</v>
      </c>
      <c r="D113" s="8097" t="s">
        <v>956</v>
      </c>
      <c r="E113" s="8095"/>
      <c r="F113" s="8103"/>
      <c r="G113" s="8103"/>
      <c r="H113" s="8018"/>
      <c r="I113" s="8127"/>
      <c r="J113" s="8017"/>
      <c r="K113" s="8124"/>
    </row>
    <row r="114" spans="1:11">
      <c r="A114" s="8123"/>
      <c r="B114" s="8125"/>
      <c r="C114" s="7835"/>
      <c r="D114" s="7836"/>
      <c r="E114" s="7837"/>
      <c r="F114" s="7838"/>
      <c r="G114" s="7838"/>
      <c r="H114" s="7839"/>
      <c r="I114" s="8155"/>
      <c r="J114" s="7849">
        <v>750</v>
      </c>
      <c r="K114" s="8124">
        <f>K112+J114</f>
        <v>23399913</v>
      </c>
    </row>
    <row r="115" spans="1:11">
      <c r="A115" s="8153"/>
      <c r="B115" s="8094"/>
      <c r="C115" s="7874" t="s">
        <v>781</v>
      </c>
      <c r="D115" s="8096" t="s">
        <v>2046</v>
      </c>
      <c r="E115" s="7861" t="s">
        <v>2048</v>
      </c>
      <c r="F115" s="8098"/>
      <c r="G115" s="8098">
        <v>125140</v>
      </c>
      <c r="H115" s="8130"/>
      <c r="I115" s="8098"/>
      <c r="J115" s="8017"/>
      <c r="K115" s="8107">
        <f>K114-G115</f>
        <v>23274773</v>
      </c>
    </row>
    <row r="116" spans="1:11">
      <c r="A116" s="8123"/>
      <c r="B116" s="8095"/>
      <c r="C116" s="7873" t="s">
        <v>2045</v>
      </c>
      <c r="D116" s="8097" t="s">
        <v>2047</v>
      </c>
      <c r="E116" s="7844"/>
      <c r="F116" s="8099"/>
      <c r="G116" s="8099"/>
      <c r="H116" s="8018"/>
      <c r="I116" s="8099"/>
      <c r="J116" s="8017"/>
      <c r="K116" s="8108"/>
    </row>
    <row r="117" spans="1:11">
      <c r="A117" s="8123"/>
      <c r="B117" s="8125"/>
      <c r="C117" s="7834"/>
      <c r="D117" s="7836"/>
      <c r="E117" s="7837"/>
      <c r="F117" s="7838"/>
      <c r="G117" s="7838"/>
      <c r="H117" s="7839"/>
      <c r="I117" s="7838"/>
      <c r="J117" s="7849">
        <v>1500</v>
      </c>
      <c r="K117" s="8108">
        <f>K115+J117</f>
        <v>23276273</v>
      </c>
    </row>
    <row r="118" spans="1:11">
      <c r="A118" s="8153"/>
      <c r="B118" s="8094"/>
      <c r="C118" s="7851" t="s">
        <v>1716</v>
      </c>
      <c r="D118" s="8156" t="s">
        <v>1049</v>
      </c>
      <c r="E118" s="8094" t="s">
        <v>126</v>
      </c>
      <c r="F118" s="7904"/>
      <c r="G118" s="8098">
        <v>61100</v>
      </c>
      <c r="H118" s="8098"/>
      <c r="I118" s="8098"/>
      <c r="J118" s="8121"/>
      <c r="K118" s="8107">
        <f>K117-G118</f>
        <v>23215173</v>
      </c>
    </row>
    <row r="119" spans="1:11">
      <c r="A119" s="8123"/>
      <c r="B119" s="8095"/>
      <c r="C119" s="7829" t="s">
        <v>2559</v>
      </c>
      <c r="D119" s="8157" t="s">
        <v>956</v>
      </c>
      <c r="E119" s="8095"/>
      <c r="F119" s="8099"/>
      <c r="G119" s="8099"/>
      <c r="H119" s="8099"/>
      <c r="I119" s="8099"/>
      <c r="J119" s="8019"/>
      <c r="K119" s="8108"/>
    </row>
    <row r="120" spans="1:11">
      <c r="A120" s="8123"/>
      <c r="B120" s="8125"/>
      <c r="C120" s="7835"/>
      <c r="D120" s="7859"/>
      <c r="E120" s="7860"/>
      <c r="F120" s="7838"/>
      <c r="G120" s="7838"/>
      <c r="H120" s="7839"/>
      <c r="I120" s="7838"/>
      <c r="J120" s="7849">
        <v>750</v>
      </c>
      <c r="K120" s="8108">
        <f>K118+J120</f>
        <v>23215923</v>
      </c>
    </row>
    <row r="121" spans="1:11">
      <c r="A121" s="8153"/>
      <c r="B121" s="8094"/>
      <c r="C121" s="7862" t="s">
        <v>778</v>
      </c>
      <c r="D121" s="56" t="s">
        <v>795</v>
      </c>
      <c r="E121" s="7903" t="s">
        <v>454</v>
      </c>
      <c r="F121" s="7904"/>
      <c r="G121" s="7904">
        <v>123140</v>
      </c>
      <c r="H121" s="8130"/>
      <c r="I121" s="7904"/>
      <c r="J121" s="8130"/>
      <c r="K121" s="8107">
        <f>K120-G121</f>
        <v>23092783</v>
      </c>
    </row>
    <row r="122" spans="1:11">
      <c r="A122" s="8123"/>
      <c r="B122" s="8095"/>
      <c r="C122" s="193" t="s">
        <v>794</v>
      </c>
      <c r="D122" s="8097" t="s">
        <v>1345</v>
      </c>
      <c r="E122" s="8095"/>
      <c r="F122" s="8099"/>
      <c r="G122" s="8099"/>
      <c r="H122" s="8018"/>
      <c r="I122" s="8099"/>
      <c r="J122" s="8018"/>
      <c r="K122" s="8108"/>
    </row>
    <row r="123" spans="1:11">
      <c r="A123" s="8123"/>
      <c r="B123" s="8125"/>
      <c r="C123" s="8065"/>
      <c r="D123" s="8147"/>
      <c r="E123" s="8140"/>
      <c r="F123" s="7839"/>
      <c r="G123" s="7839"/>
      <c r="H123" s="7839"/>
      <c r="I123" s="7839"/>
      <c r="J123" s="7849">
        <v>1500</v>
      </c>
      <c r="K123" s="8108">
        <f>K121+J123</f>
        <v>23094283</v>
      </c>
    </row>
    <row r="124" spans="1:11">
      <c r="A124" s="8153"/>
      <c r="B124" s="8094"/>
      <c r="C124" s="191" t="s">
        <v>815</v>
      </c>
      <c r="D124" s="8096" t="s">
        <v>2163</v>
      </c>
      <c r="E124" s="8094" t="s">
        <v>2164</v>
      </c>
      <c r="F124" s="8098"/>
      <c r="G124" s="8098">
        <v>350956</v>
      </c>
      <c r="H124" s="8098"/>
      <c r="I124" s="8098"/>
      <c r="J124" s="8104"/>
      <c r="K124" s="8107">
        <f>K123-G124</f>
        <v>22743327</v>
      </c>
    </row>
    <row r="125" spans="1:11">
      <c r="A125" s="8123"/>
      <c r="B125" s="8095"/>
      <c r="C125" s="193" t="s">
        <v>2165</v>
      </c>
      <c r="D125" s="8097" t="s">
        <v>1819</v>
      </c>
      <c r="E125" s="8095"/>
      <c r="F125" s="8103"/>
      <c r="G125" s="8099"/>
      <c r="H125" s="8099"/>
      <c r="I125" s="8099"/>
      <c r="J125" s="8105"/>
      <c r="K125" s="8108"/>
    </row>
    <row r="126" spans="1:11">
      <c r="A126" s="57"/>
      <c r="B126" s="8125"/>
      <c r="C126" s="8065"/>
      <c r="D126" s="7859"/>
      <c r="E126" s="7847"/>
      <c r="F126" s="7838"/>
      <c r="G126" s="7838"/>
      <c r="H126" s="7839"/>
      <c r="I126" s="7838"/>
      <c r="J126" s="7849">
        <v>1800</v>
      </c>
      <c r="K126" s="8108">
        <f>K124+J126</f>
        <v>22745127</v>
      </c>
    </row>
    <row r="127" spans="1:11">
      <c r="A127" s="8144"/>
      <c r="B127" s="7903"/>
      <c r="C127" s="8158" t="s">
        <v>781</v>
      </c>
      <c r="D127" s="8096" t="s">
        <v>2163</v>
      </c>
      <c r="E127" s="8094" t="s">
        <v>2164</v>
      </c>
      <c r="F127" s="8098"/>
      <c r="G127" s="8098">
        <v>22890</v>
      </c>
      <c r="H127" s="8098"/>
      <c r="I127" s="8098"/>
      <c r="J127" s="8104"/>
      <c r="K127" s="8131">
        <f>K126-G127</f>
        <v>22722237</v>
      </c>
    </row>
    <row r="128" spans="1:11">
      <c r="A128" s="8144"/>
      <c r="B128" s="7903"/>
      <c r="C128" s="7857" t="s">
        <v>2293</v>
      </c>
      <c r="D128" s="8097" t="s">
        <v>1819</v>
      </c>
      <c r="E128" s="8095"/>
      <c r="F128" s="8099"/>
      <c r="G128" s="8099"/>
      <c r="H128" s="8099"/>
      <c r="I128" s="8099"/>
      <c r="J128" s="8105"/>
      <c r="K128" s="8131"/>
    </row>
    <row r="129" spans="1:11">
      <c r="A129" s="57"/>
      <c r="B129" s="8125"/>
      <c r="C129" s="8159"/>
      <c r="D129" s="7859"/>
      <c r="E129" s="7847"/>
      <c r="F129" s="8160"/>
      <c r="G129" s="7993"/>
      <c r="H129" s="7848"/>
      <c r="I129" s="7993"/>
      <c r="J129" s="7849">
        <v>1500</v>
      </c>
      <c r="K129" s="8129">
        <f>K127+J129</f>
        <v>22723737</v>
      </c>
    </row>
    <row r="130" spans="1:11">
      <c r="A130" s="8144"/>
      <c r="B130" s="7903"/>
      <c r="C130" s="7824" t="s">
        <v>815</v>
      </c>
      <c r="D130" s="8096" t="s">
        <v>2131</v>
      </c>
      <c r="E130" s="8094" t="s">
        <v>2132</v>
      </c>
      <c r="F130" s="7904"/>
      <c r="G130" s="8098">
        <v>575979</v>
      </c>
      <c r="H130" s="8098"/>
      <c r="I130" s="8098"/>
      <c r="J130" s="8017"/>
      <c r="K130" s="8131">
        <f>K129-G130</f>
        <v>22147758</v>
      </c>
    </row>
    <row r="131" spans="1:11">
      <c r="A131" s="8144"/>
      <c r="B131" s="7903"/>
      <c r="C131" s="7829" t="s">
        <v>2153</v>
      </c>
      <c r="D131" s="8097" t="s">
        <v>1819</v>
      </c>
      <c r="E131" s="8095"/>
      <c r="F131" s="8099"/>
      <c r="G131" s="8099"/>
      <c r="H131" s="8099"/>
      <c r="I131" s="8099"/>
      <c r="J131" s="8019"/>
      <c r="K131" s="8131"/>
    </row>
    <row r="132" spans="1:11">
      <c r="A132" s="57"/>
      <c r="B132" s="8125"/>
      <c r="C132" s="7835"/>
      <c r="D132" s="7836"/>
      <c r="E132" s="7837"/>
      <c r="F132" s="7993"/>
      <c r="G132" s="7993"/>
      <c r="H132" s="7839"/>
      <c r="I132" s="7838"/>
      <c r="J132" s="7849">
        <v>1800</v>
      </c>
      <c r="K132" s="8129">
        <f>K130+J132</f>
        <v>22149558</v>
      </c>
    </row>
    <row r="133" spans="1:11">
      <c r="A133" s="8144"/>
      <c r="B133" s="7903"/>
      <c r="C133" s="7824" t="s">
        <v>1837</v>
      </c>
      <c r="D133" s="8096" t="s">
        <v>2131</v>
      </c>
      <c r="E133" s="8094" t="s">
        <v>2132</v>
      </c>
      <c r="F133" s="8098"/>
      <c r="G133" s="8098">
        <v>143890</v>
      </c>
      <c r="H133" s="8130"/>
      <c r="I133" s="8098"/>
      <c r="J133" s="8017"/>
      <c r="K133" s="8131">
        <f>K132-G133</f>
        <v>22005668</v>
      </c>
    </row>
    <row r="134" spans="1:11">
      <c r="A134" s="8144"/>
      <c r="B134" s="7903"/>
      <c r="C134" s="7829" t="s">
        <v>2130</v>
      </c>
      <c r="D134" s="8097" t="s">
        <v>1819</v>
      </c>
      <c r="E134" s="8095"/>
      <c r="F134" s="8099"/>
      <c r="G134" s="8099"/>
      <c r="H134" s="8018"/>
      <c r="I134" s="8099"/>
      <c r="J134" s="8019"/>
      <c r="K134" s="8131"/>
    </row>
    <row r="135" spans="1:11">
      <c r="A135" s="57"/>
      <c r="B135" s="8125"/>
      <c r="C135" s="7835"/>
      <c r="D135" s="7836"/>
      <c r="E135" s="7837"/>
      <c r="F135" s="7838"/>
      <c r="G135" s="7838"/>
      <c r="H135" s="7839"/>
      <c r="I135" s="7838"/>
      <c r="J135" s="7849">
        <v>1500</v>
      </c>
      <c r="K135" s="8129">
        <f>K133+J135</f>
        <v>22007168</v>
      </c>
    </row>
    <row r="136" spans="1:11">
      <c r="A136" s="8120"/>
      <c r="B136" s="7903"/>
      <c r="C136" s="7824" t="s">
        <v>821</v>
      </c>
      <c r="D136" s="8096" t="s">
        <v>1288</v>
      </c>
      <c r="E136" s="8094" t="s">
        <v>1301</v>
      </c>
      <c r="F136" s="7904"/>
      <c r="G136" s="8098">
        <v>355754</v>
      </c>
      <c r="H136" s="8130"/>
      <c r="I136" s="8098"/>
      <c r="J136" s="8104"/>
      <c r="K136" s="8107">
        <f>K135-G136</f>
        <v>21651414</v>
      </c>
    </row>
    <row r="137" spans="1:11">
      <c r="A137" s="8123"/>
      <c r="B137" s="8095"/>
      <c r="C137" s="7829" t="s">
        <v>1287</v>
      </c>
      <c r="D137" s="8097" t="s">
        <v>2051</v>
      </c>
      <c r="E137" s="8095"/>
      <c r="F137" s="8099"/>
      <c r="G137" s="8099"/>
      <c r="H137" s="8130"/>
      <c r="I137" s="8099"/>
      <c r="J137" s="8105"/>
      <c r="K137" s="8108"/>
    </row>
    <row r="138" spans="1:11">
      <c r="A138" s="8123"/>
      <c r="B138" s="8125"/>
      <c r="C138" s="7835"/>
      <c r="D138" s="7836"/>
      <c r="E138" s="7837"/>
      <c r="F138" s="7848"/>
      <c r="G138" s="7848"/>
      <c r="H138" s="7848"/>
      <c r="I138" s="7848"/>
      <c r="J138" s="7849">
        <v>1800</v>
      </c>
      <c r="K138" s="8108">
        <f>K136+J138</f>
        <v>21653214</v>
      </c>
    </row>
    <row r="139" spans="1:11">
      <c r="A139" s="8120"/>
      <c r="B139" s="8094"/>
      <c r="C139" s="7862" t="s">
        <v>815</v>
      </c>
      <c r="D139" s="8096" t="s">
        <v>157</v>
      </c>
      <c r="E139" s="8094" t="s">
        <v>156</v>
      </c>
      <c r="F139" s="8098"/>
      <c r="G139" s="8098">
        <v>943620</v>
      </c>
      <c r="H139" s="8130"/>
      <c r="I139" s="8098"/>
      <c r="J139" s="8130"/>
      <c r="K139" s="8107">
        <f>K138-G139</f>
        <v>20709594</v>
      </c>
    </row>
    <row r="140" spans="1:11">
      <c r="A140" s="8123"/>
      <c r="B140" s="8095"/>
      <c r="C140" s="7862" t="s">
        <v>1022</v>
      </c>
      <c r="D140" s="8097" t="s">
        <v>1383</v>
      </c>
      <c r="E140" s="8095"/>
      <c r="F140" s="8099"/>
      <c r="G140" s="8099"/>
      <c r="H140" s="8130"/>
      <c r="I140" s="8099"/>
      <c r="J140" s="8130"/>
      <c r="K140" s="8108"/>
    </row>
    <row r="141" spans="1:11">
      <c r="A141" s="8123"/>
      <c r="B141" s="8125"/>
      <c r="C141" s="7835"/>
      <c r="D141" s="7859"/>
      <c r="E141" s="8140"/>
      <c r="F141" s="7848"/>
      <c r="G141" s="7848"/>
      <c r="H141" s="7848"/>
      <c r="I141" s="7848"/>
      <c r="J141" s="7849">
        <v>1800</v>
      </c>
      <c r="K141" s="8108">
        <f>K139+J141</f>
        <v>20711394</v>
      </c>
    </row>
    <row r="142" spans="1:11">
      <c r="A142" s="8153"/>
      <c r="B142" s="8094"/>
      <c r="C142" s="29" t="s">
        <v>778</v>
      </c>
      <c r="D142" s="8096" t="s">
        <v>157</v>
      </c>
      <c r="E142" s="8094" t="s">
        <v>156</v>
      </c>
      <c r="F142" s="7904"/>
      <c r="G142" s="8098">
        <v>200140</v>
      </c>
      <c r="H142" s="8130"/>
      <c r="I142" s="8098"/>
      <c r="J142" s="8130"/>
      <c r="K142" s="8107">
        <f>K141-G142</f>
        <v>20511254</v>
      </c>
    </row>
    <row r="143" spans="1:11">
      <c r="A143" s="8123"/>
      <c r="B143" s="8095"/>
      <c r="C143" s="8161" t="s">
        <v>1340</v>
      </c>
      <c r="D143" s="8097" t="s">
        <v>1383</v>
      </c>
      <c r="E143" s="8095"/>
      <c r="F143" s="8099"/>
      <c r="G143" s="8099"/>
      <c r="H143" s="8130"/>
      <c r="I143" s="8099"/>
      <c r="J143" s="8130"/>
      <c r="K143" s="8108"/>
    </row>
    <row r="144" spans="1:11">
      <c r="A144" s="8123"/>
      <c r="B144" s="8125"/>
      <c r="C144" s="8065"/>
      <c r="D144" s="8162"/>
      <c r="E144" s="8020"/>
      <c r="F144" s="7848"/>
      <c r="G144" s="7848"/>
      <c r="H144" s="7848"/>
      <c r="I144" s="7848"/>
      <c r="J144" s="7849">
        <v>1500</v>
      </c>
      <c r="K144" s="8108">
        <f>K142+J144</f>
        <v>20512754</v>
      </c>
    </row>
    <row r="145" spans="1:11">
      <c r="A145" s="8120"/>
      <c r="B145" s="7903"/>
      <c r="C145" s="7862" t="s">
        <v>815</v>
      </c>
      <c r="D145" s="7883" t="s">
        <v>267</v>
      </c>
      <c r="E145" s="8094" t="s">
        <v>271</v>
      </c>
      <c r="F145" s="8098"/>
      <c r="G145" s="8098">
        <v>271893</v>
      </c>
      <c r="H145" s="8016"/>
      <c r="I145" s="8098"/>
      <c r="J145" s="8130"/>
      <c r="K145" s="8131">
        <f>K144-G145</f>
        <v>20240861</v>
      </c>
    </row>
    <row r="146" spans="1:11">
      <c r="A146" s="8120"/>
      <c r="B146" s="7903"/>
      <c r="C146" s="7862" t="s">
        <v>1023</v>
      </c>
      <c r="D146" s="7884" t="s">
        <v>304</v>
      </c>
      <c r="E146" s="8095"/>
      <c r="F146" s="8099"/>
      <c r="G146" s="8099"/>
      <c r="H146" s="8130"/>
      <c r="I146" s="8099"/>
      <c r="J146" s="8130"/>
      <c r="K146" s="8131"/>
    </row>
    <row r="147" spans="1:11">
      <c r="A147" s="57"/>
      <c r="B147" s="8125"/>
      <c r="C147" s="7835"/>
      <c r="D147" s="7836"/>
      <c r="E147" s="7837"/>
      <c r="F147" s="7848"/>
      <c r="G147" s="7848"/>
      <c r="H147" s="7848"/>
      <c r="I147" s="7848"/>
      <c r="J147" s="7849">
        <v>1800</v>
      </c>
      <c r="K147" s="8129">
        <f>K145+J147</f>
        <v>20242661</v>
      </c>
    </row>
    <row r="148" spans="1:11">
      <c r="A148" s="8120"/>
      <c r="B148" s="8094"/>
      <c r="C148" s="29" t="s">
        <v>781</v>
      </c>
      <c r="D148" s="7883" t="s">
        <v>267</v>
      </c>
      <c r="E148" s="8094" t="s">
        <v>271</v>
      </c>
      <c r="F148" s="7904"/>
      <c r="G148" s="8098">
        <v>29740</v>
      </c>
      <c r="H148" s="8136"/>
      <c r="I148" s="8098"/>
      <c r="J148" s="8016"/>
      <c r="K148" s="8107">
        <f>K147-G148</f>
        <v>20212921</v>
      </c>
    </row>
    <row r="149" spans="1:11">
      <c r="A149" s="8123"/>
      <c r="B149" s="8095"/>
      <c r="C149" s="8161" t="s">
        <v>791</v>
      </c>
      <c r="D149" s="7884" t="s">
        <v>304</v>
      </c>
      <c r="E149" s="8095"/>
      <c r="F149" s="8099"/>
      <c r="G149" s="8099"/>
      <c r="H149" s="8137"/>
      <c r="I149" s="8099"/>
      <c r="J149" s="8130"/>
      <c r="K149" s="8108"/>
    </row>
    <row r="150" spans="1:11">
      <c r="A150" s="8123"/>
      <c r="B150" s="8125"/>
      <c r="C150" s="8091"/>
      <c r="D150" s="8091"/>
      <c r="E150" s="8091"/>
      <c r="F150" s="7848"/>
      <c r="G150" s="8139"/>
      <c r="H150" s="7848"/>
      <c r="I150" s="7848"/>
      <c r="J150" s="7849">
        <v>1500</v>
      </c>
      <c r="K150" s="8108">
        <f>K148+J150</f>
        <v>20214421</v>
      </c>
    </row>
    <row r="151" spans="1:11">
      <c r="A151" s="8153"/>
      <c r="B151" s="8094" t="s">
        <v>2566</v>
      </c>
      <c r="C151" s="191" t="s">
        <v>815</v>
      </c>
      <c r="D151" s="8096" t="s">
        <v>1586</v>
      </c>
      <c r="E151" s="8094" t="s">
        <v>1637</v>
      </c>
      <c r="F151" s="8098"/>
      <c r="G151" s="8098">
        <v>85666</v>
      </c>
      <c r="H151" s="8098"/>
      <c r="I151" s="8098"/>
      <c r="J151" s="8104"/>
      <c r="K151" s="8107">
        <f>K150-G151</f>
        <v>20128755</v>
      </c>
    </row>
    <row r="152" spans="1:11">
      <c r="A152" s="8123"/>
      <c r="B152" s="8095"/>
      <c r="C152" s="193" t="s">
        <v>1585</v>
      </c>
      <c r="D152" s="8097" t="s">
        <v>729</v>
      </c>
      <c r="E152" s="8095"/>
      <c r="F152" s="8099"/>
      <c r="G152" s="8099"/>
      <c r="H152" s="8099"/>
      <c r="I152" s="8099"/>
      <c r="J152" s="8105"/>
      <c r="K152" s="8108"/>
    </row>
    <row r="153" spans="1:11">
      <c r="A153" s="8123"/>
      <c r="B153" s="8125"/>
      <c r="C153" s="8065"/>
      <c r="D153" s="7859"/>
      <c r="E153" s="7847"/>
      <c r="F153" s="7838"/>
      <c r="G153" s="7838"/>
      <c r="H153" s="7839"/>
      <c r="I153" s="7838"/>
      <c r="J153" s="7849">
        <v>1800</v>
      </c>
      <c r="K153" s="8108">
        <f>K151+J153</f>
        <v>20130555</v>
      </c>
    </row>
    <row r="154" spans="1:11">
      <c r="A154" s="8120"/>
      <c r="B154" s="8094"/>
      <c r="C154" s="7824" t="s">
        <v>796</v>
      </c>
      <c r="D154" s="8096" t="s">
        <v>1586</v>
      </c>
      <c r="E154" s="8094" t="s">
        <v>1637</v>
      </c>
      <c r="F154" s="8098"/>
      <c r="G154" s="8098">
        <v>42300</v>
      </c>
      <c r="H154" s="8098"/>
      <c r="I154" s="8098"/>
      <c r="J154" s="8104"/>
      <c r="K154" s="8107">
        <f>K153-G154</f>
        <v>20088255</v>
      </c>
    </row>
    <row r="155" spans="1:11">
      <c r="A155" s="8123"/>
      <c r="B155" s="8095"/>
      <c r="C155" s="7829" t="s">
        <v>1587</v>
      </c>
      <c r="D155" s="8097" t="s">
        <v>729</v>
      </c>
      <c r="E155" s="8095"/>
      <c r="F155" s="8099"/>
      <c r="G155" s="8099"/>
      <c r="H155" s="8099"/>
      <c r="I155" s="8099"/>
      <c r="J155" s="8105"/>
      <c r="K155" s="8108"/>
    </row>
    <row r="156" spans="1:11">
      <c r="A156" s="8123"/>
      <c r="B156" s="8125"/>
      <c r="C156" s="8065"/>
      <c r="D156" s="7859"/>
      <c r="E156" s="7847"/>
      <c r="F156" s="7838"/>
      <c r="G156" s="7838"/>
      <c r="H156" s="7839"/>
      <c r="I156" s="7838"/>
      <c r="J156" s="7870">
        <v>750</v>
      </c>
      <c r="K156" s="8108">
        <f>K154+J156</f>
        <v>20089005</v>
      </c>
    </row>
    <row r="157" spans="1:11">
      <c r="A157" s="8120"/>
      <c r="B157" s="8094"/>
      <c r="C157" s="7851" t="s">
        <v>851</v>
      </c>
      <c r="D157" s="8096" t="s">
        <v>853</v>
      </c>
      <c r="E157" s="8094" t="s">
        <v>497</v>
      </c>
      <c r="F157" s="8098"/>
      <c r="G157" s="8098">
        <v>398973</v>
      </c>
      <c r="H157" s="8130"/>
      <c r="I157" s="8126"/>
      <c r="J157" s="8017"/>
      <c r="K157" s="8107">
        <f>K156-G157</f>
        <v>19690032</v>
      </c>
    </row>
    <row r="158" spans="1:11">
      <c r="A158" s="8123"/>
      <c r="B158" s="8095"/>
      <c r="C158" s="7829" t="s">
        <v>852</v>
      </c>
      <c r="D158" s="8097" t="s">
        <v>919</v>
      </c>
      <c r="E158" s="8095"/>
      <c r="F158" s="8099"/>
      <c r="G158" s="8099"/>
      <c r="H158" s="8018"/>
      <c r="I158" s="8127"/>
      <c r="J158" s="8017"/>
      <c r="K158" s="8108"/>
    </row>
    <row r="159" spans="1:11">
      <c r="A159" s="8123"/>
      <c r="B159" s="8125"/>
      <c r="C159" s="7835"/>
      <c r="D159" s="7836"/>
      <c r="E159" s="7837"/>
      <c r="F159" s="7838"/>
      <c r="G159" s="7838"/>
      <c r="H159" s="7839"/>
      <c r="I159" s="8155"/>
      <c r="J159" s="7849">
        <v>1800</v>
      </c>
      <c r="K159" s="8108">
        <f>K157+J159</f>
        <v>19691832</v>
      </c>
    </row>
    <row r="160" spans="1:11">
      <c r="A160" s="8153"/>
      <c r="B160" s="8094"/>
      <c r="C160" s="8163" t="s">
        <v>815</v>
      </c>
      <c r="D160" s="8096" t="s">
        <v>399</v>
      </c>
      <c r="E160" s="8094" t="s">
        <v>401</v>
      </c>
      <c r="F160" s="8164"/>
      <c r="G160" s="8164">
        <v>217163</v>
      </c>
      <c r="H160" s="8130"/>
      <c r="I160" s="8098"/>
      <c r="J160" s="8017"/>
      <c r="K160" s="8107">
        <f>K159-G160</f>
        <v>19474669</v>
      </c>
    </row>
    <row r="161" spans="1:11">
      <c r="A161" s="8123"/>
      <c r="B161" s="8095"/>
      <c r="C161" s="8165" t="s">
        <v>1051</v>
      </c>
      <c r="D161" s="8097" t="s">
        <v>2392</v>
      </c>
      <c r="E161" s="8095"/>
      <c r="F161" s="8166"/>
      <c r="G161" s="8166"/>
      <c r="H161" s="8018"/>
      <c r="I161" s="8099"/>
      <c r="J161" s="8017"/>
      <c r="K161" s="8108"/>
    </row>
    <row r="162" spans="1:11">
      <c r="A162" s="8123"/>
      <c r="B162" s="8125"/>
      <c r="C162" s="7835"/>
      <c r="D162" s="7836"/>
      <c r="E162" s="7837"/>
      <c r="F162" s="7838"/>
      <c r="G162" s="7838"/>
      <c r="H162" s="7839"/>
      <c r="I162" s="8155"/>
      <c r="J162" s="7849">
        <v>1800</v>
      </c>
      <c r="K162" s="8108">
        <f>K160+J162</f>
        <v>19476469</v>
      </c>
    </row>
    <row r="163" spans="1:11">
      <c r="A163" s="8120"/>
      <c r="B163" s="8094"/>
      <c r="C163" s="8163" t="s">
        <v>815</v>
      </c>
      <c r="D163" s="8096" t="s">
        <v>399</v>
      </c>
      <c r="E163" s="8094" t="s">
        <v>401</v>
      </c>
      <c r="F163" s="8098"/>
      <c r="G163" s="8104">
        <v>488822</v>
      </c>
      <c r="H163" s="8130"/>
      <c r="I163" s="8126"/>
      <c r="J163" s="8017"/>
      <c r="K163" s="8107">
        <f>K162-G163</f>
        <v>18987647</v>
      </c>
    </row>
    <row r="164" spans="1:11">
      <c r="A164" s="8123"/>
      <c r="B164" s="8095"/>
      <c r="C164" s="8165" t="s">
        <v>1163</v>
      </c>
      <c r="D164" s="8097" t="s">
        <v>2392</v>
      </c>
      <c r="E164" s="8095"/>
      <c r="F164" s="8099"/>
      <c r="G164" s="8105"/>
      <c r="H164" s="8018"/>
      <c r="I164" s="8127"/>
      <c r="J164" s="8017"/>
      <c r="K164" s="8108"/>
    </row>
    <row r="165" spans="1:11">
      <c r="A165" s="8123"/>
      <c r="B165" s="8125"/>
      <c r="C165" s="7835"/>
      <c r="D165" s="7836"/>
      <c r="E165" s="7837"/>
      <c r="F165" s="7838"/>
      <c r="G165" s="7838"/>
      <c r="H165" s="7839"/>
      <c r="I165" s="8155"/>
      <c r="J165" s="7849">
        <v>1800</v>
      </c>
      <c r="K165" s="8108">
        <f>K163+J165</f>
        <v>18989447</v>
      </c>
    </row>
    <row r="166" spans="1:11">
      <c r="A166" s="8153"/>
      <c r="B166" s="8094"/>
      <c r="C166" s="191" t="s">
        <v>778</v>
      </c>
      <c r="D166" s="192" t="s">
        <v>399</v>
      </c>
      <c r="E166" s="8094" t="s">
        <v>401</v>
      </c>
      <c r="F166" s="8098"/>
      <c r="G166" s="8098">
        <v>32940</v>
      </c>
      <c r="H166" s="8102"/>
      <c r="I166" s="7827"/>
      <c r="J166" s="8167"/>
      <c r="K166" s="8107">
        <f>K165-G166</f>
        <v>18956507</v>
      </c>
    </row>
    <row r="167" spans="1:11">
      <c r="A167" s="8123"/>
      <c r="B167" s="8095"/>
      <c r="C167" s="193" t="s">
        <v>862</v>
      </c>
      <c r="D167" s="194" t="s">
        <v>1184</v>
      </c>
      <c r="E167" s="8095"/>
      <c r="F167" s="8099"/>
      <c r="G167" s="8099"/>
      <c r="H167" s="8103"/>
      <c r="I167" s="7832"/>
      <c r="J167" s="8167"/>
      <c r="K167" s="8108"/>
    </row>
    <row r="168" spans="1:11">
      <c r="A168" s="8123"/>
      <c r="B168" s="8125"/>
      <c r="C168" s="7835"/>
      <c r="D168" s="7836"/>
      <c r="E168" s="7837"/>
      <c r="F168" s="7838"/>
      <c r="G168" s="7838"/>
      <c r="H168" s="7839"/>
      <c r="I168" s="8155"/>
      <c r="J168" s="7849">
        <v>1500</v>
      </c>
      <c r="K168" s="8108">
        <f>K166+J168</f>
        <v>18958007</v>
      </c>
    </row>
    <row r="169" spans="1:11">
      <c r="A169" s="8120"/>
      <c r="B169" s="8094"/>
      <c r="C169" s="7851" t="s">
        <v>781</v>
      </c>
      <c r="D169" s="8096" t="s">
        <v>614</v>
      </c>
      <c r="E169" s="8094" t="s">
        <v>414</v>
      </c>
      <c r="F169" s="8098"/>
      <c r="G169" s="8098">
        <v>193140</v>
      </c>
      <c r="H169" s="8098"/>
      <c r="I169" s="8098"/>
      <c r="J169" s="8016"/>
      <c r="K169" s="8107">
        <f>K168-G169</f>
        <v>18764867</v>
      </c>
    </row>
    <row r="170" spans="1:11">
      <c r="A170" s="8123"/>
      <c r="B170" s="8095"/>
      <c r="C170" s="7829" t="s">
        <v>1031</v>
      </c>
      <c r="D170" s="8097" t="s">
        <v>698</v>
      </c>
      <c r="E170" s="8095"/>
      <c r="F170" s="8099"/>
      <c r="G170" s="8099"/>
      <c r="H170" s="8099"/>
      <c r="I170" s="8099"/>
      <c r="J170" s="8018"/>
      <c r="K170" s="8108"/>
    </row>
    <row r="171" spans="1:11">
      <c r="A171" s="8123"/>
      <c r="B171" s="8125"/>
      <c r="C171" s="7835"/>
      <c r="D171" s="7836"/>
      <c r="E171" s="8020"/>
      <c r="F171" s="7838"/>
      <c r="G171" s="7838"/>
      <c r="H171" s="7839"/>
      <c r="I171" s="7838"/>
      <c r="J171" s="7870">
        <v>1500</v>
      </c>
      <c r="K171" s="8108">
        <f>K169+J171</f>
        <v>18766367</v>
      </c>
    </row>
    <row r="172" spans="1:11">
      <c r="A172" s="8120"/>
      <c r="B172" s="8094"/>
      <c r="C172" s="7874" t="s">
        <v>781</v>
      </c>
      <c r="D172" s="7887" t="s">
        <v>1246</v>
      </c>
      <c r="E172" s="7902" t="s">
        <v>1248</v>
      </c>
      <c r="F172" s="8098"/>
      <c r="G172" s="8098">
        <v>168140</v>
      </c>
      <c r="H172" s="8098"/>
      <c r="I172" s="8098"/>
      <c r="J172" s="8121"/>
      <c r="K172" s="8107">
        <f>K171-G172</f>
        <v>18598227</v>
      </c>
    </row>
    <row r="173" spans="1:11">
      <c r="A173" s="8123"/>
      <c r="B173" s="8095"/>
      <c r="C173" s="7873" t="s">
        <v>1487</v>
      </c>
      <c r="D173" s="7888" t="s">
        <v>1247</v>
      </c>
      <c r="E173" s="7871"/>
      <c r="F173" s="8099"/>
      <c r="G173" s="8099"/>
      <c r="H173" s="8099"/>
      <c r="I173" s="8099"/>
      <c r="J173" s="8019"/>
      <c r="K173" s="8108"/>
    </row>
    <row r="174" spans="1:11">
      <c r="A174" s="8123"/>
      <c r="B174" s="8125"/>
      <c r="C174" s="7835"/>
      <c r="D174" s="8147"/>
      <c r="E174" s="7837"/>
      <c r="F174" s="7838"/>
      <c r="G174" s="7838"/>
      <c r="H174" s="7839"/>
      <c r="I174" s="7838"/>
      <c r="J174" s="7849">
        <v>1500</v>
      </c>
      <c r="K174" s="8108">
        <f>K172+J174</f>
        <v>18599727</v>
      </c>
    </row>
    <row r="175" spans="1:11">
      <c r="A175" s="8153"/>
      <c r="B175" s="8094"/>
      <c r="C175" s="7824" t="s">
        <v>815</v>
      </c>
      <c r="D175" s="8096" t="s">
        <v>1145</v>
      </c>
      <c r="E175" s="8094" t="s">
        <v>1230</v>
      </c>
      <c r="F175" s="8098"/>
      <c r="G175" s="8098">
        <v>832694</v>
      </c>
      <c r="H175" s="8016"/>
      <c r="I175" s="8098"/>
      <c r="J175" s="8017"/>
      <c r="K175" s="8107">
        <f>K174-G175</f>
        <v>17767033</v>
      </c>
    </row>
    <row r="176" spans="1:11">
      <c r="A176" s="8123"/>
      <c r="B176" s="8095"/>
      <c r="C176" s="7829" t="s">
        <v>1146</v>
      </c>
      <c r="D176" s="8097" t="s">
        <v>729</v>
      </c>
      <c r="E176" s="8095"/>
      <c r="F176" s="8099"/>
      <c r="G176" s="8099"/>
      <c r="H176" s="8018"/>
      <c r="I176" s="8099"/>
      <c r="J176" s="8017"/>
      <c r="K176" s="8108"/>
    </row>
    <row r="177" spans="1:11">
      <c r="A177" s="8123"/>
      <c r="B177" s="8125"/>
      <c r="C177" s="7835"/>
      <c r="D177" s="7836"/>
      <c r="E177" s="7837"/>
      <c r="F177" s="7838"/>
      <c r="G177" s="7838"/>
      <c r="H177" s="8142"/>
      <c r="I177" s="7838"/>
      <c r="J177" s="7849">
        <v>1800</v>
      </c>
      <c r="K177" s="8108">
        <f>K175+J177</f>
        <v>17768833</v>
      </c>
    </row>
    <row r="178" spans="1:11">
      <c r="A178" s="8120"/>
      <c r="B178" s="8094"/>
      <c r="C178" s="7824" t="s">
        <v>815</v>
      </c>
      <c r="D178" s="8096" t="s">
        <v>138</v>
      </c>
      <c r="E178" s="7841" t="s">
        <v>140</v>
      </c>
      <c r="F178" s="8102"/>
      <c r="G178" s="8102">
        <v>320848</v>
      </c>
      <c r="H178" s="7826"/>
      <c r="I178" s="8102"/>
      <c r="J178" s="8130"/>
      <c r="K178" s="8107">
        <f>K177-G178</f>
        <v>17447985</v>
      </c>
    </row>
    <row r="179" spans="1:11">
      <c r="A179" s="8123"/>
      <c r="B179" s="8095"/>
      <c r="C179" s="7829" t="s">
        <v>910</v>
      </c>
      <c r="D179" s="8097" t="s">
        <v>598</v>
      </c>
      <c r="E179" s="7844"/>
      <c r="F179" s="8168"/>
      <c r="G179" s="8103"/>
      <c r="H179" s="7831"/>
      <c r="I179" s="8103"/>
      <c r="J179" s="8018"/>
      <c r="K179" s="8108"/>
    </row>
    <row r="180" spans="1:11">
      <c r="A180" s="8123"/>
      <c r="B180" s="8125"/>
      <c r="C180" s="7835"/>
      <c r="D180" s="7836"/>
      <c r="E180" s="7837"/>
      <c r="F180" s="7848"/>
      <c r="G180" s="7839"/>
      <c r="H180" s="7839"/>
      <c r="I180" s="7839"/>
      <c r="J180" s="7870">
        <v>1800</v>
      </c>
      <c r="K180" s="8108">
        <f>K178+J180</f>
        <v>17449785</v>
      </c>
    </row>
    <row r="181" spans="1:11">
      <c r="A181" s="8120"/>
      <c r="B181" s="8094"/>
      <c r="C181" s="7851" t="s">
        <v>821</v>
      </c>
      <c r="D181" s="8096" t="s">
        <v>1427</v>
      </c>
      <c r="E181" s="8094" t="s">
        <v>1544</v>
      </c>
      <c r="F181" s="7904"/>
      <c r="G181" s="8098">
        <v>85666</v>
      </c>
      <c r="H181" s="8130"/>
      <c r="I181" s="8098"/>
      <c r="J181" s="7826"/>
      <c r="K181" s="8107">
        <f>K180-G181</f>
        <v>17364119</v>
      </c>
    </row>
    <row r="182" spans="1:11">
      <c r="A182" s="8123"/>
      <c r="B182" s="8095"/>
      <c r="C182" s="7829" t="s">
        <v>1426</v>
      </c>
      <c r="D182" s="8097" t="s">
        <v>729</v>
      </c>
      <c r="E182" s="8095"/>
      <c r="F182" s="8099"/>
      <c r="G182" s="8099"/>
      <c r="H182" s="8018"/>
      <c r="I182" s="8099"/>
      <c r="J182" s="7831"/>
      <c r="K182" s="8108"/>
    </row>
    <row r="183" spans="1:11">
      <c r="A183" s="8123"/>
      <c r="B183" s="8125"/>
      <c r="C183" s="7835"/>
      <c r="D183" s="7863"/>
      <c r="E183" s="8020"/>
      <c r="F183" s="7838"/>
      <c r="G183" s="7838"/>
      <c r="H183" s="7839"/>
      <c r="I183" s="7838"/>
      <c r="J183" s="7870">
        <v>1800</v>
      </c>
      <c r="K183" s="8108">
        <f>K181+J183</f>
        <v>17365919</v>
      </c>
    </row>
    <row r="184" spans="1:11">
      <c r="A184" s="8120"/>
      <c r="B184" s="8094"/>
      <c r="C184" s="8163" t="s">
        <v>796</v>
      </c>
      <c r="D184" s="8096" t="s">
        <v>1427</v>
      </c>
      <c r="E184" s="7861" t="s">
        <v>1544</v>
      </c>
      <c r="F184" s="8098"/>
      <c r="G184" s="8098">
        <v>47900</v>
      </c>
      <c r="H184" s="8098"/>
      <c r="I184" s="8098"/>
      <c r="J184" s="8017"/>
      <c r="K184" s="8107">
        <f>K183-G184</f>
        <v>17318019</v>
      </c>
    </row>
    <row r="185" spans="1:11">
      <c r="A185" s="8123"/>
      <c r="B185" s="8095"/>
      <c r="C185" s="8165" t="s">
        <v>1522</v>
      </c>
      <c r="D185" s="8097" t="s">
        <v>729</v>
      </c>
      <c r="E185" s="7844"/>
      <c r="F185" s="8099"/>
      <c r="G185" s="8099"/>
      <c r="H185" s="8099"/>
      <c r="I185" s="8099"/>
      <c r="J185" s="8019"/>
      <c r="K185" s="8108"/>
    </row>
    <row r="186" spans="1:11">
      <c r="A186" s="8123"/>
      <c r="B186" s="8125"/>
      <c r="C186" s="7835"/>
      <c r="D186" s="7836"/>
      <c r="E186" s="7837"/>
      <c r="F186" s="7838"/>
      <c r="G186" s="7838"/>
      <c r="H186" s="7839"/>
      <c r="I186" s="7838"/>
      <c r="J186" s="7870">
        <v>750</v>
      </c>
      <c r="K186" s="8108">
        <f>K184+J186</f>
        <v>17318769</v>
      </c>
    </row>
    <row r="187" spans="1:11">
      <c r="A187" s="8120"/>
      <c r="B187" s="8094"/>
      <c r="C187" s="7851" t="s">
        <v>821</v>
      </c>
      <c r="D187" s="8096" t="s">
        <v>2106</v>
      </c>
      <c r="E187" s="8094" t="s">
        <v>2108</v>
      </c>
      <c r="F187" s="7904"/>
      <c r="G187" s="8098">
        <v>236003</v>
      </c>
      <c r="H187" s="8130"/>
      <c r="I187" s="8098"/>
      <c r="J187" s="7826"/>
      <c r="K187" s="8107">
        <f>K186-G187</f>
        <v>17082766</v>
      </c>
    </row>
    <row r="188" spans="1:11">
      <c r="A188" s="8123"/>
      <c r="B188" s="8095"/>
      <c r="C188" s="7829" t="s">
        <v>2109</v>
      </c>
      <c r="D188" s="8097" t="s">
        <v>2107</v>
      </c>
      <c r="E188" s="8095"/>
      <c r="F188" s="8099"/>
      <c r="G188" s="8099"/>
      <c r="H188" s="8018"/>
      <c r="I188" s="8099"/>
      <c r="J188" s="7831"/>
      <c r="K188" s="8108"/>
    </row>
    <row r="189" spans="1:11">
      <c r="A189" s="8123"/>
      <c r="B189" s="8125"/>
      <c r="C189" s="7835"/>
      <c r="D189" s="7863"/>
      <c r="E189" s="8020"/>
      <c r="F189" s="7838"/>
      <c r="G189" s="7838"/>
      <c r="H189" s="7839"/>
      <c r="I189" s="7838"/>
      <c r="J189" s="7870">
        <v>1800</v>
      </c>
      <c r="K189" s="8108">
        <f>K187+J189</f>
        <v>17084566</v>
      </c>
    </row>
    <row r="190" spans="1:11">
      <c r="A190" s="8120"/>
      <c r="B190" s="8094"/>
      <c r="C190" s="7851" t="s">
        <v>2212</v>
      </c>
      <c r="D190" s="8096" t="s">
        <v>1862</v>
      </c>
      <c r="E190" s="8066" t="s">
        <v>1863</v>
      </c>
      <c r="F190" s="8098"/>
      <c r="G190" s="8102">
        <v>164626</v>
      </c>
      <c r="H190" s="8098"/>
      <c r="I190" s="8098"/>
      <c r="J190" s="8104"/>
      <c r="K190" s="8169">
        <f>K189-G190</f>
        <v>16919940</v>
      </c>
    </row>
    <row r="191" spans="1:11">
      <c r="A191" s="8123"/>
      <c r="B191" s="8095"/>
      <c r="C191" s="7829" t="s">
        <v>2213</v>
      </c>
      <c r="D191" s="8097" t="s">
        <v>1819</v>
      </c>
      <c r="E191" s="8067"/>
      <c r="F191" s="8099"/>
      <c r="G191" s="8103"/>
      <c r="H191" s="8099"/>
      <c r="I191" s="8099"/>
      <c r="J191" s="8105"/>
      <c r="K191" s="8124"/>
    </row>
    <row r="192" spans="1:11">
      <c r="A192" s="8123"/>
      <c r="B192" s="8125"/>
      <c r="C192" s="7835"/>
      <c r="D192" s="7836"/>
      <c r="E192" s="7837"/>
      <c r="F192" s="7838"/>
      <c r="G192" s="7838"/>
      <c r="H192" s="7839"/>
      <c r="I192" s="7838"/>
      <c r="J192" s="7870">
        <v>700</v>
      </c>
      <c r="K192" s="8124">
        <f>K190+J192</f>
        <v>16920640</v>
      </c>
    </row>
    <row r="193" spans="1:11">
      <c r="A193" s="8120"/>
      <c r="B193" s="8094"/>
      <c r="C193" s="7851" t="s">
        <v>821</v>
      </c>
      <c r="D193" s="8096" t="s">
        <v>1959</v>
      </c>
      <c r="E193" s="7861" t="s">
        <v>1961</v>
      </c>
      <c r="F193" s="8098"/>
      <c r="G193" s="8098">
        <v>55066</v>
      </c>
      <c r="H193" s="8098"/>
      <c r="I193" s="8098"/>
      <c r="J193" s="8017"/>
      <c r="K193" s="8122">
        <f>K192-G193</f>
        <v>16865574</v>
      </c>
    </row>
    <row r="194" spans="1:11">
      <c r="A194" s="8123"/>
      <c r="B194" s="8095"/>
      <c r="C194" s="7829" t="s">
        <v>2560</v>
      </c>
      <c r="D194" s="8097" t="s">
        <v>1960</v>
      </c>
      <c r="E194" s="7844"/>
      <c r="F194" s="8099"/>
      <c r="G194" s="8099"/>
      <c r="H194" s="8099"/>
      <c r="I194" s="8099"/>
      <c r="J194" s="8019"/>
      <c r="K194" s="8124"/>
    </row>
    <row r="195" spans="1:11">
      <c r="A195" s="8123"/>
      <c r="B195" s="8125"/>
      <c r="C195" s="7835"/>
      <c r="D195" s="7836"/>
      <c r="E195" s="7837"/>
      <c r="F195" s="7838"/>
      <c r="G195" s="7838"/>
      <c r="H195" s="7839"/>
      <c r="I195" s="7838"/>
      <c r="J195" s="7870">
        <v>1800</v>
      </c>
      <c r="K195" s="8124">
        <f>K193+J195</f>
        <v>16867374</v>
      </c>
    </row>
    <row r="196" spans="1:11">
      <c r="A196" s="8120"/>
      <c r="B196" s="8094"/>
      <c r="C196" s="7851" t="s">
        <v>821</v>
      </c>
      <c r="D196" s="8096" t="s">
        <v>1959</v>
      </c>
      <c r="E196" s="7861" t="s">
        <v>1961</v>
      </c>
      <c r="F196" s="7904"/>
      <c r="G196" s="8098">
        <v>141951</v>
      </c>
      <c r="H196" s="8130"/>
      <c r="I196" s="8098"/>
      <c r="J196" s="7826"/>
      <c r="K196" s="8122">
        <f>K195-G196</f>
        <v>16725423</v>
      </c>
    </row>
    <row r="197" spans="1:11">
      <c r="A197" s="8123"/>
      <c r="B197" s="8095"/>
      <c r="C197" s="7829" t="s">
        <v>2561</v>
      </c>
      <c r="D197" s="8097" t="s">
        <v>1960</v>
      </c>
      <c r="E197" s="7844"/>
      <c r="F197" s="8099"/>
      <c r="G197" s="8099"/>
      <c r="H197" s="8018"/>
      <c r="I197" s="8099"/>
      <c r="J197" s="7831"/>
      <c r="K197" s="8124"/>
    </row>
    <row r="198" spans="1:11">
      <c r="A198" s="8123"/>
      <c r="B198" s="8125"/>
      <c r="C198" s="7835"/>
      <c r="D198" s="7836"/>
      <c r="E198" s="7837"/>
      <c r="F198" s="7838"/>
      <c r="G198" s="7838"/>
      <c r="H198" s="7839"/>
      <c r="I198" s="7838"/>
      <c r="J198" s="7870">
        <v>1800</v>
      </c>
      <c r="K198" s="8170">
        <f>K196+J198</f>
        <v>16727223</v>
      </c>
    </row>
    <row r="199" spans="1:11">
      <c r="A199" s="8120"/>
      <c r="B199" s="8094"/>
      <c r="C199" s="7851" t="s">
        <v>821</v>
      </c>
      <c r="D199" s="8096" t="s">
        <v>1959</v>
      </c>
      <c r="E199" s="7861" t="s">
        <v>1961</v>
      </c>
      <c r="F199" s="7904"/>
      <c r="G199" s="8098">
        <v>141951</v>
      </c>
      <c r="H199" s="8130"/>
      <c r="I199" s="8098"/>
      <c r="J199" s="7826"/>
      <c r="K199" s="8122">
        <f>K198-G199</f>
        <v>16585272</v>
      </c>
    </row>
    <row r="200" spans="1:11">
      <c r="A200" s="8123"/>
      <c r="B200" s="8095"/>
      <c r="C200" s="7829" t="s">
        <v>2562</v>
      </c>
      <c r="D200" s="8097" t="s">
        <v>1960</v>
      </c>
      <c r="E200" s="7844"/>
      <c r="F200" s="8099"/>
      <c r="G200" s="8099"/>
      <c r="H200" s="8018"/>
      <c r="I200" s="8099"/>
      <c r="J200" s="7831"/>
      <c r="K200" s="8124"/>
    </row>
    <row r="201" spans="1:11">
      <c r="A201" s="8123"/>
      <c r="B201" s="8125"/>
      <c r="C201" s="7835"/>
      <c r="D201" s="7836"/>
      <c r="E201" s="7837"/>
      <c r="F201" s="7838"/>
      <c r="G201" s="7838"/>
      <c r="H201" s="7839"/>
      <c r="I201" s="7838"/>
      <c r="J201" s="7870">
        <v>1800</v>
      </c>
      <c r="K201" s="8170">
        <f>K199+J201</f>
        <v>16587072</v>
      </c>
    </row>
    <row r="202" spans="1:11">
      <c r="A202" s="8120"/>
      <c r="B202" s="8094"/>
      <c r="C202" s="7851" t="s">
        <v>821</v>
      </c>
      <c r="D202" s="8096" t="s">
        <v>1959</v>
      </c>
      <c r="E202" s="7861" t="s">
        <v>1961</v>
      </c>
      <c r="F202" s="7904"/>
      <c r="G202" s="8098">
        <v>104140</v>
      </c>
      <c r="H202" s="8130"/>
      <c r="I202" s="8098"/>
      <c r="J202" s="7826"/>
      <c r="K202" s="8122">
        <f>K201-G202</f>
        <v>16482932</v>
      </c>
    </row>
    <row r="203" spans="1:11">
      <c r="A203" s="8123"/>
      <c r="B203" s="8095"/>
      <c r="C203" s="7829" t="s">
        <v>2563</v>
      </c>
      <c r="D203" s="8097" t="s">
        <v>1960</v>
      </c>
      <c r="E203" s="7844"/>
      <c r="F203" s="8099"/>
      <c r="G203" s="8099"/>
      <c r="H203" s="8018"/>
      <c r="I203" s="8099"/>
      <c r="J203" s="7831"/>
      <c r="K203" s="8124"/>
    </row>
    <row r="204" spans="1:11">
      <c r="A204" s="8123"/>
      <c r="B204" s="8125"/>
      <c r="C204" s="7835"/>
      <c r="D204" s="7836"/>
      <c r="E204" s="7837"/>
      <c r="F204" s="7838"/>
      <c r="G204" s="7838"/>
      <c r="H204" s="7839"/>
      <c r="I204" s="7838"/>
      <c r="J204" s="7870">
        <v>1800</v>
      </c>
      <c r="K204" s="8170">
        <f>K202+J204</f>
        <v>16484732</v>
      </c>
    </row>
    <row r="205" spans="1:11">
      <c r="A205" s="8120"/>
      <c r="B205" s="8094"/>
      <c r="C205" s="7851" t="s">
        <v>821</v>
      </c>
      <c r="D205" s="8096" t="s">
        <v>1959</v>
      </c>
      <c r="E205" s="7861" t="s">
        <v>1961</v>
      </c>
      <c r="F205" s="8098"/>
      <c r="G205" s="8102">
        <v>84903</v>
      </c>
      <c r="H205" s="8098"/>
      <c r="I205" s="8098"/>
      <c r="J205" s="8104"/>
      <c r="K205" s="8171">
        <f>K204-G205</f>
        <v>16399829</v>
      </c>
    </row>
    <row r="206" spans="1:11">
      <c r="A206" s="8123"/>
      <c r="B206" s="8095"/>
      <c r="C206" s="7829" t="s">
        <v>2564</v>
      </c>
      <c r="D206" s="8097" t="s">
        <v>1960</v>
      </c>
      <c r="E206" s="7844"/>
      <c r="F206" s="8099"/>
      <c r="G206" s="8103"/>
      <c r="H206" s="8099"/>
      <c r="I206" s="8099"/>
      <c r="J206" s="8105"/>
      <c r="K206" s="8171"/>
    </row>
    <row r="207" spans="1:11">
      <c r="A207" s="8123"/>
      <c r="B207" s="8125"/>
      <c r="C207" s="7835"/>
      <c r="D207" s="7836"/>
      <c r="E207" s="7837"/>
      <c r="F207" s="7838"/>
      <c r="G207" s="7838"/>
      <c r="H207" s="7839"/>
      <c r="I207" s="7838"/>
      <c r="J207" s="7870">
        <v>1800</v>
      </c>
      <c r="K207" s="8119">
        <f>K205+J207</f>
        <v>16401629</v>
      </c>
    </row>
    <row r="208" spans="1:11">
      <c r="A208" s="8120"/>
      <c r="B208" s="8094"/>
      <c r="C208" s="7851" t="s">
        <v>821</v>
      </c>
      <c r="D208" s="8096" t="s">
        <v>1959</v>
      </c>
      <c r="E208" s="7861" t="s">
        <v>1961</v>
      </c>
      <c r="F208" s="8098"/>
      <c r="G208" s="8102">
        <v>420681</v>
      </c>
      <c r="H208" s="8098"/>
      <c r="I208" s="8098"/>
      <c r="J208" s="8104"/>
      <c r="K208" s="8171">
        <f>K207-G208</f>
        <v>15980948</v>
      </c>
    </row>
    <row r="209" spans="1:11">
      <c r="A209" s="8123"/>
      <c r="B209" s="8095"/>
      <c r="C209" s="7829" t="s">
        <v>2565</v>
      </c>
      <c r="D209" s="8097" t="s">
        <v>1960</v>
      </c>
      <c r="E209" s="7844"/>
      <c r="F209" s="8099"/>
      <c r="G209" s="8103"/>
      <c r="H209" s="8099"/>
      <c r="I209" s="8099"/>
      <c r="J209" s="8105"/>
      <c r="K209" s="8171"/>
    </row>
    <row r="210" spans="1:11">
      <c r="A210" s="8123"/>
      <c r="B210" s="8125"/>
      <c r="C210" s="7835"/>
      <c r="D210" s="7836"/>
      <c r="E210" s="7837"/>
      <c r="F210" s="7838"/>
      <c r="G210" s="7838"/>
      <c r="H210" s="7839"/>
      <c r="I210" s="7838"/>
      <c r="J210" s="7870">
        <v>1800</v>
      </c>
      <c r="K210" s="8119">
        <f>K208+J210</f>
        <v>15982748</v>
      </c>
    </row>
    <row r="211" spans="1:11">
      <c r="A211" s="8120"/>
      <c r="B211" s="8094"/>
      <c r="C211" s="7874" t="s">
        <v>781</v>
      </c>
      <c r="D211" s="8096" t="s">
        <v>1959</v>
      </c>
      <c r="E211" s="7861" t="s">
        <v>1961</v>
      </c>
      <c r="F211" s="8098"/>
      <c r="G211" s="8098">
        <v>109140</v>
      </c>
      <c r="H211" s="8130"/>
      <c r="I211" s="8098"/>
      <c r="J211" s="8017"/>
      <c r="K211" s="8122">
        <f>K210-G211</f>
        <v>15873608</v>
      </c>
    </row>
    <row r="212" spans="1:11">
      <c r="A212" s="8123"/>
      <c r="B212" s="8095"/>
      <c r="C212" s="7873" t="s">
        <v>1958</v>
      </c>
      <c r="D212" s="8097" t="s">
        <v>1960</v>
      </c>
      <c r="E212" s="7844"/>
      <c r="F212" s="8099"/>
      <c r="G212" s="8099"/>
      <c r="H212" s="8018"/>
      <c r="I212" s="8099"/>
      <c r="J212" s="8017"/>
      <c r="K212" s="8124"/>
    </row>
    <row r="213" spans="1:11">
      <c r="A213" s="8123"/>
      <c r="B213" s="8125"/>
      <c r="C213" s="7835"/>
      <c r="D213" s="7836"/>
      <c r="E213" s="7837"/>
      <c r="F213" s="7838"/>
      <c r="G213" s="7838"/>
      <c r="H213" s="7839"/>
      <c r="I213" s="7838"/>
      <c r="J213" s="7849">
        <v>1500</v>
      </c>
      <c r="K213" s="8124">
        <f>K211+J213</f>
        <v>15875108</v>
      </c>
    </row>
    <row r="214" spans="1:11">
      <c r="A214" s="8120"/>
      <c r="B214" s="8094"/>
      <c r="C214" s="7874" t="s">
        <v>781</v>
      </c>
      <c r="D214" s="8096" t="s">
        <v>1959</v>
      </c>
      <c r="E214" s="7861" t="s">
        <v>1961</v>
      </c>
      <c r="F214" s="8098"/>
      <c r="G214" s="8098">
        <v>31140</v>
      </c>
      <c r="H214" s="8130"/>
      <c r="I214" s="8098"/>
      <c r="J214" s="8017"/>
      <c r="K214" s="8122">
        <f>K213-G214</f>
        <v>15843968</v>
      </c>
    </row>
    <row r="215" spans="1:11">
      <c r="A215" s="8123"/>
      <c r="B215" s="8095"/>
      <c r="C215" s="7873" t="s">
        <v>2245</v>
      </c>
      <c r="D215" s="8097" t="s">
        <v>1960</v>
      </c>
      <c r="E215" s="7844"/>
      <c r="F215" s="8099"/>
      <c r="G215" s="8099"/>
      <c r="H215" s="8018"/>
      <c r="I215" s="8099"/>
      <c r="J215" s="8017"/>
      <c r="K215" s="8124"/>
    </row>
    <row r="216" spans="1:11">
      <c r="A216" s="8123"/>
      <c r="B216" s="8125"/>
      <c r="C216" s="7835"/>
      <c r="D216" s="7836"/>
      <c r="E216" s="7837"/>
      <c r="F216" s="7838"/>
      <c r="G216" s="7838"/>
      <c r="H216" s="7839"/>
      <c r="I216" s="7838"/>
      <c r="J216" s="7849">
        <v>1500</v>
      </c>
      <c r="K216" s="8124">
        <f>K214+J216</f>
        <v>15845468</v>
      </c>
    </row>
    <row r="217" spans="1:11">
      <c r="A217" s="8120"/>
      <c r="B217" s="8094"/>
      <c r="C217" s="7874" t="s">
        <v>781</v>
      </c>
      <c r="D217" s="8096" t="s">
        <v>1959</v>
      </c>
      <c r="E217" s="7861" t="s">
        <v>1961</v>
      </c>
      <c r="F217" s="8098"/>
      <c r="G217" s="8098">
        <v>39140</v>
      </c>
      <c r="H217" s="8130"/>
      <c r="I217" s="8098"/>
      <c r="J217" s="8017"/>
      <c r="K217" s="8172">
        <f>K216-G217</f>
        <v>15806328</v>
      </c>
    </row>
    <row r="218" spans="1:11">
      <c r="A218" s="8123"/>
      <c r="B218" s="8095"/>
      <c r="C218" s="7873" t="s">
        <v>2246</v>
      </c>
      <c r="D218" s="8097" t="s">
        <v>1960</v>
      </c>
      <c r="E218" s="7844"/>
      <c r="F218" s="8099"/>
      <c r="G218" s="8099"/>
      <c r="H218" s="8018"/>
      <c r="I218" s="8099"/>
      <c r="J218" s="8017"/>
      <c r="K218" s="8172"/>
    </row>
    <row r="219" spans="1:11">
      <c r="A219" s="8123"/>
      <c r="B219" s="8125"/>
      <c r="C219" s="7835"/>
      <c r="D219" s="7836"/>
      <c r="E219" s="7837"/>
      <c r="F219" s="7838"/>
      <c r="G219" s="7838"/>
      <c r="H219" s="7839"/>
      <c r="I219" s="7838"/>
      <c r="J219" s="7849">
        <v>1500</v>
      </c>
      <c r="K219" s="8129">
        <f>K217+J219</f>
        <v>15807828</v>
      </c>
    </row>
    <row r="220" spans="1:11">
      <c r="A220" s="8120"/>
      <c r="B220" s="8094"/>
      <c r="C220" s="7874" t="s">
        <v>781</v>
      </c>
      <c r="D220" s="8096" t="s">
        <v>1959</v>
      </c>
      <c r="E220" s="7861" t="s">
        <v>1961</v>
      </c>
      <c r="F220" s="8098"/>
      <c r="G220" s="8098">
        <v>24140</v>
      </c>
      <c r="H220" s="8130"/>
      <c r="I220" s="8098"/>
      <c r="J220" s="8017"/>
      <c r="K220" s="8122">
        <f>K219-G220</f>
        <v>15783688</v>
      </c>
    </row>
    <row r="221" spans="1:11">
      <c r="A221" s="8123"/>
      <c r="B221" s="8095"/>
      <c r="C221" s="7873" t="s">
        <v>2247</v>
      </c>
      <c r="D221" s="8097" t="s">
        <v>1960</v>
      </c>
      <c r="E221" s="7844"/>
      <c r="F221" s="8099"/>
      <c r="G221" s="8099"/>
      <c r="H221" s="8018"/>
      <c r="I221" s="8099"/>
      <c r="J221" s="8017"/>
      <c r="K221" s="8124"/>
    </row>
    <row r="222" spans="1:11">
      <c r="A222" s="8123"/>
      <c r="B222" s="8125"/>
      <c r="C222" s="7835"/>
      <c r="D222" s="7836"/>
      <c r="E222" s="7837"/>
      <c r="F222" s="7838"/>
      <c r="G222" s="7838"/>
      <c r="H222" s="7839"/>
      <c r="I222" s="7838"/>
      <c r="J222" s="7849">
        <v>1500</v>
      </c>
      <c r="K222" s="8124">
        <f>K220+J222</f>
        <v>15785188</v>
      </c>
    </row>
    <row r="223" spans="1:11">
      <c r="A223" s="8120"/>
      <c r="B223" s="8094"/>
      <c r="C223" s="29" t="s">
        <v>781</v>
      </c>
      <c r="D223" s="8096" t="s">
        <v>632</v>
      </c>
      <c r="E223" s="8094" t="s">
        <v>74</v>
      </c>
      <c r="F223" s="8130"/>
      <c r="G223" s="8098">
        <v>101140</v>
      </c>
      <c r="H223" s="8098"/>
      <c r="I223" s="8098"/>
      <c r="J223" s="8098"/>
      <c r="K223" s="8122">
        <f>K222-G223</f>
        <v>15684048</v>
      </c>
    </row>
    <row r="224" spans="1:11">
      <c r="A224" s="8123"/>
      <c r="B224" s="8095"/>
      <c r="C224" s="8161" t="s">
        <v>1005</v>
      </c>
      <c r="D224" s="8097" t="s">
        <v>956</v>
      </c>
      <c r="E224" s="8095"/>
      <c r="F224" s="8130"/>
      <c r="G224" s="8099"/>
      <c r="H224" s="8099"/>
      <c r="I224" s="8099"/>
      <c r="J224" s="8099"/>
      <c r="K224" s="8124"/>
    </row>
    <row r="225" spans="1:11">
      <c r="A225" s="8123"/>
      <c r="B225" s="8125"/>
      <c r="C225" s="7835"/>
      <c r="D225" s="7836"/>
      <c r="E225" s="7837"/>
      <c r="F225" s="7848"/>
      <c r="G225" s="7848"/>
      <c r="H225" s="7993"/>
      <c r="I225" s="7993"/>
      <c r="J225" s="7993">
        <v>1500</v>
      </c>
      <c r="K225" s="8124">
        <f>K223+J225</f>
        <v>15685548</v>
      </c>
    </row>
    <row r="226" spans="1:11">
      <c r="A226" s="8120"/>
      <c r="B226" s="8094"/>
      <c r="C226" s="8153" t="s">
        <v>778</v>
      </c>
      <c r="D226" s="8096" t="s">
        <v>632</v>
      </c>
      <c r="E226" s="8094" t="s">
        <v>74</v>
      </c>
      <c r="F226" s="8098"/>
      <c r="G226" s="8098">
        <v>98640</v>
      </c>
      <c r="H226" s="8098"/>
      <c r="I226" s="8098"/>
      <c r="J226" s="8098"/>
      <c r="K226" s="8122">
        <f>K225-G226</f>
        <v>15586908</v>
      </c>
    </row>
    <row r="227" spans="1:11">
      <c r="A227" s="8123"/>
      <c r="B227" s="8095"/>
      <c r="C227" s="8173" t="s">
        <v>1004</v>
      </c>
      <c r="D227" s="8097" t="s">
        <v>956</v>
      </c>
      <c r="E227" s="8095"/>
      <c r="F227" s="8099"/>
      <c r="G227" s="8099"/>
      <c r="H227" s="8099"/>
      <c r="I227" s="8099"/>
      <c r="J227" s="8099"/>
      <c r="K227" s="8124"/>
    </row>
    <row r="228" spans="1:11">
      <c r="A228" s="8123"/>
      <c r="B228" s="8125"/>
      <c r="C228" s="7863"/>
      <c r="D228" s="7836"/>
      <c r="E228" s="8174"/>
      <c r="F228" s="8175"/>
      <c r="G228" s="8175"/>
      <c r="H228" s="7993"/>
      <c r="I228" s="8175"/>
      <c r="J228" s="8175">
        <v>1500</v>
      </c>
      <c r="K228" s="8124">
        <f>K226+J228</f>
        <v>15588408</v>
      </c>
    </row>
    <row r="229" spans="1:11">
      <c r="A229" s="8120"/>
      <c r="B229" s="7867"/>
      <c r="C229" s="7824" t="s">
        <v>2331</v>
      </c>
      <c r="D229" s="8096" t="s">
        <v>1312</v>
      </c>
      <c r="E229" s="8094" t="s">
        <v>1326</v>
      </c>
      <c r="F229" s="8098"/>
      <c r="G229" s="8098">
        <v>307900</v>
      </c>
      <c r="H229" s="8098"/>
      <c r="I229" s="8098"/>
      <c r="J229" s="8104"/>
      <c r="K229" s="8122">
        <f>K228-G229</f>
        <v>15280508</v>
      </c>
    </row>
    <row r="230" spans="1:11">
      <c r="A230" s="8123"/>
      <c r="B230" s="7869"/>
      <c r="C230" s="7829" t="s">
        <v>2369</v>
      </c>
      <c r="D230" s="8097" t="s">
        <v>1313</v>
      </c>
      <c r="E230" s="8095"/>
      <c r="F230" s="8099"/>
      <c r="G230" s="8099"/>
      <c r="H230" s="8099"/>
      <c r="I230" s="8099"/>
      <c r="J230" s="8105"/>
      <c r="K230" s="8124"/>
    </row>
    <row r="231" spans="1:11">
      <c r="A231" s="8123"/>
      <c r="B231" s="8125"/>
      <c r="C231" s="8159"/>
      <c r="D231" s="7836"/>
      <c r="E231" s="7837"/>
      <c r="F231" s="8160"/>
      <c r="G231" s="7993"/>
      <c r="H231" s="7848"/>
      <c r="I231" s="7993"/>
      <c r="J231" s="7849">
        <v>1000</v>
      </c>
      <c r="K231" s="8124">
        <f>K229+J231</f>
        <v>15281508</v>
      </c>
    </row>
    <row r="232" spans="1:11">
      <c r="A232" s="8120"/>
      <c r="B232" s="8094"/>
      <c r="C232" s="7824" t="s">
        <v>1710</v>
      </c>
      <c r="D232" s="8096" t="s">
        <v>1312</v>
      </c>
      <c r="E232" s="8094" t="s">
        <v>1326</v>
      </c>
      <c r="F232" s="8098"/>
      <c r="G232" s="8098">
        <v>150890</v>
      </c>
      <c r="H232" s="8098"/>
      <c r="I232" s="8098"/>
      <c r="J232" s="8104"/>
      <c r="K232" s="8122">
        <f>K231-G232</f>
        <v>15130618</v>
      </c>
    </row>
    <row r="233" spans="1:11">
      <c r="A233" s="8123"/>
      <c r="B233" s="8095"/>
      <c r="C233" s="7829" t="s">
        <v>2184</v>
      </c>
      <c r="D233" s="8097" t="s">
        <v>1313</v>
      </c>
      <c r="E233" s="8095"/>
      <c r="F233" s="8099"/>
      <c r="G233" s="8099"/>
      <c r="H233" s="8099"/>
      <c r="I233" s="8099"/>
      <c r="J233" s="8105"/>
      <c r="K233" s="8124"/>
    </row>
    <row r="234" spans="1:11">
      <c r="A234" s="8123"/>
      <c r="B234" s="8125"/>
      <c r="C234" s="8159"/>
      <c r="D234" s="7836"/>
      <c r="E234" s="7837"/>
      <c r="F234" s="8160"/>
      <c r="G234" s="7993"/>
      <c r="H234" s="7848"/>
      <c r="I234" s="7993"/>
      <c r="J234" s="7849">
        <v>1500</v>
      </c>
      <c r="K234" s="8124">
        <f>K232+J234</f>
        <v>15132118</v>
      </c>
    </row>
    <row r="235" spans="1:11">
      <c r="A235" s="9755"/>
      <c r="B235" s="8094"/>
      <c r="C235" s="8176" t="s">
        <v>815</v>
      </c>
      <c r="D235" s="8096" t="s">
        <v>1591</v>
      </c>
      <c r="E235" s="8094" t="s">
        <v>1601</v>
      </c>
      <c r="F235" s="8098"/>
      <c r="G235" s="8098">
        <v>84903</v>
      </c>
      <c r="H235" s="8098"/>
      <c r="I235" s="8098"/>
      <c r="J235" s="8104"/>
      <c r="K235" s="8172">
        <f>K234-G235</f>
        <v>15047215</v>
      </c>
    </row>
    <row r="236" spans="1:11">
      <c r="A236" s="9756"/>
      <c r="B236" s="8095"/>
      <c r="C236" s="7868" t="s">
        <v>2272</v>
      </c>
      <c r="D236" s="8097" t="s">
        <v>956</v>
      </c>
      <c r="E236" s="8149"/>
      <c r="F236" s="8099"/>
      <c r="G236" s="8099"/>
      <c r="H236" s="8099"/>
      <c r="I236" s="8099"/>
      <c r="J236" s="8105"/>
      <c r="K236" s="8172"/>
    </row>
    <row r="237" spans="1:11">
      <c r="A237" s="8123"/>
      <c r="B237" s="8125"/>
      <c r="C237" s="7863"/>
      <c r="D237" s="7836"/>
      <c r="E237" s="7837"/>
      <c r="F237" s="8160"/>
      <c r="G237" s="7993"/>
      <c r="H237" s="7848"/>
      <c r="I237" s="7993"/>
      <c r="J237" s="7849">
        <v>1800</v>
      </c>
      <c r="K237" s="8129">
        <f>K235+J237</f>
        <v>15049015</v>
      </c>
    </row>
    <row r="238" spans="1:11">
      <c r="A238" s="9755"/>
      <c r="B238" s="8094"/>
      <c r="C238" s="7925" t="s">
        <v>781</v>
      </c>
      <c r="D238" s="8096" t="s">
        <v>1591</v>
      </c>
      <c r="E238" s="8094" t="s">
        <v>1601</v>
      </c>
      <c r="F238" s="8130"/>
      <c r="G238" s="8098">
        <v>10390</v>
      </c>
      <c r="H238" s="8098"/>
      <c r="I238" s="8098"/>
      <c r="J238" s="8098"/>
      <c r="K238" s="8172">
        <f>K237-G238</f>
        <v>15038625</v>
      </c>
    </row>
    <row r="239" spans="1:11">
      <c r="A239" s="9756"/>
      <c r="B239" s="8095"/>
      <c r="C239" s="193" t="s">
        <v>2273</v>
      </c>
      <c r="D239" s="8097" t="s">
        <v>956</v>
      </c>
      <c r="E239" s="8149"/>
      <c r="F239" s="8130"/>
      <c r="G239" s="8099"/>
      <c r="H239" s="8099"/>
      <c r="I239" s="8099"/>
      <c r="J239" s="8099"/>
      <c r="K239" s="8172"/>
    </row>
    <row r="240" spans="1:11">
      <c r="A240" s="8123"/>
      <c r="B240" s="8125"/>
      <c r="C240" s="7835"/>
      <c r="D240" s="7836"/>
      <c r="E240" s="7837"/>
      <c r="F240" s="7848"/>
      <c r="G240" s="7848"/>
      <c r="H240" s="7993"/>
      <c r="I240" s="7993"/>
      <c r="J240" s="7993">
        <v>1500</v>
      </c>
      <c r="K240" s="8129">
        <f>K238+J240</f>
        <v>15040125</v>
      </c>
    </row>
    <row r="241" spans="1:11">
      <c r="A241" s="9755"/>
      <c r="B241" s="8094"/>
      <c r="C241" s="7851" t="s">
        <v>821</v>
      </c>
      <c r="D241" s="8096" t="s">
        <v>2115</v>
      </c>
      <c r="E241" s="8094" t="s">
        <v>2116</v>
      </c>
      <c r="F241" s="7904"/>
      <c r="G241" s="8098">
        <v>227522</v>
      </c>
      <c r="H241" s="8130"/>
      <c r="I241" s="8098"/>
      <c r="J241" s="7826"/>
      <c r="K241" s="8172">
        <f>K240-G241</f>
        <v>14812603</v>
      </c>
    </row>
    <row r="242" spans="1:11">
      <c r="A242" s="9756"/>
      <c r="B242" s="8095"/>
      <c r="C242" s="7829" t="s">
        <v>2292</v>
      </c>
      <c r="D242" s="8097" t="s">
        <v>2107</v>
      </c>
      <c r="E242" s="8095"/>
      <c r="F242" s="8099"/>
      <c r="G242" s="8099"/>
      <c r="H242" s="8018"/>
      <c r="I242" s="8099"/>
      <c r="J242" s="7831"/>
      <c r="K242" s="8172"/>
    </row>
    <row r="243" spans="1:11">
      <c r="A243" s="8123"/>
      <c r="B243" s="8125"/>
      <c r="C243" s="7835"/>
      <c r="D243" s="7863"/>
      <c r="E243" s="8020"/>
      <c r="F243" s="7838"/>
      <c r="G243" s="7838"/>
      <c r="H243" s="7839"/>
      <c r="I243" s="7838"/>
      <c r="J243" s="7870">
        <v>1800</v>
      </c>
      <c r="K243" s="8129">
        <f>K241+J243</f>
        <v>14814403</v>
      </c>
    </row>
    <row r="244" spans="1:11">
      <c r="A244" s="9755"/>
      <c r="B244" s="8094"/>
      <c r="C244" s="7824" t="s">
        <v>1710</v>
      </c>
      <c r="D244" s="8096" t="s">
        <v>2294</v>
      </c>
      <c r="E244" s="8094" t="s">
        <v>2295</v>
      </c>
      <c r="F244" s="8098"/>
      <c r="G244" s="8098">
        <v>43140</v>
      </c>
      <c r="H244" s="8098"/>
      <c r="I244" s="8098"/>
      <c r="J244" s="8098"/>
      <c r="K244" s="8172">
        <f>K243-G244</f>
        <v>14771263</v>
      </c>
    </row>
    <row r="245" spans="1:11">
      <c r="A245" s="9756"/>
      <c r="B245" s="8095"/>
      <c r="C245" s="7829" t="s">
        <v>2296</v>
      </c>
      <c r="D245" s="8097" t="s">
        <v>746</v>
      </c>
      <c r="E245" s="8095"/>
      <c r="F245" s="8099"/>
      <c r="G245" s="8099"/>
      <c r="H245" s="8099"/>
      <c r="I245" s="8099"/>
      <c r="J245" s="8099"/>
      <c r="K245" s="8172"/>
    </row>
    <row r="246" spans="1:11">
      <c r="A246" s="8123"/>
      <c r="B246" s="8125"/>
      <c r="C246" s="7835"/>
      <c r="D246" s="7836"/>
      <c r="E246" s="8020"/>
      <c r="F246" s="7993"/>
      <c r="G246" s="7993"/>
      <c r="H246" s="7993"/>
      <c r="I246" s="7993"/>
      <c r="J246" s="7993">
        <v>1500</v>
      </c>
      <c r="K246" s="8129">
        <f>K244+J246</f>
        <v>14772763</v>
      </c>
    </row>
    <row r="247" spans="1:11">
      <c r="A247" s="9755"/>
      <c r="B247" s="8094"/>
      <c r="C247" s="7851" t="s">
        <v>796</v>
      </c>
      <c r="D247" s="8096" t="s">
        <v>1036</v>
      </c>
      <c r="E247" s="8094" t="s">
        <v>499</v>
      </c>
      <c r="F247" s="7904"/>
      <c r="G247" s="8098">
        <v>41300</v>
      </c>
      <c r="H247" s="8016"/>
      <c r="I247" s="8098"/>
      <c r="J247" s="8017"/>
      <c r="K247" s="8172">
        <f>K246-G247</f>
        <v>14731463</v>
      </c>
    </row>
    <row r="248" spans="1:11">
      <c r="A248" s="9756"/>
      <c r="B248" s="8095"/>
      <c r="C248" s="7829" t="s">
        <v>802</v>
      </c>
      <c r="D248" s="8097" t="s">
        <v>200</v>
      </c>
      <c r="E248" s="8095"/>
      <c r="F248" s="8099"/>
      <c r="G248" s="8099"/>
      <c r="H248" s="8018"/>
      <c r="I248" s="8099"/>
      <c r="J248" s="8019"/>
      <c r="K248" s="8172"/>
    </row>
    <row r="249" spans="1:11">
      <c r="A249" s="8123"/>
      <c r="B249" s="8125"/>
      <c r="C249" s="7835"/>
      <c r="D249" s="7836"/>
      <c r="E249" s="7837"/>
      <c r="F249" s="7838"/>
      <c r="G249" s="7838"/>
      <c r="H249" s="7839"/>
      <c r="I249" s="7838"/>
      <c r="J249" s="7849">
        <v>750</v>
      </c>
      <c r="K249" s="8129">
        <f>K247+J249</f>
        <v>14732213</v>
      </c>
    </row>
    <row r="250" spans="1:11">
      <c r="A250" s="9755"/>
      <c r="B250" s="8094"/>
      <c r="C250" s="7851" t="s">
        <v>796</v>
      </c>
      <c r="D250" s="8096" t="s">
        <v>1750</v>
      </c>
      <c r="E250" s="8094" t="s">
        <v>406</v>
      </c>
      <c r="F250" s="7904"/>
      <c r="G250" s="8098">
        <v>115500</v>
      </c>
      <c r="H250" s="8098"/>
      <c r="I250" s="8098"/>
      <c r="J250" s="8017"/>
      <c r="K250" s="8172">
        <f>K249-G250</f>
        <v>14616713</v>
      </c>
    </row>
    <row r="251" spans="1:11">
      <c r="A251" s="9756"/>
      <c r="B251" s="8095"/>
      <c r="C251" s="7829" t="s">
        <v>1034</v>
      </c>
      <c r="D251" s="8097" t="s">
        <v>698</v>
      </c>
      <c r="E251" s="8095"/>
      <c r="F251" s="8099"/>
      <c r="G251" s="8099"/>
      <c r="H251" s="8099"/>
      <c r="I251" s="8099"/>
      <c r="J251" s="8019"/>
      <c r="K251" s="8172"/>
    </row>
    <row r="252" spans="1:11">
      <c r="A252" s="8123"/>
      <c r="B252" s="8125"/>
      <c r="C252" s="7835"/>
      <c r="D252" s="7836"/>
      <c r="E252" s="7837"/>
      <c r="F252" s="7993"/>
      <c r="G252" s="7993"/>
      <c r="H252" s="7839"/>
      <c r="I252" s="7838"/>
      <c r="J252" s="7849">
        <v>750</v>
      </c>
      <c r="K252" s="8129">
        <f>K250+J252</f>
        <v>14617463</v>
      </c>
    </row>
    <row r="253" spans="1:11">
      <c r="A253" s="9755"/>
      <c r="B253" s="8094"/>
      <c r="C253" s="7824" t="s">
        <v>796</v>
      </c>
      <c r="D253" s="56" t="s">
        <v>1496</v>
      </c>
      <c r="E253" s="7841" t="s">
        <v>1497</v>
      </c>
      <c r="F253" s="8098"/>
      <c r="G253" s="8098">
        <v>42300</v>
      </c>
      <c r="H253" s="8098"/>
      <c r="I253" s="8098"/>
      <c r="J253" s="8104"/>
      <c r="K253" s="8172">
        <f>K252-G253</f>
        <v>14575163</v>
      </c>
    </row>
    <row r="254" spans="1:11">
      <c r="A254" s="9756"/>
      <c r="B254" s="8095"/>
      <c r="C254" s="193" t="s">
        <v>2298</v>
      </c>
      <c r="D254" s="8097" t="s">
        <v>38</v>
      </c>
      <c r="E254" s="8095"/>
      <c r="F254" s="8099"/>
      <c r="G254" s="8099"/>
      <c r="H254" s="8099"/>
      <c r="I254" s="8099"/>
      <c r="J254" s="8105"/>
      <c r="K254" s="8172"/>
    </row>
    <row r="255" spans="1:11">
      <c r="A255" s="8123"/>
      <c r="B255" s="8125"/>
      <c r="C255" s="7835"/>
      <c r="D255" s="7836"/>
      <c r="E255" s="7837"/>
      <c r="F255" s="7838"/>
      <c r="G255" s="7838"/>
      <c r="H255" s="7839"/>
      <c r="I255" s="7838"/>
      <c r="J255" s="7870">
        <v>750</v>
      </c>
      <c r="K255" s="8129">
        <f>K253+J255</f>
        <v>14575913</v>
      </c>
    </row>
    <row r="256" spans="1:11">
      <c r="A256" s="9755"/>
      <c r="B256" s="8094"/>
      <c r="C256" s="7851" t="s">
        <v>1716</v>
      </c>
      <c r="D256" s="8096" t="s">
        <v>2104</v>
      </c>
      <c r="E256" s="8094" t="s">
        <v>1372</v>
      </c>
      <c r="F256" s="8102"/>
      <c r="G256" s="8102">
        <v>342600</v>
      </c>
      <c r="H256" s="8130"/>
      <c r="I256" s="8102"/>
      <c r="J256" s="8017"/>
      <c r="K256" s="8172">
        <f>K255-G256</f>
        <v>14233313</v>
      </c>
    </row>
    <row r="257" spans="1:11">
      <c r="A257" s="9756"/>
      <c r="B257" s="8095"/>
      <c r="C257" s="7829" t="s">
        <v>1077</v>
      </c>
      <c r="D257" s="8097" t="s">
        <v>1804</v>
      </c>
      <c r="E257" s="8095"/>
      <c r="F257" s="8103"/>
      <c r="G257" s="8127"/>
      <c r="H257" s="8018"/>
      <c r="I257" s="8127"/>
      <c r="J257" s="8017"/>
      <c r="K257" s="8172"/>
    </row>
    <row r="258" spans="1:11">
      <c r="A258" s="8123"/>
      <c r="B258" s="8125"/>
      <c r="C258" s="7835"/>
      <c r="D258" s="7836"/>
      <c r="E258" s="7837"/>
      <c r="F258" s="7838"/>
      <c r="G258" s="8155"/>
      <c r="H258" s="7839"/>
      <c r="I258" s="8155"/>
      <c r="J258" s="7849">
        <v>750</v>
      </c>
      <c r="K258" s="8129">
        <f>K256+J258</f>
        <v>14234063</v>
      </c>
    </row>
    <row r="259" spans="1:11">
      <c r="A259" s="9755"/>
      <c r="B259" s="8094"/>
      <c r="C259" s="191" t="s">
        <v>815</v>
      </c>
      <c r="D259" s="8177" t="s">
        <v>302</v>
      </c>
      <c r="E259" s="7841" t="s">
        <v>878</v>
      </c>
      <c r="F259" s="8098"/>
      <c r="G259" s="8104">
        <v>55552</v>
      </c>
      <c r="H259" s="8130"/>
      <c r="I259" s="8126"/>
      <c r="J259" s="8017"/>
      <c r="K259" s="8172">
        <f>K258-G259</f>
        <v>14178511</v>
      </c>
    </row>
    <row r="260" spans="1:11">
      <c r="A260" s="9756"/>
      <c r="B260" s="8095"/>
      <c r="C260" s="193" t="s">
        <v>831</v>
      </c>
      <c r="D260" s="8178" t="s">
        <v>918</v>
      </c>
      <c r="E260" s="7844"/>
      <c r="F260" s="8099"/>
      <c r="G260" s="8105"/>
      <c r="H260" s="8018"/>
      <c r="I260" s="8127"/>
      <c r="J260" s="8017"/>
      <c r="K260" s="8172"/>
    </row>
    <row r="261" spans="1:11">
      <c r="A261" s="8123"/>
      <c r="B261" s="8125"/>
      <c r="C261" s="7835"/>
      <c r="D261" s="7836"/>
      <c r="E261" s="7837"/>
      <c r="F261" s="7838"/>
      <c r="G261" s="7838"/>
      <c r="H261" s="7839"/>
      <c r="I261" s="8155"/>
      <c r="J261" s="7849">
        <v>1800</v>
      </c>
      <c r="K261" s="8129">
        <f>K259+J261</f>
        <v>14180311</v>
      </c>
    </row>
    <row r="262" spans="1:11">
      <c r="A262" s="9755"/>
      <c r="B262" s="8094"/>
      <c r="C262" s="7851" t="s">
        <v>796</v>
      </c>
      <c r="D262" s="8096" t="s">
        <v>302</v>
      </c>
      <c r="E262" s="7841" t="s">
        <v>878</v>
      </c>
      <c r="F262" s="7904"/>
      <c r="G262" s="8098">
        <v>96300</v>
      </c>
      <c r="H262" s="8130"/>
      <c r="I262" s="8126"/>
      <c r="J262" s="8017"/>
      <c r="K262" s="8172">
        <f>K261-G262</f>
        <v>14084011</v>
      </c>
    </row>
    <row r="263" spans="1:11">
      <c r="A263" s="9756"/>
      <c r="B263" s="8095"/>
      <c r="C263" s="7829" t="s">
        <v>1521</v>
      </c>
      <c r="D263" s="8097" t="s">
        <v>918</v>
      </c>
      <c r="E263" s="7844"/>
      <c r="F263" s="8099"/>
      <c r="G263" s="8099"/>
      <c r="H263" s="8018"/>
      <c r="I263" s="8127"/>
      <c r="J263" s="8017"/>
      <c r="K263" s="8172"/>
    </row>
    <row r="264" spans="1:11">
      <c r="A264" s="8123"/>
      <c r="B264" s="8125"/>
      <c r="C264" s="7835"/>
      <c r="D264" s="7836"/>
      <c r="E264" s="7837"/>
      <c r="F264" s="7838"/>
      <c r="G264" s="7838"/>
      <c r="H264" s="7839"/>
      <c r="I264" s="8155"/>
      <c r="J264" s="7849">
        <v>750</v>
      </c>
      <c r="K264" s="8179">
        <f>K262+J264</f>
        <v>14084761</v>
      </c>
    </row>
    <row r="265" spans="1:11">
      <c r="A265" s="9755"/>
      <c r="B265" s="8094"/>
      <c r="C265" s="7824" t="s">
        <v>821</v>
      </c>
      <c r="D265" s="8096" t="s">
        <v>1339</v>
      </c>
      <c r="E265" s="7861" t="s">
        <v>1347</v>
      </c>
      <c r="F265" s="8098"/>
      <c r="G265" s="8098">
        <v>474105</v>
      </c>
      <c r="H265" s="8016"/>
      <c r="I265" s="8098"/>
      <c r="J265" s="8180"/>
      <c r="K265" s="8172">
        <f>K264-G265</f>
        <v>13610656</v>
      </c>
    </row>
    <row r="266" spans="1:11">
      <c r="A266" s="9756"/>
      <c r="B266" s="8095"/>
      <c r="C266" s="7829" t="s">
        <v>1338</v>
      </c>
      <c r="D266" s="8097" t="s">
        <v>304</v>
      </c>
      <c r="E266" s="7844"/>
      <c r="F266" s="8099"/>
      <c r="G266" s="8099"/>
      <c r="H266" s="8018"/>
      <c r="I266" s="8099"/>
      <c r="J266" s="8180"/>
      <c r="K266" s="8172"/>
    </row>
    <row r="267" spans="1:11">
      <c r="A267" s="8123"/>
      <c r="B267" s="8125"/>
      <c r="C267" s="7835"/>
      <c r="D267" s="7836"/>
      <c r="E267" s="7837"/>
      <c r="F267" s="7838"/>
      <c r="G267" s="7838"/>
      <c r="H267" s="7839"/>
      <c r="I267" s="7838"/>
      <c r="J267" s="7849">
        <v>1800</v>
      </c>
      <c r="K267" s="8129">
        <f>K265+J267</f>
        <v>13612456</v>
      </c>
    </row>
    <row r="268" spans="1:11">
      <c r="A268" s="8120"/>
      <c r="B268" s="8094"/>
      <c r="C268" s="7851" t="s">
        <v>1710</v>
      </c>
      <c r="D268" s="8096" t="s">
        <v>2425</v>
      </c>
      <c r="E268" s="7867" t="s">
        <v>2426</v>
      </c>
      <c r="F268" s="7904"/>
      <c r="G268" s="8098">
        <v>150640</v>
      </c>
      <c r="H268" s="8130"/>
      <c r="I268" s="8098"/>
      <c r="J268" s="7826"/>
      <c r="K268" s="8122">
        <f>K267-G268</f>
        <v>13461816</v>
      </c>
    </row>
    <row r="269" spans="1:11">
      <c r="A269" s="8123"/>
      <c r="B269" s="8095"/>
      <c r="C269" s="7829" t="s">
        <v>2424</v>
      </c>
      <c r="D269" s="8097" t="s">
        <v>1712</v>
      </c>
      <c r="E269" s="7869"/>
      <c r="F269" s="8099"/>
      <c r="G269" s="8099"/>
      <c r="H269" s="8018"/>
      <c r="I269" s="8099"/>
      <c r="J269" s="7831"/>
      <c r="K269" s="8124"/>
    </row>
    <row r="270" spans="1:11">
      <c r="A270" s="8123"/>
      <c r="B270" s="8125"/>
      <c r="C270" s="7835"/>
      <c r="D270" s="7863"/>
      <c r="E270" s="8020"/>
      <c r="F270" s="7838"/>
      <c r="G270" s="7838"/>
      <c r="H270" s="7839"/>
      <c r="I270" s="7838"/>
      <c r="J270" s="7870">
        <v>1500</v>
      </c>
      <c r="K270" s="8124">
        <f>K268+J270</f>
        <v>13463316</v>
      </c>
    </row>
    <row r="271" spans="1:11">
      <c r="A271" s="8120"/>
      <c r="B271" s="8094"/>
      <c r="C271" s="7851" t="s">
        <v>821</v>
      </c>
      <c r="D271" s="56" t="s">
        <v>2118</v>
      </c>
      <c r="E271" s="8094" t="s">
        <v>2119</v>
      </c>
      <c r="F271" s="7904"/>
      <c r="G271" s="8098">
        <v>317812</v>
      </c>
      <c r="H271" s="8130"/>
      <c r="I271" s="8098"/>
      <c r="J271" s="7826"/>
      <c r="K271" s="8122">
        <f>K270-G271</f>
        <v>13145504</v>
      </c>
    </row>
    <row r="272" spans="1:11">
      <c r="A272" s="8123"/>
      <c r="B272" s="8095"/>
      <c r="C272" s="7829" t="s">
        <v>2117</v>
      </c>
      <c r="D272" s="8097" t="s">
        <v>2107</v>
      </c>
      <c r="E272" s="8095"/>
      <c r="F272" s="8099"/>
      <c r="G272" s="8099"/>
      <c r="H272" s="8018"/>
      <c r="I272" s="8099"/>
      <c r="J272" s="7831"/>
      <c r="K272" s="8124"/>
    </row>
    <row r="273" spans="1:11">
      <c r="A273" s="8123"/>
      <c r="B273" s="8125"/>
      <c r="C273" s="7835"/>
      <c r="D273" s="7863"/>
      <c r="E273" s="8020"/>
      <c r="F273" s="7838"/>
      <c r="G273" s="7838"/>
      <c r="H273" s="7839"/>
      <c r="I273" s="7838"/>
      <c r="J273" s="7870">
        <v>1800</v>
      </c>
      <c r="K273" s="8170">
        <f>K271+J273</f>
        <v>13147304</v>
      </c>
    </row>
    <row r="274" spans="1:11">
      <c r="A274" s="8120"/>
      <c r="B274" s="8094"/>
      <c r="C274" s="7862" t="s">
        <v>815</v>
      </c>
      <c r="D274" s="8096" t="s">
        <v>200</v>
      </c>
      <c r="E274" s="8094"/>
      <c r="F274" s="8098"/>
      <c r="G274" s="8098"/>
      <c r="H274" s="8098">
        <v>224353</v>
      </c>
      <c r="I274" s="8126"/>
      <c r="J274" s="8017"/>
      <c r="K274" s="8122">
        <f>K273-H274</f>
        <v>12922951</v>
      </c>
    </row>
    <row r="275" spans="1:11">
      <c r="A275" s="8123"/>
      <c r="B275" s="8095"/>
      <c r="C275" s="7862" t="s">
        <v>1789</v>
      </c>
      <c r="D275" s="8097"/>
      <c r="E275" s="8095"/>
      <c r="F275" s="8099"/>
      <c r="G275" s="8099"/>
      <c r="H275" s="8099"/>
      <c r="I275" s="8127"/>
      <c r="J275" s="8017"/>
      <c r="K275" s="8124"/>
    </row>
    <row r="276" spans="1:11">
      <c r="A276" s="8123"/>
      <c r="B276" s="8125"/>
      <c r="C276" s="7835"/>
      <c r="D276" s="7836"/>
      <c r="E276" s="7837"/>
      <c r="F276" s="7838"/>
      <c r="G276" s="7838"/>
      <c r="H276" s="7839"/>
      <c r="I276" s="8155"/>
      <c r="J276" s="7849">
        <v>1800</v>
      </c>
      <c r="K276" s="8124">
        <f>K274+J276</f>
        <v>12924751</v>
      </c>
    </row>
    <row r="277" spans="1:11">
      <c r="A277" s="8120"/>
      <c r="B277" s="8094"/>
      <c r="C277" s="7874" t="s">
        <v>781</v>
      </c>
      <c r="D277" s="8096" t="s">
        <v>200</v>
      </c>
      <c r="E277" s="7861"/>
      <c r="F277" s="8098"/>
      <c r="G277" s="8098"/>
      <c r="H277" s="8130">
        <v>24140</v>
      </c>
      <c r="I277" s="8098"/>
      <c r="J277" s="8017"/>
      <c r="K277" s="8122">
        <f>K276-H277</f>
        <v>12900611</v>
      </c>
    </row>
    <row r="278" spans="1:11">
      <c r="A278" s="8123"/>
      <c r="B278" s="8095"/>
      <c r="C278" s="7873" t="s">
        <v>1691</v>
      </c>
      <c r="D278" s="8097"/>
      <c r="E278" s="7844"/>
      <c r="F278" s="8099"/>
      <c r="G278" s="8099"/>
      <c r="H278" s="8018"/>
      <c r="I278" s="8099"/>
      <c r="J278" s="8017"/>
      <c r="K278" s="8124"/>
    </row>
    <row r="279" spans="1:11">
      <c r="A279" s="8123"/>
      <c r="B279" s="8125"/>
      <c r="C279" s="7835"/>
      <c r="D279" s="7836"/>
      <c r="E279" s="7837"/>
      <c r="F279" s="7838"/>
      <c r="G279" s="7838"/>
      <c r="H279" s="7839"/>
      <c r="I279" s="7838"/>
      <c r="J279" s="7849">
        <v>1500</v>
      </c>
      <c r="K279" s="8124">
        <f>K277+J279</f>
        <v>12902111</v>
      </c>
    </row>
    <row r="280" spans="1:11">
      <c r="A280" s="8120"/>
      <c r="B280" s="7867"/>
      <c r="C280" s="191" t="s">
        <v>821</v>
      </c>
      <c r="D280" s="8096" t="s">
        <v>790</v>
      </c>
      <c r="E280" s="8094" t="s">
        <v>877</v>
      </c>
      <c r="F280" s="8098"/>
      <c r="G280" s="8102">
        <v>225937</v>
      </c>
      <c r="H280" s="8130"/>
      <c r="I280" s="8126"/>
      <c r="J280" s="8017"/>
      <c r="K280" s="8122">
        <f>K279-G280</f>
        <v>12676174</v>
      </c>
    </row>
    <row r="281" spans="1:11">
      <c r="A281" s="8123"/>
      <c r="B281" s="7869"/>
      <c r="C281" s="193" t="s">
        <v>827</v>
      </c>
      <c r="D281" s="8097" t="s">
        <v>304</v>
      </c>
      <c r="E281" s="8095"/>
      <c r="F281" s="8099"/>
      <c r="G281" s="8103"/>
      <c r="H281" s="8018"/>
      <c r="I281" s="8127"/>
      <c r="J281" s="8017"/>
      <c r="K281" s="8124"/>
    </row>
    <row r="282" spans="1:11">
      <c r="A282" s="8123"/>
      <c r="B282" s="8125"/>
      <c r="C282" s="7835"/>
      <c r="D282" s="7836"/>
      <c r="E282" s="7837"/>
      <c r="F282" s="7838"/>
      <c r="G282" s="7838"/>
      <c r="H282" s="7839"/>
      <c r="I282" s="8155"/>
      <c r="J282" s="7849">
        <v>1800</v>
      </c>
      <c r="K282" s="8124">
        <f>K280+J282</f>
        <v>12677974</v>
      </c>
    </row>
    <row r="283" spans="1:11">
      <c r="A283" s="8120"/>
      <c r="B283" s="8094"/>
      <c r="C283" s="191" t="s">
        <v>815</v>
      </c>
      <c r="D283" s="8096" t="s">
        <v>790</v>
      </c>
      <c r="E283" s="7841" t="s">
        <v>877</v>
      </c>
      <c r="F283" s="8098"/>
      <c r="G283" s="8102">
        <v>8029</v>
      </c>
      <c r="H283" s="8016"/>
      <c r="I283" s="8126"/>
      <c r="J283" s="8017"/>
      <c r="K283" s="8122">
        <f>K282-G283</f>
        <v>12669945</v>
      </c>
    </row>
    <row r="284" spans="1:11">
      <c r="A284" s="8123"/>
      <c r="B284" s="8095"/>
      <c r="C284" s="193" t="s">
        <v>828</v>
      </c>
      <c r="D284" s="8097" t="s">
        <v>304</v>
      </c>
      <c r="E284" s="7844"/>
      <c r="F284" s="8099"/>
      <c r="G284" s="8103"/>
      <c r="H284" s="8018"/>
      <c r="I284" s="8127"/>
      <c r="J284" s="8017"/>
      <c r="K284" s="8124"/>
    </row>
    <row r="285" spans="1:11">
      <c r="A285" s="8123"/>
      <c r="B285" s="8125"/>
      <c r="C285" s="7835"/>
      <c r="D285" s="7836"/>
      <c r="E285" s="7837"/>
      <c r="F285" s="7838"/>
      <c r="G285" s="7838"/>
      <c r="H285" s="7839"/>
      <c r="I285" s="8155"/>
      <c r="J285" s="7849">
        <v>1800</v>
      </c>
      <c r="K285" s="8124">
        <f>K283+J285</f>
        <v>12671745</v>
      </c>
    </row>
    <row r="286" spans="1:11">
      <c r="A286" s="8120"/>
      <c r="B286" s="8094"/>
      <c r="C286" s="8153" t="s">
        <v>781</v>
      </c>
      <c r="D286" s="56" t="s">
        <v>790</v>
      </c>
      <c r="E286" s="8094" t="s">
        <v>877</v>
      </c>
      <c r="F286" s="8098"/>
      <c r="G286" s="8098">
        <v>33590</v>
      </c>
      <c r="H286" s="8130"/>
      <c r="I286" s="8126"/>
      <c r="J286" s="8017"/>
      <c r="K286" s="8122">
        <f>K285-G286</f>
        <v>12638155</v>
      </c>
    </row>
    <row r="287" spans="1:11">
      <c r="A287" s="8123"/>
      <c r="B287" s="8095"/>
      <c r="C287" s="8173" t="s">
        <v>789</v>
      </c>
      <c r="D287" s="8181" t="s">
        <v>304</v>
      </c>
      <c r="E287" s="8095"/>
      <c r="F287" s="8099"/>
      <c r="G287" s="8099"/>
      <c r="H287" s="8018"/>
      <c r="I287" s="8127"/>
      <c r="J287" s="8017"/>
      <c r="K287" s="8124"/>
    </row>
    <row r="288" spans="1:11">
      <c r="A288" s="8123"/>
      <c r="B288" s="8125"/>
      <c r="C288" s="7835"/>
      <c r="D288" s="7836"/>
      <c r="E288" s="7837"/>
      <c r="F288" s="7838"/>
      <c r="G288" s="7838"/>
      <c r="H288" s="7839"/>
      <c r="I288" s="8155"/>
      <c r="J288" s="7849">
        <v>1500</v>
      </c>
      <c r="K288" s="8124">
        <f>K286+J288</f>
        <v>12639655</v>
      </c>
    </row>
    <row r="289" spans="1:11">
      <c r="A289" s="8120"/>
      <c r="B289" s="8094"/>
      <c r="C289" s="8153" t="s">
        <v>2021</v>
      </c>
      <c r="D289" s="56" t="s">
        <v>790</v>
      </c>
      <c r="E289" s="8094" t="s">
        <v>877</v>
      </c>
      <c r="F289" s="8098"/>
      <c r="G289" s="8098">
        <v>33500</v>
      </c>
      <c r="H289" s="8130"/>
      <c r="I289" s="8126"/>
      <c r="J289" s="8017"/>
      <c r="K289" s="8122">
        <f>K288-G289</f>
        <v>12606155</v>
      </c>
    </row>
    <row r="290" spans="1:11">
      <c r="A290" s="8123"/>
      <c r="B290" s="8095"/>
      <c r="C290" s="8173" t="s">
        <v>1981</v>
      </c>
      <c r="D290" s="8181" t="s">
        <v>304</v>
      </c>
      <c r="E290" s="8095"/>
      <c r="F290" s="8099"/>
      <c r="G290" s="8099"/>
      <c r="H290" s="8018"/>
      <c r="I290" s="8127"/>
      <c r="J290" s="8017"/>
      <c r="K290" s="8124"/>
    </row>
    <row r="291" spans="1:11">
      <c r="A291" s="8123"/>
      <c r="B291" s="8125"/>
      <c r="C291" s="7835"/>
      <c r="D291" s="7836"/>
      <c r="E291" s="7837"/>
      <c r="F291" s="7838"/>
      <c r="G291" s="7838"/>
      <c r="H291" s="7839"/>
      <c r="I291" s="8155"/>
      <c r="J291" s="7849">
        <v>750</v>
      </c>
      <c r="K291" s="8124">
        <f>K289+J291</f>
        <v>12606905</v>
      </c>
    </row>
    <row r="292" spans="1:11">
      <c r="A292" s="8120"/>
      <c r="B292" s="8094"/>
      <c r="C292" s="8153" t="s">
        <v>2218</v>
      </c>
      <c r="D292" s="56" t="s">
        <v>790</v>
      </c>
      <c r="E292" s="8094" t="s">
        <v>877</v>
      </c>
      <c r="F292" s="8098"/>
      <c r="G292" s="8098">
        <v>42300</v>
      </c>
      <c r="H292" s="8130"/>
      <c r="I292" s="8126"/>
      <c r="J292" s="8017"/>
      <c r="K292" s="8122">
        <f>K291-G292</f>
        <v>12564605</v>
      </c>
    </row>
    <row r="293" spans="1:11">
      <c r="A293" s="8123"/>
      <c r="B293" s="8095"/>
      <c r="C293" s="8173" t="s">
        <v>2219</v>
      </c>
      <c r="D293" s="8181" t="s">
        <v>304</v>
      </c>
      <c r="E293" s="8095"/>
      <c r="F293" s="8099"/>
      <c r="G293" s="8099"/>
      <c r="H293" s="8018"/>
      <c r="I293" s="8127"/>
      <c r="J293" s="8017"/>
      <c r="K293" s="8124"/>
    </row>
    <row r="294" spans="1:11">
      <c r="A294" s="8123"/>
      <c r="B294" s="8125"/>
      <c r="C294" s="7835"/>
      <c r="D294" s="7836"/>
      <c r="E294" s="7837"/>
      <c r="F294" s="7838"/>
      <c r="G294" s="7838"/>
      <c r="H294" s="7839"/>
      <c r="I294" s="8155"/>
      <c r="J294" s="7849">
        <v>750</v>
      </c>
      <c r="K294" s="8124">
        <f>K292+J294</f>
        <v>12565355</v>
      </c>
    </row>
    <row r="295" spans="1:11">
      <c r="A295" s="8120"/>
      <c r="B295" s="8094"/>
      <c r="C295" s="7851" t="s">
        <v>821</v>
      </c>
      <c r="D295" s="56" t="s">
        <v>2461</v>
      </c>
      <c r="E295" s="7903" t="s">
        <v>2491</v>
      </c>
      <c r="F295" s="8102"/>
      <c r="G295" s="8102">
        <v>287311</v>
      </c>
      <c r="H295" s="8126"/>
      <c r="I295" s="8126"/>
      <c r="J295" s="8017"/>
      <c r="K295" s="8122">
        <f>K294-G295</f>
        <v>12278044</v>
      </c>
    </row>
    <row r="296" spans="1:11">
      <c r="A296" s="8123"/>
      <c r="B296" s="8095"/>
      <c r="C296" s="7829" t="s">
        <v>2567</v>
      </c>
      <c r="D296" s="8097" t="s">
        <v>1819</v>
      </c>
      <c r="E296" s="8095"/>
      <c r="F296" s="8103"/>
      <c r="G296" s="8103"/>
      <c r="H296" s="8127"/>
      <c r="I296" s="8127"/>
      <c r="J296" s="8017"/>
      <c r="K296" s="8124"/>
    </row>
    <row r="297" spans="1:11">
      <c r="A297" s="8123"/>
      <c r="B297" s="8125"/>
      <c r="C297" s="7835"/>
      <c r="D297" s="7836"/>
      <c r="E297" s="7837"/>
      <c r="F297" s="7838"/>
      <c r="G297" s="7838"/>
      <c r="H297" s="8155"/>
      <c r="I297" s="8155"/>
      <c r="J297" s="7849">
        <v>1800</v>
      </c>
      <c r="K297" s="8124">
        <f>K295+J297</f>
        <v>12279844</v>
      </c>
    </row>
    <row r="298" spans="1:11">
      <c r="A298" s="8120"/>
      <c r="B298" s="8094"/>
      <c r="C298" s="7851" t="s">
        <v>821</v>
      </c>
      <c r="D298" s="56" t="s">
        <v>2461</v>
      </c>
      <c r="E298" s="7903" t="s">
        <v>2491</v>
      </c>
      <c r="F298" s="8102"/>
      <c r="G298" s="8102">
        <v>95950</v>
      </c>
      <c r="H298" s="8126"/>
      <c r="I298" s="8126"/>
      <c r="J298" s="8017"/>
      <c r="K298" s="8122">
        <f>K297-G298</f>
        <v>12183894</v>
      </c>
    </row>
    <row r="299" spans="1:11">
      <c r="A299" s="8123"/>
      <c r="B299" s="8095"/>
      <c r="C299" s="7829" t="s">
        <v>2568</v>
      </c>
      <c r="D299" s="8097" t="s">
        <v>1819</v>
      </c>
      <c r="E299" s="8095"/>
      <c r="F299" s="8103"/>
      <c r="G299" s="8103"/>
      <c r="H299" s="8127"/>
      <c r="I299" s="8127"/>
      <c r="J299" s="8017"/>
      <c r="K299" s="8124"/>
    </row>
    <row r="300" spans="1:11">
      <c r="A300" s="8123"/>
      <c r="B300" s="8125"/>
      <c r="C300" s="7835"/>
      <c r="D300" s="7836"/>
      <c r="E300" s="7837"/>
      <c r="F300" s="7838"/>
      <c r="G300" s="7838"/>
      <c r="H300" s="8155"/>
      <c r="I300" s="8155"/>
      <c r="J300" s="7849">
        <v>1800</v>
      </c>
      <c r="K300" s="8124">
        <f>K298+J300</f>
        <v>12185694</v>
      </c>
    </row>
    <row r="301" spans="1:11">
      <c r="A301" s="8120"/>
      <c r="B301" s="8094"/>
      <c r="C301" s="7925" t="s">
        <v>781</v>
      </c>
      <c r="D301" s="56" t="s">
        <v>2461</v>
      </c>
      <c r="E301" s="7903" t="s">
        <v>2491</v>
      </c>
      <c r="F301" s="8102"/>
      <c r="G301" s="8102">
        <v>37240</v>
      </c>
      <c r="H301" s="8126"/>
      <c r="I301" s="8126"/>
      <c r="J301" s="8017"/>
      <c r="K301" s="8122">
        <f>K300-G301</f>
        <v>12148454</v>
      </c>
    </row>
    <row r="302" spans="1:11">
      <c r="A302" s="8123"/>
      <c r="B302" s="8095"/>
      <c r="C302" s="193" t="s">
        <v>2459</v>
      </c>
      <c r="D302" s="8097" t="s">
        <v>1819</v>
      </c>
      <c r="E302" s="8095"/>
      <c r="F302" s="8103"/>
      <c r="G302" s="8103"/>
      <c r="H302" s="8127"/>
      <c r="I302" s="8127"/>
      <c r="J302" s="8017"/>
      <c r="K302" s="8124"/>
    </row>
    <row r="303" spans="1:11">
      <c r="A303" s="8123"/>
      <c r="B303" s="8125"/>
      <c r="C303" s="7835"/>
      <c r="D303" s="7836"/>
      <c r="E303" s="7837"/>
      <c r="F303" s="7838"/>
      <c r="G303" s="7838"/>
      <c r="H303" s="8155"/>
      <c r="I303" s="8155"/>
      <c r="J303" s="7849">
        <v>1500</v>
      </c>
      <c r="K303" s="8124">
        <f>K301+J303</f>
        <v>12149954</v>
      </c>
    </row>
    <row r="304" spans="1:11">
      <c r="A304" s="8120"/>
      <c r="B304" s="8094"/>
      <c r="C304" s="7925" t="s">
        <v>781</v>
      </c>
      <c r="D304" s="56" t="s">
        <v>2461</v>
      </c>
      <c r="E304" s="7903" t="s">
        <v>2491</v>
      </c>
      <c r="F304" s="8102"/>
      <c r="G304" s="8102">
        <v>17640</v>
      </c>
      <c r="H304" s="8126"/>
      <c r="I304" s="8126"/>
      <c r="J304" s="8017"/>
      <c r="K304" s="8122">
        <f>K303-G304</f>
        <v>12132314</v>
      </c>
    </row>
    <row r="305" spans="1:11">
      <c r="A305" s="8123"/>
      <c r="B305" s="8095"/>
      <c r="C305" s="193" t="s">
        <v>2460</v>
      </c>
      <c r="D305" s="8097" t="s">
        <v>1819</v>
      </c>
      <c r="E305" s="8095"/>
      <c r="F305" s="8103"/>
      <c r="G305" s="8103"/>
      <c r="H305" s="8127"/>
      <c r="I305" s="8127"/>
      <c r="J305" s="8017"/>
      <c r="K305" s="8124"/>
    </row>
    <row r="306" spans="1:11">
      <c r="A306" s="8123"/>
      <c r="B306" s="8125"/>
      <c r="C306" s="7835"/>
      <c r="D306" s="7836"/>
      <c r="E306" s="7837"/>
      <c r="F306" s="7838"/>
      <c r="G306" s="7838"/>
      <c r="H306" s="8155"/>
      <c r="I306" s="8155"/>
      <c r="J306" s="7849">
        <v>1500</v>
      </c>
      <c r="K306" s="8124">
        <f>K304+J306</f>
        <v>12133814</v>
      </c>
    </row>
    <row r="307" spans="1:11">
      <c r="A307" s="8120"/>
      <c r="B307" s="8094"/>
      <c r="C307" s="7925" t="s">
        <v>869</v>
      </c>
      <c r="D307" s="56" t="s">
        <v>2461</v>
      </c>
      <c r="E307" s="7903" t="s">
        <v>2491</v>
      </c>
      <c r="F307" s="8102"/>
      <c r="G307" s="8102">
        <v>80313</v>
      </c>
      <c r="H307" s="8126"/>
      <c r="I307" s="8126"/>
      <c r="J307" s="8017"/>
      <c r="K307" s="8122">
        <f>K306-G307</f>
        <v>12053501</v>
      </c>
    </row>
    <row r="308" spans="1:11">
      <c r="A308" s="8123"/>
      <c r="B308" s="8095"/>
      <c r="C308" s="193" t="s">
        <v>2592</v>
      </c>
      <c r="D308" s="8097" t="s">
        <v>1819</v>
      </c>
      <c r="E308" s="8095"/>
      <c r="F308" s="8103"/>
      <c r="G308" s="8103"/>
      <c r="H308" s="8127"/>
      <c r="I308" s="8127"/>
      <c r="J308" s="8017"/>
      <c r="K308" s="8124"/>
    </row>
    <row r="309" spans="1:11">
      <c r="A309" s="8123"/>
      <c r="B309" s="8125"/>
      <c r="C309" s="7835"/>
      <c r="D309" s="7836"/>
      <c r="E309" s="7837"/>
      <c r="F309" s="7838"/>
      <c r="G309" s="7838"/>
      <c r="H309" s="8155"/>
      <c r="I309" s="8155"/>
      <c r="J309" s="7849">
        <v>1650</v>
      </c>
      <c r="K309" s="8124">
        <f>K307+J309</f>
        <v>12055151</v>
      </c>
    </row>
    <row r="310" spans="1:11">
      <c r="A310" s="8120"/>
      <c r="B310" s="8094"/>
      <c r="C310" s="7851" t="s">
        <v>821</v>
      </c>
      <c r="D310" s="8096" t="s">
        <v>2110</v>
      </c>
      <c r="E310" s="8094" t="s">
        <v>2111</v>
      </c>
      <c r="F310" s="7904"/>
      <c r="G310" s="8098">
        <v>482101</v>
      </c>
      <c r="H310" s="8130"/>
      <c r="I310" s="8098"/>
      <c r="J310" s="7826"/>
      <c r="K310" s="8122">
        <f>K309-G310</f>
        <v>11573050</v>
      </c>
    </row>
    <row r="311" spans="1:11">
      <c r="A311" s="8123"/>
      <c r="B311" s="8095"/>
      <c r="C311" s="7829" t="s">
        <v>2112</v>
      </c>
      <c r="D311" s="8097" t="s">
        <v>2107</v>
      </c>
      <c r="E311" s="8095"/>
      <c r="F311" s="8099"/>
      <c r="G311" s="8099"/>
      <c r="H311" s="8018"/>
      <c r="I311" s="8099"/>
      <c r="J311" s="7831"/>
      <c r="K311" s="8124"/>
    </row>
    <row r="312" spans="1:11">
      <c r="A312" s="8123"/>
      <c r="B312" s="8125"/>
      <c r="C312" s="7835"/>
      <c r="D312" s="7863"/>
      <c r="E312" s="8020"/>
      <c r="F312" s="7838"/>
      <c r="G312" s="7838"/>
      <c r="H312" s="7839"/>
      <c r="I312" s="7838"/>
      <c r="J312" s="7870">
        <v>1800</v>
      </c>
      <c r="K312" s="8124">
        <f>K310+J312</f>
        <v>11574850</v>
      </c>
    </row>
    <row r="313" spans="1:11">
      <c r="A313" s="8120"/>
      <c r="B313" s="8094"/>
      <c r="C313" s="8163" t="s">
        <v>796</v>
      </c>
      <c r="D313" s="8096" t="s">
        <v>2110</v>
      </c>
      <c r="E313" s="8094" t="s">
        <v>2111</v>
      </c>
      <c r="F313" s="8098"/>
      <c r="G313" s="8098">
        <v>41300</v>
      </c>
      <c r="H313" s="8098"/>
      <c r="I313" s="8098"/>
      <c r="J313" s="8017"/>
      <c r="K313" s="8122">
        <f>K312-G313</f>
        <v>11533550</v>
      </c>
    </row>
    <row r="314" spans="1:11">
      <c r="A314" s="8123"/>
      <c r="B314" s="8095"/>
      <c r="C314" s="8165" t="s">
        <v>2113</v>
      </c>
      <c r="D314" s="8097" t="s">
        <v>2107</v>
      </c>
      <c r="E314" s="8095"/>
      <c r="F314" s="8099"/>
      <c r="G314" s="8099"/>
      <c r="H314" s="8099"/>
      <c r="I314" s="8099"/>
      <c r="J314" s="8019"/>
      <c r="K314" s="8124"/>
    </row>
    <row r="315" spans="1:11">
      <c r="A315" s="8123"/>
      <c r="B315" s="8125"/>
      <c r="C315" s="7835"/>
      <c r="D315" s="7863"/>
      <c r="E315" s="8020"/>
      <c r="F315" s="7838"/>
      <c r="G315" s="7838"/>
      <c r="H315" s="7839"/>
      <c r="I315" s="7838"/>
      <c r="J315" s="7870">
        <v>750</v>
      </c>
      <c r="K315" s="8124">
        <f>K313+J315</f>
        <v>11534300</v>
      </c>
    </row>
    <row r="316" spans="1:11">
      <c r="A316" s="8120"/>
      <c r="B316" s="8094"/>
      <c r="C316" s="7824" t="s">
        <v>815</v>
      </c>
      <c r="D316" s="8096" t="s">
        <v>2472</v>
      </c>
      <c r="E316" s="7861" t="s">
        <v>2475</v>
      </c>
      <c r="F316" s="8098"/>
      <c r="G316" s="8098">
        <v>84903</v>
      </c>
      <c r="H316" s="8130"/>
      <c r="I316" s="8098"/>
      <c r="J316" s="8017"/>
      <c r="K316" s="8172">
        <f>K315-G316</f>
        <v>11449397</v>
      </c>
    </row>
    <row r="317" spans="1:11">
      <c r="A317" s="8123"/>
      <c r="B317" s="8095"/>
      <c r="C317" s="7829" t="s">
        <v>2500</v>
      </c>
      <c r="D317" s="8097" t="s">
        <v>2476</v>
      </c>
      <c r="E317" s="7844"/>
      <c r="F317" s="8099"/>
      <c r="G317" s="8099"/>
      <c r="H317" s="8018"/>
      <c r="I317" s="8099"/>
      <c r="J317" s="8017"/>
      <c r="K317" s="8172"/>
    </row>
    <row r="318" spans="1:11">
      <c r="A318" s="8123"/>
      <c r="B318" s="8125"/>
      <c r="C318" s="7835"/>
      <c r="D318" s="7836"/>
      <c r="E318" s="7837"/>
      <c r="F318" s="7838"/>
      <c r="G318" s="7838"/>
      <c r="H318" s="7839"/>
      <c r="I318" s="7838"/>
      <c r="J318" s="7849">
        <v>1800</v>
      </c>
      <c r="K318" s="8129">
        <f>K316+J318</f>
        <v>11451197</v>
      </c>
    </row>
    <row r="319" spans="1:11">
      <c r="A319" s="8120"/>
      <c r="B319" s="8094"/>
      <c r="C319" s="7824" t="s">
        <v>815</v>
      </c>
      <c r="D319" s="8096" t="s">
        <v>2472</v>
      </c>
      <c r="E319" s="7861" t="s">
        <v>2475</v>
      </c>
      <c r="F319" s="8098"/>
      <c r="G319" s="8098">
        <v>282816</v>
      </c>
      <c r="H319" s="8130"/>
      <c r="I319" s="8098"/>
      <c r="J319" s="8017"/>
      <c r="K319" s="8122">
        <f>K318-G319</f>
        <v>11168381</v>
      </c>
    </row>
    <row r="320" spans="1:11">
      <c r="A320" s="8123"/>
      <c r="B320" s="8095"/>
      <c r="C320" s="7829" t="s">
        <v>2501</v>
      </c>
      <c r="D320" s="8097" t="s">
        <v>2476</v>
      </c>
      <c r="E320" s="7844"/>
      <c r="F320" s="8099"/>
      <c r="G320" s="8099"/>
      <c r="H320" s="8018"/>
      <c r="I320" s="8099"/>
      <c r="J320" s="8017"/>
      <c r="K320" s="8124"/>
    </row>
    <row r="321" spans="1:11">
      <c r="A321" s="8123"/>
      <c r="B321" s="8125"/>
      <c r="C321" s="7835"/>
      <c r="D321" s="7836"/>
      <c r="E321" s="7837"/>
      <c r="F321" s="7838"/>
      <c r="G321" s="7838"/>
      <c r="H321" s="7839"/>
      <c r="I321" s="7838"/>
      <c r="J321" s="7849">
        <v>1800</v>
      </c>
      <c r="K321" s="8170">
        <f>K319+J321</f>
        <v>11170181</v>
      </c>
    </row>
    <row r="322" spans="1:11">
      <c r="A322" s="8120"/>
      <c r="B322" s="8094"/>
      <c r="C322" s="7824" t="s">
        <v>815</v>
      </c>
      <c r="D322" s="8096" t="s">
        <v>2472</v>
      </c>
      <c r="E322" s="7861" t="s">
        <v>2475</v>
      </c>
      <c r="F322" s="8098"/>
      <c r="G322" s="8098">
        <v>2240262</v>
      </c>
      <c r="H322" s="8130"/>
      <c r="I322" s="8098"/>
      <c r="J322" s="8017"/>
      <c r="K322" s="8122">
        <f>K321-G322</f>
        <v>8929919</v>
      </c>
    </row>
    <row r="323" spans="1:11">
      <c r="A323" s="8123"/>
      <c r="B323" s="8095"/>
      <c r="C323" s="7829" t="s">
        <v>2502</v>
      </c>
      <c r="D323" s="8097" t="s">
        <v>2476</v>
      </c>
      <c r="E323" s="7844"/>
      <c r="F323" s="8099"/>
      <c r="G323" s="8099"/>
      <c r="H323" s="8018"/>
      <c r="I323" s="8099"/>
      <c r="J323" s="8017"/>
      <c r="K323" s="8124"/>
    </row>
    <row r="324" spans="1:11">
      <c r="A324" s="8123"/>
      <c r="B324" s="8125"/>
      <c r="C324" s="7835"/>
      <c r="D324" s="7836"/>
      <c r="E324" s="7837"/>
      <c r="F324" s="7838"/>
      <c r="G324" s="7838"/>
      <c r="H324" s="7839"/>
      <c r="I324" s="7838"/>
      <c r="J324" s="7849">
        <v>1800</v>
      </c>
      <c r="K324" s="8124">
        <f>K322+J324</f>
        <v>8931719</v>
      </c>
    </row>
    <row r="325" spans="1:11">
      <c r="A325" s="8120"/>
      <c r="B325" s="8094"/>
      <c r="C325" s="7824" t="s">
        <v>781</v>
      </c>
      <c r="D325" s="8096" t="s">
        <v>2472</v>
      </c>
      <c r="E325" s="7861" t="s">
        <v>2475</v>
      </c>
      <c r="F325" s="8098"/>
      <c r="G325" s="8098">
        <v>192890</v>
      </c>
      <c r="H325" s="8130"/>
      <c r="I325" s="8098"/>
      <c r="J325" s="8017"/>
      <c r="K325" s="8122">
        <f>K324-G325</f>
        <v>8738829</v>
      </c>
    </row>
    <row r="326" spans="1:11">
      <c r="A326" s="8123"/>
      <c r="B326" s="8095"/>
      <c r="C326" s="7829" t="s">
        <v>2503</v>
      </c>
      <c r="D326" s="8097" t="s">
        <v>2476</v>
      </c>
      <c r="E326" s="7844"/>
      <c r="F326" s="8099"/>
      <c r="G326" s="8099"/>
      <c r="H326" s="8018"/>
      <c r="I326" s="8099"/>
      <c r="J326" s="8017"/>
      <c r="K326" s="8124"/>
    </row>
    <row r="327" spans="1:11">
      <c r="A327" s="8123"/>
      <c r="B327" s="8125"/>
      <c r="C327" s="7835"/>
      <c r="D327" s="7836"/>
      <c r="E327" s="7837"/>
      <c r="F327" s="7838"/>
      <c r="G327" s="7838"/>
      <c r="H327" s="7839"/>
      <c r="I327" s="7838"/>
      <c r="J327" s="7849">
        <v>1500</v>
      </c>
      <c r="K327" s="8124">
        <f>K325+J327</f>
        <v>8740329</v>
      </c>
    </row>
    <row r="328" spans="1:11">
      <c r="A328" s="8120"/>
      <c r="B328" s="8094"/>
      <c r="C328" s="7851" t="s">
        <v>781</v>
      </c>
      <c r="D328" s="56" t="s">
        <v>2507</v>
      </c>
      <c r="E328" s="7903" t="s">
        <v>2508</v>
      </c>
      <c r="F328" s="7904"/>
      <c r="G328" s="8098">
        <v>31140</v>
      </c>
      <c r="H328" s="8098"/>
      <c r="I328" s="8098"/>
      <c r="J328" s="7826"/>
      <c r="K328" s="8122">
        <f>K327-G328</f>
        <v>8709189</v>
      </c>
    </row>
    <row r="329" spans="1:11">
      <c r="A329" s="8123"/>
      <c r="B329" s="8095"/>
      <c r="C329" s="7829" t="s">
        <v>2506</v>
      </c>
      <c r="D329" s="8097" t="s">
        <v>1804</v>
      </c>
      <c r="E329" s="8095"/>
      <c r="F329" s="8099"/>
      <c r="G329" s="8099"/>
      <c r="H329" s="8099"/>
      <c r="I329" s="8099"/>
      <c r="J329" s="7831"/>
      <c r="K329" s="8124"/>
    </row>
    <row r="330" spans="1:11">
      <c r="A330" s="8123"/>
      <c r="B330" s="8125"/>
      <c r="C330" s="7834"/>
      <c r="D330" s="7863"/>
      <c r="E330" s="8020"/>
      <c r="F330" s="7838"/>
      <c r="G330" s="7838"/>
      <c r="H330" s="7839"/>
      <c r="I330" s="7839"/>
      <c r="J330" s="7849">
        <v>1500</v>
      </c>
      <c r="K330" s="8124">
        <f>K328+J330</f>
        <v>8710689</v>
      </c>
    </row>
    <row r="331" spans="1:11">
      <c r="A331" s="8120"/>
      <c r="B331" s="8094"/>
      <c r="C331" s="8176" t="s">
        <v>815</v>
      </c>
      <c r="D331" s="56" t="s">
        <v>2152</v>
      </c>
      <c r="E331" s="7903"/>
      <c r="F331" s="7904"/>
      <c r="G331" s="8098"/>
      <c r="H331" s="8126">
        <v>558547</v>
      </c>
      <c r="I331" s="8126"/>
      <c r="J331" s="8017"/>
      <c r="K331" s="8122">
        <f>K330-H331</f>
        <v>8152142</v>
      </c>
    </row>
    <row r="332" spans="1:11">
      <c r="A332" s="8123"/>
      <c r="B332" s="8095"/>
      <c r="C332" s="7868" t="s">
        <v>1954</v>
      </c>
      <c r="D332" s="8097"/>
      <c r="E332" s="8095"/>
      <c r="F332" s="8099"/>
      <c r="G332" s="8099"/>
      <c r="H332" s="8127"/>
      <c r="I332" s="8127"/>
      <c r="J332" s="8017"/>
      <c r="K332" s="8124"/>
    </row>
    <row r="333" spans="1:11">
      <c r="A333" s="8123"/>
      <c r="B333" s="8125"/>
      <c r="C333" s="7863"/>
      <c r="D333" s="7836"/>
      <c r="E333" s="7837"/>
      <c r="F333" s="7838"/>
      <c r="G333" s="7838"/>
      <c r="H333" s="8155"/>
      <c r="I333" s="8155"/>
      <c r="J333" s="7849">
        <v>1800</v>
      </c>
      <c r="K333" s="8124">
        <f>K331+J333</f>
        <v>8153942</v>
      </c>
    </row>
    <row r="334" spans="1:11">
      <c r="A334" s="8120"/>
      <c r="B334" s="8094"/>
      <c r="C334" s="7874" t="s">
        <v>781</v>
      </c>
      <c r="D334" s="8096" t="s">
        <v>2152</v>
      </c>
      <c r="E334" s="8182"/>
      <c r="F334" s="8098"/>
      <c r="G334" s="8183"/>
      <c r="H334" s="8130">
        <v>168390</v>
      </c>
      <c r="I334" s="8098"/>
      <c r="J334" s="8017"/>
      <c r="K334" s="8122">
        <f>K333-H334</f>
        <v>7985552</v>
      </c>
    </row>
    <row r="335" spans="1:11">
      <c r="A335" s="8123"/>
      <c r="B335" s="8095"/>
      <c r="C335" s="7872" t="s">
        <v>1828</v>
      </c>
      <c r="D335" s="56"/>
      <c r="E335" s="7903"/>
      <c r="F335" s="7904"/>
      <c r="G335" s="7904"/>
      <c r="H335" s="8184"/>
      <c r="I335" s="7904"/>
      <c r="J335" s="8017"/>
      <c r="K335" s="8124"/>
    </row>
    <row r="336" spans="1:11">
      <c r="A336" s="8123"/>
      <c r="B336" s="8125"/>
      <c r="C336" s="7835"/>
      <c r="D336" s="7836"/>
      <c r="E336" s="7837"/>
      <c r="F336" s="7993"/>
      <c r="G336" s="7993"/>
      <c r="H336" s="8185"/>
      <c r="I336" s="7993"/>
      <c r="J336" s="7849">
        <v>1500</v>
      </c>
      <c r="K336" s="8124">
        <f>K334+J336</f>
        <v>7987052</v>
      </c>
    </row>
    <row r="337" spans="1:11">
      <c r="A337" s="8120"/>
      <c r="B337" s="8094"/>
      <c r="C337" s="7874" t="s">
        <v>781</v>
      </c>
      <c r="D337" s="8096" t="s">
        <v>2193</v>
      </c>
      <c r="E337" s="7861"/>
      <c r="F337" s="8098"/>
      <c r="G337" s="8098"/>
      <c r="H337" s="8130"/>
      <c r="I337" s="8098">
        <v>26990</v>
      </c>
      <c r="J337" s="8017"/>
      <c r="K337" s="8122">
        <f>K336-I337</f>
        <v>7960062</v>
      </c>
    </row>
    <row r="338" spans="1:11">
      <c r="A338" s="8123"/>
      <c r="B338" s="8095"/>
      <c r="C338" s="7873" t="s">
        <v>1830</v>
      </c>
      <c r="D338" s="8097" t="s">
        <v>2194</v>
      </c>
      <c r="E338" s="7844"/>
      <c r="F338" s="8099"/>
      <c r="G338" s="8099"/>
      <c r="H338" s="8018"/>
      <c r="I338" s="8099"/>
      <c r="J338" s="8017"/>
      <c r="K338" s="8124"/>
    </row>
    <row r="339" spans="1:11">
      <c r="A339" s="8123"/>
      <c r="B339" s="8125"/>
      <c r="C339" s="7835"/>
      <c r="D339" s="7836"/>
      <c r="E339" s="7837"/>
      <c r="F339" s="7838"/>
      <c r="G339" s="7838"/>
      <c r="H339" s="7839"/>
      <c r="I339" s="7838"/>
      <c r="J339" s="7849">
        <v>1500</v>
      </c>
      <c r="K339" s="8124">
        <f>K337+J339</f>
        <v>7961562</v>
      </c>
    </row>
    <row r="340" spans="1:11">
      <c r="A340" s="8120"/>
      <c r="B340" s="8094"/>
      <c r="C340" s="7925" t="s">
        <v>781</v>
      </c>
      <c r="D340" s="8096" t="s">
        <v>2193</v>
      </c>
      <c r="E340" s="7903"/>
      <c r="F340" s="8102"/>
      <c r="G340" s="8102"/>
      <c r="H340" s="8126"/>
      <c r="I340" s="8126">
        <v>20390</v>
      </c>
      <c r="J340" s="8017"/>
      <c r="K340" s="8122">
        <f>K339-I340</f>
        <v>7941172</v>
      </c>
    </row>
    <row r="341" spans="1:11">
      <c r="A341" s="8123"/>
      <c r="B341" s="8095"/>
      <c r="C341" s="193" t="s">
        <v>2525</v>
      </c>
      <c r="D341" s="8097" t="s">
        <v>2194</v>
      </c>
      <c r="E341" s="8095"/>
      <c r="F341" s="8103"/>
      <c r="G341" s="8103"/>
      <c r="H341" s="8127"/>
      <c r="I341" s="8127"/>
      <c r="J341" s="8017"/>
      <c r="K341" s="8124"/>
    </row>
    <row r="342" spans="1:11">
      <c r="A342" s="8123"/>
      <c r="B342" s="8125"/>
      <c r="C342" s="7835"/>
      <c r="D342" s="7836"/>
      <c r="E342" s="7837"/>
      <c r="F342" s="7838"/>
      <c r="G342" s="7838"/>
      <c r="H342" s="8155"/>
      <c r="I342" s="8155"/>
      <c r="J342" s="7849">
        <v>1500</v>
      </c>
      <c r="K342" s="8124">
        <f>K340+J342</f>
        <v>7942672</v>
      </c>
    </row>
    <row r="343" spans="1:11">
      <c r="A343" s="8120"/>
      <c r="B343" s="8094" t="s">
        <v>2569</v>
      </c>
      <c r="C343" s="7824" t="s">
        <v>591</v>
      </c>
      <c r="D343" s="8096"/>
      <c r="E343" s="8066"/>
      <c r="F343" s="8098">
        <v>25000000</v>
      </c>
      <c r="G343" s="8098"/>
      <c r="H343" s="8130"/>
      <c r="I343" s="8098"/>
      <c r="J343" s="8017"/>
      <c r="K343" s="8122">
        <f>K342+F343</f>
        <v>32942672</v>
      </c>
    </row>
    <row r="344" spans="1:11">
      <c r="A344" s="8123"/>
      <c r="B344" s="8095"/>
      <c r="C344" s="7829"/>
      <c r="D344" s="7884"/>
      <c r="E344" s="8095"/>
      <c r="F344" s="8103"/>
      <c r="G344" s="8099"/>
      <c r="H344" s="8018"/>
      <c r="I344" s="8099"/>
      <c r="J344" s="8017"/>
      <c r="K344" s="8124"/>
    </row>
    <row r="345" spans="1:11">
      <c r="A345" s="8123"/>
      <c r="B345" s="8125"/>
      <c r="C345" s="7835"/>
      <c r="D345" s="7836"/>
      <c r="E345" s="7837"/>
      <c r="F345" s="7838"/>
      <c r="G345" s="7838"/>
      <c r="H345" s="7839"/>
      <c r="I345" s="7838"/>
      <c r="J345" s="7849"/>
      <c r="K345" s="8170"/>
    </row>
    <row r="346" spans="1:11">
      <c r="A346" s="8120"/>
      <c r="B346" s="8094"/>
      <c r="C346" s="7851" t="s">
        <v>821</v>
      </c>
      <c r="D346" s="8096" t="s">
        <v>2495</v>
      </c>
      <c r="E346" s="8094"/>
      <c r="F346" s="8098"/>
      <c r="G346" s="8126"/>
      <c r="H346" s="8130"/>
      <c r="I346" s="8126">
        <v>818960</v>
      </c>
      <c r="J346" s="8017"/>
      <c r="K346" s="8122">
        <f>K343-I346</f>
        <v>32123712</v>
      </c>
    </row>
    <row r="347" spans="1:11">
      <c r="A347" s="8123"/>
      <c r="B347" s="8095"/>
      <c r="C347" s="7829" t="s">
        <v>2494</v>
      </c>
      <c r="D347" s="8097"/>
      <c r="E347" s="8095"/>
      <c r="F347" s="8099"/>
      <c r="G347" s="8127"/>
      <c r="H347" s="8018"/>
      <c r="I347" s="8127"/>
      <c r="J347" s="8017"/>
      <c r="K347" s="8124"/>
    </row>
    <row r="348" spans="1:11">
      <c r="A348" s="8123"/>
      <c r="B348" s="8125"/>
      <c r="C348" s="7835"/>
      <c r="D348" s="7836"/>
      <c r="E348" s="7837"/>
      <c r="F348" s="7838"/>
      <c r="G348" s="8155"/>
      <c r="H348" s="7839"/>
      <c r="I348" s="8155"/>
      <c r="J348" s="7849">
        <v>1800</v>
      </c>
      <c r="K348" s="8124">
        <f>K346+J348</f>
        <v>32125512</v>
      </c>
    </row>
    <row r="349" spans="1:11">
      <c r="A349" s="8120"/>
      <c r="B349" s="8094"/>
      <c r="C349" s="7851" t="s">
        <v>821</v>
      </c>
      <c r="D349" s="8096" t="s">
        <v>2495</v>
      </c>
      <c r="E349" s="8094"/>
      <c r="F349" s="8098"/>
      <c r="G349" s="8126"/>
      <c r="H349" s="8016"/>
      <c r="I349" s="8126">
        <v>107605</v>
      </c>
      <c r="J349" s="8017"/>
      <c r="K349" s="8122">
        <f>K348-I349</f>
        <v>32017907</v>
      </c>
    </row>
    <row r="350" spans="1:11">
      <c r="A350" s="8123"/>
      <c r="B350" s="8095"/>
      <c r="C350" s="7829" t="s">
        <v>2496</v>
      </c>
      <c r="D350" s="8097"/>
      <c r="E350" s="8095"/>
      <c r="F350" s="8099"/>
      <c r="G350" s="8127"/>
      <c r="H350" s="8018"/>
      <c r="I350" s="8127"/>
      <c r="J350" s="8017"/>
      <c r="K350" s="8124"/>
    </row>
    <row r="351" spans="1:11">
      <c r="A351" s="8123"/>
      <c r="B351" s="8125"/>
      <c r="C351" s="7835"/>
      <c r="D351" s="7836"/>
      <c r="E351" s="7837"/>
      <c r="F351" s="7838"/>
      <c r="G351" s="8155"/>
      <c r="H351" s="7839"/>
      <c r="I351" s="8155"/>
      <c r="J351" s="7849">
        <v>1800</v>
      </c>
      <c r="K351" s="8124">
        <f>K349+J351</f>
        <v>32019707</v>
      </c>
    </row>
    <row r="352" spans="1:11">
      <c r="A352" s="8120"/>
      <c r="B352" s="8094"/>
      <c r="C352" s="7851" t="s">
        <v>821</v>
      </c>
      <c r="D352" s="8096" t="s">
        <v>2495</v>
      </c>
      <c r="E352" s="8094"/>
      <c r="F352" s="8098"/>
      <c r="G352" s="8126"/>
      <c r="H352" s="8130"/>
      <c r="I352" s="8126">
        <v>2011718</v>
      </c>
      <c r="J352" s="8017"/>
      <c r="K352" s="8122">
        <f>K351-I352</f>
        <v>30007989</v>
      </c>
    </row>
    <row r="353" spans="1:11">
      <c r="A353" s="8123"/>
      <c r="B353" s="8095"/>
      <c r="C353" s="7829" t="s">
        <v>2497</v>
      </c>
      <c r="D353" s="8097"/>
      <c r="E353" s="8095"/>
      <c r="F353" s="8099"/>
      <c r="G353" s="8127"/>
      <c r="H353" s="8018"/>
      <c r="I353" s="8127"/>
      <c r="J353" s="8017"/>
      <c r="K353" s="8124"/>
    </row>
    <row r="354" spans="1:11">
      <c r="A354" s="8123"/>
      <c r="B354" s="8125"/>
      <c r="C354" s="7835"/>
      <c r="D354" s="7836"/>
      <c r="E354" s="7837"/>
      <c r="F354" s="7838"/>
      <c r="G354" s="8155"/>
      <c r="H354" s="7839"/>
      <c r="I354" s="8155"/>
      <c r="J354" s="7849">
        <v>1800</v>
      </c>
      <c r="K354" s="8124">
        <f>K352+J354</f>
        <v>30009789</v>
      </c>
    </row>
    <row r="355" spans="1:11">
      <c r="A355" s="8120"/>
      <c r="B355" s="8094"/>
      <c r="C355" s="7824" t="s">
        <v>1710</v>
      </c>
      <c r="D355" s="8096" t="s">
        <v>2495</v>
      </c>
      <c r="E355" s="8094"/>
      <c r="F355" s="8098"/>
      <c r="G355" s="8126"/>
      <c r="H355" s="8130"/>
      <c r="I355" s="8126">
        <v>551640</v>
      </c>
      <c r="J355" s="8017"/>
      <c r="K355" s="8122">
        <f>K354-I355</f>
        <v>29458149</v>
      </c>
    </row>
    <row r="356" spans="1:11">
      <c r="A356" s="8123"/>
      <c r="B356" s="8095"/>
      <c r="C356" s="7829" t="s">
        <v>2498</v>
      </c>
      <c r="D356" s="8097"/>
      <c r="E356" s="8095"/>
      <c r="F356" s="8099"/>
      <c r="G356" s="8127"/>
      <c r="H356" s="8018"/>
      <c r="I356" s="8127"/>
      <c r="J356" s="8017"/>
      <c r="K356" s="8124"/>
    </row>
    <row r="357" spans="1:11">
      <c r="A357" s="8123"/>
      <c r="B357" s="8125"/>
      <c r="C357" s="7835"/>
      <c r="D357" s="7836"/>
      <c r="E357" s="7837"/>
      <c r="F357" s="7838"/>
      <c r="G357" s="8155"/>
      <c r="H357" s="7839"/>
      <c r="I357" s="8155"/>
      <c r="J357" s="7849">
        <v>1500</v>
      </c>
      <c r="K357" s="8124">
        <f>K355+J357</f>
        <v>29459649</v>
      </c>
    </row>
    <row r="358" spans="1:11">
      <c r="A358" s="8120"/>
      <c r="B358" s="8094"/>
      <c r="C358" s="7824" t="s">
        <v>1710</v>
      </c>
      <c r="D358" s="8096" t="s">
        <v>2495</v>
      </c>
      <c r="E358" s="8094"/>
      <c r="F358" s="8098"/>
      <c r="G358" s="8098"/>
      <c r="H358" s="8098"/>
      <c r="I358" s="8098">
        <v>46640</v>
      </c>
      <c r="J358" s="8017"/>
      <c r="K358" s="8122">
        <f>K357-I358</f>
        <v>29413009</v>
      </c>
    </row>
    <row r="359" spans="1:11">
      <c r="A359" s="8123"/>
      <c r="B359" s="8095"/>
      <c r="C359" s="7829" t="s">
        <v>2499</v>
      </c>
      <c r="D359" s="8097"/>
      <c r="E359" s="8095"/>
      <c r="F359" s="8099"/>
      <c r="G359" s="8099"/>
      <c r="H359" s="8099"/>
      <c r="I359" s="8099"/>
      <c r="J359" s="8019"/>
      <c r="K359" s="8124"/>
    </row>
    <row r="360" spans="1:11">
      <c r="A360" s="8123"/>
      <c r="B360" s="8125"/>
      <c r="C360" s="7835"/>
      <c r="D360" s="7836"/>
      <c r="E360" s="7837"/>
      <c r="F360" s="7838"/>
      <c r="G360" s="7838"/>
      <c r="H360" s="7839"/>
      <c r="I360" s="7838"/>
      <c r="J360" s="7870">
        <v>1500</v>
      </c>
      <c r="K360" s="8124">
        <f>K358+J360</f>
        <v>29414509</v>
      </c>
    </row>
    <row r="361" spans="1:11">
      <c r="A361" s="8120"/>
      <c r="B361" s="8094"/>
      <c r="C361" s="7851" t="s">
        <v>821</v>
      </c>
      <c r="D361" s="8096"/>
      <c r="E361" s="8094"/>
      <c r="F361" s="8098"/>
      <c r="G361" s="8126"/>
      <c r="H361" s="8130"/>
      <c r="I361" s="8126">
        <v>940451</v>
      </c>
      <c r="J361" s="8017"/>
      <c r="K361" s="8122">
        <f>K360-I361</f>
        <v>28474058</v>
      </c>
    </row>
    <row r="362" spans="1:11">
      <c r="A362" s="8123"/>
      <c r="B362" s="8095"/>
      <c r="C362" s="7829" t="s">
        <v>2570</v>
      </c>
      <c r="D362" s="8097"/>
      <c r="E362" s="8095"/>
      <c r="F362" s="8099"/>
      <c r="G362" s="8127"/>
      <c r="H362" s="8018"/>
      <c r="I362" s="8127"/>
      <c r="J362" s="8017"/>
      <c r="K362" s="8124"/>
    </row>
    <row r="363" spans="1:11">
      <c r="A363" s="8123"/>
      <c r="B363" s="8125"/>
      <c r="C363" s="7835"/>
      <c r="D363" s="7836"/>
      <c r="E363" s="7837"/>
      <c r="F363" s="7838"/>
      <c r="G363" s="8155"/>
      <c r="H363" s="7839"/>
      <c r="I363" s="8155"/>
      <c r="J363" s="7849">
        <v>1800</v>
      </c>
      <c r="K363" s="8124">
        <f>K361+J363</f>
        <v>28475858</v>
      </c>
    </row>
    <row r="364" spans="1:11">
      <c r="A364" s="8120"/>
      <c r="B364" s="8094"/>
      <c r="C364" s="7824" t="s">
        <v>781</v>
      </c>
      <c r="D364" s="7883" t="s">
        <v>1859</v>
      </c>
      <c r="E364" s="8094"/>
      <c r="F364" s="9742"/>
      <c r="G364" s="9742"/>
      <c r="H364" s="9742"/>
      <c r="I364" s="9742">
        <v>248240</v>
      </c>
      <c r="J364" s="8104"/>
      <c r="K364" s="8122">
        <f>K363-I364</f>
        <v>28227618</v>
      </c>
    </row>
    <row r="365" spans="1:11">
      <c r="A365" s="8123"/>
      <c r="B365" s="8095"/>
      <c r="C365" s="7829" t="s">
        <v>1208</v>
      </c>
      <c r="D365" s="7884" t="s">
        <v>814</v>
      </c>
      <c r="E365" s="8095"/>
      <c r="F365" s="9743"/>
      <c r="G365" s="9743"/>
      <c r="H365" s="9743"/>
      <c r="I365" s="9743"/>
      <c r="J365" s="8105"/>
      <c r="K365" s="8124"/>
    </row>
    <row r="366" spans="1:11">
      <c r="A366" s="8123"/>
      <c r="B366" s="8125"/>
      <c r="C366" s="7835"/>
      <c r="D366" s="7836"/>
      <c r="E366" s="7837"/>
      <c r="F366" s="7838"/>
      <c r="G366" s="7838"/>
      <c r="H366" s="7839"/>
      <c r="I366" s="7838"/>
      <c r="J366" s="7870">
        <v>1500</v>
      </c>
      <c r="K366" s="8124">
        <f>K364+J366</f>
        <v>28229118</v>
      </c>
    </row>
    <row r="367" spans="1:11">
      <c r="A367" s="8120"/>
      <c r="B367" s="8094"/>
      <c r="C367" s="7851" t="s">
        <v>815</v>
      </c>
      <c r="D367" s="8096" t="s">
        <v>160</v>
      </c>
      <c r="E367" s="8094" t="s">
        <v>162</v>
      </c>
      <c r="F367" s="8098"/>
      <c r="G367" s="8098">
        <v>501500</v>
      </c>
      <c r="H367" s="8098"/>
      <c r="I367" s="8098"/>
      <c r="J367" s="8017"/>
      <c r="K367" s="8122">
        <f>K366-G367</f>
        <v>27727618</v>
      </c>
    </row>
    <row r="368" spans="1:11">
      <c r="A368" s="8123"/>
      <c r="B368" s="8095"/>
      <c r="C368" s="8186" t="s">
        <v>849</v>
      </c>
      <c r="D368" s="8097" t="s">
        <v>850</v>
      </c>
      <c r="E368" s="8095"/>
      <c r="F368" s="8099"/>
      <c r="G368" s="8099"/>
      <c r="H368" s="8099"/>
      <c r="I368" s="8099"/>
      <c r="J368" s="8019"/>
      <c r="K368" s="8124"/>
    </row>
    <row r="369" spans="1:11">
      <c r="A369" s="8123"/>
      <c r="B369" s="8125"/>
      <c r="C369" s="7835"/>
      <c r="D369" s="7836"/>
      <c r="E369" s="7837"/>
      <c r="F369" s="7993"/>
      <c r="G369" s="7993"/>
      <c r="H369" s="7839"/>
      <c r="I369" s="7838"/>
      <c r="J369" s="7849">
        <v>1800</v>
      </c>
      <c r="K369" s="8124">
        <f>K367+J369</f>
        <v>27729418</v>
      </c>
    </row>
    <row r="370" spans="1:11">
      <c r="A370" s="8120"/>
      <c r="B370" s="8094"/>
      <c r="C370" s="191" t="s">
        <v>815</v>
      </c>
      <c r="D370" s="7883" t="s">
        <v>1847</v>
      </c>
      <c r="E370" s="8094" t="s">
        <v>1848</v>
      </c>
      <c r="F370" s="8098"/>
      <c r="G370" s="8098">
        <v>701211</v>
      </c>
      <c r="H370" s="8164"/>
      <c r="I370" s="8098"/>
      <c r="J370" s="8104"/>
      <c r="K370" s="8122">
        <f>K369-G370</f>
        <v>27028207</v>
      </c>
    </row>
    <row r="371" spans="1:11">
      <c r="A371" s="8123"/>
      <c r="B371" s="8095"/>
      <c r="C371" s="7873" t="s">
        <v>1846</v>
      </c>
      <c r="D371" s="7884" t="s">
        <v>1819</v>
      </c>
      <c r="E371" s="8095"/>
      <c r="F371" s="8099"/>
      <c r="G371" s="8099"/>
      <c r="H371" s="8166"/>
      <c r="I371" s="8099"/>
      <c r="J371" s="8105"/>
      <c r="K371" s="8124"/>
    </row>
    <row r="372" spans="1:11">
      <c r="A372" s="8123"/>
      <c r="B372" s="8125"/>
      <c r="C372" s="7835"/>
      <c r="D372" s="7859"/>
      <c r="E372" s="7847"/>
      <c r="F372" s="7838"/>
      <c r="G372" s="7838"/>
      <c r="H372" s="7839"/>
      <c r="I372" s="7838"/>
      <c r="J372" s="7870">
        <v>1800</v>
      </c>
      <c r="K372" s="8170">
        <f>K370+J372</f>
        <v>27030007</v>
      </c>
    </row>
    <row r="373" spans="1:11">
      <c r="A373" s="8153"/>
      <c r="B373" s="8094"/>
      <c r="C373" s="7851" t="s">
        <v>1716</v>
      </c>
      <c r="D373" s="7883" t="s">
        <v>1847</v>
      </c>
      <c r="E373" s="8094" t="s">
        <v>1848</v>
      </c>
      <c r="F373" s="8102"/>
      <c r="G373" s="8102">
        <v>98300</v>
      </c>
      <c r="H373" s="8130"/>
      <c r="I373" s="8126"/>
      <c r="J373" s="8017"/>
      <c r="K373" s="8122">
        <f>K372-G373</f>
        <v>26931707</v>
      </c>
    </row>
    <row r="374" spans="1:11">
      <c r="A374" s="8123"/>
      <c r="B374" s="8095"/>
      <c r="C374" s="7829" t="s">
        <v>1890</v>
      </c>
      <c r="D374" s="7884" t="s">
        <v>1819</v>
      </c>
      <c r="E374" s="8095"/>
      <c r="F374" s="8103"/>
      <c r="G374" s="8103"/>
      <c r="H374" s="8018"/>
      <c r="I374" s="8127"/>
      <c r="J374" s="8017"/>
      <c r="K374" s="8124"/>
    </row>
    <row r="375" spans="1:11">
      <c r="A375" s="8123"/>
      <c r="B375" s="8125"/>
      <c r="C375" s="7835"/>
      <c r="D375" s="7836"/>
      <c r="E375" s="7837"/>
      <c r="F375" s="7838"/>
      <c r="G375" s="7838"/>
      <c r="H375" s="7839"/>
      <c r="I375" s="8155"/>
      <c r="J375" s="7849">
        <v>750</v>
      </c>
      <c r="K375" s="8124">
        <f>K373+J375</f>
        <v>26932457</v>
      </c>
    </row>
    <row r="376" spans="1:11">
      <c r="A376" s="8120"/>
      <c r="B376" s="8094"/>
      <c r="C376" s="7851" t="s">
        <v>1716</v>
      </c>
      <c r="D376" s="7883" t="s">
        <v>1847</v>
      </c>
      <c r="E376" s="8094" t="s">
        <v>1848</v>
      </c>
      <c r="F376" s="8102"/>
      <c r="G376" s="8102">
        <v>42300</v>
      </c>
      <c r="H376" s="8130"/>
      <c r="I376" s="8126"/>
      <c r="J376" s="8017"/>
      <c r="K376" s="8122">
        <f>K375-G376</f>
        <v>26890157</v>
      </c>
    </row>
    <row r="377" spans="1:11">
      <c r="A377" s="8123"/>
      <c r="B377" s="8095"/>
      <c r="C377" s="7829" t="s">
        <v>2541</v>
      </c>
      <c r="D377" s="7884" t="s">
        <v>1819</v>
      </c>
      <c r="E377" s="8095"/>
      <c r="F377" s="8103"/>
      <c r="G377" s="8103"/>
      <c r="H377" s="8018"/>
      <c r="I377" s="8127"/>
      <c r="J377" s="8017"/>
      <c r="K377" s="8124"/>
    </row>
    <row r="378" spans="1:11">
      <c r="A378" s="8123"/>
      <c r="B378" s="8125"/>
      <c r="C378" s="7835"/>
      <c r="D378" s="7836"/>
      <c r="E378" s="7837"/>
      <c r="F378" s="7838"/>
      <c r="G378" s="7838"/>
      <c r="H378" s="7839"/>
      <c r="I378" s="8155"/>
      <c r="J378" s="7849">
        <v>750</v>
      </c>
      <c r="K378" s="8170">
        <f>K376+J378</f>
        <v>26890907</v>
      </c>
    </row>
    <row r="379" spans="1:11">
      <c r="A379" s="8120"/>
      <c r="B379" s="8094"/>
      <c r="C379" s="191" t="s">
        <v>821</v>
      </c>
      <c r="D379" s="8096" t="s">
        <v>2061</v>
      </c>
      <c r="E379" s="8094" t="s">
        <v>2062</v>
      </c>
      <c r="F379" s="8098"/>
      <c r="G379" s="8126">
        <v>219131</v>
      </c>
      <c r="H379" s="8130"/>
      <c r="I379" s="8126"/>
      <c r="J379" s="8017"/>
      <c r="K379" s="8122">
        <f>K378-G379</f>
        <v>26671776</v>
      </c>
    </row>
    <row r="380" spans="1:11">
      <c r="A380" s="8123"/>
      <c r="B380" s="8095"/>
      <c r="C380" s="193" t="s">
        <v>2056</v>
      </c>
      <c r="D380" s="8097" t="s">
        <v>1804</v>
      </c>
      <c r="E380" s="8095"/>
      <c r="F380" s="8099"/>
      <c r="G380" s="8127"/>
      <c r="H380" s="8018"/>
      <c r="I380" s="8127"/>
      <c r="J380" s="8017"/>
      <c r="K380" s="8124"/>
    </row>
    <row r="381" spans="1:11">
      <c r="A381" s="8123"/>
      <c r="B381" s="8125"/>
      <c r="C381" s="7835"/>
      <c r="D381" s="7836"/>
      <c r="E381" s="7837"/>
      <c r="F381" s="7838"/>
      <c r="G381" s="8155"/>
      <c r="H381" s="7839"/>
      <c r="I381" s="8155"/>
      <c r="J381" s="7849">
        <v>1800</v>
      </c>
      <c r="K381" s="8124">
        <f>K379+J381</f>
        <v>26673576</v>
      </c>
    </row>
    <row r="382" spans="1:11">
      <c r="A382" s="8120"/>
      <c r="B382" s="8094"/>
      <c r="C382" s="191" t="s">
        <v>815</v>
      </c>
      <c r="D382" s="8096" t="s">
        <v>2061</v>
      </c>
      <c r="E382" s="8094" t="s">
        <v>2062</v>
      </c>
      <c r="F382" s="8098"/>
      <c r="G382" s="8126">
        <v>242710</v>
      </c>
      <c r="H382" s="8016"/>
      <c r="I382" s="8126"/>
      <c r="J382" s="8017"/>
      <c r="K382" s="8122">
        <f>K381-G382</f>
        <v>26430866</v>
      </c>
    </row>
    <row r="383" spans="1:11">
      <c r="A383" s="8123"/>
      <c r="B383" s="8095"/>
      <c r="C383" s="193" t="s">
        <v>2057</v>
      </c>
      <c r="D383" s="8097" t="s">
        <v>1804</v>
      </c>
      <c r="E383" s="8095"/>
      <c r="F383" s="8099"/>
      <c r="G383" s="8127"/>
      <c r="H383" s="8018"/>
      <c r="I383" s="8127"/>
      <c r="J383" s="8017"/>
      <c r="K383" s="8124"/>
    </row>
    <row r="384" spans="1:11">
      <c r="A384" s="8123"/>
      <c r="B384" s="8125"/>
      <c r="C384" s="7835"/>
      <c r="D384" s="7836"/>
      <c r="E384" s="7837"/>
      <c r="F384" s="7838"/>
      <c r="G384" s="8155"/>
      <c r="H384" s="7839"/>
      <c r="I384" s="8155"/>
      <c r="J384" s="7849">
        <v>1800</v>
      </c>
      <c r="K384" s="8124">
        <f>K382+J384</f>
        <v>26432666</v>
      </c>
    </row>
    <row r="385" spans="1:11">
      <c r="A385" s="8120"/>
      <c r="B385" s="8094"/>
      <c r="C385" s="8153" t="s">
        <v>796</v>
      </c>
      <c r="D385" s="8096" t="s">
        <v>2061</v>
      </c>
      <c r="E385" s="8094" t="s">
        <v>2062</v>
      </c>
      <c r="F385" s="8098"/>
      <c r="G385" s="8126">
        <v>133800</v>
      </c>
      <c r="H385" s="8130"/>
      <c r="I385" s="8126"/>
      <c r="J385" s="8017"/>
      <c r="K385" s="8122">
        <f>K384-G385</f>
        <v>26298866</v>
      </c>
    </row>
    <row r="386" spans="1:11">
      <c r="A386" s="8123"/>
      <c r="B386" s="8095"/>
      <c r="C386" s="8173" t="s">
        <v>2058</v>
      </c>
      <c r="D386" s="8097" t="s">
        <v>1804</v>
      </c>
      <c r="E386" s="8095"/>
      <c r="F386" s="8099"/>
      <c r="G386" s="8127"/>
      <c r="H386" s="8018"/>
      <c r="I386" s="8127"/>
      <c r="J386" s="8017"/>
      <c r="K386" s="8124"/>
    </row>
    <row r="387" spans="1:11">
      <c r="A387" s="8123"/>
      <c r="B387" s="8125"/>
      <c r="C387" s="7835"/>
      <c r="D387" s="7836"/>
      <c r="E387" s="7837"/>
      <c r="F387" s="7838"/>
      <c r="G387" s="8155"/>
      <c r="H387" s="7839"/>
      <c r="I387" s="8155"/>
      <c r="J387" s="7849">
        <v>750</v>
      </c>
      <c r="K387" s="8187">
        <f>K385+J387</f>
        <v>26299616</v>
      </c>
    </row>
    <row r="388" spans="1:11">
      <c r="A388" s="8120"/>
      <c r="B388" s="8094"/>
      <c r="C388" s="8153" t="s">
        <v>796</v>
      </c>
      <c r="D388" s="8096" t="s">
        <v>2061</v>
      </c>
      <c r="E388" s="8094" t="s">
        <v>2062</v>
      </c>
      <c r="F388" s="8098"/>
      <c r="G388" s="8126">
        <v>41300</v>
      </c>
      <c r="H388" s="8130"/>
      <c r="I388" s="8126"/>
      <c r="J388" s="8017"/>
      <c r="K388" s="8122">
        <f>K387-G388</f>
        <v>26258316</v>
      </c>
    </row>
    <row r="389" spans="1:11">
      <c r="A389" s="8123"/>
      <c r="B389" s="8095"/>
      <c r="C389" s="8173" t="s">
        <v>2059</v>
      </c>
      <c r="D389" s="8097" t="s">
        <v>1804</v>
      </c>
      <c r="E389" s="8095"/>
      <c r="F389" s="8099"/>
      <c r="G389" s="8127"/>
      <c r="H389" s="8018"/>
      <c r="I389" s="8127"/>
      <c r="J389" s="8017"/>
      <c r="K389" s="8124"/>
    </row>
    <row r="390" spans="1:11">
      <c r="A390" s="8123"/>
      <c r="B390" s="8125"/>
      <c r="C390" s="7835"/>
      <c r="D390" s="7836"/>
      <c r="E390" s="7837"/>
      <c r="F390" s="7838"/>
      <c r="G390" s="8155"/>
      <c r="H390" s="7839"/>
      <c r="I390" s="8155"/>
      <c r="J390" s="7849">
        <v>750</v>
      </c>
      <c r="K390" s="8124">
        <f>K388+J390</f>
        <v>26259066</v>
      </c>
    </row>
    <row r="391" spans="1:11">
      <c r="A391" s="8120"/>
      <c r="B391" s="8094"/>
      <c r="C391" s="7960" t="s">
        <v>815</v>
      </c>
      <c r="D391" s="8096" t="s">
        <v>2135</v>
      </c>
      <c r="E391" s="8094" t="s">
        <v>2137</v>
      </c>
      <c r="F391" s="8098"/>
      <c r="G391" s="8098">
        <v>345717</v>
      </c>
      <c r="H391" s="8098"/>
      <c r="I391" s="8098"/>
      <c r="J391" s="8104"/>
      <c r="K391" s="8122">
        <f>K390-G391</f>
        <v>25913349</v>
      </c>
    </row>
    <row r="392" spans="1:11">
      <c r="A392" s="8123"/>
      <c r="B392" s="8095"/>
      <c r="C392" s="7959" t="s">
        <v>2154</v>
      </c>
      <c r="D392" s="8097" t="s">
        <v>2136</v>
      </c>
      <c r="E392" s="8095"/>
      <c r="F392" s="8099"/>
      <c r="G392" s="8099"/>
      <c r="H392" s="8099"/>
      <c r="I392" s="8099"/>
      <c r="J392" s="8105"/>
      <c r="K392" s="8124"/>
    </row>
    <row r="393" spans="1:11">
      <c r="A393" s="8123"/>
      <c r="B393" s="8149"/>
      <c r="C393" s="7835"/>
      <c r="D393" s="7836"/>
      <c r="E393" s="7837"/>
      <c r="F393" s="7838"/>
      <c r="G393" s="7838"/>
      <c r="H393" s="7839"/>
      <c r="I393" s="7838"/>
      <c r="J393" s="7870">
        <v>1800</v>
      </c>
      <c r="K393" s="8124">
        <f>K391+J393</f>
        <v>25915149</v>
      </c>
    </row>
    <row r="394" spans="1:11">
      <c r="A394" s="8120"/>
      <c r="B394" s="8094"/>
      <c r="C394" s="7824" t="s">
        <v>796</v>
      </c>
      <c r="D394" s="8096" t="s">
        <v>2135</v>
      </c>
      <c r="E394" s="8094" t="s">
        <v>2137</v>
      </c>
      <c r="F394" s="8098"/>
      <c r="G394" s="8098">
        <v>42300</v>
      </c>
      <c r="H394" s="8098"/>
      <c r="I394" s="8098"/>
      <c r="J394" s="8104"/>
      <c r="K394" s="8122">
        <f>K393-G394</f>
        <v>25872849</v>
      </c>
    </row>
    <row r="395" spans="1:11">
      <c r="A395" s="8123"/>
      <c r="B395" s="8095"/>
      <c r="C395" s="193" t="s">
        <v>2133</v>
      </c>
      <c r="D395" s="8097" t="s">
        <v>2136</v>
      </c>
      <c r="E395" s="8095"/>
      <c r="F395" s="8099"/>
      <c r="G395" s="8099"/>
      <c r="H395" s="8099"/>
      <c r="I395" s="8099"/>
      <c r="J395" s="8105"/>
      <c r="K395" s="8124"/>
    </row>
    <row r="396" spans="1:11">
      <c r="A396" s="8123"/>
      <c r="B396" s="8149"/>
      <c r="C396" s="7835"/>
      <c r="D396" s="7836"/>
      <c r="E396" s="7837"/>
      <c r="F396" s="7838"/>
      <c r="G396" s="7838"/>
      <c r="H396" s="7839"/>
      <c r="I396" s="7838"/>
      <c r="J396" s="7870">
        <v>750</v>
      </c>
      <c r="K396" s="8170">
        <f>K394+J396</f>
        <v>25873599</v>
      </c>
    </row>
    <row r="397" spans="1:11">
      <c r="A397" s="8153" t="s">
        <v>356</v>
      </c>
      <c r="B397" s="8094"/>
      <c r="C397" s="7824" t="s">
        <v>796</v>
      </c>
      <c r="D397" s="8096" t="s">
        <v>2135</v>
      </c>
      <c r="E397" s="8094" t="s">
        <v>2137</v>
      </c>
      <c r="F397" s="8098"/>
      <c r="G397" s="8098">
        <v>42300</v>
      </c>
      <c r="H397" s="8098"/>
      <c r="I397" s="8098"/>
      <c r="J397" s="8104"/>
      <c r="K397" s="8122">
        <f>K396-G397</f>
        <v>25831299</v>
      </c>
    </row>
    <row r="398" spans="1:11">
      <c r="A398" s="8123"/>
      <c r="B398" s="8095"/>
      <c r="C398" s="193" t="s">
        <v>2134</v>
      </c>
      <c r="D398" s="8097" t="s">
        <v>2136</v>
      </c>
      <c r="E398" s="8095"/>
      <c r="F398" s="8099"/>
      <c r="G398" s="8099"/>
      <c r="H398" s="8099"/>
      <c r="I398" s="8099"/>
      <c r="J398" s="8105"/>
      <c r="K398" s="8124"/>
    </row>
    <row r="399" spans="1:11">
      <c r="A399" s="8123"/>
      <c r="B399" s="8125"/>
      <c r="C399" s="7835"/>
      <c r="D399" s="7836"/>
      <c r="E399" s="7837"/>
      <c r="F399" s="7838"/>
      <c r="G399" s="7838"/>
      <c r="H399" s="7839"/>
      <c r="I399" s="7838"/>
      <c r="J399" s="7870">
        <v>750</v>
      </c>
      <c r="K399" s="8124">
        <f>K397+J399</f>
        <v>25832049</v>
      </c>
    </row>
    <row r="400" spans="1:11">
      <c r="A400" s="8120"/>
      <c r="B400" s="8094"/>
      <c r="C400" s="7824" t="s">
        <v>815</v>
      </c>
      <c r="D400" s="8096" t="s">
        <v>2131</v>
      </c>
      <c r="E400" s="8094" t="s">
        <v>2132</v>
      </c>
      <c r="F400" s="7904"/>
      <c r="G400" s="8098">
        <v>146704</v>
      </c>
      <c r="H400" s="8098"/>
      <c r="I400" s="8098"/>
      <c r="J400" s="8017"/>
      <c r="K400" s="8122">
        <f>K399-G400</f>
        <v>25685345</v>
      </c>
    </row>
    <row r="401" spans="1:11">
      <c r="A401" s="8123"/>
      <c r="B401" s="8095"/>
      <c r="C401" s="7829" t="s">
        <v>2328</v>
      </c>
      <c r="D401" s="8097" t="s">
        <v>1819</v>
      </c>
      <c r="E401" s="8095"/>
      <c r="F401" s="8099"/>
      <c r="G401" s="8099"/>
      <c r="H401" s="8099"/>
      <c r="I401" s="8099"/>
      <c r="J401" s="8019"/>
      <c r="K401" s="8124"/>
    </row>
    <row r="402" spans="1:11">
      <c r="A402" s="8123"/>
      <c r="B402" s="8125"/>
      <c r="C402" s="7835"/>
      <c r="D402" s="7836"/>
      <c r="E402" s="7837"/>
      <c r="F402" s="7993"/>
      <c r="G402" s="7993"/>
      <c r="H402" s="7839"/>
      <c r="I402" s="7838"/>
      <c r="J402" s="7849">
        <v>1800</v>
      </c>
      <c r="K402" s="8124">
        <f>K400+J402</f>
        <v>25687145</v>
      </c>
    </row>
    <row r="403" spans="1:11">
      <c r="A403" s="8120"/>
      <c r="B403" s="8094"/>
      <c r="C403" s="7851" t="s">
        <v>815</v>
      </c>
      <c r="D403" s="8096" t="s">
        <v>1121</v>
      </c>
      <c r="E403" s="7867" t="s">
        <v>43</v>
      </c>
      <c r="F403" s="8098"/>
      <c r="G403" s="8102">
        <v>477304</v>
      </c>
      <c r="H403" s="8098"/>
      <c r="I403" s="8098"/>
      <c r="J403" s="8104"/>
      <c r="K403" s="8122">
        <f>K402-G403</f>
        <v>25209841</v>
      </c>
    </row>
    <row r="404" spans="1:11">
      <c r="A404" s="8123"/>
      <c r="B404" s="8095"/>
      <c r="C404" s="7829" t="s">
        <v>2362</v>
      </c>
      <c r="D404" s="8097" t="s">
        <v>1878</v>
      </c>
      <c r="E404" s="7869"/>
      <c r="F404" s="8099"/>
      <c r="G404" s="8103"/>
      <c r="H404" s="8099"/>
      <c r="I404" s="8099"/>
      <c r="J404" s="8105"/>
      <c r="K404" s="8124"/>
    </row>
    <row r="405" spans="1:11">
      <c r="A405" s="8123"/>
      <c r="B405" s="8125"/>
      <c r="C405" s="7835"/>
      <c r="D405" s="7836"/>
      <c r="E405" s="7837"/>
      <c r="F405" s="7838"/>
      <c r="G405" s="7838"/>
      <c r="H405" s="7839"/>
      <c r="I405" s="7838"/>
      <c r="J405" s="7870">
        <v>1800</v>
      </c>
      <c r="K405" s="8124">
        <f>K403+J405</f>
        <v>25211641</v>
      </c>
    </row>
    <row r="406" spans="1:11">
      <c r="A406" s="8120"/>
      <c r="B406" s="8094"/>
      <c r="C406" s="7851" t="s">
        <v>1710</v>
      </c>
      <c r="D406" s="8096" t="s">
        <v>1121</v>
      </c>
      <c r="E406" s="7867" t="s">
        <v>43</v>
      </c>
      <c r="F406" s="7904"/>
      <c r="G406" s="8098">
        <v>15390</v>
      </c>
      <c r="H406" s="8130"/>
      <c r="I406" s="8098"/>
      <c r="J406" s="7826"/>
      <c r="K406" s="8122">
        <f>K405-G406</f>
        <v>25196251</v>
      </c>
    </row>
    <row r="407" spans="1:11">
      <c r="A407" s="8123"/>
      <c r="B407" s="8095"/>
      <c r="C407" s="7829" t="s">
        <v>2363</v>
      </c>
      <c r="D407" s="8097" t="s">
        <v>1878</v>
      </c>
      <c r="E407" s="7869"/>
      <c r="F407" s="8099"/>
      <c r="G407" s="8099"/>
      <c r="H407" s="8018"/>
      <c r="I407" s="8099"/>
      <c r="J407" s="7831"/>
      <c r="K407" s="8124"/>
    </row>
    <row r="408" spans="1:11">
      <c r="A408" s="8123"/>
      <c r="B408" s="8125"/>
      <c r="C408" s="7835"/>
      <c r="D408" s="7863"/>
      <c r="E408" s="8020"/>
      <c r="F408" s="7838"/>
      <c r="G408" s="7838"/>
      <c r="H408" s="7839"/>
      <c r="I408" s="7838"/>
      <c r="J408" s="7870">
        <v>1500</v>
      </c>
      <c r="K408" s="8124">
        <f>K406+J408</f>
        <v>25197751</v>
      </c>
    </row>
    <row r="409" spans="1:11">
      <c r="A409" s="8120"/>
      <c r="B409" s="8094"/>
      <c r="C409" s="7851" t="s">
        <v>1716</v>
      </c>
      <c r="D409" s="8096" t="s">
        <v>1121</v>
      </c>
      <c r="E409" s="7867" t="s">
        <v>43</v>
      </c>
      <c r="F409" s="7904"/>
      <c r="G409" s="8098">
        <v>89100</v>
      </c>
      <c r="H409" s="8130"/>
      <c r="I409" s="8098"/>
      <c r="J409" s="7826"/>
      <c r="K409" s="8122">
        <f>K408-G409</f>
        <v>25108651</v>
      </c>
    </row>
    <row r="410" spans="1:11">
      <c r="A410" s="8123"/>
      <c r="B410" s="8095"/>
      <c r="C410" s="7829" t="s">
        <v>2364</v>
      </c>
      <c r="D410" s="8097" t="s">
        <v>1878</v>
      </c>
      <c r="E410" s="7869"/>
      <c r="F410" s="8099"/>
      <c r="G410" s="8099"/>
      <c r="H410" s="8018"/>
      <c r="I410" s="8099"/>
      <c r="J410" s="7831"/>
      <c r="K410" s="8124"/>
    </row>
    <row r="411" spans="1:11">
      <c r="A411" s="8123"/>
      <c r="B411" s="8125"/>
      <c r="C411" s="7835"/>
      <c r="D411" s="7863"/>
      <c r="E411" s="8020"/>
      <c r="F411" s="7838"/>
      <c r="G411" s="7838"/>
      <c r="H411" s="7839"/>
      <c r="I411" s="7838"/>
      <c r="J411" s="7870">
        <v>750</v>
      </c>
      <c r="K411" s="8124">
        <f>K409+J411</f>
        <v>25109401</v>
      </c>
    </row>
    <row r="412" spans="1:11">
      <c r="A412" s="8120"/>
      <c r="B412" s="8094"/>
      <c r="C412" s="7851" t="s">
        <v>2365</v>
      </c>
      <c r="D412" s="8096" t="s">
        <v>1121</v>
      </c>
      <c r="E412" s="7867" t="s">
        <v>43</v>
      </c>
      <c r="F412" s="7904"/>
      <c r="G412" s="8098">
        <v>33500</v>
      </c>
      <c r="H412" s="8130"/>
      <c r="I412" s="8098"/>
      <c r="J412" s="7826"/>
      <c r="K412" s="8122">
        <f>K411-G412</f>
        <v>25075901</v>
      </c>
    </row>
    <row r="413" spans="1:11">
      <c r="A413" s="8123"/>
      <c r="B413" s="8095"/>
      <c r="C413" s="7829" t="s">
        <v>2366</v>
      </c>
      <c r="D413" s="8097" t="s">
        <v>1878</v>
      </c>
      <c r="E413" s="7869"/>
      <c r="F413" s="8099"/>
      <c r="G413" s="8099"/>
      <c r="H413" s="8018"/>
      <c r="I413" s="8099"/>
      <c r="J413" s="7831"/>
      <c r="K413" s="8124"/>
    </row>
    <row r="414" spans="1:11">
      <c r="A414" s="8123"/>
      <c r="B414" s="8125"/>
      <c r="C414" s="7835"/>
      <c r="D414" s="7863"/>
      <c r="E414" s="8020"/>
      <c r="F414" s="7838"/>
      <c r="G414" s="7838"/>
      <c r="H414" s="7839"/>
      <c r="I414" s="7838"/>
      <c r="J414" s="7870">
        <v>750</v>
      </c>
      <c r="K414" s="8124">
        <f>K412+J414</f>
        <v>25076651</v>
      </c>
    </row>
    <row r="415" spans="1:11">
      <c r="A415" s="8120"/>
      <c r="B415" s="8094"/>
      <c r="C415" s="191" t="s">
        <v>2331</v>
      </c>
      <c r="D415" s="8096" t="s">
        <v>1121</v>
      </c>
      <c r="E415" s="7867" t="s">
        <v>43</v>
      </c>
      <c r="F415" s="8098"/>
      <c r="G415" s="8098">
        <v>114900</v>
      </c>
      <c r="H415" s="8098"/>
      <c r="I415" s="8126"/>
      <c r="J415" s="8017"/>
      <c r="K415" s="8122">
        <f>K414-G415</f>
        <v>24961751</v>
      </c>
    </row>
    <row r="416" spans="1:11">
      <c r="A416" s="8123"/>
      <c r="B416" s="8095"/>
      <c r="C416" s="193" t="s">
        <v>2367</v>
      </c>
      <c r="D416" s="8097" t="s">
        <v>1878</v>
      </c>
      <c r="E416" s="7869"/>
      <c r="F416" s="8099"/>
      <c r="G416" s="8099"/>
      <c r="H416" s="8099"/>
      <c r="I416" s="8127"/>
      <c r="J416" s="8017"/>
      <c r="K416" s="8124"/>
    </row>
    <row r="417" spans="1:11">
      <c r="A417" s="8123"/>
      <c r="B417" s="8125"/>
      <c r="C417" s="7863"/>
      <c r="D417" s="7836"/>
      <c r="E417" s="8188"/>
      <c r="F417" s="7838"/>
      <c r="G417" s="7838"/>
      <c r="H417" s="7839"/>
      <c r="I417" s="8155"/>
      <c r="J417" s="7849">
        <v>1000</v>
      </c>
      <c r="K417" s="8124">
        <f>K415+J417</f>
        <v>24962751</v>
      </c>
    </row>
    <row r="418" spans="1:11">
      <c r="A418" s="8120"/>
      <c r="B418" s="8094"/>
      <c r="C418" s="191" t="s">
        <v>815</v>
      </c>
      <c r="D418" s="8096" t="s">
        <v>46</v>
      </c>
      <c r="E418" s="8094"/>
      <c r="F418" s="8098"/>
      <c r="G418" s="8098"/>
      <c r="H418" s="8130"/>
      <c r="I418" s="8098">
        <v>4482413</v>
      </c>
      <c r="J418" s="8017"/>
      <c r="K418" s="8122">
        <f>K417-I418</f>
        <v>20480338</v>
      </c>
    </row>
    <row r="419" spans="1:11">
      <c r="A419" s="8123"/>
      <c r="B419" s="8095"/>
      <c r="C419" s="193" t="s">
        <v>889</v>
      </c>
      <c r="D419" s="8097"/>
      <c r="E419" s="8095"/>
      <c r="F419" s="8099"/>
      <c r="G419" s="8099"/>
      <c r="H419" s="8018"/>
      <c r="I419" s="8099"/>
      <c r="J419" s="8019"/>
      <c r="K419" s="8124"/>
    </row>
    <row r="420" spans="1:11">
      <c r="A420" s="8123"/>
      <c r="B420" s="8125"/>
      <c r="C420" s="7835"/>
      <c r="D420" s="7836"/>
      <c r="E420" s="7837"/>
      <c r="F420" s="7839"/>
      <c r="G420" s="7839"/>
      <c r="H420" s="7839"/>
      <c r="I420" s="7839"/>
      <c r="J420" s="7870">
        <v>1800</v>
      </c>
      <c r="K420" s="8124">
        <f>K418+J420</f>
        <v>20482138</v>
      </c>
    </row>
    <row r="421" spans="1:11">
      <c r="A421" s="8120"/>
      <c r="B421" s="8094"/>
      <c r="C421" s="7824" t="s">
        <v>1710</v>
      </c>
      <c r="D421" s="7883" t="s">
        <v>46</v>
      </c>
      <c r="E421" s="8094"/>
      <c r="F421" s="7904"/>
      <c r="G421" s="8098"/>
      <c r="H421" s="8098"/>
      <c r="I421" s="8098">
        <v>423140</v>
      </c>
      <c r="J421" s="8017"/>
      <c r="K421" s="8122">
        <f>K420-I421</f>
        <v>20058998</v>
      </c>
    </row>
    <row r="422" spans="1:11">
      <c r="A422" s="8123"/>
      <c r="B422" s="8095"/>
      <c r="C422" s="7829" t="s">
        <v>1772</v>
      </c>
      <c r="D422" s="7884"/>
      <c r="E422" s="8095"/>
      <c r="F422" s="8099"/>
      <c r="G422" s="8099"/>
      <c r="H422" s="8099"/>
      <c r="I422" s="8099"/>
      <c r="J422" s="8019"/>
      <c r="K422" s="8124"/>
    </row>
    <row r="423" spans="1:11">
      <c r="A423" s="8123"/>
      <c r="B423" s="8125"/>
      <c r="C423" s="7835"/>
      <c r="D423" s="7836"/>
      <c r="E423" s="7837"/>
      <c r="F423" s="7993"/>
      <c r="G423" s="7838"/>
      <c r="H423" s="7839"/>
      <c r="I423" s="7838"/>
      <c r="J423" s="7849">
        <v>1500</v>
      </c>
      <c r="K423" s="8124">
        <f>K421+J423</f>
        <v>20060498</v>
      </c>
    </row>
    <row r="424" spans="1:11">
      <c r="A424" s="8120"/>
      <c r="B424" s="8094"/>
      <c r="C424" s="7866" t="s">
        <v>2456</v>
      </c>
      <c r="D424" s="192" t="s">
        <v>2302</v>
      </c>
      <c r="E424" s="8094"/>
      <c r="F424" s="8098"/>
      <c r="G424" s="8098"/>
      <c r="H424" s="8130"/>
      <c r="I424" s="8126">
        <v>102500</v>
      </c>
      <c r="J424" s="8121"/>
      <c r="K424" s="8122">
        <f>K423-I424</f>
        <v>19957998</v>
      </c>
    </row>
    <row r="425" spans="1:11">
      <c r="A425" s="8123"/>
      <c r="B425" s="8095"/>
      <c r="C425" s="7959" t="s">
        <v>2304</v>
      </c>
      <c r="D425" s="194"/>
      <c r="E425" s="8095"/>
      <c r="F425" s="8099"/>
      <c r="G425" s="8099"/>
      <c r="H425" s="8018"/>
      <c r="I425" s="8127"/>
      <c r="J425" s="8019"/>
      <c r="K425" s="8124"/>
    </row>
    <row r="426" spans="1:11">
      <c r="A426" s="8123"/>
      <c r="B426" s="8125"/>
      <c r="C426" s="7835"/>
      <c r="D426" s="7836"/>
      <c r="E426" s="7837"/>
      <c r="F426" s="7838"/>
      <c r="G426" s="7838"/>
      <c r="H426" s="7839"/>
      <c r="I426" s="7838"/>
      <c r="J426" s="7849">
        <v>1800</v>
      </c>
      <c r="K426" s="8187">
        <f>K424+J426</f>
        <v>19959798</v>
      </c>
    </row>
    <row r="427" spans="1:11">
      <c r="A427" s="8120"/>
      <c r="B427" s="8094" t="s">
        <v>2571</v>
      </c>
      <c r="C427" s="7824" t="s">
        <v>869</v>
      </c>
      <c r="D427" s="8096" t="s">
        <v>160</v>
      </c>
      <c r="E427" s="8094" t="s">
        <v>162</v>
      </c>
      <c r="F427" s="8098"/>
      <c r="G427" s="8098">
        <v>293760</v>
      </c>
      <c r="H427" s="8016"/>
      <c r="I427" s="8098"/>
      <c r="J427" s="8017"/>
      <c r="K427" s="8122">
        <f>K426-G427</f>
        <v>19666038</v>
      </c>
    </row>
    <row r="428" spans="1:11">
      <c r="A428" s="8123"/>
      <c r="B428" s="8095"/>
      <c r="C428" s="7829" t="s">
        <v>1781</v>
      </c>
      <c r="D428" s="8097" t="s">
        <v>850</v>
      </c>
      <c r="E428" s="8095"/>
      <c r="F428" s="8099"/>
      <c r="G428" s="8099"/>
      <c r="H428" s="8018"/>
      <c r="I428" s="8099"/>
      <c r="J428" s="8019"/>
      <c r="K428" s="8124"/>
    </row>
    <row r="429" spans="1:11">
      <c r="A429" s="8123"/>
      <c r="B429" s="8125"/>
      <c r="C429" s="7835"/>
      <c r="D429" s="7836"/>
      <c r="E429" s="7837"/>
      <c r="F429" s="7838"/>
      <c r="G429" s="7838"/>
      <c r="H429" s="7839"/>
      <c r="I429" s="7838"/>
      <c r="J429" s="7849">
        <v>1650</v>
      </c>
      <c r="K429" s="8124">
        <f>K427+J429</f>
        <v>19667688</v>
      </c>
    </row>
    <row r="430" spans="1:11">
      <c r="A430" s="8153"/>
      <c r="B430" s="8094"/>
      <c r="C430" s="7824" t="s">
        <v>869</v>
      </c>
      <c r="D430" s="7883" t="s">
        <v>1847</v>
      </c>
      <c r="E430" s="8094" t="s">
        <v>1848</v>
      </c>
      <c r="F430" s="8098"/>
      <c r="G430" s="8098">
        <v>49860</v>
      </c>
      <c r="H430" s="8130"/>
      <c r="I430" s="8098"/>
      <c r="J430" s="8017"/>
      <c r="K430" s="8122">
        <f>K429-G430</f>
        <v>19617828</v>
      </c>
    </row>
    <row r="431" spans="1:11">
      <c r="A431" s="8123"/>
      <c r="B431" s="8095"/>
      <c r="C431" s="7829" t="s">
        <v>1849</v>
      </c>
      <c r="D431" s="7884" t="s">
        <v>1819</v>
      </c>
      <c r="E431" s="8095"/>
      <c r="F431" s="8099"/>
      <c r="G431" s="8099"/>
      <c r="H431" s="8018"/>
      <c r="I431" s="8099"/>
      <c r="J431" s="8019"/>
      <c r="K431" s="8124"/>
    </row>
    <row r="432" spans="1:11">
      <c r="A432" s="8123"/>
      <c r="B432" s="8125"/>
      <c r="C432" s="7835"/>
      <c r="D432" s="7836"/>
      <c r="E432" s="7837"/>
      <c r="F432" s="7838"/>
      <c r="G432" s="7838"/>
      <c r="H432" s="7839"/>
      <c r="I432" s="7838"/>
      <c r="J432" s="7849">
        <v>1650</v>
      </c>
      <c r="K432" s="8170">
        <f>K430+J432</f>
        <v>19619478</v>
      </c>
    </row>
    <row r="433" spans="1:11">
      <c r="A433" s="8120"/>
      <c r="B433" s="8094"/>
      <c r="C433" s="7824" t="s">
        <v>869</v>
      </c>
      <c r="D433" s="8096" t="s">
        <v>2061</v>
      </c>
      <c r="E433" s="8094" t="s">
        <v>2062</v>
      </c>
      <c r="F433" s="8098"/>
      <c r="G433" s="8098">
        <v>46065</v>
      </c>
      <c r="H433" s="8098"/>
      <c r="I433" s="8098"/>
      <c r="J433" s="8017"/>
      <c r="K433" s="8122">
        <f>K432-G433</f>
        <v>19573413</v>
      </c>
    </row>
    <row r="434" spans="1:11">
      <c r="A434" s="8123"/>
      <c r="B434" s="8095"/>
      <c r="C434" s="7829" t="s">
        <v>2060</v>
      </c>
      <c r="D434" s="8097" t="s">
        <v>1804</v>
      </c>
      <c r="E434" s="8095"/>
      <c r="F434" s="8099"/>
      <c r="G434" s="8099"/>
      <c r="H434" s="8099"/>
      <c r="I434" s="8099"/>
      <c r="J434" s="8019"/>
      <c r="K434" s="8124"/>
    </row>
    <row r="435" spans="1:11">
      <c r="A435" s="8123"/>
      <c r="B435" s="8149"/>
      <c r="C435" s="7835"/>
      <c r="D435" s="7836"/>
      <c r="E435" s="7837"/>
      <c r="F435" s="7838"/>
      <c r="G435" s="7838"/>
      <c r="H435" s="7839"/>
      <c r="I435" s="7838"/>
      <c r="J435" s="7870">
        <v>1650</v>
      </c>
      <c r="K435" s="8124">
        <f>K433+J435</f>
        <v>19575063</v>
      </c>
    </row>
    <row r="436" spans="1:11">
      <c r="A436" s="9755"/>
      <c r="B436" s="8094"/>
      <c r="C436" s="7824" t="s">
        <v>869</v>
      </c>
      <c r="D436" s="7883" t="s">
        <v>267</v>
      </c>
      <c r="E436" s="8094" t="s">
        <v>271</v>
      </c>
      <c r="F436" s="8098"/>
      <c r="G436" s="8098">
        <v>341500</v>
      </c>
      <c r="H436" s="8098"/>
      <c r="I436" s="8098"/>
      <c r="J436" s="8104"/>
      <c r="K436" s="8122">
        <f>K435-G436</f>
        <v>19233563</v>
      </c>
    </row>
    <row r="437" spans="1:11">
      <c r="A437" s="9756"/>
      <c r="B437" s="8095"/>
      <c r="C437" s="7829" t="s">
        <v>2162</v>
      </c>
      <c r="D437" s="7884" t="s">
        <v>304</v>
      </c>
      <c r="E437" s="8095"/>
      <c r="F437" s="8099"/>
      <c r="G437" s="8103"/>
      <c r="H437" s="8099"/>
      <c r="I437" s="8099"/>
      <c r="J437" s="8105"/>
      <c r="K437" s="8124"/>
    </row>
    <row r="438" spans="1:11">
      <c r="A438" s="8123"/>
      <c r="B438" s="8125"/>
      <c r="C438" s="7835"/>
      <c r="D438" s="7836"/>
      <c r="E438" s="7837"/>
      <c r="F438" s="7838"/>
      <c r="G438" s="7838"/>
      <c r="H438" s="7839"/>
      <c r="I438" s="7838"/>
      <c r="J438" s="7870">
        <v>1650</v>
      </c>
      <c r="K438" s="8124">
        <f>K436+J438</f>
        <v>19235213</v>
      </c>
    </row>
    <row r="439" spans="1:11">
      <c r="A439" s="9755"/>
      <c r="B439" s="8094"/>
      <c r="C439" s="7824" t="s">
        <v>869</v>
      </c>
      <c r="D439" s="8096" t="s">
        <v>2135</v>
      </c>
      <c r="E439" s="8094" t="s">
        <v>2137</v>
      </c>
      <c r="F439" s="8098"/>
      <c r="G439" s="8098">
        <v>53428</v>
      </c>
      <c r="H439" s="8098"/>
      <c r="I439" s="8098"/>
      <c r="J439" s="8104"/>
      <c r="K439" s="8122">
        <f>K438-G439</f>
        <v>19181785</v>
      </c>
    </row>
    <row r="440" spans="1:11">
      <c r="A440" s="9756"/>
      <c r="B440" s="8095"/>
      <c r="C440" s="7829" t="s">
        <v>2155</v>
      </c>
      <c r="D440" s="8097" t="s">
        <v>2136</v>
      </c>
      <c r="E440" s="8095"/>
      <c r="F440" s="8099"/>
      <c r="G440" s="8099"/>
      <c r="H440" s="8099"/>
      <c r="I440" s="8099"/>
      <c r="J440" s="8105"/>
      <c r="K440" s="8124"/>
    </row>
    <row r="441" spans="1:11">
      <c r="A441" s="8123"/>
      <c r="B441" s="8125"/>
      <c r="C441" s="7835"/>
      <c r="D441" s="7836"/>
      <c r="E441" s="7837"/>
      <c r="F441" s="7838"/>
      <c r="G441" s="7838"/>
      <c r="H441" s="7839"/>
      <c r="I441" s="7838"/>
      <c r="J441" s="7870">
        <v>1650</v>
      </c>
      <c r="K441" s="8187">
        <f>K439+J441</f>
        <v>19183435</v>
      </c>
    </row>
    <row r="442" spans="1:11">
      <c r="A442" s="9755"/>
      <c r="B442" s="8094"/>
      <c r="C442" s="7824" t="s">
        <v>2329</v>
      </c>
      <c r="D442" s="8096" t="s">
        <v>2131</v>
      </c>
      <c r="E442" s="8094" t="s">
        <v>2132</v>
      </c>
      <c r="F442" s="8098"/>
      <c r="G442" s="8098">
        <v>53553</v>
      </c>
      <c r="H442" s="8130"/>
      <c r="I442" s="8098"/>
      <c r="J442" s="8017"/>
      <c r="K442" s="8122">
        <f>K441-G442</f>
        <v>19129882</v>
      </c>
    </row>
    <row r="443" spans="1:11">
      <c r="A443" s="9756"/>
      <c r="B443" s="8095"/>
      <c r="C443" s="7829" t="s">
        <v>2330</v>
      </c>
      <c r="D443" s="8097" t="s">
        <v>1819</v>
      </c>
      <c r="E443" s="8095"/>
      <c r="F443" s="8099"/>
      <c r="G443" s="8099"/>
      <c r="H443" s="8018"/>
      <c r="I443" s="8099"/>
      <c r="J443" s="8019"/>
      <c r="K443" s="8124"/>
    </row>
    <row r="444" spans="1:11">
      <c r="A444" s="8123"/>
      <c r="B444" s="8125"/>
      <c r="C444" s="7835"/>
      <c r="D444" s="7836"/>
      <c r="E444" s="7837"/>
      <c r="F444" s="7838"/>
      <c r="G444" s="7838"/>
      <c r="H444" s="7839"/>
      <c r="I444" s="7838"/>
      <c r="J444" s="7849">
        <v>1650</v>
      </c>
      <c r="K444" s="8124">
        <f>K442+J444</f>
        <v>19131532</v>
      </c>
    </row>
    <row r="445" spans="1:11">
      <c r="A445" s="9755"/>
      <c r="B445" s="8094"/>
      <c r="C445" s="7824" t="s">
        <v>869</v>
      </c>
      <c r="D445" s="7883" t="s">
        <v>46</v>
      </c>
      <c r="E445" s="8094"/>
      <c r="F445" s="8098"/>
      <c r="G445" s="8098"/>
      <c r="H445" s="8098">
        <v>422801</v>
      </c>
      <c r="I445" s="8098"/>
      <c r="J445" s="8017"/>
      <c r="K445" s="8122">
        <f>K444-H445</f>
        <v>18708731</v>
      </c>
    </row>
    <row r="446" spans="1:11">
      <c r="A446" s="9756"/>
      <c r="B446" s="8095"/>
      <c r="C446" s="7829" t="s">
        <v>1778</v>
      </c>
      <c r="D446" s="194" t="s">
        <v>2084</v>
      </c>
      <c r="E446" s="8095"/>
      <c r="F446" s="8099"/>
      <c r="G446" s="8099"/>
      <c r="H446" s="8018"/>
      <c r="I446" s="8099"/>
      <c r="J446" s="8019"/>
      <c r="K446" s="8124"/>
    </row>
    <row r="447" spans="1:11">
      <c r="A447" s="8123"/>
      <c r="B447" s="8125"/>
      <c r="C447" s="7835"/>
      <c r="D447" s="7836"/>
      <c r="E447" s="7837"/>
      <c r="F447" s="7838"/>
      <c r="G447" s="7838"/>
      <c r="H447" s="7839"/>
      <c r="I447" s="7838"/>
      <c r="J447" s="7849">
        <v>1650</v>
      </c>
      <c r="K447" s="8124">
        <f>K445+J447</f>
        <v>18710381</v>
      </c>
    </row>
    <row r="448" spans="1:11">
      <c r="A448" s="9755"/>
      <c r="B448" s="8094"/>
      <c r="C448" s="7824" t="s">
        <v>869</v>
      </c>
      <c r="D448" s="8096" t="s">
        <v>1121</v>
      </c>
      <c r="E448" s="7867" t="s">
        <v>43</v>
      </c>
      <c r="F448" s="8098"/>
      <c r="G448" s="8102">
        <v>91010</v>
      </c>
      <c r="H448" s="8098"/>
      <c r="I448" s="8098"/>
      <c r="J448" s="8104"/>
      <c r="K448" s="8122">
        <f>K447-G448</f>
        <v>18619371</v>
      </c>
    </row>
    <row r="449" spans="1:11">
      <c r="A449" s="9756"/>
      <c r="B449" s="8095"/>
      <c r="C449" s="7829" t="s">
        <v>2433</v>
      </c>
      <c r="D449" s="8097" t="s">
        <v>1878</v>
      </c>
      <c r="E449" s="7869"/>
      <c r="F449" s="8099"/>
      <c r="G449" s="8103"/>
      <c r="H449" s="8099"/>
      <c r="I449" s="8099"/>
      <c r="J449" s="8105"/>
      <c r="K449" s="8124"/>
    </row>
    <row r="450" spans="1:11">
      <c r="A450" s="8123"/>
      <c r="B450" s="8149"/>
      <c r="C450" s="7835"/>
      <c r="D450" s="7836"/>
      <c r="E450" s="7837"/>
      <c r="F450" s="7838"/>
      <c r="G450" s="7838"/>
      <c r="H450" s="7839"/>
      <c r="I450" s="7838"/>
      <c r="J450" s="7870">
        <v>1650</v>
      </c>
      <c r="K450" s="8170">
        <f>K448+J450</f>
        <v>18621021</v>
      </c>
    </row>
    <row r="451" spans="1:11">
      <c r="A451" s="9755"/>
      <c r="B451" s="8094"/>
      <c r="C451" s="7824" t="s">
        <v>869</v>
      </c>
      <c r="D451" s="7883" t="s">
        <v>46</v>
      </c>
      <c r="E451" s="7841"/>
      <c r="F451" s="7904"/>
      <c r="G451" s="8098"/>
      <c r="H451" s="8098"/>
      <c r="I451" s="8098">
        <v>111093</v>
      </c>
      <c r="J451" s="8017"/>
      <c r="K451" s="8122">
        <f>K450-I451</f>
        <v>18509928</v>
      </c>
    </row>
    <row r="452" spans="1:11">
      <c r="A452" s="9756"/>
      <c r="B452" s="8095"/>
      <c r="C452" s="7829" t="s">
        <v>1775</v>
      </c>
      <c r="D452" s="194"/>
      <c r="E452" s="8095"/>
      <c r="F452" s="8099"/>
      <c r="G452" s="8099"/>
      <c r="H452" s="8099"/>
      <c r="I452" s="8099"/>
      <c r="J452" s="8019"/>
      <c r="K452" s="8124"/>
    </row>
    <row r="453" spans="1:11">
      <c r="A453" s="8123"/>
      <c r="B453" s="8095"/>
      <c r="C453" s="7835"/>
      <c r="D453" s="7836"/>
      <c r="E453" s="7837"/>
      <c r="F453" s="7993"/>
      <c r="G453" s="7839"/>
      <c r="H453" s="7839"/>
      <c r="I453" s="7838"/>
      <c r="J453" s="7849">
        <v>1650</v>
      </c>
      <c r="K453" s="8124">
        <f>K451+J453</f>
        <v>18511578</v>
      </c>
    </row>
    <row r="454" spans="1:11">
      <c r="A454" s="8120"/>
      <c r="B454" s="7903"/>
      <c r="C454" s="7824" t="s">
        <v>869</v>
      </c>
      <c r="D454" s="7883" t="s">
        <v>46</v>
      </c>
      <c r="E454" s="8094"/>
      <c r="F454" s="7904"/>
      <c r="G454" s="8098"/>
      <c r="H454" s="8098"/>
      <c r="I454" s="8098">
        <v>40112</v>
      </c>
      <c r="J454" s="8017"/>
      <c r="K454" s="8172">
        <f>K453-I454</f>
        <v>18471466</v>
      </c>
    </row>
    <row r="455" spans="1:11">
      <c r="A455" s="8120"/>
      <c r="B455" s="7903"/>
      <c r="C455" s="7829" t="s">
        <v>1776</v>
      </c>
      <c r="D455" s="194"/>
      <c r="E455" s="8095"/>
      <c r="F455" s="8099"/>
      <c r="G455" s="8099"/>
      <c r="H455" s="8099"/>
      <c r="I455" s="8099"/>
      <c r="J455" s="8019"/>
      <c r="K455" s="8172"/>
    </row>
    <row r="456" spans="1:11">
      <c r="A456" s="8120"/>
      <c r="B456" s="7903"/>
      <c r="C456" s="7835"/>
      <c r="D456" s="7836"/>
      <c r="E456" s="7837"/>
      <c r="F456" s="7993"/>
      <c r="G456" s="7993"/>
      <c r="H456" s="7839"/>
      <c r="I456" s="7838"/>
      <c r="J456" s="7849">
        <v>1650</v>
      </c>
      <c r="K456" s="8129">
        <f>K454+J456</f>
        <v>18473116</v>
      </c>
    </row>
    <row r="457" spans="1:11">
      <c r="A457" s="9755"/>
      <c r="B457" s="8094"/>
      <c r="C457" s="7824" t="s">
        <v>869</v>
      </c>
      <c r="D457" s="7883" t="s">
        <v>46</v>
      </c>
      <c r="E457" s="8094"/>
      <c r="F457" s="7904"/>
      <c r="G457" s="8098"/>
      <c r="H457" s="8016"/>
      <c r="I457" s="8098">
        <v>592607</v>
      </c>
      <c r="J457" s="8017"/>
      <c r="K457" s="8122">
        <f>K456-I457</f>
        <v>17880509</v>
      </c>
    </row>
    <row r="458" spans="1:11">
      <c r="A458" s="9756"/>
      <c r="B458" s="8095"/>
      <c r="C458" s="7829" t="s">
        <v>1777</v>
      </c>
      <c r="D458" s="194"/>
      <c r="E458" s="8095"/>
      <c r="F458" s="8099"/>
      <c r="G458" s="8099"/>
      <c r="H458" s="8018"/>
      <c r="I458" s="8099"/>
      <c r="J458" s="8019"/>
      <c r="K458" s="8124"/>
    </row>
    <row r="459" spans="1:11">
      <c r="A459" s="8123"/>
      <c r="B459" s="8095"/>
      <c r="C459" s="7835"/>
      <c r="D459" s="7836"/>
      <c r="E459" s="7837"/>
      <c r="F459" s="7838"/>
      <c r="G459" s="7838"/>
      <c r="H459" s="7839"/>
      <c r="I459" s="7838"/>
      <c r="J459" s="7849">
        <v>1650</v>
      </c>
      <c r="K459" s="8124">
        <f>K457+J459</f>
        <v>17882159</v>
      </c>
    </row>
    <row r="460" spans="1:11">
      <c r="A460" s="9755"/>
      <c r="B460" s="8094" t="s">
        <v>2572</v>
      </c>
      <c r="C460" s="7824" t="s">
        <v>1109</v>
      </c>
      <c r="D460" s="8096" t="s">
        <v>278</v>
      </c>
      <c r="E460" s="7841" t="s">
        <v>279</v>
      </c>
      <c r="F460" s="8098"/>
      <c r="G460" s="8098">
        <v>502500</v>
      </c>
      <c r="H460" s="8098"/>
      <c r="I460" s="8098"/>
      <c r="J460" s="8104"/>
      <c r="K460" s="8122">
        <f>K459-G460</f>
        <v>17379659</v>
      </c>
    </row>
    <row r="461" spans="1:11">
      <c r="A461" s="9756"/>
      <c r="B461" s="8095"/>
      <c r="C461" s="7851" t="s">
        <v>1527</v>
      </c>
      <c r="D461" s="56" t="s">
        <v>38</v>
      </c>
      <c r="E461" s="7841"/>
      <c r="F461" s="7904"/>
      <c r="G461" s="7904"/>
      <c r="H461" s="7904"/>
      <c r="I461" s="7904"/>
      <c r="J461" s="8189"/>
      <c r="K461" s="8124"/>
    </row>
    <row r="462" spans="1:11">
      <c r="A462" s="8123"/>
      <c r="B462" s="8125"/>
      <c r="C462" s="7835"/>
      <c r="D462" s="7836"/>
      <c r="E462" s="7992"/>
      <c r="F462" s="7993"/>
      <c r="G462" s="7993"/>
      <c r="H462" s="7848"/>
      <c r="I462" s="7993"/>
      <c r="J462" s="7849">
        <v>1800</v>
      </c>
      <c r="K462" s="8124">
        <f>K460+J462</f>
        <v>17381459</v>
      </c>
    </row>
    <row r="463" spans="1:11">
      <c r="A463" s="9755"/>
      <c r="B463" s="8094"/>
      <c r="C463" s="7851" t="s">
        <v>821</v>
      </c>
      <c r="D463" s="8096" t="s">
        <v>2495</v>
      </c>
      <c r="E463" s="8094"/>
      <c r="F463" s="8098"/>
      <c r="G463" s="8126"/>
      <c r="H463" s="8130"/>
      <c r="I463" s="8126">
        <v>348638</v>
      </c>
      <c r="J463" s="8017"/>
      <c r="K463" s="8122">
        <f>K462-I463</f>
        <v>17032821</v>
      </c>
    </row>
    <row r="464" spans="1:11">
      <c r="A464" s="9756"/>
      <c r="B464" s="8095"/>
      <c r="C464" s="7829" t="s">
        <v>2544</v>
      </c>
      <c r="D464" s="8097"/>
      <c r="E464" s="8095"/>
      <c r="F464" s="8099"/>
      <c r="G464" s="8127"/>
      <c r="H464" s="8018"/>
      <c r="I464" s="8127"/>
      <c r="J464" s="8017"/>
      <c r="K464" s="8124"/>
    </row>
    <row r="465" spans="1:11">
      <c r="A465" s="8123"/>
      <c r="B465" s="8095"/>
      <c r="C465" s="7835"/>
      <c r="D465" s="7836"/>
      <c r="E465" s="7837"/>
      <c r="F465" s="7838"/>
      <c r="G465" s="8155"/>
      <c r="H465" s="7839"/>
      <c r="I465" s="8155"/>
      <c r="J465" s="7849">
        <v>1800</v>
      </c>
      <c r="K465" s="8124">
        <f>K463+J465</f>
        <v>17034621</v>
      </c>
    </row>
    <row r="466" spans="1:11">
      <c r="A466" s="9755"/>
      <c r="B466" s="8094"/>
      <c r="C466" s="7851" t="s">
        <v>821</v>
      </c>
      <c r="D466" s="8096" t="s">
        <v>2495</v>
      </c>
      <c r="E466" s="8094"/>
      <c r="F466" s="8098"/>
      <c r="G466" s="8126"/>
      <c r="H466" s="8016"/>
      <c r="I466" s="8126">
        <v>95996</v>
      </c>
      <c r="J466" s="8017"/>
      <c r="K466" s="8122">
        <f>K465-I466</f>
        <v>16938625</v>
      </c>
    </row>
    <row r="467" spans="1:11">
      <c r="A467" s="9756"/>
      <c r="B467" s="8095"/>
      <c r="C467" s="7829" t="s">
        <v>2545</v>
      </c>
      <c r="D467" s="8097"/>
      <c r="E467" s="8095"/>
      <c r="F467" s="8099"/>
      <c r="G467" s="8127"/>
      <c r="H467" s="8018"/>
      <c r="I467" s="8127"/>
      <c r="J467" s="8017"/>
      <c r="K467" s="8124"/>
    </row>
    <row r="468" spans="1:11">
      <c r="A468" s="8123"/>
      <c r="B468" s="8125"/>
      <c r="C468" s="7835"/>
      <c r="D468" s="7836"/>
      <c r="E468" s="7837"/>
      <c r="F468" s="7838"/>
      <c r="G468" s="8155"/>
      <c r="H468" s="7839"/>
      <c r="I468" s="8155"/>
      <c r="J468" s="7849">
        <v>1800</v>
      </c>
      <c r="K468" s="8124">
        <f>K466+J468</f>
        <v>16940425</v>
      </c>
    </row>
    <row r="469" spans="1:11">
      <c r="A469" s="9755"/>
      <c r="B469" s="8094"/>
      <c r="C469" s="7851" t="s">
        <v>1109</v>
      </c>
      <c r="D469" s="8096" t="s">
        <v>1831</v>
      </c>
      <c r="E469" s="7867" t="s">
        <v>717</v>
      </c>
      <c r="F469" s="8098"/>
      <c r="G469" s="8098">
        <v>502500</v>
      </c>
      <c r="H469" s="8098"/>
      <c r="I469" s="8098"/>
      <c r="J469" s="8104"/>
      <c r="K469" s="8122">
        <f>K468-G469</f>
        <v>16437925</v>
      </c>
    </row>
    <row r="470" spans="1:11">
      <c r="A470" s="9756"/>
      <c r="B470" s="8095"/>
      <c r="C470" s="193" t="s">
        <v>1179</v>
      </c>
      <c r="D470" s="8097" t="s">
        <v>250</v>
      </c>
      <c r="E470" s="7869"/>
      <c r="F470" s="8099"/>
      <c r="G470" s="8099"/>
      <c r="H470" s="8099"/>
      <c r="I470" s="8099"/>
      <c r="J470" s="8105"/>
      <c r="K470" s="8124"/>
    </row>
    <row r="471" spans="1:11">
      <c r="A471" s="8123"/>
      <c r="B471" s="8095"/>
      <c r="C471" s="7834"/>
      <c r="D471" s="7836"/>
      <c r="E471" s="7837"/>
      <c r="F471" s="7838"/>
      <c r="G471" s="7838"/>
      <c r="H471" s="7839"/>
      <c r="I471" s="7838"/>
      <c r="J471" s="7870">
        <v>1800</v>
      </c>
      <c r="K471" s="8124">
        <f>K469+J471</f>
        <v>16439725</v>
      </c>
    </row>
    <row r="472" spans="1:11">
      <c r="A472" s="9755"/>
      <c r="B472" s="8094"/>
      <c r="C472" s="29" t="s">
        <v>997</v>
      </c>
      <c r="D472" s="8096" t="s">
        <v>1283</v>
      </c>
      <c r="E472" s="8094" t="s">
        <v>1346</v>
      </c>
      <c r="F472" s="8098"/>
      <c r="G472" s="8098">
        <v>202500</v>
      </c>
      <c r="H472" s="8164"/>
      <c r="I472" s="8098"/>
      <c r="J472" s="8104"/>
      <c r="K472" s="8122">
        <f>K471-G472</f>
        <v>16237225</v>
      </c>
    </row>
    <row r="473" spans="1:11">
      <c r="A473" s="9756"/>
      <c r="B473" s="8095"/>
      <c r="C473" s="8161" t="s">
        <v>2345</v>
      </c>
      <c r="D473" s="8097" t="s">
        <v>250</v>
      </c>
      <c r="E473" s="8095"/>
      <c r="F473" s="8099"/>
      <c r="G473" s="8099"/>
      <c r="H473" s="8166"/>
      <c r="I473" s="8099"/>
      <c r="J473" s="8105"/>
      <c r="K473" s="8124"/>
    </row>
    <row r="474" spans="1:11">
      <c r="A474" s="8123"/>
      <c r="B474" s="8125"/>
      <c r="C474" s="7835"/>
      <c r="D474" s="7836"/>
      <c r="E474" s="7837"/>
      <c r="F474" s="7838"/>
      <c r="G474" s="7838"/>
      <c r="H474" s="7839"/>
      <c r="I474" s="7838"/>
      <c r="J474" s="7870">
        <v>1800</v>
      </c>
      <c r="K474" s="8124">
        <f>K472+J474</f>
        <v>16239025</v>
      </c>
    </row>
    <row r="475" spans="1:11">
      <c r="A475" s="9755"/>
      <c r="B475" s="8094" t="s">
        <v>2573</v>
      </c>
      <c r="C475" s="7851" t="s">
        <v>2212</v>
      </c>
      <c r="D475" s="192" t="s">
        <v>568</v>
      </c>
      <c r="E475" s="8094" t="s">
        <v>715</v>
      </c>
      <c r="F475" s="8098"/>
      <c r="G475" s="8102">
        <v>176011</v>
      </c>
      <c r="H475" s="8098"/>
      <c r="I475" s="8098"/>
      <c r="J475" s="8104"/>
      <c r="K475" s="8122">
        <f>K474-G475</f>
        <v>16063014</v>
      </c>
    </row>
    <row r="476" spans="1:11">
      <c r="A476" s="9756"/>
      <c r="B476" s="8095"/>
      <c r="C476" s="7829" t="s">
        <v>2309</v>
      </c>
      <c r="D476" s="194" t="s">
        <v>250</v>
      </c>
      <c r="E476" s="8095"/>
      <c r="F476" s="8099"/>
      <c r="G476" s="8103"/>
      <c r="H476" s="8099"/>
      <c r="I476" s="8099"/>
      <c r="J476" s="8105"/>
      <c r="K476" s="8124"/>
    </row>
    <row r="477" spans="1:11">
      <c r="A477" s="8123"/>
      <c r="B477" s="8095"/>
      <c r="C477" s="7835"/>
      <c r="D477" s="7836"/>
      <c r="E477" s="7837"/>
      <c r="F477" s="7838"/>
      <c r="G477" s="7838"/>
      <c r="H477" s="7839"/>
      <c r="I477" s="7838"/>
      <c r="J477" s="7870">
        <v>700</v>
      </c>
      <c r="K477" s="8124">
        <f>K475+J477</f>
        <v>16063714</v>
      </c>
    </row>
    <row r="478" spans="1:11">
      <c r="A478" s="9755"/>
      <c r="B478" s="8094"/>
      <c r="C478" s="7824" t="s">
        <v>781</v>
      </c>
      <c r="D478" s="8096" t="s">
        <v>1255</v>
      </c>
      <c r="E478" s="8094" t="s">
        <v>1256</v>
      </c>
      <c r="F478" s="8098"/>
      <c r="G478" s="8098"/>
      <c r="H478" s="8130"/>
      <c r="I478" s="8098">
        <v>63340</v>
      </c>
      <c r="J478" s="8017"/>
      <c r="K478" s="8122">
        <f>K477-I478</f>
        <v>16000374</v>
      </c>
    </row>
    <row r="479" spans="1:11">
      <c r="A479" s="9756"/>
      <c r="B479" s="8095"/>
      <c r="C479" s="7851" t="s">
        <v>1161</v>
      </c>
      <c r="D479" s="56" t="s">
        <v>746</v>
      </c>
      <c r="E479" s="7903"/>
      <c r="F479" s="7904"/>
      <c r="G479" s="7904"/>
      <c r="H479" s="8130"/>
      <c r="I479" s="7904"/>
      <c r="J479" s="8017"/>
      <c r="K479" s="8124"/>
    </row>
    <row r="480" spans="1:11">
      <c r="A480" s="8123"/>
      <c r="B480" s="8125"/>
      <c r="C480" s="7834"/>
      <c r="D480" s="7836"/>
      <c r="E480" s="7837"/>
      <c r="F480" s="7993"/>
      <c r="G480" s="7993"/>
      <c r="H480" s="7848"/>
      <c r="I480" s="7993"/>
      <c r="J480" s="7849">
        <v>1500</v>
      </c>
      <c r="K480" s="8124">
        <f>K478+J480</f>
        <v>16001874</v>
      </c>
    </row>
    <row r="481" spans="1:11">
      <c r="A481" s="9755"/>
      <c r="B481" s="8094"/>
      <c r="C481" s="7851" t="s">
        <v>781</v>
      </c>
      <c r="D481" s="56" t="s">
        <v>1255</v>
      </c>
      <c r="E481" s="7903" t="s">
        <v>1256</v>
      </c>
      <c r="F481" s="7904"/>
      <c r="G481" s="7904"/>
      <c r="H481" s="8130"/>
      <c r="I481" s="7904">
        <v>24140</v>
      </c>
      <c r="J481" s="8017"/>
      <c r="K481" s="8122">
        <f>K480-I481</f>
        <v>15977734</v>
      </c>
    </row>
    <row r="482" spans="1:11">
      <c r="A482" s="9756"/>
      <c r="B482" s="8095"/>
      <c r="C482" s="7851" t="s">
        <v>2200</v>
      </c>
      <c r="D482" s="56" t="s">
        <v>746</v>
      </c>
      <c r="E482" s="7903"/>
      <c r="F482" s="7904"/>
      <c r="G482" s="7904"/>
      <c r="H482" s="8130"/>
      <c r="I482" s="7904"/>
      <c r="J482" s="8017"/>
      <c r="K482" s="8124"/>
    </row>
    <row r="483" spans="1:11">
      <c r="A483" s="8123"/>
      <c r="B483" s="8095"/>
      <c r="C483" s="7834"/>
      <c r="D483" s="7836"/>
      <c r="E483" s="7837"/>
      <c r="F483" s="7993"/>
      <c r="G483" s="7993"/>
      <c r="H483" s="7848"/>
      <c r="I483" s="7993"/>
      <c r="J483" s="7849">
        <v>1500</v>
      </c>
      <c r="K483" s="8124">
        <f>K481+J483</f>
        <v>15979234</v>
      </c>
    </row>
    <row r="484" spans="1:11">
      <c r="A484" s="9755"/>
      <c r="B484" s="8094"/>
      <c r="C484" s="8176" t="s">
        <v>815</v>
      </c>
      <c r="D484" s="56" t="s">
        <v>1892</v>
      </c>
      <c r="E484" s="7903" t="s">
        <v>1894</v>
      </c>
      <c r="F484" s="7904"/>
      <c r="G484" s="8098"/>
      <c r="H484" s="8126">
        <v>154628</v>
      </c>
      <c r="I484" s="8126"/>
      <c r="J484" s="8017"/>
      <c r="K484" s="8122">
        <f>K483-H484</f>
        <v>15824606</v>
      </c>
    </row>
    <row r="485" spans="1:11">
      <c r="A485" s="9756"/>
      <c r="B485" s="8095"/>
      <c r="C485" s="7868" t="s">
        <v>1896</v>
      </c>
      <c r="D485" s="8097" t="s">
        <v>1893</v>
      </c>
      <c r="E485" s="8095"/>
      <c r="F485" s="8099"/>
      <c r="G485" s="8099"/>
      <c r="H485" s="8127"/>
      <c r="I485" s="8127"/>
      <c r="J485" s="8017"/>
      <c r="K485" s="8124"/>
    </row>
    <row r="486" spans="1:11">
      <c r="A486" s="8123"/>
      <c r="B486" s="8125"/>
      <c r="C486" s="7863"/>
      <c r="D486" s="7836"/>
      <c r="E486" s="7837"/>
      <c r="F486" s="7838"/>
      <c r="G486" s="7838"/>
      <c r="H486" s="8155"/>
      <c r="I486" s="8155"/>
      <c r="J486" s="7849">
        <v>1800</v>
      </c>
      <c r="K486" s="8124">
        <f>K484+J486</f>
        <v>15826406</v>
      </c>
    </row>
    <row r="487" spans="1:11">
      <c r="A487" s="9755"/>
      <c r="B487" s="8094"/>
      <c r="C487" s="7925" t="s">
        <v>781</v>
      </c>
      <c r="D487" s="56" t="s">
        <v>1892</v>
      </c>
      <c r="E487" s="7903" t="s">
        <v>1894</v>
      </c>
      <c r="F487" s="8102"/>
      <c r="G487" s="8102"/>
      <c r="H487" s="8126">
        <v>20390</v>
      </c>
      <c r="I487" s="8126"/>
      <c r="J487" s="8017"/>
      <c r="K487" s="8122">
        <f>K486-H487</f>
        <v>15806016</v>
      </c>
    </row>
    <row r="488" spans="1:11">
      <c r="A488" s="9756"/>
      <c r="B488" s="8095"/>
      <c r="C488" s="193" t="s">
        <v>1897</v>
      </c>
      <c r="D488" s="8097" t="s">
        <v>1893</v>
      </c>
      <c r="E488" s="8095"/>
      <c r="F488" s="8103"/>
      <c r="G488" s="8103"/>
      <c r="H488" s="8127"/>
      <c r="I488" s="8127"/>
      <c r="J488" s="8017"/>
      <c r="K488" s="8124"/>
    </row>
    <row r="489" spans="1:11">
      <c r="A489" s="8123"/>
      <c r="B489" s="8095"/>
      <c r="C489" s="7835"/>
      <c r="D489" s="7836"/>
      <c r="E489" s="7837"/>
      <c r="F489" s="7838"/>
      <c r="G489" s="7838"/>
      <c r="H489" s="8155"/>
      <c r="I489" s="8155"/>
      <c r="J489" s="7849">
        <v>1500</v>
      </c>
      <c r="K489" s="8124">
        <f>K487+J489</f>
        <v>15807516</v>
      </c>
    </row>
    <row r="490" spans="1:11">
      <c r="A490" s="9755"/>
      <c r="B490" s="8094"/>
      <c r="C490" s="7925" t="s">
        <v>781</v>
      </c>
      <c r="D490" s="56" t="s">
        <v>1892</v>
      </c>
      <c r="E490" s="7903" t="s">
        <v>1894</v>
      </c>
      <c r="F490" s="8098"/>
      <c r="G490" s="8098"/>
      <c r="H490" s="8126">
        <v>42140</v>
      </c>
      <c r="I490" s="8126"/>
      <c r="J490" s="8017"/>
      <c r="K490" s="8122">
        <f>K489-H490</f>
        <v>15765376</v>
      </c>
    </row>
    <row r="491" spans="1:11">
      <c r="A491" s="9756"/>
      <c r="B491" s="8095"/>
      <c r="C491" s="193" t="s">
        <v>1898</v>
      </c>
      <c r="D491" s="8097" t="s">
        <v>1893</v>
      </c>
      <c r="E491" s="8095"/>
      <c r="F491" s="8099"/>
      <c r="G491" s="8099"/>
      <c r="H491" s="8127"/>
      <c r="I491" s="8127"/>
      <c r="J491" s="8017"/>
      <c r="K491" s="8124"/>
    </row>
    <row r="492" spans="1:11">
      <c r="A492" s="8123"/>
      <c r="B492" s="8095"/>
      <c r="C492" s="7835"/>
      <c r="D492" s="7836"/>
      <c r="E492" s="7837"/>
      <c r="F492" s="7838"/>
      <c r="G492" s="7838"/>
      <c r="H492" s="8155"/>
      <c r="I492" s="8155"/>
      <c r="J492" s="7849">
        <v>1500</v>
      </c>
      <c r="K492" s="8124">
        <f>K490+J492</f>
        <v>15766876</v>
      </c>
    </row>
    <row r="493" spans="1:11">
      <c r="A493" s="9755"/>
      <c r="B493" s="8094"/>
      <c r="C493" s="7824" t="s">
        <v>869</v>
      </c>
      <c r="D493" s="56" t="s">
        <v>1892</v>
      </c>
      <c r="E493" s="7903" t="s">
        <v>1894</v>
      </c>
      <c r="F493" s="8098"/>
      <c r="G493" s="8098"/>
      <c r="H493" s="8183">
        <v>59566</v>
      </c>
      <c r="I493" s="8183"/>
      <c r="J493" s="8104"/>
      <c r="K493" s="8122">
        <f>K492-H493</f>
        <v>15707310</v>
      </c>
    </row>
    <row r="494" spans="1:11">
      <c r="A494" s="9756"/>
      <c r="B494" s="8095"/>
      <c r="C494" s="7829" t="s">
        <v>1903</v>
      </c>
      <c r="D494" s="8097" t="s">
        <v>1893</v>
      </c>
      <c r="E494" s="8095"/>
      <c r="F494" s="8099"/>
      <c r="G494" s="8099"/>
      <c r="H494" s="8190"/>
      <c r="I494" s="8190"/>
      <c r="J494" s="8105"/>
      <c r="K494" s="8124"/>
    </row>
    <row r="495" spans="1:11">
      <c r="A495" s="8123"/>
      <c r="B495" s="8125"/>
      <c r="C495" s="7835"/>
      <c r="D495" s="7836"/>
      <c r="E495" s="7837"/>
      <c r="F495" s="7839"/>
      <c r="G495" s="7839"/>
      <c r="H495" s="7839"/>
      <c r="I495" s="7839"/>
      <c r="J495" s="7849">
        <v>1650</v>
      </c>
      <c r="K495" s="8124">
        <f>K493+J495</f>
        <v>15708960</v>
      </c>
    </row>
    <row r="496" spans="1:11">
      <c r="A496" s="9755"/>
      <c r="B496" s="8094"/>
      <c r="C496" s="7824" t="s">
        <v>869</v>
      </c>
      <c r="D496" s="56" t="s">
        <v>1892</v>
      </c>
      <c r="E496" s="7903" t="s">
        <v>1894</v>
      </c>
      <c r="F496" s="7904"/>
      <c r="G496" s="8098"/>
      <c r="H496" s="8098">
        <v>42160</v>
      </c>
      <c r="I496" s="8098"/>
      <c r="J496" s="7826"/>
      <c r="K496" s="8122">
        <f>K495-H496</f>
        <v>15666800</v>
      </c>
    </row>
    <row r="497" spans="1:11">
      <c r="A497" s="9756"/>
      <c r="B497" s="8095"/>
      <c r="C497" s="7829" t="s">
        <v>1904</v>
      </c>
      <c r="D497" s="8097" t="s">
        <v>1893</v>
      </c>
      <c r="E497" s="8095"/>
      <c r="F497" s="8099"/>
      <c r="G497" s="8099"/>
      <c r="H497" s="8099"/>
      <c r="I497" s="8099"/>
      <c r="J497" s="7831"/>
      <c r="K497" s="8124"/>
    </row>
    <row r="498" spans="1:11">
      <c r="A498" s="8123"/>
      <c r="B498" s="8095"/>
      <c r="C498" s="7835"/>
      <c r="D498" s="7863"/>
      <c r="E498" s="8020"/>
      <c r="F498" s="7838"/>
      <c r="G498" s="7838"/>
      <c r="H498" s="7839"/>
      <c r="I498" s="7839"/>
      <c r="J498" s="7849">
        <v>1650</v>
      </c>
      <c r="K498" s="8172">
        <f>K496+J498</f>
        <v>15668450</v>
      </c>
    </row>
    <row r="499" spans="1:11">
      <c r="A499" s="9755"/>
      <c r="B499" s="8094" t="s">
        <v>2574</v>
      </c>
      <c r="C499" s="7824" t="s">
        <v>997</v>
      </c>
      <c r="D499" s="8096" t="s">
        <v>1312</v>
      </c>
      <c r="E499" s="8094" t="s">
        <v>1326</v>
      </c>
      <c r="F499" s="8098"/>
      <c r="G499" s="8102">
        <v>202500</v>
      </c>
      <c r="H499" s="8016"/>
      <c r="I499" s="8098"/>
      <c r="J499" s="8017"/>
      <c r="K499" s="8191">
        <f>K498-G499</f>
        <v>15465950</v>
      </c>
    </row>
    <row r="500" spans="1:11">
      <c r="A500" s="9756"/>
      <c r="B500" s="8095"/>
      <c r="C500" s="7829" t="s">
        <v>1311</v>
      </c>
      <c r="D500" s="8097" t="s">
        <v>1313</v>
      </c>
      <c r="E500" s="8095"/>
      <c r="F500" s="8099"/>
      <c r="G500" s="8103"/>
      <c r="H500" s="8018"/>
      <c r="I500" s="8099"/>
      <c r="J500" s="8019"/>
      <c r="K500" s="8192"/>
    </row>
    <row r="501" spans="1:11">
      <c r="A501" s="8123"/>
      <c r="B501" s="8125"/>
      <c r="C501" s="7835"/>
      <c r="D501" s="7836"/>
      <c r="E501" s="8020"/>
      <c r="F501" s="7839"/>
      <c r="G501" s="7839"/>
      <c r="H501" s="7839"/>
      <c r="I501" s="7839"/>
      <c r="J501" s="7870">
        <v>1800</v>
      </c>
      <c r="K501" s="8124">
        <f>K499+J501</f>
        <v>15467750</v>
      </c>
    </row>
    <row r="502" spans="1:11">
      <c r="A502" s="9755"/>
      <c r="B502" s="8094"/>
      <c r="C502" s="7824" t="s">
        <v>796</v>
      </c>
      <c r="D502" s="8096" t="s">
        <v>955</v>
      </c>
      <c r="E502" s="8094" t="s">
        <v>1232</v>
      </c>
      <c r="F502" s="8098"/>
      <c r="G502" s="8098"/>
      <c r="H502" s="8098"/>
      <c r="I502" s="8098">
        <v>41300</v>
      </c>
      <c r="J502" s="8104"/>
      <c r="K502" s="8122">
        <f>K501-I502</f>
        <v>15426450</v>
      </c>
    </row>
    <row r="503" spans="1:11">
      <c r="A503" s="9756"/>
      <c r="B503" s="8095"/>
      <c r="C503" s="193" t="s">
        <v>1187</v>
      </c>
      <c r="D503" s="8097" t="s">
        <v>956</v>
      </c>
      <c r="E503" s="8095"/>
      <c r="F503" s="8099"/>
      <c r="G503" s="8099"/>
      <c r="H503" s="8099"/>
      <c r="I503" s="8099"/>
      <c r="J503" s="8105"/>
      <c r="K503" s="8124"/>
    </row>
    <row r="504" spans="1:11">
      <c r="A504" s="8123"/>
      <c r="B504" s="8095"/>
      <c r="C504" s="7835"/>
      <c r="D504" s="7836"/>
      <c r="E504" s="7837"/>
      <c r="F504" s="7838"/>
      <c r="G504" s="7838"/>
      <c r="H504" s="7839"/>
      <c r="I504" s="7838"/>
      <c r="J504" s="7870">
        <v>750</v>
      </c>
      <c r="K504" s="8170">
        <f>K502+J504</f>
        <v>15427200</v>
      </c>
    </row>
    <row r="505" spans="1:11">
      <c r="A505" s="9755"/>
      <c r="B505" s="8094"/>
      <c r="C505" s="7824" t="s">
        <v>796</v>
      </c>
      <c r="D505" s="8096" t="s">
        <v>955</v>
      </c>
      <c r="E505" s="8094" t="s">
        <v>1232</v>
      </c>
      <c r="F505" s="8098"/>
      <c r="G505" s="8098"/>
      <c r="H505" s="8098"/>
      <c r="I505" s="8098">
        <v>79800</v>
      </c>
      <c r="J505" s="8104"/>
      <c r="K505" s="8122">
        <f>K504-I505</f>
        <v>15347400</v>
      </c>
    </row>
    <row r="506" spans="1:11">
      <c r="A506" s="9756"/>
      <c r="B506" s="8095"/>
      <c r="C506" s="193" t="s">
        <v>2260</v>
      </c>
      <c r="D506" s="8097" t="s">
        <v>956</v>
      </c>
      <c r="E506" s="8095"/>
      <c r="F506" s="8099"/>
      <c r="G506" s="8099"/>
      <c r="H506" s="8099"/>
      <c r="I506" s="8099"/>
      <c r="J506" s="8105"/>
      <c r="K506" s="8124"/>
    </row>
    <row r="507" spans="1:11">
      <c r="A507" s="8123"/>
      <c r="B507" s="8095"/>
      <c r="C507" s="7835"/>
      <c r="D507" s="7836"/>
      <c r="E507" s="7837"/>
      <c r="F507" s="7838"/>
      <c r="G507" s="7838"/>
      <c r="H507" s="7839"/>
      <c r="I507" s="7838"/>
      <c r="J507" s="7870">
        <v>750</v>
      </c>
      <c r="K507" s="8124">
        <f>K505+J507</f>
        <v>15348150</v>
      </c>
    </row>
    <row r="508" spans="1:11">
      <c r="A508" s="9755"/>
      <c r="B508" s="8094"/>
      <c r="C508" s="7824" t="s">
        <v>1710</v>
      </c>
      <c r="D508" s="7883"/>
      <c r="E508" s="8094"/>
      <c r="F508" s="7904"/>
      <c r="G508" s="8098"/>
      <c r="H508" s="8098"/>
      <c r="I508" s="8098">
        <v>60140</v>
      </c>
      <c r="J508" s="8017"/>
      <c r="K508" s="8122">
        <f>K507-I508</f>
        <v>15288010</v>
      </c>
    </row>
    <row r="509" spans="1:11">
      <c r="A509" s="9756"/>
      <c r="B509" s="8095"/>
      <c r="C509" s="7829" t="s">
        <v>2333</v>
      </c>
      <c r="D509" s="7884"/>
      <c r="E509" s="8095"/>
      <c r="F509" s="8099"/>
      <c r="G509" s="8099"/>
      <c r="H509" s="8099"/>
      <c r="I509" s="8099"/>
      <c r="J509" s="8019"/>
      <c r="K509" s="8124"/>
    </row>
    <row r="510" spans="1:11">
      <c r="A510" s="8123"/>
      <c r="B510" s="8125"/>
      <c r="C510" s="7835"/>
      <c r="D510" s="7836"/>
      <c r="E510" s="7837"/>
      <c r="F510" s="7993"/>
      <c r="G510" s="7838"/>
      <c r="H510" s="7839"/>
      <c r="I510" s="7838"/>
      <c r="J510" s="7849">
        <v>1500</v>
      </c>
      <c r="K510" s="8124">
        <f>K508+J510</f>
        <v>15289510</v>
      </c>
    </row>
    <row r="511" spans="1:11">
      <c r="A511" s="9755"/>
      <c r="B511" s="8094" t="s">
        <v>2575</v>
      </c>
      <c r="C511" s="7874" t="s">
        <v>781</v>
      </c>
      <c r="D511" s="8096" t="s">
        <v>1845</v>
      </c>
      <c r="E511" s="8094"/>
      <c r="F511" s="8098"/>
      <c r="G511" s="8098"/>
      <c r="H511" s="8130"/>
      <c r="I511" s="8098">
        <v>88140</v>
      </c>
      <c r="J511" s="8017"/>
      <c r="K511" s="8169">
        <f>K510-I511</f>
        <v>15201370</v>
      </c>
    </row>
    <row r="512" spans="1:11">
      <c r="A512" s="9756"/>
      <c r="B512" s="8095"/>
      <c r="C512" s="7873" t="s">
        <v>1061</v>
      </c>
      <c r="D512" s="8097"/>
      <c r="E512" s="8095"/>
      <c r="F512" s="8099"/>
      <c r="G512" s="8099"/>
      <c r="H512" s="8018"/>
      <c r="I512" s="8099"/>
      <c r="J512" s="8019"/>
      <c r="K512" s="8124"/>
    </row>
    <row r="513" spans="1:11">
      <c r="A513" s="8123"/>
      <c r="B513" s="8095"/>
      <c r="C513" s="7835"/>
      <c r="D513" s="7836"/>
      <c r="E513" s="7837"/>
      <c r="F513" s="7838"/>
      <c r="G513" s="7838"/>
      <c r="H513" s="7839"/>
      <c r="I513" s="7838"/>
      <c r="J513" s="7870">
        <v>1500</v>
      </c>
      <c r="K513" s="8124">
        <f>K511+J513</f>
        <v>15202870</v>
      </c>
    </row>
    <row r="514" spans="1:11">
      <c r="A514" s="9755"/>
      <c r="B514" s="8094" t="s">
        <v>2576</v>
      </c>
      <c r="C514" s="191" t="s">
        <v>781</v>
      </c>
      <c r="D514" s="7887" t="s">
        <v>2515</v>
      </c>
      <c r="E514" s="7867" t="s">
        <v>2341</v>
      </c>
      <c r="F514" s="8098"/>
      <c r="G514" s="8098"/>
      <c r="H514" s="8098"/>
      <c r="I514" s="8098">
        <v>470640</v>
      </c>
      <c r="J514" s="8121"/>
      <c r="K514" s="8122">
        <f>K513-I514</f>
        <v>14732230</v>
      </c>
    </row>
    <row r="515" spans="1:11">
      <c r="A515" s="9756"/>
      <c r="B515" s="8095"/>
      <c r="C515" s="193" t="s">
        <v>1238</v>
      </c>
      <c r="D515" s="7888" t="s">
        <v>1819</v>
      </c>
      <c r="E515" s="7869"/>
      <c r="F515" s="8099"/>
      <c r="G515" s="8099"/>
      <c r="H515" s="8099"/>
      <c r="I515" s="8099"/>
      <c r="J515" s="8019"/>
      <c r="K515" s="8124"/>
    </row>
    <row r="516" spans="1:11">
      <c r="A516" s="8123"/>
      <c r="B516" s="8095"/>
      <c r="C516" s="7835"/>
      <c r="D516" s="7836"/>
      <c r="E516" s="7837"/>
      <c r="F516" s="7838"/>
      <c r="G516" s="7838"/>
      <c r="H516" s="7839"/>
      <c r="I516" s="7838"/>
      <c r="J516" s="7849">
        <v>1500</v>
      </c>
      <c r="K516" s="8170">
        <f>K514+J516</f>
        <v>14733730</v>
      </c>
    </row>
    <row r="517" spans="1:11">
      <c r="A517" s="9755"/>
      <c r="B517" s="8094"/>
      <c r="C517" s="191" t="s">
        <v>781</v>
      </c>
      <c r="D517" s="7887" t="s">
        <v>2515</v>
      </c>
      <c r="E517" s="7867" t="s">
        <v>2341</v>
      </c>
      <c r="F517" s="8098"/>
      <c r="G517" s="8098"/>
      <c r="H517" s="8130"/>
      <c r="I517" s="8098">
        <v>299640</v>
      </c>
      <c r="J517" s="8017"/>
      <c r="K517" s="8107">
        <f>K516-I517</f>
        <v>14434090</v>
      </c>
    </row>
    <row r="518" spans="1:11">
      <c r="A518" s="9756"/>
      <c r="B518" s="8095"/>
      <c r="C518" s="193" t="s">
        <v>1239</v>
      </c>
      <c r="D518" s="7888" t="s">
        <v>1819</v>
      </c>
      <c r="E518" s="7869"/>
      <c r="F518" s="8099"/>
      <c r="G518" s="8099"/>
      <c r="H518" s="8018"/>
      <c r="I518" s="8099"/>
      <c r="J518" s="8017"/>
      <c r="K518" s="8108"/>
    </row>
    <row r="519" spans="1:11">
      <c r="A519" s="8123"/>
      <c r="B519" s="8125"/>
      <c r="C519" s="7835"/>
      <c r="D519" s="7836"/>
      <c r="E519" s="7837"/>
      <c r="F519" s="7838"/>
      <c r="G519" s="7838"/>
      <c r="H519" s="7839"/>
      <c r="I519" s="7838"/>
      <c r="J519" s="7849">
        <v>1500</v>
      </c>
      <c r="K519" s="8108">
        <f>K517+J519</f>
        <v>14435590</v>
      </c>
    </row>
    <row r="520" spans="1:11">
      <c r="A520" s="9755"/>
      <c r="B520" s="8094" t="s">
        <v>2577</v>
      </c>
      <c r="C520" s="7874" t="s">
        <v>781</v>
      </c>
      <c r="D520" s="8096" t="s">
        <v>1363</v>
      </c>
      <c r="E520" s="8094"/>
      <c r="F520" s="8098"/>
      <c r="G520" s="8098"/>
      <c r="H520" s="8098">
        <v>465640</v>
      </c>
      <c r="I520" s="8098"/>
      <c r="J520" s="8104"/>
      <c r="K520" s="8107">
        <f>K519-H520</f>
        <v>13969950</v>
      </c>
    </row>
    <row r="521" spans="1:11">
      <c r="A521" s="9756"/>
      <c r="B521" s="8095"/>
      <c r="C521" s="7873" t="s">
        <v>1362</v>
      </c>
      <c r="D521" s="8097"/>
      <c r="E521" s="8149"/>
      <c r="F521" s="8099"/>
      <c r="G521" s="8099"/>
      <c r="H521" s="8099"/>
      <c r="I521" s="8099"/>
      <c r="J521" s="8105"/>
      <c r="K521" s="8108"/>
    </row>
    <row r="522" spans="1:11">
      <c r="A522" s="8123"/>
      <c r="B522" s="8125"/>
      <c r="C522" s="7835"/>
      <c r="D522" s="7836"/>
      <c r="E522" s="7837"/>
      <c r="F522" s="7838"/>
      <c r="G522" s="7838"/>
      <c r="H522" s="7839"/>
      <c r="I522" s="7838"/>
      <c r="J522" s="7849">
        <v>1500</v>
      </c>
      <c r="K522" s="8193">
        <f>K520+J522</f>
        <v>13971450</v>
      </c>
    </row>
    <row r="523" spans="1:11">
      <c r="A523" s="9755"/>
      <c r="B523" s="8094"/>
      <c r="C523" s="7824" t="s">
        <v>781</v>
      </c>
      <c r="D523" s="8096" t="s">
        <v>1184</v>
      </c>
      <c r="E523" s="8094"/>
      <c r="F523" s="8098"/>
      <c r="G523" s="8098"/>
      <c r="H523" s="8098">
        <v>323140</v>
      </c>
      <c r="I523" s="8098"/>
      <c r="J523" s="8104"/>
      <c r="K523" s="8107">
        <f>K522-H523</f>
        <v>13648310</v>
      </c>
    </row>
    <row r="524" spans="1:11">
      <c r="A524" s="9756"/>
      <c r="B524" s="8095"/>
      <c r="C524" s="7829" t="s">
        <v>1182</v>
      </c>
      <c r="D524" s="8097"/>
      <c r="E524" s="8095"/>
      <c r="F524" s="8099"/>
      <c r="G524" s="8099"/>
      <c r="H524" s="8099"/>
      <c r="I524" s="8099"/>
      <c r="J524" s="8105"/>
      <c r="K524" s="8108"/>
    </row>
    <row r="525" spans="1:11">
      <c r="A525" s="8123"/>
      <c r="B525" s="8125"/>
      <c r="C525" s="7835"/>
      <c r="D525" s="7836"/>
      <c r="E525" s="7837"/>
      <c r="F525" s="7838"/>
      <c r="G525" s="7838"/>
      <c r="H525" s="7839"/>
      <c r="I525" s="7838"/>
      <c r="J525" s="7849">
        <v>1500</v>
      </c>
      <c r="K525" s="8193">
        <f>K523+J525</f>
        <v>13649810</v>
      </c>
    </row>
    <row r="526" spans="1:11">
      <c r="A526" s="9755"/>
      <c r="B526" s="8094"/>
      <c r="C526" s="7824" t="s">
        <v>781</v>
      </c>
      <c r="D526" s="56" t="s">
        <v>1496</v>
      </c>
      <c r="E526" s="7841" t="s">
        <v>1497</v>
      </c>
      <c r="F526" s="8098"/>
      <c r="G526" s="8098">
        <v>11340</v>
      </c>
      <c r="H526" s="8098"/>
      <c r="I526" s="8098"/>
      <c r="J526" s="8104"/>
      <c r="K526" s="8107">
        <f>K525-G526</f>
        <v>13638470</v>
      </c>
    </row>
    <row r="527" spans="1:11">
      <c r="A527" s="9756"/>
      <c r="B527" s="8095"/>
      <c r="C527" s="7829" t="s">
        <v>1493</v>
      </c>
      <c r="D527" s="8097" t="s">
        <v>38</v>
      </c>
      <c r="E527" s="8095"/>
      <c r="F527" s="8099"/>
      <c r="G527" s="8099"/>
      <c r="H527" s="8099"/>
      <c r="I527" s="8099"/>
      <c r="J527" s="8105"/>
      <c r="K527" s="8108"/>
    </row>
    <row r="528" spans="1:11">
      <c r="A528" s="8123"/>
      <c r="B528" s="8125"/>
      <c r="C528" s="8065"/>
      <c r="D528" s="7859"/>
      <c r="E528" s="7847"/>
      <c r="F528" s="7838"/>
      <c r="G528" s="7838"/>
      <c r="H528" s="7839"/>
      <c r="I528" s="7838"/>
      <c r="J528" s="7849">
        <v>1500</v>
      </c>
      <c r="K528" s="8108">
        <f>K526+J528</f>
        <v>13639970</v>
      </c>
    </row>
    <row r="529" spans="1:11">
      <c r="A529" s="9755"/>
      <c r="B529" s="8094"/>
      <c r="C529" s="7824" t="s">
        <v>781</v>
      </c>
      <c r="D529" s="56" t="s">
        <v>1496</v>
      </c>
      <c r="E529" s="7841" t="s">
        <v>1497</v>
      </c>
      <c r="F529" s="8098"/>
      <c r="G529" s="8098">
        <v>24040</v>
      </c>
      <c r="H529" s="8098"/>
      <c r="I529" s="8098"/>
      <c r="J529" s="8104"/>
      <c r="K529" s="8122">
        <f>K528-G529</f>
        <v>13615930</v>
      </c>
    </row>
    <row r="530" spans="1:11">
      <c r="A530" s="9756"/>
      <c r="B530" s="8095"/>
      <c r="C530" s="7829" t="s">
        <v>1494</v>
      </c>
      <c r="D530" s="8097" t="s">
        <v>38</v>
      </c>
      <c r="E530" s="8095"/>
      <c r="F530" s="8099"/>
      <c r="G530" s="8099"/>
      <c r="H530" s="8099"/>
      <c r="I530" s="8099"/>
      <c r="J530" s="8105"/>
      <c r="K530" s="8124"/>
    </row>
    <row r="531" spans="1:11">
      <c r="A531" s="8123"/>
      <c r="B531" s="8125"/>
      <c r="C531" s="7835"/>
      <c r="D531" s="7836"/>
      <c r="E531" s="7837"/>
      <c r="F531" s="7838"/>
      <c r="G531" s="7838"/>
      <c r="H531" s="7839"/>
      <c r="I531" s="7838"/>
      <c r="J531" s="7849">
        <v>1500</v>
      </c>
      <c r="K531" s="8108">
        <f>K529+J531</f>
        <v>13617430</v>
      </c>
    </row>
    <row r="532" spans="1:11">
      <c r="A532" s="9755"/>
      <c r="B532" s="8094"/>
      <c r="C532" s="7824" t="s">
        <v>781</v>
      </c>
      <c r="D532" s="56" t="s">
        <v>1496</v>
      </c>
      <c r="E532" s="7841" t="s">
        <v>1497</v>
      </c>
      <c r="F532" s="8098"/>
      <c r="G532" s="8098">
        <v>31640</v>
      </c>
      <c r="H532" s="8098"/>
      <c r="I532" s="8098"/>
      <c r="J532" s="8104"/>
      <c r="K532" s="8107">
        <f>K531-G532</f>
        <v>13585790</v>
      </c>
    </row>
    <row r="533" spans="1:11">
      <c r="A533" s="9756"/>
      <c r="B533" s="8095"/>
      <c r="C533" s="7829" t="s">
        <v>1495</v>
      </c>
      <c r="D533" s="8097" t="s">
        <v>38</v>
      </c>
      <c r="E533" s="8095"/>
      <c r="F533" s="8099"/>
      <c r="G533" s="8099"/>
      <c r="H533" s="8099"/>
      <c r="I533" s="8099"/>
      <c r="J533" s="8105"/>
      <c r="K533" s="8108"/>
    </row>
    <row r="534" spans="1:11">
      <c r="A534" s="8123"/>
      <c r="B534" s="8095"/>
      <c r="C534" s="8065"/>
      <c r="D534" s="7859"/>
      <c r="E534" s="7847"/>
      <c r="F534" s="7838"/>
      <c r="G534" s="7838"/>
      <c r="H534" s="7839"/>
      <c r="I534" s="7838"/>
      <c r="J534" s="7849">
        <v>1500</v>
      </c>
      <c r="K534" s="8108">
        <f>K532+J534</f>
        <v>13587290</v>
      </c>
    </row>
    <row r="535" spans="1:11">
      <c r="A535" s="9755"/>
      <c r="B535" s="8094"/>
      <c r="C535" s="7874" t="s">
        <v>781</v>
      </c>
      <c r="D535" s="7887" t="s">
        <v>1734</v>
      </c>
      <c r="E535" s="7902" t="s">
        <v>1805</v>
      </c>
      <c r="F535" s="8098"/>
      <c r="G535" s="8098">
        <v>123140</v>
      </c>
      <c r="H535" s="8098"/>
      <c r="I535" s="8098"/>
      <c r="J535" s="8104"/>
      <c r="K535" s="8107">
        <f>K534-G535</f>
        <v>13464150</v>
      </c>
    </row>
    <row r="536" spans="1:11">
      <c r="A536" s="9756"/>
      <c r="B536" s="8095"/>
      <c r="C536" s="7873" t="s">
        <v>1733</v>
      </c>
      <c r="D536" s="7888" t="s">
        <v>1860</v>
      </c>
      <c r="E536" s="7871"/>
      <c r="F536" s="8099"/>
      <c r="G536" s="8099"/>
      <c r="H536" s="8099"/>
      <c r="I536" s="8099"/>
      <c r="J536" s="8105"/>
      <c r="K536" s="8108"/>
    </row>
    <row r="537" spans="1:11">
      <c r="A537" s="8123"/>
      <c r="B537" s="8125"/>
      <c r="C537" s="8065"/>
      <c r="D537" s="7859"/>
      <c r="E537" s="7847"/>
      <c r="F537" s="7838"/>
      <c r="G537" s="7838"/>
      <c r="H537" s="7839"/>
      <c r="I537" s="7838"/>
      <c r="J537" s="7870">
        <v>1500</v>
      </c>
      <c r="K537" s="8108">
        <f>K535+J537</f>
        <v>13465650</v>
      </c>
    </row>
    <row r="538" spans="1:11">
      <c r="A538" s="9755"/>
      <c r="B538" s="8094"/>
      <c r="C538" s="191" t="s">
        <v>781</v>
      </c>
      <c r="D538" s="8096" t="s">
        <v>933</v>
      </c>
      <c r="E538" s="8094" t="s">
        <v>110</v>
      </c>
      <c r="F538" s="8098"/>
      <c r="G538" s="8098">
        <v>31140</v>
      </c>
      <c r="H538" s="8098"/>
      <c r="I538" s="8098"/>
      <c r="J538" s="8104"/>
      <c r="K538" s="8107">
        <f>K537-G538</f>
        <v>13434510</v>
      </c>
    </row>
    <row r="539" spans="1:11">
      <c r="A539" s="9756"/>
      <c r="B539" s="8095"/>
      <c r="C539" s="7873" t="s">
        <v>1241</v>
      </c>
      <c r="D539" s="8097" t="s">
        <v>598</v>
      </c>
      <c r="E539" s="8095"/>
      <c r="F539" s="8099"/>
      <c r="G539" s="8099"/>
      <c r="H539" s="8099"/>
      <c r="I539" s="8099"/>
      <c r="J539" s="8105"/>
      <c r="K539" s="8108"/>
    </row>
    <row r="540" spans="1:11">
      <c r="A540" s="8123"/>
      <c r="B540" s="8095"/>
      <c r="C540" s="7835"/>
      <c r="D540" s="7836"/>
      <c r="E540" s="7837"/>
      <c r="F540" s="7838"/>
      <c r="G540" s="7838"/>
      <c r="H540" s="7839"/>
      <c r="I540" s="7838"/>
      <c r="J540" s="7849">
        <v>1500</v>
      </c>
      <c r="K540" s="8193">
        <f>K538+J540</f>
        <v>13436010</v>
      </c>
    </row>
    <row r="541" spans="1:11">
      <c r="A541" s="9755"/>
      <c r="B541" s="8094"/>
      <c r="C541" s="7824" t="s">
        <v>781</v>
      </c>
      <c r="D541" s="7887" t="s">
        <v>312</v>
      </c>
      <c r="E541" s="8094" t="s">
        <v>310</v>
      </c>
      <c r="F541" s="8098"/>
      <c r="G541" s="8098">
        <v>15390</v>
      </c>
      <c r="H541" s="8098"/>
      <c r="I541" s="8098"/>
      <c r="J541" s="8104"/>
      <c r="K541" s="8107">
        <f>K540-G541</f>
        <v>13420620</v>
      </c>
    </row>
    <row r="542" spans="1:11">
      <c r="A542" s="9756"/>
      <c r="B542" s="8095"/>
      <c r="C542" s="7829" t="s">
        <v>1535</v>
      </c>
      <c r="D542" s="7888" t="s">
        <v>38</v>
      </c>
      <c r="E542" s="7871"/>
      <c r="F542" s="8099"/>
      <c r="G542" s="8099"/>
      <c r="H542" s="8099"/>
      <c r="I542" s="8099"/>
      <c r="J542" s="8105"/>
      <c r="K542" s="8108"/>
    </row>
    <row r="543" spans="1:11">
      <c r="A543" s="8123"/>
      <c r="B543" s="8125"/>
      <c r="C543" s="8065"/>
      <c r="D543" s="7859"/>
      <c r="E543" s="7847"/>
      <c r="F543" s="7838"/>
      <c r="G543" s="7838"/>
      <c r="H543" s="7839"/>
      <c r="I543" s="7838"/>
      <c r="J543" s="7849">
        <v>1500</v>
      </c>
      <c r="K543" s="8108">
        <f>K541+J543</f>
        <v>13422120</v>
      </c>
    </row>
    <row r="544" spans="1:11">
      <c r="A544" s="9755"/>
      <c r="B544" s="8094"/>
      <c r="C544" s="7851" t="s">
        <v>1716</v>
      </c>
      <c r="D544" s="8096" t="s">
        <v>1717</v>
      </c>
      <c r="E544" s="8094" t="s">
        <v>1423</v>
      </c>
      <c r="F544" s="8102"/>
      <c r="G544" s="8102">
        <v>42300</v>
      </c>
      <c r="H544" s="8130"/>
      <c r="I544" s="8126"/>
      <c r="J544" s="8017"/>
      <c r="K544" s="8107">
        <f>K543-G544</f>
        <v>13379820</v>
      </c>
    </row>
    <row r="545" spans="1:11">
      <c r="A545" s="9756"/>
      <c r="B545" s="8095"/>
      <c r="C545" s="7829" t="s">
        <v>2002</v>
      </c>
      <c r="D545" s="8097" t="s">
        <v>956</v>
      </c>
      <c r="E545" s="8095"/>
      <c r="F545" s="8103"/>
      <c r="G545" s="8103"/>
      <c r="H545" s="8018"/>
      <c r="I545" s="8127"/>
      <c r="J545" s="8017"/>
      <c r="K545" s="8108"/>
    </row>
    <row r="546" spans="1:11">
      <c r="A546" s="8123"/>
      <c r="B546" s="8125"/>
      <c r="C546" s="7835"/>
      <c r="D546" s="7836"/>
      <c r="E546" s="7837"/>
      <c r="F546" s="7838"/>
      <c r="G546" s="7838"/>
      <c r="H546" s="7839"/>
      <c r="I546" s="8155"/>
      <c r="J546" s="7849">
        <v>750</v>
      </c>
      <c r="K546" s="8108">
        <f>K544+J546</f>
        <v>13380570</v>
      </c>
    </row>
    <row r="547" spans="1:11">
      <c r="A547" s="9755"/>
      <c r="B547" s="8094"/>
      <c r="C547" s="191" t="s">
        <v>781</v>
      </c>
      <c r="D547" s="8096" t="s">
        <v>199</v>
      </c>
      <c r="E547" s="8094" t="s">
        <v>201</v>
      </c>
      <c r="F547" s="8098"/>
      <c r="G547" s="8098">
        <v>105140</v>
      </c>
      <c r="H547" s="8098"/>
      <c r="I547" s="8098"/>
      <c r="J547" s="8104"/>
      <c r="K547" s="8107">
        <f>K546-G547</f>
        <v>13275430</v>
      </c>
    </row>
    <row r="548" spans="1:11">
      <c r="A548" s="9756"/>
      <c r="B548" s="8095"/>
      <c r="C548" s="193" t="s">
        <v>1243</v>
      </c>
      <c r="D548" s="8097" t="s">
        <v>200</v>
      </c>
      <c r="E548" s="8095"/>
      <c r="F548" s="8099"/>
      <c r="G548" s="8099"/>
      <c r="H548" s="8099"/>
      <c r="I548" s="8099"/>
      <c r="J548" s="8105"/>
      <c r="K548" s="8108"/>
    </row>
    <row r="549" spans="1:11">
      <c r="A549" s="8123"/>
      <c r="B549" s="8125"/>
      <c r="C549" s="7835"/>
      <c r="D549" s="7836"/>
      <c r="E549" s="7837"/>
      <c r="F549" s="7838"/>
      <c r="G549" s="7838"/>
      <c r="H549" s="7839"/>
      <c r="I549" s="7838"/>
      <c r="J549" s="7870">
        <v>1500</v>
      </c>
      <c r="K549" s="8193">
        <f>K547+J549</f>
        <v>13276930</v>
      </c>
    </row>
    <row r="550" spans="1:11">
      <c r="A550" s="9755"/>
      <c r="B550" s="8094"/>
      <c r="C550" s="7874" t="s">
        <v>781</v>
      </c>
      <c r="D550" s="7887" t="s">
        <v>943</v>
      </c>
      <c r="E550" s="7902" t="s">
        <v>1231</v>
      </c>
      <c r="F550" s="8098"/>
      <c r="G550" s="8098">
        <v>166640</v>
      </c>
      <c r="H550" s="8098"/>
      <c r="I550" s="8098"/>
      <c r="J550" s="8104"/>
      <c r="K550" s="8107">
        <f>K549-G550</f>
        <v>13110290</v>
      </c>
    </row>
    <row r="551" spans="1:11">
      <c r="A551" s="9756"/>
      <c r="B551" s="8095"/>
      <c r="C551" s="7873" t="s">
        <v>1181</v>
      </c>
      <c r="D551" s="7888" t="s">
        <v>598</v>
      </c>
      <c r="E551" s="7871"/>
      <c r="F551" s="8099"/>
      <c r="G551" s="8099"/>
      <c r="H551" s="8099"/>
      <c r="I551" s="8099"/>
      <c r="J551" s="8105"/>
      <c r="K551" s="8108"/>
    </row>
    <row r="552" spans="1:11">
      <c r="A552" s="8123"/>
      <c r="B552" s="8125"/>
      <c r="C552" s="7835"/>
      <c r="D552" s="7836"/>
      <c r="E552" s="7837"/>
      <c r="F552" s="7838"/>
      <c r="G552" s="7838"/>
      <c r="H552" s="7839"/>
      <c r="I552" s="7838"/>
      <c r="J552" s="7870">
        <v>1500</v>
      </c>
      <c r="K552" s="8108">
        <f>K550+J552</f>
        <v>13111790</v>
      </c>
    </row>
    <row r="553" spans="1:11">
      <c r="A553" s="9755"/>
      <c r="B553" s="8094"/>
      <c r="C553" s="7874" t="s">
        <v>781</v>
      </c>
      <c r="D553" s="7887" t="s">
        <v>1246</v>
      </c>
      <c r="E553" s="7902" t="s">
        <v>1248</v>
      </c>
      <c r="F553" s="8098"/>
      <c r="G553" s="8098">
        <v>116140</v>
      </c>
      <c r="H553" s="8098"/>
      <c r="I553" s="8098"/>
      <c r="J553" s="8104"/>
      <c r="K553" s="8107">
        <f>K552-G553</f>
        <v>12995650</v>
      </c>
    </row>
    <row r="554" spans="1:11">
      <c r="A554" s="9756"/>
      <c r="B554" s="8095"/>
      <c r="C554" s="7873" t="s">
        <v>1245</v>
      </c>
      <c r="D554" s="7888" t="s">
        <v>1247</v>
      </c>
      <c r="E554" s="7871"/>
      <c r="F554" s="8099"/>
      <c r="G554" s="8099"/>
      <c r="H554" s="8099"/>
      <c r="I554" s="8099"/>
      <c r="J554" s="8105"/>
      <c r="K554" s="8108"/>
    </row>
    <row r="555" spans="1:11">
      <c r="A555" s="8123"/>
      <c r="B555" s="7903"/>
      <c r="C555" s="8065"/>
      <c r="D555" s="7859"/>
      <c r="E555" s="7847"/>
      <c r="F555" s="7838"/>
      <c r="G555" s="7838"/>
      <c r="H555" s="7839"/>
      <c r="I555" s="7838"/>
      <c r="J555" s="7849">
        <v>1500</v>
      </c>
      <c r="K555" s="8129">
        <f>K553+J555</f>
        <v>12997150</v>
      </c>
    </row>
    <row r="556" spans="1:11">
      <c r="A556" s="9755"/>
      <c r="B556" s="8094"/>
      <c r="C556" s="7824" t="s">
        <v>781</v>
      </c>
      <c r="D556" s="8096" t="s">
        <v>2266</v>
      </c>
      <c r="E556" s="8090" t="s">
        <v>1322</v>
      </c>
      <c r="F556" s="8098"/>
      <c r="G556" s="8098">
        <v>18540</v>
      </c>
      <c r="H556" s="8098"/>
      <c r="I556" s="8098"/>
      <c r="J556" s="8104"/>
      <c r="K556" s="8107">
        <f>K555-G556</f>
        <v>12978610</v>
      </c>
    </row>
    <row r="557" spans="1:11">
      <c r="A557" s="9756"/>
      <c r="B557" s="8095"/>
      <c r="C557" s="7829" t="s">
        <v>1306</v>
      </c>
      <c r="D557" s="8097" t="s">
        <v>1176</v>
      </c>
      <c r="E557" s="8095"/>
      <c r="F557" s="8099"/>
      <c r="G557" s="8099"/>
      <c r="H557" s="8099"/>
      <c r="I557" s="8099"/>
      <c r="J557" s="8105"/>
      <c r="K557" s="8108"/>
    </row>
    <row r="558" spans="1:11">
      <c r="A558" s="8120"/>
      <c r="B558" s="8125"/>
      <c r="C558" s="8065"/>
      <c r="D558" s="7859"/>
      <c r="E558" s="7847"/>
      <c r="F558" s="7838"/>
      <c r="G558" s="7838"/>
      <c r="H558" s="7839"/>
      <c r="I558" s="7838"/>
      <c r="J558" s="7849">
        <v>1500</v>
      </c>
      <c r="K558" s="8131">
        <f>K556+J558</f>
        <v>12980110</v>
      </c>
    </row>
    <row r="559" spans="1:11">
      <c r="A559" s="9755"/>
      <c r="B559" s="8094"/>
      <c r="C559" s="7824" t="s">
        <v>781</v>
      </c>
      <c r="D559" s="8096" t="s">
        <v>743</v>
      </c>
      <c r="E559" s="8094" t="s">
        <v>1177</v>
      </c>
      <c r="F559" s="8098"/>
      <c r="G559" s="8098">
        <v>19890</v>
      </c>
      <c r="H559" s="8098"/>
      <c r="I559" s="8098"/>
      <c r="J559" s="8104"/>
      <c r="K559" s="8107">
        <f>K558-G559</f>
        <v>12960220</v>
      </c>
    </row>
    <row r="560" spans="1:11">
      <c r="A560" s="9756"/>
      <c r="B560" s="8095"/>
      <c r="C560" s="7829" t="s">
        <v>1175</v>
      </c>
      <c r="D560" s="8097" t="s">
        <v>1176</v>
      </c>
      <c r="E560" s="8095"/>
      <c r="F560" s="8099"/>
      <c r="G560" s="8099"/>
      <c r="H560" s="8099"/>
      <c r="I560" s="8099"/>
      <c r="J560" s="8105"/>
      <c r="K560" s="8108"/>
    </row>
    <row r="561" spans="1:11">
      <c r="A561" s="8123"/>
      <c r="B561" s="8095"/>
      <c r="C561" s="8065"/>
      <c r="D561" s="7859"/>
      <c r="E561" s="7847"/>
      <c r="F561" s="7838"/>
      <c r="G561" s="7838"/>
      <c r="H561" s="7839"/>
      <c r="I561" s="7838"/>
      <c r="J561" s="7849">
        <v>1500</v>
      </c>
      <c r="K561" s="8108">
        <f>K559+J561</f>
        <v>12961720</v>
      </c>
    </row>
    <row r="562" spans="1:11">
      <c r="A562" s="9755"/>
      <c r="B562" s="8094"/>
      <c r="C562" s="191" t="s">
        <v>1920</v>
      </c>
      <c r="D562" s="7883" t="s">
        <v>1887</v>
      </c>
      <c r="E562" s="8094" t="s">
        <v>1888</v>
      </c>
      <c r="F562" s="7904"/>
      <c r="G562" s="8098">
        <v>123640</v>
      </c>
      <c r="H562" s="8098"/>
      <c r="I562" s="8098"/>
      <c r="J562" s="8104"/>
      <c r="K562" s="8107">
        <f>K561-G562</f>
        <v>12838080</v>
      </c>
    </row>
    <row r="563" spans="1:11">
      <c r="A563" s="9756"/>
      <c r="B563" s="8095"/>
      <c r="C563" s="193" t="s">
        <v>1922</v>
      </c>
      <c r="D563" s="7884" t="s">
        <v>1819</v>
      </c>
      <c r="E563" s="8095"/>
      <c r="F563" s="8099"/>
      <c r="G563" s="8099"/>
      <c r="H563" s="8099"/>
      <c r="I563" s="8099"/>
      <c r="J563" s="8105"/>
      <c r="K563" s="8108"/>
    </row>
    <row r="564" spans="1:11">
      <c r="A564" s="8123"/>
      <c r="B564" s="8125"/>
      <c r="C564" s="8091"/>
      <c r="D564" s="8091"/>
      <c r="E564" s="8091"/>
      <c r="F564" s="7848"/>
      <c r="G564" s="8139"/>
      <c r="H564" s="7839"/>
      <c r="I564" s="7838"/>
      <c r="J564" s="7870">
        <v>1500</v>
      </c>
      <c r="K564" s="8108">
        <f>K562+J564</f>
        <v>12839580</v>
      </c>
    </row>
    <row r="565" spans="1:11">
      <c r="A565" s="9755"/>
      <c r="B565" s="8094"/>
      <c r="C565" s="191" t="s">
        <v>1921</v>
      </c>
      <c r="D565" s="7883" t="s">
        <v>1887</v>
      </c>
      <c r="E565" s="8094" t="s">
        <v>1888</v>
      </c>
      <c r="F565" s="8098"/>
      <c r="G565" s="8098">
        <v>31140</v>
      </c>
      <c r="H565" s="8164"/>
      <c r="I565" s="8098"/>
      <c r="J565" s="8104"/>
      <c r="K565" s="8107">
        <f>K564-G565</f>
        <v>12808440</v>
      </c>
    </row>
    <row r="566" spans="1:11">
      <c r="A566" s="9756"/>
      <c r="B566" s="8095"/>
      <c r="C566" s="193" t="s">
        <v>1923</v>
      </c>
      <c r="D566" s="7884" t="s">
        <v>1819</v>
      </c>
      <c r="E566" s="8095"/>
      <c r="F566" s="8099"/>
      <c r="G566" s="8099"/>
      <c r="H566" s="8166"/>
      <c r="I566" s="8099"/>
      <c r="J566" s="8105"/>
      <c r="K566" s="8108"/>
    </row>
    <row r="567" spans="1:11">
      <c r="A567" s="8123"/>
      <c r="B567" s="8095"/>
      <c r="C567" s="8065"/>
      <c r="D567" s="7859"/>
      <c r="E567" s="7847"/>
      <c r="F567" s="7838"/>
      <c r="G567" s="7838"/>
      <c r="H567" s="7839"/>
      <c r="I567" s="7838"/>
      <c r="J567" s="7870">
        <v>1500</v>
      </c>
      <c r="K567" s="8108">
        <f>K565+J567</f>
        <v>12809940</v>
      </c>
    </row>
    <row r="568" spans="1:11">
      <c r="A568" s="9755"/>
      <c r="B568" s="8094"/>
      <c r="C568" s="7874" t="s">
        <v>781</v>
      </c>
      <c r="D568" s="8096" t="s">
        <v>1959</v>
      </c>
      <c r="E568" s="7861" t="s">
        <v>1961</v>
      </c>
      <c r="F568" s="8098"/>
      <c r="G568" s="8098">
        <v>88140</v>
      </c>
      <c r="H568" s="8130"/>
      <c r="I568" s="8098"/>
      <c r="J568" s="8017"/>
      <c r="K568" s="8107">
        <f>K567-G568</f>
        <v>12721800</v>
      </c>
    </row>
    <row r="569" spans="1:11">
      <c r="A569" s="9756"/>
      <c r="B569" s="8095"/>
      <c r="C569" s="7873" t="s">
        <v>2257</v>
      </c>
      <c r="D569" s="8097" t="s">
        <v>1960</v>
      </c>
      <c r="E569" s="7844"/>
      <c r="F569" s="8099"/>
      <c r="G569" s="8099"/>
      <c r="H569" s="8018"/>
      <c r="I569" s="8099"/>
      <c r="J569" s="8017"/>
      <c r="K569" s="8108"/>
    </row>
    <row r="570" spans="1:11">
      <c r="A570" s="8123"/>
      <c r="B570" s="8125"/>
      <c r="C570" s="7835"/>
      <c r="D570" s="7836"/>
      <c r="E570" s="7837"/>
      <c r="F570" s="7838"/>
      <c r="G570" s="7838"/>
      <c r="H570" s="7839"/>
      <c r="I570" s="7838"/>
      <c r="J570" s="7849">
        <v>1500</v>
      </c>
      <c r="K570" s="8194">
        <f>K568+J570</f>
        <v>12723300</v>
      </c>
    </row>
    <row r="571" spans="1:11">
      <c r="A571" s="8120"/>
      <c r="B571" s="8094"/>
      <c r="C571" s="7874" t="s">
        <v>781</v>
      </c>
      <c r="D571" s="8096" t="s">
        <v>1959</v>
      </c>
      <c r="E571" s="7861" t="s">
        <v>1961</v>
      </c>
      <c r="F571" s="8098"/>
      <c r="G571" s="8098">
        <v>10390</v>
      </c>
      <c r="H571" s="8130"/>
      <c r="I571" s="8098"/>
      <c r="J571" s="8017"/>
      <c r="K571" s="8122">
        <f>K570-G571</f>
        <v>12712910</v>
      </c>
    </row>
    <row r="572" spans="1:11">
      <c r="A572" s="8120"/>
      <c r="B572" s="8095"/>
      <c r="C572" s="7873" t="s">
        <v>2258</v>
      </c>
      <c r="D572" s="8097" t="s">
        <v>1960</v>
      </c>
      <c r="E572" s="7844"/>
      <c r="F572" s="8099"/>
      <c r="G572" s="8099"/>
      <c r="H572" s="8018"/>
      <c r="I572" s="8099"/>
      <c r="J572" s="8017"/>
      <c r="K572" s="8124"/>
    </row>
    <row r="573" spans="1:11">
      <c r="A573" s="8154"/>
      <c r="B573" s="8125"/>
      <c r="C573" s="7835"/>
      <c r="D573" s="7836"/>
      <c r="E573" s="7837"/>
      <c r="F573" s="7838"/>
      <c r="G573" s="7838"/>
      <c r="H573" s="7839"/>
      <c r="I573" s="7838"/>
      <c r="J573" s="7849">
        <v>1500</v>
      </c>
      <c r="K573" s="8129">
        <f>K571+J573</f>
        <v>12714410</v>
      </c>
    </row>
    <row r="574" spans="1:11">
      <c r="A574" s="8120"/>
      <c r="B574" s="8094"/>
      <c r="C574" s="7866" t="s">
        <v>781</v>
      </c>
      <c r="D574" s="8096" t="s">
        <v>113</v>
      </c>
      <c r="E574" s="8094" t="s">
        <v>114</v>
      </c>
      <c r="F574" s="8098"/>
      <c r="G574" s="8098"/>
      <c r="H574" s="8098"/>
      <c r="I574" s="8098">
        <v>105140</v>
      </c>
      <c r="J574" s="8104"/>
      <c r="K574" s="8122">
        <f>K573-I574</f>
        <v>12609270</v>
      </c>
    </row>
    <row r="575" spans="1:11">
      <c r="A575" s="8120"/>
      <c r="B575" s="8095"/>
      <c r="C575" s="7868" t="s">
        <v>1420</v>
      </c>
      <c r="D575" s="8097" t="s">
        <v>46</v>
      </c>
      <c r="E575" s="8095"/>
      <c r="F575" s="8099"/>
      <c r="G575" s="8099"/>
      <c r="H575" s="8099"/>
      <c r="I575" s="8099"/>
      <c r="J575" s="8105"/>
      <c r="K575" s="8124"/>
    </row>
    <row r="576" spans="1:11">
      <c r="A576" s="8154"/>
      <c r="B576" s="8125"/>
      <c r="C576" s="8065"/>
      <c r="D576" s="7859"/>
      <c r="E576" s="7847"/>
      <c r="F576" s="7838"/>
      <c r="G576" s="7838"/>
      <c r="H576" s="7839"/>
      <c r="I576" s="7838"/>
      <c r="J576" s="7849">
        <v>1500</v>
      </c>
      <c r="K576" s="8129">
        <f>K574+J576</f>
        <v>12610770</v>
      </c>
    </row>
    <row r="577" spans="1:11">
      <c r="A577" s="8120"/>
      <c r="B577" s="8094"/>
      <c r="C577" s="7866" t="s">
        <v>781</v>
      </c>
      <c r="D577" s="8096" t="s">
        <v>2174</v>
      </c>
      <c r="E577" s="7841" t="s">
        <v>2175</v>
      </c>
      <c r="F577" s="8098"/>
      <c r="G577" s="8098">
        <v>35740</v>
      </c>
      <c r="H577" s="8098"/>
      <c r="I577" s="8098"/>
      <c r="J577" s="8104"/>
      <c r="K577" s="8172">
        <f>K576-G577</f>
        <v>12575030</v>
      </c>
    </row>
    <row r="578" spans="1:11">
      <c r="A578" s="8120"/>
      <c r="B578" s="8095"/>
      <c r="C578" s="7868" t="s">
        <v>2470</v>
      </c>
      <c r="D578" s="8097" t="s">
        <v>1819</v>
      </c>
      <c r="E578" s="8095"/>
      <c r="F578" s="8099"/>
      <c r="G578" s="8099"/>
      <c r="H578" s="8099"/>
      <c r="I578" s="8099"/>
      <c r="J578" s="8105"/>
      <c r="K578" s="8172"/>
    </row>
    <row r="579" spans="1:11">
      <c r="A579" s="8154"/>
      <c r="B579" s="8125"/>
      <c r="C579" s="8065"/>
      <c r="D579" s="7859"/>
      <c r="E579" s="7847"/>
      <c r="F579" s="7838"/>
      <c r="G579" s="7838"/>
      <c r="H579" s="7839"/>
      <c r="I579" s="7838"/>
      <c r="J579" s="7849">
        <v>1500</v>
      </c>
      <c r="K579" s="8129">
        <f>K577+J579</f>
        <v>12576530</v>
      </c>
    </row>
    <row r="580" spans="1:11">
      <c r="A580" s="8153"/>
      <c r="B580" s="8094"/>
      <c r="C580" s="7866" t="s">
        <v>781</v>
      </c>
      <c r="D580" s="8096" t="s">
        <v>2174</v>
      </c>
      <c r="E580" s="7841" t="s">
        <v>2175</v>
      </c>
      <c r="F580" s="8098"/>
      <c r="G580" s="8098">
        <v>39540</v>
      </c>
      <c r="H580" s="8098"/>
      <c r="I580" s="8098"/>
      <c r="J580" s="8104"/>
      <c r="K580" s="8172">
        <f>K579-G580</f>
        <v>12536990</v>
      </c>
    </row>
    <row r="581" spans="1:11">
      <c r="A581" s="8153"/>
      <c r="B581" s="8094"/>
      <c r="C581" s="7868" t="s">
        <v>2530</v>
      </c>
      <c r="D581" s="8097" t="s">
        <v>1819</v>
      </c>
      <c r="E581" s="8095"/>
      <c r="F581" s="8099"/>
      <c r="G581" s="8099"/>
      <c r="H581" s="8099"/>
      <c r="I581" s="8099"/>
      <c r="J581" s="8105"/>
      <c r="K581" s="8172"/>
    </row>
    <row r="582" spans="1:11">
      <c r="A582" s="8153"/>
      <c r="B582" s="8094"/>
      <c r="C582" s="8065"/>
      <c r="D582" s="7859"/>
      <c r="E582" s="7847"/>
      <c r="F582" s="7838"/>
      <c r="G582" s="7838"/>
      <c r="H582" s="7839"/>
      <c r="I582" s="7838"/>
      <c r="J582" s="7849">
        <v>1500</v>
      </c>
      <c r="K582" s="8129">
        <f>K580+J582</f>
        <v>12538490</v>
      </c>
    </row>
    <row r="583" spans="1:11">
      <c r="A583" s="8153"/>
      <c r="B583" s="8094"/>
      <c r="C583" s="7824" t="s">
        <v>1710</v>
      </c>
      <c r="D583" s="8096" t="s">
        <v>2523</v>
      </c>
      <c r="E583" s="8094" t="s">
        <v>2522</v>
      </c>
      <c r="F583" s="8098"/>
      <c r="G583" s="8098">
        <v>57890</v>
      </c>
      <c r="H583" s="8098"/>
      <c r="I583" s="8098"/>
      <c r="J583" s="8104"/>
      <c r="K583" s="8172">
        <f>K582-G583</f>
        <v>12480600</v>
      </c>
    </row>
    <row r="584" spans="1:11">
      <c r="A584" s="8120"/>
      <c r="B584" s="8095"/>
      <c r="C584" s="7829" t="s">
        <v>2527</v>
      </c>
      <c r="D584" s="8097" t="s">
        <v>2521</v>
      </c>
      <c r="E584" s="8095"/>
      <c r="F584" s="8099"/>
      <c r="G584" s="8099"/>
      <c r="H584" s="8099"/>
      <c r="I584" s="8099"/>
      <c r="J584" s="8105"/>
      <c r="K584" s="8172"/>
    </row>
    <row r="585" spans="1:11">
      <c r="A585" s="8154"/>
      <c r="B585" s="8125"/>
      <c r="C585" s="7835"/>
      <c r="D585" s="7836"/>
      <c r="E585" s="7837"/>
      <c r="F585" s="7838"/>
      <c r="G585" s="7838"/>
      <c r="H585" s="7839"/>
      <c r="I585" s="7838"/>
      <c r="J585" s="7870">
        <v>1500</v>
      </c>
      <c r="K585" s="8129">
        <f>K583+J585</f>
        <v>12482100</v>
      </c>
    </row>
    <row r="586" spans="1:11">
      <c r="A586" s="8120"/>
      <c r="B586" s="8094"/>
      <c r="C586" s="7824" t="s">
        <v>781</v>
      </c>
      <c r="D586" s="8096" t="s">
        <v>2472</v>
      </c>
      <c r="E586" s="7861" t="s">
        <v>2475</v>
      </c>
      <c r="F586" s="8098"/>
      <c r="G586" s="8098">
        <v>77390</v>
      </c>
      <c r="H586" s="8130"/>
      <c r="I586" s="8098"/>
      <c r="J586" s="8017"/>
      <c r="K586" s="8172">
        <f>K585-G586</f>
        <v>12404710</v>
      </c>
    </row>
    <row r="587" spans="1:11">
      <c r="A587" s="8120"/>
      <c r="B587" s="8095"/>
      <c r="C587" s="7829" t="s">
        <v>2471</v>
      </c>
      <c r="D587" s="8097" t="s">
        <v>2476</v>
      </c>
      <c r="E587" s="7844"/>
      <c r="F587" s="8099"/>
      <c r="G587" s="8099"/>
      <c r="H587" s="8018"/>
      <c r="I587" s="8099"/>
      <c r="J587" s="8017"/>
      <c r="K587" s="8172"/>
    </row>
    <row r="588" spans="1:11">
      <c r="A588" s="8154"/>
      <c r="B588" s="8095"/>
      <c r="C588" s="7835"/>
      <c r="D588" s="7836"/>
      <c r="E588" s="7837"/>
      <c r="F588" s="7838"/>
      <c r="G588" s="7838"/>
      <c r="H588" s="7839"/>
      <c r="I588" s="7838"/>
      <c r="J588" s="7849">
        <v>1500</v>
      </c>
      <c r="K588" s="8129">
        <f>K586+J588</f>
        <v>12406210</v>
      </c>
    </row>
    <row r="589" spans="1:11">
      <c r="A589" s="9755"/>
      <c r="B589" s="8094"/>
      <c r="C589" s="7925" t="s">
        <v>781</v>
      </c>
      <c r="D589" s="56" t="s">
        <v>2461</v>
      </c>
      <c r="E589" s="7903" t="s">
        <v>2491</v>
      </c>
      <c r="F589" s="8102"/>
      <c r="G589" s="8102">
        <v>39240</v>
      </c>
      <c r="H589" s="8126"/>
      <c r="I589" s="8126"/>
      <c r="J589" s="8017"/>
      <c r="K589" s="8107">
        <f>K588-G589</f>
        <v>12366970</v>
      </c>
    </row>
    <row r="590" spans="1:11">
      <c r="A590" s="9756"/>
      <c r="B590" s="8095"/>
      <c r="C590" s="193" t="s">
        <v>2459</v>
      </c>
      <c r="D590" s="8097" t="s">
        <v>1819</v>
      </c>
      <c r="E590" s="8095"/>
      <c r="F590" s="8103"/>
      <c r="G590" s="8103"/>
      <c r="H590" s="8127"/>
      <c r="I590" s="8127"/>
      <c r="J590" s="8017"/>
      <c r="K590" s="8108"/>
    </row>
    <row r="591" spans="1:11">
      <c r="A591" s="8123"/>
      <c r="B591" s="8125"/>
      <c r="C591" s="7835"/>
      <c r="D591" s="7836"/>
      <c r="E591" s="7837"/>
      <c r="F591" s="7838"/>
      <c r="G591" s="7838"/>
      <c r="H591" s="8155"/>
      <c r="I591" s="8155"/>
      <c r="J591" s="7849">
        <v>1500</v>
      </c>
      <c r="K591" s="8108">
        <f>K589+J591</f>
        <v>12368470</v>
      </c>
    </row>
    <row r="592" spans="1:11">
      <c r="A592" s="9755"/>
      <c r="B592" s="8094"/>
      <c r="C592" s="7925" t="s">
        <v>781</v>
      </c>
      <c r="D592" s="56" t="s">
        <v>2461</v>
      </c>
      <c r="E592" s="7903" t="s">
        <v>2491</v>
      </c>
      <c r="F592" s="8102"/>
      <c r="G592" s="8102">
        <v>10140</v>
      </c>
      <c r="H592" s="8126"/>
      <c r="I592" s="8126"/>
      <c r="J592" s="8017"/>
      <c r="K592" s="8107">
        <f>K591-G592</f>
        <v>12358330</v>
      </c>
    </row>
    <row r="593" spans="1:11">
      <c r="A593" s="9756"/>
      <c r="B593" s="8095"/>
      <c r="C593" s="193" t="s">
        <v>2460</v>
      </c>
      <c r="D593" s="8097" t="s">
        <v>1819</v>
      </c>
      <c r="E593" s="8095"/>
      <c r="F593" s="8103"/>
      <c r="G593" s="8103"/>
      <c r="H593" s="8127"/>
      <c r="I593" s="8127"/>
      <c r="J593" s="8017"/>
      <c r="K593" s="8108"/>
    </row>
    <row r="594" spans="1:11">
      <c r="A594" s="8123"/>
      <c r="B594" s="8125"/>
      <c r="C594" s="7835"/>
      <c r="D594" s="7836"/>
      <c r="E594" s="7837"/>
      <c r="F594" s="7838"/>
      <c r="G594" s="7838"/>
      <c r="H594" s="8155"/>
      <c r="I594" s="8155"/>
      <c r="J594" s="7849">
        <v>1500</v>
      </c>
      <c r="K594" s="8193">
        <f>K592+J594</f>
        <v>12359830</v>
      </c>
    </row>
    <row r="595" spans="1:11">
      <c r="A595" s="9755"/>
      <c r="B595" s="8094" t="s">
        <v>2578</v>
      </c>
      <c r="C595" s="7824" t="s">
        <v>1109</v>
      </c>
      <c r="D595" s="8096" t="s">
        <v>1049</v>
      </c>
      <c r="E595" s="8094" t="s">
        <v>126</v>
      </c>
      <c r="F595" s="8098"/>
      <c r="G595" s="8098">
        <v>502500</v>
      </c>
      <c r="H595" s="8098"/>
      <c r="I595" s="8098"/>
      <c r="J595" s="8104"/>
      <c r="K595" s="8107">
        <f>K594-G595</f>
        <v>11857330</v>
      </c>
    </row>
    <row r="596" spans="1:11">
      <c r="A596" s="9756"/>
      <c r="B596" s="8095"/>
      <c r="C596" s="7829" t="s">
        <v>1048</v>
      </c>
      <c r="D596" s="8097" t="s">
        <v>956</v>
      </c>
      <c r="E596" s="8095"/>
      <c r="F596" s="8099"/>
      <c r="G596" s="8099"/>
      <c r="H596" s="8099"/>
      <c r="I596" s="8099"/>
      <c r="J596" s="8105"/>
      <c r="K596" s="8108"/>
    </row>
    <row r="597" spans="1:11">
      <c r="A597" s="8123"/>
      <c r="B597" s="8094"/>
      <c r="C597" s="7835"/>
      <c r="D597" s="7836"/>
      <c r="E597" s="7837"/>
      <c r="F597" s="7838"/>
      <c r="G597" s="7838"/>
      <c r="H597" s="7839"/>
      <c r="I597" s="7838"/>
      <c r="J597" s="7849">
        <v>1800</v>
      </c>
      <c r="K597" s="8108">
        <f>K595+J597</f>
        <v>11859130</v>
      </c>
    </row>
    <row r="598" spans="1:11">
      <c r="A598" s="9755"/>
      <c r="B598" s="8094"/>
      <c r="C598" s="7897" t="s">
        <v>864</v>
      </c>
      <c r="D598" s="8096" t="s">
        <v>743</v>
      </c>
      <c r="E598" s="8094" t="s">
        <v>1177</v>
      </c>
      <c r="F598" s="8098"/>
      <c r="G598" s="8102">
        <v>102500</v>
      </c>
      <c r="H598" s="8098"/>
      <c r="I598" s="8098"/>
      <c r="J598" s="8104"/>
      <c r="K598" s="8107">
        <f>K597-G598</f>
        <v>11756630</v>
      </c>
    </row>
    <row r="599" spans="1:11">
      <c r="A599" s="9756"/>
      <c r="B599" s="8095"/>
      <c r="C599" s="7898" t="s">
        <v>1028</v>
      </c>
      <c r="D599" s="8097" t="s">
        <v>46</v>
      </c>
      <c r="E599" s="8095"/>
      <c r="F599" s="8099"/>
      <c r="G599" s="8103"/>
      <c r="H599" s="8099"/>
      <c r="I599" s="8099"/>
      <c r="J599" s="8105"/>
      <c r="K599" s="8108"/>
    </row>
    <row r="600" spans="1:11">
      <c r="A600" s="8123"/>
      <c r="B600" s="8125"/>
      <c r="C600" s="7835"/>
      <c r="D600" s="7836"/>
      <c r="E600" s="7837"/>
      <c r="F600" s="7838"/>
      <c r="G600" s="7838"/>
      <c r="H600" s="7839"/>
      <c r="I600" s="7838"/>
      <c r="J600" s="7870">
        <v>1800</v>
      </c>
      <c r="K600" s="8108">
        <f>K598+J600</f>
        <v>11758430</v>
      </c>
    </row>
    <row r="601" spans="1:11">
      <c r="A601" s="9755"/>
      <c r="B601" s="8094"/>
      <c r="C601" s="7824" t="s">
        <v>1710</v>
      </c>
      <c r="D601" s="8096" t="s">
        <v>2495</v>
      </c>
      <c r="E601" s="7861"/>
      <c r="F601" s="8098"/>
      <c r="G601" s="8102"/>
      <c r="H601" s="8098"/>
      <c r="I601" s="8098">
        <v>1438980</v>
      </c>
      <c r="J601" s="8104"/>
      <c r="K601" s="8107">
        <f>K600-I601</f>
        <v>10319450</v>
      </c>
    </row>
    <row r="602" spans="1:11">
      <c r="A602" s="9756"/>
      <c r="B602" s="7903"/>
      <c r="C602" s="7829" t="s">
        <v>2517</v>
      </c>
      <c r="D602" s="8097"/>
      <c r="E602" s="7844"/>
      <c r="F602" s="8099"/>
      <c r="G602" s="8103"/>
      <c r="H602" s="8099"/>
      <c r="I602" s="8099"/>
      <c r="J602" s="8105"/>
      <c r="K602" s="8108"/>
    </row>
    <row r="603" spans="1:11">
      <c r="A603" s="8123"/>
      <c r="B603" s="8125"/>
      <c r="C603" s="7835"/>
      <c r="D603" s="7836"/>
      <c r="E603" s="7837"/>
      <c r="F603" s="7838"/>
      <c r="G603" s="7838"/>
      <c r="H603" s="7839"/>
      <c r="I603" s="7838"/>
      <c r="J603" s="7870">
        <v>1500</v>
      </c>
      <c r="K603" s="8193">
        <f>K601+J603</f>
        <v>10320950</v>
      </c>
    </row>
    <row r="604" spans="1:11">
      <c r="A604" s="8120"/>
      <c r="B604" s="8094"/>
      <c r="C604" s="7824" t="s">
        <v>1710</v>
      </c>
      <c r="D604" s="8096" t="s">
        <v>2495</v>
      </c>
      <c r="E604" s="7861"/>
      <c r="F604" s="8098"/>
      <c r="G604" s="8102"/>
      <c r="H604" s="8098"/>
      <c r="I604" s="8098">
        <v>88140</v>
      </c>
      <c r="J604" s="8104"/>
      <c r="K604" s="8107">
        <f>K603-I604</f>
        <v>10232810</v>
      </c>
    </row>
    <row r="605" spans="1:11">
      <c r="A605" s="8120"/>
      <c r="B605" s="8095"/>
      <c r="C605" s="7829" t="s">
        <v>2519</v>
      </c>
      <c r="D605" s="8097"/>
      <c r="E605" s="7844"/>
      <c r="F605" s="8099"/>
      <c r="G605" s="8103"/>
      <c r="H605" s="8099"/>
      <c r="I605" s="8099"/>
      <c r="J605" s="8105"/>
      <c r="K605" s="8108"/>
    </row>
    <row r="606" spans="1:11">
      <c r="A606" s="57"/>
      <c r="B606" s="8125"/>
      <c r="C606" s="7835"/>
      <c r="D606" s="7836"/>
      <c r="E606" s="7837"/>
      <c r="F606" s="7838"/>
      <c r="G606" s="7838"/>
      <c r="H606" s="7839"/>
      <c r="I606" s="7838"/>
      <c r="J606" s="7870">
        <v>1500</v>
      </c>
      <c r="K606" s="8108">
        <f>K604+J606</f>
        <v>10234310</v>
      </c>
    </row>
    <row r="607" spans="1:11">
      <c r="A607" s="8120"/>
      <c r="B607" s="191"/>
      <c r="C607" s="7824" t="s">
        <v>1710</v>
      </c>
      <c r="D607" s="8096" t="s">
        <v>2495</v>
      </c>
      <c r="E607" s="7861"/>
      <c r="F607" s="8098"/>
      <c r="G607" s="8102"/>
      <c r="H607" s="8098"/>
      <c r="I607" s="8098">
        <v>88140</v>
      </c>
      <c r="J607" s="8104"/>
      <c r="K607" s="8194">
        <f>K606-I607</f>
        <v>10146170</v>
      </c>
    </row>
    <row r="608" spans="1:11">
      <c r="A608" s="8120"/>
      <c r="B608" s="193"/>
      <c r="C608" s="7829" t="s">
        <v>2520</v>
      </c>
      <c r="D608" s="8097"/>
      <c r="E608" s="7844"/>
      <c r="F608" s="8099"/>
      <c r="G608" s="8103"/>
      <c r="H608" s="8099"/>
      <c r="I608" s="8099"/>
      <c r="J608" s="8105"/>
      <c r="K608" s="8194"/>
    </row>
    <row r="609" spans="1:11">
      <c r="A609" s="57"/>
      <c r="B609" s="8195"/>
      <c r="C609" s="7835"/>
      <c r="D609" s="7836"/>
      <c r="E609" s="7837"/>
      <c r="F609" s="7838"/>
      <c r="G609" s="7838"/>
      <c r="H609" s="7839"/>
      <c r="I609" s="7838"/>
      <c r="J609" s="7870">
        <v>1500</v>
      </c>
      <c r="K609" s="8119">
        <f>K607+J609</f>
        <v>10147670</v>
      </c>
    </row>
    <row r="610" spans="1:11">
      <c r="A610" s="8120"/>
      <c r="B610" s="8094" t="s">
        <v>2579</v>
      </c>
      <c r="C610" s="7866" t="s">
        <v>997</v>
      </c>
      <c r="D610" s="8096" t="s">
        <v>1584</v>
      </c>
      <c r="E610" s="7841" t="s">
        <v>56</v>
      </c>
      <c r="F610" s="8098"/>
      <c r="G610" s="8098">
        <v>202500</v>
      </c>
      <c r="H610" s="8098"/>
      <c r="I610" s="8098"/>
      <c r="J610" s="8104"/>
      <c r="K610" s="8194">
        <f>K609-G610</f>
        <v>9945170</v>
      </c>
    </row>
    <row r="611" spans="1:11">
      <c r="A611" s="8120"/>
      <c r="B611" s="8095"/>
      <c r="C611" s="7829" t="s">
        <v>1583</v>
      </c>
      <c r="D611" s="8097" t="s">
        <v>1384</v>
      </c>
      <c r="E611" s="7844"/>
      <c r="F611" s="8099"/>
      <c r="G611" s="8099"/>
      <c r="H611" s="8099"/>
      <c r="I611" s="8099"/>
      <c r="J611" s="8105"/>
      <c r="K611" s="8194"/>
    </row>
    <row r="612" spans="1:11">
      <c r="A612" s="57"/>
      <c r="B612" s="8125"/>
      <c r="C612" s="7835"/>
      <c r="D612" s="7836"/>
      <c r="E612" s="7837"/>
      <c r="F612" s="7993"/>
      <c r="G612" s="7993"/>
      <c r="H612" s="7848"/>
      <c r="I612" s="7993"/>
      <c r="J612" s="7849">
        <v>1800</v>
      </c>
      <c r="K612" s="8119">
        <f>K610+J612</f>
        <v>9946970</v>
      </c>
    </row>
    <row r="613" spans="1:11">
      <c r="A613" s="8120"/>
      <c r="B613" s="8094" t="s">
        <v>2580</v>
      </c>
      <c r="C613" s="7824" t="s">
        <v>591</v>
      </c>
      <c r="D613" s="8096"/>
      <c r="E613" s="8066"/>
      <c r="F613" s="8098">
        <v>25000000</v>
      </c>
      <c r="G613" s="8102"/>
      <c r="H613" s="8016"/>
      <c r="I613" s="8098"/>
      <c r="J613" s="8017"/>
      <c r="K613" s="8194">
        <f>K612+F613</f>
        <v>34946970</v>
      </c>
    </row>
    <row r="614" spans="1:11">
      <c r="A614" s="8120"/>
      <c r="B614" s="8095"/>
      <c r="C614" s="7829"/>
      <c r="D614" s="7884"/>
      <c r="E614" s="8095"/>
      <c r="F614" s="8103"/>
      <c r="G614" s="8103"/>
      <c r="H614" s="8018"/>
      <c r="I614" s="8099"/>
      <c r="J614" s="8019"/>
      <c r="K614" s="8194"/>
    </row>
    <row r="615" spans="1:11">
      <c r="A615" s="57"/>
      <c r="B615" s="7903"/>
      <c r="C615" s="7835"/>
      <c r="D615" s="7836"/>
      <c r="E615" s="8020"/>
      <c r="F615" s="7839"/>
      <c r="G615" s="7839"/>
      <c r="H615" s="7839"/>
      <c r="I615" s="7839"/>
      <c r="J615" s="7870"/>
      <c r="K615" s="8119"/>
    </row>
    <row r="616" spans="1:11">
      <c r="A616" s="8120"/>
      <c r="B616" s="8094"/>
      <c r="C616" s="7824" t="s">
        <v>880</v>
      </c>
      <c r="D616" s="8096" t="s">
        <v>1312</v>
      </c>
      <c r="E616" s="8094" t="s">
        <v>1326</v>
      </c>
      <c r="F616" s="8098"/>
      <c r="G616" s="8102">
        <v>1002500</v>
      </c>
      <c r="H616" s="8016"/>
      <c r="I616" s="8098"/>
      <c r="J616" s="8017"/>
      <c r="K616" s="8194">
        <f>K613-G616</f>
        <v>33944470</v>
      </c>
    </row>
    <row r="617" spans="1:11">
      <c r="A617" s="8120"/>
      <c r="B617" s="8095"/>
      <c r="C617" s="7829" t="s">
        <v>1311</v>
      </c>
      <c r="D617" s="8097" t="s">
        <v>1313</v>
      </c>
      <c r="E617" s="8095"/>
      <c r="F617" s="8099"/>
      <c r="G617" s="8103"/>
      <c r="H617" s="8018"/>
      <c r="I617" s="8099"/>
      <c r="J617" s="8019"/>
      <c r="K617" s="8194"/>
    </row>
    <row r="618" spans="1:11">
      <c r="A618" s="57"/>
      <c r="B618" s="8125"/>
      <c r="C618" s="7835"/>
      <c r="D618" s="7836"/>
      <c r="E618" s="8020"/>
      <c r="F618" s="7839"/>
      <c r="G618" s="7839"/>
      <c r="H618" s="7839"/>
      <c r="I618" s="7839"/>
      <c r="J618" s="7870">
        <v>1800</v>
      </c>
      <c r="K618" s="8119">
        <f>K616+J618</f>
        <v>33946270</v>
      </c>
    </row>
    <row r="619" spans="1:11">
      <c r="A619" s="8120"/>
      <c r="B619" s="7903"/>
      <c r="C619" s="8092" t="s">
        <v>1278</v>
      </c>
      <c r="D619" s="8096" t="s">
        <v>1334</v>
      </c>
      <c r="E619" s="8094" t="s">
        <v>1348</v>
      </c>
      <c r="F619" s="8016"/>
      <c r="G619" s="8098">
        <v>305000</v>
      </c>
      <c r="H619" s="8016"/>
      <c r="I619" s="8098"/>
      <c r="J619" s="8130"/>
      <c r="K619" s="8194">
        <f>K618-G619</f>
        <v>33641270</v>
      </c>
    </row>
    <row r="620" spans="1:11">
      <c r="A620" s="8120"/>
      <c r="B620" s="7903"/>
      <c r="C620" s="8093" t="s">
        <v>1333</v>
      </c>
      <c r="D620" s="8097" t="s">
        <v>918</v>
      </c>
      <c r="E620" s="8095"/>
      <c r="F620" s="8130"/>
      <c r="G620" s="8099"/>
      <c r="H620" s="8130"/>
      <c r="I620" s="8099"/>
      <c r="J620" s="8130"/>
      <c r="K620" s="8194"/>
    </row>
    <row r="621" spans="1:11">
      <c r="A621" s="8154"/>
      <c r="B621" s="8125"/>
      <c r="C621" s="7834"/>
      <c r="D621" s="7836"/>
      <c r="E621" s="7837"/>
      <c r="F621" s="7848"/>
      <c r="G621" s="7848"/>
      <c r="H621" s="7848"/>
      <c r="I621" s="7848"/>
      <c r="J621" s="7849">
        <v>3600</v>
      </c>
      <c r="K621" s="8119">
        <f>K619+J621</f>
        <v>33644870</v>
      </c>
    </row>
    <row r="622" spans="1:11">
      <c r="A622" s="8120"/>
      <c r="B622" s="7903"/>
      <c r="C622" s="191" t="s">
        <v>815</v>
      </c>
      <c r="D622" s="7883" t="s">
        <v>1852</v>
      </c>
      <c r="E622" s="8094"/>
      <c r="F622" s="8098"/>
      <c r="G622" s="8098"/>
      <c r="H622" s="8164"/>
      <c r="I622" s="8098">
        <v>2823741</v>
      </c>
      <c r="J622" s="8104"/>
      <c r="K622" s="8194">
        <f>K621-I622</f>
        <v>30821129</v>
      </c>
    </row>
    <row r="623" spans="1:11">
      <c r="A623" s="8120"/>
      <c r="B623" s="8095"/>
      <c r="C623" s="7873" t="s">
        <v>1851</v>
      </c>
      <c r="D623" s="7884"/>
      <c r="E623" s="8095"/>
      <c r="F623" s="8099"/>
      <c r="G623" s="8099"/>
      <c r="H623" s="8166"/>
      <c r="I623" s="8099"/>
      <c r="J623" s="8105"/>
      <c r="K623" s="8194"/>
    </row>
    <row r="624" spans="1:11">
      <c r="A624" s="57"/>
      <c r="B624" s="7903"/>
      <c r="C624" s="7835"/>
      <c r="D624" s="7859"/>
      <c r="E624" s="7847"/>
      <c r="F624" s="7838"/>
      <c r="G624" s="7838"/>
      <c r="H624" s="7839"/>
      <c r="I624" s="7838"/>
      <c r="J624" s="7870">
        <v>1800</v>
      </c>
      <c r="K624" s="8119">
        <f>K622+J624</f>
        <v>30822929</v>
      </c>
    </row>
    <row r="625" spans="1:11">
      <c r="A625" s="8120"/>
      <c r="B625" s="8094"/>
      <c r="C625" s="191" t="s">
        <v>815</v>
      </c>
      <c r="D625" s="7883" t="s">
        <v>1852</v>
      </c>
      <c r="E625" s="8094"/>
      <c r="F625" s="8098"/>
      <c r="G625" s="8098"/>
      <c r="H625" s="8164"/>
      <c r="I625" s="8098">
        <v>997586</v>
      </c>
      <c r="J625" s="8104"/>
      <c r="K625" s="8194">
        <f>K624-I625</f>
        <v>29825343</v>
      </c>
    </row>
    <row r="626" spans="1:11">
      <c r="A626" s="8120"/>
      <c r="B626" s="8095"/>
      <c r="C626" s="7873" t="s">
        <v>1854</v>
      </c>
      <c r="D626" s="7884"/>
      <c r="E626" s="8095"/>
      <c r="F626" s="8099"/>
      <c r="G626" s="8099"/>
      <c r="H626" s="8166"/>
      <c r="I626" s="8099"/>
      <c r="J626" s="8105"/>
      <c r="K626" s="8194"/>
    </row>
    <row r="627" spans="1:11">
      <c r="A627" s="57"/>
      <c r="B627" s="8125"/>
      <c r="C627" s="7835"/>
      <c r="D627" s="7859"/>
      <c r="E627" s="7847"/>
      <c r="F627" s="7838"/>
      <c r="G627" s="7838"/>
      <c r="H627" s="7839"/>
      <c r="I627" s="7838"/>
      <c r="J627" s="7870">
        <v>1800</v>
      </c>
      <c r="K627" s="8119">
        <f>K625+J627</f>
        <v>29827143</v>
      </c>
    </row>
    <row r="628" spans="1:11">
      <c r="A628" s="8120"/>
      <c r="B628" s="7903"/>
      <c r="C628" s="191" t="s">
        <v>815</v>
      </c>
      <c r="D628" s="7883" t="s">
        <v>1852</v>
      </c>
      <c r="E628" s="8094"/>
      <c r="F628" s="8098"/>
      <c r="G628" s="8098"/>
      <c r="H628" s="8164"/>
      <c r="I628" s="8098">
        <v>5183626</v>
      </c>
      <c r="J628" s="8104"/>
      <c r="K628" s="8194">
        <f>K627-I628</f>
        <v>24643517</v>
      </c>
    </row>
    <row r="629" spans="1:11">
      <c r="A629" s="8120"/>
      <c r="B629" s="7903"/>
      <c r="C629" s="7873" t="s">
        <v>1855</v>
      </c>
      <c r="D629" s="7884"/>
      <c r="E629" s="8095"/>
      <c r="F629" s="8099"/>
      <c r="G629" s="8099"/>
      <c r="H629" s="8166"/>
      <c r="I629" s="8099"/>
      <c r="J629" s="8105"/>
      <c r="K629" s="8194"/>
    </row>
    <row r="630" spans="1:11">
      <c r="A630" s="57"/>
      <c r="B630" s="8125"/>
      <c r="C630" s="7835"/>
      <c r="D630" s="7859"/>
      <c r="E630" s="7847"/>
      <c r="F630" s="7838"/>
      <c r="G630" s="7838"/>
      <c r="H630" s="7839"/>
      <c r="I630" s="7838"/>
      <c r="J630" s="7870">
        <v>1800</v>
      </c>
      <c r="K630" s="8119">
        <f>K628+J630</f>
        <v>24645317</v>
      </c>
    </row>
    <row r="631" spans="1:11">
      <c r="A631" s="8120"/>
      <c r="B631" s="7903"/>
      <c r="C631" s="191" t="s">
        <v>815</v>
      </c>
      <c r="D631" s="7883" t="s">
        <v>1852</v>
      </c>
      <c r="E631" s="8094"/>
      <c r="F631" s="8098"/>
      <c r="G631" s="8098"/>
      <c r="H631" s="8164"/>
      <c r="I631" s="8098">
        <v>284400</v>
      </c>
      <c r="J631" s="8104"/>
      <c r="K631" s="8196">
        <f>K630-I631</f>
        <v>24360917</v>
      </c>
    </row>
    <row r="632" spans="1:11">
      <c r="A632" s="8120"/>
      <c r="B632" s="7903"/>
      <c r="C632" s="7873" t="s">
        <v>1856</v>
      </c>
      <c r="D632" s="7884"/>
      <c r="E632" s="8095"/>
      <c r="F632" s="8099"/>
      <c r="G632" s="8099"/>
      <c r="H632" s="8166"/>
      <c r="I632" s="8099"/>
      <c r="J632" s="8105"/>
      <c r="K632" s="8194"/>
    </row>
    <row r="633" spans="1:11">
      <c r="A633" s="57"/>
      <c r="B633" s="8125"/>
      <c r="C633" s="7835"/>
      <c r="D633" s="7859"/>
      <c r="E633" s="7847"/>
      <c r="F633" s="7838"/>
      <c r="G633" s="7838"/>
      <c r="H633" s="7839"/>
      <c r="I633" s="7838"/>
      <c r="J633" s="7870">
        <v>1800</v>
      </c>
      <c r="K633" s="8119">
        <f>K631+J633</f>
        <v>24362717</v>
      </c>
    </row>
    <row r="634" spans="1:11">
      <c r="A634" s="8120"/>
      <c r="B634" s="8094"/>
      <c r="C634" s="191" t="s">
        <v>815</v>
      </c>
      <c r="D634" s="7883" t="s">
        <v>1852</v>
      </c>
      <c r="E634" s="8094"/>
      <c r="F634" s="8098"/>
      <c r="G634" s="8098"/>
      <c r="H634" s="8164"/>
      <c r="I634" s="8098">
        <v>700810</v>
      </c>
      <c r="J634" s="8104"/>
      <c r="K634" s="8194">
        <f>K633-I634</f>
        <v>23661907</v>
      </c>
    </row>
    <row r="635" spans="1:11">
      <c r="A635" s="8120"/>
      <c r="B635" s="8094"/>
      <c r="C635" s="7873" t="s">
        <v>1857</v>
      </c>
      <c r="D635" s="7884"/>
      <c r="E635" s="8095"/>
      <c r="F635" s="8099"/>
      <c r="G635" s="8099"/>
      <c r="H635" s="8166"/>
      <c r="I635" s="8099"/>
      <c r="J635" s="8105"/>
      <c r="K635" s="8194"/>
    </row>
    <row r="636" spans="1:11">
      <c r="A636" s="57"/>
      <c r="B636" s="8094"/>
      <c r="C636" s="7835"/>
      <c r="D636" s="7859"/>
      <c r="E636" s="7847"/>
      <c r="F636" s="7838"/>
      <c r="G636" s="7838"/>
      <c r="H636" s="7839"/>
      <c r="I636" s="7838"/>
      <c r="J636" s="7870">
        <v>1800</v>
      </c>
      <c r="K636" s="8119">
        <f>K634+J636</f>
        <v>23663707</v>
      </c>
    </row>
    <row r="637" spans="1:11">
      <c r="A637" s="8120"/>
      <c r="B637" s="8094"/>
      <c r="C637" s="191" t="s">
        <v>815</v>
      </c>
      <c r="D637" s="7883" t="s">
        <v>1852</v>
      </c>
      <c r="E637" s="8094"/>
      <c r="F637" s="8098"/>
      <c r="G637" s="8098"/>
      <c r="H637" s="8164"/>
      <c r="I637" s="8098">
        <v>2042151</v>
      </c>
      <c r="J637" s="8104"/>
      <c r="K637" s="8194">
        <f>K636-I637</f>
        <v>21621556</v>
      </c>
    </row>
    <row r="638" spans="1:11">
      <c r="A638" s="8120"/>
      <c r="B638" s="8095"/>
      <c r="C638" s="7873" t="s">
        <v>1853</v>
      </c>
      <c r="D638" s="7884"/>
      <c r="E638" s="8095"/>
      <c r="F638" s="8099"/>
      <c r="G638" s="8099"/>
      <c r="H638" s="8166"/>
      <c r="I638" s="8099"/>
      <c r="J638" s="8105"/>
      <c r="K638" s="8194"/>
    </row>
    <row r="639" spans="1:11">
      <c r="A639" s="57"/>
      <c r="B639" s="7903"/>
      <c r="C639" s="7835"/>
      <c r="D639" s="7859"/>
      <c r="E639" s="7847"/>
      <c r="F639" s="7838"/>
      <c r="G639" s="7838"/>
      <c r="H639" s="7839"/>
      <c r="I639" s="7838"/>
      <c r="J639" s="7870">
        <v>1800</v>
      </c>
      <c r="K639" s="8119">
        <f>K637+J639</f>
        <v>21623356</v>
      </c>
    </row>
    <row r="640" spans="1:11">
      <c r="A640" s="8120"/>
      <c r="B640" s="8094"/>
      <c r="C640" s="7824" t="s">
        <v>869</v>
      </c>
      <c r="D640" s="8096" t="s">
        <v>1845</v>
      </c>
      <c r="E640" s="7861"/>
      <c r="F640" s="8098"/>
      <c r="G640" s="8098"/>
      <c r="H640" s="8130"/>
      <c r="I640" s="8098">
        <v>33468</v>
      </c>
      <c r="J640" s="8017"/>
      <c r="K640" s="8194">
        <f>K639-I640</f>
        <v>21589888</v>
      </c>
    </row>
    <row r="641" spans="1:11">
      <c r="A641" s="8120"/>
      <c r="B641" s="8095"/>
      <c r="C641" s="7829" t="s">
        <v>1840</v>
      </c>
      <c r="D641" s="8097"/>
      <c r="E641" s="7844"/>
      <c r="F641" s="8099"/>
      <c r="G641" s="8099"/>
      <c r="H641" s="8018"/>
      <c r="I641" s="8099"/>
      <c r="J641" s="8019"/>
      <c r="K641" s="8194"/>
    </row>
    <row r="642" spans="1:11">
      <c r="A642" s="57"/>
      <c r="B642" s="7903"/>
      <c r="C642" s="7835"/>
      <c r="D642" s="7836"/>
      <c r="E642" s="7837"/>
      <c r="F642" s="7838"/>
      <c r="G642" s="7838"/>
      <c r="H642" s="7839"/>
      <c r="I642" s="7838"/>
      <c r="J642" s="7849">
        <v>1650</v>
      </c>
      <c r="K642" s="8119">
        <f>K640+J642</f>
        <v>21591538</v>
      </c>
    </row>
    <row r="643" spans="1:11">
      <c r="A643" s="8120"/>
      <c r="B643" s="8094"/>
      <c r="C643" s="7824" t="s">
        <v>869</v>
      </c>
      <c r="D643" s="8096" t="s">
        <v>1845</v>
      </c>
      <c r="E643" s="7861"/>
      <c r="F643" s="8098"/>
      <c r="G643" s="8098"/>
      <c r="H643" s="8130"/>
      <c r="I643" s="8098">
        <v>90109</v>
      </c>
      <c r="J643" s="8017"/>
      <c r="K643" s="8194">
        <f>K642-I643</f>
        <v>21501429</v>
      </c>
    </row>
    <row r="644" spans="1:11">
      <c r="A644" s="8120"/>
      <c r="B644" s="8095"/>
      <c r="C644" s="7829" t="s">
        <v>2311</v>
      </c>
      <c r="D644" s="8097"/>
      <c r="E644" s="7844"/>
      <c r="F644" s="8099"/>
      <c r="G644" s="8099"/>
      <c r="H644" s="8018"/>
      <c r="I644" s="8099"/>
      <c r="J644" s="8019"/>
      <c r="K644" s="8194"/>
    </row>
    <row r="645" spans="1:11">
      <c r="A645" s="8154"/>
      <c r="B645" s="8125"/>
      <c r="C645" s="7835"/>
      <c r="D645" s="7836"/>
      <c r="E645" s="7837"/>
      <c r="F645" s="7838"/>
      <c r="G645" s="7838"/>
      <c r="H645" s="7839"/>
      <c r="I645" s="7838"/>
      <c r="J645" s="7849">
        <v>1650</v>
      </c>
      <c r="K645" s="8119">
        <f>K643+J645</f>
        <v>21503079</v>
      </c>
    </row>
    <row r="646" spans="1:11">
      <c r="A646" s="8120"/>
      <c r="B646" s="7903"/>
      <c r="C646" s="7824" t="s">
        <v>869</v>
      </c>
      <c r="D646" s="8096" t="s">
        <v>1845</v>
      </c>
      <c r="E646" s="7861"/>
      <c r="F646" s="8098"/>
      <c r="G646" s="8098"/>
      <c r="H646" s="8130"/>
      <c r="I646" s="8098">
        <v>58358</v>
      </c>
      <c r="J646" s="8017"/>
      <c r="K646" s="8194">
        <f>K645-I646</f>
        <v>21444721</v>
      </c>
    </row>
    <row r="647" spans="1:11">
      <c r="A647" s="8120"/>
      <c r="B647" s="7903"/>
      <c r="C647" s="7829" t="s">
        <v>1872</v>
      </c>
      <c r="D647" s="8097"/>
      <c r="E647" s="7844"/>
      <c r="F647" s="8099"/>
      <c r="G647" s="8099"/>
      <c r="H647" s="8018"/>
      <c r="I647" s="8099"/>
      <c r="J647" s="8019"/>
      <c r="K647" s="8194"/>
    </row>
    <row r="648" spans="1:11">
      <c r="A648" s="8154"/>
      <c r="B648" s="8125"/>
      <c r="C648" s="7835"/>
      <c r="D648" s="7836"/>
      <c r="E648" s="7837"/>
      <c r="F648" s="7838"/>
      <c r="G648" s="7838"/>
      <c r="H648" s="7839"/>
      <c r="I648" s="7838"/>
      <c r="J648" s="7849">
        <v>1650</v>
      </c>
      <c r="K648" s="8119">
        <f>K646+J648</f>
        <v>21446371</v>
      </c>
    </row>
    <row r="649" spans="1:11">
      <c r="A649" s="8120"/>
      <c r="B649" s="7903"/>
      <c r="C649" s="7824" t="s">
        <v>781</v>
      </c>
      <c r="D649" s="7883" t="s">
        <v>2445</v>
      </c>
      <c r="E649" s="8094"/>
      <c r="F649" s="9742"/>
      <c r="G649" s="9742"/>
      <c r="H649" s="9742"/>
      <c r="I649" s="9742">
        <v>30140</v>
      </c>
      <c r="J649" s="8104"/>
      <c r="K649" s="8194">
        <f>K648-I649</f>
        <v>21416231</v>
      </c>
    </row>
    <row r="650" spans="1:11">
      <c r="A650" s="8120"/>
      <c r="B650" s="7903"/>
      <c r="C650" s="7829" t="s">
        <v>2443</v>
      </c>
      <c r="D650" s="7884"/>
      <c r="E650" s="8095"/>
      <c r="F650" s="9743"/>
      <c r="G650" s="9743"/>
      <c r="H650" s="9743"/>
      <c r="I650" s="9743"/>
      <c r="J650" s="8105"/>
      <c r="K650" s="8194"/>
    </row>
    <row r="651" spans="1:11">
      <c r="A651" s="8154"/>
      <c r="B651" s="8125"/>
      <c r="C651" s="7835"/>
      <c r="D651" s="7836"/>
      <c r="E651" s="7837"/>
      <c r="F651" s="7838"/>
      <c r="G651" s="7838"/>
      <c r="H651" s="7839"/>
      <c r="I651" s="7838"/>
      <c r="J651" s="7870">
        <v>1500</v>
      </c>
      <c r="K651" s="8119">
        <f>K649+J651</f>
        <v>21417731</v>
      </c>
    </row>
    <row r="652" spans="1:11">
      <c r="A652" s="8120"/>
      <c r="B652" s="7903"/>
      <c r="C652" s="7824" t="s">
        <v>781</v>
      </c>
      <c r="D652" s="7883" t="s">
        <v>2445</v>
      </c>
      <c r="E652" s="8094"/>
      <c r="F652" s="9742"/>
      <c r="G652" s="9742"/>
      <c r="H652" s="9742"/>
      <c r="I652" s="9742">
        <v>37340</v>
      </c>
      <c r="J652" s="8104"/>
      <c r="K652" s="8194">
        <f>K651-I652</f>
        <v>21380391</v>
      </c>
    </row>
    <row r="653" spans="1:11">
      <c r="A653" s="8120"/>
      <c r="B653" s="7903"/>
      <c r="C653" s="7829" t="s">
        <v>2444</v>
      </c>
      <c r="D653" s="7884"/>
      <c r="E653" s="8095"/>
      <c r="F653" s="9743"/>
      <c r="G653" s="9743"/>
      <c r="H653" s="9743"/>
      <c r="I653" s="9743"/>
      <c r="J653" s="8105"/>
      <c r="K653" s="8194"/>
    </row>
    <row r="654" spans="1:11">
      <c r="A654" s="8154"/>
      <c r="B654" s="8125"/>
      <c r="C654" s="7835"/>
      <c r="D654" s="7836"/>
      <c r="E654" s="7837"/>
      <c r="F654" s="7838"/>
      <c r="G654" s="7838"/>
      <c r="H654" s="7839"/>
      <c r="I654" s="7838"/>
      <c r="J654" s="7870">
        <v>1500</v>
      </c>
      <c r="K654" s="8119">
        <f>K652+J654</f>
        <v>21381891</v>
      </c>
    </row>
    <row r="655" spans="1:11">
      <c r="A655" s="8120"/>
      <c r="B655" s="7903"/>
      <c r="C655" s="7824" t="s">
        <v>781</v>
      </c>
      <c r="D655" s="7883" t="s">
        <v>1859</v>
      </c>
      <c r="E655" s="8094"/>
      <c r="F655" s="9742"/>
      <c r="G655" s="9742"/>
      <c r="H655" s="9742"/>
      <c r="I655" s="9742">
        <v>103140</v>
      </c>
      <c r="J655" s="8104"/>
      <c r="K655" s="8194">
        <f>K654-I655</f>
        <v>21278751</v>
      </c>
    </row>
    <row r="656" spans="1:11">
      <c r="A656" s="8120"/>
      <c r="B656" s="7903"/>
      <c r="C656" s="7829" t="s">
        <v>1208</v>
      </c>
      <c r="D656" s="7884" t="s">
        <v>814</v>
      </c>
      <c r="E656" s="8095"/>
      <c r="F656" s="9743"/>
      <c r="G656" s="9743"/>
      <c r="H656" s="9743"/>
      <c r="I656" s="9743"/>
      <c r="J656" s="8105"/>
      <c r="K656" s="8194"/>
    </row>
    <row r="657" spans="1:11">
      <c r="A657" s="8154"/>
      <c r="B657" s="8125"/>
      <c r="C657" s="7835"/>
      <c r="D657" s="7836"/>
      <c r="E657" s="7837"/>
      <c r="F657" s="7838"/>
      <c r="G657" s="7838"/>
      <c r="H657" s="7839"/>
      <c r="I657" s="7838"/>
      <c r="J657" s="7870">
        <v>1500</v>
      </c>
      <c r="K657" s="8119">
        <f>K655+J657</f>
        <v>21280251</v>
      </c>
    </row>
    <row r="658" spans="1:11">
      <c r="A658" s="8120"/>
      <c r="B658" s="7903" t="s">
        <v>2581</v>
      </c>
      <c r="C658" s="191" t="s">
        <v>815</v>
      </c>
      <c r="D658" s="8096" t="s">
        <v>848</v>
      </c>
      <c r="E658" s="8094" t="s">
        <v>52</v>
      </c>
      <c r="F658" s="8197"/>
      <c r="G658" s="8197">
        <v>482483</v>
      </c>
      <c r="H658" s="8130"/>
      <c r="I658" s="8098"/>
      <c r="J658" s="8017"/>
      <c r="K658" s="8194">
        <f>K657-G658</f>
        <v>20797768</v>
      </c>
    </row>
    <row r="659" spans="1:11">
      <c r="A659" s="8120"/>
      <c r="B659" s="7903"/>
      <c r="C659" s="193" t="s">
        <v>847</v>
      </c>
      <c r="D659" s="8097" t="s">
        <v>51</v>
      </c>
      <c r="E659" s="8095"/>
      <c r="F659" s="8198"/>
      <c r="G659" s="8198"/>
      <c r="H659" s="8018"/>
      <c r="I659" s="8099"/>
      <c r="J659" s="8019"/>
      <c r="K659" s="8194"/>
    </row>
    <row r="660" spans="1:11">
      <c r="A660" s="8154"/>
      <c r="B660" s="8125"/>
      <c r="C660" s="7835"/>
      <c r="D660" s="8199"/>
      <c r="E660" s="7837"/>
      <c r="F660" s="7848"/>
      <c r="G660" s="7848"/>
      <c r="H660" s="7848"/>
      <c r="I660" s="7848"/>
      <c r="J660" s="7849">
        <v>1800</v>
      </c>
      <c r="K660" s="8119">
        <f>K658+J660</f>
        <v>20799568</v>
      </c>
    </row>
    <row r="661" spans="1:11">
      <c r="A661" s="8120"/>
      <c r="B661" s="7903"/>
      <c r="C661" s="7866" t="s">
        <v>2551</v>
      </c>
      <c r="D661" s="56" t="s">
        <v>1745</v>
      </c>
      <c r="E661" s="7841" t="s">
        <v>1746</v>
      </c>
      <c r="F661" s="8098"/>
      <c r="G661" s="8098">
        <v>1002500</v>
      </c>
      <c r="H661" s="8130"/>
      <c r="I661" s="9742"/>
      <c r="J661" s="8017"/>
      <c r="K661" s="8194">
        <f>K660-G661</f>
        <v>19797068</v>
      </c>
    </row>
    <row r="662" spans="1:11">
      <c r="A662" s="8120"/>
      <c r="B662" s="7903"/>
      <c r="C662" s="7868" t="s">
        <v>1501</v>
      </c>
      <c r="D662" s="8097" t="s">
        <v>38</v>
      </c>
      <c r="E662" s="8095"/>
      <c r="F662" s="8099"/>
      <c r="G662" s="8099"/>
      <c r="H662" s="8018"/>
      <c r="I662" s="9743"/>
      <c r="J662" s="8019"/>
      <c r="K662" s="8194"/>
    </row>
    <row r="663" spans="1:11">
      <c r="A663" s="57"/>
      <c r="B663" s="8125"/>
      <c r="C663" s="7835"/>
      <c r="D663" s="7836"/>
      <c r="E663" s="7837"/>
      <c r="F663" s="7838"/>
      <c r="G663" s="7838"/>
      <c r="H663" s="7839"/>
      <c r="I663" s="7838"/>
      <c r="J663" s="7870">
        <v>1800</v>
      </c>
      <c r="K663" s="8119">
        <f>K661+J663</f>
        <v>19798868</v>
      </c>
    </row>
    <row r="664" spans="1:11">
      <c r="A664" s="8120"/>
      <c r="B664" s="7903"/>
      <c r="C664" s="7824" t="s">
        <v>1109</v>
      </c>
      <c r="D664" s="8096" t="s">
        <v>1112</v>
      </c>
      <c r="E664" s="7841" t="s">
        <v>1114</v>
      </c>
      <c r="F664" s="8098"/>
      <c r="G664" s="8098">
        <v>502500</v>
      </c>
      <c r="H664" s="8130"/>
      <c r="I664" s="8126"/>
      <c r="J664" s="8017"/>
      <c r="K664" s="8194">
        <f>K663-G664</f>
        <v>19296368</v>
      </c>
    </row>
    <row r="665" spans="1:11">
      <c r="A665" s="8120"/>
      <c r="B665" s="7903"/>
      <c r="C665" s="7829" t="s">
        <v>1111</v>
      </c>
      <c r="D665" s="8097" t="s">
        <v>1113</v>
      </c>
      <c r="E665" s="7844"/>
      <c r="F665" s="8099"/>
      <c r="G665" s="8099"/>
      <c r="H665" s="8018"/>
      <c r="I665" s="8127"/>
      <c r="J665" s="8017"/>
      <c r="K665" s="8194"/>
    </row>
    <row r="666" spans="1:11">
      <c r="A666" s="57"/>
      <c r="B666" s="8125"/>
      <c r="C666" s="7835"/>
      <c r="D666" s="7836"/>
      <c r="E666" s="7837"/>
      <c r="F666" s="7993"/>
      <c r="G666" s="7993"/>
      <c r="H666" s="7848"/>
      <c r="I666" s="8200"/>
      <c r="J666" s="7849">
        <v>1800</v>
      </c>
      <c r="K666" s="8119">
        <f>K664+J666</f>
        <v>19298168</v>
      </c>
    </row>
    <row r="667" spans="1:11">
      <c r="A667" s="8120"/>
      <c r="B667" s="7903" t="s">
        <v>2582</v>
      </c>
      <c r="C667" s="191" t="s">
        <v>2037</v>
      </c>
      <c r="D667" s="8096" t="s">
        <v>1532</v>
      </c>
      <c r="E667" s="7853" t="s">
        <v>1233</v>
      </c>
      <c r="F667" s="8098"/>
      <c r="G667" s="8098">
        <v>807500</v>
      </c>
      <c r="H667" s="8098"/>
      <c r="I667" s="8098"/>
      <c r="J667" s="8104"/>
      <c r="K667" s="8194">
        <f>K666-G667</f>
        <v>18490668</v>
      </c>
    </row>
    <row r="668" spans="1:11">
      <c r="A668" s="8120"/>
      <c r="B668" s="7903"/>
      <c r="C668" s="193" t="s">
        <v>1172</v>
      </c>
      <c r="D668" s="8097" t="s">
        <v>1570</v>
      </c>
      <c r="E668" s="7844"/>
      <c r="F668" s="8099"/>
      <c r="G668" s="8099"/>
      <c r="H668" s="8099"/>
      <c r="I668" s="8099"/>
      <c r="J668" s="8105"/>
      <c r="K668" s="8194"/>
    </row>
    <row r="669" spans="1:11">
      <c r="A669" s="57"/>
      <c r="B669" s="8125"/>
      <c r="C669" s="7835"/>
      <c r="D669" s="7836"/>
      <c r="E669" s="7837"/>
      <c r="F669" s="8160"/>
      <c r="G669" s="7993"/>
      <c r="H669" s="7848"/>
      <c r="I669" s="7993"/>
      <c r="J669" s="7849">
        <v>5400</v>
      </c>
      <c r="K669" s="8119">
        <f>K667+J669</f>
        <v>18496068</v>
      </c>
    </row>
    <row r="670" spans="1:11">
      <c r="A670" s="8120"/>
      <c r="B670" s="7903" t="s">
        <v>2583</v>
      </c>
      <c r="C670" s="7851" t="s">
        <v>1109</v>
      </c>
      <c r="D670" s="8096" t="s">
        <v>1831</v>
      </c>
      <c r="E670" s="7867" t="s">
        <v>717</v>
      </c>
      <c r="F670" s="8098"/>
      <c r="G670" s="8098">
        <v>502500</v>
      </c>
      <c r="H670" s="8098"/>
      <c r="I670" s="8098"/>
      <c r="J670" s="8104"/>
      <c r="K670" s="8194">
        <f>K669-G670</f>
        <v>17993568</v>
      </c>
    </row>
    <row r="671" spans="1:11">
      <c r="A671" s="8120"/>
      <c r="B671" s="7903"/>
      <c r="C671" s="193" t="s">
        <v>1179</v>
      </c>
      <c r="D671" s="8097" t="s">
        <v>250</v>
      </c>
      <c r="E671" s="7869"/>
      <c r="F671" s="8099"/>
      <c r="G671" s="8099"/>
      <c r="H671" s="8099"/>
      <c r="I671" s="8099"/>
      <c r="J671" s="8105"/>
      <c r="K671" s="8194"/>
    </row>
    <row r="672" spans="1:11">
      <c r="A672" s="57"/>
      <c r="B672" s="8125"/>
      <c r="C672" s="7834"/>
      <c r="D672" s="7836"/>
      <c r="E672" s="7837"/>
      <c r="F672" s="7838"/>
      <c r="G672" s="7838"/>
      <c r="H672" s="7839"/>
      <c r="I672" s="7838"/>
      <c r="J672" s="7870">
        <v>1800</v>
      </c>
      <c r="K672" s="8119">
        <f>K670+J672</f>
        <v>17995368</v>
      </c>
    </row>
    <row r="673" spans="1:11">
      <c r="A673" s="8120"/>
      <c r="B673" s="7903"/>
      <c r="C673" s="7851" t="s">
        <v>952</v>
      </c>
      <c r="D673" s="8096" t="s">
        <v>1862</v>
      </c>
      <c r="E673" s="8066" t="s">
        <v>1863</v>
      </c>
      <c r="F673" s="8098"/>
      <c r="G673" s="8102">
        <v>52500</v>
      </c>
      <c r="H673" s="8098"/>
      <c r="I673" s="8098"/>
      <c r="J673" s="8104"/>
      <c r="K673" s="8194">
        <f>K672-G673</f>
        <v>17942868</v>
      </c>
    </row>
    <row r="674" spans="1:11">
      <c r="A674" s="8120"/>
      <c r="B674" s="7903"/>
      <c r="C674" s="7829" t="s">
        <v>1861</v>
      </c>
      <c r="D674" s="8097" t="s">
        <v>1819</v>
      </c>
      <c r="E674" s="8067"/>
      <c r="F674" s="8099"/>
      <c r="G674" s="8103"/>
      <c r="H674" s="8099"/>
      <c r="I674" s="8099"/>
      <c r="J674" s="8105"/>
      <c r="K674" s="8194"/>
    </row>
    <row r="675" spans="1:11">
      <c r="A675" s="57"/>
      <c r="B675" s="8125"/>
      <c r="C675" s="7835"/>
      <c r="D675" s="7836"/>
      <c r="E675" s="7837"/>
      <c r="F675" s="7838"/>
      <c r="G675" s="7838"/>
      <c r="H675" s="7839"/>
      <c r="I675" s="7838"/>
      <c r="J675" s="7870">
        <v>1800</v>
      </c>
      <c r="K675" s="8119">
        <f>K673+J675</f>
        <v>17944668</v>
      </c>
    </row>
    <row r="676" spans="1:11">
      <c r="A676" s="8120"/>
      <c r="B676" s="7903"/>
      <c r="C676" s="7824" t="s">
        <v>1109</v>
      </c>
      <c r="D676" s="8096" t="s">
        <v>278</v>
      </c>
      <c r="E676" s="7841" t="s">
        <v>279</v>
      </c>
      <c r="F676" s="8098"/>
      <c r="G676" s="8098">
        <v>502500</v>
      </c>
      <c r="H676" s="8098"/>
      <c r="I676" s="8098"/>
      <c r="J676" s="8104"/>
      <c r="K676" s="8194">
        <f>K675-G676</f>
        <v>17442168</v>
      </c>
    </row>
    <row r="677" spans="1:11">
      <c r="A677" s="8120"/>
      <c r="B677" s="7903"/>
      <c r="C677" s="7851" t="s">
        <v>1527</v>
      </c>
      <c r="D677" s="56" t="s">
        <v>38</v>
      </c>
      <c r="E677" s="7841"/>
      <c r="F677" s="7904"/>
      <c r="G677" s="7904"/>
      <c r="H677" s="7904"/>
      <c r="I677" s="7904"/>
      <c r="J677" s="8189"/>
      <c r="K677" s="8194"/>
    </row>
    <row r="678" spans="1:11">
      <c r="A678" s="57"/>
      <c r="B678" s="8125"/>
      <c r="C678" s="7835"/>
      <c r="D678" s="7836"/>
      <c r="E678" s="7992"/>
      <c r="F678" s="7993"/>
      <c r="G678" s="7993"/>
      <c r="H678" s="7848"/>
      <c r="I678" s="7993"/>
      <c r="J678" s="7849">
        <v>1800</v>
      </c>
      <c r="K678" s="8119">
        <f>K676+J678</f>
        <v>17443968</v>
      </c>
    </row>
    <row r="679" spans="1:11">
      <c r="A679" s="8120"/>
      <c r="B679" s="7903" t="s">
        <v>2584</v>
      </c>
      <c r="C679" s="7866" t="s">
        <v>1109</v>
      </c>
      <c r="D679" s="8096" t="s">
        <v>1584</v>
      </c>
      <c r="E679" s="7841" t="s">
        <v>56</v>
      </c>
      <c r="F679" s="8098"/>
      <c r="G679" s="8098">
        <v>502500</v>
      </c>
      <c r="H679" s="8098"/>
      <c r="I679" s="8098"/>
      <c r="J679" s="8104"/>
      <c r="K679" s="8194">
        <f>K678-G679</f>
        <v>16941468</v>
      </c>
    </row>
    <row r="680" spans="1:11">
      <c r="A680" s="8120"/>
      <c r="B680" s="7903"/>
      <c r="C680" s="7829" t="s">
        <v>1583</v>
      </c>
      <c r="D680" s="8097" t="s">
        <v>1384</v>
      </c>
      <c r="E680" s="7844"/>
      <c r="F680" s="8099"/>
      <c r="G680" s="8099"/>
      <c r="H680" s="8099"/>
      <c r="I680" s="8099"/>
      <c r="J680" s="8105"/>
      <c r="K680" s="8194"/>
    </row>
    <row r="681" spans="1:11">
      <c r="A681" s="57"/>
      <c r="B681" s="8125"/>
      <c r="C681" s="7835"/>
      <c r="D681" s="7836"/>
      <c r="E681" s="7837"/>
      <c r="F681" s="7993"/>
      <c r="G681" s="7993"/>
      <c r="H681" s="7848"/>
      <c r="I681" s="7993"/>
      <c r="J681" s="7849">
        <v>1800</v>
      </c>
      <c r="K681" s="8119">
        <f>K679+J681</f>
        <v>16943268</v>
      </c>
    </row>
    <row r="682" spans="1:11">
      <c r="A682" s="8120"/>
      <c r="B682" s="7903"/>
      <c r="C682" s="7874" t="s">
        <v>1109</v>
      </c>
      <c r="D682" s="7887" t="s">
        <v>1580</v>
      </c>
      <c r="E682" s="7902" t="s">
        <v>1600</v>
      </c>
      <c r="F682" s="8098"/>
      <c r="G682" s="8104">
        <v>502500</v>
      </c>
      <c r="H682" s="8136"/>
      <c r="I682" s="8098"/>
      <c r="J682" s="8016"/>
      <c r="K682" s="8194">
        <f>K681-G682</f>
        <v>16440768</v>
      </c>
    </row>
    <row r="683" spans="1:11">
      <c r="A683" s="8120"/>
      <c r="B683" s="7903"/>
      <c r="C683" s="7873" t="s">
        <v>1579</v>
      </c>
      <c r="D683" s="7888" t="s">
        <v>38</v>
      </c>
      <c r="E683" s="7871"/>
      <c r="F683" s="8099"/>
      <c r="G683" s="8105"/>
      <c r="H683" s="8137"/>
      <c r="I683" s="8099"/>
      <c r="J683" s="8130"/>
      <c r="K683" s="8194"/>
    </row>
    <row r="684" spans="1:11">
      <c r="A684" s="57"/>
      <c r="B684" s="8125"/>
      <c r="C684" s="8138"/>
      <c r="D684" s="8091"/>
      <c r="E684" s="8091"/>
      <c r="F684" s="7848"/>
      <c r="G684" s="8139"/>
      <c r="H684" s="7848"/>
      <c r="I684" s="7848"/>
      <c r="J684" s="7849">
        <v>1800</v>
      </c>
      <c r="K684" s="8119">
        <f>K682+J684</f>
        <v>16442568</v>
      </c>
    </row>
    <row r="685" spans="1:11">
      <c r="A685" s="8120"/>
      <c r="B685" s="7903" t="s">
        <v>2585</v>
      </c>
      <c r="C685" s="7851" t="s">
        <v>997</v>
      </c>
      <c r="D685" s="8096" t="s">
        <v>1831</v>
      </c>
      <c r="E685" s="7867" t="s">
        <v>717</v>
      </c>
      <c r="F685" s="8098"/>
      <c r="G685" s="8098">
        <v>202500</v>
      </c>
      <c r="H685" s="8098"/>
      <c r="I685" s="8098"/>
      <c r="J685" s="8104"/>
      <c r="K685" s="8194">
        <f>K684-G685</f>
        <v>16240068</v>
      </c>
    </row>
    <row r="686" spans="1:11">
      <c r="A686" s="8120"/>
      <c r="B686" s="7903"/>
      <c r="C686" s="193" t="s">
        <v>2254</v>
      </c>
      <c r="D686" s="8097" t="s">
        <v>250</v>
      </c>
      <c r="E686" s="7869"/>
      <c r="F686" s="8099"/>
      <c r="G686" s="8099"/>
      <c r="H686" s="8099"/>
      <c r="I686" s="8099"/>
      <c r="J686" s="8105"/>
      <c r="K686" s="8194"/>
    </row>
    <row r="687" spans="1:11">
      <c r="A687" s="57"/>
      <c r="B687" s="8125"/>
      <c r="C687" s="7834"/>
      <c r="D687" s="7836"/>
      <c r="E687" s="7837"/>
      <c r="F687" s="7838"/>
      <c r="G687" s="7838"/>
      <c r="H687" s="7839"/>
      <c r="I687" s="7838"/>
      <c r="J687" s="7870">
        <v>1800</v>
      </c>
      <c r="K687" s="8119">
        <f>K685+J687</f>
        <v>16241868</v>
      </c>
    </row>
    <row r="688" spans="1:11">
      <c r="A688" s="8120"/>
      <c r="B688" s="7903"/>
      <c r="C688" s="7851" t="s">
        <v>781</v>
      </c>
      <c r="D688" s="8096" t="s">
        <v>848</v>
      </c>
      <c r="E688" s="8094" t="s">
        <v>52</v>
      </c>
      <c r="F688" s="7904"/>
      <c r="G688" s="8098">
        <v>45390</v>
      </c>
      <c r="H688" s="8098"/>
      <c r="I688" s="8098"/>
      <c r="J688" s="8121"/>
      <c r="K688" s="8194">
        <f>K687-G688</f>
        <v>16196478</v>
      </c>
    </row>
    <row r="689" spans="1:11">
      <c r="A689" s="8120"/>
      <c r="B689" s="7903"/>
      <c r="C689" s="193" t="s">
        <v>1289</v>
      </c>
      <c r="D689" s="8097" t="s">
        <v>1302</v>
      </c>
      <c r="E689" s="8095"/>
      <c r="F689" s="8099"/>
      <c r="G689" s="8099"/>
      <c r="H689" s="8099"/>
      <c r="I689" s="8099"/>
      <c r="J689" s="8019"/>
      <c r="K689" s="8194"/>
    </row>
    <row r="690" spans="1:11">
      <c r="A690" s="57"/>
      <c r="B690" s="8125"/>
      <c r="C690" s="7855"/>
      <c r="D690" s="7855"/>
      <c r="E690" s="7855"/>
      <c r="F690" s="7838"/>
      <c r="G690" s="7838"/>
      <c r="H690" s="7839"/>
      <c r="I690" s="7838"/>
      <c r="J690" s="7849">
        <v>1500</v>
      </c>
      <c r="K690" s="8119">
        <f>K688+J690</f>
        <v>16197978</v>
      </c>
    </row>
    <row r="691" spans="1:11">
      <c r="A691" s="8153"/>
      <c r="B691" s="8094" t="s">
        <v>2586</v>
      </c>
      <c r="C691" s="7851" t="s">
        <v>952</v>
      </c>
      <c r="D691" s="8096"/>
      <c r="E691" s="7867"/>
      <c r="F691" s="8098"/>
      <c r="G691" s="8098"/>
      <c r="H691" s="8098"/>
      <c r="I691" s="8098">
        <v>52500</v>
      </c>
      <c r="J691" s="8104"/>
      <c r="K691" s="8196">
        <f>K690-I691</f>
        <v>16145478</v>
      </c>
    </row>
    <row r="692" spans="1:11">
      <c r="A692" s="8120"/>
      <c r="B692" s="7903"/>
      <c r="C692" s="193" t="s">
        <v>2587</v>
      </c>
      <c r="D692" s="8097"/>
      <c r="E692" s="7869"/>
      <c r="F692" s="8099"/>
      <c r="G692" s="8099"/>
      <c r="H692" s="8099"/>
      <c r="I692" s="8099"/>
      <c r="J692" s="8105"/>
      <c r="K692" s="8194"/>
    </row>
    <row r="693" spans="1:11">
      <c r="A693" s="57"/>
      <c r="B693" s="8125"/>
      <c r="C693" s="7834"/>
      <c r="D693" s="7836"/>
      <c r="E693" s="7837"/>
      <c r="F693" s="7838"/>
      <c r="G693" s="7838"/>
      <c r="H693" s="7839"/>
      <c r="I693" s="7838"/>
      <c r="J693" s="7870">
        <v>1800</v>
      </c>
      <c r="K693" s="8119">
        <f>K691+J693</f>
        <v>16147278</v>
      </c>
    </row>
    <row r="694" spans="1:11">
      <c r="A694" s="8153"/>
      <c r="B694" s="8094"/>
      <c r="C694" s="7862" t="s">
        <v>815</v>
      </c>
      <c r="D694" s="8096"/>
      <c r="E694" s="7841"/>
      <c r="F694" s="8098"/>
      <c r="G694" s="8098"/>
      <c r="H694" s="8130"/>
      <c r="I694" s="8126">
        <v>334400</v>
      </c>
      <c r="J694" s="8017"/>
      <c r="K694" s="8196">
        <f>K693-I694</f>
        <v>15812878</v>
      </c>
    </row>
    <row r="695" spans="1:11">
      <c r="A695" s="8120"/>
      <c r="B695" s="7903"/>
      <c r="C695" s="7862" t="s">
        <v>1917</v>
      </c>
      <c r="D695" s="8097"/>
      <c r="E695" s="7844"/>
      <c r="F695" s="8099"/>
      <c r="G695" s="8099"/>
      <c r="H695" s="8018"/>
      <c r="I695" s="8127"/>
      <c r="J695" s="8017"/>
      <c r="K695" s="8194"/>
    </row>
    <row r="696" spans="1:11">
      <c r="A696" s="57"/>
      <c r="B696" s="8125"/>
      <c r="C696" s="7835"/>
      <c r="D696" s="7836"/>
      <c r="E696" s="7837"/>
      <c r="F696" s="7838"/>
      <c r="G696" s="7838"/>
      <c r="H696" s="7839"/>
      <c r="I696" s="8155"/>
      <c r="J696" s="7849">
        <v>1800</v>
      </c>
      <c r="K696" s="8119">
        <f>K694+J696</f>
        <v>15814678</v>
      </c>
    </row>
    <row r="697" spans="1:11">
      <c r="A697" s="8153"/>
      <c r="B697" s="8094" t="s">
        <v>2588</v>
      </c>
      <c r="C697" s="7824" t="s">
        <v>591</v>
      </c>
      <c r="D697" s="8096"/>
      <c r="E697" s="8066"/>
      <c r="F697" s="8098">
        <v>25000000</v>
      </c>
      <c r="G697" s="8102"/>
      <c r="H697" s="8016"/>
      <c r="I697" s="8098"/>
      <c r="J697" s="8017"/>
      <c r="K697" s="8196">
        <f>K696+F697</f>
        <v>40814678</v>
      </c>
    </row>
    <row r="698" spans="1:11">
      <c r="A698" s="8120"/>
      <c r="B698" s="7903"/>
      <c r="C698" s="7829"/>
      <c r="D698" s="7884"/>
      <c r="E698" s="8095"/>
      <c r="F698" s="8103"/>
      <c r="G698" s="8103"/>
      <c r="H698" s="8018"/>
      <c r="I698" s="8099"/>
      <c r="J698" s="8019"/>
      <c r="K698" s="8194"/>
    </row>
    <row r="699" spans="1:11">
      <c r="A699" s="57"/>
      <c r="B699" s="8125"/>
      <c r="C699" s="7835"/>
      <c r="D699" s="7836"/>
      <c r="E699" s="8020"/>
      <c r="F699" s="7839"/>
      <c r="G699" s="7839"/>
      <c r="H699" s="7839"/>
      <c r="I699" s="7839"/>
      <c r="J699" s="7870"/>
      <c r="K699" s="8119"/>
    </row>
    <row r="700" spans="1:11">
      <c r="A700" s="8153"/>
      <c r="B700" s="8094"/>
      <c r="C700" s="7824" t="s">
        <v>1109</v>
      </c>
      <c r="D700" s="8096" t="s">
        <v>1312</v>
      </c>
      <c r="E700" s="8094" t="s">
        <v>1326</v>
      </c>
      <c r="F700" s="8098"/>
      <c r="G700" s="8102">
        <v>502500</v>
      </c>
      <c r="H700" s="8016"/>
      <c r="I700" s="8098"/>
      <c r="J700" s="8017"/>
      <c r="K700" s="8196">
        <f>K697-G700</f>
        <v>40312178</v>
      </c>
    </row>
    <row r="701" spans="1:11">
      <c r="A701" s="8120"/>
      <c r="B701" s="7903"/>
      <c r="C701" s="7829" t="s">
        <v>1311</v>
      </c>
      <c r="D701" s="8097" t="s">
        <v>1313</v>
      </c>
      <c r="E701" s="8095"/>
      <c r="F701" s="8099"/>
      <c r="G701" s="8103"/>
      <c r="H701" s="8018"/>
      <c r="I701" s="8099"/>
      <c r="J701" s="8019"/>
      <c r="K701" s="8194"/>
    </row>
    <row r="702" spans="1:11">
      <c r="A702" s="57"/>
      <c r="B702" s="8125"/>
      <c r="C702" s="7835"/>
      <c r="D702" s="7836"/>
      <c r="E702" s="8020"/>
      <c r="F702" s="7839"/>
      <c r="G702" s="7839"/>
      <c r="H702" s="7839"/>
      <c r="I702" s="7839"/>
      <c r="J702" s="7870">
        <v>1800</v>
      </c>
      <c r="K702" s="8119">
        <f>K700+J702</f>
        <v>40313978</v>
      </c>
    </row>
    <row r="703" spans="1:11">
      <c r="A703" s="9537" t="s">
        <v>2589</v>
      </c>
      <c r="B703" s="9538"/>
      <c r="C703" s="9538"/>
      <c r="D703" s="9538"/>
      <c r="E703" s="9539"/>
      <c r="F703" s="511">
        <f>SUM(F3:F702)</f>
        <v>75000000</v>
      </c>
      <c r="G703" s="511">
        <f>SUM(G3:G702)</f>
        <v>36016563</v>
      </c>
      <c r="H703" s="511">
        <f>SUM(H3:H702)</f>
        <v>17053995</v>
      </c>
      <c r="I703" s="511">
        <f>SUM(I3:I702)</f>
        <v>27432822</v>
      </c>
      <c r="J703" s="511">
        <f>SUM(J3:J702)</f>
        <v>355150</v>
      </c>
      <c r="K703" s="1647">
        <f>K3+F703-G703-H703-I703+J703</f>
        <v>40313978</v>
      </c>
    </row>
    <row r="704" spans="1:11">
      <c r="A704" s="9531" t="s">
        <v>242</v>
      </c>
      <c r="B704" s="9532"/>
      <c r="C704" s="9532"/>
      <c r="D704" s="9532"/>
      <c r="E704" s="9533"/>
      <c r="F704" s="512">
        <f>'Juli''15'!F479</f>
        <v>578500000</v>
      </c>
      <c r="G704" s="512">
        <f>'Juli''15'!G479</f>
        <v>229960440</v>
      </c>
      <c r="H704" s="512">
        <f>'Juli''15'!H479</f>
        <v>131333783</v>
      </c>
      <c r="I704" s="512">
        <f>'Juli''15'!I479</f>
        <v>191423260</v>
      </c>
      <c r="J704" s="512">
        <f>'Juli''15'!J479</f>
        <v>2736050</v>
      </c>
      <c r="K704" s="1648">
        <f>'Juli''15'!K479</f>
        <v>318779781</v>
      </c>
    </row>
    <row r="705" spans="1:11">
      <c r="A705" s="9737" t="s">
        <v>243</v>
      </c>
      <c r="B705" s="9738"/>
      <c r="C705" s="9738"/>
      <c r="D705" s="9738"/>
      <c r="E705" s="9739"/>
      <c r="F705" s="5501">
        <f t="shared" ref="F705:K705" si="0">F703+F704</f>
        <v>653500000</v>
      </c>
      <c r="G705" s="5501">
        <f t="shared" si="0"/>
        <v>265977003</v>
      </c>
      <c r="H705" s="5501">
        <f t="shared" si="0"/>
        <v>148387778</v>
      </c>
      <c r="I705" s="5501">
        <f t="shared" si="0"/>
        <v>218856082</v>
      </c>
      <c r="J705" s="5501">
        <f t="shared" si="0"/>
        <v>3091200</v>
      </c>
      <c r="K705" s="5502">
        <f t="shared" si="0"/>
        <v>359093759</v>
      </c>
    </row>
    <row r="713" spans="1:11">
      <c r="C713" s="8201" t="s">
        <v>2197</v>
      </c>
      <c r="D713" s="8202"/>
    </row>
    <row r="714" spans="1:11">
      <c r="C714" s="8203" t="s">
        <v>238</v>
      </c>
      <c r="D714" s="8202"/>
    </row>
  </sheetData>
  <mergeCells count="99">
    <mergeCell ref="A601:A602"/>
    <mergeCell ref="F649:F650"/>
    <mergeCell ref="F655:F656"/>
    <mergeCell ref="H652:H653"/>
    <mergeCell ref="I652:I653"/>
    <mergeCell ref="A705:E705"/>
    <mergeCell ref="A703:E703"/>
    <mergeCell ref="A704:E704"/>
    <mergeCell ref="A541:A542"/>
    <mergeCell ref="A544:A545"/>
    <mergeCell ref="A598:A599"/>
    <mergeCell ref="A547:A548"/>
    <mergeCell ref="A550:A551"/>
    <mergeCell ref="A553:A554"/>
    <mergeCell ref="A556:A557"/>
    <mergeCell ref="A559:A560"/>
    <mergeCell ref="A562:A563"/>
    <mergeCell ref="A565:A566"/>
    <mergeCell ref="A568:A569"/>
    <mergeCell ref="A589:A590"/>
    <mergeCell ref="A592:A593"/>
    <mergeCell ref="A523:A524"/>
    <mergeCell ref="A595:A596"/>
    <mergeCell ref="A529:A530"/>
    <mergeCell ref="A532:A533"/>
    <mergeCell ref="A535:A536"/>
    <mergeCell ref="A538:A539"/>
    <mergeCell ref="A526:A527"/>
    <mergeCell ref="A478:A479"/>
    <mergeCell ref="A481:A482"/>
    <mergeCell ref="A484:A485"/>
    <mergeCell ref="A487:A488"/>
    <mergeCell ref="A490:A491"/>
    <mergeCell ref="A493:A494"/>
    <mergeCell ref="A496:A497"/>
    <mergeCell ref="A499:A500"/>
    <mergeCell ref="A511:A512"/>
    <mergeCell ref="A502:A503"/>
    <mergeCell ref="A505:A506"/>
    <mergeCell ref="A514:A515"/>
    <mergeCell ref="A517:A518"/>
    <mergeCell ref="A520:A521"/>
    <mergeCell ref="A475:A476"/>
    <mergeCell ref="A439:A440"/>
    <mergeCell ref="A442:A443"/>
    <mergeCell ref="A445:A446"/>
    <mergeCell ref="A448:A449"/>
    <mergeCell ref="A451:A452"/>
    <mergeCell ref="A457:A458"/>
    <mergeCell ref="A460:A461"/>
    <mergeCell ref="A463:A464"/>
    <mergeCell ref="A466:A467"/>
    <mergeCell ref="A469:A470"/>
    <mergeCell ref="A472:A473"/>
    <mergeCell ref="A508:A509"/>
    <mergeCell ref="A67:A68"/>
    <mergeCell ref="A70:A71"/>
    <mergeCell ref="A436:A437"/>
    <mergeCell ref="A235:A236"/>
    <mergeCell ref="A238:A239"/>
    <mergeCell ref="A241:A242"/>
    <mergeCell ref="A244:A245"/>
    <mergeCell ref="A247:A248"/>
    <mergeCell ref="A250:A251"/>
    <mergeCell ref="A253:A254"/>
    <mergeCell ref="A256:A257"/>
    <mergeCell ref="A259:A260"/>
    <mergeCell ref="A262:A263"/>
    <mergeCell ref="A265:A266"/>
    <mergeCell ref="A73:A74"/>
    <mergeCell ref="J1:J2"/>
    <mergeCell ref="K1:K2"/>
    <mergeCell ref="A3:C3"/>
    <mergeCell ref="B4:B5"/>
    <mergeCell ref="A7:A8"/>
    <mergeCell ref="B7:B8"/>
    <mergeCell ref="K7:K8"/>
    <mergeCell ref="A1:A2"/>
    <mergeCell ref="B1:B2"/>
    <mergeCell ref="C1:C2"/>
    <mergeCell ref="D1:E1"/>
    <mergeCell ref="F1:F2"/>
    <mergeCell ref="G1:I1"/>
    <mergeCell ref="I661:I662"/>
    <mergeCell ref="I655:I656"/>
    <mergeCell ref="B10:B11"/>
    <mergeCell ref="K10:K11"/>
    <mergeCell ref="F364:F365"/>
    <mergeCell ref="G364:G365"/>
    <mergeCell ref="H364:H365"/>
    <mergeCell ref="I364:I365"/>
    <mergeCell ref="B13:B14"/>
    <mergeCell ref="G655:G656"/>
    <mergeCell ref="H655:H656"/>
    <mergeCell ref="G649:G650"/>
    <mergeCell ref="H649:H650"/>
    <mergeCell ref="I649:I650"/>
    <mergeCell ref="F652:F653"/>
    <mergeCell ref="G652:G653"/>
  </mergeCells>
  <pageMargins left="0.59055118110236227" right="0.59055118110236227" top="0.59055118110236227" bottom="0.59055118110236227" header="0.19685039370078741" footer="0.19685039370078741"/>
  <pageSetup scale="52" orientation="landscape" horizontalDpi="120" verticalDpi="72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K757"/>
  <sheetViews>
    <sheetView zoomScale="75" zoomScaleNormal="75" workbookViewId="0">
      <pane xSplit="11" ySplit="3" topLeftCell="L686" activePane="bottomRight" state="frozen"/>
      <selection pane="topRight" activeCell="L1" sqref="L1"/>
      <selection pane="bottomLeft" activeCell="A4" sqref="A4"/>
      <selection pane="bottomRight" activeCell="C697" sqref="C697:E698"/>
    </sheetView>
  </sheetViews>
  <sheetFormatPr defaultRowHeight="18.75"/>
  <cols>
    <col min="1" max="1" width="8.28515625" style="252" customWidth="1"/>
    <col min="2" max="2" width="14.28515625" style="252" customWidth="1"/>
    <col min="3" max="3" width="55.28515625" style="252" customWidth="1"/>
    <col min="4" max="4" width="25.28515625" style="252" customWidth="1"/>
    <col min="5" max="5" width="12.28515625" style="252" customWidth="1"/>
    <col min="6" max="6" width="22.85546875" style="252" customWidth="1"/>
    <col min="7" max="7" width="20.7109375" style="252" customWidth="1"/>
    <col min="8" max="9" width="20.140625" style="252" customWidth="1"/>
    <col min="10" max="10" width="17.28515625" style="252" customWidth="1"/>
    <col min="11" max="11" width="21.140625" style="252" customWidth="1"/>
    <col min="12" max="16384" width="9.140625" style="252"/>
  </cols>
  <sheetData>
    <row r="1" spans="1:11">
      <c r="A1" s="9585" t="s">
        <v>1</v>
      </c>
      <c r="B1" s="9583" t="s">
        <v>2</v>
      </c>
      <c r="C1" s="9585" t="s">
        <v>3</v>
      </c>
      <c r="D1" s="9587" t="s">
        <v>4</v>
      </c>
      <c r="E1" s="9772"/>
      <c r="F1" s="9589" t="s">
        <v>5</v>
      </c>
      <c r="G1" s="9591" t="s">
        <v>6</v>
      </c>
      <c r="H1" s="9592"/>
      <c r="I1" s="9593"/>
      <c r="J1" s="9589" t="s">
        <v>7</v>
      </c>
      <c r="K1" s="9766" t="s">
        <v>8</v>
      </c>
    </row>
    <row r="2" spans="1:11">
      <c r="A2" s="9586"/>
      <c r="B2" s="9584"/>
      <c r="C2" s="9586"/>
      <c r="D2" s="255" t="s">
        <v>9</v>
      </c>
      <c r="E2" s="256" t="s">
        <v>10</v>
      </c>
      <c r="F2" s="9590"/>
      <c r="G2" s="7775" t="s">
        <v>11</v>
      </c>
      <c r="H2" s="7776" t="s">
        <v>537</v>
      </c>
      <c r="I2" s="7775" t="s">
        <v>13</v>
      </c>
      <c r="J2" s="9590"/>
      <c r="K2" s="9767"/>
    </row>
    <row r="3" spans="1:11">
      <c r="A3" s="9574" t="s">
        <v>75</v>
      </c>
      <c r="B3" s="9575"/>
      <c r="C3" s="9576"/>
      <c r="D3" s="259"/>
      <c r="E3" s="260"/>
      <c r="F3" s="7800"/>
      <c r="G3" s="261"/>
      <c r="H3" s="262"/>
      <c r="I3" s="263"/>
      <c r="J3" s="263"/>
      <c r="K3" s="7725">
        <f>'Okt''17'!K703</f>
        <v>40313978</v>
      </c>
    </row>
    <row r="4" spans="1:11">
      <c r="A4" s="8241"/>
      <c r="B4" s="9558" t="s">
        <v>2591</v>
      </c>
      <c r="C4" s="7639" t="s">
        <v>815</v>
      </c>
      <c r="D4" s="7766" t="s">
        <v>1720</v>
      </c>
      <c r="E4" s="7768" t="s">
        <v>1739</v>
      </c>
      <c r="F4" s="7781"/>
      <c r="G4" s="7781"/>
      <c r="H4" s="7640"/>
      <c r="I4" s="7641">
        <v>231745</v>
      </c>
      <c r="J4" s="7642"/>
      <c r="K4" s="7643">
        <f>K3-I4</f>
        <v>40082233</v>
      </c>
    </row>
    <row r="5" spans="1:11">
      <c r="A5" s="8238"/>
      <c r="B5" s="9559"/>
      <c r="C5" s="7644" t="s">
        <v>1719</v>
      </c>
      <c r="D5" s="7767" t="s">
        <v>1176</v>
      </c>
      <c r="E5" s="7769"/>
      <c r="F5" s="7782"/>
      <c r="G5" s="7782"/>
      <c r="H5" s="7645"/>
      <c r="I5" s="7646"/>
      <c r="J5" s="7647"/>
      <c r="K5" s="7648"/>
    </row>
    <row r="6" spans="1:11">
      <c r="A6" s="8238"/>
      <c r="B6" s="7774"/>
      <c r="C6" s="7649"/>
      <c r="D6" s="7650"/>
      <c r="E6" s="7651"/>
      <c r="F6" s="7652"/>
      <c r="G6" s="7652"/>
      <c r="H6" s="7653"/>
      <c r="I6" s="7652"/>
      <c r="J6" s="7654">
        <v>1800</v>
      </c>
      <c r="K6" s="7648">
        <f>K4+J6</f>
        <v>40084033</v>
      </c>
    </row>
    <row r="7" spans="1:11">
      <c r="A7" s="9768"/>
      <c r="B7" s="9558"/>
      <c r="C7" s="7639" t="s">
        <v>815</v>
      </c>
      <c r="D7" s="7766" t="s">
        <v>1720</v>
      </c>
      <c r="E7" s="7655" t="s">
        <v>1739</v>
      </c>
      <c r="F7" s="7772"/>
      <c r="G7" s="7656"/>
      <c r="H7" s="7772"/>
      <c r="I7" s="7657">
        <v>21098</v>
      </c>
      <c r="J7" s="7658"/>
      <c r="K7" s="9770">
        <f>K6-I7</f>
        <v>40062935</v>
      </c>
    </row>
    <row r="8" spans="1:11">
      <c r="A8" s="9769"/>
      <c r="B8" s="9559"/>
      <c r="C8" s="7644" t="s">
        <v>1721</v>
      </c>
      <c r="D8" s="7767" t="s">
        <v>1176</v>
      </c>
      <c r="E8" s="7786"/>
      <c r="F8" s="7773"/>
      <c r="G8" s="7659"/>
      <c r="H8" s="7773"/>
      <c r="I8" s="7660"/>
      <c r="J8" s="7661"/>
      <c r="K8" s="9771"/>
    </row>
    <row r="9" spans="1:11">
      <c r="A9" s="8242"/>
      <c r="B9" s="7786"/>
      <c r="C9" s="7649"/>
      <c r="D9" s="7650"/>
      <c r="E9" s="7662"/>
      <c r="F9" s="7663"/>
      <c r="G9" s="7664"/>
      <c r="H9" s="7665"/>
      <c r="I9" s="7663"/>
      <c r="J9" s="7654">
        <v>1800</v>
      </c>
      <c r="K9" s="7666">
        <f>K7+J9</f>
        <v>40064735</v>
      </c>
    </row>
    <row r="10" spans="1:11">
      <c r="A10" s="8243"/>
      <c r="B10" s="9773"/>
      <c r="C10" s="7667" t="s">
        <v>1710</v>
      </c>
      <c r="D10" s="7766" t="s">
        <v>1720</v>
      </c>
      <c r="E10" s="7768" t="s">
        <v>1739</v>
      </c>
      <c r="F10" s="7772"/>
      <c r="G10" s="7772"/>
      <c r="H10" s="7772"/>
      <c r="I10" s="7772">
        <v>15140</v>
      </c>
      <c r="J10" s="7668"/>
      <c r="K10" s="9770">
        <f>K9-I10</f>
        <v>40049595</v>
      </c>
    </row>
    <row r="11" spans="1:11">
      <c r="A11" s="8244"/>
      <c r="B11" s="9774"/>
      <c r="C11" s="7644" t="s">
        <v>1821</v>
      </c>
      <c r="D11" s="7767" t="s">
        <v>1479</v>
      </c>
      <c r="E11" s="7769"/>
      <c r="F11" s="7773"/>
      <c r="G11" s="7773"/>
      <c r="H11" s="7773"/>
      <c r="I11" s="7773"/>
      <c r="J11" s="320"/>
      <c r="K11" s="9771"/>
    </row>
    <row r="12" spans="1:11">
      <c r="A12" s="8242"/>
      <c r="B12" s="7786"/>
      <c r="C12" s="7649"/>
      <c r="D12" s="7650"/>
      <c r="E12" s="7669"/>
      <c r="F12" s="7652"/>
      <c r="G12" s="7652"/>
      <c r="H12" s="7653"/>
      <c r="I12" s="7652"/>
      <c r="J12" s="7670">
        <v>1500</v>
      </c>
      <c r="K12" s="7666">
        <f>K10+J12</f>
        <v>40051095</v>
      </c>
    </row>
    <row r="13" spans="1:11">
      <c r="A13" s="8243"/>
      <c r="B13" s="9773"/>
      <c r="C13" s="7667" t="s">
        <v>1710</v>
      </c>
      <c r="D13" s="7766" t="s">
        <v>1720</v>
      </c>
      <c r="E13" s="7768" t="s">
        <v>1739</v>
      </c>
      <c r="F13" s="7772"/>
      <c r="G13" s="7772"/>
      <c r="H13" s="7772"/>
      <c r="I13" s="7772">
        <v>30390</v>
      </c>
      <c r="J13" s="7671"/>
      <c r="K13" s="7672">
        <f>K12-I13</f>
        <v>40020705</v>
      </c>
    </row>
    <row r="14" spans="1:11">
      <c r="A14" s="8245"/>
      <c r="B14" s="9774"/>
      <c r="C14" s="7644" t="s">
        <v>1822</v>
      </c>
      <c r="D14" s="7767" t="s">
        <v>1479</v>
      </c>
      <c r="E14" s="7769"/>
      <c r="F14" s="7773"/>
      <c r="G14" s="7773"/>
      <c r="H14" s="7773"/>
      <c r="I14" s="7773"/>
      <c r="J14" s="320"/>
      <c r="K14" s="7673"/>
    </row>
    <row r="15" spans="1:11">
      <c r="A15" s="8242"/>
      <c r="B15" s="7674"/>
      <c r="C15" s="7649"/>
      <c r="D15" s="7675"/>
      <c r="E15" s="7669"/>
      <c r="F15" s="7653"/>
      <c r="G15" s="7653"/>
      <c r="H15" s="7653"/>
      <c r="I15" s="7653"/>
      <c r="J15" s="7670">
        <v>1500</v>
      </c>
      <c r="K15" s="7666">
        <f>K13+J15</f>
        <v>40022205</v>
      </c>
    </row>
    <row r="16" spans="1:11">
      <c r="A16" s="8244"/>
      <c r="B16" s="7655"/>
      <c r="C16" s="7639" t="s">
        <v>815</v>
      </c>
      <c r="D16" s="7766" t="s">
        <v>113</v>
      </c>
      <c r="E16" s="7768" t="s">
        <v>114</v>
      </c>
      <c r="F16" s="7772"/>
      <c r="G16" s="7772"/>
      <c r="H16" s="7772"/>
      <c r="I16" s="7772">
        <v>558547</v>
      </c>
      <c r="J16" s="7642"/>
      <c r="K16" s="7672">
        <f>K15-I16</f>
        <v>39463658</v>
      </c>
    </row>
    <row r="17" spans="1:11">
      <c r="A17" s="8244"/>
      <c r="B17" s="7655"/>
      <c r="C17" s="7667" t="s">
        <v>2215</v>
      </c>
      <c r="D17" s="275" t="s">
        <v>46</v>
      </c>
      <c r="E17" s="276"/>
      <c r="F17" s="279"/>
      <c r="G17" s="279"/>
      <c r="H17" s="279"/>
      <c r="I17" s="279"/>
      <c r="J17" s="7676"/>
      <c r="K17" s="7672"/>
    </row>
    <row r="18" spans="1:11">
      <c r="A18" s="8242"/>
      <c r="B18" s="7674"/>
      <c r="C18" s="7649"/>
      <c r="D18" s="7650"/>
      <c r="E18" s="7651"/>
      <c r="F18" s="7677"/>
      <c r="G18" s="7677"/>
      <c r="H18" s="7663"/>
      <c r="I18" s="7677"/>
      <c r="J18" s="7664">
        <v>1800</v>
      </c>
      <c r="K18" s="7666">
        <f>K16+J18</f>
        <v>39465458</v>
      </c>
    </row>
    <row r="19" spans="1:11">
      <c r="A19" s="8244"/>
      <c r="B19" s="7655"/>
      <c r="C19" s="7678" t="s">
        <v>1109</v>
      </c>
      <c r="D19" s="7766" t="s">
        <v>1471</v>
      </c>
      <c r="E19" s="7768" t="s">
        <v>1469</v>
      </c>
      <c r="F19" s="7772"/>
      <c r="G19" s="7772">
        <v>502500</v>
      </c>
      <c r="H19" s="7772"/>
      <c r="I19" s="7772"/>
      <c r="J19" s="7679"/>
      <c r="K19" s="7672">
        <f>K18-G19</f>
        <v>38962958</v>
      </c>
    </row>
    <row r="20" spans="1:11">
      <c r="A20" s="8245"/>
      <c r="B20" s="7680"/>
      <c r="C20" s="7681" t="s">
        <v>1468</v>
      </c>
      <c r="D20" s="7767" t="s">
        <v>2556</v>
      </c>
      <c r="E20" s="7769"/>
      <c r="F20" s="7773"/>
      <c r="G20" s="7773"/>
      <c r="H20" s="7773"/>
      <c r="I20" s="7773"/>
      <c r="J20" s="7682"/>
      <c r="K20" s="7672"/>
    </row>
    <row r="21" spans="1:11">
      <c r="A21" s="8242"/>
      <c r="B21" s="7683"/>
      <c r="C21" s="7684"/>
      <c r="D21" s="7650"/>
      <c r="E21" s="7651"/>
      <c r="F21" s="7652"/>
      <c r="G21" s="7652"/>
      <c r="H21" s="7653"/>
      <c r="I21" s="7652"/>
      <c r="J21" s="7670">
        <v>1800</v>
      </c>
      <c r="K21" s="7666">
        <f>K19+J21</f>
        <v>38964758</v>
      </c>
    </row>
    <row r="22" spans="1:11">
      <c r="A22" s="8232" t="s">
        <v>2734</v>
      </c>
      <c r="B22" s="7655"/>
      <c r="C22" s="7639" t="s">
        <v>781</v>
      </c>
      <c r="D22" s="7766" t="s">
        <v>278</v>
      </c>
      <c r="E22" s="7785" t="s">
        <v>279</v>
      </c>
      <c r="F22" s="7772"/>
      <c r="G22" s="7772">
        <v>24040</v>
      </c>
      <c r="H22" s="7772"/>
      <c r="I22" s="7772"/>
      <c r="J22" s="7642"/>
      <c r="K22" s="7672">
        <f>K21-G22</f>
        <v>38940718</v>
      </c>
    </row>
    <row r="23" spans="1:11">
      <c r="A23" s="8232" t="s">
        <v>2734</v>
      </c>
      <c r="B23" s="7680"/>
      <c r="C23" s="7644" t="s">
        <v>1530</v>
      </c>
      <c r="D23" s="7767" t="s">
        <v>38</v>
      </c>
      <c r="E23" s="7769"/>
      <c r="F23" s="7773"/>
      <c r="G23" s="7773"/>
      <c r="H23" s="7773"/>
      <c r="I23" s="7773"/>
      <c r="J23" s="7647"/>
      <c r="K23" s="7672"/>
    </row>
    <row r="24" spans="1:11">
      <c r="A24" s="8232" t="s">
        <v>2734</v>
      </c>
      <c r="B24" s="7683"/>
      <c r="C24" s="7685"/>
      <c r="D24" s="7686"/>
      <c r="E24" s="7686"/>
      <c r="F24" s="7652"/>
      <c r="G24" s="7652"/>
      <c r="H24" s="7653"/>
      <c r="I24" s="7652"/>
      <c r="J24" s="7664">
        <v>1500</v>
      </c>
      <c r="K24" s="7666">
        <f>K22+J24</f>
        <v>38942218</v>
      </c>
    </row>
    <row r="25" spans="1:11">
      <c r="A25" s="8232" t="s">
        <v>2734</v>
      </c>
      <c r="B25" s="7687"/>
      <c r="C25" s="7667" t="s">
        <v>796</v>
      </c>
      <c r="D25" s="7766" t="s">
        <v>167</v>
      </c>
      <c r="E25" s="7768" t="s">
        <v>56</v>
      </c>
      <c r="F25" s="7772"/>
      <c r="G25" s="7772">
        <v>171300</v>
      </c>
      <c r="H25" s="7668"/>
      <c r="I25" s="7772"/>
      <c r="J25" s="7676"/>
      <c r="K25" s="7672">
        <f>K24-G25</f>
        <v>38770918</v>
      </c>
    </row>
    <row r="26" spans="1:11">
      <c r="A26" s="8232" t="s">
        <v>2734</v>
      </c>
      <c r="B26" s="7687"/>
      <c r="C26" s="7644" t="s">
        <v>1033</v>
      </c>
      <c r="D26" s="7767" t="s">
        <v>1384</v>
      </c>
      <c r="E26" s="7769"/>
      <c r="F26" s="7773"/>
      <c r="G26" s="7773"/>
      <c r="H26" s="320"/>
      <c r="I26" s="7773"/>
      <c r="J26" s="7647"/>
      <c r="K26" s="7672"/>
    </row>
    <row r="27" spans="1:11">
      <c r="A27" s="8232" t="s">
        <v>2734</v>
      </c>
      <c r="B27" s="7683"/>
      <c r="C27" s="7649"/>
      <c r="D27" s="7650"/>
      <c r="E27" s="7651"/>
      <c r="F27" s="7652"/>
      <c r="G27" s="7652"/>
      <c r="H27" s="7653"/>
      <c r="I27" s="7652"/>
      <c r="J27" s="7670">
        <v>750</v>
      </c>
      <c r="K27" s="7666">
        <f>K25+J27</f>
        <v>38771668</v>
      </c>
    </row>
    <row r="28" spans="1:11">
      <c r="A28" s="8232" t="s">
        <v>2734</v>
      </c>
      <c r="B28" s="7687"/>
      <c r="C28" s="7688" t="s">
        <v>815</v>
      </c>
      <c r="D28" s="7766" t="s">
        <v>1883</v>
      </c>
      <c r="E28" s="7768" t="s">
        <v>1884</v>
      </c>
      <c r="F28" s="7772"/>
      <c r="G28" s="7772">
        <v>140659</v>
      </c>
      <c r="H28" s="7671"/>
      <c r="I28" s="7772"/>
      <c r="J28" s="7671"/>
      <c r="K28" s="7672">
        <f>K27-G28</f>
        <v>38631009</v>
      </c>
    </row>
    <row r="29" spans="1:11">
      <c r="A29" s="8232" t="s">
        <v>2734</v>
      </c>
      <c r="B29" s="7687"/>
      <c r="C29" s="7689" t="s">
        <v>1882</v>
      </c>
      <c r="D29" s="7767" t="s">
        <v>1819</v>
      </c>
      <c r="E29" s="7769"/>
      <c r="F29" s="7773"/>
      <c r="G29" s="7773"/>
      <c r="H29" s="7671"/>
      <c r="I29" s="7773"/>
      <c r="J29" s="7671"/>
      <c r="K29" s="7672"/>
    </row>
    <row r="30" spans="1:11">
      <c r="A30" s="8232" t="s">
        <v>2734</v>
      </c>
      <c r="B30" s="7683"/>
      <c r="C30" s="7690"/>
      <c r="D30" s="7691"/>
      <c r="E30" s="7692"/>
      <c r="F30" s="7663"/>
      <c r="G30" s="7663"/>
      <c r="H30" s="7663"/>
      <c r="I30" s="7663"/>
      <c r="J30" s="7664">
        <v>1800</v>
      </c>
      <c r="K30" s="7666">
        <f>K28+J30</f>
        <v>38632809</v>
      </c>
    </row>
    <row r="31" spans="1:11">
      <c r="A31" s="8232" t="s">
        <v>2734</v>
      </c>
      <c r="B31" s="7655"/>
      <c r="C31" s="7688" t="s">
        <v>1921</v>
      </c>
      <c r="D31" s="7766" t="s">
        <v>1883</v>
      </c>
      <c r="E31" s="7768" t="s">
        <v>1884</v>
      </c>
      <c r="F31" s="7772"/>
      <c r="G31" s="7781">
        <v>67740</v>
      </c>
      <c r="H31" s="7668"/>
      <c r="I31" s="7781"/>
      <c r="J31" s="7640"/>
      <c r="K31" s="7672">
        <f>K30-G31</f>
        <v>38565069</v>
      </c>
    </row>
    <row r="32" spans="1:11">
      <c r="A32" s="8232" t="s">
        <v>2734</v>
      </c>
      <c r="B32" s="7680"/>
      <c r="C32" s="7688" t="s">
        <v>1941</v>
      </c>
      <c r="D32" s="7767" t="s">
        <v>1819</v>
      </c>
      <c r="E32" s="7769"/>
      <c r="F32" s="7773"/>
      <c r="G32" s="7782"/>
      <c r="H32" s="320"/>
      <c r="I32" s="7782"/>
      <c r="J32" s="7645"/>
      <c r="K32" s="7672"/>
    </row>
    <row r="33" spans="1:11">
      <c r="A33" s="8232" t="s">
        <v>2734</v>
      </c>
      <c r="B33" s="7683"/>
      <c r="C33" s="7649"/>
      <c r="D33" s="7691"/>
      <c r="E33" s="7693"/>
      <c r="F33" s="7652"/>
      <c r="G33" s="7652"/>
      <c r="H33" s="7653"/>
      <c r="I33" s="7652"/>
      <c r="J33" s="7653">
        <v>1500</v>
      </c>
      <c r="K33" s="7666">
        <f>K31+J33</f>
        <v>38566569</v>
      </c>
    </row>
    <row r="34" spans="1:11">
      <c r="A34" s="8232" t="s">
        <v>2734</v>
      </c>
      <c r="B34" s="7687"/>
      <c r="C34" s="7639" t="s">
        <v>796</v>
      </c>
      <c r="D34" s="7766" t="s">
        <v>1532</v>
      </c>
      <c r="E34" s="7655" t="s">
        <v>1233</v>
      </c>
      <c r="F34" s="279"/>
      <c r="G34" s="7772">
        <v>183000</v>
      </c>
      <c r="H34" s="7772"/>
      <c r="I34" s="7772"/>
      <c r="J34" s="7676"/>
      <c r="K34" s="7672">
        <f>K33-G34</f>
        <v>38383569</v>
      </c>
    </row>
    <row r="35" spans="1:11">
      <c r="A35" s="8232" t="s">
        <v>2734</v>
      </c>
      <c r="B35" s="7694"/>
      <c r="C35" s="7644" t="s">
        <v>1905</v>
      </c>
      <c r="D35" s="7767" t="s">
        <v>1570</v>
      </c>
      <c r="E35" s="7769"/>
      <c r="F35" s="7773"/>
      <c r="G35" s="7773"/>
      <c r="H35" s="7773"/>
      <c r="I35" s="7773"/>
      <c r="J35" s="7647"/>
      <c r="K35" s="7672"/>
    </row>
    <row r="36" spans="1:11">
      <c r="A36" s="8232" t="s">
        <v>2734</v>
      </c>
      <c r="B36" s="7674"/>
      <c r="C36" s="7684"/>
      <c r="D36" s="7650"/>
      <c r="E36" s="7651"/>
      <c r="F36" s="7677"/>
      <c r="G36" s="7653"/>
      <c r="H36" s="7653"/>
      <c r="I36" s="7652"/>
      <c r="J36" s="7664">
        <v>750</v>
      </c>
      <c r="K36" s="7666">
        <f>K34+J36</f>
        <v>38384319</v>
      </c>
    </row>
    <row r="37" spans="1:11">
      <c r="A37" s="8232" t="s">
        <v>2734</v>
      </c>
      <c r="B37" s="7655"/>
      <c r="C37" s="7639" t="s">
        <v>796</v>
      </c>
      <c r="D37" s="7766" t="s">
        <v>1334</v>
      </c>
      <c r="E37" s="7695" t="s">
        <v>1348</v>
      </c>
      <c r="F37" s="279"/>
      <c r="G37" s="7772">
        <v>41300</v>
      </c>
      <c r="H37" s="7668"/>
      <c r="I37" s="7772"/>
      <c r="J37" s="7642"/>
      <c r="K37" s="7672">
        <f>K36-G37</f>
        <v>38343019</v>
      </c>
    </row>
    <row r="38" spans="1:11">
      <c r="A38" s="8232" t="s">
        <v>2734</v>
      </c>
      <c r="B38" s="7680"/>
      <c r="C38" s="7644" t="s">
        <v>1342</v>
      </c>
      <c r="D38" s="7767" t="s">
        <v>918</v>
      </c>
      <c r="E38" s="7786"/>
      <c r="F38" s="7773"/>
      <c r="G38" s="7773"/>
      <c r="H38" s="320"/>
      <c r="I38" s="7773"/>
      <c r="J38" s="7647"/>
      <c r="K38" s="7672"/>
    </row>
    <row r="39" spans="1:11">
      <c r="A39" s="8232" t="s">
        <v>2734</v>
      </c>
      <c r="B39" s="7674"/>
      <c r="C39" s="7649"/>
      <c r="D39" s="7650"/>
      <c r="E39" s="7651"/>
      <c r="F39" s="7652"/>
      <c r="G39" s="7652"/>
      <c r="H39" s="7653"/>
      <c r="I39" s="7652"/>
      <c r="J39" s="7664">
        <v>750</v>
      </c>
      <c r="K39" s="7666">
        <f>K37+J39</f>
        <v>38343769</v>
      </c>
    </row>
    <row r="40" spans="1:11">
      <c r="A40" s="8232" t="s">
        <v>2734</v>
      </c>
      <c r="B40" s="7655"/>
      <c r="C40" s="7639" t="s">
        <v>815</v>
      </c>
      <c r="D40" s="7766" t="s">
        <v>1283</v>
      </c>
      <c r="E40" s="7768" t="s">
        <v>1346</v>
      </c>
      <c r="F40" s="7772"/>
      <c r="G40" s="7772">
        <v>597254</v>
      </c>
      <c r="H40" s="7668"/>
      <c r="I40" s="7772"/>
      <c r="J40" s="7676"/>
      <c r="K40" s="7672">
        <f>K39-G40</f>
        <v>37746515</v>
      </c>
    </row>
    <row r="41" spans="1:11">
      <c r="A41" s="8232" t="s">
        <v>2734</v>
      </c>
      <c r="B41" s="7680"/>
      <c r="C41" s="7644" t="s">
        <v>1282</v>
      </c>
      <c r="D41" s="7767" t="s">
        <v>250</v>
      </c>
      <c r="E41" s="7769"/>
      <c r="F41" s="7773"/>
      <c r="G41" s="7773"/>
      <c r="H41" s="320"/>
      <c r="I41" s="7773"/>
      <c r="J41" s="7676"/>
      <c r="K41" s="7672"/>
    </row>
    <row r="42" spans="1:11">
      <c r="A42" s="8232" t="s">
        <v>2734</v>
      </c>
      <c r="B42" s="7674"/>
      <c r="C42" s="7684"/>
      <c r="D42" s="7650"/>
      <c r="E42" s="7651"/>
      <c r="F42" s="7652"/>
      <c r="G42" s="7652"/>
      <c r="H42" s="7696"/>
      <c r="I42" s="7652"/>
      <c r="J42" s="7664">
        <v>1800</v>
      </c>
      <c r="K42" s="7666">
        <f>K40+J42</f>
        <v>37748315</v>
      </c>
    </row>
    <row r="43" spans="1:11">
      <c r="A43" s="8232" t="s">
        <v>2734</v>
      </c>
      <c r="B43" s="7655"/>
      <c r="C43" s="278" t="s">
        <v>796</v>
      </c>
      <c r="D43" s="310" t="s">
        <v>1283</v>
      </c>
      <c r="E43" s="7768" t="s">
        <v>1346</v>
      </c>
      <c r="F43" s="279"/>
      <c r="G43" s="7772">
        <v>303300</v>
      </c>
      <c r="H43" s="7772"/>
      <c r="I43" s="7772"/>
      <c r="J43" s="7676"/>
      <c r="K43" s="7672">
        <f>K42-G43</f>
        <v>37445015</v>
      </c>
    </row>
    <row r="44" spans="1:11">
      <c r="A44" s="8232" t="s">
        <v>2734</v>
      </c>
      <c r="B44" s="7680"/>
      <c r="C44" s="267" t="s">
        <v>1341</v>
      </c>
      <c r="D44" s="311" t="s">
        <v>250</v>
      </c>
      <c r="E44" s="7769"/>
      <c r="F44" s="7773"/>
      <c r="G44" s="7773"/>
      <c r="H44" s="7773"/>
      <c r="I44" s="7773"/>
      <c r="J44" s="7647"/>
      <c r="K44" s="7672"/>
    </row>
    <row r="45" spans="1:11">
      <c r="A45" s="8232" t="s">
        <v>2734</v>
      </c>
      <c r="B45" s="7674"/>
      <c r="C45" s="7684"/>
      <c r="D45" s="7650"/>
      <c r="E45" s="7651"/>
      <c r="F45" s="7652"/>
      <c r="G45" s="7652"/>
      <c r="H45" s="7653"/>
      <c r="I45" s="7652"/>
      <c r="J45" s="7664">
        <v>750</v>
      </c>
      <c r="K45" s="7666">
        <f>K43+J45</f>
        <v>37445765</v>
      </c>
    </row>
    <row r="46" spans="1:11">
      <c r="A46" s="8232" t="s">
        <v>2734</v>
      </c>
      <c r="B46" s="7655"/>
      <c r="C46" s="321" t="s">
        <v>821</v>
      </c>
      <c r="D46" s="7766" t="s">
        <v>558</v>
      </c>
      <c r="E46" s="7785" t="s">
        <v>251</v>
      </c>
      <c r="F46" s="7772"/>
      <c r="G46" s="7772">
        <v>456513</v>
      </c>
      <c r="H46" s="7671"/>
      <c r="I46" s="7772"/>
      <c r="J46" s="7671"/>
      <c r="K46" s="7672">
        <f>K45-G46</f>
        <v>36989252</v>
      </c>
    </row>
    <row r="47" spans="1:11">
      <c r="A47" s="8232" t="s">
        <v>2734</v>
      </c>
      <c r="B47" s="7680"/>
      <c r="C47" s="321" t="s">
        <v>1018</v>
      </c>
      <c r="D47" s="7767" t="s">
        <v>250</v>
      </c>
      <c r="E47" s="7786"/>
      <c r="F47" s="7773"/>
      <c r="G47" s="7773"/>
      <c r="H47" s="7671"/>
      <c r="I47" s="7773"/>
      <c r="J47" s="7671"/>
      <c r="K47" s="7672"/>
    </row>
    <row r="48" spans="1:11">
      <c r="A48" s="8232" t="s">
        <v>2734</v>
      </c>
      <c r="B48" s="7674"/>
      <c r="C48" s="7684"/>
      <c r="D48" s="7650"/>
      <c r="E48" s="7651"/>
      <c r="F48" s="7663"/>
      <c r="G48" s="7663"/>
      <c r="H48" s="7663"/>
      <c r="I48" s="7663"/>
      <c r="J48" s="7664">
        <v>1800</v>
      </c>
      <c r="K48" s="7666">
        <f>K46+J48</f>
        <v>36991052</v>
      </c>
    </row>
    <row r="49" spans="1:11">
      <c r="A49" s="8232" t="s">
        <v>2734</v>
      </c>
      <c r="B49" s="7655"/>
      <c r="C49" s="321" t="s">
        <v>799</v>
      </c>
      <c r="D49" s="7766" t="s">
        <v>558</v>
      </c>
      <c r="E49" s="7785" t="s">
        <v>251</v>
      </c>
      <c r="F49" s="279"/>
      <c r="G49" s="7772">
        <v>96300</v>
      </c>
      <c r="H49" s="7671"/>
      <c r="I49" s="7772"/>
      <c r="J49" s="7671"/>
      <c r="K49" s="7672">
        <f>K48-G49</f>
        <v>36894752</v>
      </c>
    </row>
    <row r="50" spans="1:11">
      <c r="A50" s="8232" t="s">
        <v>2734</v>
      </c>
      <c r="B50" s="7680"/>
      <c r="C50" s="321" t="s">
        <v>800</v>
      </c>
      <c r="D50" s="7767" t="s">
        <v>390</v>
      </c>
      <c r="E50" s="7786"/>
      <c r="F50" s="7773"/>
      <c r="G50" s="7773"/>
      <c r="H50" s="7671"/>
      <c r="I50" s="7773"/>
      <c r="J50" s="7671"/>
      <c r="K50" s="7672"/>
    </row>
    <row r="51" spans="1:11">
      <c r="A51" s="8232" t="s">
        <v>2734</v>
      </c>
      <c r="B51" s="7674"/>
      <c r="C51" s="7684"/>
      <c r="D51" s="7650"/>
      <c r="E51" s="7651"/>
      <c r="F51" s="7663"/>
      <c r="G51" s="7663"/>
      <c r="H51" s="7663"/>
      <c r="I51" s="7663"/>
      <c r="J51" s="7664">
        <v>750</v>
      </c>
      <c r="K51" s="7666">
        <f>K49+J51</f>
        <v>36895502</v>
      </c>
    </row>
    <row r="52" spans="1:11">
      <c r="A52" s="8232" t="s">
        <v>2734</v>
      </c>
      <c r="B52" s="7655"/>
      <c r="C52" s="278" t="s">
        <v>781</v>
      </c>
      <c r="D52" s="7766" t="s">
        <v>1285</v>
      </c>
      <c r="E52" s="7768" t="s">
        <v>1320</v>
      </c>
      <c r="F52" s="7772"/>
      <c r="G52" s="7772">
        <v>20140</v>
      </c>
      <c r="H52" s="7668"/>
      <c r="I52" s="7772"/>
      <c r="J52" s="7679"/>
      <c r="K52" s="7783">
        <f>K51-G52</f>
        <v>36875362</v>
      </c>
    </row>
    <row r="53" spans="1:11">
      <c r="A53" s="8232" t="s">
        <v>2734</v>
      </c>
      <c r="B53" s="7655"/>
      <c r="C53" s="267" t="s">
        <v>1092</v>
      </c>
      <c r="D53" s="7767" t="s">
        <v>38</v>
      </c>
      <c r="E53" s="7769"/>
      <c r="F53" s="7773"/>
      <c r="G53" s="7773"/>
      <c r="H53" s="320"/>
      <c r="I53" s="7773"/>
      <c r="J53" s="7682"/>
      <c r="K53" s="7672"/>
    </row>
    <row r="54" spans="1:11">
      <c r="A54" s="8232" t="s">
        <v>2734</v>
      </c>
      <c r="B54" s="7674"/>
      <c r="C54" s="7686"/>
      <c r="D54" s="7686"/>
      <c r="E54" s="7686"/>
      <c r="F54" s="7652"/>
      <c r="G54" s="7652"/>
      <c r="H54" s="7653"/>
      <c r="I54" s="7652"/>
      <c r="J54" s="7670">
        <v>1500</v>
      </c>
      <c r="K54" s="7666">
        <f>K52+J54</f>
        <v>36876862</v>
      </c>
    </row>
    <row r="55" spans="1:11">
      <c r="A55" s="8232" t="s">
        <v>2734</v>
      </c>
      <c r="B55" s="7768"/>
      <c r="C55" s="7639" t="s">
        <v>781</v>
      </c>
      <c r="D55" s="7766" t="s">
        <v>1344</v>
      </c>
      <c r="E55" s="7695" t="s">
        <v>1349</v>
      </c>
      <c r="F55" s="7772"/>
      <c r="G55" s="7781">
        <v>171140</v>
      </c>
      <c r="H55" s="7772"/>
      <c r="I55" s="7772"/>
      <c r="J55" s="7679"/>
      <c r="K55" s="7783">
        <f>K54-G55</f>
        <v>36705722</v>
      </c>
    </row>
    <row r="56" spans="1:11">
      <c r="A56" s="8232" t="s">
        <v>2734</v>
      </c>
      <c r="B56" s="276"/>
      <c r="C56" s="7644" t="s">
        <v>1343</v>
      </c>
      <c r="D56" s="7767" t="s">
        <v>1543</v>
      </c>
      <c r="E56" s="7786"/>
      <c r="F56" s="7773"/>
      <c r="G56" s="7782"/>
      <c r="H56" s="7773"/>
      <c r="I56" s="7773"/>
      <c r="J56" s="7682"/>
      <c r="K56" s="7672"/>
    </row>
    <row r="57" spans="1:11">
      <c r="A57" s="8232" t="s">
        <v>2734</v>
      </c>
      <c r="B57" s="7774"/>
      <c r="C57" s="7684"/>
      <c r="D57" s="7650"/>
      <c r="E57" s="7651"/>
      <c r="F57" s="7652"/>
      <c r="G57" s="7652"/>
      <c r="H57" s="7653"/>
      <c r="I57" s="7652"/>
      <c r="J57" s="7670">
        <v>1500</v>
      </c>
      <c r="K57" s="7666">
        <f>K55+J57</f>
        <v>36707222</v>
      </c>
    </row>
    <row r="58" spans="1:11">
      <c r="A58" s="8232" t="s">
        <v>2734</v>
      </c>
      <c r="B58" s="276"/>
      <c r="C58" s="7639" t="s">
        <v>781</v>
      </c>
      <c r="D58" s="7766" t="s">
        <v>1344</v>
      </c>
      <c r="E58" s="7695" t="s">
        <v>1349</v>
      </c>
      <c r="F58" s="7772"/>
      <c r="G58" s="7781">
        <v>24140</v>
      </c>
      <c r="H58" s="7772"/>
      <c r="I58" s="7772"/>
      <c r="J58" s="7679"/>
      <c r="K58" s="7783">
        <f>K57-G58</f>
        <v>36683082</v>
      </c>
    </row>
    <row r="59" spans="1:11">
      <c r="A59" s="8232" t="s">
        <v>2734</v>
      </c>
      <c r="B59" s="276"/>
      <c r="C59" s="7644" t="s">
        <v>2121</v>
      </c>
      <c r="D59" s="7767" t="s">
        <v>1543</v>
      </c>
      <c r="E59" s="7786"/>
      <c r="F59" s="7773"/>
      <c r="G59" s="7782"/>
      <c r="H59" s="7773"/>
      <c r="I59" s="7773"/>
      <c r="J59" s="7682"/>
      <c r="K59" s="7672"/>
    </row>
    <row r="60" spans="1:11">
      <c r="A60" s="8232" t="s">
        <v>2734</v>
      </c>
      <c r="B60" s="7774"/>
      <c r="C60" s="7684"/>
      <c r="D60" s="7650"/>
      <c r="E60" s="7651"/>
      <c r="F60" s="7652"/>
      <c r="G60" s="7652"/>
      <c r="H60" s="7653"/>
      <c r="I60" s="7652"/>
      <c r="J60" s="7670">
        <v>1500</v>
      </c>
      <c r="K60" s="7666">
        <f>K58+J60</f>
        <v>36684582</v>
      </c>
    </row>
    <row r="61" spans="1:11">
      <c r="A61" s="8232" t="s">
        <v>2734</v>
      </c>
      <c r="B61" s="7768"/>
      <c r="C61" s="7667" t="s">
        <v>781</v>
      </c>
      <c r="D61" s="7766" t="s">
        <v>1560</v>
      </c>
      <c r="E61" s="7768" t="s">
        <v>1603</v>
      </c>
      <c r="F61" s="7772"/>
      <c r="G61" s="7772">
        <v>134140</v>
      </c>
      <c r="H61" s="7772"/>
      <c r="I61" s="7772"/>
      <c r="J61" s="7679"/>
      <c r="K61" s="7783">
        <f>K60-G61</f>
        <v>36550442</v>
      </c>
    </row>
    <row r="62" spans="1:11">
      <c r="A62" s="8232" t="s">
        <v>2734</v>
      </c>
      <c r="B62" s="7769"/>
      <c r="C62" s="267" t="s">
        <v>1559</v>
      </c>
      <c r="D62" s="7767" t="s">
        <v>38</v>
      </c>
      <c r="E62" s="7769"/>
      <c r="F62" s="7773"/>
      <c r="G62" s="7773"/>
      <c r="H62" s="7773"/>
      <c r="I62" s="7773"/>
      <c r="J62" s="7682"/>
      <c r="K62" s="7784"/>
    </row>
    <row r="63" spans="1:11">
      <c r="A63" s="8232" t="s">
        <v>2734</v>
      </c>
      <c r="B63" s="7774"/>
      <c r="C63" s="7684"/>
      <c r="D63" s="7697"/>
      <c r="E63" s="7651"/>
      <c r="F63" s="7677"/>
      <c r="G63" s="7677"/>
      <c r="H63" s="7663"/>
      <c r="I63" s="7677"/>
      <c r="J63" s="7664">
        <v>1500</v>
      </c>
      <c r="K63" s="7784">
        <f>K61+J63</f>
        <v>36551942</v>
      </c>
    </row>
    <row r="64" spans="1:11">
      <c r="A64" s="8232" t="s">
        <v>2734</v>
      </c>
      <c r="B64" s="7768"/>
      <c r="C64" s="278" t="s">
        <v>815</v>
      </c>
      <c r="D64" s="292" t="s">
        <v>1887</v>
      </c>
      <c r="E64" s="7768" t="s">
        <v>1888</v>
      </c>
      <c r="F64" s="279"/>
      <c r="G64" s="7772">
        <v>1035531</v>
      </c>
      <c r="H64" s="7777"/>
      <c r="I64" s="7772"/>
      <c r="J64" s="7668"/>
      <c r="K64" s="7672">
        <f>K63-G64</f>
        <v>35516411</v>
      </c>
    </row>
    <row r="65" spans="1:11">
      <c r="A65" s="8232" t="s">
        <v>2734</v>
      </c>
      <c r="B65" s="7769"/>
      <c r="C65" s="267" t="s">
        <v>1886</v>
      </c>
      <c r="D65" s="293" t="s">
        <v>1951</v>
      </c>
      <c r="E65" s="7769"/>
      <c r="F65" s="7773"/>
      <c r="G65" s="7773"/>
      <c r="H65" s="7778"/>
      <c r="I65" s="7773"/>
      <c r="J65" s="7671"/>
      <c r="K65" s="7672"/>
    </row>
    <row r="66" spans="1:11">
      <c r="A66" s="8232" t="s">
        <v>2734</v>
      </c>
      <c r="B66" s="7774"/>
      <c r="C66" s="7698"/>
      <c r="D66" s="7698"/>
      <c r="E66" s="7698"/>
      <c r="F66" s="7663"/>
      <c r="G66" s="7699"/>
      <c r="H66" s="7663"/>
      <c r="I66" s="7663"/>
      <c r="J66" s="7664">
        <v>1800</v>
      </c>
      <c r="K66" s="7666">
        <f>K64+J66</f>
        <v>35518211</v>
      </c>
    </row>
    <row r="67" spans="1:11">
      <c r="A67" s="8232" t="s">
        <v>2734</v>
      </c>
      <c r="B67" s="7700"/>
      <c r="C67" s="278" t="s">
        <v>815</v>
      </c>
      <c r="D67" s="292" t="s">
        <v>1887</v>
      </c>
      <c r="E67" s="7768" t="s">
        <v>1888</v>
      </c>
      <c r="F67" s="7772"/>
      <c r="G67" s="7772">
        <v>290739</v>
      </c>
      <c r="H67" s="7668"/>
      <c r="I67" s="7772"/>
      <c r="J67" s="7671"/>
      <c r="K67" s="7672">
        <f>K66-G67</f>
        <v>35227472</v>
      </c>
    </row>
    <row r="68" spans="1:11">
      <c r="A68" s="8232" t="s">
        <v>2734</v>
      </c>
      <c r="B68" s="7701"/>
      <c r="C68" s="267" t="s">
        <v>1889</v>
      </c>
      <c r="D68" s="293" t="s">
        <v>1951</v>
      </c>
      <c r="E68" s="7769"/>
      <c r="F68" s="7773"/>
      <c r="G68" s="7773"/>
      <c r="H68" s="7671"/>
      <c r="I68" s="7773"/>
      <c r="J68" s="7671"/>
      <c r="K68" s="7672"/>
    </row>
    <row r="69" spans="1:11">
      <c r="A69" s="8232" t="s">
        <v>2734</v>
      </c>
      <c r="B69" s="7702"/>
      <c r="C69" s="7684"/>
      <c r="D69" s="7650"/>
      <c r="E69" s="7651"/>
      <c r="F69" s="7663"/>
      <c r="G69" s="7663"/>
      <c r="H69" s="7663"/>
      <c r="I69" s="7663"/>
      <c r="J69" s="7664">
        <v>1800</v>
      </c>
      <c r="K69" s="7666">
        <f>K67+J69</f>
        <v>35229272</v>
      </c>
    </row>
    <row r="70" spans="1:11">
      <c r="A70" s="8232" t="s">
        <v>2734</v>
      </c>
      <c r="B70" s="7700"/>
      <c r="C70" s="278" t="s">
        <v>815</v>
      </c>
      <c r="D70" s="7766" t="s">
        <v>568</v>
      </c>
      <c r="E70" s="7768" t="s">
        <v>715</v>
      </c>
      <c r="F70" s="7772"/>
      <c r="G70" s="7772">
        <v>526854</v>
      </c>
      <c r="H70" s="7772"/>
      <c r="I70" s="7772"/>
      <c r="J70" s="7642"/>
      <c r="K70" s="7672">
        <f>K69-G70</f>
        <v>34702418</v>
      </c>
    </row>
    <row r="71" spans="1:11">
      <c r="A71" s="8232" t="s">
        <v>2734</v>
      </c>
      <c r="B71" s="7701"/>
      <c r="C71" s="267" t="s">
        <v>833</v>
      </c>
      <c r="D71" s="7767" t="s">
        <v>250</v>
      </c>
      <c r="E71" s="7769"/>
      <c r="F71" s="7773"/>
      <c r="G71" s="7773"/>
      <c r="H71" s="7773"/>
      <c r="I71" s="7773"/>
      <c r="J71" s="7647"/>
      <c r="K71" s="7672"/>
    </row>
    <row r="72" spans="1:11">
      <c r="A72" s="8232" t="s">
        <v>2734</v>
      </c>
      <c r="B72" s="7702"/>
      <c r="C72" s="7675"/>
      <c r="D72" s="7650"/>
      <c r="E72" s="7675"/>
      <c r="F72" s="7675"/>
      <c r="G72" s="7664"/>
      <c r="H72" s="7653"/>
      <c r="I72" s="7652"/>
      <c r="J72" s="7670">
        <v>1800</v>
      </c>
      <c r="K72" s="7666">
        <f>K70+J72</f>
        <v>34704218</v>
      </c>
    </row>
    <row r="73" spans="1:11">
      <c r="A73" s="8232" t="s">
        <v>2734</v>
      </c>
      <c r="B73" s="7768"/>
      <c r="C73" s="278" t="s">
        <v>815</v>
      </c>
      <c r="D73" s="7766" t="s">
        <v>568</v>
      </c>
      <c r="E73" s="7768" t="s">
        <v>715</v>
      </c>
      <c r="F73" s="7772"/>
      <c r="G73" s="7772">
        <v>188400</v>
      </c>
      <c r="H73" s="7772"/>
      <c r="I73" s="7772"/>
      <c r="J73" s="7642"/>
      <c r="K73" s="7672">
        <f>K72-G73</f>
        <v>34515818</v>
      </c>
    </row>
    <row r="74" spans="1:11">
      <c r="A74" s="8232" t="s">
        <v>2734</v>
      </c>
      <c r="B74" s="7769"/>
      <c r="C74" s="267" t="s">
        <v>2539</v>
      </c>
      <c r="D74" s="7767" t="s">
        <v>250</v>
      </c>
      <c r="E74" s="7769"/>
      <c r="F74" s="7773"/>
      <c r="G74" s="7773"/>
      <c r="H74" s="7773"/>
      <c r="I74" s="7773"/>
      <c r="J74" s="7647"/>
      <c r="K74" s="7672"/>
    </row>
    <row r="75" spans="1:11">
      <c r="A75" s="8232" t="s">
        <v>2734</v>
      </c>
      <c r="B75" s="7703"/>
      <c r="C75" s="7675"/>
      <c r="D75" s="7650"/>
      <c r="E75" s="7675"/>
      <c r="F75" s="7675"/>
      <c r="G75" s="7664"/>
      <c r="H75" s="7653"/>
      <c r="I75" s="7652"/>
      <c r="J75" s="7670">
        <v>1800</v>
      </c>
      <c r="K75" s="7666">
        <f>K73+J75</f>
        <v>34517618</v>
      </c>
    </row>
    <row r="76" spans="1:11">
      <c r="A76" s="8232" t="s">
        <v>2734</v>
      </c>
      <c r="B76" s="7768"/>
      <c r="C76" s="278" t="s">
        <v>815</v>
      </c>
      <c r="D76" s="7766" t="s">
        <v>568</v>
      </c>
      <c r="E76" s="7768" t="s">
        <v>715</v>
      </c>
      <c r="F76" s="7772"/>
      <c r="G76" s="7781">
        <v>84296</v>
      </c>
      <c r="H76" s="7772"/>
      <c r="I76" s="7772"/>
      <c r="J76" s="7679"/>
      <c r="K76" s="7783">
        <f>K75-G76</f>
        <v>34433322</v>
      </c>
    </row>
    <row r="77" spans="1:11">
      <c r="A77" s="8232" t="s">
        <v>2734</v>
      </c>
      <c r="B77" s="7769"/>
      <c r="C77" s="267" t="s">
        <v>832</v>
      </c>
      <c r="D77" s="7767" t="s">
        <v>250</v>
      </c>
      <c r="E77" s="7769"/>
      <c r="F77" s="7773"/>
      <c r="G77" s="7782"/>
      <c r="H77" s="7773"/>
      <c r="I77" s="7773"/>
      <c r="J77" s="7682"/>
      <c r="K77" s="7784"/>
    </row>
    <row r="78" spans="1:11">
      <c r="A78" s="8232" t="s">
        <v>2734</v>
      </c>
      <c r="B78" s="7774"/>
      <c r="C78" s="7684"/>
      <c r="D78" s="7650"/>
      <c r="E78" s="7662"/>
      <c r="F78" s="7652"/>
      <c r="G78" s="7652"/>
      <c r="H78" s="7653"/>
      <c r="I78" s="7652"/>
      <c r="J78" s="7670">
        <v>1800</v>
      </c>
      <c r="K78" s="7784">
        <f>K76+J78</f>
        <v>34435122</v>
      </c>
    </row>
    <row r="79" spans="1:11">
      <c r="A79" s="8232" t="s">
        <v>2734</v>
      </c>
      <c r="B79" s="7768"/>
      <c r="C79" s="278" t="s">
        <v>781</v>
      </c>
      <c r="D79" s="310" t="s">
        <v>568</v>
      </c>
      <c r="E79" s="7768" t="s">
        <v>715</v>
      </c>
      <c r="F79" s="7772"/>
      <c r="G79" s="7772">
        <v>29740</v>
      </c>
      <c r="H79" s="7772"/>
      <c r="I79" s="7772"/>
      <c r="J79" s="7772"/>
      <c r="K79" s="7783">
        <f>K78-G79</f>
        <v>34405382</v>
      </c>
    </row>
    <row r="80" spans="1:11">
      <c r="A80" s="8232" t="s">
        <v>2734</v>
      </c>
      <c r="B80" s="7769"/>
      <c r="C80" s="267" t="s">
        <v>793</v>
      </c>
      <c r="D80" s="311" t="s">
        <v>250</v>
      </c>
      <c r="E80" s="7769"/>
      <c r="F80" s="7773"/>
      <c r="G80" s="7773"/>
      <c r="H80" s="7773"/>
      <c r="I80" s="7773"/>
      <c r="J80" s="7773"/>
      <c r="K80" s="7784"/>
    </row>
    <row r="81" spans="1:11">
      <c r="A81" s="8232" t="s">
        <v>2734</v>
      </c>
      <c r="B81" s="7774"/>
      <c r="C81" s="7684"/>
      <c r="D81" s="7650"/>
      <c r="E81" s="7651"/>
      <c r="F81" s="7652"/>
      <c r="G81" s="7652"/>
      <c r="H81" s="7653"/>
      <c r="I81" s="7652"/>
      <c r="J81" s="7670">
        <v>1500</v>
      </c>
      <c r="K81" s="7784">
        <f>K79+J81</f>
        <v>34406882</v>
      </c>
    </row>
    <row r="82" spans="1:11">
      <c r="A82" s="8232" t="s">
        <v>2734</v>
      </c>
      <c r="B82" s="7768"/>
      <c r="C82" s="7667" t="s">
        <v>796</v>
      </c>
      <c r="D82" s="7766" t="s">
        <v>1983</v>
      </c>
      <c r="E82" s="7768" t="s">
        <v>1985</v>
      </c>
      <c r="F82" s="279"/>
      <c r="G82" s="7772">
        <v>191700</v>
      </c>
      <c r="H82" s="7671"/>
      <c r="I82" s="7657"/>
      <c r="J82" s="7676"/>
      <c r="K82" s="7783">
        <f>K81-G82</f>
        <v>34215182</v>
      </c>
    </row>
    <row r="83" spans="1:11">
      <c r="A83" s="8232" t="s">
        <v>2734</v>
      </c>
      <c r="B83" s="7769"/>
      <c r="C83" s="7644" t="s">
        <v>1982</v>
      </c>
      <c r="D83" s="7767" t="s">
        <v>1984</v>
      </c>
      <c r="E83" s="7769"/>
      <c r="F83" s="7773"/>
      <c r="G83" s="7773"/>
      <c r="H83" s="320"/>
      <c r="I83" s="7660"/>
      <c r="J83" s="7676"/>
      <c r="K83" s="7784"/>
    </row>
    <row r="84" spans="1:11">
      <c r="A84" s="8232" t="s">
        <v>2734</v>
      </c>
      <c r="B84" s="7774"/>
      <c r="C84" s="7684"/>
      <c r="D84" s="7675"/>
      <c r="E84" s="7669"/>
      <c r="F84" s="7652"/>
      <c r="G84" s="7652"/>
      <c r="H84" s="7653"/>
      <c r="I84" s="7706"/>
      <c r="J84" s="7664">
        <v>750</v>
      </c>
      <c r="K84" s="7784">
        <f>K82+J84</f>
        <v>34215932</v>
      </c>
    </row>
    <row r="85" spans="1:11">
      <c r="A85" s="8232" t="s">
        <v>2734</v>
      </c>
      <c r="B85" s="7768"/>
      <c r="C85" s="7639" t="s">
        <v>815</v>
      </c>
      <c r="D85" s="7766" t="s">
        <v>1657</v>
      </c>
      <c r="E85" s="7768" t="s">
        <v>135</v>
      </c>
      <c r="F85" s="7772"/>
      <c r="G85" s="7772">
        <v>362131</v>
      </c>
      <c r="H85" s="7772"/>
      <c r="I85" s="7772"/>
      <c r="J85" s="7676"/>
      <c r="K85" s="7672">
        <f>K84-G85</f>
        <v>33853801</v>
      </c>
    </row>
    <row r="86" spans="1:11">
      <c r="A86" s="8232" t="s">
        <v>2734</v>
      </c>
      <c r="B86" s="7768"/>
      <c r="C86" s="7644" t="s">
        <v>1656</v>
      </c>
      <c r="D86" s="7767" t="s">
        <v>956</v>
      </c>
      <c r="E86" s="7769"/>
      <c r="F86" s="7773"/>
      <c r="G86" s="7773"/>
      <c r="H86" s="7773"/>
      <c r="I86" s="7773"/>
      <c r="J86" s="7647"/>
      <c r="K86" s="7672"/>
    </row>
    <row r="87" spans="1:11">
      <c r="A87" s="8232" t="s">
        <v>2734</v>
      </c>
      <c r="B87" s="7768"/>
      <c r="C87" s="7684"/>
      <c r="D87" s="7650"/>
      <c r="E87" s="7662"/>
      <c r="F87" s="7652"/>
      <c r="G87" s="7652"/>
      <c r="H87" s="7663"/>
      <c r="I87" s="7652"/>
      <c r="J87" s="7664">
        <v>1800</v>
      </c>
      <c r="K87" s="7666">
        <f>K85+J87</f>
        <v>33855601</v>
      </c>
    </row>
    <row r="88" spans="1:11">
      <c r="A88" s="8232" t="s">
        <v>2734</v>
      </c>
      <c r="B88" s="7768"/>
      <c r="C88" s="7639" t="s">
        <v>796</v>
      </c>
      <c r="D88" s="7766" t="s">
        <v>1657</v>
      </c>
      <c r="E88" s="7768" t="s">
        <v>135</v>
      </c>
      <c r="F88" s="7772"/>
      <c r="G88" s="7772">
        <v>96300</v>
      </c>
      <c r="H88" s="7671"/>
      <c r="I88" s="7772"/>
      <c r="J88" s="7676"/>
      <c r="K88" s="7783">
        <f>K87-G88</f>
        <v>33759301</v>
      </c>
    </row>
    <row r="89" spans="1:11">
      <c r="A89" s="8232" t="s">
        <v>2734</v>
      </c>
      <c r="B89" s="7769"/>
      <c r="C89" s="7644" t="s">
        <v>1658</v>
      </c>
      <c r="D89" s="7767" t="s">
        <v>956</v>
      </c>
      <c r="E89" s="7769"/>
      <c r="F89" s="7773"/>
      <c r="G89" s="7773"/>
      <c r="H89" s="320"/>
      <c r="I89" s="7773"/>
      <c r="J89" s="7647"/>
      <c r="K89" s="7784"/>
    </row>
    <row r="90" spans="1:11">
      <c r="A90" s="8232" t="s">
        <v>2734</v>
      </c>
      <c r="B90" s="7774"/>
      <c r="C90" s="7684"/>
      <c r="D90" s="7650"/>
      <c r="E90" s="7651"/>
      <c r="F90" s="7652"/>
      <c r="G90" s="7652"/>
      <c r="H90" s="7653"/>
      <c r="I90" s="7652"/>
      <c r="J90" s="7664">
        <v>750</v>
      </c>
      <c r="K90" s="7784">
        <f>K88+J90</f>
        <v>33760051</v>
      </c>
    </row>
    <row r="91" spans="1:11">
      <c r="A91" s="8232" t="s">
        <v>2734</v>
      </c>
      <c r="B91" s="7768"/>
      <c r="C91" s="7639" t="s">
        <v>1710</v>
      </c>
      <c r="D91" s="275" t="s">
        <v>1766</v>
      </c>
      <c r="E91" s="7655"/>
      <c r="F91" s="279"/>
      <c r="G91" s="7772"/>
      <c r="H91" s="7772">
        <v>665140</v>
      </c>
      <c r="I91" s="7772"/>
      <c r="J91" s="7642"/>
      <c r="K91" s="7783">
        <f>K90-H91</f>
        <v>33094911</v>
      </c>
    </row>
    <row r="92" spans="1:11">
      <c r="A92" s="8232" t="s">
        <v>2734</v>
      </c>
      <c r="B92" s="7769"/>
      <c r="C92" s="7644" t="s">
        <v>1765</v>
      </c>
      <c r="D92" s="7767"/>
      <c r="E92" s="7769"/>
      <c r="F92" s="7773"/>
      <c r="G92" s="7773"/>
      <c r="H92" s="7773"/>
      <c r="I92" s="7773"/>
      <c r="J92" s="7647"/>
      <c r="K92" s="7784"/>
    </row>
    <row r="93" spans="1:11">
      <c r="A93" s="8232" t="s">
        <v>2734</v>
      </c>
      <c r="B93" s="7774"/>
      <c r="C93" s="7686"/>
      <c r="D93" s="7686"/>
      <c r="E93" s="7686"/>
      <c r="F93" s="7652"/>
      <c r="G93" s="7652"/>
      <c r="H93" s="7653"/>
      <c r="I93" s="7652"/>
      <c r="J93" s="7664">
        <v>1500</v>
      </c>
      <c r="K93" s="7784">
        <f>K91+J93</f>
        <v>33096411</v>
      </c>
    </row>
    <row r="94" spans="1:11">
      <c r="A94" s="8232" t="s">
        <v>2734</v>
      </c>
      <c r="B94" s="7768"/>
      <c r="C94" s="7639" t="s">
        <v>1710</v>
      </c>
      <c r="D94" s="7766" t="s">
        <v>1768</v>
      </c>
      <c r="E94" s="7768"/>
      <c r="F94" s="279"/>
      <c r="G94" s="7772"/>
      <c r="H94" s="7772">
        <v>215640</v>
      </c>
      <c r="I94" s="7772"/>
      <c r="J94" s="7642"/>
      <c r="K94" s="7783">
        <f>K93-H94</f>
        <v>32880771</v>
      </c>
    </row>
    <row r="95" spans="1:11">
      <c r="A95" s="8232" t="s">
        <v>2734</v>
      </c>
      <c r="B95" s="7769"/>
      <c r="C95" s="7644" t="s">
        <v>1767</v>
      </c>
      <c r="D95" s="7767"/>
      <c r="E95" s="7769"/>
      <c r="F95" s="7773"/>
      <c r="G95" s="7773"/>
      <c r="H95" s="7773"/>
      <c r="I95" s="7773"/>
      <c r="J95" s="7647"/>
      <c r="K95" s="7784"/>
    </row>
    <row r="96" spans="1:11">
      <c r="A96" s="8232" t="s">
        <v>2734</v>
      </c>
      <c r="B96" s="7774"/>
      <c r="C96" s="7686"/>
      <c r="D96" s="7686"/>
      <c r="E96" s="7686"/>
      <c r="F96" s="7652"/>
      <c r="G96" s="7652"/>
      <c r="H96" s="7653"/>
      <c r="I96" s="7652"/>
      <c r="J96" s="7664">
        <v>1500</v>
      </c>
      <c r="K96" s="7784">
        <f>K94+J96</f>
        <v>32882271</v>
      </c>
    </row>
    <row r="97" spans="1:11">
      <c r="A97" s="8232" t="s">
        <v>2734</v>
      </c>
      <c r="B97" s="7768"/>
      <c r="C97" s="7639" t="s">
        <v>1710</v>
      </c>
      <c r="D97" s="7766" t="s">
        <v>1770</v>
      </c>
      <c r="E97" s="7768"/>
      <c r="F97" s="279"/>
      <c r="G97" s="7772"/>
      <c r="H97" s="7772">
        <v>408640</v>
      </c>
      <c r="I97" s="7772"/>
      <c r="J97" s="7642"/>
      <c r="K97" s="7783">
        <f>K96-H97</f>
        <v>32473631</v>
      </c>
    </row>
    <row r="98" spans="1:11">
      <c r="A98" s="8232" t="s">
        <v>2734</v>
      </c>
      <c r="B98" s="7769"/>
      <c r="C98" s="7644" t="s">
        <v>1769</v>
      </c>
      <c r="D98" s="7767"/>
      <c r="E98" s="7769"/>
      <c r="F98" s="7773"/>
      <c r="G98" s="7773"/>
      <c r="H98" s="7773"/>
      <c r="I98" s="7773"/>
      <c r="J98" s="7647"/>
      <c r="K98" s="7784"/>
    </row>
    <row r="99" spans="1:11">
      <c r="A99" s="8232" t="s">
        <v>2734</v>
      </c>
      <c r="B99" s="7774"/>
      <c r="C99" s="7684"/>
      <c r="D99" s="7650"/>
      <c r="E99" s="7651"/>
      <c r="F99" s="7652"/>
      <c r="G99" s="7652"/>
      <c r="H99" s="7653"/>
      <c r="I99" s="7652"/>
      <c r="J99" s="7664">
        <v>1500</v>
      </c>
      <c r="K99" s="7784">
        <f>K97+J99</f>
        <v>32475131</v>
      </c>
    </row>
    <row r="100" spans="1:11">
      <c r="A100" s="8232" t="s">
        <v>2734</v>
      </c>
      <c r="B100" s="7768"/>
      <c r="C100" s="7639" t="s">
        <v>1710</v>
      </c>
      <c r="D100" s="7766" t="s">
        <v>956</v>
      </c>
      <c r="E100" s="7768"/>
      <c r="F100" s="7772"/>
      <c r="G100" s="7772"/>
      <c r="H100" s="7772">
        <v>11485400</v>
      </c>
      <c r="I100" s="7772"/>
      <c r="J100" s="7676"/>
      <c r="K100" s="7783">
        <f>K99-H100</f>
        <v>20989731</v>
      </c>
    </row>
    <row r="101" spans="1:11">
      <c r="A101" s="8232" t="s">
        <v>2734</v>
      </c>
      <c r="B101" s="7769"/>
      <c r="C101" s="7644" t="s">
        <v>1771</v>
      </c>
      <c r="D101" s="7767"/>
      <c r="E101" s="7769"/>
      <c r="F101" s="7773"/>
      <c r="G101" s="7773"/>
      <c r="H101" s="7773"/>
      <c r="I101" s="7773"/>
      <c r="J101" s="7647"/>
      <c r="K101" s="7784"/>
    </row>
    <row r="102" spans="1:11">
      <c r="A102" s="8232" t="s">
        <v>2734</v>
      </c>
      <c r="B102" s="7774"/>
      <c r="C102" s="7684"/>
      <c r="D102" s="7650"/>
      <c r="E102" s="7651"/>
      <c r="F102" s="7652"/>
      <c r="G102" s="7652"/>
      <c r="H102" s="7653"/>
      <c r="I102" s="7652"/>
      <c r="J102" s="7664">
        <v>1500</v>
      </c>
      <c r="K102" s="7784">
        <f>K100+J102</f>
        <v>20991231</v>
      </c>
    </row>
    <row r="103" spans="1:11">
      <c r="A103" s="8232" t="s">
        <v>2734</v>
      </c>
      <c r="B103" s="7768"/>
      <c r="C103" s="7639" t="s">
        <v>1710</v>
      </c>
      <c r="D103" s="7766" t="s">
        <v>1945</v>
      </c>
      <c r="E103" s="7768"/>
      <c r="F103" s="7772"/>
      <c r="G103" s="7772"/>
      <c r="H103" s="7772">
        <v>160140</v>
      </c>
      <c r="I103" s="7772"/>
      <c r="J103" s="7676"/>
      <c r="K103" s="7783">
        <f>K102-H103</f>
        <v>20831091</v>
      </c>
    </row>
    <row r="104" spans="1:11">
      <c r="A104" s="8232" t="s">
        <v>2734</v>
      </c>
      <c r="B104" s="7769"/>
      <c r="C104" s="7644" t="s">
        <v>1944</v>
      </c>
      <c r="D104" s="7767"/>
      <c r="E104" s="7769"/>
      <c r="F104" s="7773"/>
      <c r="G104" s="7773"/>
      <c r="H104" s="7773"/>
      <c r="I104" s="7773"/>
      <c r="J104" s="7647"/>
      <c r="K104" s="7784"/>
    </row>
    <row r="105" spans="1:11">
      <c r="A105" s="8232" t="s">
        <v>2734</v>
      </c>
      <c r="B105" s="7774"/>
      <c r="C105" s="7684"/>
      <c r="D105" s="7650"/>
      <c r="E105" s="7651"/>
      <c r="F105" s="7652"/>
      <c r="G105" s="7652"/>
      <c r="H105" s="7653"/>
      <c r="I105" s="7652"/>
      <c r="J105" s="7664">
        <v>1500</v>
      </c>
      <c r="K105" s="7666">
        <f>K103+J105</f>
        <v>20832591</v>
      </c>
    </row>
    <row r="106" spans="1:11">
      <c r="A106" s="8232" t="s">
        <v>2734</v>
      </c>
      <c r="B106" s="7768"/>
      <c r="C106" s="7639" t="s">
        <v>1710</v>
      </c>
      <c r="D106" s="7766" t="s">
        <v>2049</v>
      </c>
      <c r="E106" s="7768"/>
      <c r="F106" s="279"/>
      <c r="G106" s="7772"/>
      <c r="H106" s="7772">
        <v>408640</v>
      </c>
      <c r="I106" s="7772"/>
      <c r="J106" s="7642"/>
      <c r="K106" s="7783">
        <f>K105-H106</f>
        <v>20423951</v>
      </c>
    </row>
    <row r="107" spans="1:11">
      <c r="A107" s="8232" t="s">
        <v>2734</v>
      </c>
      <c r="B107" s="7769"/>
      <c r="C107" s="7644" t="s">
        <v>2050</v>
      </c>
      <c r="D107" s="7767"/>
      <c r="E107" s="7769"/>
      <c r="F107" s="7773"/>
      <c r="G107" s="7773"/>
      <c r="H107" s="7773"/>
      <c r="I107" s="7773"/>
      <c r="J107" s="7647"/>
      <c r="K107" s="7784"/>
    </row>
    <row r="108" spans="1:11">
      <c r="A108" s="8232" t="s">
        <v>2734</v>
      </c>
      <c r="B108" s="7774"/>
      <c r="C108" s="7684"/>
      <c r="D108" s="7650"/>
      <c r="E108" s="7651"/>
      <c r="F108" s="7652"/>
      <c r="G108" s="7652"/>
      <c r="H108" s="7653"/>
      <c r="I108" s="7652"/>
      <c r="J108" s="7664">
        <v>1500</v>
      </c>
      <c r="K108" s="7784">
        <f>K106+J108</f>
        <v>20425451</v>
      </c>
    </row>
    <row r="109" spans="1:11">
      <c r="A109" s="8232" t="s">
        <v>2734</v>
      </c>
      <c r="B109" s="7768"/>
      <c r="C109" s="7667" t="s">
        <v>1716</v>
      </c>
      <c r="D109" s="7766" t="s">
        <v>1717</v>
      </c>
      <c r="E109" s="7768" t="s">
        <v>1423</v>
      </c>
      <c r="F109" s="7781"/>
      <c r="G109" s="7781">
        <v>159100</v>
      </c>
      <c r="H109" s="7671"/>
      <c r="I109" s="7657"/>
      <c r="J109" s="7676"/>
      <c r="K109" s="7783">
        <f>K108-G109</f>
        <v>20266351</v>
      </c>
    </row>
    <row r="110" spans="1:11">
      <c r="A110" s="8232" t="s">
        <v>2734</v>
      </c>
      <c r="B110" s="7769"/>
      <c r="C110" s="7644" t="s">
        <v>1715</v>
      </c>
      <c r="D110" s="7767" t="s">
        <v>956</v>
      </c>
      <c r="E110" s="7769"/>
      <c r="F110" s="7782"/>
      <c r="G110" s="7782"/>
      <c r="H110" s="320"/>
      <c r="I110" s="7660"/>
      <c r="J110" s="7676"/>
      <c r="K110" s="7784"/>
    </row>
    <row r="111" spans="1:11">
      <c r="A111" s="8232" t="s">
        <v>2734</v>
      </c>
      <c r="B111" s="7774"/>
      <c r="C111" s="7684"/>
      <c r="D111" s="7650"/>
      <c r="E111" s="7651"/>
      <c r="F111" s="7652"/>
      <c r="G111" s="7652"/>
      <c r="H111" s="7653"/>
      <c r="I111" s="7706"/>
      <c r="J111" s="7664">
        <v>750</v>
      </c>
      <c r="K111" s="7784">
        <f>K109+J111</f>
        <v>20267101</v>
      </c>
    </row>
    <row r="112" spans="1:11">
      <c r="A112" s="8232" t="s">
        <v>2734</v>
      </c>
      <c r="B112" s="7768"/>
      <c r="C112" s="7707" t="s">
        <v>781</v>
      </c>
      <c r="D112" s="7766" t="s">
        <v>2046</v>
      </c>
      <c r="E112" s="7695" t="s">
        <v>2048</v>
      </c>
      <c r="F112" s="7772"/>
      <c r="G112" s="7772">
        <v>108640</v>
      </c>
      <c r="H112" s="7671"/>
      <c r="I112" s="7772"/>
      <c r="J112" s="7676"/>
      <c r="K112" s="7643">
        <f>K111-G112</f>
        <v>20158461</v>
      </c>
    </row>
    <row r="113" spans="1:11">
      <c r="A113" s="8232" t="s">
        <v>2734</v>
      </c>
      <c r="B113" s="7769"/>
      <c r="C113" s="7708" t="s">
        <v>2045</v>
      </c>
      <c r="D113" s="7767" t="s">
        <v>2047</v>
      </c>
      <c r="E113" s="7786"/>
      <c r="F113" s="7773"/>
      <c r="G113" s="7773"/>
      <c r="H113" s="320"/>
      <c r="I113" s="7773"/>
      <c r="J113" s="7676"/>
      <c r="K113" s="7648"/>
    </row>
    <row r="114" spans="1:11">
      <c r="A114" s="8232" t="s">
        <v>2734</v>
      </c>
      <c r="B114" s="7774"/>
      <c r="C114" s="7649"/>
      <c r="D114" s="7650"/>
      <c r="E114" s="7651"/>
      <c r="F114" s="7652"/>
      <c r="G114" s="7652"/>
      <c r="H114" s="7653"/>
      <c r="I114" s="7652"/>
      <c r="J114" s="7664">
        <v>1500</v>
      </c>
      <c r="K114" s="7648">
        <f>K112+J114</f>
        <v>20159961</v>
      </c>
    </row>
    <row r="115" spans="1:11">
      <c r="A115" s="8232" t="s">
        <v>2734</v>
      </c>
      <c r="B115" s="7768"/>
      <c r="C115" s="7667" t="s">
        <v>1716</v>
      </c>
      <c r="D115" s="7779" t="s">
        <v>1049</v>
      </c>
      <c r="E115" s="7768" t="s">
        <v>126</v>
      </c>
      <c r="F115" s="279"/>
      <c r="G115" s="7772">
        <v>44300</v>
      </c>
      <c r="H115" s="7772"/>
      <c r="I115" s="7772"/>
      <c r="J115" s="7642"/>
      <c r="K115" s="7783">
        <f>K114-G115</f>
        <v>20115661</v>
      </c>
    </row>
    <row r="116" spans="1:11">
      <c r="A116" s="8232" t="s">
        <v>2734</v>
      </c>
      <c r="B116" s="7769"/>
      <c r="C116" s="7644" t="s">
        <v>2559</v>
      </c>
      <c r="D116" s="7780" t="s">
        <v>956</v>
      </c>
      <c r="E116" s="7769"/>
      <c r="F116" s="7773"/>
      <c r="G116" s="7773"/>
      <c r="H116" s="7773"/>
      <c r="I116" s="7773"/>
      <c r="J116" s="7647"/>
      <c r="K116" s="7784"/>
    </row>
    <row r="117" spans="1:11">
      <c r="A117" s="8232" t="s">
        <v>2734</v>
      </c>
      <c r="B117" s="7774"/>
      <c r="C117" s="7684"/>
      <c r="D117" s="7691"/>
      <c r="E117" s="7693"/>
      <c r="F117" s="7652"/>
      <c r="G117" s="7652"/>
      <c r="H117" s="7653"/>
      <c r="I117" s="7652"/>
      <c r="J117" s="7664">
        <v>750</v>
      </c>
      <c r="K117" s="7784">
        <f>K115+J117</f>
        <v>20116411</v>
      </c>
    </row>
    <row r="118" spans="1:11">
      <c r="A118" s="8232" t="s">
        <v>2734</v>
      </c>
      <c r="B118" s="7768"/>
      <c r="C118" s="321" t="s">
        <v>778</v>
      </c>
      <c r="D118" s="275" t="s">
        <v>795</v>
      </c>
      <c r="E118" s="276" t="s">
        <v>454</v>
      </c>
      <c r="F118" s="279"/>
      <c r="G118" s="279">
        <v>134140</v>
      </c>
      <c r="H118" s="7671"/>
      <c r="I118" s="279"/>
      <c r="J118" s="7671"/>
      <c r="K118" s="7783">
        <f>K117-G118</f>
        <v>19982271</v>
      </c>
    </row>
    <row r="119" spans="1:11">
      <c r="A119" s="8232" t="s">
        <v>2734</v>
      </c>
      <c r="B119" s="7769"/>
      <c r="C119" s="267" t="s">
        <v>794</v>
      </c>
      <c r="D119" s="7767" t="s">
        <v>1345</v>
      </c>
      <c r="E119" s="7769"/>
      <c r="F119" s="7773"/>
      <c r="G119" s="7773"/>
      <c r="H119" s="320"/>
      <c r="I119" s="7773"/>
      <c r="J119" s="320"/>
      <c r="K119" s="7784"/>
    </row>
    <row r="120" spans="1:11">
      <c r="A120" s="8232" t="s">
        <v>2734</v>
      </c>
      <c r="B120" s="7774"/>
      <c r="C120" s="7709"/>
      <c r="D120" s="7697"/>
      <c r="E120" s="7692"/>
      <c r="F120" s="7653"/>
      <c r="G120" s="7653"/>
      <c r="H120" s="7653"/>
      <c r="I120" s="7653"/>
      <c r="J120" s="7664">
        <v>1500</v>
      </c>
      <c r="K120" s="7784">
        <f>K118+J120</f>
        <v>19983771</v>
      </c>
    </row>
    <row r="121" spans="1:11">
      <c r="A121" s="8232" t="s">
        <v>2734</v>
      </c>
      <c r="B121" s="7768"/>
      <c r="C121" s="278" t="s">
        <v>815</v>
      </c>
      <c r="D121" s="7766" t="s">
        <v>2163</v>
      </c>
      <c r="E121" s="7768" t="s">
        <v>2164</v>
      </c>
      <c r="F121" s="7772"/>
      <c r="G121" s="7772">
        <v>325602</v>
      </c>
      <c r="H121" s="7772"/>
      <c r="I121" s="7772"/>
      <c r="J121" s="7679"/>
      <c r="K121" s="7783">
        <f>K120-G121</f>
        <v>19658169</v>
      </c>
    </row>
    <row r="122" spans="1:11">
      <c r="A122" s="8232" t="s">
        <v>2734</v>
      </c>
      <c r="B122" s="7769"/>
      <c r="C122" s="267" t="s">
        <v>2165</v>
      </c>
      <c r="D122" s="7767" t="s">
        <v>1819</v>
      </c>
      <c r="E122" s="7769"/>
      <c r="F122" s="7782"/>
      <c r="G122" s="7773"/>
      <c r="H122" s="7773"/>
      <c r="I122" s="7773"/>
      <c r="J122" s="7682"/>
      <c r="K122" s="7784"/>
    </row>
    <row r="123" spans="1:11">
      <c r="A123" s="8232" t="s">
        <v>2734</v>
      </c>
      <c r="B123" s="7774"/>
      <c r="C123" s="7709"/>
      <c r="D123" s="7691"/>
      <c r="E123" s="7662"/>
      <c r="F123" s="7652"/>
      <c r="G123" s="7652"/>
      <c r="H123" s="7653"/>
      <c r="I123" s="7652"/>
      <c r="J123" s="7664">
        <v>1800</v>
      </c>
      <c r="K123" s="7784">
        <f>K121+J123</f>
        <v>19659969</v>
      </c>
    </row>
    <row r="124" spans="1:11">
      <c r="A124" s="8232" t="s">
        <v>2734</v>
      </c>
      <c r="B124" s="7768"/>
      <c r="C124" s="7710" t="s">
        <v>781</v>
      </c>
      <c r="D124" s="7766" t="s">
        <v>2163</v>
      </c>
      <c r="E124" s="7768" t="s">
        <v>2164</v>
      </c>
      <c r="F124" s="7772"/>
      <c r="G124" s="7772">
        <v>22890</v>
      </c>
      <c r="H124" s="7772"/>
      <c r="I124" s="7772"/>
      <c r="J124" s="7679"/>
      <c r="K124" s="7783">
        <f>K123-G124</f>
        <v>19637079</v>
      </c>
    </row>
    <row r="125" spans="1:11">
      <c r="A125" s="8232" t="s">
        <v>2734</v>
      </c>
      <c r="B125" s="7769"/>
      <c r="C125" s="7689" t="s">
        <v>2293</v>
      </c>
      <c r="D125" s="7767" t="s">
        <v>1819</v>
      </c>
      <c r="E125" s="7769"/>
      <c r="F125" s="7773"/>
      <c r="G125" s="7773"/>
      <c r="H125" s="7773"/>
      <c r="I125" s="7773"/>
      <c r="J125" s="7682"/>
      <c r="K125" s="7784"/>
    </row>
    <row r="126" spans="1:11">
      <c r="A126" s="8232" t="s">
        <v>2734</v>
      </c>
      <c r="B126" s="7774"/>
      <c r="C126" s="7711"/>
      <c r="D126" s="7691"/>
      <c r="E126" s="7662"/>
      <c r="F126" s="7712"/>
      <c r="G126" s="7677"/>
      <c r="H126" s="7663"/>
      <c r="I126" s="7677"/>
      <c r="J126" s="7664">
        <v>1500</v>
      </c>
      <c r="K126" s="7784">
        <f>K124+J126</f>
        <v>19638579</v>
      </c>
    </row>
    <row r="127" spans="1:11">
      <c r="A127" s="8232" t="s">
        <v>2734</v>
      </c>
      <c r="B127" s="276"/>
      <c r="C127" s="7639" t="s">
        <v>815</v>
      </c>
      <c r="D127" s="7766" t="s">
        <v>2131</v>
      </c>
      <c r="E127" s="7768" t="s">
        <v>2132</v>
      </c>
      <c r="F127" s="279"/>
      <c r="G127" s="7772">
        <v>575979</v>
      </c>
      <c r="H127" s="7772"/>
      <c r="I127" s="7772"/>
      <c r="J127" s="7676"/>
      <c r="K127" s="7672">
        <f>K126-G127</f>
        <v>19062600</v>
      </c>
    </row>
    <row r="128" spans="1:11">
      <c r="A128" s="8232" t="s">
        <v>2734</v>
      </c>
      <c r="B128" s="276"/>
      <c r="C128" s="7644" t="s">
        <v>2153</v>
      </c>
      <c r="D128" s="7767" t="s">
        <v>1819</v>
      </c>
      <c r="E128" s="7769"/>
      <c r="F128" s="7773"/>
      <c r="G128" s="7773"/>
      <c r="H128" s="7773"/>
      <c r="I128" s="7773"/>
      <c r="J128" s="7647"/>
      <c r="K128" s="7672"/>
    </row>
    <row r="129" spans="1:11">
      <c r="A129" s="8232" t="s">
        <v>2734</v>
      </c>
      <c r="B129" s="7774"/>
      <c r="C129" s="7684"/>
      <c r="D129" s="7650"/>
      <c r="E129" s="7651"/>
      <c r="F129" s="7677"/>
      <c r="G129" s="7677"/>
      <c r="H129" s="7653"/>
      <c r="I129" s="7652"/>
      <c r="J129" s="7664">
        <v>1800</v>
      </c>
      <c r="K129" s="7666">
        <f>K127+J129</f>
        <v>19064400</v>
      </c>
    </row>
    <row r="130" spans="1:11">
      <c r="A130" s="8232" t="s">
        <v>2734</v>
      </c>
      <c r="B130" s="276"/>
      <c r="C130" s="7639" t="s">
        <v>1837</v>
      </c>
      <c r="D130" s="7766" t="s">
        <v>2131</v>
      </c>
      <c r="E130" s="7768" t="s">
        <v>2132</v>
      </c>
      <c r="F130" s="7772"/>
      <c r="G130" s="7772">
        <v>119390</v>
      </c>
      <c r="H130" s="7671"/>
      <c r="I130" s="7772"/>
      <c r="J130" s="7676"/>
      <c r="K130" s="7672">
        <f>K129-G130</f>
        <v>18945010</v>
      </c>
    </row>
    <row r="131" spans="1:11">
      <c r="A131" s="8232" t="s">
        <v>2734</v>
      </c>
      <c r="B131" s="276"/>
      <c r="C131" s="7644" t="s">
        <v>2130</v>
      </c>
      <c r="D131" s="7767" t="s">
        <v>1819</v>
      </c>
      <c r="E131" s="7769"/>
      <c r="F131" s="7773"/>
      <c r="G131" s="7773"/>
      <c r="H131" s="320"/>
      <c r="I131" s="7773"/>
      <c r="J131" s="7647"/>
      <c r="K131" s="7672"/>
    </row>
    <row r="132" spans="1:11">
      <c r="A132" s="8232" t="s">
        <v>2734</v>
      </c>
      <c r="B132" s="7774"/>
      <c r="C132" s="7684"/>
      <c r="D132" s="7650"/>
      <c r="E132" s="7651"/>
      <c r="F132" s="7652"/>
      <c r="G132" s="7652"/>
      <c r="H132" s="7653"/>
      <c r="I132" s="7652"/>
      <c r="J132" s="7664">
        <v>1500</v>
      </c>
      <c r="K132" s="7666">
        <f>K130+J132</f>
        <v>18946510</v>
      </c>
    </row>
    <row r="133" spans="1:11">
      <c r="A133" s="8232" t="s">
        <v>2734</v>
      </c>
      <c r="B133" s="276"/>
      <c r="C133" s="7639" t="s">
        <v>821</v>
      </c>
      <c r="D133" s="7766" t="s">
        <v>1288</v>
      </c>
      <c r="E133" s="7768" t="s">
        <v>1301</v>
      </c>
      <c r="F133" s="279"/>
      <c r="G133" s="7772">
        <v>365350</v>
      </c>
      <c r="H133" s="7671"/>
      <c r="I133" s="7772"/>
      <c r="J133" s="7679"/>
      <c r="K133" s="7672">
        <f>K132-G133</f>
        <v>18581160</v>
      </c>
    </row>
    <row r="134" spans="1:11">
      <c r="A134" s="8232" t="s">
        <v>2734</v>
      </c>
      <c r="B134" s="276"/>
      <c r="C134" s="7644" t="s">
        <v>1287</v>
      </c>
      <c r="D134" s="7767" t="s">
        <v>2051</v>
      </c>
      <c r="E134" s="7769"/>
      <c r="F134" s="7773"/>
      <c r="G134" s="7773"/>
      <c r="H134" s="7671"/>
      <c r="I134" s="7773"/>
      <c r="J134" s="7682"/>
      <c r="K134" s="7672"/>
    </row>
    <row r="135" spans="1:11">
      <c r="A135" s="8232" t="s">
        <v>2734</v>
      </c>
      <c r="B135" s="7774"/>
      <c r="C135" s="7684"/>
      <c r="D135" s="7650"/>
      <c r="E135" s="7651"/>
      <c r="F135" s="7663"/>
      <c r="G135" s="7663"/>
      <c r="H135" s="7663"/>
      <c r="I135" s="7663"/>
      <c r="J135" s="7664">
        <v>1800</v>
      </c>
      <c r="K135" s="7666">
        <f>K133+J135</f>
        <v>18582960</v>
      </c>
    </row>
    <row r="136" spans="1:11">
      <c r="A136" s="8232" t="s">
        <v>2734</v>
      </c>
      <c r="B136" s="276"/>
      <c r="C136" s="321" t="s">
        <v>815</v>
      </c>
      <c r="D136" s="7766" t="s">
        <v>157</v>
      </c>
      <c r="E136" s="7768" t="s">
        <v>156</v>
      </c>
      <c r="F136" s="7772"/>
      <c r="G136" s="7772">
        <v>1260383</v>
      </c>
      <c r="H136" s="7671"/>
      <c r="I136" s="7772"/>
      <c r="J136" s="7671"/>
      <c r="K136" s="7783">
        <f>K135-G136</f>
        <v>17322577</v>
      </c>
    </row>
    <row r="137" spans="1:11">
      <c r="A137" s="8232" t="s">
        <v>2734</v>
      </c>
      <c r="B137" s="7769"/>
      <c r="C137" s="321" t="s">
        <v>1022</v>
      </c>
      <c r="D137" s="7767" t="s">
        <v>1383</v>
      </c>
      <c r="E137" s="7769"/>
      <c r="F137" s="7773"/>
      <c r="G137" s="7773"/>
      <c r="H137" s="7671"/>
      <c r="I137" s="7773"/>
      <c r="J137" s="7671"/>
      <c r="K137" s="7784"/>
    </row>
    <row r="138" spans="1:11">
      <c r="A138" s="8232" t="s">
        <v>2734</v>
      </c>
      <c r="B138" s="7774"/>
      <c r="C138" s="7684"/>
      <c r="D138" s="7691"/>
      <c r="E138" s="7692"/>
      <c r="F138" s="7663"/>
      <c r="G138" s="7663"/>
      <c r="H138" s="7663"/>
      <c r="I138" s="7663"/>
      <c r="J138" s="7664">
        <v>1800</v>
      </c>
      <c r="K138" s="7784">
        <f>K136+J138</f>
        <v>17324377</v>
      </c>
    </row>
    <row r="139" spans="1:11">
      <c r="A139" s="8232" t="s">
        <v>2734</v>
      </c>
      <c r="B139" s="7768"/>
      <c r="C139" s="299" t="s">
        <v>778</v>
      </c>
      <c r="D139" s="7766" t="s">
        <v>157</v>
      </c>
      <c r="E139" s="7768" t="s">
        <v>156</v>
      </c>
      <c r="F139" s="279"/>
      <c r="G139" s="7772">
        <v>235140</v>
      </c>
      <c r="H139" s="7671"/>
      <c r="I139" s="7772"/>
      <c r="J139" s="7671"/>
      <c r="K139" s="7783">
        <f>K138-G139</f>
        <v>17089237</v>
      </c>
    </row>
    <row r="140" spans="1:11">
      <c r="A140" s="8232" t="s">
        <v>2734</v>
      </c>
      <c r="B140" s="7769"/>
      <c r="C140" s="280" t="s">
        <v>1340</v>
      </c>
      <c r="D140" s="7767" t="s">
        <v>1383</v>
      </c>
      <c r="E140" s="7769"/>
      <c r="F140" s="7773"/>
      <c r="G140" s="7773"/>
      <c r="H140" s="7671"/>
      <c r="I140" s="7773"/>
      <c r="J140" s="7671"/>
      <c r="K140" s="7784"/>
    </row>
    <row r="141" spans="1:11">
      <c r="A141" s="8232" t="s">
        <v>2734</v>
      </c>
      <c r="B141" s="7774"/>
      <c r="C141" s="7709"/>
      <c r="D141" s="7713"/>
      <c r="E141" s="7669"/>
      <c r="F141" s="7663"/>
      <c r="G141" s="7663"/>
      <c r="H141" s="7663"/>
      <c r="I141" s="7663"/>
      <c r="J141" s="7664">
        <v>1500</v>
      </c>
      <c r="K141" s="7784">
        <f>K139+J141</f>
        <v>17090737</v>
      </c>
    </row>
    <row r="142" spans="1:11">
      <c r="A142" s="8232" t="s">
        <v>2734</v>
      </c>
      <c r="B142" s="7768"/>
      <c r="C142" s="321" t="s">
        <v>815</v>
      </c>
      <c r="D142" s="292" t="s">
        <v>267</v>
      </c>
      <c r="E142" s="7768" t="s">
        <v>271</v>
      </c>
      <c r="F142" s="7772"/>
      <c r="G142" s="7772">
        <v>300247</v>
      </c>
      <c r="H142" s="7668"/>
      <c r="I142" s="7772"/>
      <c r="J142" s="7671"/>
      <c r="K142" s="7783">
        <f>K141-G142</f>
        <v>16790490</v>
      </c>
    </row>
    <row r="143" spans="1:11">
      <c r="A143" s="8232" t="s">
        <v>2734</v>
      </c>
      <c r="B143" s="7769"/>
      <c r="C143" s="321" t="s">
        <v>1023</v>
      </c>
      <c r="D143" s="293" t="s">
        <v>304</v>
      </c>
      <c r="E143" s="7769"/>
      <c r="F143" s="7773"/>
      <c r="G143" s="7773"/>
      <c r="H143" s="7671"/>
      <c r="I143" s="7773"/>
      <c r="J143" s="7671"/>
      <c r="K143" s="7784"/>
    </row>
    <row r="144" spans="1:11">
      <c r="A144" s="8232" t="s">
        <v>2734</v>
      </c>
      <c r="B144" s="7774"/>
      <c r="C144" s="7684"/>
      <c r="D144" s="7650"/>
      <c r="E144" s="7651"/>
      <c r="F144" s="7663"/>
      <c r="G144" s="7663"/>
      <c r="H144" s="7663"/>
      <c r="I144" s="7663"/>
      <c r="J144" s="7664">
        <v>1800</v>
      </c>
      <c r="K144" s="7784">
        <f>K142+J144</f>
        <v>16792290</v>
      </c>
    </row>
    <row r="145" spans="1:11">
      <c r="A145" s="8232" t="s">
        <v>2734</v>
      </c>
      <c r="B145" s="276"/>
      <c r="C145" s="299" t="s">
        <v>781</v>
      </c>
      <c r="D145" s="292" t="s">
        <v>267</v>
      </c>
      <c r="E145" s="7768" t="s">
        <v>271</v>
      </c>
      <c r="F145" s="279"/>
      <c r="G145" s="7772">
        <v>24040</v>
      </c>
      <c r="H145" s="7777"/>
      <c r="I145" s="7772"/>
      <c r="J145" s="7668"/>
      <c r="K145" s="7672">
        <f>K144-G145</f>
        <v>16768250</v>
      </c>
    </row>
    <row r="146" spans="1:11">
      <c r="A146" s="8232" t="s">
        <v>2734</v>
      </c>
      <c r="B146" s="276"/>
      <c r="C146" s="280" t="s">
        <v>791</v>
      </c>
      <c r="D146" s="293" t="s">
        <v>304</v>
      </c>
      <c r="E146" s="7769"/>
      <c r="F146" s="7773"/>
      <c r="G146" s="7773"/>
      <c r="H146" s="7778"/>
      <c r="I146" s="7773"/>
      <c r="J146" s="7671"/>
      <c r="K146" s="7672"/>
    </row>
    <row r="147" spans="1:11">
      <c r="A147" s="8232" t="s">
        <v>2734</v>
      </c>
      <c r="B147" s="7774"/>
      <c r="C147" s="7698"/>
      <c r="D147" s="7698"/>
      <c r="E147" s="7698"/>
      <c r="F147" s="7663"/>
      <c r="G147" s="7699"/>
      <c r="H147" s="7663"/>
      <c r="I147" s="7663"/>
      <c r="J147" s="7664">
        <v>1500</v>
      </c>
      <c r="K147" s="7666">
        <f>K145+J147</f>
        <v>16769750</v>
      </c>
    </row>
    <row r="148" spans="1:11">
      <c r="A148" s="8232" t="s">
        <v>2734</v>
      </c>
      <c r="B148" s="7768"/>
      <c r="C148" s="278" t="s">
        <v>815</v>
      </c>
      <c r="D148" s="7766" t="s">
        <v>1586</v>
      </c>
      <c r="E148" s="7768" t="s">
        <v>1637</v>
      </c>
      <c r="F148" s="7772"/>
      <c r="G148" s="7772">
        <v>85666</v>
      </c>
      <c r="H148" s="7772"/>
      <c r="I148" s="7772"/>
      <c r="J148" s="7679"/>
      <c r="K148" s="7783">
        <f>K147-G148</f>
        <v>16684084</v>
      </c>
    </row>
    <row r="149" spans="1:11">
      <c r="A149" s="8232" t="s">
        <v>2734</v>
      </c>
      <c r="B149" s="7769"/>
      <c r="C149" s="267" t="s">
        <v>1585</v>
      </c>
      <c r="D149" s="7767" t="s">
        <v>729</v>
      </c>
      <c r="E149" s="7769"/>
      <c r="F149" s="7773"/>
      <c r="G149" s="7773"/>
      <c r="H149" s="7773"/>
      <c r="I149" s="7773"/>
      <c r="J149" s="7682"/>
      <c r="K149" s="7784"/>
    </row>
    <row r="150" spans="1:11">
      <c r="A150" s="8232" t="s">
        <v>2734</v>
      </c>
      <c r="B150" s="7774"/>
      <c r="C150" s="7709"/>
      <c r="D150" s="7691"/>
      <c r="E150" s="7662"/>
      <c r="F150" s="7652"/>
      <c r="G150" s="7652"/>
      <c r="H150" s="7653"/>
      <c r="I150" s="7652"/>
      <c r="J150" s="7664">
        <v>1800</v>
      </c>
      <c r="K150" s="7784">
        <f>K148+J150</f>
        <v>16685884</v>
      </c>
    </row>
    <row r="151" spans="1:11">
      <c r="A151" s="8232" t="s">
        <v>2734</v>
      </c>
      <c r="B151" s="7768"/>
      <c r="C151" s="7639" t="s">
        <v>796</v>
      </c>
      <c r="D151" s="7766" t="s">
        <v>1586</v>
      </c>
      <c r="E151" s="7768" t="s">
        <v>1637</v>
      </c>
      <c r="F151" s="7772"/>
      <c r="G151" s="7772">
        <v>42300</v>
      </c>
      <c r="H151" s="7772"/>
      <c r="I151" s="7772"/>
      <c r="J151" s="7679"/>
      <c r="K151" s="7783">
        <f>K150-G151</f>
        <v>16643584</v>
      </c>
    </row>
    <row r="152" spans="1:11">
      <c r="A152" s="8232" t="s">
        <v>2734</v>
      </c>
      <c r="B152" s="7769"/>
      <c r="C152" s="7644" t="s">
        <v>1587</v>
      </c>
      <c r="D152" s="7767" t="s">
        <v>729</v>
      </c>
      <c r="E152" s="7769"/>
      <c r="F152" s="7773"/>
      <c r="G152" s="7773"/>
      <c r="H152" s="7773"/>
      <c r="I152" s="7773"/>
      <c r="J152" s="7682"/>
      <c r="K152" s="7784"/>
    </row>
    <row r="153" spans="1:11">
      <c r="A153" s="8232" t="s">
        <v>2734</v>
      </c>
      <c r="B153" s="7774"/>
      <c r="C153" s="7709"/>
      <c r="D153" s="7691"/>
      <c r="E153" s="7662"/>
      <c r="F153" s="7652"/>
      <c r="G153" s="7652"/>
      <c r="H153" s="7653"/>
      <c r="I153" s="7652"/>
      <c r="J153" s="7670">
        <v>750</v>
      </c>
      <c r="K153" s="7784">
        <f>K151+J153</f>
        <v>16644334</v>
      </c>
    </row>
    <row r="154" spans="1:11">
      <c r="A154" s="8232" t="s">
        <v>2734</v>
      </c>
      <c r="B154" s="7768"/>
      <c r="C154" s="7667" t="s">
        <v>851</v>
      </c>
      <c r="D154" s="7766" t="s">
        <v>853</v>
      </c>
      <c r="E154" s="7768" t="s">
        <v>497</v>
      </c>
      <c r="F154" s="7772"/>
      <c r="G154" s="7772">
        <v>425499</v>
      </c>
      <c r="H154" s="7671"/>
      <c r="I154" s="7657"/>
      <c r="J154" s="7676"/>
      <c r="K154" s="7783">
        <f>K153-G154</f>
        <v>16218835</v>
      </c>
    </row>
    <row r="155" spans="1:11">
      <c r="A155" s="8232" t="s">
        <v>2734</v>
      </c>
      <c r="B155" s="7769"/>
      <c r="C155" s="7644" t="s">
        <v>852</v>
      </c>
      <c r="D155" s="7767" t="s">
        <v>919</v>
      </c>
      <c r="E155" s="7769"/>
      <c r="F155" s="7773"/>
      <c r="G155" s="7773"/>
      <c r="H155" s="320"/>
      <c r="I155" s="7660"/>
      <c r="J155" s="7676"/>
      <c r="K155" s="7784"/>
    </row>
    <row r="156" spans="1:11">
      <c r="A156" s="8232" t="s">
        <v>2734</v>
      </c>
      <c r="B156" s="7774"/>
      <c r="C156" s="7684"/>
      <c r="D156" s="7650"/>
      <c r="E156" s="7651"/>
      <c r="F156" s="7652"/>
      <c r="G156" s="7652"/>
      <c r="H156" s="7653"/>
      <c r="I156" s="7706"/>
      <c r="J156" s="7664">
        <v>1800</v>
      </c>
      <c r="K156" s="7784">
        <f>K154+J156</f>
        <v>16220635</v>
      </c>
    </row>
    <row r="157" spans="1:11">
      <c r="A157" s="8232" t="s">
        <v>2734</v>
      </c>
      <c r="B157" s="7768"/>
      <c r="C157" s="7714" t="s">
        <v>815</v>
      </c>
      <c r="D157" s="7766" t="s">
        <v>399</v>
      </c>
      <c r="E157" s="7768" t="s">
        <v>401</v>
      </c>
      <c r="F157" s="7715"/>
      <c r="G157" s="7715">
        <v>241373</v>
      </c>
      <c r="H157" s="7671"/>
      <c r="I157" s="7772"/>
      <c r="J157" s="7676"/>
      <c r="K157" s="7783">
        <f>K156-G157</f>
        <v>15979262</v>
      </c>
    </row>
    <row r="158" spans="1:11">
      <c r="A158" s="8232" t="s">
        <v>2734</v>
      </c>
      <c r="B158" s="7769"/>
      <c r="C158" s="297" t="s">
        <v>1051</v>
      </c>
      <c r="D158" s="7767" t="s">
        <v>2392</v>
      </c>
      <c r="E158" s="7769"/>
      <c r="F158" s="7716"/>
      <c r="G158" s="7716"/>
      <c r="H158" s="320"/>
      <c r="I158" s="7773"/>
      <c r="J158" s="7676"/>
      <c r="K158" s="7784"/>
    </row>
    <row r="159" spans="1:11">
      <c r="A159" s="8232" t="s">
        <v>2734</v>
      </c>
      <c r="B159" s="7774"/>
      <c r="C159" s="7684"/>
      <c r="D159" s="7650"/>
      <c r="E159" s="7651"/>
      <c r="F159" s="7652"/>
      <c r="G159" s="7652"/>
      <c r="H159" s="7653"/>
      <c r="I159" s="7706"/>
      <c r="J159" s="7664">
        <v>1800</v>
      </c>
      <c r="K159" s="7784">
        <f>K157+J159</f>
        <v>15981062</v>
      </c>
    </row>
    <row r="160" spans="1:11">
      <c r="A160" s="8232" t="s">
        <v>2734</v>
      </c>
      <c r="B160" s="7768"/>
      <c r="C160" s="7714" t="s">
        <v>815</v>
      </c>
      <c r="D160" s="7766" t="s">
        <v>399</v>
      </c>
      <c r="E160" s="7768" t="s">
        <v>401</v>
      </c>
      <c r="F160" s="7772"/>
      <c r="G160" s="7679">
        <v>678982</v>
      </c>
      <c r="H160" s="7671"/>
      <c r="I160" s="7657"/>
      <c r="J160" s="7676"/>
      <c r="K160" s="7783">
        <f>K159-G160</f>
        <v>15302080</v>
      </c>
    </row>
    <row r="161" spans="1:11">
      <c r="A161" s="8232" t="s">
        <v>2734</v>
      </c>
      <c r="B161" s="7769"/>
      <c r="C161" s="297" t="s">
        <v>1163</v>
      </c>
      <c r="D161" s="7767" t="s">
        <v>2392</v>
      </c>
      <c r="E161" s="7769"/>
      <c r="F161" s="7773"/>
      <c r="G161" s="7682"/>
      <c r="H161" s="320"/>
      <c r="I161" s="7660"/>
      <c r="J161" s="7676"/>
      <c r="K161" s="7784"/>
    </row>
    <row r="162" spans="1:11">
      <c r="A162" s="8232" t="s">
        <v>2734</v>
      </c>
      <c r="B162" s="7774"/>
      <c r="C162" s="7684"/>
      <c r="D162" s="7650"/>
      <c r="E162" s="7651"/>
      <c r="F162" s="7652"/>
      <c r="G162" s="7652"/>
      <c r="H162" s="7653"/>
      <c r="I162" s="7706"/>
      <c r="J162" s="7664">
        <v>1800</v>
      </c>
      <c r="K162" s="7784">
        <f>K160+J162</f>
        <v>15303880</v>
      </c>
    </row>
    <row r="163" spans="1:11">
      <c r="A163" s="8232" t="s">
        <v>2734</v>
      </c>
      <c r="B163" s="7768"/>
      <c r="C163" s="278" t="s">
        <v>778</v>
      </c>
      <c r="D163" s="310" t="s">
        <v>399</v>
      </c>
      <c r="E163" s="7768" t="s">
        <v>401</v>
      </c>
      <c r="F163" s="7772"/>
      <c r="G163" s="7772">
        <v>41740</v>
      </c>
      <c r="H163" s="7781"/>
      <c r="I163" s="7641"/>
      <c r="J163" s="7717"/>
      <c r="K163" s="7783">
        <f>K162-G163</f>
        <v>15262140</v>
      </c>
    </row>
    <row r="164" spans="1:11">
      <c r="A164" s="8232" t="s">
        <v>2734</v>
      </c>
      <c r="B164" s="7769"/>
      <c r="C164" s="267" t="s">
        <v>862</v>
      </c>
      <c r="D164" s="311" t="s">
        <v>1184</v>
      </c>
      <c r="E164" s="7769"/>
      <c r="F164" s="7773"/>
      <c r="G164" s="7773"/>
      <c r="H164" s="7782"/>
      <c r="I164" s="7646"/>
      <c r="J164" s="7717"/>
      <c r="K164" s="7784"/>
    </row>
    <row r="165" spans="1:11">
      <c r="A165" s="8232" t="s">
        <v>2734</v>
      </c>
      <c r="B165" s="7774"/>
      <c r="C165" s="7684"/>
      <c r="D165" s="7650"/>
      <c r="E165" s="7651"/>
      <c r="F165" s="7652"/>
      <c r="G165" s="7652"/>
      <c r="H165" s="7653"/>
      <c r="I165" s="7706"/>
      <c r="J165" s="7664">
        <v>1500</v>
      </c>
      <c r="K165" s="7784">
        <f>K163+J165</f>
        <v>15263640</v>
      </c>
    </row>
    <row r="166" spans="1:11">
      <c r="A166" s="8232" t="s">
        <v>2734</v>
      </c>
      <c r="B166" s="7768"/>
      <c r="C166" s="7667" t="s">
        <v>781</v>
      </c>
      <c r="D166" s="7766" t="s">
        <v>614</v>
      </c>
      <c r="E166" s="7768" t="s">
        <v>414</v>
      </c>
      <c r="F166" s="7772"/>
      <c r="G166" s="7772">
        <v>193140</v>
      </c>
      <c r="H166" s="7772"/>
      <c r="I166" s="7772"/>
      <c r="J166" s="7668"/>
      <c r="K166" s="7783">
        <f>K165-G166</f>
        <v>15070500</v>
      </c>
    </row>
    <row r="167" spans="1:11">
      <c r="A167" s="8232" t="s">
        <v>2734</v>
      </c>
      <c r="B167" s="7769"/>
      <c r="C167" s="7644" t="s">
        <v>1031</v>
      </c>
      <c r="D167" s="7767" t="s">
        <v>698</v>
      </c>
      <c r="E167" s="7769"/>
      <c r="F167" s="7773"/>
      <c r="G167" s="7773"/>
      <c r="H167" s="7773"/>
      <c r="I167" s="7773"/>
      <c r="J167" s="320"/>
      <c r="K167" s="7784"/>
    </row>
    <row r="168" spans="1:11">
      <c r="A168" s="8232" t="s">
        <v>2734</v>
      </c>
      <c r="B168" s="7774"/>
      <c r="C168" s="7684"/>
      <c r="D168" s="7650"/>
      <c r="E168" s="7669"/>
      <c r="F168" s="7652"/>
      <c r="G168" s="7652"/>
      <c r="H168" s="7653"/>
      <c r="I168" s="7652"/>
      <c r="J168" s="7670">
        <v>1500</v>
      </c>
      <c r="K168" s="7784">
        <f>K166+J168</f>
        <v>15072000</v>
      </c>
    </row>
    <row r="169" spans="1:11">
      <c r="A169" s="8232" t="s">
        <v>2734</v>
      </c>
      <c r="B169" s="7768"/>
      <c r="C169" s="7707" t="s">
        <v>781</v>
      </c>
      <c r="D169" s="7718" t="s">
        <v>1246</v>
      </c>
      <c r="E169" s="7687" t="s">
        <v>1248</v>
      </c>
      <c r="F169" s="7772"/>
      <c r="G169" s="7772">
        <v>196640</v>
      </c>
      <c r="H169" s="7772"/>
      <c r="I169" s="7772"/>
      <c r="J169" s="7642"/>
      <c r="K169" s="7783">
        <f>K168-G169</f>
        <v>14875360</v>
      </c>
    </row>
    <row r="170" spans="1:11">
      <c r="A170" s="8232" t="s">
        <v>2734</v>
      </c>
      <c r="B170" s="7769"/>
      <c r="C170" s="7708" t="s">
        <v>1487</v>
      </c>
      <c r="D170" s="7719" t="s">
        <v>1247</v>
      </c>
      <c r="E170" s="7720"/>
      <c r="F170" s="7773"/>
      <c r="G170" s="7773"/>
      <c r="H170" s="7773"/>
      <c r="I170" s="7773"/>
      <c r="J170" s="7647"/>
      <c r="K170" s="7784"/>
    </row>
    <row r="171" spans="1:11">
      <c r="A171" s="8232" t="s">
        <v>2734</v>
      </c>
      <c r="B171" s="7774"/>
      <c r="C171" s="7684"/>
      <c r="D171" s="7697"/>
      <c r="E171" s="7651"/>
      <c r="F171" s="7652"/>
      <c r="G171" s="7652"/>
      <c r="H171" s="7653"/>
      <c r="I171" s="7652"/>
      <c r="J171" s="7664">
        <v>1500</v>
      </c>
      <c r="K171" s="7784">
        <f>K169+J171</f>
        <v>14876860</v>
      </c>
    </row>
    <row r="172" spans="1:11">
      <c r="A172" s="8232" t="s">
        <v>2734</v>
      </c>
      <c r="B172" s="7894"/>
      <c r="C172" s="7639" t="s">
        <v>815</v>
      </c>
      <c r="D172" s="7766" t="s">
        <v>1145</v>
      </c>
      <c r="E172" s="7768" t="s">
        <v>1230</v>
      </c>
      <c r="F172" s="7772"/>
      <c r="G172" s="7772">
        <v>761384</v>
      </c>
      <c r="H172" s="7668"/>
      <c r="I172" s="7772"/>
      <c r="J172" s="7676"/>
      <c r="K172" s="7783">
        <f>K171-G172</f>
        <v>14115476</v>
      </c>
    </row>
    <row r="173" spans="1:11">
      <c r="A173" s="8232" t="s">
        <v>2734</v>
      </c>
      <c r="B173" s="7895"/>
      <c r="C173" s="7644" t="s">
        <v>1146</v>
      </c>
      <c r="D173" s="7767" t="s">
        <v>729</v>
      </c>
      <c r="E173" s="7769"/>
      <c r="F173" s="7773"/>
      <c r="G173" s="7773"/>
      <c r="H173" s="320"/>
      <c r="I173" s="7773"/>
      <c r="J173" s="7676"/>
      <c r="K173" s="7784"/>
    </row>
    <row r="174" spans="1:11">
      <c r="A174" s="8232" t="s">
        <v>2734</v>
      </c>
      <c r="B174" s="7774"/>
      <c r="C174" s="7684"/>
      <c r="D174" s="7650"/>
      <c r="E174" s="7651"/>
      <c r="F174" s="7652"/>
      <c r="G174" s="7652"/>
      <c r="H174" s="7696"/>
      <c r="I174" s="7652"/>
      <c r="J174" s="7664">
        <v>1800</v>
      </c>
      <c r="K174" s="7784">
        <f>K172+J174</f>
        <v>14117276</v>
      </c>
    </row>
    <row r="175" spans="1:11">
      <c r="A175" s="8232" t="s">
        <v>2734</v>
      </c>
      <c r="B175" s="7768"/>
      <c r="C175" s="7639" t="s">
        <v>815</v>
      </c>
      <c r="D175" s="7766" t="s">
        <v>138</v>
      </c>
      <c r="E175" s="7655" t="s">
        <v>140</v>
      </c>
      <c r="F175" s="7781"/>
      <c r="G175" s="7781">
        <v>336695</v>
      </c>
      <c r="H175" s="7640"/>
      <c r="I175" s="7781"/>
      <c r="J175" s="7671"/>
      <c r="K175" s="7783">
        <f>K174-G175</f>
        <v>13780581</v>
      </c>
    </row>
    <row r="176" spans="1:11">
      <c r="A176" s="8232" t="s">
        <v>2734</v>
      </c>
      <c r="B176" s="7769"/>
      <c r="C176" s="7644" t="s">
        <v>910</v>
      </c>
      <c r="D176" s="7767" t="s">
        <v>598</v>
      </c>
      <c r="E176" s="7786"/>
      <c r="F176" s="7721"/>
      <c r="G176" s="7782"/>
      <c r="H176" s="7645"/>
      <c r="I176" s="7782"/>
      <c r="J176" s="320"/>
      <c r="K176" s="7784"/>
    </row>
    <row r="177" spans="1:11">
      <c r="A177" s="8232" t="s">
        <v>2734</v>
      </c>
      <c r="B177" s="7774"/>
      <c r="C177" s="7684"/>
      <c r="D177" s="7650"/>
      <c r="E177" s="7651"/>
      <c r="F177" s="7663"/>
      <c r="G177" s="7653"/>
      <c r="H177" s="7653"/>
      <c r="I177" s="7653"/>
      <c r="J177" s="7670">
        <v>1800</v>
      </c>
      <c r="K177" s="7784">
        <f>K175+J177</f>
        <v>13782381</v>
      </c>
    </row>
    <row r="178" spans="1:11">
      <c r="A178" s="8232" t="s">
        <v>2734</v>
      </c>
      <c r="B178" s="7768"/>
      <c r="C178" s="7667" t="s">
        <v>821</v>
      </c>
      <c r="D178" s="7766" t="s">
        <v>1427</v>
      </c>
      <c r="E178" s="7768" t="s">
        <v>1544</v>
      </c>
      <c r="F178" s="279"/>
      <c r="G178" s="7772">
        <v>85666</v>
      </c>
      <c r="H178" s="7671"/>
      <c r="I178" s="7772"/>
      <c r="J178" s="7640"/>
      <c r="K178" s="7783">
        <f>K177-G178</f>
        <v>13696715</v>
      </c>
    </row>
    <row r="179" spans="1:11">
      <c r="A179" s="8232" t="s">
        <v>2734</v>
      </c>
      <c r="B179" s="7769"/>
      <c r="C179" s="7644" t="s">
        <v>1426</v>
      </c>
      <c r="D179" s="7767" t="s">
        <v>729</v>
      </c>
      <c r="E179" s="7769"/>
      <c r="F179" s="7773"/>
      <c r="G179" s="7773"/>
      <c r="H179" s="320"/>
      <c r="I179" s="7773"/>
      <c r="J179" s="7645"/>
      <c r="K179" s="7784"/>
    </row>
    <row r="180" spans="1:11">
      <c r="A180" s="8232" t="s">
        <v>2734</v>
      </c>
      <c r="B180" s="7774"/>
      <c r="C180" s="7684"/>
      <c r="D180" s="7675"/>
      <c r="E180" s="7669"/>
      <c r="F180" s="7652"/>
      <c r="G180" s="7652"/>
      <c r="H180" s="7653"/>
      <c r="I180" s="7652"/>
      <c r="J180" s="7670">
        <v>1800</v>
      </c>
      <c r="K180" s="7784">
        <f>K178+J180</f>
        <v>13698515</v>
      </c>
    </row>
    <row r="181" spans="1:11">
      <c r="A181" s="8232" t="s">
        <v>2734</v>
      </c>
      <c r="B181" s="7768"/>
      <c r="C181" s="7714" t="s">
        <v>796</v>
      </c>
      <c r="D181" s="7766" t="s">
        <v>1427</v>
      </c>
      <c r="E181" s="7695" t="s">
        <v>1544</v>
      </c>
      <c r="F181" s="7772"/>
      <c r="G181" s="7772">
        <v>53500</v>
      </c>
      <c r="H181" s="7772"/>
      <c r="I181" s="7772"/>
      <c r="J181" s="7676"/>
      <c r="K181" s="7783">
        <f>K180-G181</f>
        <v>13645015</v>
      </c>
    </row>
    <row r="182" spans="1:11">
      <c r="A182" s="8232" t="s">
        <v>2734</v>
      </c>
      <c r="B182" s="7769"/>
      <c r="C182" s="297" t="s">
        <v>1522</v>
      </c>
      <c r="D182" s="7767" t="s">
        <v>729</v>
      </c>
      <c r="E182" s="7786"/>
      <c r="F182" s="7773"/>
      <c r="G182" s="7773"/>
      <c r="H182" s="7773"/>
      <c r="I182" s="7773"/>
      <c r="J182" s="7647"/>
      <c r="K182" s="7784"/>
    </row>
    <row r="183" spans="1:11">
      <c r="A183" s="8232" t="s">
        <v>2734</v>
      </c>
      <c r="B183" s="7774"/>
      <c r="C183" s="7684"/>
      <c r="D183" s="7650"/>
      <c r="E183" s="7651"/>
      <c r="F183" s="7652"/>
      <c r="G183" s="7652"/>
      <c r="H183" s="7653"/>
      <c r="I183" s="7652"/>
      <c r="J183" s="7670">
        <v>750</v>
      </c>
      <c r="K183" s="7784">
        <f>K181+J183</f>
        <v>13645765</v>
      </c>
    </row>
    <row r="184" spans="1:11">
      <c r="A184" s="8232" t="s">
        <v>2734</v>
      </c>
      <c r="B184" s="7768"/>
      <c r="C184" s="7667" t="s">
        <v>821</v>
      </c>
      <c r="D184" s="7766" t="s">
        <v>2106</v>
      </c>
      <c r="E184" s="7768" t="s">
        <v>2108</v>
      </c>
      <c r="F184" s="279"/>
      <c r="G184" s="7772">
        <v>263192</v>
      </c>
      <c r="H184" s="7671"/>
      <c r="I184" s="7772"/>
      <c r="J184" s="7640"/>
      <c r="K184" s="7783">
        <f>K183-G184</f>
        <v>13382573</v>
      </c>
    </row>
    <row r="185" spans="1:11">
      <c r="A185" s="8232" t="s">
        <v>2734</v>
      </c>
      <c r="B185" s="7769"/>
      <c r="C185" s="7644" t="s">
        <v>2109</v>
      </c>
      <c r="D185" s="7767" t="s">
        <v>2107</v>
      </c>
      <c r="E185" s="7769"/>
      <c r="F185" s="7773"/>
      <c r="G185" s="7773"/>
      <c r="H185" s="320"/>
      <c r="I185" s="7773"/>
      <c r="J185" s="7645"/>
      <c r="K185" s="7784"/>
    </row>
    <row r="186" spans="1:11">
      <c r="A186" s="8232" t="s">
        <v>2734</v>
      </c>
      <c r="B186" s="7774"/>
      <c r="C186" s="7684"/>
      <c r="D186" s="7675"/>
      <c r="E186" s="7669"/>
      <c r="F186" s="7652"/>
      <c r="G186" s="7652"/>
      <c r="H186" s="7653"/>
      <c r="I186" s="7652"/>
      <c r="J186" s="7670">
        <v>1800</v>
      </c>
      <c r="K186" s="7784">
        <f>K184+J186</f>
        <v>13384373</v>
      </c>
    </row>
    <row r="187" spans="1:11">
      <c r="A187" s="8232" t="s">
        <v>2734</v>
      </c>
      <c r="B187" s="7768"/>
      <c r="C187" s="7667" t="s">
        <v>2212</v>
      </c>
      <c r="D187" s="7766" t="s">
        <v>1862</v>
      </c>
      <c r="E187" s="7770" t="s">
        <v>1863</v>
      </c>
      <c r="F187" s="7772"/>
      <c r="G187" s="7781">
        <v>120494</v>
      </c>
      <c r="H187" s="7772"/>
      <c r="I187" s="7772"/>
      <c r="J187" s="7679"/>
      <c r="K187" s="7783">
        <f>K186-G187</f>
        <v>13263879</v>
      </c>
    </row>
    <row r="188" spans="1:11">
      <c r="A188" s="8232" t="s">
        <v>2734</v>
      </c>
      <c r="B188" s="7769"/>
      <c r="C188" s="7644" t="s">
        <v>2213</v>
      </c>
      <c r="D188" s="7767" t="s">
        <v>1819</v>
      </c>
      <c r="E188" s="7771"/>
      <c r="F188" s="7773"/>
      <c r="G188" s="7782"/>
      <c r="H188" s="7773"/>
      <c r="I188" s="7773"/>
      <c r="J188" s="7682"/>
      <c r="K188" s="7784"/>
    </row>
    <row r="189" spans="1:11">
      <c r="A189" s="8232" t="s">
        <v>2734</v>
      </c>
      <c r="B189" s="7774"/>
      <c r="C189" s="7684"/>
      <c r="D189" s="7650"/>
      <c r="E189" s="7651"/>
      <c r="F189" s="7652"/>
      <c r="G189" s="7652"/>
      <c r="H189" s="7653"/>
      <c r="I189" s="7652"/>
      <c r="J189" s="7670">
        <v>700</v>
      </c>
      <c r="K189" s="7784">
        <f>K187+J189</f>
        <v>13264579</v>
      </c>
    </row>
    <row r="190" spans="1:11">
      <c r="A190" s="8232" t="s">
        <v>2734</v>
      </c>
      <c r="B190" s="7768"/>
      <c r="C190" s="7667" t="s">
        <v>821</v>
      </c>
      <c r="D190" s="7766" t="s">
        <v>1959</v>
      </c>
      <c r="E190" s="7695" t="s">
        <v>1961</v>
      </c>
      <c r="F190" s="7772"/>
      <c r="G190" s="7772">
        <v>55066</v>
      </c>
      <c r="H190" s="7772"/>
      <c r="I190" s="7772"/>
      <c r="J190" s="7676"/>
      <c r="K190" s="7722">
        <f>K189-G190</f>
        <v>13209513</v>
      </c>
    </row>
    <row r="191" spans="1:11">
      <c r="A191" s="8232" t="s">
        <v>2734</v>
      </c>
      <c r="B191" s="7769"/>
      <c r="C191" s="7644" t="s">
        <v>2560</v>
      </c>
      <c r="D191" s="7767" t="s">
        <v>1960</v>
      </c>
      <c r="E191" s="7786"/>
      <c r="F191" s="7773"/>
      <c r="G191" s="7773"/>
      <c r="H191" s="7773"/>
      <c r="I191" s="7773"/>
      <c r="J191" s="7647"/>
      <c r="K191" s="7648"/>
    </row>
    <row r="192" spans="1:11">
      <c r="A192" s="8232" t="s">
        <v>2734</v>
      </c>
      <c r="B192" s="7774"/>
      <c r="C192" s="7684"/>
      <c r="D192" s="7650"/>
      <c r="E192" s="7651"/>
      <c r="F192" s="7652"/>
      <c r="G192" s="7652"/>
      <c r="H192" s="7653"/>
      <c r="I192" s="7652"/>
      <c r="J192" s="7670">
        <v>1800</v>
      </c>
      <c r="K192" s="7648">
        <f>K190+J192</f>
        <v>13211313</v>
      </c>
    </row>
    <row r="193" spans="1:11">
      <c r="A193" s="8232" t="s">
        <v>2734</v>
      </c>
      <c r="B193" s="7768"/>
      <c r="C193" s="7667" t="s">
        <v>821</v>
      </c>
      <c r="D193" s="7766" t="s">
        <v>1959</v>
      </c>
      <c r="E193" s="7695" t="s">
        <v>1961</v>
      </c>
      <c r="F193" s="279"/>
      <c r="G193" s="7772">
        <v>141951</v>
      </c>
      <c r="H193" s="7671"/>
      <c r="I193" s="7772"/>
      <c r="J193" s="7640"/>
      <c r="K193" s="7643">
        <f>K192-G193</f>
        <v>13069362</v>
      </c>
    </row>
    <row r="194" spans="1:11">
      <c r="A194" s="8232" t="s">
        <v>2734</v>
      </c>
      <c r="B194" s="7769"/>
      <c r="C194" s="7644" t="s">
        <v>2561</v>
      </c>
      <c r="D194" s="7767" t="s">
        <v>1960</v>
      </c>
      <c r="E194" s="7786"/>
      <c r="F194" s="7773"/>
      <c r="G194" s="7773"/>
      <c r="H194" s="320"/>
      <c r="I194" s="7773"/>
      <c r="J194" s="7645"/>
      <c r="K194" s="7648"/>
    </row>
    <row r="195" spans="1:11">
      <c r="A195" s="8232" t="s">
        <v>2734</v>
      </c>
      <c r="B195" s="7774"/>
      <c r="C195" s="7684"/>
      <c r="D195" s="7650"/>
      <c r="E195" s="7651"/>
      <c r="F195" s="7652"/>
      <c r="G195" s="7652"/>
      <c r="H195" s="7653"/>
      <c r="I195" s="7652"/>
      <c r="J195" s="7670">
        <v>1800</v>
      </c>
      <c r="K195" s="7648">
        <f>K193+J195</f>
        <v>13071162</v>
      </c>
    </row>
    <row r="196" spans="1:11">
      <c r="A196" s="8232" t="s">
        <v>2734</v>
      </c>
      <c r="B196" s="7768"/>
      <c r="C196" s="7667" t="s">
        <v>821</v>
      </c>
      <c r="D196" s="7766" t="s">
        <v>1959</v>
      </c>
      <c r="E196" s="7695" t="s">
        <v>1961</v>
      </c>
      <c r="F196" s="279"/>
      <c r="G196" s="7772">
        <v>141951</v>
      </c>
      <c r="H196" s="7671"/>
      <c r="I196" s="7772"/>
      <c r="J196" s="7640"/>
      <c r="K196" s="7643">
        <f>K195-G196</f>
        <v>12929211</v>
      </c>
    </row>
    <row r="197" spans="1:11">
      <c r="A197" s="8232" t="s">
        <v>2734</v>
      </c>
      <c r="B197" s="7769"/>
      <c r="C197" s="7644" t="s">
        <v>2562</v>
      </c>
      <c r="D197" s="7767" t="s">
        <v>1960</v>
      </c>
      <c r="E197" s="7786"/>
      <c r="F197" s="7773"/>
      <c r="G197" s="7773"/>
      <c r="H197" s="320"/>
      <c r="I197" s="7773"/>
      <c r="J197" s="7645"/>
      <c r="K197" s="7648"/>
    </row>
    <row r="198" spans="1:11">
      <c r="A198" s="8232" t="s">
        <v>2734</v>
      </c>
      <c r="B198" s="7774"/>
      <c r="C198" s="7684"/>
      <c r="D198" s="7650"/>
      <c r="E198" s="7651"/>
      <c r="F198" s="7652"/>
      <c r="G198" s="7652"/>
      <c r="H198" s="7653"/>
      <c r="I198" s="7652"/>
      <c r="J198" s="7670">
        <v>1800</v>
      </c>
      <c r="K198" s="7723">
        <f>K196+J198</f>
        <v>12931011</v>
      </c>
    </row>
    <row r="199" spans="1:11">
      <c r="A199" s="8232" t="s">
        <v>2734</v>
      </c>
      <c r="B199" s="7768"/>
      <c r="C199" s="7667" t="s">
        <v>821</v>
      </c>
      <c r="D199" s="7766" t="s">
        <v>1959</v>
      </c>
      <c r="E199" s="7695" t="s">
        <v>1961</v>
      </c>
      <c r="F199" s="279"/>
      <c r="G199" s="7772">
        <v>104140</v>
      </c>
      <c r="H199" s="7671"/>
      <c r="I199" s="7772"/>
      <c r="J199" s="7640"/>
      <c r="K199" s="7643">
        <f>K198-G199</f>
        <v>12826871</v>
      </c>
    </row>
    <row r="200" spans="1:11">
      <c r="A200" s="8232" t="s">
        <v>2734</v>
      </c>
      <c r="B200" s="7769"/>
      <c r="C200" s="7644" t="s">
        <v>2563</v>
      </c>
      <c r="D200" s="7767" t="s">
        <v>1960</v>
      </c>
      <c r="E200" s="7786"/>
      <c r="F200" s="7773"/>
      <c r="G200" s="7773"/>
      <c r="H200" s="320"/>
      <c r="I200" s="7773"/>
      <c r="J200" s="7645"/>
      <c r="K200" s="7648"/>
    </row>
    <row r="201" spans="1:11">
      <c r="A201" s="8232" t="s">
        <v>2734</v>
      </c>
      <c r="B201" s="7774"/>
      <c r="C201" s="7684"/>
      <c r="D201" s="7650"/>
      <c r="E201" s="7651"/>
      <c r="F201" s="7652"/>
      <c r="G201" s="7652"/>
      <c r="H201" s="7653"/>
      <c r="I201" s="7652"/>
      <c r="J201" s="7670">
        <v>1800</v>
      </c>
      <c r="K201" s="7723">
        <f>K199+J201</f>
        <v>12828671</v>
      </c>
    </row>
    <row r="202" spans="1:11">
      <c r="A202" s="8232" t="s">
        <v>2734</v>
      </c>
      <c r="B202" s="7768"/>
      <c r="C202" s="7667" t="s">
        <v>821</v>
      </c>
      <c r="D202" s="7766" t="s">
        <v>1959</v>
      </c>
      <c r="E202" s="7695" t="s">
        <v>1961</v>
      </c>
      <c r="F202" s="7772"/>
      <c r="G202" s="7781">
        <v>84903</v>
      </c>
      <c r="H202" s="7772"/>
      <c r="I202" s="7772"/>
      <c r="J202" s="7679"/>
      <c r="K202" s="7643">
        <f>K201-G202</f>
        <v>12743768</v>
      </c>
    </row>
    <row r="203" spans="1:11">
      <c r="A203" s="8232" t="s">
        <v>2734</v>
      </c>
      <c r="B203" s="7769"/>
      <c r="C203" s="7644" t="s">
        <v>2564</v>
      </c>
      <c r="D203" s="7767" t="s">
        <v>1960</v>
      </c>
      <c r="E203" s="7786"/>
      <c r="F203" s="7773"/>
      <c r="G203" s="7782"/>
      <c r="H203" s="7773"/>
      <c r="I203" s="7773"/>
      <c r="J203" s="7682"/>
      <c r="K203" s="7648"/>
    </row>
    <row r="204" spans="1:11">
      <c r="A204" s="8232" t="s">
        <v>2734</v>
      </c>
      <c r="B204" s="7774"/>
      <c r="C204" s="7684"/>
      <c r="D204" s="7650"/>
      <c r="E204" s="7651"/>
      <c r="F204" s="7652"/>
      <c r="G204" s="7652"/>
      <c r="H204" s="7653"/>
      <c r="I204" s="7652"/>
      <c r="J204" s="7670">
        <v>1800</v>
      </c>
      <c r="K204" s="7723">
        <f>K202+J204</f>
        <v>12745568</v>
      </c>
    </row>
    <row r="205" spans="1:11">
      <c r="A205" s="8232" t="s">
        <v>2734</v>
      </c>
      <c r="B205" s="7768"/>
      <c r="C205" s="7667" t="s">
        <v>821</v>
      </c>
      <c r="D205" s="7766" t="s">
        <v>1959</v>
      </c>
      <c r="E205" s="7695" t="s">
        <v>1961</v>
      </c>
      <c r="F205" s="7772"/>
      <c r="G205" s="7781">
        <v>808924</v>
      </c>
      <c r="H205" s="7772"/>
      <c r="I205" s="7772"/>
      <c r="J205" s="7679"/>
      <c r="K205" s="7724">
        <f>K204-G205</f>
        <v>11936644</v>
      </c>
    </row>
    <row r="206" spans="1:11">
      <c r="A206" s="8232" t="s">
        <v>2734</v>
      </c>
      <c r="B206" s="7769"/>
      <c r="C206" s="7644" t="s">
        <v>2565</v>
      </c>
      <c r="D206" s="7767" t="s">
        <v>1960</v>
      </c>
      <c r="E206" s="7786"/>
      <c r="F206" s="7773"/>
      <c r="G206" s="7782"/>
      <c r="H206" s="7773"/>
      <c r="I206" s="7773"/>
      <c r="J206" s="7682"/>
      <c r="K206" s="7724"/>
    </row>
    <row r="207" spans="1:11">
      <c r="A207" s="8232" t="s">
        <v>2734</v>
      </c>
      <c r="B207" s="7774"/>
      <c r="C207" s="7684"/>
      <c r="D207" s="7650"/>
      <c r="E207" s="7651"/>
      <c r="F207" s="7652"/>
      <c r="G207" s="7652"/>
      <c r="H207" s="7653"/>
      <c r="I207" s="7652"/>
      <c r="J207" s="7670">
        <v>1800</v>
      </c>
      <c r="K207" s="7725">
        <f>K205+J207</f>
        <v>11938444</v>
      </c>
    </row>
    <row r="208" spans="1:11">
      <c r="A208" s="8232" t="s">
        <v>2734</v>
      </c>
      <c r="B208" s="7768"/>
      <c r="C208" s="7707" t="s">
        <v>781</v>
      </c>
      <c r="D208" s="7766" t="s">
        <v>1959</v>
      </c>
      <c r="E208" s="7695" t="s">
        <v>1961</v>
      </c>
      <c r="F208" s="7772"/>
      <c r="G208" s="7772">
        <v>31140</v>
      </c>
      <c r="H208" s="7671"/>
      <c r="I208" s="7772"/>
      <c r="J208" s="7676"/>
      <c r="K208" s="7724">
        <f>K207-G208</f>
        <v>11907304</v>
      </c>
    </row>
    <row r="209" spans="1:11">
      <c r="A209" s="8232" t="s">
        <v>2734</v>
      </c>
      <c r="B209" s="7769"/>
      <c r="C209" s="7708" t="s">
        <v>2245</v>
      </c>
      <c r="D209" s="7767" t="s">
        <v>1960</v>
      </c>
      <c r="E209" s="7786"/>
      <c r="F209" s="7773"/>
      <c r="G209" s="7773"/>
      <c r="H209" s="320"/>
      <c r="I209" s="7773"/>
      <c r="J209" s="7676"/>
      <c r="K209" s="7724"/>
    </row>
    <row r="210" spans="1:11">
      <c r="A210" s="8232" t="s">
        <v>2734</v>
      </c>
      <c r="B210" s="7774"/>
      <c r="C210" s="7684"/>
      <c r="D210" s="7650"/>
      <c r="E210" s="7651"/>
      <c r="F210" s="7652"/>
      <c r="G210" s="7652"/>
      <c r="H210" s="7653"/>
      <c r="I210" s="7652"/>
      <c r="J210" s="7664">
        <v>1500</v>
      </c>
      <c r="K210" s="7725">
        <f>K208+J210</f>
        <v>11908804</v>
      </c>
    </row>
    <row r="211" spans="1:11">
      <c r="A211" s="8232" t="s">
        <v>2734</v>
      </c>
      <c r="B211" s="7768"/>
      <c r="C211" s="7707" t="s">
        <v>781</v>
      </c>
      <c r="D211" s="7766" t="s">
        <v>1959</v>
      </c>
      <c r="E211" s="7695" t="s">
        <v>1961</v>
      </c>
      <c r="F211" s="7772"/>
      <c r="G211" s="7772">
        <v>39140</v>
      </c>
      <c r="H211" s="7671"/>
      <c r="I211" s="7772"/>
      <c r="J211" s="7676"/>
      <c r="K211" s="7643">
        <f>K210-G211</f>
        <v>11869664</v>
      </c>
    </row>
    <row r="212" spans="1:11">
      <c r="A212" s="8232" t="s">
        <v>2734</v>
      </c>
      <c r="B212" s="7769"/>
      <c r="C212" s="7708" t="s">
        <v>2246</v>
      </c>
      <c r="D212" s="7767" t="s">
        <v>1960</v>
      </c>
      <c r="E212" s="7786"/>
      <c r="F212" s="7773"/>
      <c r="G212" s="7773"/>
      <c r="H212" s="320"/>
      <c r="I212" s="7773"/>
      <c r="J212" s="7676"/>
      <c r="K212" s="7648"/>
    </row>
    <row r="213" spans="1:11">
      <c r="A213" s="8232" t="s">
        <v>2734</v>
      </c>
      <c r="B213" s="7774"/>
      <c r="C213" s="7684"/>
      <c r="D213" s="7650"/>
      <c r="E213" s="7651"/>
      <c r="F213" s="7652"/>
      <c r="G213" s="7652"/>
      <c r="H213" s="7653"/>
      <c r="I213" s="7652"/>
      <c r="J213" s="7664">
        <v>1500</v>
      </c>
      <c r="K213" s="7648">
        <f>K211+J213</f>
        <v>11871164</v>
      </c>
    </row>
    <row r="214" spans="1:11">
      <c r="A214" s="8232" t="s">
        <v>2734</v>
      </c>
      <c r="B214" s="7768"/>
      <c r="C214" s="7707" t="s">
        <v>781</v>
      </c>
      <c r="D214" s="7766" t="s">
        <v>1959</v>
      </c>
      <c r="E214" s="7695" t="s">
        <v>1961</v>
      </c>
      <c r="F214" s="7772"/>
      <c r="G214" s="7772">
        <v>24140</v>
      </c>
      <c r="H214" s="7671"/>
      <c r="I214" s="7772"/>
      <c r="J214" s="7676"/>
      <c r="K214" s="7643">
        <f>K213-G214</f>
        <v>11847024</v>
      </c>
    </row>
    <row r="215" spans="1:11">
      <c r="A215" s="8232" t="s">
        <v>2734</v>
      </c>
      <c r="B215" s="7769"/>
      <c r="C215" s="7708" t="s">
        <v>2247</v>
      </c>
      <c r="D215" s="7767" t="s">
        <v>1960</v>
      </c>
      <c r="E215" s="7786"/>
      <c r="F215" s="7773"/>
      <c r="G215" s="7773"/>
      <c r="H215" s="320"/>
      <c r="I215" s="7773"/>
      <c r="J215" s="7676"/>
      <c r="K215" s="7648"/>
    </row>
    <row r="216" spans="1:11">
      <c r="A216" s="8232" t="s">
        <v>2734</v>
      </c>
      <c r="B216" s="7774"/>
      <c r="C216" s="7684"/>
      <c r="D216" s="7650"/>
      <c r="E216" s="7651"/>
      <c r="F216" s="7652"/>
      <c r="G216" s="7652"/>
      <c r="H216" s="7653"/>
      <c r="I216" s="7652"/>
      <c r="J216" s="7664">
        <v>1500</v>
      </c>
      <c r="K216" s="7648">
        <f>K214+J216</f>
        <v>11848524</v>
      </c>
    </row>
    <row r="217" spans="1:11">
      <c r="A217" s="8232" t="s">
        <v>2734</v>
      </c>
      <c r="B217" s="7768"/>
      <c r="C217" s="299" t="s">
        <v>781</v>
      </c>
      <c r="D217" s="7766" t="s">
        <v>632</v>
      </c>
      <c r="E217" s="7768" t="s">
        <v>74</v>
      </c>
      <c r="F217" s="7671"/>
      <c r="G217" s="7772">
        <v>90140</v>
      </c>
      <c r="H217" s="7772"/>
      <c r="I217" s="7772"/>
      <c r="J217" s="7772"/>
      <c r="K217" s="7726">
        <f>K216-G217</f>
        <v>11758384</v>
      </c>
    </row>
    <row r="218" spans="1:11">
      <c r="A218" s="8232" t="s">
        <v>2734</v>
      </c>
      <c r="B218" s="7769"/>
      <c r="C218" s="280" t="s">
        <v>1005</v>
      </c>
      <c r="D218" s="7767" t="s">
        <v>956</v>
      </c>
      <c r="E218" s="7769"/>
      <c r="F218" s="7671"/>
      <c r="G218" s="7773"/>
      <c r="H218" s="7773"/>
      <c r="I218" s="7773"/>
      <c r="J218" s="7773"/>
      <c r="K218" s="7726"/>
    </row>
    <row r="219" spans="1:11">
      <c r="A219" s="8232" t="s">
        <v>2734</v>
      </c>
      <c r="B219" s="7774"/>
      <c r="C219" s="7684"/>
      <c r="D219" s="7650"/>
      <c r="E219" s="7651"/>
      <c r="F219" s="7663"/>
      <c r="G219" s="7663"/>
      <c r="H219" s="7677"/>
      <c r="I219" s="7677"/>
      <c r="J219" s="7677">
        <v>1500</v>
      </c>
      <c r="K219" s="7666">
        <f>K217+J219</f>
        <v>11759884</v>
      </c>
    </row>
    <row r="220" spans="1:11">
      <c r="A220" s="8232" t="s">
        <v>2734</v>
      </c>
      <c r="B220" s="7768"/>
      <c r="C220" s="7704" t="s">
        <v>778</v>
      </c>
      <c r="D220" s="7766" t="s">
        <v>632</v>
      </c>
      <c r="E220" s="7768" t="s">
        <v>74</v>
      </c>
      <c r="F220" s="7772"/>
      <c r="G220" s="7772">
        <v>98640</v>
      </c>
      <c r="H220" s="7772"/>
      <c r="I220" s="7772"/>
      <c r="J220" s="7772"/>
      <c r="K220" s="7643">
        <f>K219-G220</f>
        <v>11661244</v>
      </c>
    </row>
    <row r="221" spans="1:11">
      <c r="A221" s="8232" t="s">
        <v>2734</v>
      </c>
      <c r="B221" s="7769"/>
      <c r="C221" s="7727" t="s">
        <v>1004</v>
      </c>
      <c r="D221" s="7767" t="s">
        <v>956</v>
      </c>
      <c r="E221" s="7769"/>
      <c r="F221" s="7773"/>
      <c r="G221" s="7773"/>
      <c r="H221" s="7773"/>
      <c r="I221" s="7773"/>
      <c r="J221" s="7773"/>
      <c r="K221" s="7648"/>
    </row>
    <row r="222" spans="1:11">
      <c r="A222" s="8232" t="s">
        <v>2734</v>
      </c>
      <c r="B222" s="7774"/>
      <c r="C222" s="7675"/>
      <c r="D222" s="7650"/>
      <c r="E222" s="7728"/>
      <c r="F222" s="7729"/>
      <c r="G222" s="7729"/>
      <c r="H222" s="7677"/>
      <c r="I222" s="7729"/>
      <c r="J222" s="7729">
        <v>1500</v>
      </c>
      <c r="K222" s="7648">
        <f>K220+J222</f>
        <v>11662744</v>
      </c>
    </row>
    <row r="223" spans="1:11">
      <c r="A223" s="8232" t="s">
        <v>2734</v>
      </c>
      <c r="B223" s="7768"/>
      <c r="C223" s="7639" t="s">
        <v>2331</v>
      </c>
      <c r="D223" s="7766" t="s">
        <v>1312</v>
      </c>
      <c r="E223" s="7768" t="s">
        <v>1326</v>
      </c>
      <c r="F223" s="7772"/>
      <c r="G223" s="7772">
        <v>307900</v>
      </c>
      <c r="H223" s="7772"/>
      <c r="I223" s="7772"/>
      <c r="J223" s="7679"/>
      <c r="K223" s="7643">
        <f>K222-G223</f>
        <v>11354844</v>
      </c>
    </row>
    <row r="224" spans="1:11">
      <c r="A224" s="8232" t="s">
        <v>2734</v>
      </c>
      <c r="B224" s="7769"/>
      <c r="C224" s="7644" t="s">
        <v>2369</v>
      </c>
      <c r="D224" s="7767" t="s">
        <v>1313</v>
      </c>
      <c r="E224" s="7769"/>
      <c r="F224" s="7773"/>
      <c r="G224" s="7773"/>
      <c r="H224" s="7773"/>
      <c r="I224" s="7773"/>
      <c r="J224" s="7682"/>
      <c r="K224" s="7648"/>
    </row>
    <row r="225" spans="1:11">
      <c r="A225" s="8232" t="s">
        <v>2734</v>
      </c>
      <c r="B225" s="7774"/>
      <c r="C225" s="7711"/>
      <c r="D225" s="7650"/>
      <c r="E225" s="7651"/>
      <c r="F225" s="7712"/>
      <c r="G225" s="7677"/>
      <c r="H225" s="7663"/>
      <c r="I225" s="7677"/>
      <c r="J225" s="7664">
        <v>1000</v>
      </c>
      <c r="K225" s="7648">
        <f>K223+J225</f>
        <v>11355844</v>
      </c>
    </row>
    <row r="226" spans="1:11">
      <c r="A226" s="8232" t="s">
        <v>2734</v>
      </c>
      <c r="B226" s="7768"/>
      <c r="C226" s="7639" t="s">
        <v>1710</v>
      </c>
      <c r="D226" s="7766" t="s">
        <v>1312</v>
      </c>
      <c r="E226" s="7768" t="s">
        <v>1326</v>
      </c>
      <c r="F226" s="7772"/>
      <c r="G226" s="7772">
        <v>147390</v>
      </c>
      <c r="H226" s="7772"/>
      <c r="I226" s="7772"/>
      <c r="J226" s="7679"/>
      <c r="K226" s="7643">
        <f>K225-G226</f>
        <v>11208454</v>
      </c>
    </row>
    <row r="227" spans="1:11">
      <c r="A227" s="8232" t="s">
        <v>2734</v>
      </c>
      <c r="B227" s="7769"/>
      <c r="C227" s="7644" t="s">
        <v>2184</v>
      </c>
      <c r="D227" s="7767" t="s">
        <v>1313</v>
      </c>
      <c r="E227" s="7769"/>
      <c r="F227" s="7773"/>
      <c r="G227" s="7773"/>
      <c r="H227" s="7773"/>
      <c r="I227" s="7773"/>
      <c r="J227" s="7682"/>
      <c r="K227" s="7648"/>
    </row>
    <row r="228" spans="1:11">
      <c r="A228" s="8232" t="s">
        <v>2734</v>
      </c>
      <c r="B228" s="7774"/>
      <c r="C228" s="7711"/>
      <c r="D228" s="7650"/>
      <c r="E228" s="7651"/>
      <c r="F228" s="7712"/>
      <c r="G228" s="7677"/>
      <c r="H228" s="7663"/>
      <c r="I228" s="7677"/>
      <c r="J228" s="7664">
        <v>1500</v>
      </c>
      <c r="K228" s="7648">
        <f>K226+J228</f>
        <v>11209954</v>
      </c>
    </row>
    <row r="229" spans="1:11">
      <c r="A229" s="8232" t="s">
        <v>2734</v>
      </c>
      <c r="B229" s="7730"/>
      <c r="C229" s="7731" t="s">
        <v>815</v>
      </c>
      <c r="D229" s="7766" t="s">
        <v>1591</v>
      </c>
      <c r="E229" s="7768" t="s">
        <v>1601</v>
      </c>
      <c r="F229" s="7772"/>
      <c r="G229" s="7772">
        <v>84903</v>
      </c>
      <c r="H229" s="7772"/>
      <c r="I229" s="7772"/>
      <c r="J229" s="7679"/>
      <c r="K229" s="7643">
        <f>K228-G229</f>
        <v>11125051</v>
      </c>
    </row>
    <row r="230" spans="1:11">
      <c r="A230" s="8232" t="s">
        <v>2734</v>
      </c>
      <c r="B230" s="7732"/>
      <c r="C230" s="7681" t="s">
        <v>2272</v>
      </c>
      <c r="D230" s="7767" t="s">
        <v>956</v>
      </c>
      <c r="E230" s="7701"/>
      <c r="F230" s="7773"/>
      <c r="G230" s="7773"/>
      <c r="H230" s="7773"/>
      <c r="I230" s="7773"/>
      <c r="J230" s="7682"/>
      <c r="K230" s="7648"/>
    </row>
    <row r="231" spans="1:11">
      <c r="A231" s="8232" t="s">
        <v>2734</v>
      </c>
      <c r="B231" s="7774"/>
      <c r="C231" s="7675"/>
      <c r="D231" s="7650"/>
      <c r="E231" s="7651"/>
      <c r="F231" s="7712"/>
      <c r="G231" s="7677"/>
      <c r="H231" s="7663"/>
      <c r="I231" s="7677"/>
      <c r="J231" s="7664">
        <v>1800</v>
      </c>
      <c r="K231" s="7648">
        <f>K229+J231</f>
        <v>11126851</v>
      </c>
    </row>
    <row r="232" spans="1:11">
      <c r="A232" s="8232" t="s">
        <v>2734</v>
      </c>
      <c r="B232" s="7768"/>
      <c r="C232" s="274" t="s">
        <v>781</v>
      </c>
      <c r="D232" s="7766" t="s">
        <v>1591</v>
      </c>
      <c r="E232" s="7768" t="s">
        <v>1601</v>
      </c>
      <c r="F232" s="7671"/>
      <c r="G232" s="7772">
        <v>10390</v>
      </c>
      <c r="H232" s="7772"/>
      <c r="I232" s="7772"/>
      <c r="J232" s="7772"/>
      <c r="K232" s="7643">
        <f>K231-G232</f>
        <v>11116461</v>
      </c>
    </row>
    <row r="233" spans="1:11">
      <c r="A233" s="8232" t="s">
        <v>2734</v>
      </c>
      <c r="B233" s="7769"/>
      <c r="C233" s="267" t="s">
        <v>2273</v>
      </c>
      <c r="D233" s="7767" t="s">
        <v>956</v>
      </c>
      <c r="E233" s="7701"/>
      <c r="F233" s="7671"/>
      <c r="G233" s="7773"/>
      <c r="H233" s="7773"/>
      <c r="I233" s="7773"/>
      <c r="J233" s="7773"/>
      <c r="K233" s="7648"/>
    </row>
    <row r="234" spans="1:11">
      <c r="A234" s="8232" t="s">
        <v>2734</v>
      </c>
      <c r="B234" s="7774"/>
      <c r="C234" s="7684"/>
      <c r="D234" s="7650"/>
      <c r="E234" s="7651"/>
      <c r="F234" s="7663"/>
      <c r="G234" s="7663"/>
      <c r="H234" s="7677"/>
      <c r="I234" s="7677"/>
      <c r="J234" s="7677">
        <v>1500</v>
      </c>
      <c r="K234" s="7648">
        <f>K232+J234</f>
        <v>11117961</v>
      </c>
    </row>
    <row r="235" spans="1:11">
      <c r="A235" s="8232" t="s">
        <v>2734</v>
      </c>
      <c r="B235" s="7768"/>
      <c r="C235" s="7667" t="s">
        <v>821</v>
      </c>
      <c r="D235" s="7766" t="s">
        <v>2115</v>
      </c>
      <c r="E235" s="7768" t="s">
        <v>2116</v>
      </c>
      <c r="F235" s="279"/>
      <c r="G235" s="7772">
        <v>232276</v>
      </c>
      <c r="H235" s="7671"/>
      <c r="I235" s="7772"/>
      <c r="J235" s="7640"/>
      <c r="K235" s="7726">
        <f>K234-G235</f>
        <v>10885685</v>
      </c>
    </row>
    <row r="236" spans="1:11">
      <c r="A236" s="8232" t="s">
        <v>2734</v>
      </c>
      <c r="B236" s="7769"/>
      <c r="C236" s="7644" t="s">
        <v>2292</v>
      </c>
      <c r="D236" s="7767" t="s">
        <v>2107</v>
      </c>
      <c r="E236" s="7769"/>
      <c r="F236" s="7773"/>
      <c r="G236" s="7773"/>
      <c r="H236" s="320"/>
      <c r="I236" s="7773"/>
      <c r="J236" s="7645"/>
      <c r="K236" s="7726"/>
    </row>
    <row r="237" spans="1:11">
      <c r="A237" s="8232" t="s">
        <v>2734</v>
      </c>
      <c r="B237" s="7774"/>
      <c r="C237" s="7684"/>
      <c r="D237" s="7675"/>
      <c r="E237" s="7669"/>
      <c r="F237" s="7652"/>
      <c r="G237" s="7652"/>
      <c r="H237" s="7653"/>
      <c r="I237" s="7652"/>
      <c r="J237" s="7670">
        <v>1800</v>
      </c>
      <c r="K237" s="7666">
        <f>K235+J237</f>
        <v>10887485</v>
      </c>
    </row>
    <row r="238" spans="1:11">
      <c r="A238" s="8232" t="s">
        <v>2734</v>
      </c>
      <c r="B238" s="7768"/>
      <c r="C238" s="7639" t="s">
        <v>1710</v>
      </c>
      <c r="D238" s="7766" t="s">
        <v>2294</v>
      </c>
      <c r="E238" s="7768" t="s">
        <v>2295</v>
      </c>
      <c r="F238" s="7772"/>
      <c r="G238" s="7772">
        <v>39140</v>
      </c>
      <c r="H238" s="7772"/>
      <c r="I238" s="7772"/>
      <c r="J238" s="7772"/>
      <c r="K238" s="7726">
        <f>K237-G238</f>
        <v>10848345</v>
      </c>
    </row>
    <row r="239" spans="1:11">
      <c r="A239" s="8232" t="s">
        <v>2734</v>
      </c>
      <c r="B239" s="7769"/>
      <c r="C239" s="7644" t="s">
        <v>2296</v>
      </c>
      <c r="D239" s="7767" t="s">
        <v>746</v>
      </c>
      <c r="E239" s="7769"/>
      <c r="F239" s="7773"/>
      <c r="G239" s="7773"/>
      <c r="H239" s="7773"/>
      <c r="I239" s="7773"/>
      <c r="J239" s="7773"/>
      <c r="K239" s="7726"/>
    </row>
    <row r="240" spans="1:11">
      <c r="A240" s="8232" t="s">
        <v>2734</v>
      </c>
      <c r="B240" s="7774"/>
      <c r="C240" s="7684"/>
      <c r="D240" s="7650"/>
      <c r="E240" s="7669"/>
      <c r="F240" s="7677"/>
      <c r="G240" s="7677"/>
      <c r="H240" s="7677"/>
      <c r="I240" s="7677"/>
      <c r="J240" s="7677">
        <v>1500</v>
      </c>
      <c r="K240" s="7666">
        <f>K238+J240</f>
        <v>10849845</v>
      </c>
    </row>
    <row r="241" spans="1:11">
      <c r="A241" s="8232" t="s">
        <v>2734</v>
      </c>
      <c r="B241" s="7768"/>
      <c r="C241" s="7667" t="s">
        <v>796</v>
      </c>
      <c r="D241" s="7766" t="s">
        <v>1036</v>
      </c>
      <c r="E241" s="7768" t="s">
        <v>499</v>
      </c>
      <c r="F241" s="279"/>
      <c r="G241" s="7772">
        <v>57800</v>
      </c>
      <c r="H241" s="7668"/>
      <c r="I241" s="7772"/>
      <c r="J241" s="7676"/>
      <c r="K241" s="7726">
        <f>K240-G241</f>
        <v>10792045</v>
      </c>
    </row>
    <row r="242" spans="1:11">
      <c r="A242" s="8232" t="s">
        <v>2734</v>
      </c>
      <c r="B242" s="7769"/>
      <c r="C242" s="7644" t="s">
        <v>802</v>
      </c>
      <c r="D242" s="7767" t="s">
        <v>200</v>
      </c>
      <c r="E242" s="7769"/>
      <c r="F242" s="7773"/>
      <c r="G242" s="7773"/>
      <c r="H242" s="320"/>
      <c r="I242" s="7773"/>
      <c r="J242" s="7647"/>
      <c r="K242" s="7726"/>
    </row>
    <row r="243" spans="1:11">
      <c r="A243" s="8232" t="s">
        <v>2734</v>
      </c>
      <c r="B243" s="7774"/>
      <c r="C243" s="7684"/>
      <c r="D243" s="7650"/>
      <c r="E243" s="7651"/>
      <c r="F243" s="7652"/>
      <c r="G243" s="7652"/>
      <c r="H243" s="7653"/>
      <c r="I243" s="7652"/>
      <c r="J243" s="7664">
        <v>750</v>
      </c>
      <c r="K243" s="7666">
        <f>K241+J243</f>
        <v>10792795</v>
      </c>
    </row>
    <row r="244" spans="1:11">
      <c r="A244" s="8232" t="s">
        <v>2734</v>
      </c>
      <c r="B244" s="7768"/>
      <c r="C244" s="7667" t="s">
        <v>796</v>
      </c>
      <c r="D244" s="7766" t="s">
        <v>1750</v>
      </c>
      <c r="E244" s="7768" t="s">
        <v>406</v>
      </c>
      <c r="F244" s="279"/>
      <c r="G244" s="7772">
        <v>145900</v>
      </c>
      <c r="H244" s="7772"/>
      <c r="I244" s="7772"/>
      <c r="J244" s="7676"/>
      <c r="K244" s="7726">
        <f>K243-G244</f>
        <v>10646895</v>
      </c>
    </row>
    <row r="245" spans="1:11">
      <c r="A245" s="8232" t="s">
        <v>2734</v>
      </c>
      <c r="B245" s="7769"/>
      <c r="C245" s="7644" t="s">
        <v>1034</v>
      </c>
      <c r="D245" s="7767" t="s">
        <v>698</v>
      </c>
      <c r="E245" s="7769"/>
      <c r="F245" s="7773"/>
      <c r="G245" s="7773"/>
      <c r="H245" s="7773"/>
      <c r="I245" s="7773"/>
      <c r="J245" s="7647"/>
      <c r="K245" s="7726"/>
    </row>
    <row r="246" spans="1:11">
      <c r="A246" s="8232" t="s">
        <v>2734</v>
      </c>
      <c r="B246" s="7774"/>
      <c r="C246" s="7684"/>
      <c r="D246" s="7650"/>
      <c r="E246" s="7651"/>
      <c r="F246" s="7677"/>
      <c r="G246" s="7677"/>
      <c r="H246" s="7653"/>
      <c r="I246" s="7652"/>
      <c r="J246" s="7664">
        <v>750</v>
      </c>
      <c r="K246" s="7666">
        <f>K244+J246</f>
        <v>10647645</v>
      </c>
    </row>
    <row r="247" spans="1:11">
      <c r="A247" s="8232" t="s">
        <v>2734</v>
      </c>
      <c r="B247" s="7768"/>
      <c r="C247" s="7639" t="s">
        <v>796</v>
      </c>
      <c r="D247" s="275" t="s">
        <v>1496</v>
      </c>
      <c r="E247" s="7655" t="s">
        <v>1497</v>
      </c>
      <c r="F247" s="7772"/>
      <c r="G247" s="7772">
        <v>42300</v>
      </c>
      <c r="H247" s="7772"/>
      <c r="I247" s="7772"/>
      <c r="J247" s="7679"/>
      <c r="K247" s="7726">
        <f>K246-G247</f>
        <v>10605345</v>
      </c>
    </row>
    <row r="248" spans="1:11">
      <c r="A248" s="8232" t="s">
        <v>2734</v>
      </c>
      <c r="B248" s="7769"/>
      <c r="C248" s="267" t="s">
        <v>2298</v>
      </c>
      <c r="D248" s="7767" t="s">
        <v>38</v>
      </c>
      <c r="E248" s="7769"/>
      <c r="F248" s="7773"/>
      <c r="G248" s="7773"/>
      <c r="H248" s="7773"/>
      <c r="I248" s="7773"/>
      <c r="J248" s="7682"/>
      <c r="K248" s="7726"/>
    </row>
    <row r="249" spans="1:11">
      <c r="A249" s="8232" t="s">
        <v>2734</v>
      </c>
      <c r="B249" s="7774"/>
      <c r="C249" s="7684"/>
      <c r="D249" s="7650"/>
      <c r="E249" s="7651"/>
      <c r="F249" s="7652"/>
      <c r="G249" s="7652"/>
      <c r="H249" s="7653"/>
      <c r="I249" s="7652"/>
      <c r="J249" s="7670">
        <v>750</v>
      </c>
      <c r="K249" s="7666">
        <f>K247+J249</f>
        <v>10606095</v>
      </c>
    </row>
    <row r="250" spans="1:11">
      <c r="A250" s="8232" t="s">
        <v>2734</v>
      </c>
      <c r="B250" s="7768"/>
      <c r="C250" s="7667" t="s">
        <v>1716</v>
      </c>
      <c r="D250" s="7766" t="s">
        <v>2104</v>
      </c>
      <c r="E250" s="7768" t="s">
        <v>1372</v>
      </c>
      <c r="F250" s="7781"/>
      <c r="G250" s="7781">
        <v>429600</v>
      </c>
      <c r="H250" s="7671"/>
      <c r="I250" s="7781"/>
      <c r="J250" s="7676"/>
      <c r="K250" s="7726">
        <f>K249-G250</f>
        <v>10176495</v>
      </c>
    </row>
    <row r="251" spans="1:11">
      <c r="A251" s="8232" t="s">
        <v>2734</v>
      </c>
      <c r="B251" s="7769"/>
      <c r="C251" s="7644" t="s">
        <v>1077</v>
      </c>
      <c r="D251" s="7767" t="s">
        <v>1804</v>
      </c>
      <c r="E251" s="7769"/>
      <c r="F251" s="7782"/>
      <c r="G251" s="7660"/>
      <c r="H251" s="320"/>
      <c r="I251" s="7660"/>
      <c r="J251" s="7676"/>
      <c r="K251" s="7726"/>
    </row>
    <row r="252" spans="1:11">
      <c r="A252" s="8232" t="s">
        <v>2734</v>
      </c>
      <c r="B252" s="7774"/>
      <c r="C252" s="7684"/>
      <c r="D252" s="7650"/>
      <c r="E252" s="7651"/>
      <c r="F252" s="7652"/>
      <c r="G252" s="7706"/>
      <c r="H252" s="7653"/>
      <c r="I252" s="7706"/>
      <c r="J252" s="7664">
        <v>750</v>
      </c>
      <c r="K252" s="7666">
        <f>K250+J252</f>
        <v>10177245</v>
      </c>
    </row>
    <row r="253" spans="1:11">
      <c r="A253" s="8232" t="s">
        <v>2734</v>
      </c>
      <c r="B253" s="7768"/>
      <c r="C253" s="278" t="s">
        <v>815</v>
      </c>
      <c r="D253" s="7733" t="s">
        <v>302</v>
      </c>
      <c r="E253" s="7655" t="s">
        <v>878</v>
      </c>
      <c r="F253" s="7772"/>
      <c r="G253" s="7679">
        <v>58500</v>
      </c>
      <c r="H253" s="7671"/>
      <c r="I253" s="7657"/>
      <c r="J253" s="7676"/>
      <c r="K253" s="7726">
        <f>K252-G253</f>
        <v>10118745</v>
      </c>
    </row>
    <row r="254" spans="1:11">
      <c r="A254" s="8232" t="s">
        <v>2734</v>
      </c>
      <c r="B254" s="7769"/>
      <c r="C254" s="267" t="s">
        <v>831</v>
      </c>
      <c r="D254" s="7734" t="s">
        <v>918</v>
      </c>
      <c r="E254" s="7786"/>
      <c r="F254" s="7773"/>
      <c r="G254" s="7682"/>
      <c r="H254" s="320"/>
      <c r="I254" s="7660"/>
      <c r="J254" s="7676"/>
      <c r="K254" s="7726"/>
    </row>
    <row r="255" spans="1:11">
      <c r="A255" s="8232" t="s">
        <v>2734</v>
      </c>
      <c r="B255" s="7774"/>
      <c r="C255" s="7684"/>
      <c r="D255" s="7650"/>
      <c r="E255" s="7651"/>
      <c r="F255" s="7652"/>
      <c r="G255" s="7652"/>
      <c r="H255" s="7653"/>
      <c r="I255" s="7706"/>
      <c r="J255" s="7664">
        <v>1800</v>
      </c>
      <c r="K255" s="7666">
        <f>K253+J255</f>
        <v>10120545</v>
      </c>
    </row>
    <row r="256" spans="1:11">
      <c r="A256" s="8232" t="s">
        <v>2734</v>
      </c>
      <c r="B256" s="7768"/>
      <c r="C256" s="7667" t="s">
        <v>796</v>
      </c>
      <c r="D256" s="7766" t="s">
        <v>302</v>
      </c>
      <c r="E256" s="7655" t="s">
        <v>878</v>
      </c>
      <c r="F256" s="279"/>
      <c r="G256" s="7772">
        <v>85300</v>
      </c>
      <c r="H256" s="7671"/>
      <c r="I256" s="7657"/>
      <c r="J256" s="7676"/>
      <c r="K256" s="7726">
        <f>K255-G256</f>
        <v>10035245</v>
      </c>
    </row>
    <row r="257" spans="1:11">
      <c r="A257" s="8232" t="s">
        <v>2734</v>
      </c>
      <c r="B257" s="7769"/>
      <c r="C257" s="7644" t="s">
        <v>1521</v>
      </c>
      <c r="D257" s="7767" t="s">
        <v>918</v>
      </c>
      <c r="E257" s="7786"/>
      <c r="F257" s="7773"/>
      <c r="G257" s="7773"/>
      <c r="H257" s="320"/>
      <c r="I257" s="7660"/>
      <c r="J257" s="7676"/>
      <c r="K257" s="7726"/>
    </row>
    <row r="258" spans="1:11">
      <c r="A258" s="8232" t="s">
        <v>2734</v>
      </c>
      <c r="B258" s="7774"/>
      <c r="C258" s="7684"/>
      <c r="D258" s="7650"/>
      <c r="E258" s="7651"/>
      <c r="F258" s="7652"/>
      <c r="G258" s="7652"/>
      <c r="H258" s="7653"/>
      <c r="I258" s="7706"/>
      <c r="J258" s="7664">
        <v>800</v>
      </c>
      <c r="K258" s="7666">
        <f>K256+J258</f>
        <v>10036045</v>
      </c>
    </row>
    <row r="259" spans="1:11">
      <c r="A259" s="8232" t="s">
        <v>2734</v>
      </c>
      <c r="B259" s="7768"/>
      <c r="C259" s="7639" t="s">
        <v>821</v>
      </c>
      <c r="D259" s="7766" t="s">
        <v>1339</v>
      </c>
      <c r="E259" s="7695" t="s">
        <v>1347</v>
      </c>
      <c r="F259" s="7772"/>
      <c r="G259" s="7772">
        <v>494897</v>
      </c>
      <c r="H259" s="7668"/>
      <c r="I259" s="7772"/>
      <c r="J259" s="7735"/>
      <c r="K259" s="7726">
        <f>K258-G259</f>
        <v>9541148</v>
      </c>
    </row>
    <row r="260" spans="1:11">
      <c r="A260" s="8232" t="s">
        <v>2734</v>
      </c>
      <c r="B260" s="7769"/>
      <c r="C260" s="7644" t="s">
        <v>1338</v>
      </c>
      <c r="D260" s="7767" t="s">
        <v>304</v>
      </c>
      <c r="E260" s="7786"/>
      <c r="F260" s="7773"/>
      <c r="G260" s="7773"/>
      <c r="H260" s="320"/>
      <c r="I260" s="7773"/>
      <c r="J260" s="7735"/>
      <c r="K260" s="7726"/>
    </row>
    <row r="261" spans="1:11">
      <c r="A261" s="8232" t="s">
        <v>2734</v>
      </c>
      <c r="B261" s="7774"/>
      <c r="C261" s="7684"/>
      <c r="D261" s="7650"/>
      <c r="E261" s="7651"/>
      <c r="F261" s="7652"/>
      <c r="G261" s="7652"/>
      <c r="H261" s="7653"/>
      <c r="I261" s="7652"/>
      <c r="J261" s="7664">
        <v>1800</v>
      </c>
      <c r="K261" s="7666">
        <f>K259+J261</f>
        <v>9542948</v>
      </c>
    </row>
    <row r="262" spans="1:11">
      <c r="A262" s="8232" t="s">
        <v>2734</v>
      </c>
      <c r="B262" s="7768"/>
      <c r="C262" s="7667" t="s">
        <v>1710</v>
      </c>
      <c r="D262" s="7766" t="s">
        <v>2425</v>
      </c>
      <c r="E262" s="7730" t="s">
        <v>2426</v>
      </c>
      <c r="F262" s="279"/>
      <c r="G262" s="7772">
        <v>194640</v>
      </c>
      <c r="H262" s="7671"/>
      <c r="I262" s="7772"/>
      <c r="J262" s="7640"/>
      <c r="K262" s="7726">
        <f>K261-G262</f>
        <v>9348308</v>
      </c>
    </row>
    <row r="263" spans="1:11">
      <c r="A263" s="8232" t="s">
        <v>2734</v>
      </c>
      <c r="B263" s="7769"/>
      <c r="C263" s="7644" t="s">
        <v>2424</v>
      </c>
      <c r="D263" s="7767" t="s">
        <v>1712</v>
      </c>
      <c r="E263" s="7732"/>
      <c r="F263" s="7773"/>
      <c r="G263" s="7773"/>
      <c r="H263" s="320"/>
      <c r="I263" s="7773"/>
      <c r="J263" s="7645"/>
      <c r="K263" s="7726"/>
    </row>
    <row r="264" spans="1:11">
      <c r="A264" s="8232" t="s">
        <v>2734</v>
      </c>
      <c r="B264" s="7774"/>
      <c r="C264" s="7684"/>
      <c r="D264" s="7675"/>
      <c r="E264" s="7669"/>
      <c r="F264" s="7652"/>
      <c r="G264" s="7652"/>
      <c r="H264" s="7653"/>
      <c r="I264" s="7652"/>
      <c r="J264" s="7670">
        <v>1500</v>
      </c>
      <c r="K264" s="7736">
        <f>K262+J264</f>
        <v>9349808</v>
      </c>
    </row>
    <row r="265" spans="1:11">
      <c r="A265" s="8232" t="s">
        <v>2734</v>
      </c>
      <c r="B265" s="7768"/>
      <c r="C265" s="321" t="s">
        <v>815</v>
      </c>
      <c r="D265" s="7766" t="s">
        <v>200</v>
      </c>
      <c r="E265" s="7768"/>
      <c r="F265" s="7772"/>
      <c r="G265" s="7772"/>
      <c r="H265" s="7772">
        <v>224353</v>
      </c>
      <c r="I265" s="7657"/>
      <c r="J265" s="7676"/>
      <c r="K265" s="7726">
        <f>K264-H265</f>
        <v>9125455</v>
      </c>
    </row>
    <row r="266" spans="1:11">
      <c r="A266" s="8232" t="s">
        <v>2734</v>
      </c>
      <c r="B266" s="7769"/>
      <c r="C266" s="321" t="s">
        <v>1789</v>
      </c>
      <c r="D266" s="7767"/>
      <c r="E266" s="7769"/>
      <c r="F266" s="7773"/>
      <c r="G266" s="7773"/>
      <c r="H266" s="7773"/>
      <c r="I266" s="7660"/>
      <c r="J266" s="7676"/>
      <c r="K266" s="7726"/>
    </row>
    <row r="267" spans="1:11">
      <c r="A267" s="8232" t="s">
        <v>2734</v>
      </c>
      <c r="B267" s="7774"/>
      <c r="C267" s="7684"/>
      <c r="D267" s="7650"/>
      <c r="E267" s="7651"/>
      <c r="F267" s="7652"/>
      <c r="G267" s="7652"/>
      <c r="H267" s="7653"/>
      <c r="I267" s="7706"/>
      <c r="J267" s="7664">
        <v>1800</v>
      </c>
      <c r="K267" s="7666">
        <f>K265+J267</f>
        <v>9127255</v>
      </c>
    </row>
    <row r="268" spans="1:11">
      <c r="A268" s="8232" t="s">
        <v>2734</v>
      </c>
      <c r="B268" s="7768"/>
      <c r="C268" s="7707" t="s">
        <v>781</v>
      </c>
      <c r="D268" s="7766" t="s">
        <v>200</v>
      </c>
      <c r="E268" s="7695"/>
      <c r="F268" s="7772"/>
      <c r="G268" s="7772"/>
      <c r="H268" s="7671">
        <v>24140</v>
      </c>
      <c r="I268" s="7772"/>
      <c r="J268" s="7676"/>
      <c r="K268" s="7643">
        <f>K267-H268</f>
        <v>9103115</v>
      </c>
    </row>
    <row r="269" spans="1:11">
      <c r="A269" s="8232" t="s">
        <v>2734</v>
      </c>
      <c r="B269" s="7769"/>
      <c r="C269" s="7708" t="s">
        <v>1691</v>
      </c>
      <c r="D269" s="7767"/>
      <c r="E269" s="7786"/>
      <c r="F269" s="7773"/>
      <c r="G269" s="7773"/>
      <c r="H269" s="320"/>
      <c r="I269" s="7773"/>
      <c r="J269" s="7676"/>
      <c r="K269" s="7648"/>
    </row>
    <row r="270" spans="1:11">
      <c r="A270" s="8232" t="s">
        <v>2734</v>
      </c>
      <c r="B270" s="7774"/>
      <c r="C270" s="7684"/>
      <c r="D270" s="7650"/>
      <c r="E270" s="7651"/>
      <c r="F270" s="7652"/>
      <c r="G270" s="7652"/>
      <c r="H270" s="7653"/>
      <c r="I270" s="7652"/>
      <c r="J270" s="7664">
        <v>1500</v>
      </c>
      <c r="K270" s="7648">
        <f>K268+J270</f>
        <v>9104615</v>
      </c>
    </row>
    <row r="271" spans="1:11">
      <c r="A271" s="8232" t="s">
        <v>2734</v>
      </c>
      <c r="B271" s="7768"/>
      <c r="C271" s="278" t="s">
        <v>821</v>
      </c>
      <c r="D271" s="7766" t="s">
        <v>790</v>
      </c>
      <c r="E271" s="7768" t="s">
        <v>877</v>
      </c>
      <c r="F271" s="7772"/>
      <c r="G271" s="7781">
        <v>229107</v>
      </c>
      <c r="H271" s="7671"/>
      <c r="I271" s="7657"/>
      <c r="J271" s="7676"/>
      <c r="K271" s="7643">
        <f>K270-G271</f>
        <v>8875508</v>
      </c>
    </row>
    <row r="272" spans="1:11">
      <c r="A272" s="8232" t="s">
        <v>2734</v>
      </c>
      <c r="B272" s="7769"/>
      <c r="C272" s="267" t="s">
        <v>827</v>
      </c>
      <c r="D272" s="7767" t="s">
        <v>304</v>
      </c>
      <c r="E272" s="7769"/>
      <c r="F272" s="7773"/>
      <c r="G272" s="7782"/>
      <c r="H272" s="320"/>
      <c r="I272" s="7660"/>
      <c r="J272" s="7676"/>
      <c r="K272" s="7648"/>
    </row>
    <row r="273" spans="1:11">
      <c r="A273" s="8232" t="s">
        <v>2734</v>
      </c>
      <c r="B273" s="7774"/>
      <c r="C273" s="7684"/>
      <c r="D273" s="7650"/>
      <c r="E273" s="7651"/>
      <c r="F273" s="7652"/>
      <c r="G273" s="7652"/>
      <c r="H273" s="7653"/>
      <c r="I273" s="7706"/>
      <c r="J273" s="7664">
        <v>1800</v>
      </c>
      <c r="K273" s="7723">
        <f>K271+J273</f>
        <v>8877308</v>
      </c>
    </row>
    <row r="274" spans="1:11">
      <c r="A274" s="8232" t="s">
        <v>2734</v>
      </c>
      <c r="B274" s="7768"/>
      <c r="C274" s="278" t="s">
        <v>815</v>
      </c>
      <c r="D274" s="7766" t="s">
        <v>790</v>
      </c>
      <c r="E274" s="7655" t="s">
        <v>877</v>
      </c>
      <c r="F274" s="7772"/>
      <c r="G274" s="7781">
        <v>8029</v>
      </c>
      <c r="H274" s="7668"/>
      <c r="I274" s="7657"/>
      <c r="J274" s="7676"/>
      <c r="K274" s="7643">
        <f>K273-G274</f>
        <v>8869279</v>
      </c>
    </row>
    <row r="275" spans="1:11">
      <c r="A275" s="8232" t="s">
        <v>2734</v>
      </c>
      <c r="B275" s="7769"/>
      <c r="C275" s="267" t="s">
        <v>828</v>
      </c>
      <c r="D275" s="7767" t="s">
        <v>304</v>
      </c>
      <c r="E275" s="7786"/>
      <c r="F275" s="7773"/>
      <c r="G275" s="7782"/>
      <c r="H275" s="320"/>
      <c r="I275" s="7660"/>
      <c r="J275" s="7676"/>
      <c r="K275" s="7648"/>
    </row>
    <row r="276" spans="1:11">
      <c r="A276" s="8232" t="s">
        <v>2734</v>
      </c>
      <c r="B276" s="7774"/>
      <c r="C276" s="7684"/>
      <c r="D276" s="7650"/>
      <c r="E276" s="7651"/>
      <c r="F276" s="7652"/>
      <c r="G276" s="7652"/>
      <c r="H276" s="7653"/>
      <c r="I276" s="7706"/>
      <c r="J276" s="7664">
        <v>1800</v>
      </c>
      <c r="K276" s="7648">
        <f>K274+J276</f>
        <v>8871079</v>
      </c>
    </row>
    <row r="277" spans="1:11">
      <c r="A277" s="8232" t="s">
        <v>2734</v>
      </c>
      <c r="B277" s="7768"/>
      <c r="C277" s="7704" t="s">
        <v>781</v>
      </c>
      <c r="D277" s="275" t="s">
        <v>790</v>
      </c>
      <c r="E277" s="7768" t="s">
        <v>877</v>
      </c>
      <c r="F277" s="7772"/>
      <c r="G277" s="7772">
        <v>29190</v>
      </c>
      <c r="H277" s="7671"/>
      <c r="I277" s="7657"/>
      <c r="J277" s="7676"/>
      <c r="K277" s="7643">
        <f>K276-G277</f>
        <v>8841889</v>
      </c>
    </row>
    <row r="278" spans="1:11">
      <c r="A278" s="8232" t="s">
        <v>2734</v>
      </c>
      <c r="B278" s="7769"/>
      <c r="C278" s="7727" t="s">
        <v>789</v>
      </c>
      <c r="D278" s="7737" t="s">
        <v>304</v>
      </c>
      <c r="E278" s="7769"/>
      <c r="F278" s="7773"/>
      <c r="G278" s="7773"/>
      <c r="H278" s="320"/>
      <c r="I278" s="7660"/>
      <c r="J278" s="7676"/>
      <c r="K278" s="7648"/>
    </row>
    <row r="279" spans="1:11">
      <c r="A279" s="8232" t="s">
        <v>2734</v>
      </c>
      <c r="B279" s="7774"/>
      <c r="C279" s="7684"/>
      <c r="D279" s="7650"/>
      <c r="E279" s="7651"/>
      <c r="F279" s="7652"/>
      <c r="G279" s="7652"/>
      <c r="H279" s="7653"/>
      <c r="I279" s="7706"/>
      <c r="J279" s="7664">
        <v>1500</v>
      </c>
      <c r="K279" s="7648">
        <f>K277+J279</f>
        <v>8843389</v>
      </c>
    </row>
    <row r="280" spans="1:11">
      <c r="A280" s="8232" t="s">
        <v>2734</v>
      </c>
      <c r="B280" s="7730"/>
      <c r="C280" s="7704" t="s">
        <v>2218</v>
      </c>
      <c r="D280" s="275" t="s">
        <v>790</v>
      </c>
      <c r="E280" s="7768" t="s">
        <v>877</v>
      </c>
      <c r="F280" s="7772"/>
      <c r="G280" s="7772">
        <v>42300</v>
      </c>
      <c r="H280" s="7671"/>
      <c r="I280" s="7657"/>
      <c r="J280" s="7676"/>
      <c r="K280" s="7643">
        <f>K279-G280</f>
        <v>8801089</v>
      </c>
    </row>
    <row r="281" spans="1:11">
      <c r="A281" s="8232" t="s">
        <v>2734</v>
      </c>
      <c r="B281" s="7732"/>
      <c r="C281" s="7727" t="s">
        <v>2219</v>
      </c>
      <c r="D281" s="7737" t="s">
        <v>304</v>
      </c>
      <c r="E281" s="7769"/>
      <c r="F281" s="7773"/>
      <c r="G281" s="7773"/>
      <c r="H281" s="320"/>
      <c r="I281" s="7660"/>
      <c r="J281" s="7676"/>
      <c r="K281" s="7648"/>
    </row>
    <row r="282" spans="1:11">
      <c r="A282" s="8232" t="s">
        <v>2734</v>
      </c>
      <c r="B282" s="7774"/>
      <c r="C282" s="7684"/>
      <c r="D282" s="7650"/>
      <c r="E282" s="7651"/>
      <c r="F282" s="7652"/>
      <c r="G282" s="7652"/>
      <c r="H282" s="7653"/>
      <c r="I282" s="7706"/>
      <c r="J282" s="7664">
        <v>750</v>
      </c>
      <c r="K282" s="7648">
        <f>K280+J282</f>
        <v>8801839</v>
      </c>
    </row>
    <row r="283" spans="1:11">
      <c r="A283" s="8232" t="s">
        <v>2734</v>
      </c>
      <c r="B283" s="7768"/>
      <c r="C283" s="7667" t="s">
        <v>821</v>
      </c>
      <c r="D283" s="275" t="s">
        <v>2461</v>
      </c>
      <c r="E283" s="276" t="s">
        <v>2491</v>
      </c>
      <c r="F283" s="7781"/>
      <c r="G283" s="7781">
        <v>301912</v>
      </c>
      <c r="H283" s="7657"/>
      <c r="I283" s="7657"/>
      <c r="J283" s="7676"/>
      <c r="K283" s="7643">
        <f>K282-G283</f>
        <v>8499927</v>
      </c>
    </row>
    <row r="284" spans="1:11">
      <c r="A284" s="8232" t="s">
        <v>2734</v>
      </c>
      <c r="B284" s="7769"/>
      <c r="C284" s="7644" t="s">
        <v>2567</v>
      </c>
      <c r="D284" s="7767" t="s">
        <v>1819</v>
      </c>
      <c r="E284" s="7769"/>
      <c r="F284" s="7782"/>
      <c r="G284" s="7782"/>
      <c r="H284" s="7660"/>
      <c r="I284" s="7660"/>
      <c r="J284" s="7676"/>
      <c r="K284" s="7648"/>
    </row>
    <row r="285" spans="1:11">
      <c r="A285" s="8232" t="s">
        <v>2734</v>
      </c>
      <c r="B285" s="7774"/>
      <c r="C285" s="7684"/>
      <c r="D285" s="7650"/>
      <c r="E285" s="7651"/>
      <c r="F285" s="7652"/>
      <c r="G285" s="7652"/>
      <c r="H285" s="7706"/>
      <c r="I285" s="7706"/>
      <c r="J285" s="7664">
        <v>1800</v>
      </c>
      <c r="K285" s="7648">
        <f>K283+J285</f>
        <v>8501727</v>
      </c>
    </row>
    <row r="286" spans="1:11">
      <c r="A286" s="8232" t="s">
        <v>2734</v>
      </c>
      <c r="B286" s="7768"/>
      <c r="C286" s="7667" t="s">
        <v>821</v>
      </c>
      <c r="D286" s="275" t="s">
        <v>2461</v>
      </c>
      <c r="E286" s="276" t="s">
        <v>2491</v>
      </c>
      <c r="F286" s="7781"/>
      <c r="G286" s="7781">
        <v>113472</v>
      </c>
      <c r="H286" s="7657"/>
      <c r="I286" s="7657"/>
      <c r="J286" s="7676"/>
      <c r="K286" s="7643">
        <f>K285-G286</f>
        <v>8388255</v>
      </c>
    </row>
    <row r="287" spans="1:11">
      <c r="A287" s="8232" t="s">
        <v>2734</v>
      </c>
      <c r="B287" s="7769"/>
      <c r="C287" s="7644" t="s">
        <v>2568</v>
      </c>
      <c r="D287" s="7767" t="s">
        <v>1819</v>
      </c>
      <c r="E287" s="7769"/>
      <c r="F287" s="7782"/>
      <c r="G287" s="7782"/>
      <c r="H287" s="7660"/>
      <c r="I287" s="7660"/>
      <c r="J287" s="7676"/>
      <c r="K287" s="7648"/>
    </row>
    <row r="288" spans="1:11">
      <c r="A288" s="8232" t="s">
        <v>2734</v>
      </c>
      <c r="B288" s="7774"/>
      <c r="C288" s="7684"/>
      <c r="D288" s="7650"/>
      <c r="E288" s="7651"/>
      <c r="F288" s="7652"/>
      <c r="G288" s="7652"/>
      <c r="H288" s="7706"/>
      <c r="I288" s="7706"/>
      <c r="J288" s="7664">
        <v>1800</v>
      </c>
      <c r="K288" s="7648">
        <f>K286+J288</f>
        <v>8390055</v>
      </c>
    </row>
    <row r="289" spans="1:11">
      <c r="A289" s="8232" t="s">
        <v>2734</v>
      </c>
      <c r="B289" s="7768"/>
      <c r="C289" s="8064" t="s">
        <v>869</v>
      </c>
      <c r="D289" s="275" t="s">
        <v>2461</v>
      </c>
      <c r="E289" s="276" t="s">
        <v>2491</v>
      </c>
      <c r="F289" s="7781"/>
      <c r="G289" s="7781">
        <v>56921</v>
      </c>
      <c r="H289" s="7657"/>
      <c r="I289" s="7657"/>
      <c r="J289" s="7676"/>
      <c r="K289" s="7643">
        <f>K288-G289</f>
        <v>8333134</v>
      </c>
    </row>
    <row r="290" spans="1:11">
      <c r="A290" s="8232" t="s">
        <v>2734</v>
      </c>
      <c r="B290" s="7769"/>
      <c r="C290" s="267" t="s">
        <v>2625</v>
      </c>
      <c r="D290" s="7767" t="s">
        <v>1819</v>
      </c>
      <c r="E290" s="7769"/>
      <c r="F290" s="7782"/>
      <c r="G290" s="7782"/>
      <c r="H290" s="7660"/>
      <c r="I290" s="7660"/>
      <c r="J290" s="7676"/>
      <c r="K290" s="7648"/>
    </row>
    <row r="291" spans="1:11">
      <c r="A291" s="8232" t="s">
        <v>2734</v>
      </c>
      <c r="B291" s="7774"/>
      <c r="C291" s="7684"/>
      <c r="D291" s="7650"/>
      <c r="E291" s="7651"/>
      <c r="F291" s="7652"/>
      <c r="G291" s="7652"/>
      <c r="H291" s="7706"/>
      <c r="I291" s="7706"/>
      <c r="J291" s="7664">
        <v>1600</v>
      </c>
      <c r="K291" s="7648">
        <f>K289+J291</f>
        <v>8334734</v>
      </c>
    </row>
    <row r="292" spans="1:11">
      <c r="A292" s="8232" t="s">
        <v>2734</v>
      </c>
      <c r="B292" s="7768"/>
      <c r="C292" s="7667" t="s">
        <v>821</v>
      </c>
      <c r="D292" s="7766" t="s">
        <v>2110</v>
      </c>
      <c r="E292" s="7768" t="s">
        <v>2111</v>
      </c>
      <c r="F292" s="279"/>
      <c r="G292" s="7772">
        <v>482101</v>
      </c>
      <c r="H292" s="7671"/>
      <c r="I292" s="7772"/>
      <c r="J292" s="7640"/>
      <c r="K292" s="7643">
        <f>K291-G292</f>
        <v>7852633</v>
      </c>
    </row>
    <row r="293" spans="1:11">
      <c r="A293" s="8232" t="s">
        <v>2734</v>
      </c>
      <c r="B293" s="7769"/>
      <c r="C293" s="7644" t="s">
        <v>2112</v>
      </c>
      <c r="D293" s="7767" t="s">
        <v>2107</v>
      </c>
      <c r="E293" s="7769"/>
      <c r="F293" s="7773"/>
      <c r="G293" s="7773"/>
      <c r="H293" s="320"/>
      <c r="I293" s="7773"/>
      <c r="J293" s="7645"/>
      <c r="K293" s="7648"/>
    </row>
    <row r="294" spans="1:11">
      <c r="A294" s="8232" t="s">
        <v>2734</v>
      </c>
      <c r="B294" s="7774"/>
      <c r="C294" s="7684"/>
      <c r="D294" s="7675"/>
      <c r="E294" s="7669"/>
      <c r="F294" s="7652"/>
      <c r="G294" s="7652"/>
      <c r="H294" s="7653"/>
      <c r="I294" s="7652"/>
      <c r="J294" s="7670">
        <v>1800</v>
      </c>
      <c r="K294" s="7648">
        <f>K292+J294</f>
        <v>7854433</v>
      </c>
    </row>
    <row r="295" spans="1:11">
      <c r="A295" s="8232" t="s">
        <v>2734</v>
      </c>
      <c r="B295" s="7768"/>
      <c r="C295" s="7714" t="s">
        <v>796</v>
      </c>
      <c r="D295" s="7766" t="s">
        <v>2110</v>
      </c>
      <c r="E295" s="7768" t="s">
        <v>2111</v>
      </c>
      <c r="F295" s="7772"/>
      <c r="G295" s="7772">
        <v>41300</v>
      </c>
      <c r="H295" s="7772"/>
      <c r="I295" s="7772"/>
      <c r="J295" s="7676"/>
      <c r="K295" s="7643">
        <f>K294-G295</f>
        <v>7813133</v>
      </c>
    </row>
    <row r="296" spans="1:11">
      <c r="A296" s="8232" t="s">
        <v>2734</v>
      </c>
      <c r="B296" s="7769"/>
      <c r="C296" s="297" t="s">
        <v>2113</v>
      </c>
      <c r="D296" s="7767" t="s">
        <v>2107</v>
      </c>
      <c r="E296" s="7769"/>
      <c r="F296" s="7773"/>
      <c r="G296" s="7773"/>
      <c r="H296" s="7773"/>
      <c r="I296" s="7773"/>
      <c r="J296" s="7647"/>
      <c r="K296" s="7648"/>
    </row>
    <row r="297" spans="1:11">
      <c r="A297" s="8232" t="s">
        <v>2734</v>
      </c>
      <c r="B297" s="7774"/>
      <c r="C297" s="7684"/>
      <c r="D297" s="7675"/>
      <c r="E297" s="7669"/>
      <c r="F297" s="7652"/>
      <c r="G297" s="7652"/>
      <c r="H297" s="7653"/>
      <c r="I297" s="7652"/>
      <c r="J297" s="7670">
        <v>750</v>
      </c>
      <c r="K297" s="7648">
        <f>K295+J297</f>
        <v>7813883</v>
      </c>
    </row>
    <row r="298" spans="1:11">
      <c r="A298" s="8232" t="s">
        <v>2734</v>
      </c>
      <c r="B298" s="7768"/>
      <c r="C298" s="7639" t="s">
        <v>815</v>
      </c>
      <c r="D298" s="7766" t="s">
        <v>2472</v>
      </c>
      <c r="E298" s="7695" t="s">
        <v>2475</v>
      </c>
      <c r="F298" s="7772"/>
      <c r="G298" s="7772">
        <v>84903</v>
      </c>
      <c r="H298" s="7671"/>
      <c r="I298" s="7772"/>
      <c r="J298" s="7676"/>
      <c r="K298" s="7643">
        <f>K297-G298</f>
        <v>7728980</v>
      </c>
    </row>
    <row r="299" spans="1:11">
      <c r="A299" s="8232" t="s">
        <v>2734</v>
      </c>
      <c r="B299" s="7769"/>
      <c r="C299" s="7644" t="s">
        <v>2500</v>
      </c>
      <c r="D299" s="7767" t="s">
        <v>2476</v>
      </c>
      <c r="E299" s="7786"/>
      <c r="F299" s="7773"/>
      <c r="G299" s="7773"/>
      <c r="H299" s="320"/>
      <c r="I299" s="7773"/>
      <c r="J299" s="7676"/>
      <c r="K299" s="7648"/>
    </row>
    <row r="300" spans="1:11">
      <c r="A300" s="8232" t="s">
        <v>2734</v>
      </c>
      <c r="B300" s="7774"/>
      <c r="C300" s="7684"/>
      <c r="D300" s="7650"/>
      <c r="E300" s="7651"/>
      <c r="F300" s="7652"/>
      <c r="G300" s="7652"/>
      <c r="H300" s="7653"/>
      <c r="I300" s="7652"/>
      <c r="J300" s="7664">
        <v>1800</v>
      </c>
      <c r="K300" s="7648">
        <f>K298+J300</f>
        <v>7730780</v>
      </c>
    </row>
    <row r="301" spans="1:11">
      <c r="A301" s="8232" t="s">
        <v>2734</v>
      </c>
      <c r="B301" s="7768"/>
      <c r="C301" s="7639" t="s">
        <v>815</v>
      </c>
      <c r="D301" s="7766" t="s">
        <v>2472</v>
      </c>
      <c r="E301" s="7695" t="s">
        <v>2475</v>
      </c>
      <c r="F301" s="7772"/>
      <c r="G301" s="7772">
        <v>303417</v>
      </c>
      <c r="H301" s="7671"/>
      <c r="I301" s="7772"/>
      <c r="J301" s="7676"/>
      <c r="K301" s="7643">
        <f>K300-G301</f>
        <v>7427363</v>
      </c>
    </row>
    <row r="302" spans="1:11">
      <c r="A302" s="8232" t="s">
        <v>2734</v>
      </c>
      <c r="B302" s="7769"/>
      <c r="C302" s="7644" t="s">
        <v>2501</v>
      </c>
      <c r="D302" s="7767" t="s">
        <v>2476</v>
      </c>
      <c r="E302" s="7786"/>
      <c r="F302" s="7773"/>
      <c r="G302" s="7773"/>
      <c r="H302" s="320"/>
      <c r="I302" s="7773"/>
      <c r="J302" s="7676"/>
      <c r="K302" s="7648"/>
    </row>
    <row r="303" spans="1:11">
      <c r="A303" s="8232" t="s">
        <v>2734</v>
      </c>
      <c r="B303" s="7774"/>
      <c r="C303" s="7684"/>
      <c r="D303" s="7650"/>
      <c r="E303" s="7651"/>
      <c r="F303" s="7652"/>
      <c r="G303" s="7652"/>
      <c r="H303" s="7653"/>
      <c r="I303" s="7652"/>
      <c r="J303" s="7664">
        <v>1800</v>
      </c>
      <c r="K303" s="7648">
        <f>K301+J303</f>
        <v>7429163</v>
      </c>
    </row>
    <row r="304" spans="1:11">
      <c r="A304" s="8232" t="s">
        <v>2734</v>
      </c>
      <c r="B304" s="7768"/>
      <c r="C304" s="7639" t="s">
        <v>781</v>
      </c>
      <c r="D304" s="7766" t="s">
        <v>2472</v>
      </c>
      <c r="E304" s="7695" t="s">
        <v>2475</v>
      </c>
      <c r="F304" s="7772"/>
      <c r="G304" s="7772">
        <v>20390</v>
      </c>
      <c r="H304" s="7671"/>
      <c r="I304" s="7772"/>
      <c r="J304" s="7676"/>
      <c r="K304" s="7643">
        <f>K303-G304</f>
        <v>7408773</v>
      </c>
    </row>
    <row r="305" spans="1:11">
      <c r="A305" s="8232" t="s">
        <v>2734</v>
      </c>
      <c r="B305" s="7769"/>
      <c r="C305" s="7644" t="s">
        <v>2503</v>
      </c>
      <c r="D305" s="7767" t="s">
        <v>2476</v>
      </c>
      <c r="E305" s="7786"/>
      <c r="F305" s="7773"/>
      <c r="G305" s="7773"/>
      <c r="H305" s="320"/>
      <c r="I305" s="7773"/>
      <c r="J305" s="7676"/>
      <c r="K305" s="7648"/>
    </row>
    <row r="306" spans="1:11">
      <c r="A306" s="8232" t="s">
        <v>2734</v>
      </c>
      <c r="B306" s="7774"/>
      <c r="C306" s="7684"/>
      <c r="D306" s="7650"/>
      <c r="E306" s="7651"/>
      <c r="F306" s="7652"/>
      <c r="G306" s="7652"/>
      <c r="H306" s="7653"/>
      <c r="I306" s="7652"/>
      <c r="J306" s="7664">
        <v>1500</v>
      </c>
      <c r="K306" s="7648">
        <f>K304+J306</f>
        <v>7410273</v>
      </c>
    </row>
    <row r="307" spans="1:11">
      <c r="A307" s="8232" t="s">
        <v>2734</v>
      </c>
      <c r="B307" s="7768"/>
      <c r="C307" s="7667" t="s">
        <v>781</v>
      </c>
      <c r="D307" s="275" t="s">
        <v>2507</v>
      </c>
      <c r="E307" s="276" t="s">
        <v>2508</v>
      </c>
      <c r="F307" s="279"/>
      <c r="G307" s="7772">
        <v>31140</v>
      </c>
      <c r="H307" s="7772"/>
      <c r="I307" s="7772"/>
      <c r="J307" s="7640"/>
      <c r="K307" s="7643">
        <f>K306-G307</f>
        <v>7379133</v>
      </c>
    </row>
    <row r="308" spans="1:11">
      <c r="A308" s="8232" t="s">
        <v>2734</v>
      </c>
      <c r="B308" s="7769"/>
      <c r="C308" s="7644" t="s">
        <v>2506</v>
      </c>
      <c r="D308" s="7767" t="s">
        <v>1804</v>
      </c>
      <c r="E308" s="7769"/>
      <c r="F308" s="7773"/>
      <c r="G308" s="7773"/>
      <c r="H308" s="7773"/>
      <c r="I308" s="7773"/>
      <c r="J308" s="7645"/>
      <c r="K308" s="7648"/>
    </row>
    <row r="309" spans="1:11">
      <c r="A309" s="8232" t="s">
        <v>2734</v>
      </c>
      <c r="B309" s="7774"/>
      <c r="C309" s="7649"/>
      <c r="D309" s="7675"/>
      <c r="E309" s="7669"/>
      <c r="F309" s="7652"/>
      <c r="G309" s="7652"/>
      <c r="H309" s="7653"/>
      <c r="I309" s="7653"/>
      <c r="J309" s="7664">
        <v>1500</v>
      </c>
      <c r="K309" s="7648">
        <f>K307+J309</f>
        <v>7380633</v>
      </c>
    </row>
    <row r="310" spans="1:11">
      <c r="A310" s="8241"/>
      <c r="B310" s="7768"/>
      <c r="C310" s="7731" t="s">
        <v>815</v>
      </c>
      <c r="D310" s="275" t="s">
        <v>2152</v>
      </c>
      <c r="E310" s="276"/>
      <c r="F310" s="279"/>
      <c r="G310" s="7772"/>
      <c r="H310" s="7657">
        <v>908758</v>
      </c>
      <c r="I310" s="7657"/>
      <c r="J310" s="7676"/>
      <c r="K310" s="7643">
        <f>K309-H310</f>
        <v>6471875</v>
      </c>
    </row>
    <row r="311" spans="1:11">
      <c r="A311" s="8238"/>
      <c r="B311" s="7769"/>
      <c r="C311" s="7681" t="s">
        <v>1954</v>
      </c>
      <c r="D311" s="7767"/>
      <c r="E311" s="7769"/>
      <c r="F311" s="7773"/>
      <c r="G311" s="7773"/>
      <c r="H311" s="7660"/>
      <c r="I311" s="7660"/>
      <c r="J311" s="7676"/>
      <c r="K311" s="7648"/>
    </row>
    <row r="312" spans="1:11">
      <c r="A312" s="8238"/>
      <c r="B312" s="7774"/>
      <c r="C312" s="7675"/>
      <c r="D312" s="7650"/>
      <c r="E312" s="7651"/>
      <c r="F312" s="7652"/>
      <c r="G312" s="7652"/>
      <c r="H312" s="7706"/>
      <c r="I312" s="7706"/>
      <c r="J312" s="7664">
        <v>1800</v>
      </c>
      <c r="K312" s="7648">
        <f>K310+J312</f>
        <v>6473675</v>
      </c>
    </row>
    <row r="313" spans="1:11">
      <c r="A313" s="8241"/>
      <c r="B313" s="7768"/>
      <c r="C313" s="7707" t="s">
        <v>781</v>
      </c>
      <c r="D313" s="7766" t="s">
        <v>2152</v>
      </c>
      <c r="E313" s="7738"/>
      <c r="F313" s="7772"/>
      <c r="G313" s="7739"/>
      <c r="H313" s="7671">
        <v>20390</v>
      </c>
      <c r="I313" s="7772"/>
      <c r="J313" s="7676"/>
      <c r="K313" s="7643">
        <f>K312-H313</f>
        <v>6453285</v>
      </c>
    </row>
    <row r="314" spans="1:11">
      <c r="A314" s="8238"/>
      <c r="B314" s="7769"/>
      <c r="C314" s="7740" t="s">
        <v>1828</v>
      </c>
      <c r="D314" s="275"/>
      <c r="E314" s="276"/>
      <c r="F314" s="279"/>
      <c r="G314" s="279"/>
      <c r="H314" s="7741"/>
      <c r="I314" s="279"/>
      <c r="J314" s="7676"/>
      <c r="K314" s="7648"/>
    </row>
    <row r="315" spans="1:11">
      <c r="A315" s="8238"/>
      <c r="B315" s="7774"/>
      <c r="C315" s="7684"/>
      <c r="D315" s="7650"/>
      <c r="E315" s="7651"/>
      <c r="F315" s="7677"/>
      <c r="G315" s="7677"/>
      <c r="H315" s="7742"/>
      <c r="I315" s="7677"/>
      <c r="J315" s="7664">
        <v>1500</v>
      </c>
      <c r="K315" s="7648">
        <f>K313+J315</f>
        <v>6454785</v>
      </c>
    </row>
    <row r="316" spans="1:11">
      <c r="A316" s="8241"/>
      <c r="B316" s="7768"/>
      <c r="C316" s="7707" t="s">
        <v>781</v>
      </c>
      <c r="D316" s="7766" t="s">
        <v>2193</v>
      </c>
      <c r="E316" s="7695"/>
      <c r="F316" s="7772"/>
      <c r="G316" s="7772"/>
      <c r="H316" s="7671"/>
      <c r="I316" s="7772">
        <v>26990</v>
      </c>
      <c r="J316" s="7676"/>
      <c r="K316" s="7726">
        <f>K315-I316</f>
        <v>6427795</v>
      </c>
    </row>
    <row r="317" spans="1:11">
      <c r="A317" s="8238"/>
      <c r="B317" s="7769"/>
      <c r="C317" s="7708" t="s">
        <v>1830</v>
      </c>
      <c r="D317" s="7767" t="s">
        <v>2194</v>
      </c>
      <c r="E317" s="7786"/>
      <c r="F317" s="7773"/>
      <c r="G317" s="7773"/>
      <c r="H317" s="320"/>
      <c r="I317" s="7773"/>
      <c r="J317" s="7676"/>
      <c r="K317" s="7726"/>
    </row>
    <row r="318" spans="1:11">
      <c r="A318" s="8238"/>
      <c r="B318" s="7774"/>
      <c r="C318" s="7684"/>
      <c r="D318" s="7650"/>
      <c r="E318" s="7651"/>
      <c r="F318" s="7652"/>
      <c r="G318" s="7652"/>
      <c r="H318" s="7653"/>
      <c r="I318" s="7652"/>
      <c r="J318" s="7664">
        <v>1500</v>
      </c>
      <c r="K318" s="7666">
        <f>K316+J318</f>
        <v>6429295</v>
      </c>
    </row>
    <row r="319" spans="1:11">
      <c r="A319" s="8241"/>
      <c r="B319" s="7768"/>
      <c r="C319" s="274" t="s">
        <v>781</v>
      </c>
      <c r="D319" s="7766" t="s">
        <v>2193</v>
      </c>
      <c r="E319" s="276"/>
      <c r="F319" s="7781"/>
      <c r="G319" s="7781"/>
      <c r="H319" s="7657"/>
      <c r="I319" s="7657">
        <v>20390</v>
      </c>
      <c r="J319" s="7676"/>
      <c r="K319" s="7643">
        <f>K318-I319</f>
        <v>6408905</v>
      </c>
    </row>
    <row r="320" spans="1:11">
      <c r="A320" s="8238"/>
      <c r="B320" s="7769"/>
      <c r="C320" s="267" t="s">
        <v>2525</v>
      </c>
      <c r="D320" s="7767" t="s">
        <v>2194</v>
      </c>
      <c r="E320" s="7769"/>
      <c r="F320" s="7782"/>
      <c r="G320" s="7782"/>
      <c r="H320" s="7660"/>
      <c r="I320" s="7660"/>
      <c r="J320" s="7676"/>
      <c r="K320" s="7648"/>
    </row>
    <row r="321" spans="1:11">
      <c r="A321" s="8238"/>
      <c r="B321" s="7774"/>
      <c r="C321" s="7684"/>
      <c r="D321" s="7650"/>
      <c r="E321" s="7651"/>
      <c r="F321" s="7652"/>
      <c r="G321" s="7652"/>
      <c r="H321" s="7706"/>
      <c r="I321" s="7706"/>
      <c r="J321" s="7664">
        <v>1500</v>
      </c>
      <c r="K321" s="7723">
        <f>K319+J321</f>
        <v>6410405</v>
      </c>
    </row>
    <row r="322" spans="1:11">
      <c r="A322" s="8241"/>
      <c r="B322" s="7768"/>
      <c r="C322" s="7639" t="s">
        <v>880</v>
      </c>
      <c r="D322" s="7766" t="s">
        <v>1591</v>
      </c>
      <c r="E322" s="7768" t="s">
        <v>1601</v>
      </c>
      <c r="F322" s="7772"/>
      <c r="G322" s="7772">
        <v>1002500</v>
      </c>
      <c r="H322" s="7772"/>
      <c r="I322" s="7772"/>
      <c r="J322" s="7679"/>
      <c r="K322" s="7643">
        <f>K321-G322</f>
        <v>5407905</v>
      </c>
    </row>
    <row r="323" spans="1:11">
      <c r="A323" s="8238"/>
      <c r="B323" s="7769"/>
      <c r="C323" s="7644" t="s">
        <v>1590</v>
      </c>
      <c r="D323" s="7767" t="s">
        <v>956</v>
      </c>
      <c r="E323" s="7701"/>
      <c r="F323" s="7773"/>
      <c r="G323" s="7773"/>
      <c r="H323" s="7773"/>
      <c r="I323" s="7773"/>
      <c r="J323" s="7682"/>
      <c r="K323" s="7648"/>
    </row>
    <row r="324" spans="1:11">
      <c r="A324" s="8238"/>
      <c r="B324" s="7774"/>
      <c r="C324" s="7684"/>
      <c r="D324" s="7650"/>
      <c r="E324" s="7651"/>
      <c r="F324" s="7677"/>
      <c r="G324" s="7677"/>
      <c r="H324" s="7663"/>
      <c r="I324" s="7677"/>
      <c r="J324" s="7670">
        <v>1800</v>
      </c>
      <c r="K324" s="7648">
        <f>K322+J324</f>
        <v>5409705</v>
      </c>
    </row>
    <row r="325" spans="1:11">
      <c r="A325" s="8241"/>
      <c r="B325" s="7768" t="s">
        <v>2593</v>
      </c>
      <c r="C325" s="7667" t="s">
        <v>821</v>
      </c>
      <c r="D325" s="7766"/>
      <c r="E325" s="7768"/>
      <c r="F325" s="7772"/>
      <c r="G325" s="7657"/>
      <c r="H325" s="7671"/>
      <c r="I325" s="7657">
        <v>1095578</v>
      </c>
      <c r="J325" s="7676"/>
      <c r="K325" s="7643">
        <f>K324-I325</f>
        <v>4314127</v>
      </c>
    </row>
    <row r="326" spans="1:11">
      <c r="A326" s="8238"/>
      <c r="B326" s="7769"/>
      <c r="C326" s="7644" t="s">
        <v>2570</v>
      </c>
      <c r="D326" s="7767"/>
      <c r="E326" s="7769"/>
      <c r="F326" s="7773"/>
      <c r="G326" s="7660"/>
      <c r="H326" s="320"/>
      <c r="I326" s="7660"/>
      <c r="J326" s="7676"/>
      <c r="K326" s="7648"/>
    </row>
    <row r="327" spans="1:11">
      <c r="A327" s="8238"/>
      <c r="B327" s="7774"/>
      <c r="C327" s="7684"/>
      <c r="D327" s="7650"/>
      <c r="E327" s="7651"/>
      <c r="F327" s="7652"/>
      <c r="G327" s="7706"/>
      <c r="H327" s="7653"/>
      <c r="I327" s="7706"/>
      <c r="J327" s="7664">
        <v>2200</v>
      </c>
      <c r="K327" s="7648">
        <f>K325+J327</f>
        <v>4316327</v>
      </c>
    </row>
    <row r="328" spans="1:11">
      <c r="A328" s="8233" t="s">
        <v>2734</v>
      </c>
      <c r="B328" s="7768"/>
      <c r="C328" s="7707" t="s">
        <v>781</v>
      </c>
      <c r="D328" s="7766" t="s">
        <v>1959</v>
      </c>
      <c r="E328" s="7695" t="s">
        <v>1961</v>
      </c>
      <c r="F328" s="7772"/>
      <c r="G328" s="7772">
        <v>123140</v>
      </c>
      <c r="H328" s="7671"/>
      <c r="I328" s="7772"/>
      <c r="J328" s="7676"/>
      <c r="K328" s="7643">
        <f>K327-G328</f>
        <v>4193187</v>
      </c>
    </row>
    <row r="329" spans="1:11">
      <c r="A329" s="8233" t="s">
        <v>2734</v>
      </c>
      <c r="B329" s="7769"/>
      <c r="C329" s="7708" t="s">
        <v>1958</v>
      </c>
      <c r="D329" s="7767" t="s">
        <v>1960</v>
      </c>
      <c r="E329" s="7786"/>
      <c r="F329" s="7773"/>
      <c r="G329" s="7773"/>
      <c r="H329" s="320"/>
      <c r="I329" s="7773"/>
      <c r="J329" s="7676"/>
      <c r="K329" s="7648"/>
    </row>
    <row r="330" spans="1:11">
      <c r="A330" s="8233" t="s">
        <v>2734</v>
      </c>
      <c r="B330" s="7774"/>
      <c r="C330" s="7684"/>
      <c r="D330" s="7650"/>
      <c r="E330" s="7651"/>
      <c r="F330" s="7652"/>
      <c r="G330" s="7652"/>
      <c r="H330" s="7653"/>
      <c r="I330" s="7652"/>
      <c r="J330" s="7664">
        <v>1500</v>
      </c>
      <c r="K330" s="7648">
        <f>K328+J330</f>
        <v>4194687</v>
      </c>
    </row>
    <row r="331" spans="1:11">
      <c r="A331" s="8233" t="s">
        <v>2734</v>
      </c>
      <c r="B331" s="7768"/>
      <c r="C331" s="7667" t="s">
        <v>821</v>
      </c>
      <c r="D331" s="275" t="s">
        <v>2118</v>
      </c>
      <c r="E331" s="7768" t="s">
        <v>2119</v>
      </c>
      <c r="F331" s="279"/>
      <c r="G331" s="7772">
        <v>365402</v>
      </c>
      <c r="H331" s="7671"/>
      <c r="I331" s="7772"/>
      <c r="J331" s="7640"/>
      <c r="K331" s="7643">
        <f>K330-G331</f>
        <v>3829285</v>
      </c>
    </row>
    <row r="332" spans="1:11">
      <c r="A332" s="8233" t="s">
        <v>2734</v>
      </c>
      <c r="B332" s="7769"/>
      <c r="C332" s="7644" t="s">
        <v>2117</v>
      </c>
      <c r="D332" s="7767" t="s">
        <v>2107</v>
      </c>
      <c r="E332" s="7769"/>
      <c r="F332" s="7773"/>
      <c r="G332" s="7773"/>
      <c r="H332" s="320"/>
      <c r="I332" s="7773"/>
      <c r="J332" s="7645"/>
      <c r="K332" s="7648"/>
    </row>
    <row r="333" spans="1:11">
      <c r="A333" s="8233" t="s">
        <v>2734</v>
      </c>
      <c r="B333" s="7774"/>
      <c r="C333" s="7684"/>
      <c r="D333" s="7675"/>
      <c r="E333" s="7669"/>
      <c r="F333" s="7652"/>
      <c r="G333" s="7652"/>
      <c r="H333" s="7653"/>
      <c r="I333" s="7652"/>
      <c r="J333" s="7670">
        <v>2200</v>
      </c>
      <c r="K333" s="7648">
        <f>K331+J333</f>
        <v>3831485</v>
      </c>
    </row>
    <row r="334" spans="1:11">
      <c r="A334" s="8233" t="s">
        <v>2734</v>
      </c>
      <c r="B334" s="7768"/>
      <c r="C334" s="7704" t="s">
        <v>2021</v>
      </c>
      <c r="D334" s="275" t="s">
        <v>790</v>
      </c>
      <c r="E334" s="7768" t="s">
        <v>877</v>
      </c>
      <c r="F334" s="7772"/>
      <c r="G334" s="7772">
        <v>33500</v>
      </c>
      <c r="H334" s="7671"/>
      <c r="I334" s="7657"/>
      <c r="J334" s="7676"/>
      <c r="K334" s="7643">
        <f>K333-G334</f>
        <v>3797985</v>
      </c>
    </row>
    <row r="335" spans="1:11">
      <c r="A335" s="8236" t="s">
        <v>2734</v>
      </c>
      <c r="B335" s="7769"/>
      <c r="C335" s="7727" t="s">
        <v>1981</v>
      </c>
      <c r="D335" s="7737" t="s">
        <v>304</v>
      </c>
      <c r="E335" s="7769"/>
      <c r="F335" s="7773"/>
      <c r="G335" s="7773"/>
      <c r="H335" s="320"/>
      <c r="I335" s="7660"/>
      <c r="J335" s="7676"/>
      <c r="K335" s="7648"/>
    </row>
    <row r="336" spans="1:11">
      <c r="A336" s="8236" t="s">
        <v>2734</v>
      </c>
      <c r="B336" s="7774"/>
      <c r="C336" s="7684"/>
      <c r="D336" s="7650"/>
      <c r="E336" s="7651"/>
      <c r="F336" s="7652"/>
      <c r="G336" s="7652"/>
      <c r="H336" s="7653"/>
      <c r="I336" s="7706"/>
      <c r="J336" s="7664">
        <v>750</v>
      </c>
      <c r="K336" s="7648">
        <f>K334+J336</f>
        <v>3798735</v>
      </c>
    </row>
    <row r="337" spans="1:11">
      <c r="A337" s="8241"/>
      <c r="B337" s="7768" t="s">
        <v>2594</v>
      </c>
      <c r="C337" s="7639" t="s">
        <v>1710</v>
      </c>
      <c r="D337" s="7766" t="s">
        <v>2495</v>
      </c>
      <c r="E337" s="7768"/>
      <c r="F337" s="7772"/>
      <c r="G337" s="7657"/>
      <c r="H337" s="7671"/>
      <c r="I337" s="7657">
        <v>535140</v>
      </c>
      <c r="J337" s="7676"/>
      <c r="K337" s="7643">
        <f>K336-I337</f>
        <v>3263595</v>
      </c>
    </row>
    <row r="338" spans="1:11">
      <c r="A338" s="8238"/>
      <c r="B338" s="7769"/>
      <c r="C338" s="7644" t="s">
        <v>2498</v>
      </c>
      <c r="D338" s="7767"/>
      <c r="E338" s="7769"/>
      <c r="F338" s="7773"/>
      <c r="G338" s="7660"/>
      <c r="H338" s="320"/>
      <c r="I338" s="7660"/>
      <c r="J338" s="7676"/>
      <c r="K338" s="7648"/>
    </row>
    <row r="339" spans="1:11">
      <c r="A339" s="8238"/>
      <c r="B339" s="7774"/>
      <c r="C339" s="7684"/>
      <c r="D339" s="7650"/>
      <c r="E339" s="7651"/>
      <c r="F339" s="7652"/>
      <c r="G339" s="7706"/>
      <c r="H339" s="7653"/>
      <c r="I339" s="7706"/>
      <c r="J339" s="7664">
        <v>1500</v>
      </c>
      <c r="K339" s="7648">
        <f>K337+J339</f>
        <v>3265095</v>
      </c>
    </row>
    <row r="340" spans="1:11">
      <c r="A340" s="8241"/>
      <c r="B340" s="7768"/>
      <c r="C340" s="7639" t="s">
        <v>1710</v>
      </c>
      <c r="D340" s="7766" t="s">
        <v>2495</v>
      </c>
      <c r="E340" s="7768"/>
      <c r="F340" s="7772"/>
      <c r="G340" s="7772"/>
      <c r="H340" s="7772"/>
      <c r="I340" s="7772">
        <v>54640</v>
      </c>
      <c r="J340" s="7676"/>
      <c r="K340" s="7643">
        <f>K339-I340</f>
        <v>3210455</v>
      </c>
    </row>
    <row r="341" spans="1:11">
      <c r="A341" s="8238"/>
      <c r="B341" s="7769"/>
      <c r="C341" s="7644" t="s">
        <v>2499</v>
      </c>
      <c r="D341" s="7767"/>
      <c r="E341" s="7769"/>
      <c r="F341" s="7773"/>
      <c r="G341" s="7773"/>
      <c r="H341" s="7773"/>
      <c r="I341" s="7773"/>
      <c r="J341" s="7647"/>
      <c r="K341" s="7648"/>
    </row>
    <row r="342" spans="1:11">
      <c r="A342" s="8238"/>
      <c r="B342" s="7774"/>
      <c r="C342" s="7684"/>
      <c r="D342" s="7650"/>
      <c r="E342" s="7651"/>
      <c r="F342" s="7652"/>
      <c r="G342" s="7652"/>
      <c r="H342" s="7653"/>
      <c r="I342" s="7652"/>
      <c r="J342" s="7670">
        <v>1500</v>
      </c>
      <c r="K342" s="7648">
        <f>K340+J342</f>
        <v>3211955</v>
      </c>
    </row>
    <row r="343" spans="1:11">
      <c r="A343" s="8241"/>
      <c r="B343" s="7768"/>
      <c r="C343" s="7667" t="s">
        <v>821</v>
      </c>
      <c r="D343" s="7766" t="s">
        <v>2495</v>
      </c>
      <c r="E343" s="7768"/>
      <c r="F343" s="7772"/>
      <c r="G343" s="7657"/>
      <c r="H343" s="7671"/>
      <c r="I343" s="7657">
        <v>2285278</v>
      </c>
      <c r="J343" s="7676"/>
      <c r="K343" s="7643">
        <f>K342-I343</f>
        <v>926677</v>
      </c>
    </row>
    <row r="344" spans="1:11">
      <c r="A344" s="8238"/>
      <c r="B344" s="7769"/>
      <c r="C344" s="7644" t="s">
        <v>2497</v>
      </c>
      <c r="D344" s="7767"/>
      <c r="E344" s="7769"/>
      <c r="F344" s="7773"/>
      <c r="G344" s="7660"/>
      <c r="H344" s="320"/>
      <c r="I344" s="7660"/>
      <c r="J344" s="7676"/>
      <c r="K344" s="7648"/>
    </row>
    <row r="345" spans="1:11">
      <c r="A345" s="8238"/>
      <c r="B345" s="7774"/>
      <c r="C345" s="7684"/>
      <c r="D345" s="7650"/>
      <c r="E345" s="7651"/>
      <c r="F345" s="7652"/>
      <c r="G345" s="7706"/>
      <c r="H345" s="7653"/>
      <c r="I345" s="7706"/>
      <c r="J345" s="7664">
        <v>2200</v>
      </c>
      <c r="K345" s="7723">
        <f>K343+J345</f>
        <v>928877</v>
      </c>
    </row>
    <row r="346" spans="1:11">
      <c r="A346" s="8241"/>
      <c r="B346" s="7768"/>
      <c r="C346" s="7667" t="s">
        <v>821</v>
      </c>
      <c r="D346" s="7766" t="s">
        <v>2495</v>
      </c>
      <c r="E346" s="7768"/>
      <c r="F346" s="7772"/>
      <c r="G346" s="7657"/>
      <c r="H346" s="7668"/>
      <c r="I346" s="7657">
        <v>118000</v>
      </c>
      <c r="J346" s="7676"/>
      <c r="K346" s="7643">
        <f>K345-I346</f>
        <v>810877</v>
      </c>
    </row>
    <row r="347" spans="1:11">
      <c r="A347" s="8238"/>
      <c r="B347" s="7769"/>
      <c r="C347" s="7644" t="s">
        <v>2496</v>
      </c>
      <c r="D347" s="7767"/>
      <c r="E347" s="7769"/>
      <c r="F347" s="7773"/>
      <c r="G347" s="7660"/>
      <c r="H347" s="320"/>
      <c r="I347" s="7660"/>
      <c r="J347" s="7676"/>
      <c r="K347" s="7648"/>
    </row>
    <row r="348" spans="1:11">
      <c r="A348" s="8238"/>
      <c r="B348" s="7774"/>
      <c r="C348" s="7684"/>
      <c r="D348" s="7650"/>
      <c r="E348" s="7651"/>
      <c r="F348" s="7652"/>
      <c r="G348" s="7706"/>
      <c r="H348" s="7653"/>
      <c r="I348" s="7706"/>
      <c r="J348" s="7664">
        <v>2200</v>
      </c>
      <c r="K348" s="7648">
        <f>K346+J348</f>
        <v>813077</v>
      </c>
    </row>
    <row r="349" spans="1:11">
      <c r="A349" s="8241"/>
      <c r="B349" s="7768"/>
      <c r="C349" s="7639" t="s">
        <v>1710</v>
      </c>
      <c r="D349" s="7766"/>
      <c r="E349" s="7730"/>
      <c r="F349" s="7781"/>
      <c r="G349" s="7781"/>
      <c r="H349" s="7640"/>
      <c r="I349" s="7781">
        <v>162380</v>
      </c>
      <c r="J349" s="7658"/>
      <c r="K349" s="7643">
        <f>K348-I349</f>
        <v>650697</v>
      </c>
    </row>
    <row r="350" spans="1:11">
      <c r="A350" s="8238"/>
      <c r="B350" s="7769"/>
      <c r="C350" s="7644" t="s">
        <v>1931</v>
      </c>
      <c r="D350" s="7767"/>
      <c r="E350" s="7732"/>
      <c r="F350" s="7782"/>
      <c r="G350" s="7782"/>
      <c r="H350" s="7645"/>
      <c r="I350" s="7782"/>
      <c r="J350" s="7661"/>
      <c r="K350" s="7648"/>
    </row>
    <row r="351" spans="1:11">
      <c r="A351" s="8238"/>
      <c r="B351" s="7774"/>
      <c r="C351" s="7711"/>
      <c r="D351" s="7650"/>
      <c r="E351" s="7651"/>
      <c r="F351" s="7677"/>
      <c r="G351" s="7677"/>
      <c r="H351" s="7663"/>
      <c r="I351" s="7743"/>
      <c r="J351" s="7670">
        <v>1500</v>
      </c>
      <c r="K351" s="7648">
        <f>K349+J351</f>
        <v>652197</v>
      </c>
    </row>
    <row r="352" spans="1:11">
      <c r="A352" s="8241"/>
      <c r="B352" s="7768"/>
      <c r="C352" s="7639" t="s">
        <v>1710</v>
      </c>
      <c r="D352" s="7766"/>
      <c r="E352" s="7695"/>
      <c r="F352" s="7772"/>
      <c r="G352" s="7781"/>
      <c r="H352" s="7772"/>
      <c r="I352" s="7772">
        <v>24140</v>
      </c>
      <c r="J352" s="7679"/>
      <c r="K352" s="7643">
        <f>K351-I352</f>
        <v>628057</v>
      </c>
    </row>
    <row r="353" spans="1:11">
      <c r="A353" s="8238"/>
      <c r="B353" s="7769"/>
      <c r="C353" s="7644" t="s">
        <v>2492</v>
      </c>
      <c r="D353" s="7767"/>
      <c r="E353" s="7786"/>
      <c r="F353" s="7773"/>
      <c r="G353" s="7782"/>
      <c r="H353" s="7773"/>
      <c r="I353" s="7773"/>
      <c r="J353" s="7682"/>
      <c r="K353" s="7648"/>
    </row>
    <row r="354" spans="1:11">
      <c r="A354" s="8238"/>
      <c r="B354" s="7774"/>
      <c r="C354" s="7684"/>
      <c r="D354" s="7650"/>
      <c r="E354" s="7651"/>
      <c r="F354" s="7652"/>
      <c r="G354" s="7652"/>
      <c r="H354" s="7653"/>
      <c r="I354" s="7652"/>
      <c r="J354" s="7670">
        <v>1500</v>
      </c>
      <c r="K354" s="7648">
        <f>K352+J354</f>
        <v>629557</v>
      </c>
    </row>
    <row r="355" spans="1:11">
      <c r="A355" s="8241"/>
      <c r="B355" s="7768"/>
      <c r="C355" s="7639" t="s">
        <v>2597</v>
      </c>
      <c r="D355" s="7779" t="s">
        <v>2595</v>
      </c>
      <c r="E355" s="7770" t="s">
        <v>2596</v>
      </c>
      <c r="F355" s="7772"/>
      <c r="G355" s="7657">
        <v>102500</v>
      </c>
      <c r="H355" s="7671"/>
      <c r="I355" s="7657"/>
      <c r="J355" s="7676"/>
      <c r="K355" s="7643">
        <f>K354-G355</f>
        <v>527057</v>
      </c>
    </row>
    <row r="356" spans="1:11">
      <c r="A356" s="8238"/>
      <c r="B356" s="7769"/>
      <c r="C356" s="7644" t="s">
        <v>2598</v>
      </c>
      <c r="D356" s="7780" t="s">
        <v>1819</v>
      </c>
      <c r="E356" s="7771"/>
      <c r="F356" s="7773"/>
      <c r="G356" s="7660"/>
      <c r="H356" s="320"/>
      <c r="I356" s="7660"/>
      <c r="J356" s="7676"/>
      <c r="K356" s="7648"/>
    </row>
    <row r="357" spans="1:11">
      <c r="A357" s="8238"/>
      <c r="B357" s="7774"/>
      <c r="C357" s="7684"/>
      <c r="D357" s="7650"/>
      <c r="E357" s="7651"/>
      <c r="F357" s="7652"/>
      <c r="G357" s="7706"/>
      <c r="H357" s="7653"/>
      <c r="I357" s="7706"/>
      <c r="J357" s="7664">
        <v>2200</v>
      </c>
      <c r="K357" s="7648">
        <f>K355+J357</f>
        <v>529257</v>
      </c>
    </row>
    <row r="358" spans="1:11">
      <c r="A358" s="8241"/>
      <c r="B358" s="7768" t="s">
        <v>2599</v>
      </c>
      <c r="C358" s="7639" t="s">
        <v>591</v>
      </c>
      <c r="D358" s="7766"/>
      <c r="E358" s="7770"/>
      <c r="F358" s="7772">
        <v>25000000</v>
      </c>
      <c r="G358" s="7772"/>
      <c r="H358" s="7772"/>
      <c r="I358" s="7772"/>
      <c r="J358" s="7676"/>
      <c r="K358" s="7643">
        <f>K357+F358</f>
        <v>25529257</v>
      </c>
    </row>
    <row r="359" spans="1:11">
      <c r="A359" s="8238"/>
      <c r="B359" s="7769"/>
      <c r="C359" s="7644"/>
      <c r="D359" s="293"/>
      <c r="E359" s="7769"/>
      <c r="F359" s="7782"/>
      <c r="G359" s="7773"/>
      <c r="H359" s="7773"/>
      <c r="I359" s="7773"/>
      <c r="J359" s="7647"/>
      <c r="K359" s="7648"/>
    </row>
    <row r="360" spans="1:11">
      <c r="A360" s="8238"/>
      <c r="B360" s="7774"/>
      <c r="C360" s="7684"/>
      <c r="D360" s="7650"/>
      <c r="E360" s="7651"/>
      <c r="F360" s="7652"/>
      <c r="G360" s="7652"/>
      <c r="H360" s="7653"/>
      <c r="I360" s="7652"/>
      <c r="J360" s="7670"/>
      <c r="K360" s="7648"/>
    </row>
    <row r="361" spans="1:11">
      <c r="A361" s="8233" t="s">
        <v>2734</v>
      </c>
      <c r="B361" s="7768"/>
      <c r="C361" s="7667" t="s">
        <v>815</v>
      </c>
      <c r="D361" s="7766" t="s">
        <v>160</v>
      </c>
      <c r="E361" s="7768" t="s">
        <v>162</v>
      </c>
      <c r="F361" s="7772"/>
      <c r="G361" s="7772">
        <v>575979</v>
      </c>
      <c r="H361" s="7772"/>
      <c r="I361" s="7772"/>
      <c r="J361" s="7676"/>
      <c r="K361" s="7643">
        <f>K358-G361</f>
        <v>24953278</v>
      </c>
    </row>
    <row r="362" spans="1:11">
      <c r="A362" s="8233" t="s">
        <v>2734</v>
      </c>
      <c r="B362" s="7769"/>
      <c r="C362" s="7744" t="s">
        <v>849</v>
      </c>
      <c r="D362" s="7767" t="s">
        <v>850</v>
      </c>
      <c r="E362" s="7769"/>
      <c r="F362" s="7773"/>
      <c r="G362" s="7773"/>
      <c r="H362" s="7773"/>
      <c r="I362" s="7773"/>
      <c r="J362" s="7647"/>
      <c r="K362" s="7648"/>
    </row>
    <row r="363" spans="1:11">
      <c r="A363" s="8233" t="s">
        <v>2734</v>
      </c>
      <c r="B363" s="7774"/>
      <c r="C363" s="7684"/>
      <c r="D363" s="7650"/>
      <c r="E363" s="7651"/>
      <c r="F363" s="7677"/>
      <c r="G363" s="7677"/>
      <c r="H363" s="7653"/>
      <c r="I363" s="7652"/>
      <c r="J363" s="7664">
        <v>2200</v>
      </c>
      <c r="K363" s="7648">
        <f>K361+J363</f>
        <v>24955478</v>
      </c>
    </row>
    <row r="364" spans="1:11">
      <c r="A364" s="8233" t="s">
        <v>2734</v>
      </c>
      <c r="B364" s="7768"/>
      <c r="C364" s="7639" t="s">
        <v>869</v>
      </c>
      <c r="D364" s="7766" t="s">
        <v>160</v>
      </c>
      <c r="E364" s="7768" t="s">
        <v>162</v>
      </c>
      <c r="F364" s="7772"/>
      <c r="G364" s="7772">
        <v>292660</v>
      </c>
      <c r="H364" s="7668"/>
      <c r="I364" s="7772"/>
      <c r="J364" s="7676"/>
      <c r="K364" s="7643">
        <f>K363-G364</f>
        <v>24662818</v>
      </c>
    </row>
    <row r="365" spans="1:11">
      <c r="A365" s="8233" t="s">
        <v>2734</v>
      </c>
      <c r="B365" s="7769"/>
      <c r="C365" s="7644" t="s">
        <v>1781</v>
      </c>
      <c r="D365" s="7767" t="s">
        <v>850</v>
      </c>
      <c r="E365" s="7769"/>
      <c r="F365" s="7773"/>
      <c r="G365" s="7773"/>
      <c r="H365" s="320"/>
      <c r="I365" s="7773"/>
      <c r="J365" s="7647"/>
      <c r="K365" s="7648"/>
    </row>
    <row r="366" spans="1:11">
      <c r="A366" s="8233" t="s">
        <v>2734</v>
      </c>
      <c r="B366" s="7774"/>
      <c r="C366" s="7684"/>
      <c r="D366" s="7650"/>
      <c r="E366" s="7651"/>
      <c r="F366" s="7652"/>
      <c r="G366" s="7652"/>
      <c r="H366" s="7653"/>
      <c r="I366" s="7652"/>
      <c r="J366" s="7664">
        <v>1650</v>
      </c>
      <c r="K366" s="7648">
        <f>K364+J366</f>
        <v>24664468</v>
      </c>
    </row>
    <row r="367" spans="1:11">
      <c r="A367" s="8233" t="s">
        <v>2734</v>
      </c>
      <c r="B367" s="7768"/>
      <c r="C367" s="278" t="s">
        <v>815</v>
      </c>
      <c r="D367" s="292" t="s">
        <v>1847</v>
      </c>
      <c r="E367" s="7768" t="s">
        <v>1848</v>
      </c>
      <c r="F367" s="7772"/>
      <c r="G367" s="7772">
        <v>715604</v>
      </c>
      <c r="H367" s="7715"/>
      <c r="I367" s="7772"/>
      <c r="J367" s="7679"/>
      <c r="K367" s="7643">
        <f>K366-G367</f>
        <v>23948864</v>
      </c>
    </row>
    <row r="368" spans="1:11">
      <c r="A368" s="8233" t="s">
        <v>2734</v>
      </c>
      <c r="B368" s="7769"/>
      <c r="C368" s="7708" t="s">
        <v>1846</v>
      </c>
      <c r="D368" s="293" t="s">
        <v>1819</v>
      </c>
      <c r="E368" s="7769"/>
      <c r="F368" s="7773"/>
      <c r="G368" s="7773"/>
      <c r="H368" s="7716"/>
      <c r="I368" s="7773"/>
      <c r="J368" s="7682"/>
      <c r="K368" s="7648"/>
    </row>
    <row r="369" spans="1:11">
      <c r="A369" s="8233" t="s">
        <v>2734</v>
      </c>
      <c r="B369" s="7774"/>
      <c r="C369" s="7684"/>
      <c r="D369" s="7691"/>
      <c r="E369" s="7662"/>
      <c r="F369" s="7652"/>
      <c r="G369" s="7652"/>
      <c r="H369" s="7653"/>
      <c r="I369" s="7652"/>
      <c r="J369" s="7670">
        <v>2200</v>
      </c>
      <c r="K369" s="7648">
        <f>K367+J369</f>
        <v>23951064</v>
      </c>
    </row>
    <row r="370" spans="1:11">
      <c r="A370" s="8233" t="s">
        <v>2734</v>
      </c>
      <c r="B370" s="7768"/>
      <c r="C370" s="7667" t="s">
        <v>1716</v>
      </c>
      <c r="D370" s="292" t="s">
        <v>1847</v>
      </c>
      <c r="E370" s="7768" t="s">
        <v>1848</v>
      </c>
      <c r="F370" s="7781"/>
      <c r="G370" s="7781">
        <v>87100</v>
      </c>
      <c r="H370" s="7671"/>
      <c r="I370" s="7657"/>
      <c r="J370" s="7676"/>
      <c r="K370" s="7643">
        <f>K369-G370</f>
        <v>23863964</v>
      </c>
    </row>
    <row r="371" spans="1:11">
      <c r="A371" s="8233" t="s">
        <v>2734</v>
      </c>
      <c r="B371" s="7769"/>
      <c r="C371" s="7644" t="s">
        <v>1890</v>
      </c>
      <c r="D371" s="293" t="s">
        <v>1819</v>
      </c>
      <c r="E371" s="7769"/>
      <c r="F371" s="7782"/>
      <c r="G371" s="7782"/>
      <c r="H371" s="320"/>
      <c r="I371" s="7660"/>
      <c r="J371" s="7676"/>
      <c r="K371" s="7648"/>
    </row>
    <row r="372" spans="1:11">
      <c r="A372" s="8233" t="s">
        <v>2734</v>
      </c>
      <c r="B372" s="7774"/>
      <c r="C372" s="7684"/>
      <c r="D372" s="7650"/>
      <c r="E372" s="7651"/>
      <c r="F372" s="7652"/>
      <c r="G372" s="7652"/>
      <c r="H372" s="7653"/>
      <c r="I372" s="7706"/>
      <c r="J372" s="7664">
        <v>750</v>
      </c>
      <c r="K372" s="7723">
        <f>K370+J372</f>
        <v>23864714</v>
      </c>
    </row>
    <row r="373" spans="1:11">
      <c r="A373" s="8233" t="s">
        <v>2734</v>
      </c>
      <c r="B373" s="7768"/>
      <c r="C373" s="7667" t="s">
        <v>1716</v>
      </c>
      <c r="D373" s="292" t="s">
        <v>1847</v>
      </c>
      <c r="E373" s="7768" t="s">
        <v>1848</v>
      </c>
      <c r="F373" s="7781"/>
      <c r="G373" s="7781">
        <v>42300</v>
      </c>
      <c r="H373" s="7671"/>
      <c r="I373" s="7657"/>
      <c r="J373" s="7676"/>
      <c r="K373" s="7643">
        <f>K372-G373</f>
        <v>23822414</v>
      </c>
    </row>
    <row r="374" spans="1:11">
      <c r="A374" s="8233" t="s">
        <v>2734</v>
      </c>
      <c r="B374" s="7769"/>
      <c r="C374" s="7644" t="s">
        <v>2541</v>
      </c>
      <c r="D374" s="293" t="s">
        <v>1819</v>
      </c>
      <c r="E374" s="7769"/>
      <c r="F374" s="7782"/>
      <c r="G374" s="7782"/>
      <c r="H374" s="320"/>
      <c r="I374" s="7660"/>
      <c r="J374" s="7676"/>
      <c r="K374" s="7648"/>
    </row>
    <row r="375" spans="1:11">
      <c r="A375" s="8233" t="s">
        <v>2734</v>
      </c>
      <c r="B375" s="7774"/>
      <c r="C375" s="7684"/>
      <c r="D375" s="7650"/>
      <c r="E375" s="7651"/>
      <c r="F375" s="7652"/>
      <c r="G375" s="7652"/>
      <c r="H375" s="7653"/>
      <c r="I375" s="7706"/>
      <c r="J375" s="7664">
        <v>750</v>
      </c>
      <c r="K375" s="7648">
        <f>K373+J375</f>
        <v>23823164</v>
      </c>
    </row>
    <row r="376" spans="1:11">
      <c r="A376" s="8233" t="s">
        <v>2734</v>
      </c>
      <c r="B376" s="7768"/>
      <c r="C376" s="7639" t="s">
        <v>869</v>
      </c>
      <c r="D376" s="292" t="s">
        <v>1847</v>
      </c>
      <c r="E376" s="7768" t="s">
        <v>1848</v>
      </c>
      <c r="F376" s="7772"/>
      <c r="G376" s="7772">
        <v>39135</v>
      </c>
      <c r="H376" s="7671"/>
      <c r="I376" s="7772"/>
      <c r="J376" s="7676"/>
      <c r="K376" s="7643">
        <f>K375-G376</f>
        <v>23784029</v>
      </c>
    </row>
    <row r="377" spans="1:11">
      <c r="A377" s="8233" t="s">
        <v>2734</v>
      </c>
      <c r="B377" s="7769"/>
      <c r="C377" s="7644" t="s">
        <v>1849</v>
      </c>
      <c r="D377" s="293" t="s">
        <v>1819</v>
      </c>
      <c r="E377" s="7769"/>
      <c r="F377" s="7773"/>
      <c r="G377" s="7773"/>
      <c r="H377" s="320"/>
      <c r="I377" s="7773"/>
      <c r="J377" s="7647"/>
      <c r="K377" s="7648"/>
    </row>
    <row r="378" spans="1:11">
      <c r="A378" s="8233" t="s">
        <v>2734</v>
      </c>
      <c r="B378" s="7774"/>
      <c r="C378" s="7684"/>
      <c r="D378" s="7650"/>
      <c r="E378" s="7651"/>
      <c r="F378" s="7652"/>
      <c r="G378" s="7652"/>
      <c r="H378" s="7653"/>
      <c r="I378" s="7652"/>
      <c r="J378" s="7664">
        <v>1650</v>
      </c>
      <c r="K378" s="7723">
        <f>K376+J378</f>
        <v>23785679</v>
      </c>
    </row>
    <row r="379" spans="1:11">
      <c r="A379" s="8233" t="s">
        <v>2734</v>
      </c>
      <c r="B379" s="7768"/>
      <c r="C379" s="278" t="s">
        <v>821</v>
      </c>
      <c r="D379" s="7766" t="s">
        <v>2061</v>
      </c>
      <c r="E379" s="7768" t="s">
        <v>2062</v>
      </c>
      <c r="F379" s="7772"/>
      <c r="G379" s="7657">
        <v>257447</v>
      </c>
      <c r="H379" s="7671"/>
      <c r="I379" s="7657"/>
      <c r="J379" s="7676"/>
      <c r="K379" s="7643">
        <f>K378-G379</f>
        <v>23528232</v>
      </c>
    </row>
    <row r="380" spans="1:11">
      <c r="A380" s="8233" t="s">
        <v>2734</v>
      </c>
      <c r="B380" s="7769"/>
      <c r="C380" s="267" t="s">
        <v>2056</v>
      </c>
      <c r="D380" s="7767" t="s">
        <v>1804</v>
      </c>
      <c r="E380" s="7769"/>
      <c r="F380" s="7773"/>
      <c r="G380" s="7660"/>
      <c r="H380" s="320"/>
      <c r="I380" s="7660"/>
      <c r="J380" s="7676"/>
      <c r="K380" s="7648"/>
    </row>
    <row r="381" spans="1:11">
      <c r="A381" s="8233" t="s">
        <v>2734</v>
      </c>
      <c r="B381" s="7774"/>
      <c r="C381" s="7684"/>
      <c r="D381" s="7650"/>
      <c r="E381" s="7651"/>
      <c r="F381" s="7652"/>
      <c r="G381" s="7706"/>
      <c r="H381" s="7653"/>
      <c r="I381" s="7706"/>
      <c r="J381" s="7664">
        <v>2200</v>
      </c>
      <c r="K381" s="7648">
        <f>K379+J381</f>
        <v>23530432</v>
      </c>
    </row>
    <row r="382" spans="1:11">
      <c r="A382" s="8233" t="s">
        <v>2734</v>
      </c>
      <c r="B382" s="7768"/>
      <c r="C382" s="278" t="s">
        <v>815</v>
      </c>
      <c r="D382" s="7766" t="s">
        <v>2061</v>
      </c>
      <c r="E382" s="7768" t="s">
        <v>2062</v>
      </c>
      <c r="F382" s="7772"/>
      <c r="G382" s="7657">
        <v>248605</v>
      </c>
      <c r="H382" s="7668"/>
      <c r="I382" s="7657"/>
      <c r="J382" s="7676"/>
      <c r="K382" s="7643">
        <f>K381-G382</f>
        <v>23281827</v>
      </c>
    </row>
    <row r="383" spans="1:11">
      <c r="A383" s="8233" t="s">
        <v>2734</v>
      </c>
      <c r="B383" s="7769"/>
      <c r="C383" s="267" t="s">
        <v>2057</v>
      </c>
      <c r="D383" s="7767" t="s">
        <v>1804</v>
      </c>
      <c r="E383" s="7769"/>
      <c r="F383" s="7773"/>
      <c r="G383" s="7660"/>
      <c r="H383" s="320"/>
      <c r="I383" s="7660"/>
      <c r="J383" s="7676"/>
      <c r="K383" s="7648"/>
    </row>
    <row r="384" spans="1:11">
      <c r="A384" s="8233" t="s">
        <v>2734</v>
      </c>
      <c r="B384" s="7774"/>
      <c r="C384" s="7684"/>
      <c r="D384" s="7650"/>
      <c r="E384" s="7651"/>
      <c r="F384" s="7652"/>
      <c r="G384" s="7706"/>
      <c r="H384" s="7653"/>
      <c r="I384" s="7706"/>
      <c r="J384" s="7664">
        <v>2200</v>
      </c>
      <c r="K384" s="7648">
        <f>K382+J384</f>
        <v>23284027</v>
      </c>
    </row>
    <row r="385" spans="1:11">
      <c r="A385" s="8233" t="s">
        <v>2734</v>
      </c>
      <c r="B385" s="7768"/>
      <c r="C385" s="7704" t="s">
        <v>796</v>
      </c>
      <c r="D385" s="7766" t="s">
        <v>2061</v>
      </c>
      <c r="E385" s="7768" t="s">
        <v>2062</v>
      </c>
      <c r="F385" s="7772"/>
      <c r="G385" s="7657">
        <v>111300</v>
      </c>
      <c r="H385" s="7671"/>
      <c r="I385" s="7657"/>
      <c r="J385" s="7676"/>
      <c r="K385" s="7643">
        <f>K384-G385</f>
        <v>23172727</v>
      </c>
    </row>
    <row r="386" spans="1:11">
      <c r="A386" s="8233" t="s">
        <v>2734</v>
      </c>
      <c r="B386" s="7769"/>
      <c r="C386" s="7727" t="s">
        <v>2058</v>
      </c>
      <c r="D386" s="7767" t="s">
        <v>1804</v>
      </c>
      <c r="E386" s="7769"/>
      <c r="F386" s="7773"/>
      <c r="G386" s="7660"/>
      <c r="H386" s="320"/>
      <c r="I386" s="7660"/>
      <c r="J386" s="7676"/>
      <c r="K386" s="7648"/>
    </row>
    <row r="387" spans="1:11">
      <c r="A387" s="8233" t="s">
        <v>2734</v>
      </c>
      <c r="B387" s="7774"/>
      <c r="C387" s="7684"/>
      <c r="D387" s="7650"/>
      <c r="E387" s="7651"/>
      <c r="F387" s="7652"/>
      <c r="G387" s="7706"/>
      <c r="H387" s="7653"/>
      <c r="I387" s="7706"/>
      <c r="J387" s="7664">
        <v>750</v>
      </c>
      <c r="K387" s="7745">
        <f>K385+J387</f>
        <v>23173477</v>
      </c>
    </row>
    <row r="388" spans="1:11">
      <c r="A388" s="8233" t="s">
        <v>2734</v>
      </c>
      <c r="B388" s="7768"/>
      <c r="C388" s="7704" t="s">
        <v>796</v>
      </c>
      <c r="D388" s="7766" t="s">
        <v>2061</v>
      </c>
      <c r="E388" s="7768" t="s">
        <v>2062</v>
      </c>
      <c r="F388" s="7772"/>
      <c r="G388" s="7657">
        <v>41300</v>
      </c>
      <c r="H388" s="7671"/>
      <c r="I388" s="7657"/>
      <c r="J388" s="7676"/>
      <c r="K388" s="7643">
        <f>K387-G388</f>
        <v>23132177</v>
      </c>
    </row>
    <row r="389" spans="1:11">
      <c r="A389" s="8233" t="s">
        <v>2734</v>
      </c>
      <c r="B389" s="7769"/>
      <c r="C389" s="7727" t="s">
        <v>2059</v>
      </c>
      <c r="D389" s="7767" t="s">
        <v>1804</v>
      </c>
      <c r="E389" s="7769"/>
      <c r="F389" s="7773"/>
      <c r="G389" s="7660"/>
      <c r="H389" s="320"/>
      <c r="I389" s="7660"/>
      <c r="J389" s="7676"/>
      <c r="K389" s="7648"/>
    </row>
    <row r="390" spans="1:11">
      <c r="A390" s="8233" t="s">
        <v>2734</v>
      </c>
      <c r="B390" s="7774"/>
      <c r="C390" s="7684"/>
      <c r="D390" s="7650"/>
      <c r="E390" s="7651"/>
      <c r="F390" s="7652"/>
      <c r="G390" s="7706"/>
      <c r="H390" s="7653"/>
      <c r="I390" s="7706"/>
      <c r="J390" s="7664">
        <v>750</v>
      </c>
      <c r="K390" s="7648">
        <f>K388+J390</f>
        <v>23132927</v>
      </c>
    </row>
    <row r="391" spans="1:11">
      <c r="A391" s="8233" t="s">
        <v>2734</v>
      </c>
      <c r="B391" s="7768"/>
      <c r="C391" s="7639" t="s">
        <v>869</v>
      </c>
      <c r="D391" s="7766" t="s">
        <v>2061</v>
      </c>
      <c r="E391" s="7768" t="s">
        <v>2062</v>
      </c>
      <c r="F391" s="7772"/>
      <c r="G391" s="7772">
        <v>49860</v>
      </c>
      <c r="H391" s="7772"/>
      <c r="I391" s="7772"/>
      <c r="J391" s="7676"/>
      <c r="K391" s="7726">
        <f>K390-G391</f>
        <v>23083067</v>
      </c>
    </row>
    <row r="392" spans="1:11">
      <c r="A392" s="8233" t="s">
        <v>2734</v>
      </c>
      <c r="B392" s="7768"/>
      <c r="C392" s="7644" t="s">
        <v>2060</v>
      </c>
      <c r="D392" s="7767" t="s">
        <v>1804</v>
      </c>
      <c r="E392" s="7769"/>
      <c r="F392" s="7773"/>
      <c r="G392" s="7773"/>
      <c r="H392" s="7773"/>
      <c r="I392" s="7773"/>
      <c r="J392" s="7647"/>
      <c r="K392" s="7726"/>
    </row>
    <row r="393" spans="1:11">
      <c r="A393" s="8233" t="s">
        <v>2734</v>
      </c>
      <c r="B393" s="7768"/>
      <c r="C393" s="7684"/>
      <c r="D393" s="7650"/>
      <c r="E393" s="7651"/>
      <c r="F393" s="7652"/>
      <c r="G393" s="7652"/>
      <c r="H393" s="7653"/>
      <c r="I393" s="7652"/>
      <c r="J393" s="7670">
        <v>1650</v>
      </c>
      <c r="K393" s="7726">
        <f>K391+J393</f>
        <v>23084717</v>
      </c>
    </row>
    <row r="394" spans="1:11">
      <c r="A394" s="8233" t="s">
        <v>2734</v>
      </c>
      <c r="B394" s="7768"/>
      <c r="C394" s="7746" t="s">
        <v>815</v>
      </c>
      <c r="D394" s="7766" t="s">
        <v>2135</v>
      </c>
      <c r="E394" s="7768" t="s">
        <v>2137</v>
      </c>
      <c r="F394" s="7772"/>
      <c r="G394" s="7772">
        <v>351558</v>
      </c>
      <c r="H394" s="7772"/>
      <c r="I394" s="7772"/>
      <c r="J394" s="7679"/>
      <c r="K394" s="7643">
        <f>K393-G394</f>
        <v>22733159</v>
      </c>
    </row>
    <row r="395" spans="1:11">
      <c r="A395" s="8233" t="s">
        <v>2734</v>
      </c>
      <c r="B395" s="7769"/>
      <c r="C395" s="7747" t="s">
        <v>2154</v>
      </c>
      <c r="D395" s="7767" t="s">
        <v>2136</v>
      </c>
      <c r="E395" s="7769"/>
      <c r="F395" s="7773"/>
      <c r="G395" s="7773"/>
      <c r="H395" s="7773"/>
      <c r="I395" s="7773"/>
      <c r="J395" s="7682"/>
      <c r="K395" s="7648"/>
    </row>
    <row r="396" spans="1:11">
      <c r="A396" s="8233" t="s">
        <v>2734</v>
      </c>
      <c r="B396" s="7701"/>
      <c r="C396" s="7684"/>
      <c r="D396" s="7650"/>
      <c r="E396" s="7651"/>
      <c r="F396" s="7652"/>
      <c r="G396" s="7652"/>
      <c r="H396" s="7653"/>
      <c r="I396" s="7652"/>
      <c r="J396" s="7670">
        <v>2200</v>
      </c>
      <c r="K396" s="7648">
        <f>K394+J396</f>
        <v>22735359</v>
      </c>
    </row>
    <row r="397" spans="1:11">
      <c r="A397" s="8233" t="s">
        <v>2734</v>
      </c>
      <c r="B397" s="7768"/>
      <c r="C397" s="7639" t="s">
        <v>796</v>
      </c>
      <c r="D397" s="7766" t="s">
        <v>2135</v>
      </c>
      <c r="E397" s="7768" t="s">
        <v>2137</v>
      </c>
      <c r="F397" s="7772"/>
      <c r="G397" s="7772">
        <v>42300</v>
      </c>
      <c r="H397" s="7772"/>
      <c r="I397" s="7772"/>
      <c r="J397" s="7679"/>
      <c r="K397" s="7643">
        <f>K396-G397</f>
        <v>22693059</v>
      </c>
    </row>
    <row r="398" spans="1:11">
      <c r="A398" s="8233" t="s">
        <v>2734</v>
      </c>
      <c r="B398" s="7769"/>
      <c r="C398" s="267" t="s">
        <v>2133</v>
      </c>
      <c r="D398" s="7767" t="s">
        <v>2136</v>
      </c>
      <c r="E398" s="7769"/>
      <c r="F398" s="7773"/>
      <c r="G398" s="7773"/>
      <c r="H398" s="7773"/>
      <c r="I398" s="7773"/>
      <c r="J398" s="7682"/>
      <c r="K398" s="7648"/>
    </row>
    <row r="399" spans="1:11">
      <c r="A399" s="8233" t="s">
        <v>2734</v>
      </c>
      <c r="B399" s="7701"/>
      <c r="C399" s="7684"/>
      <c r="D399" s="7650"/>
      <c r="E399" s="7651"/>
      <c r="F399" s="7652"/>
      <c r="G399" s="7652"/>
      <c r="H399" s="7653"/>
      <c r="I399" s="7652"/>
      <c r="J399" s="7670">
        <v>750</v>
      </c>
      <c r="K399" s="7723">
        <f>K397+J399</f>
        <v>22693809</v>
      </c>
    </row>
    <row r="400" spans="1:11">
      <c r="A400" s="8237" t="s">
        <v>2760</v>
      </c>
      <c r="B400" s="7768"/>
      <c r="C400" s="7639" t="s">
        <v>796</v>
      </c>
      <c r="D400" s="7766" t="s">
        <v>2135</v>
      </c>
      <c r="E400" s="7768" t="s">
        <v>2137</v>
      </c>
      <c r="F400" s="7772"/>
      <c r="G400" s="7772">
        <v>42300</v>
      </c>
      <c r="H400" s="7772"/>
      <c r="I400" s="7772"/>
      <c r="J400" s="7679"/>
      <c r="K400" s="7643">
        <f>K399-G400</f>
        <v>22651509</v>
      </c>
    </row>
    <row r="401" spans="1:11">
      <c r="A401" s="8237" t="s">
        <v>2760</v>
      </c>
      <c r="B401" s="7769"/>
      <c r="C401" s="267" t="s">
        <v>2134</v>
      </c>
      <c r="D401" s="7767" t="s">
        <v>2136</v>
      </c>
      <c r="E401" s="7769"/>
      <c r="F401" s="7773"/>
      <c r="G401" s="7773"/>
      <c r="H401" s="7773"/>
      <c r="I401" s="7773"/>
      <c r="J401" s="7682"/>
      <c r="K401" s="7648"/>
    </row>
    <row r="402" spans="1:11">
      <c r="A402" s="8237" t="s">
        <v>2760</v>
      </c>
      <c r="B402" s="7774"/>
      <c r="C402" s="7684"/>
      <c r="D402" s="7650"/>
      <c r="E402" s="7651"/>
      <c r="F402" s="7652"/>
      <c r="G402" s="7652"/>
      <c r="H402" s="7653"/>
      <c r="I402" s="7652"/>
      <c r="J402" s="7670">
        <v>750</v>
      </c>
      <c r="K402" s="7648">
        <f>K400+J402</f>
        <v>22652259</v>
      </c>
    </row>
    <row r="403" spans="1:11">
      <c r="A403" s="8233" t="s">
        <v>2734</v>
      </c>
      <c r="B403" s="7768"/>
      <c r="C403" s="7639" t="s">
        <v>869</v>
      </c>
      <c r="D403" s="7766" t="s">
        <v>2135</v>
      </c>
      <c r="E403" s="7768" t="s">
        <v>2137</v>
      </c>
      <c r="F403" s="7772"/>
      <c r="G403" s="7772">
        <v>74795</v>
      </c>
      <c r="H403" s="7772"/>
      <c r="I403" s="7772"/>
      <c r="J403" s="7679"/>
      <c r="K403" s="7726">
        <f>K402-G403</f>
        <v>22577464</v>
      </c>
    </row>
    <row r="404" spans="1:11">
      <c r="A404" s="8233" t="s">
        <v>2734</v>
      </c>
      <c r="B404" s="7768"/>
      <c r="C404" s="7644" t="s">
        <v>2155</v>
      </c>
      <c r="D404" s="7767" t="s">
        <v>2136</v>
      </c>
      <c r="E404" s="7769"/>
      <c r="F404" s="7773"/>
      <c r="G404" s="7773"/>
      <c r="H404" s="7773"/>
      <c r="I404" s="7773"/>
      <c r="J404" s="7682"/>
      <c r="K404" s="7726"/>
    </row>
    <row r="405" spans="1:11">
      <c r="A405" s="8233" t="s">
        <v>2734</v>
      </c>
      <c r="B405" s="7768"/>
      <c r="C405" s="7684"/>
      <c r="D405" s="7650"/>
      <c r="E405" s="7651"/>
      <c r="F405" s="7652"/>
      <c r="G405" s="7652"/>
      <c r="H405" s="7653"/>
      <c r="I405" s="7652"/>
      <c r="J405" s="7670">
        <v>1650</v>
      </c>
      <c r="K405" s="7726">
        <f>K403+J405</f>
        <v>22579114</v>
      </c>
    </row>
    <row r="406" spans="1:11">
      <c r="A406" s="8233" t="s">
        <v>2734</v>
      </c>
      <c r="B406" s="7768"/>
      <c r="C406" s="7639" t="s">
        <v>815</v>
      </c>
      <c r="D406" s="7766" t="s">
        <v>2131</v>
      </c>
      <c r="E406" s="7768" t="s">
        <v>2132</v>
      </c>
      <c r="F406" s="279"/>
      <c r="G406" s="7772">
        <v>156212</v>
      </c>
      <c r="H406" s="7772"/>
      <c r="I406" s="7772"/>
      <c r="J406" s="7676"/>
      <c r="K406" s="7643">
        <f>K405-G406</f>
        <v>22422902</v>
      </c>
    </row>
    <row r="407" spans="1:11">
      <c r="A407" s="8233" t="s">
        <v>2734</v>
      </c>
      <c r="B407" s="7769"/>
      <c r="C407" s="7644" t="s">
        <v>2328</v>
      </c>
      <c r="D407" s="7767" t="s">
        <v>1819</v>
      </c>
      <c r="E407" s="7769"/>
      <c r="F407" s="7773"/>
      <c r="G407" s="7773"/>
      <c r="H407" s="7773"/>
      <c r="I407" s="7773"/>
      <c r="J407" s="7647"/>
      <c r="K407" s="7648"/>
    </row>
    <row r="408" spans="1:11">
      <c r="A408" s="8233" t="s">
        <v>2734</v>
      </c>
      <c r="B408" s="7774"/>
      <c r="C408" s="7684"/>
      <c r="D408" s="7650"/>
      <c r="E408" s="7651"/>
      <c r="F408" s="7677"/>
      <c r="G408" s="7677"/>
      <c r="H408" s="7653"/>
      <c r="I408" s="7652"/>
      <c r="J408" s="7664">
        <v>2200</v>
      </c>
      <c r="K408" s="7648">
        <f>K406+J408</f>
        <v>22425102</v>
      </c>
    </row>
    <row r="409" spans="1:11">
      <c r="A409" s="8233" t="s">
        <v>2734</v>
      </c>
      <c r="B409" s="7768"/>
      <c r="C409" s="7639" t="s">
        <v>2329</v>
      </c>
      <c r="D409" s="7766" t="s">
        <v>2131</v>
      </c>
      <c r="E409" s="7768" t="s">
        <v>2132</v>
      </c>
      <c r="F409" s="7772"/>
      <c r="G409" s="7772">
        <v>51815</v>
      </c>
      <c r="H409" s="7671"/>
      <c r="I409" s="7772"/>
      <c r="J409" s="7676"/>
      <c r="K409" s="7726">
        <f>K408-G409</f>
        <v>22373287</v>
      </c>
    </row>
    <row r="410" spans="1:11">
      <c r="A410" s="8233" t="s">
        <v>2734</v>
      </c>
      <c r="B410" s="7768"/>
      <c r="C410" s="7644" t="s">
        <v>2330</v>
      </c>
      <c r="D410" s="7767" t="s">
        <v>1819</v>
      </c>
      <c r="E410" s="7769"/>
      <c r="F410" s="7773"/>
      <c r="G410" s="7773"/>
      <c r="H410" s="320"/>
      <c r="I410" s="7773"/>
      <c r="J410" s="7647"/>
      <c r="K410" s="7726"/>
    </row>
    <row r="411" spans="1:11">
      <c r="A411" s="8233" t="s">
        <v>2734</v>
      </c>
      <c r="B411" s="7768"/>
      <c r="C411" s="7684"/>
      <c r="D411" s="7650"/>
      <c r="E411" s="7651"/>
      <c r="F411" s="7652"/>
      <c r="G411" s="7652"/>
      <c r="H411" s="7653"/>
      <c r="I411" s="7652"/>
      <c r="J411" s="7664">
        <v>1650</v>
      </c>
      <c r="K411" s="7726">
        <f>K409+J411</f>
        <v>22374937</v>
      </c>
    </row>
    <row r="412" spans="1:11">
      <c r="A412" s="8233" t="s">
        <v>2734</v>
      </c>
      <c r="B412" s="7768"/>
      <c r="C412" s="7667" t="s">
        <v>815</v>
      </c>
      <c r="D412" s="7766" t="s">
        <v>1121</v>
      </c>
      <c r="E412" s="7730" t="s">
        <v>43</v>
      </c>
      <c r="F412" s="7772"/>
      <c r="G412" s="7781">
        <v>467708</v>
      </c>
      <c r="H412" s="7772"/>
      <c r="I412" s="7772"/>
      <c r="J412" s="7679"/>
      <c r="K412" s="7643">
        <f>K411-G412</f>
        <v>21907229</v>
      </c>
    </row>
    <row r="413" spans="1:11">
      <c r="A413" s="8233" t="s">
        <v>2734</v>
      </c>
      <c r="B413" s="7769"/>
      <c r="C413" s="7644" t="s">
        <v>2362</v>
      </c>
      <c r="D413" s="7767" t="s">
        <v>1878</v>
      </c>
      <c r="E413" s="7732"/>
      <c r="F413" s="7773"/>
      <c r="G413" s="7782"/>
      <c r="H413" s="7773"/>
      <c r="I413" s="7773"/>
      <c r="J413" s="7682"/>
      <c r="K413" s="7648"/>
    </row>
    <row r="414" spans="1:11">
      <c r="A414" s="8233" t="s">
        <v>2734</v>
      </c>
      <c r="B414" s="7774"/>
      <c r="C414" s="7684"/>
      <c r="D414" s="7650"/>
      <c r="E414" s="7651"/>
      <c r="F414" s="7652"/>
      <c r="G414" s="7652"/>
      <c r="H414" s="7653"/>
      <c r="I414" s="7652"/>
      <c r="J414" s="7670">
        <v>2200</v>
      </c>
      <c r="K414" s="7648">
        <f>K412+J414</f>
        <v>21909429</v>
      </c>
    </row>
    <row r="415" spans="1:11">
      <c r="A415" s="8233" t="s">
        <v>2734</v>
      </c>
      <c r="B415" s="7768"/>
      <c r="C415" s="7667" t="s">
        <v>1710</v>
      </c>
      <c r="D415" s="7766" t="s">
        <v>1121</v>
      </c>
      <c r="E415" s="7730" t="s">
        <v>43</v>
      </c>
      <c r="F415" s="279"/>
      <c r="G415" s="7772">
        <v>15390</v>
      </c>
      <c r="H415" s="7671"/>
      <c r="I415" s="7772"/>
      <c r="J415" s="7640"/>
      <c r="K415" s="7643">
        <f>K414-G415</f>
        <v>21894039</v>
      </c>
    </row>
    <row r="416" spans="1:11">
      <c r="A416" s="8233" t="s">
        <v>2734</v>
      </c>
      <c r="B416" s="7769"/>
      <c r="C416" s="7644" t="s">
        <v>2363</v>
      </c>
      <c r="D416" s="7767" t="s">
        <v>1878</v>
      </c>
      <c r="E416" s="7732"/>
      <c r="F416" s="7773"/>
      <c r="G416" s="7773"/>
      <c r="H416" s="320"/>
      <c r="I416" s="7773"/>
      <c r="J416" s="7645"/>
      <c r="K416" s="7648"/>
    </row>
    <row r="417" spans="1:11">
      <c r="A417" s="8233" t="s">
        <v>2734</v>
      </c>
      <c r="B417" s="7774"/>
      <c r="C417" s="7684"/>
      <c r="D417" s="7675"/>
      <c r="E417" s="7669"/>
      <c r="F417" s="7652"/>
      <c r="G417" s="7652"/>
      <c r="H417" s="7653"/>
      <c r="I417" s="7652"/>
      <c r="J417" s="7670">
        <v>1500</v>
      </c>
      <c r="K417" s="7648">
        <f>K415+J417</f>
        <v>21895539</v>
      </c>
    </row>
    <row r="418" spans="1:11">
      <c r="A418" s="8233" t="s">
        <v>2734</v>
      </c>
      <c r="B418" s="7768"/>
      <c r="C418" s="7667" t="s">
        <v>1716</v>
      </c>
      <c r="D418" s="7766" t="s">
        <v>1121</v>
      </c>
      <c r="E418" s="7730" t="s">
        <v>43</v>
      </c>
      <c r="F418" s="279"/>
      <c r="G418" s="7772">
        <v>77900</v>
      </c>
      <c r="H418" s="7671"/>
      <c r="I418" s="7772"/>
      <c r="J418" s="7640"/>
      <c r="K418" s="7643">
        <f>K417-G418</f>
        <v>21817639</v>
      </c>
    </row>
    <row r="419" spans="1:11">
      <c r="A419" s="8233" t="s">
        <v>2734</v>
      </c>
      <c r="B419" s="7769"/>
      <c r="C419" s="7644" t="s">
        <v>2364</v>
      </c>
      <c r="D419" s="7767" t="s">
        <v>1878</v>
      </c>
      <c r="E419" s="7732"/>
      <c r="F419" s="7773"/>
      <c r="G419" s="7773"/>
      <c r="H419" s="320"/>
      <c r="I419" s="7773"/>
      <c r="J419" s="7645"/>
      <c r="K419" s="7648"/>
    </row>
    <row r="420" spans="1:11">
      <c r="A420" s="8233" t="s">
        <v>2734</v>
      </c>
      <c r="B420" s="7774"/>
      <c r="C420" s="7684"/>
      <c r="D420" s="7675"/>
      <c r="E420" s="7669"/>
      <c r="F420" s="7652"/>
      <c r="G420" s="7652"/>
      <c r="H420" s="7653"/>
      <c r="I420" s="7652"/>
      <c r="J420" s="7670">
        <v>750</v>
      </c>
      <c r="K420" s="7648">
        <f>K418+J420</f>
        <v>21818389</v>
      </c>
    </row>
    <row r="421" spans="1:11">
      <c r="A421" s="8233" t="s">
        <v>2734</v>
      </c>
      <c r="B421" s="7768"/>
      <c r="C421" s="7667" t="s">
        <v>2365</v>
      </c>
      <c r="D421" s="7766" t="s">
        <v>1121</v>
      </c>
      <c r="E421" s="7730" t="s">
        <v>43</v>
      </c>
      <c r="F421" s="279"/>
      <c r="G421" s="7772">
        <v>33500</v>
      </c>
      <c r="H421" s="7671"/>
      <c r="I421" s="7772"/>
      <c r="J421" s="7640"/>
      <c r="K421" s="7643">
        <f>K420-G421</f>
        <v>21784889</v>
      </c>
    </row>
    <row r="422" spans="1:11">
      <c r="A422" s="8233" t="s">
        <v>2734</v>
      </c>
      <c r="B422" s="7769"/>
      <c r="C422" s="7644" t="s">
        <v>2366</v>
      </c>
      <c r="D422" s="7767" t="s">
        <v>1878</v>
      </c>
      <c r="E422" s="7732"/>
      <c r="F422" s="7773"/>
      <c r="G422" s="7773"/>
      <c r="H422" s="320"/>
      <c r="I422" s="7773"/>
      <c r="J422" s="7645"/>
      <c r="K422" s="7648"/>
    </row>
    <row r="423" spans="1:11">
      <c r="A423" s="8233" t="s">
        <v>2734</v>
      </c>
      <c r="B423" s="7774"/>
      <c r="C423" s="7684"/>
      <c r="D423" s="7675"/>
      <c r="E423" s="7669"/>
      <c r="F423" s="7652"/>
      <c r="G423" s="7652"/>
      <c r="H423" s="7653"/>
      <c r="I423" s="7652"/>
      <c r="J423" s="7670">
        <v>750</v>
      </c>
      <c r="K423" s="7648">
        <f>K421+J423</f>
        <v>21785639</v>
      </c>
    </row>
    <row r="424" spans="1:11">
      <c r="A424" s="8233" t="s">
        <v>2734</v>
      </c>
      <c r="B424" s="7768"/>
      <c r="C424" s="278" t="s">
        <v>2331</v>
      </c>
      <c r="D424" s="7766" t="s">
        <v>1121</v>
      </c>
      <c r="E424" s="7730" t="s">
        <v>43</v>
      </c>
      <c r="F424" s="7772"/>
      <c r="G424" s="7772">
        <v>114900</v>
      </c>
      <c r="H424" s="7772"/>
      <c r="I424" s="7657"/>
      <c r="J424" s="7676"/>
      <c r="K424" s="7643">
        <f>K423-G424</f>
        <v>21670739</v>
      </c>
    </row>
    <row r="425" spans="1:11">
      <c r="A425" s="8233" t="s">
        <v>2734</v>
      </c>
      <c r="B425" s="7769"/>
      <c r="C425" s="267" t="s">
        <v>2367</v>
      </c>
      <c r="D425" s="7767" t="s">
        <v>1878</v>
      </c>
      <c r="E425" s="7732"/>
      <c r="F425" s="7773"/>
      <c r="G425" s="7773"/>
      <c r="H425" s="7773"/>
      <c r="I425" s="7660"/>
      <c r="J425" s="7676"/>
      <c r="K425" s="7648"/>
    </row>
    <row r="426" spans="1:11">
      <c r="A426" s="8233" t="s">
        <v>2734</v>
      </c>
      <c r="B426" s="7774"/>
      <c r="C426" s="7675"/>
      <c r="D426" s="7650"/>
      <c r="E426" s="7748"/>
      <c r="F426" s="7652"/>
      <c r="G426" s="7652"/>
      <c r="H426" s="7653"/>
      <c r="I426" s="7706"/>
      <c r="J426" s="7664">
        <v>1000</v>
      </c>
      <c r="K426" s="7648">
        <f>K424+J426</f>
        <v>21671739</v>
      </c>
    </row>
    <row r="427" spans="1:11">
      <c r="A427" s="8233" t="s">
        <v>2734</v>
      </c>
      <c r="B427" s="7768"/>
      <c r="C427" s="7639" t="s">
        <v>869</v>
      </c>
      <c r="D427" s="7766" t="s">
        <v>1121</v>
      </c>
      <c r="E427" s="7730" t="s">
        <v>43</v>
      </c>
      <c r="F427" s="7772"/>
      <c r="G427" s="7781">
        <v>80682</v>
      </c>
      <c r="H427" s="7772"/>
      <c r="I427" s="7772"/>
      <c r="J427" s="7679"/>
      <c r="K427" s="7726">
        <f>K426-G427</f>
        <v>21591057</v>
      </c>
    </row>
    <row r="428" spans="1:11">
      <c r="A428" s="8233" t="s">
        <v>2734</v>
      </c>
      <c r="B428" s="7768"/>
      <c r="C428" s="7644" t="s">
        <v>2433</v>
      </c>
      <c r="D428" s="7767" t="s">
        <v>1878</v>
      </c>
      <c r="E428" s="7732"/>
      <c r="F428" s="7773"/>
      <c r="G428" s="7782"/>
      <c r="H428" s="7773"/>
      <c r="I428" s="7773"/>
      <c r="J428" s="7682"/>
      <c r="K428" s="7726"/>
    </row>
    <row r="429" spans="1:11">
      <c r="A429" s="8233" t="s">
        <v>2734</v>
      </c>
      <c r="B429" s="7768"/>
      <c r="C429" s="7684"/>
      <c r="D429" s="7650"/>
      <c r="E429" s="7651"/>
      <c r="F429" s="7652"/>
      <c r="G429" s="7652"/>
      <c r="H429" s="7653"/>
      <c r="I429" s="7652"/>
      <c r="J429" s="7670">
        <v>1650</v>
      </c>
      <c r="K429" s="7726">
        <f>K427+J429</f>
        <v>21592707</v>
      </c>
    </row>
    <row r="430" spans="1:11">
      <c r="A430" s="8233" t="s">
        <v>2734</v>
      </c>
      <c r="B430" s="7768"/>
      <c r="C430" s="278" t="s">
        <v>815</v>
      </c>
      <c r="D430" s="7766" t="s">
        <v>46</v>
      </c>
      <c r="E430" s="7768"/>
      <c r="F430" s="7772"/>
      <c r="G430" s="7772"/>
      <c r="H430" s="7671"/>
      <c r="I430" s="7772">
        <v>4312737</v>
      </c>
      <c r="J430" s="7676"/>
      <c r="K430" s="7643">
        <f>K429-I430</f>
        <v>17279970</v>
      </c>
    </row>
    <row r="431" spans="1:11">
      <c r="A431" s="8233" t="s">
        <v>2734</v>
      </c>
      <c r="B431" s="7769"/>
      <c r="C431" s="267" t="s">
        <v>889</v>
      </c>
      <c r="D431" s="7767"/>
      <c r="E431" s="7769"/>
      <c r="F431" s="7773"/>
      <c r="G431" s="7773"/>
      <c r="H431" s="320"/>
      <c r="I431" s="7773"/>
      <c r="J431" s="7647"/>
      <c r="K431" s="7648"/>
    </row>
    <row r="432" spans="1:11">
      <c r="A432" s="8233" t="s">
        <v>2734</v>
      </c>
      <c r="B432" s="7774"/>
      <c r="C432" s="7684"/>
      <c r="D432" s="7650"/>
      <c r="E432" s="7651"/>
      <c r="F432" s="7653"/>
      <c r="G432" s="7653"/>
      <c r="H432" s="7653"/>
      <c r="I432" s="7653"/>
      <c r="J432" s="7670">
        <v>2200</v>
      </c>
      <c r="K432" s="7648">
        <f>K430+J432</f>
        <v>17282170</v>
      </c>
    </row>
    <row r="433" spans="1:11">
      <c r="A433" s="8233" t="s">
        <v>2734</v>
      </c>
      <c r="B433" s="7768"/>
      <c r="C433" s="7639" t="s">
        <v>1710</v>
      </c>
      <c r="D433" s="292" t="s">
        <v>46</v>
      </c>
      <c r="E433" s="7768"/>
      <c r="F433" s="279"/>
      <c r="G433" s="7772"/>
      <c r="H433" s="7772"/>
      <c r="I433" s="7772">
        <v>273140</v>
      </c>
      <c r="J433" s="7676"/>
      <c r="K433" s="7643">
        <f>K432-I433</f>
        <v>17009030</v>
      </c>
    </row>
    <row r="434" spans="1:11">
      <c r="A434" s="8233" t="s">
        <v>2734</v>
      </c>
      <c r="B434" s="7769"/>
      <c r="C434" s="7644" t="s">
        <v>1772</v>
      </c>
      <c r="D434" s="293"/>
      <c r="E434" s="7769"/>
      <c r="F434" s="7773"/>
      <c r="G434" s="7773"/>
      <c r="H434" s="7773"/>
      <c r="I434" s="7773"/>
      <c r="J434" s="7647"/>
      <c r="K434" s="7648"/>
    </row>
    <row r="435" spans="1:11">
      <c r="A435" s="8233" t="s">
        <v>2734</v>
      </c>
      <c r="B435" s="7774"/>
      <c r="C435" s="7684"/>
      <c r="D435" s="7650"/>
      <c r="E435" s="7651"/>
      <c r="F435" s="7677"/>
      <c r="G435" s="7652"/>
      <c r="H435" s="7653"/>
      <c r="I435" s="7652"/>
      <c r="J435" s="7664">
        <v>1500</v>
      </c>
      <c r="K435" s="7648">
        <f>K433+J435</f>
        <v>17010530</v>
      </c>
    </row>
    <row r="436" spans="1:11">
      <c r="A436" s="8233" t="s">
        <v>2734</v>
      </c>
      <c r="B436" s="7768"/>
      <c r="C436" s="7639" t="s">
        <v>869</v>
      </c>
      <c r="D436" s="292" t="s">
        <v>46</v>
      </c>
      <c r="E436" s="7655"/>
      <c r="F436" s="279"/>
      <c r="G436" s="7772"/>
      <c r="H436" s="7772"/>
      <c r="I436" s="7772">
        <v>329793</v>
      </c>
      <c r="J436" s="7676"/>
      <c r="K436" s="7643">
        <f>K435-I436</f>
        <v>16680737</v>
      </c>
    </row>
    <row r="437" spans="1:11">
      <c r="A437" s="8233" t="s">
        <v>2734</v>
      </c>
      <c r="B437" s="7769"/>
      <c r="C437" s="7644" t="s">
        <v>1775</v>
      </c>
      <c r="D437" s="311"/>
      <c r="E437" s="7769"/>
      <c r="F437" s="7773"/>
      <c r="G437" s="7773"/>
      <c r="H437" s="7773"/>
      <c r="I437" s="7773"/>
      <c r="J437" s="7647"/>
      <c r="K437" s="7648"/>
    </row>
    <row r="438" spans="1:11">
      <c r="A438" s="8233" t="s">
        <v>2734</v>
      </c>
      <c r="B438" s="7774"/>
      <c r="C438" s="7684"/>
      <c r="D438" s="7650"/>
      <c r="E438" s="7651"/>
      <c r="F438" s="7677"/>
      <c r="G438" s="7653"/>
      <c r="H438" s="7653"/>
      <c r="I438" s="7652"/>
      <c r="J438" s="7664">
        <v>1650</v>
      </c>
      <c r="K438" s="7745">
        <f>K436+J438</f>
        <v>16682387</v>
      </c>
    </row>
    <row r="439" spans="1:11">
      <c r="A439" s="8233" t="s">
        <v>2734</v>
      </c>
      <c r="B439" s="7768"/>
      <c r="C439" s="7639" t="s">
        <v>869</v>
      </c>
      <c r="D439" s="292" t="s">
        <v>46</v>
      </c>
      <c r="E439" s="7768"/>
      <c r="F439" s="279"/>
      <c r="G439" s="7772"/>
      <c r="H439" s="7772"/>
      <c r="I439" s="7772">
        <v>39465</v>
      </c>
      <c r="J439" s="7676"/>
      <c r="K439" s="7643">
        <f>K438-I439</f>
        <v>16642922</v>
      </c>
    </row>
    <row r="440" spans="1:11">
      <c r="A440" s="8233" t="s">
        <v>2734</v>
      </c>
      <c r="B440" s="7769"/>
      <c r="C440" s="7644" t="s">
        <v>1776</v>
      </c>
      <c r="D440" s="311"/>
      <c r="E440" s="7769"/>
      <c r="F440" s="7773"/>
      <c r="G440" s="7773"/>
      <c r="H440" s="7773"/>
      <c r="I440" s="7773"/>
      <c r="J440" s="7647"/>
      <c r="K440" s="7648"/>
    </row>
    <row r="441" spans="1:11">
      <c r="A441" s="8233" t="s">
        <v>2734</v>
      </c>
      <c r="B441" s="7774"/>
      <c r="C441" s="7684"/>
      <c r="D441" s="7650"/>
      <c r="E441" s="7651"/>
      <c r="F441" s="7677"/>
      <c r="G441" s="7677"/>
      <c r="H441" s="7653"/>
      <c r="I441" s="7652"/>
      <c r="J441" s="7664">
        <v>1650</v>
      </c>
      <c r="K441" s="7648">
        <f>K439+J441</f>
        <v>16644572</v>
      </c>
    </row>
    <row r="442" spans="1:11">
      <c r="A442" s="8233" t="s">
        <v>2734</v>
      </c>
      <c r="B442" s="7768"/>
      <c r="C442" s="7639" t="s">
        <v>869</v>
      </c>
      <c r="D442" s="292" t="s">
        <v>46</v>
      </c>
      <c r="E442" s="7768"/>
      <c r="F442" s="279"/>
      <c r="G442" s="7772"/>
      <c r="H442" s="7668"/>
      <c r="I442" s="7772">
        <v>113807</v>
      </c>
      <c r="J442" s="7676"/>
      <c r="K442" s="7643">
        <f>K441-I442</f>
        <v>16530765</v>
      </c>
    </row>
    <row r="443" spans="1:11">
      <c r="A443" s="8233" t="s">
        <v>2734</v>
      </c>
      <c r="B443" s="7769"/>
      <c r="C443" s="7644" t="s">
        <v>1777</v>
      </c>
      <c r="D443" s="311"/>
      <c r="E443" s="7769"/>
      <c r="F443" s="7773"/>
      <c r="G443" s="7773"/>
      <c r="H443" s="320"/>
      <c r="I443" s="7773"/>
      <c r="J443" s="7647"/>
      <c r="K443" s="7648"/>
    </row>
    <row r="444" spans="1:11">
      <c r="A444" s="8233" t="s">
        <v>2734</v>
      </c>
      <c r="B444" s="7774"/>
      <c r="C444" s="7684"/>
      <c r="D444" s="7650"/>
      <c r="E444" s="7651"/>
      <c r="F444" s="7652"/>
      <c r="G444" s="7652"/>
      <c r="H444" s="7653"/>
      <c r="I444" s="7652"/>
      <c r="J444" s="7664">
        <v>1650</v>
      </c>
      <c r="K444" s="7723">
        <f>K442+J444</f>
        <v>16532415</v>
      </c>
    </row>
    <row r="445" spans="1:11">
      <c r="A445" s="8233" t="s">
        <v>2734</v>
      </c>
      <c r="B445" s="7768"/>
      <c r="C445" s="7639" t="s">
        <v>869</v>
      </c>
      <c r="D445" s="292" t="s">
        <v>46</v>
      </c>
      <c r="E445" s="7768"/>
      <c r="F445" s="7772"/>
      <c r="G445" s="7772"/>
      <c r="H445" s="7772">
        <v>294723</v>
      </c>
      <c r="I445" s="7772"/>
      <c r="J445" s="7676"/>
      <c r="K445" s="7643">
        <f>K444-H445</f>
        <v>16237692</v>
      </c>
    </row>
    <row r="446" spans="1:11">
      <c r="A446" s="8233" t="s">
        <v>2734</v>
      </c>
      <c r="B446" s="7769"/>
      <c r="C446" s="7644" t="s">
        <v>1778</v>
      </c>
      <c r="D446" s="311" t="s">
        <v>2084</v>
      </c>
      <c r="E446" s="7769"/>
      <c r="F446" s="7773"/>
      <c r="G446" s="7773"/>
      <c r="H446" s="320"/>
      <c r="I446" s="7773"/>
      <c r="J446" s="7647"/>
      <c r="K446" s="7648"/>
    </row>
    <row r="447" spans="1:11">
      <c r="A447" s="8233" t="s">
        <v>2734</v>
      </c>
      <c r="B447" s="7701"/>
      <c r="C447" s="7684"/>
      <c r="D447" s="7650"/>
      <c r="E447" s="7651"/>
      <c r="F447" s="7652"/>
      <c r="G447" s="7652"/>
      <c r="H447" s="7653"/>
      <c r="I447" s="7652"/>
      <c r="J447" s="7664">
        <v>1650</v>
      </c>
      <c r="K447" s="7648">
        <f>K445+J447</f>
        <v>16239342</v>
      </c>
    </row>
    <row r="448" spans="1:11">
      <c r="A448" s="8234" t="s">
        <v>2734</v>
      </c>
      <c r="B448" s="7768"/>
      <c r="C448" s="7639" t="s">
        <v>815</v>
      </c>
      <c r="D448" s="7766" t="s">
        <v>2472</v>
      </c>
      <c r="E448" s="7695" t="s">
        <v>2475</v>
      </c>
      <c r="F448" s="7772"/>
      <c r="G448" s="7772">
        <v>2101751</v>
      </c>
      <c r="H448" s="7671"/>
      <c r="I448" s="7772"/>
      <c r="J448" s="7676"/>
      <c r="K448" s="7643">
        <f>K447-G448</f>
        <v>14137591</v>
      </c>
    </row>
    <row r="449" spans="1:11">
      <c r="A449" s="8235" t="s">
        <v>2734</v>
      </c>
      <c r="B449" s="7769"/>
      <c r="C449" s="7644" t="s">
        <v>2502</v>
      </c>
      <c r="D449" s="7767" t="s">
        <v>2476</v>
      </c>
      <c r="E449" s="7786"/>
      <c r="F449" s="7773"/>
      <c r="G449" s="7773"/>
      <c r="H449" s="320"/>
      <c r="I449" s="7773"/>
      <c r="J449" s="7676"/>
      <c r="K449" s="7648"/>
    </row>
    <row r="450" spans="1:11">
      <c r="A450" s="8236" t="s">
        <v>2734</v>
      </c>
      <c r="B450" s="7774"/>
      <c r="C450" s="7684"/>
      <c r="D450" s="7650"/>
      <c r="E450" s="7651"/>
      <c r="F450" s="7652"/>
      <c r="G450" s="7652"/>
      <c r="H450" s="7653"/>
      <c r="I450" s="7652"/>
      <c r="J450" s="7664">
        <v>2200</v>
      </c>
      <c r="K450" s="7648">
        <f>K448+J450</f>
        <v>14139791</v>
      </c>
    </row>
    <row r="451" spans="1:11">
      <c r="A451" s="9768"/>
      <c r="B451" s="7768"/>
      <c r="C451" s="7678" t="s">
        <v>812</v>
      </c>
      <c r="D451" s="310" t="s">
        <v>1335</v>
      </c>
      <c r="E451" s="7768"/>
      <c r="F451" s="7772"/>
      <c r="G451" s="7772"/>
      <c r="H451" s="7671"/>
      <c r="I451" s="7657">
        <v>466636</v>
      </c>
      <c r="J451" s="7642"/>
      <c r="K451" s="7643">
        <f>K450-I451</f>
        <v>13673155</v>
      </c>
    </row>
    <row r="452" spans="1:11">
      <c r="A452" s="9769"/>
      <c r="B452" s="7769"/>
      <c r="C452" s="7747" t="s">
        <v>813</v>
      </c>
      <c r="D452" s="311" t="s">
        <v>814</v>
      </c>
      <c r="E452" s="7769"/>
      <c r="F452" s="7773"/>
      <c r="G452" s="7773"/>
      <c r="H452" s="320"/>
      <c r="I452" s="7660"/>
      <c r="J452" s="7647"/>
      <c r="K452" s="7648"/>
    </row>
    <row r="453" spans="1:11">
      <c r="A453" s="8238"/>
      <c r="B453" s="7774"/>
      <c r="C453" s="7684"/>
      <c r="D453" s="7650"/>
      <c r="E453" s="7651"/>
      <c r="F453" s="7652"/>
      <c r="G453" s="7652"/>
      <c r="H453" s="7653"/>
      <c r="I453" s="7652"/>
      <c r="J453" s="7664">
        <v>2200</v>
      </c>
      <c r="K453" s="7745">
        <f>K451+J453</f>
        <v>13675355</v>
      </c>
    </row>
    <row r="454" spans="1:11">
      <c r="A454" s="9768"/>
      <c r="B454" s="7768"/>
      <c r="C454" s="7746" t="s">
        <v>815</v>
      </c>
      <c r="D454" s="275" t="s">
        <v>1335</v>
      </c>
      <c r="E454" s="276"/>
      <c r="F454" s="279"/>
      <c r="G454" s="279"/>
      <c r="H454" s="7671"/>
      <c r="I454" s="7749">
        <v>255108</v>
      </c>
      <c r="J454" s="7676"/>
      <c r="K454" s="7643">
        <f>K453-I454</f>
        <v>13420247</v>
      </c>
    </row>
    <row r="455" spans="1:11">
      <c r="A455" s="9769"/>
      <c r="B455" s="7769"/>
      <c r="C455" s="7747" t="s">
        <v>1026</v>
      </c>
      <c r="D455" s="7767" t="s">
        <v>814</v>
      </c>
      <c r="E455" s="7769"/>
      <c r="F455" s="7773"/>
      <c r="G455" s="7773"/>
      <c r="H455" s="320"/>
      <c r="I455" s="7660"/>
      <c r="J455" s="7676"/>
      <c r="K455" s="7648"/>
    </row>
    <row r="456" spans="1:11">
      <c r="A456" s="8238"/>
      <c r="B456" s="7774"/>
      <c r="C456" s="7684"/>
      <c r="D456" s="7650"/>
      <c r="E456" s="7651"/>
      <c r="F456" s="7652"/>
      <c r="G456" s="7652"/>
      <c r="H456" s="7653"/>
      <c r="I456" s="7652"/>
      <c r="J456" s="7664">
        <v>2200</v>
      </c>
      <c r="K456" s="7648">
        <f>K454+J456</f>
        <v>13422447</v>
      </c>
    </row>
    <row r="457" spans="1:11">
      <c r="A457" s="9768"/>
      <c r="B457" s="7768"/>
      <c r="C457" s="7639" t="s">
        <v>1710</v>
      </c>
      <c r="D457" s="292"/>
      <c r="E457" s="7768"/>
      <c r="F457" s="279"/>
      <c r="G457" s="7772"/>
      <c r="H457" s="7772"/>
      <c r="I457" s="7772">
        <v>60140</v>
      </c>
      <c r="J457" s="7676"/>
      <c r="K457" s="7643">
        <f>K456-I457</f>
        <v>13362307</v>
      </c>
    </row>
    <row r="458" spans="1:11">
      <c r="A458" s="9769"/>
      <c r="B458" s="7769"/>
      <c r="C458" s="7644" t="s">
        <v>2333</v>
      </c>
      <c r="D458" s="293"/>
      <c r="E458" s="7769"/>
      <c r="F458" s="7773"/>
      <c r="G458" s="7773"/>
      <c r="H458" s="7773"/>
      <c r="I458" s="7773"/>
      <c r="J458" s="7647"/>
      <c r="K458" s="7648"/>
    </row>
    <row r="459" spans="1:11">
      <c r="A459" s="8238"/>
      <c r="B459" s="7774"/>
      <c r="C459" s="7684"/>
      <c r="D459" s="7650"/>
      <c r="E459" s="7651"/>
      <c r="F459" s="7677"/>
      <c r="G459" s="7652"/>
      <c r="H459" s="7653"/>
      <c r="I459" s="7652"/>
      <c r="J459" s="7664">
        <v>1500</v>
      </c>
      <c r="K459" s="7648">
        <f>K457+J459</f>
        <v>13363807</v>
      </c>
    </row>
    <row r="460" spans="1:11">
      <c r="A460" s="8232" t="s">
        <v>2734</v>
      </c>
      <c r="B460" s="7768"/>
      <c r="C460" s="7639" t="s">
        <v>869</v>
      </c>
      <c r="D460" s="292" t="s">
        <v>267</v>
      </c>
      <c r="E460" s="7768" t="s">
        <v>271</v>
      </c>
      <c r="F460" s="7772"/>
      <c r="G460" s="7772">
        <v>341500</v>
      </c>
      <c r="H460" s="7772"/>
      <c r="I460" s="7772"/>
      <c r="J460" s="7679"/>
      <c r="K460" s="7643">
        <f>K459-G460</f>
        <v>13022307</v>
      </c>
    </row>
    <row r="461" spans="1:11">
      <c r="A461" s="8232" t="s">
        <v>2734</v>
      </c>
      <c r="B461" s="7769"/>
      <c r="C461" s="7644" t="s">
        <v>2162</v>
      </c>
      <c r="D461" s="293" t="s">
        <v>304</v>
      </c>
      <c r="E461" s="7769"/>
      <c r="F461" s="7773"/>
      <c r="G461" s="7782"/>
      <c r="H461" s="7773"/>
      <c r="I461" s="7773"/>
      <c r="J461" s="7682"/>
      <c r="K461" s="7648"/>
    </row>
    <row r="462" spans="1:11">
      <c r="A462" s="8232" t="s">
        <v>2734</v>
      </c>
      <c r="B462" s="7701"/>
      <c r="C462" s="7684"/>
      <c r="D462" s="7650"/>
      <c r="E462" s="7651"/>
      <c r="F462" s="7652"/>
      <c r="G462" s="7652"/>
      <c r="H462" s="7653"/>
      <c r="I462" s="7652"/>
      <c r="J462" s="7670">
        <v>1650</v>
      </c>
      <c r="K462" s="7723">
        <f>K460+J462</f>
        <v>13023957</v>
      </c>
    </row>
    <row r="463" spans="1:11">
      <c r="A463" s="8232" t="s">
        <v>2734</v>
      </c>
      <c r="B463" s="8229"/>
      <c r="C463" s="7731" t="s">
        <v>815</v>
      </c>
      <c r="D463" s="275" t="s">
        <v>1892</v>
      </c>
      <c r="E463" s="276" t="s">
        <v>1894</v>
      </c>
      <c r="F463" s="279"/>
      <c r="G463" s="7772"/>
      <c r="H463" s="7657">
        <v>160966</v>
      </c>
      <c r="I463" s="7657"/>
      <c r="J463" s="7676"/>
      <c r="K463" s="7643">
        <f>K462-H463</f>
        <v>12862991</v>
      </c>
    </row>
    <row r="464" spans="1:11">
      <c r="A464" s="8232" t="s">
        <v>2734</v>
      </c>
      <c r="B464" s="8230"/>
      <c r="C464" s="7681" t="s">
        <v>1896</v>
      </c>
      <c r="D464" s="7767" t="s">
        <v>1893</v>
      </c>
      <c r="E464" s="7769"/>
      <c r="F464" s="7773"/>
      <c r="G464" s="7773"/>
      <c r="H464" s="7660"/>
      <c r="I464" s="7660"/>
      <c r="J464" s="7676"/>
      <c r="K464" s="7648"/>
    </row>
    <row r="465" spans="1:11">
      <c r="A465" s="8232" t="s">
        <v>2734</v>
      </c>
      <c r="B465" s="8230"/>
      <c r="C465" s="7675"/>
      <c r="D465" s="7650"/>
      <c r="E465" s="7651"/>
      <c r="F465" s="7652"/>
      <c r="G465" s="7652"/>
      <c r="H465" s="7706"/>
      <c r="I465" s="7706"/>
      <c r="J465" s="7664">
        <v>2200</v>
      </c>
      <c r="K465" s="7648">
        <f>K463+J465</f>
        <v>12865191</v>
      </c>
    </row>
    <row r="466" spans="1:11">
      <c r="A466" s="8232" t="s">
        <v>2734</v>
      </c>
      <c r="B466" s="276"/>
      <c r="C466" s="274" t="s">
        <v>781</v>
      </c>
      <c r="D466" s="275" t="s">
        <v>1892</v>
      </c>
      <c r="E466" s="276" t="s">
        <v>1894</v>
      </c>
      <c r="F466" s="7781"/>
      <c r="G466" s="7781"/>
      <c r="H466" s="7657">
        <v>20390</v>
      </c>
      <c r="I466" s="7657"/>
      <c r="J466" s="7676"/>
      <c r="K466" s="7726">
        <f>K465-H466</f>
        <v>12844801</v>
      </c>
    </row>
    <row r="467" spans="1:11">
      <c r="A467" s="8232" t="s">
        <v>2734</v>
      </c>
      <c r="B467" s="276"/>
      <c r="C467" s="267" t="s">
        <v>1897</v>
      </c>
      <c r="D467" s="7767" t="s">
        <v>1893</v>
      </c>
      <c r="E467" s="7769"/>
      <c r="F467" s="7782"/>
      <c r="G467" s="7782"/>
      <c r="H467" s="7660"/>
      <c r="I467" s="7660"/>
      <c r="J467" s="7676"/>
      <c r="K467" s="7726"/>
    </row>
    <row r="468" spans="1:11">
      <c r="A468" s="8232" t="s">
        <v>2734</v>
      </c>
      <c r="B468" s="276"/>
      <c r="C468" s="7684"/>
      <c r="D468" s="7650"/>
      <c r="E468" s="7651"/>
      <c r="F468" s="7652"/>
      <c r="G468" s="7652"/>
      <c r="H468" s="7706"/>
      <c r="I468" s="7706"/>
      <c r="J468" s="7664">
        <v>1500</v>
      </c>
      <c r="K468" s="7666">
        <f>K466+J468</f>
        <v>12846301</v>
      </c>
    </row>
    <row r="469" spans="1:11">
      <c r="A469" s="8232" t="s">
        <v>2734</v>
      </c>
      <c r="B469" s="8229"/>
      <c r="C469" s="274" t="s">
        <v>781</v>
      </c>
      <c r="D469" s="275" t="s">
        <v>1892</v>
      </c>
      <c r="E469" s="276" t="s">
        <v>1894</v>
      </c>
      <c r="F469" s="7772"/>
      <c r="G469" s="7772"/>
      <c r="H469" s="7657">
        <v>42140</v>
      </c>
      <c r="I469" s="7657"/>
      <c r="J469" s="7676"/>
      <c r="K469" s="7643">
        <f>K468-H469</f>
        <v>12804161</v>
      </c>
    </row>
    <row r="470" spans="1:11">
      <c r="A470" s="8232" t="s">
        <v>2734</v>
      </c>
      <c r="B470" s="8230"/>
      <c r="C470" s="267" t="s">
        <v>1898</v>
      </c>
      <c r="D470" s="7767" t="s">
        <v>1893</v>
      </c>
      <c r="E470" s="7769"/>
      <c r="F470" s="7773"/>
      <c r="G470" s="7773"/>
      <c r="H470" s="7660"/>
      <c r="I470" s="7660"/>
      <c r="J470" s="7676"/>
      <c r="K470" s="7648"/>
    </row>
    <row r="471" spans="1:11">
      <c r="A471" s="8232" t="s">
        <v>2734</v>
      </c>
      <c r="B471" s="8230"/>
      <c r="C471" s="7684"/>
      <c r="D471" s="7650"/>
      <c r="E471" s="7651"/>
      <c r="F471" s="7652"/>
      <c r="G471" s="7652"/>
      <c r="H471" s="7706"/>
      <c r="I471" s="7706"/>
      <c r="J471" s="7664">
        <v>1500</v>
      </c>
      <c r="K471" s="7648">
        <f>K469+J471</f>
        <v>12805661</v>
      </c>
    </row>
    <row r="472" spans="1:11">
      <c r="A472" s="8232" t="s">
        <v>2734</v>
      </c>
      <c r="B472" s="8229"/>
      <c r="C472" s="7639" t="s">
        <v>869</v>
      </c>
      <c r="D472" s="275" t="s">
        <v>1892</v>
      </c>
      <c r="E472" s="276" t="s">
        <v>1894</v>
      </c>
      <c r="F472" s="7772"/>
      <c r="G472" s="7772"/>
      <c r="H472" s="7739">
        <v>45647</v>
      </c>
      <c r="I472" s="7739"/>
      <c r="J472" s="7679"/>
      <c r="K472" s="7643">
        <f>K471-H472</f>
        <v>12760014</v>
      </c>
    </row>
    <row r="473" spans="1:11">
      <c r="A473" s="8232" t="s">
        <v>2734</v>
      </c>
      <c r="B473" s="8230"/>
      <c r="C473" s="7644" t="s">
        <v>1903</v>
      </c>
      <c r="D473" s="7767" t="s">
        <v>1893</v>
      </c>
      <c r="E473" s="7769"/>
      <c r="F473" s="7773"/>
      <c r="G473" s="7773"/>
      <c r="H473" s="7750"/>
      <c r="I473" s="7750"/>
      <c r="J473" s="7682"/>
      <c r="K473" s="7648"/>
    </row>
    <row r="474" spans="1:11">
      <c r="A474" s="8232" t="s">
        <v>2734</v>
      </c>
      <c r="B474" s="8231"/>
      <c r="C474" s="7684"/>
      <c r="D474" s="7650"/>
      <c r="E474" s="7651"/>
      <c r="F474" s="7653"/>
      <c r="G474" s="7653"/>
      <c r="H474" s="7653"/>
      <c r="I474" s="7653"/>
      <c r="J474" s="7664">
        <v>1650</v>
      </c>
      <c r="K474" s="7648">
        <f>K472+J474</f>
        <v>12761664</v>
      </c>
    </row>
    <row r="475" spans="1:11">
      <c r="A475" s="8232" t="s">
        <v>2734</v>
      </c>
      <c r="B475" s="8229"/>
      <c r="C475" s="7639" t="s">
        <v>869</v>
      </c>
      <c r="D475" s="275" t="s">
        <v>1892</v>
      </c>
      <c r="E475" s="276" t="s">
        <v>1894</v>
      </c>
      <c r="F475" s="279"/>
      <c r="G475" s="7772"/>
      <c r="H475" s="7772">
        <v>42160</v>
      </c>
      <c r="I475" s="7772"/>
      <c r="J475" s="7640"/>
      <c r="K475" s="7643">
        <f>K474-H475</f>
        <v>12719504</v>
      </c>
    </row>
    <row r="476" spans="1:11">
      <c r="A476" s="8232" t="s">
        <v>2734</v>
      </c>
      <c r="B476" s="8230"/>
      <c r="C476" s="7644" t="s">
        <v>1904</v>
      </c>
      <c r="D476" s="7767" t="s">
        <v>1893</v>
      </c>
      <c r="E476" s="7769"/>
      <c r="F476" s="7773"/>
      <c r="G476" s="7773"/>
      <c r="H476" s="7773"/>
      <c r="I476" s="7773"/>
      <c r="J476" s="7645"/>
      <c r="K476" s="7648"/>
    </row>
    <row r="477" spans="1:11">
      <c r="A477" s="8232" t="s">
        <v>2734</v>
      </c>
      <c r="B477" s="8230"/>
      <c r="C477" s="7684"/>
      <c r="D477" s="7675"/>
      <c r="E477" s="7669"/>
      <c r="F477" s="7652"/>
      <c r="G477" s="7652"/>
      <c r="H477" s="7653"/>
      <c r="I477" s="7653"/>
      <c r="J477" s="7664">
        <v>1650</v>
      </c>
      <c r="K477" s="7648">
        <f>K475+J477</f>
        <v>12721154</v>
      </c>
    </row>
    <row r="478" spans="1:11">
      <c r="A478" s="8239"/>
      <c r="B478" s="8229" t="s">
        <v>2600</v>
      </c>
      <c r="C478" s="7667" t="s">
        <v>821</v>
      </c>
      <c r="D478" s="7766" t="s">
        <v>2495</v>
      </c>
      <c r="E478" s="7768"/>
      <c r="F478" s="7772"/>
      <c r="G478" s="7657"/>
      <c r="H478" s="7671"/>
      <c r="I478" s="7657">
        <v>370540</v>
      </c>
      <c r="J478" s="7676"/>
      <c r="K478" s="7643">
        <f>K477-I478</f>
        <v>12350614</v>
      </c>
    </row>
    <row r="479" spans="1:11">
      <c r="A479" s="8240"/>
      <c r="B479" s="8230"/>
      <c r="C479" s="7644" t="s">
        <v>2544</v>
      </c>
      <c r="D479" s="7767"/>
      <c r="E479" s="7769"/>
      <c r="F479" s="7773"/>
      <c r="G479" s="7660"/>
      <c r="H479" s="320"/>
      <c r="I479" s="7660"/>
      <c r="J479" s="7676"/>
      <c r="K479" s="7648"/>
    </row>
    <row r="480" spans="1:11">
      <c r="A480" s="8238"/>
      <c r="B480" s="7774"/>
      <c r="C480" s="7684"/>
      <c r="D480" s="7650"/>
      <c r="E480" s="7651"/>
      <c r="F480" s="7652"/>
      <c r="G480" s="7706"/>
      <c r="H480" s="7653"/>
      <c r="I480" s="7706"/>
      <c r="J480" s="7664">
        <v>2200</v>
      </c>
      <c r="K480" s="7648">
        <f>K478+J480</f>
        <v>12352814</v>
      </c>
    </row>
    <row r="481" spans="1:11">
      <c r="A481" s="9768"/>
      <c r="B481" s="7768"/>
      <c r="C481" s="7667" t="s">
        <v>821</v>
      </c>
      <c r="D481" s="7766" t="s">
        <v>2495</v>
      </c>
      <c r="E481" s="7768"/>
      <c r="F481" s="7772"/>
      <c r="G481" s="7657"/>
      <c r="H481" s="7668"/>
      <c r="I481" s="7657">
        <v>99164</v>
      </c>
      <c r="J481" s="7676"/>
      <c r="K481" s="7643">
        <f>K480-I481</f>
        <v>12253650</v>
      </c>
    </row>
    <row r="482" spans="1:11">
      <c r="A482" s="9769"/>
      <c r="B482" s="7769"/>
      <c r="C482" s="7644" t="s">
        <v>2545</v>
      </c>
      <c r="D482" s="7767"/>
      <c r="E482" s="7769"/>
      <c r="F482" s="7773"/>
      <c r="G482" s="7660"/>
      <c r="H482" s="320"/>
      <c r="I482" s="7660"/>
      <c r="J482" s="7676"/>
      <c r="K482" s="7648"/>
    </row>
    <row r="483" spans="1:11">
      <c r="A483" s="8238"/>
      <c r="B483" s="7769"/>
      <c r="C483" s="7684"/>
      <c r="D483" s="7650"/>
      <c r="E483" s="7651"/>
      <c r="F483" s="7652"/>
      <c r="G483" s="7706"/>
      <c r="H483" s="7653"/>
      <c r="I483" s="7706"/>
      <c r="J483" s="7664">
        <v>2200</v>
      </c>
      <c r="K483" s="7648">
        <f>K481+J483</f>
        <v>12255850</v>
      </c>
    </row>
    <row r="484" spans="1:11">
      <c r="A484" s="9768"/>
      <c r="B484" s="7768"/>
      <c r="C484" s="7639" t="s">
        <v>781</v>
      </c>
      <c r="D484" s="7766" t="s">
        <v>1255</v>
      </c>
      <c r="E484" s="7768" t="s">
        <v>1256</v>
      </c>
      <c r="F484" s="7772"/>
      <c r="G484" s="7772"/>
      <c r="H484" s="7671"/>
      <c r="I484" s="7772">
        <v>59340</v>
      </c>
      <c r="J484" s="7676"/>
      <c r="K484" s="7643">
        <f>K483-I484</f>
        <v>12196510</v>
      </c>
    </row>
    <row r="485" spans="1:11">
      <c r="A485" s="9769"/>
      <c r="B485" s="7769"/>
      <c r="C485" s="7667" t="s">
        <v>1161</v>
      </c>
      <c r="D485" s="275" t="s">
        <v>746</v>
      </c>
      <c r="E485" s="276"/>
      <c r="F485" s="279"/>
      <c r="G485" s="279"/>
      <c r="H485" s="7671"/>
      <c r="I485" s="279"/>
      <c r="J485" s="7676"/>
      <c r="K485" s="7648"/>
    </row>
    <row r="486" spans="1:11">
      <c r="A486" s="8238"/>
      <c r="B486" s="7774"/>
      <c r="C486" s="7649"/>
      <c r="D486" s="7650"/>
      <c r="E486" s="7651"/>
      <c r="F486" s="7677"/>
      <c r="G486" s="7677"/>
      <c r="H486" s="7663"/>
      <c r="I486" s="7677"/>
      <c r="J486" s="7664">
        <v>1500</v>
      </c>
      <c r="K486" s="7648">
        <f>K484+J486</f>
        <v>12198010</v>
      </c>
    </row>
    <row r="487" spans="1:11">
      <c r="A487" s="9768"/>
      <c r="B487" s="7768"/>
      <c r="C487" s="7667" t="s">
        <v>781</v>
      </c>
      <c r="D487" s="275" t="s">
        <v>1255</v>
      </c>
      <c r="E487" s="276" t="s">
        <v>1256</v>
      </c>
      <c r="F487" s="279"/>
      <c r="G487" s="279"/>
      <c r="H487" s="7671"/>
      <c r="I487" s="279">
        <v>24140</v>
      </c>
      <c r="J487" s="7676"/>
      <c r="K487" s="7643">
        <f>K486-I487</f>
        <v>12173870</v>
      </c>
    </row>
    <row r="488" spans="1:11">
      <c r="A488" s="9769"/>
      <c r="B488" s="7769"/>
      <c r="C488" s="7667" t="s">
        <v>2200</v>
      </c>
      <c r="D488" s="275" t="s">
        <v>746</v>
      </c>
      <c r="E488" s="276"/>
      <c r="F488" s="279"/>
      <c r="G488" s="279"/>
      <c r="H488" s="7671"/>
      <c r="I488" s="279"/>
      <c r="J488" s="7676"/>
      <c r="K488" s="7648"/>
    </row>
    <row r="489" spans="1:11">
      <c r="A489" s="8238"/>
      <c r="B489" s="7769"/>
      <c r="C489" s="7649"/>
      <c r="D489" s="7650"/>
      <c r="E489" s="7651"/>
      <c r="F489" s="7677"/>
      <c r="G489" s="7677"/>
      <c r="H489" s="7663"/>
      <c r="I489" s="7677"/>
      <c r="J489" s="7664">
        <v>1500</v>
      </c>
      <c r="K489" s="7648">
        <f>K487+J489</f>
        <v>12175370</v>
      </c>
    </row>
    <row r="490" spans="1:11">
      <c r="A490" s="8232" t="s">
        <v>2734</v>
      </c>
      <c r="B490" s="7768"/>
      <c r="C490" s="7639" t="s">
        <v>869</v>
      </c>
      <c r="D490" s="7779" t="s">
        <v>1049</v>
      </c>
      <c r="E490" s="7768" t="s">
        <v>126</v>
      </c>
      <c r="F490" s="7772"/>
      <c r="G490" s="7772">
        <v>230568</v>
      </c>
      <c r="H490" s="7671"/>
      <c r="I490" s="7772"/>
      <c r="J490" s="7676"/>
      <c r="K490" s="7643">
        <f>K489-G490</f>
        <v>11944802</v>
      </c>
    </row>
    <row r="491" spans="1:11">
      <c r="A491" s="8232" t="s">
        <v>2734</v>
      </c>
      <c r="B491" s="7769"/>
      <c r="C491" s="7644" t="s">
        <v>2601</v>
      </c>
      <c r="D491" s="7780" t="s">
        <v>956</v>
      </c>
      <c r="E491" s="7769"/>
      <c r="F491" s="279"/>
      <c r="G491" s="279"/>
      <c r="H491" s="7671"/>
      <c r="I491" s="279"/>
      <c r="J491" s="7676"/>
      <c r="K491" s="7648"/>
    </row>
    <row r="492" spans="1:11">
      <c r="A492" s="8232" t="s">
        <v>2734</v>
      </c>
      <c r="B492" s="7774"/>
      <c r="C492" s="7649"/>
      <c r="D492" s="7691"/>
      <c r="E492" s="7693"/>
      <c r="F492" s="7677"/>
      <c r="G492" s="7677"/>
      <c r="H492" s="7663"/>
      <c r="I492" s="7677"/>
      <c r="J492" s="7664">
        <v>1650</v>
      </c>
      <c r="K492" s="7648">
        <f>K490+J492</f>
        <v>11946452</v>
      </c>
    </row>
    <row r="493" spans="1:11">
      <c r="A493" s="9768"/>
      <c r="B493" s="7768" t="s">
        <v>2602</v>
      </c>
      <c r="C493" s="7639" t="s">
        <v>1109</v>
      </c>
      <c r="D493" s="7766" t="s">
        <v>1049</v>
      </c>
      <c r="E493" s="7768" t="s">
        <v>126</v>
      </c>
      <c r="F493" s="7772"/>
      <c r="G493" s="7772">
        <v>502500</v>
      </c>
      <c r="H493" s="7772"/>
      <c r="I493" s="7772"/>
      <c r="J493" s="7679"/>
      <c r="K493" s="7643">
        <f>K492-G493</f>
        <v>11443952</v>
      </c>
    </row>
    <row r="494" spans="1:11">
      <c r="A494" s="9769"/>
      <c r="B494" s="7769"/>
      <c r="C494" s="7644" t="s">
        <v>1048</v>
      </c>
      <c r="D494" s="7767" t="s">
        <v>956</v>
      </c>
      <c r="E494" s="7769"/>
      <c r="F494" s="7773"/>
      <c r="G494" s="7773"/>
      <c r="H494" s="7773"/>
      <c r="I494" s="7773"/>
      <c r="J494" s="7682"/>
      <c r="K494" s="7648"/>
    </row>
    <row r="495" spans="1:11">
      <c r="A495" s="8238"/>
      <c r="B495" s="7769"/>
      <c r="C495" s="7684"/>
      <c r="D495" s="7650"/>
      <c r="E495" s="7651"/>
      <c r="F495" s="7652"/>
      <c r="G495" s="7652"/>
      <c r="H495" s="7653"/>
      <c r="I495" s="7652"/>
      <c r="J495" s="7664">
        <v>2200</v>
      </c>
      <c r="K495" s="7648">
        <f>K493+J495</f>
        <v>11446152</v>
      </c>
    </row>
    <row r="496" spans="1:11">
      <c r="A496" s="9768"/>
      <c r="B496" s="7768"/>
      <c r="C496" s="7667" t="s">
        <v>1109</v>
      </c>
      <c r="D496" s="7766" t="s">
        <v>1831</v>
      </c>
      <c r="E496" s="7730" t="s">
        <v>717</v>
      </c>
      <c r="F496" s="7772"/>
      <c r="G496" s="7772">
        <v>502500</v>
      </c>
      <c r="H496" s="7772"/>
      <c r="I496" s="7772"/>
      <c r="J496" s="7679"/>
      <c r="K496" s="7643">
        <f>K495-G496</f>
        <v>10943652</v>
      </c>
    </row>
    <row r="497" spans="1:11">
      <c r="A497" s="9769"/>
      <c r="B497" s="7769"/>
      <c r="C497" s="267" t="s">
        <v>1179</v>
      </c>
      <c r="D497" s="7767" t="s">
        <v>250</v>
      </c>
      <c r="E497" s="7732"/>
      <c r="F497" s="7773"/>
      <c r="G497" s="7773"/>
      <c r="H497" s="7773"/>
      <c r="I497" s="7773"/>
      <c r="J497" s="7682"/>
      <c r="K497" s="7648"/>
    </row>
    <row r="498" spans="1:11">
      <c r="A498" s="8238"/>
      <c r="B498" s="7774"/>
      <c r="C498" s="7649"/>
      <c r="D498" s="7650"/>
      <c r="E498" s="7651"/>
      <c r="F498" s="7652"/>
      <c r="G498" s="7652"/>
      <c r="H498" s="7653"/>
      <c r="I498" s="7652"/>
      <c r="J498" s="7670">
        <v>2200</v>
      </c>
      <c r="K498" s="7648">
        <f>K496+J498</f>
        <v>10945852</v>
      </c>
    </row>
    <row r="499" spans="1:11">
      <c r="A499" s="9768"/>
      <c r="B499" s="7768" t="s">
        <v>2603</v>
      </c>
      <c r="C499" s="7667" t="s">
        <v>821</v>
      </c>
      <c r="D499" s="7766" t="s">
        <v>2495</v>
      </c>
      <c r="E499" s="7768"/>
      <c r="F499" s="7772"/>
      <c r="G499" s="7657"/>
      <c r="H499" s="7671"/>
      <c r="I499" s="7657">
        <v>818960</v>
      </c>
      <c r="J499" s="7676"/>
      <c r="K499" s="7643">
        <f>K498-I499</f>
        <v>10126892</v>
      </c>
    </row>
    <row r="500" spans="1:11">
      <c r="A500" s="9769"/>
      <c r="B500" s="7769"/>
      <c r="C500" s="7644" t="s">
        <v>2494</v>
      </c>
      <c r="D500" s="7767"/>
      <c r="E500" s="7769"/>
      <c r="F500" s="7773"/>
      <c r="G500" s="7660"/>
      <c r="H500" s="320"/>
      <c r="I500" s="7660"/>
      <c r="J500" s="7676"/>
      <c r="K500" s="7648"/>
    </row>
    <row r="501" spans="1:11">
      <c r="A501" s="8238"/>
      <c r="B501" s="7769"/>
      <c r="C501" s="7684"/>
      <c r="D501" s="7650"/>
      <c r="E501" s="7651"/>
      <c r="F501" s="7652"/>
      <c r="G501" s="7706"/>
      <c r="H501" s="7653"/>
      <c r="I501" s="7706"/>
      <c r="J501" s="7664">
        <v>2200</v>
      </c>
      <c r="K501" s="7648">
        <f>K499+J501</f>
        <v>10129092</v>
      </c>
    </row>
    <row r="502" spans="1:11">
      <c r="A502" s="9768"/>
      <c r="B502" s="7768"/>
      <c r="C502" s="7678" t="s">
        <v>997</v>
      </c>
      <c r="D502" s="7766" t="s">
        <v>1121</v>
      </c>
      <c r="E502" s="7730" t="s">
        <v>43</v>
      </c>
      <c r="F502" s="7772"/>
      <c r="G502" s="7772">
        <v>202500</v>
      </c>
      <c r="H502" s="7671"/>
      <c r="I502" s="7772"/>
      <c r="J502" s="7676"/>
      <c r="K502" s="7643">
        <f>K501-G502</f>
        <v>9926592</v>
      </c>
    </row>
    <row r="503" spans="1:11">
      <c r="A503" s="9769"/>
      <c r="B503" s="7769"/>
      <c r="C503" s="7644" t="s">
        <v>1120</v>
      </c>
      <c r="D503" s="7767" t="s">
        <v>1878</v>
      </c>
      <c r="E503" s="7732"/>
      <c r="F503" s="7773"/>
      <c r="G503" s="7773"/>
      <c r="H503" s="320"/>
      <c r="I503" s="7773"/>
      <c r="J503" s="7676"/>
      <c r="K503" s="7648"/>
    </row>
    <row r="504" spans="1:11">
      <c r="A504" s="8238"/>
      <c r="B504" s="7769"/>
      <c r="C504" s="7684"/>
      <c r="D504" s="7650"/>
      <c r="E504" s="7651"/>
      <c r="F504" s="7652"/>
      <c r="G504" s="7652"/>
      <c r="H504" s="7653"/>
      <c r="I504" s="7652"/>
      <c r="J504" s="7664">
        <v>2200</v>
      </c>
      <c r="K504" s="7648">
        <f>K502+J504</f>
        <v>9928792</v>
      </c>
    </row>
    <row r="505" spans="1:11">
      <c r="A505" s="9768"/>
      <c r="B505" s="7768"/>
      <c r="C505" s="7639" t="s">
        <v>1109</v>
      </c>
      <c r="D505" s="7766" t="s">
        <v>278</v>
      </c>
      <c r="E505" s="7655" t="s">
        <v>279</v>
      </c>
      <c r="F505" s="7772"/>
      <c r="G505" s="7772">
        <v>502500</v>
      </c>
      <c r="H505" s="7772"/>
      <c r="I505" s="7772"/>
      <c r="J505" s="7679"/>
      <c r="K505" s="7643">
        <f>K504-G505</f>
        <v>9426292</v>
      </c>
    </row>
    <row r="506" spans="1:11">
      <c r="A506" s="9769"/>
      <c r="B506" s="7769"/>
      <c r="C506" s="7667" t="s">
        <v>1527</v>
      </c>
      <c r="D506" s="275" t="s">
        <v>38</v>
      </c>
      <c r="E506" s="7655"/>
      <c r="F506" s="279"/>
      <c r="G506" s="279"/>
      <c r="H506" s="279"/>
      <c r="I506" s="279"/>
      <c r="J506" s="7751"/>
      <c r="K506" s="7648"/>
    </row>
    <row r="507" spans="1:11">
      <c r="A507" s="8238"/>
      <c r="B507" s="7774"/>
      <c r="C507" s="7684"/>
      <c r="D507" s="7650"/>
      <c r="E507" s="7752"/>
      <c r="F507" s="7677"/>
      <c r="G507" s="7677"/>
      <c r="H507" s="7663"/>
      <c r="I507" s="7677"/>
      <c r="J507" s="7664">
        <v>2200</v>
      </c>
      <c r="K507" s="7648">
        <f>K505+J507</f>
        <v>9428492</v>
      </c>
    </row>
    <row r="508" spans="1:11">
      <c r="A508" s="9768"/>
      <c r="B508" s="7768"/>
      <c r="C508" s="299" t="s">
        <v>997</v>
      </c>
      <c r="D508" s="7766" t="s">
        <v>1283</v>
      </c>
      <c r="E508" s="7768" t="s">
        <v>1346</v>
      </c>
      <c r="F508" s="7772"/>
      <c r="G508" s="7772">
        <v>202500</v>
      </c>
      <c r="H508" s="7715"/>
      <c r="I508" s="7772"/>
      <c r="J508" s="7679"/>
      <c r="K508" s="7643">
        <f>K507-G508</f>
        <v>9225992</v>
      </c>
    </row>
    <row r="509" spans="1:11">
      <c r="A509" s="9769"/>
      <c r="B509" s="7769"/>
      <c r="C509" s="280" t="s">
        <v>2345</v>
      </c>
      <c r="D509" s="7767" t="s">
        <v>250</v>
      </c>
      <c r="E509" s="7769"/>
      <c r="F509" s="7773"/>
      <c r="G509" s="7773"/>
      <c r="H509" s="7716"/>
      <c r="I509" s="7773"/>
      <c r="J509" s="7682"/>
      <c r="K509" s="7648"/>
    </row>
    <row r="510" spans="1:11">
      <c r="A510" s="8238"/>
      <c r="B510" s="7769"/>
      <c r="C510" s="7684"/>
      <c r="D510" s="7650"/>
      <c r="E510" s="7651"/>
      <c r="F510" s="7652"/>
      <c r="G510" s="7652"/>
      <c r="H510" s="7653"/>
      <c r="I510" s="7652"/>
      <c r="J510" s="7670">
        <v>2200</v>
      </c>
      <c r="K510" s="7726">
        <f>K508+J510</f>
        <v>9228192</v>
      </c>
    </row>
    <row r="511" spans="1:11">
      <c r="A511" s="9768"/>
      <c r="B511" s="7768"/>
      <c r="C511" s="7639" t="s">
        <v>997</v>
      </c>
      <c r="D511" s="7766" t="s">
        <v>1312</v>
      </c>
      <c r="E511" s="7768" t="s">
        <v>1326</v>
      </c>
      <c r="F511" s="7772"/>
      <c r="G511" s="7781">
        <v>202500</v>
      </c>
      <c r="H511" s="7668"/>
      <c r="I511" s="7772"/>
      <c r="J511" s="7676"/>
      <c r="K511" s="7753">
        <f>K510-G511</f>
        <v>9025692</v>
      </c>
    </row>
    <row r="512" spans="1:11">
      <c r="A512" s="9769"/>
      <c r="B512" s="7769"/>
      <c r="C512" s="7644" t="s">
        <v>1311</v>
      </c>
      <c r="D512" s="7767" t="s">
        <v>1313</v>
      </c>
      <c r="E512" s="7769"/>
      <c r="F512" s="7773"/>
      <c r="G512" s="7782"/>
      <c r="H512" s="320"/>
      <c r="I512" s="7773"/>
      <c r="J512" s="7647"/>
      <c r="K512" s="7754"/>
    </row>
    <row r="513" spans="1:11">
      <c r="A513" s="8238"/>
      <c r="B513" s="7774"/>
      <c r="C513" s="7684"/>
      <c r="D513" s="7650"/>
      <c r="E513" s="7669"/>
      <c r="F513" s="7653"/>
      <c r="G513" s="7653"/>
      <c r="H513" s="7653"/>
      <c r="I513" s="7653"/>
      <c r="J513" s="7670">
        <v>2200</v>
      </c>
      <c r="K513" s="7648">
        <f>K511+J513</f>
        <v>9027892</v>
      </c>
    </row>
    <row r="514" spans="1:11">
      <c r="A514" s="9768"/>
      <c r="B514" s="7768"/>
      <c r="C514" s="7639" t="s">
        <v>591</v>
      </c>
      <c r="D514" s="7766"/>
      <c r="E514" s="7770"/>
      <c r="F514" s="7772">
        <v>25000000</v>
      </c>
      <c r="G514" s="7772"/>
      <c r="H514" s="7772"/>
      <c r="I514" s="7772"/>
      <c r="J514" s="7679"/>
      <c r="K514" s="7643">
        <f>K513+F514</f>
        <v>34027892</v>
      </c>
    </row>
    <row r="515" spans="1:11">
      <c r="A515" s="9769"/>
      <c r="B515" s="7769"/>
      <c r="C515" s="7644"/>
      <c r="D515" s="293"/>
      <c r="E515" s="7769"/>
      <c r="F515" s="7782"/>
      <c r="G515" s="7773"/>
      <c r="H515" s="7773"/>
      <c r="I515" s="7773"/>
      <c r="J515" s="7682"/>
      <c r="K515" s="7648"/>
    </row>
    <row r="516" spans="1:11">
      <c r="A516" s="8238"/>
      <c r="B516" s="7769"/>
      <c r="C516" s="7684"/>
      <c r="D516" s="7650"/>
      <c r="E516" s="7669"/>
      <c r="F516" s="7653"/>
      <c r="G516" s="7652"/>
      <c r="H516" s="7653"/>
      <c r="I516" s="7652"/>
      <c r="J516" s="7670"/>
      <c r="K516" s="7723"/>
    </row>
    <row r="517" spans="1:11">
      <c r="A517" s="9768"/>
      <c r="B517" s="7768" t="s">
        <v>2604</v>
      </c>
      <c r="C517" s="7639" t="s">
        <v>869</v>
      </c>
      <c r="D517" s="7766"/>
      <c r="E517" s="7768"/>
      <c r="F517" s="7772"/>
      <c r="G517" s="7772"/>
      <c r="H517" s="7772"/>
      <c r="I517" s="7772">
        <v>219717</v>
      </c>
      <c r="J517" s="7679"/>
      <c r="K517" s="7643">
        <f>K514-I517</f>
        <v>33808175</v>
      </c>
    </row>
    <row r="518" spans="1:11">
      <c r="A518" s="9769"/>
      <c r="B518" s="7769"/>
      <c r="C518" s="7644" t="s">
        <v>2605</v>
      </c>
      <c r="D518" s="7767"/>
      <c r="E518" s="7769"/>
      <c r="F518" s="7773"/>
      <c r="G518" s="7773"/>
      <c r="H518" s="7773"/>
      <c r="I518" s="7773"/>
      <c r="J518" s="7682"/>
      <c r="K518" s="7648"/>
    </row>
    <row r="519" spans="1:11">
      <c r="A519" s="8238"/>
      <c r="B519" s="7769"/>
      <c r="C519" s="7649"/>
      <c r="D519" s="7650"/>
      <c r="E519" s="7651"/>
      <c r="F519" s="7652"/>
      <c r="G519" s="7652"/>
      <c r="H519" s="7653"/>
      <c r="I519" s="7652"/>
      <c r="J519" s="7670">
        <v>1650</v>
      </c>
      <c r="K519" s="7648">
        <f>K517+J519</f>
        <v>33809825</v>
      </c>
    </row>
    <row r="520" spans="1:11">
      <c r="A520" s="9768"/>
      <c r="B520" s="7768"/>
      <c r="C520" s="7639" t="s">
        <v>2606</v>
      </c>
      <c r="D520" s="292"/>
      <c r="E520" s="7768"/>
      <c r="F520" s="279"/>
      <c r="G520" s="7772"/>
      <c r="H520" s="7772"/>
      <c r="I520" s="7772">
        <v>281000</v>
      </c>
      <c r="J520" s="7676"/>
      <c r="K520" s="7643">
        <f>K519-I520</f>
        <v>33528825</v>
      </c>
    </row>
    <row r="521" spans="1:11">
      <c r="A521" s="9769"/>
      <c r="B521" s="7769"/>
      <c r="C521" s="7644" t="s">
        <v>2607</v>
      </c>
      <c r="D521" s="293"/>
      <c r="E521" s="7769"/>
      <c r="F521" s="7773"/>
      <c r="G521" s="7773"/>
      <c r="H521" s="7773"/>
      <c r="I521" s="7773"/>
      <c r="J521" s="7647"/>
      <c r="K521" s="7648"/>
    </row>
    <row r="522" spans="1:11">
      <c r="A522" s="8238"/>
      <c r="B522" s="7774"/>
      <c r="C522" s="7684"/>
      <c r="D522" s="7650"/>
      <c r="E522" s="7651"/>
      <c r="F522" s="7677"/>
      <c r="G522" s="7652"/>
      <c r="H522" s="7653"/>
      <c r="I522" s="7652"/>
      <c r="J522" s="7664">
        <v>1650</v>
      </c>
      <c r="K522" s="7648">
        <f>K520+J522</f>
        <v>33530475</v>
      </c>
    </row>
    <row r="523" spans="1:11">
      <c r="A523" s="8232" t="s">
        <v>2734</v>
      </c>
      <c r="B523" s="7768"/>
      <c r="C523" s="7667" t="s">
        <v>2212</v>
      </c>
      <c r="D523" s="310" t="s">
        <v>568</v>
      </c>
      <c r="E523" s="7768" t="s">
        <v>715</v>
      </c>
      <c r="F523" s="7772"/>
      <c r="G523" s="7781">
        <v>168831</v>
      </c>
      <c r="H523" s="7772"/>
      <c r="I523" s="7772"/>
      <c r="J523" s="7679"/>
      <c r="K523" s="7722">
        <f>K522-G523</f>
        <v>33361644</v>
      </c>
    </row>
    <row r="524" spans="1:11">
      <c r="A524" s="8232" t="s">
        <v>2734</v>
      </c>
      <c r="B524" s="7769"/>
      <c r="C524" s="7644" t="s">
        <v>2309</v>
      </c>
      <c r="D524" s="311" t="s">
        <v>250</v>
      </c>
      <c r="E524" s="7769"/>
      <c r="F524" s="7773"/>
      <c r="G524" s="7782"/>
      <c r="H524" s="7773"/>
      <c r="I524" s="7773"/>
      <c r="J524" s="7682"/>
      <c r="K524" s="7648"/>
    </row>
    <row r="525" spans="1:11">
      <c r="A525" s="8232" t="s">
        <v>2734</v>
      </c>
      <c r="B525" s="7769"/>
      <c r="C525" s="7684"/>
      <c r="D525" s="7650"/>
      <c r="E525" s="7651"/>
      <c r="F525" s="7652"/>
      <c r="G525" s="7652"/>
      <c r="H525" s="7653"/>
      <c r="I525" s="7652"/>
      <c r="J525" s="7670">
        <v>700</v>
      </c>
      <c r="K525" s="7648">
        <f>K523+J525</f>
        <v>33362344</v>
      </c>
    </row>
    <row r="526" spans="1:11">
      <c r="A526" s="9768"/>
      <c r="B526" s="7768" t="s">
        <v>2608</v>
      </c>
      <c r="C526" s="7678" t="s">
        <v>997</v>
      </c>
      <c r="D526" s="7766" t="s">
        <v>1584</v>
      </c>
      <c r="E526" s="7655" t="s">
        <v>56</v>
      </c>
      <c r="F526" s="7772"/>
      <c r="G526" s="7772">
        <v>202500</v>
      </c>
      <c r="H526" s="7772"/>
      <c r="I526" s="7772"/>
      <c r="J526" s="7679"/>
      <c r="K526" s="7643">
        <f>K525-G526</f>
        <v>33159844</v>
      </c>
    </row>
    <row r="527" spans="1:11">
      <c r="A527" s="9769"/>
      <c r="B527" s="7769"/>
      <c r="C527" s="7644" t="s">
        <v>1583</v>
      </c>
      <c r="D527" s="7767" t="s">
        <v>1384</v>
      </c>
      <c r="E527" s="7786"/>
      <c r="F527" s="7773"/>
      <c r="G527" s="7773"/>
      <c r="H527" s="7773"/>
      <c r="I527" s="7773"/>
      <c r="J527" s="7682"/>
      <c r="K527" s="7648"/>
    </row>
    <row r="528" spans="1:11">
      <c r="A528" s="8238"/>
      <c r="B528" s="7769"/>
      <c r="C528" s="7684"/>
      <c r="D528" s="7650"/>
      <c r="E528" s="7651"/>
      <c r="F528" s="7677"/>
      <c r="G528" s="7677"/>
      <c r="H528" s="7663"/>
      <c r="I528" s="7677"/>
      <c r="J528" s="7664">
        <v>2200</v>
      </c>
      <c r="K528" s="7723">
        <f>K526+J528</f>
        <v>33162044</v>
      </c>
    </row>
    <row r="529" spans="1:11">
      <c r="A529" s="9768"/>
      <c r="B529" s="7768"/>
      <c r="C529" s="7707" t="s">
        <v>781</v>
      </c>
      <c r="D529" s="7766" t="s">
        <v>1845</v>
      </c>
      <c r="E529" s="7768"/>
      <c r="F529" s="7772"/>
      <c r="G529" s="7772"/>
      <c r="H529" s="7671"/>
      <c r="I529" s="7772">
        <v>88140</v>
      </c>
      <c r="J529" s="7676"/>
      <c r="K529" s="7783">
        <f>K528-I529</f>
        <v>33073904</v>
      </c>
    </row>
    <row r="530" spans="1:11">
      <c r="A530" s="9769"/>
      <c r="B530" s="7769"/>
      <c r="C530" s="7708" t="s">
        <v>1061</v>
      </c>
      <c r="D530" s="7767"/>
      <c r="E530" s="7769"/>
      <c r="F530" s="7773"/>
      <c r="G530" s="7773"/>
      <c r="H530" s="320"/>
      <c r="I530" s="7773"/>
      <c r="J530" s="7647"/>
      <c r="K530" s="7784"/>
    </row>
    <row r="531" spans="1:11">
      <c r="A531" s="8238"/>
      <c r="B531" s="7774"/>
      <c r="C531" s="7684"/>
      <c r="D531" s="7650"/>
      <c r="E531" s="7651"/>
      <c r="F531" s="7652"/>
      <c r="G531" s="7652"/>
      <c r="H531" s="7653"/>
      <c r="I531" s="7652"/>
      <c r="J531" s="7670">
        <v>1500</v>
      </c>
      <c r="K531" s="7784">
        <f>K529+J531</f>
        <v>33075404</v>
      </c>
    </row>
    <row r="532" spans="1:11">
      <c r="A532" s="9768"/>
      <c r="B532" s="7768"/>
      <c r="C532" s="278" t="s">
        <v>781</v>
      </c>
      <c r="D532" s="7718" t="s">
        <v>2515</v>
      </c>
      <c r="E532" s="7730" t="s">
        <v>2341</v>
      </c>
      <c r="F532" s="7772"/>
      <c r="G532" s="7772"/>
      <c r="H532" s="7772"/>
      <c r="I532" s="7772">
        <v>356640</v>
      </c>
      <c r="J532" s="7642"/>
      <c r="K532" s="7783">
        <f>K531-I532</f>
        <v>32718764</v>
      </c>
    </row>
    <row r="533" spans="1:11">
      <c r="A533" s="9769"/>
      <c r="B533" s="7769"/>
      <c r="C533" s="267" t="s">
        <v>1238</v>
      </c>
      <c r="D533" s="7719" t="s">
        <v>1819</v>
      </c>
      <c r="E533" s="7732"/>
      <c r="F533" s="7773"/>
      <c r="G533" s="7773"/>
      <c r="H533" s="7773"/>
      <c r="I533" s="7773"/>
      <c r="J533" s="7647"/>
      <c r="K533" s="7784"/>
    </row>
    <row r="534" spans="1:11">
      <c r="A534" s="8238"/>
      <c r="B534" s="7774"/>
      <c r="C534" s="7684"/>
      <c r="D534" s="7650"/>
      <c r="E534" s="7651"/>
      <c r="F534" s="7652"/>
      <c r="G534" s="7652"/>
      <c r="H534" s="7653"/>
      <c r="I534" s="7652"/>
      <c r="J534" s="7664">
        <v>1500</v>
      </c>
      <c r="K534" s="7755">
        <f>K532+J534</f>
        <v>32720264</v>
      </c>
    </row>
    <row r="535" spans="1:11">
      <c r="A535" s="9768"/>
      <c r="B535" s="7768"/>
      <c r="C535" s="278" t="s">
        <v>781</v>
      </c>
      <c r="D535" s="7718" t="s">
        <v>2515</v>
      </c>
      <c r="E535" s="7730" t="s">
        <v>2341</v>
      </c>
      <c r="F535" s="7772"/>
      <c r="G535" s="7772"/>
      <c r="H535" s="7671"/>
      <c r="I535" s="7772">
        <v>280640</v>
      </c>
      <c r="J535" s="7676"/>
      <c r="K535" s="7783">
        <f>K534-I535</f>
        <v>32439624</v>
      </c>
    </row>
    <row r="536" spans="1:11">
      <c r="A536" s="9769"/>
      <c r="B536" s="7769"/>
      <c r="C536" s="267" t="s">
        <v>1239</v>
      </c>
      <c r="D536" s="7719" t="s">
        <v>1819</v>
      </c>
      <c r="E536" s="7732"/>
      <c r="F536" s="7773"/>
      <c r="G536" s="7773"/>
      <c r="H536" s="320"/>
      <c r="I536" s="7773"/>
      <c r="J536" s="7676"/>
      <c r="K536" s="7784"/>
    </row>
    <row r="537" spans="1:11">
      <c r="A537" s="8238"/>
      <c r="B537" s="7774"/>
      <c r="C537" s="7684"/>
      <c r="D537" s="7650"/>
      <c r="E537" s="7651"/>
      <c r="F537" s="7652"/>
      <c r="G537" s="7652"/>
      <c r="H537" s="7653"/>
      <c r="I537" s="7652"/>
      <c r="J537" s="7664">
        <v>1500</v>
      </c>
      <c r="K537" s="7755">
        <f>K535+J537</f>
        <v>32441124</v>
      </c>
    </row>
    <row r="538" spans="1:11">
      <c r="A538" s="9768"/>
      <c r="B538" s="7768" t="s">
        <v>2609</v>
      </c>
      <c r="C538" s="7667" t="s">
        <v>821</v>
      </c>
      <c r="D538" s="275" t="s">
        <v>2611</v>
      </c>
      <c r="E538" s="7655"/>
      <c r="F538" s="7772"/>
      <c r="G538" s="7772"/>
      <c r="H538" s="7772"/>
      <c r="I538" s="7772">
        <v>228006</v>
      </c>
      <c r="J538" s="7679"/>
      <c r="K538" s="7783">
        <f>K537-I538</f>
        <v>32213118</v>
      </c>
    </row>
    <row r="539" spans="1:11">
      <c r="A539" s="9769"/>
      <c r="B539" s="7769"/>
      <c r="C539" s="7644" t="s">
        <v>2610</v>
      </c>
      <c r="D539" s="7767"/>
      <c r="E539" s="7769"/>
      <c r="F539" s="7773"/>
      <c r="G539" s="7773"/>
      <c r="H539" s="7773"/>
      <c r="I539" s="7773"/>
      <c r="J539" s="7682"/>
      <c r="K539" s="7784"/>
    </row>
    <row r="540" spans="1:11">
      <c r="A540" s="8238"/>
      <c r="B540" s="7774"/>
      <c r="C540" s="7684"/>
      <c r="D540" s="7691"/>
      <c r="E540" s="7662"/>
      <c r="F540" s="7652"/>
      <c r="G540" s="7652"/>
      <c r="H540" s="7653"/>
      <c r="I540" s="7652"/>
      <c r="J540" s="7664">
        <v>2200</v>
      </c>
      <c r="K540" s="7784">
        <f>K538+J540</f>
        <v>32215318</v>
      </c>
    </row>
    <row r="541" spans="1:11">
      <c r="A541" s="9768"/>
      <c r="B541" s="7768"/>
      <c r="C541" s="7756" t="s">
        <v>864</v>
      </c>
      <c r="D541" s="7766" t="s">
        <v>743</v>
      </c>
      <c r="E541" s="7768" t="s">
        <v>1177</v>
      </c>
      <c r="F541" s="7772"/>
      <c r="G541" s="7781">
        <v>102500</v>
      </c>
      <c r="H541" s="7772"/>
      <c r="I541" s="7772"/>
      <c r="J541" s="7679"/>
      <c r="K541" s="7643">
        <f>K540-G541</f>
        <v>32112818</v>
      </c>
    </row>
    <row r="542" spans="1:11">
      <c r="A542" s="9769"/>
      <c r="B542" s="7769"/>
      <c r="C542" s="7757" t="s">
        <v>1028</v>
      </c>
      <c r="D542" s="7767" t="s">
        <v>46</v>
      </c>
      <c r="E542" s="7769"/>
      <c r="F542" s="7773"/>
      <c r="G542" s="7782"/>
      <c r="H542" s="7773"/>
      <c r="I542" s="7773"/>
      <c r="J542" s="7682"/>
      <c r="K542" s="7648"/>
    </row>
    <row r="543" spans="1:11">
      <c r="A543" s="8238"/>
      <c r="B543" s="7774"/>
      <c r="C543" s="7684"/>
      <c r="D543" s="7650"/>
      <c r="E543" s="7651"/>
      <c r="F543" s="7652"/>
      <c r="G543" s="7652"/>
      <c r="H543" s="7653"/>
      <c r="I543" s="7652"/>
      <c r="J543" s="7670">
        <v>2200</v>
      </c>
      <c r="K543" s="7784">
        <f>K541+J543</f>
        <v>32115018</v>
      </c>
    </row>
    <row r="544" spans="1:11">
      <c r="A544" s="9768"/>
      <c r="B544" s="7768"/>
      <c r="C544" s="7707" t="s">
        <v>781</v>
      </c>
      <c r="D544" s="7766" t="s">
        <v>1845</v>
      </c>
      <c r="E544" s="7768"/>
      <c r="F544" s="7772"/>
      <c r="G544" s="7772"/>
      <c r="H544" s="7671"/>
      <c r="I544" s="7772">
        <v>31340</v>
      </c>
      <c r="J544" s="7676"/>
      <c r="K544" s="7783">
        <f>K543-I544</f>
        <v>32083678</v>
      </c>
    </row>
    <row r="545" spans="1:11">
      <c r="A545" s="9769"/>
      <c r="B545" s="7769"/>
      <c r="C545" s="7708" t="s">
        <v>2303</v>
      </c>
      <c r="D545" s="7767"/>
      <c r="E545" s="7769"/>
      <c r="F545" s="7773"/>
      <c r="G545" s="7773"/>
      <c r="H545" s="320"/>
      <c r="I545" s="7773"/>
      <c r="J545" s="7647"/>
      <c r="K545" s="7784"/>
    </row>
    <row r="546" spans="1:11">
      <c r="A546" s="8238"/>
      <c r="B546" s="7769"/>
      <c r="C546" s="7684"/>
      <c r="D546" s="7650"/>
      <c r="E546" s="7651"/>
      <c r="F546" s="7652"/>
      <c r="G546" s="7652"/>
      <c r="H546" s="7653"/>
      <c r="I546" s="7652"/>
      <c r="J546" s="7670">
        <v>1500</v>
      </c>
      <c r="K546" s="7784">
        <f>K544+J546</f>
        <v>32085178</v>
      </c>
    </row>
    <row r="547" spans="1:11">
      <c r="A547" s="9768"/>
      <c r="B547" s="7768"/>
      <c r="C547" s="7707" t="s">
        <v>781</v>
      </c>
      <c r="D547" s="7766" t="s">
        <v>1845</v>
      </c>
      <c r="E547" s="7768"/>
      <c r="F547" s="7772"/>
      <c r="G547" s="7772"/>
      <c r="H547" s="7671"/>
      <c r="I547" s="7772">
        <v>139640</v>
      </c>
      <c r="J547" s="7676"/>
      <c r="K547" s="7783">
        <f>K546-I547</f>
        <v>31945538</v>
      </c>
    </row>
    <row r="548" spans="1:11">
      <c r="A548" s="9769"/>
      <c r="B548" s="7769"/>
      <c r="C548" s="7708" t="s">
        <v>2297</v>
      </c>
      <c r="D548" s="7767"/>
      <c r="E548" s="7769"/>
      <c r="F548" s="7773"/>
      <c r="G548" s="7773"/>
      <c r="H548" s="320"/>
      <c r="I548" s="7773"/>
      <c r="J548" s="7647"/>
      <c r="K548" s="7784"/>
    </row>
    <row r="549" spans="1:11">
      <c r="A549" s="8238"/>
      <c r="B549" s="7774"/>
      <c r="C549" s="7684"/>
      <c r="D549" s="7650"/>
      <c r="E549" s="7651"/>
      <c r="F549" s="7652"/>
      <c r="G549" s="7652"/>
      <c r="H549" s="7653"/>
      <c r="I549" s="7652"/>
      <c r="J549" s="7670">
        <v>1500</v>
      </c>
      <c r="K549" s="7784">
        <f>K547+J549</f>
        <v>31947038</v>
      </c>
    </row>
    <row r="550" spans="1:11">
      <c r="A550" s="9768"/>
      <c r="B550" s="7768" t="s">
        <v>2612</v>
      </c>
      <c r="C550" s="7639" t="s">
        <v>1710</v>
      </c>
      <c r="D550" s="7766" t="s">
        <v>2495</v>
      </c>
      <c r="E550" s="7695"/>
      <c r="F550" s="7772"/>
      <c r="G550" s="7781"/>
      <c r="H550" s="7772"/>
      <c r="I550" s="7772">
        <v>556140</v>
      </c>
      <c r="J550" s="7679"/>
      <c r="K550" s="7783">
        <f>K549-I550</f>
        <v>31390898</v>
      </c>
    </row>
    <row r="551" spans="1:11">
      <c r="A551" s="9769"/>
      <c r="B551" s="7769"/>
      <c r="C551" s="7644" t="s">
        <v>2517</v>
      </c>
      <c r="D551" s="7767"/>
      <c r="E551" s="7786"/>
      <c r="F551" s="7773"/>
      <c r="G551" s="7782"/>
      <c r="H551" s="7773"/>
      <c r="I551" s="7773"/>
      <c r="J551" s="7682"/>
      <c r="K551" s="7784"/>
    </row>
    <row r="552" spans="1:11">
      <c r="A552" s="8238"/>
      <c r="B552" s="7769"/>
      <c r="C552" s="7684"/>
      <c r="D552" s="7650"/>
      <c r="E552" s="7651"/>
      <c r="F552" s="7652"/>
      <c r="G552" s="7652"/>
      <c r="H552" s="7653"/>
      <c r="I552" s="7652"/>
      <c r="J552" s="7670">
        <v>1500</v>
      </c>
      <c r="K552" s="7755">
        <f>K550+J552</f>
        <v>31392398</v>
      </c>
    </row>
    <row r="553" spans="1:11">
      <c r="A553" s="9768"/>
      <c r="B553" s="7768"/>
      <c r="C553" s="7639" t="s">
        <v>1710</v>
      </c>
      <c r="D553" s="7766" t="s">
        <v>2495</v>
      </c>
      <c r="E553" s="7695"/>
      <c r="F553" s="7772"/>
      <c r="G553" s="7781"/>
      <c r="H553" s="7772"/>
      <c r="I553" s="7772">
        <v>88140</v>
      </c>
      <c r="J553" s="7679"/>
      <c r="K553" s="7783">
        <f>K552-I553</f>
        <v>31304258</v>
      </c>
    </row>
    <row r="554" spans="1:11">
      <c r="A554" s="9769"/>
      <c r="B554" s="7769"/>
      <c r="C554" s="7644" t="s">
        <v>2519</v>
      </c>
      <c r="D554" s="7767"/>
      <c r="E554" s="7786"/>
      <c r="F554" s="7773"/>
      <c r="G554" s="7782"/>
      <c r="H554" s="7773"/>
      <c r="I554" s="7773"/>
      <c r="J554" s="7682"/>
      <c r="K554" s="7784"/>
    </row>
    <row r="555" spans="1:11">
      <c r="A555" s="8238"/>
      <c r="B555" s="7774"/>
      <c r="C555" s="7684"/>
      <c r="D555" s="7650"/>
      <c r="E555" s="7651"/>
      <c r="F555" s="7652"/>
      <c r="G555" s="7652"/>
      <c r="H555" s="7653"/>
      <c r="I555" s="7652"/>
      <c r="J555" s="7670">
        <v>1500</v>
      </c>
      <c r="K555" s="7784">
        <f>K553+J555</f>
        <v>31305758</v>
      </c>
    </row>
    <row r="556" spans="1:11">
      <c r="A556" s="9768"/>
      <c r="B556" s="7768"/>
      <c r="C556" s="7639" t="s">
        <v>1710</v>
      </c>
      <c r="D556" s="7766" t="s">
        <v>2495</v>
      </c>
      <c r="E556" s="7695"/>
      <c r="F556" s="7772"/>
      <c r="G556" s="7781"/>
      <c r="H556" s="7772"/>
      <c r="I556" s="7772">
        <v>88140</v>
      </c>
      <c r="J556" s="7679"/>
      <c r="K556" s="7783">
        <f>K555-I556</f>
        <v>31217618</v>
      </c>
    </row>
    <row r="557" spans="1:11">
      <c r="A557" s="9769"/>
      <c r="B557" s="7769"/>
      <c r="C557" s="7644" t="s">
        <v>2520</v>
      </c>
      <c r="D557" s="7767"/>
      <c r="E557" s="7786"/>
      <c r="F557" s="7773"/>
      <c r="G557" s="7782"/>
      <c r="H557" s="7773"/>
      <c r="I557" s="7773"/>
      <c r="J557" s="7682"/>
      <c r="K557" s="7784"/>
    </row>
    <row r="558" spans="1:11">
      <c r="A558" s="8238"/>
      <c r="B558" s="7774"/>
      <c r="C558" s="7684"/>
      <c r="D558" s="7650"/>
      <c r="E558" s="7651"/>
      <c r="F558" s="7652"/>
      <c r="G558" s="7652"/>
      <c r="H558" s="7653"/>
      <c r="I558" s="7652"/>
      <c r="J558" s="7670">
        <v>1500</v>
      </c>
      <c r="K558" s="7784">
        <f>K556+J558</f>
        <v>31219118</v>
      </c>
    </row>
    <row r="559" spans="1:11">
      <c r="A559" s="9768"/>
      <c r="B559" s="7768"/>
      <c r="C559" s="7639" t="s">
        <v>1710</v>
      </c>
      <c r="D559" s="7766"/>
      <c r="E559" s="7695"/>
      <c r="F559" s="7772"/>
      <c r="G559" s="7781"/>
      <c r="H559" s="7772"/>
      <c r="I559" s="7772">
        <v>257780</v>
      </c>
      <c r="J559" s="7679"/>
      <c r="K559" s="7783">
        <f>K558-I559</f>
        <v>30961338</v>
      </c>
    </row>
    <row r="560" spans="1:11">
      <c r="A560" s="9769"/>
      <c r="B560" s="7769"/>
      <c r="C560" s="7644" t="s">
        <v>2483</v>
      </c>
      <c r="D560" s="7767"/>
      <c r="E560" s="7786"/>
      <c r="F560" s="7773"/>
      <c r="G560" s="7782"/>
      <c r="H560" s="7773"/>
      <c r="I560" s="7773"/>
      <c r="J560" s="7682"/>
      <c r="K560" s="7784"/>
    </row>
    <row r="561" spans="1:11">
      <c r="A561" s="8238"/>
      <c r="B561" s="7774"/>
      <c r="C561" s="7684"/>
      <c r="D561" s="7650"/>
      <c r="E561" s="7651"/>
      <c r="F561" s="7652"/>
      <c r="G561" s="7652"/>
      <c r="H561" s="7653"/>
      <c r="I561" s="7652"/>
      <c r="J561" s="7670">
        <v>1500</v>
      </c>
      <c r="K561" s="7755">
        <f>K559+J561</f>
        <v>30962838</v>
      </c>
    </row>
    <row r="562" spans="1:11">
      <c r="A562" s="9768"/>
      <c r="B562" s="7768"/>
      <c r="C562" s="7707" t="s">
        <v>781</v>
      </c>
      <c r="D562" s="7766" t="s">
        <v>1363</v>
      </c>
      <c r="E562" s="7768"/>
      <c r="F562" s="7772"/>
      <c r="G562" s="7772"/>
      <c r="H562" s="7772">
        <v>522640</v>
      </c>
      <c r="I562" s="7772"/>
      <c r="J562" s="7679"/>
      <c r="K562" s="7783">
        <f>K561-H562</f>
        <v>30440198</v>
      </c>
    </row>
    <row r="563" spans="1:11">
      <c r="A563" s="9769"/>
      <c r="B563" s="7769"/>
      <c r="C563" s="7708" t="s">
        <v>1362</v>
      </c>
      <c r="D563" s="7767"/>
      <c r="E563" s="7701"/>
      <c r="F563" s="7773"/>
      <c r="G563" s="7773"/>
      <c r="H563" s="7773"/>
      <c r="I563" s="7773"/>
      <c r="J563" s="7682"/>
      <c r="K563" s="7784"/>
    </row>
    <row r="564" spans="1:11">
      <c r="A564" s="8238"/>
      <c r="B564" s="7774"/>
      <c r="C564" s="7684"/>
      <c r="D564" s="7650"/>
      <c r="E564" s="7651"/>
      <c r="F564" s="7652"/>
      <c r="G564" s="7652"/>
      <c r="H564" s="7653"/>
      <c r="I564" s="7652"/>
      <c r="J564" s="7664">
        <v>1500</v>
      </c>
      <c r="K564" s="7784">
        <f>K562+J564</f>
        <v>30441698</v>
      </c>
    </row>
    <row r="565" spans="1:11">
      <c r="A565" s="9768"/>
      <c r="B565" s="7768"/>
      <c r="C565" s="7639" t="s">
        <v>781</v>
      </c>
      <c r="D565" s="7766" t="s">
        <v>1184</v>
      </c>
      <c r="E565" s="7768"/>
      <c r="F565" s="7772"/>
      <c r="G565" s="7772"/>
      <c r="H565" s="7772">
        <v>342140</v>
      </c>
      <c r="I565" s="7772"/>
      <c r="J565" s="7679"/>
      <c r="K565" s="7783">
        <f>K564-H565</f>
        <v>30099558</v>
      </c>
    </row>
    <row r="566" spans="1:11">
      <c r="A566" s="9769"/>
      <c r="B566" s="7769"/>
      <c r="C566" s="7644" t="s">
        <v>1182</v>
      </c>
      <c r="D566" s="7767"/>
      <c r="E566" s="7769"/>
      <c r="F566" s="7773"/>
      <c r="G566" s="7773"/>
      <c r="H566" s="7773"/>
      <c r="I566" s="7773"/>
      <c r="J566" s="7682"/>
      <c r="K566" s="7784"/>
    </row>
    <row r="567" spans="1:11">
      <c r="A567" s="8238"/>
      <c r="B567" s="7774"/>
      <c r="C567" s="7684"/>
      <c r="D567" s="7650"/>
      <c r="E567" s="7651"/>
      <c r="F567" s="7652"/>
      <c r="G567" s="7652"/>
      <c r="H567" s="7653"/>
      <c r="I567" s="7652"/>
      <c r="J567" s="7664">
        <v>1500</v>
      </c>
      <c r="K567" s="7666">
        <f>K565+J567</f>
        <v>30101058</v>
      </c>
    </row>
    <row r="568" spans="1:11">
      <c r="A568" s="8232" t="s">
        <v>2734</v>
      </c>
      <c r="B568" s="7768"/>
      <c r="C568" s="7639" t="s">
        <v>781</v>
      </c>
      <c r="D568" s="275" t="s">
        <v>1496</v>
      </c>
      <c r="E568" s="7655" t="s">
        <v>1497</v>
      </c>
      <c r="F568" s="7772"/>
      <c r="G568" s="7772">
        <v>19740</v>
      </c>
      <c r="H568" s="7772"/>
      <c r="I568" s="7772"/>
      <c r="J568" s="7679"/>
      <c r="K568" s="7783">
        <f>K567-G568</f>
        <v>30081318</v>
      </c>
    </row>
    <row r="569" spans="1:11">
      <c r="A569" s="8232" t="s">
        <v>2734</v>
      </c>
      <c r="B569" s="7769"/>
      <c r="C569" s="7644" t="s">
        <v>1493</v>
      </c>
      <c r="D569" s="7767" t="s">
        <v>38</v>
      </c>
      <c r="E569" s="7769"/>
      <c r="F569" s="7773"/>
      <c r="G569" s="7773"/>
      <c r="H569" s="7773"/>
      <c r="I569" s="7773"/>
      <c r="J569" s="7682"/>
      <c r="K569" s="7784"/>
    </row>
    <row r="570" spans="1:11">
      <c r="A570" s="8232" t="s">
        <v>2734</v>
      </c>
      <c r="B570" s="7774"/>
      <c r="C570" s="7709"/>
      <c r="D570" s="7691"/>
      <c r="E570" s="7662"/>
      <c r="F570" s="7652"/>
      <c r="G570" s="7652"/>
      <c r="H570" s="7653"/>
      <c r="I570" s="7652"/>
      <c r="J570" s="7664">
        <v>1500</v>
      </c>
      <c r="K570" s="7672">
        <f>K568+J570</f>
        <v>30082818</v>
      </c>
    </row>
    <row r="571" spans="1:11">
      <c r="A571" s="8232" t="s">
        <v>2734</v>
      </c>
      <c r="B571" s="7768"/>
      <c r="C571" s="7639" t="s">
        <v>781</v>
      </c>
      <c r="D571" s="275" t="s">
        <v>1496</v>
      </c>
      <c r="E571" s="7655" t="s">
        <v>1497</v>
      </c>
      <c r="F571" s="7772"/>
      <c r="G571" s="7772">
        <v>17340</v>
      </c>
      <c r="H571" s="7772"/>
      <c r="I571" s="7772"/>
      <c r="J571" s="7679"/>
      <c r="K571" s="7783">
        <f>K570-G571</f>
        <v>30065478</v>
      </c>
    </row>
    <row r="572" spans="1:11">
      <c r="A572" s="8232" t="s">
        <v>2734</v>
      </c>
      <c r="B572" s="7769"/>
      <c r="C572" s="7644" t="s">
        <v>1494</v>
      </c>
      <c r="D572" s="7767" t="s">
        <v>38</v>
      </c>
      <c r="E572" s="7769"/>
      <c r="F572" s="7773"/>
      <c r="G572" s="7773"/>
      <c r="H572" s="7773"/>
      <c r="I572" s="7773"/>
      <c r="J572" s="7682"/>
      <c r="K572" s="7784"/>
    </row>
    <row r="573" spans="1:11">
      <c r="A573" s="8232" t="s">
        <v>2734</v>
      </c>
      <c r="B573" s="7774"/>
      <c r="C573" s="7684"/>
      <c r="D573" s="7650"/>
      <c r="E573" s="7651"/>
      <c r="F573" s="7652"/>
      <c r="G573" s="7652"/>
      <c r="H573" s="7653"/>
      <c r="I573" s="7652"/>
      <c r="J573" s="7664">
        <v>1500</v>
      </c>
      <c r="K573" s="7784">
        <f>K571+J573</f>
        <v>30066978</v>
      </c>
    </row>
    <row r="574" spans="1:11">
      <c r="A574" s="8232" t="s">
        <v>2734</v>
      </c>
      <c r="B574" s="7768"/>
      <c r="C574" s="7639" t="s">
        <v>781</v>
      </c>
      <c r="D574" s="275" t="s">
        <v>1496</v>
      </c>
      <c r="E574" s="7655" t="s">
        <v>1497</v>
      </c>
      <c r="F574" s="7772"/>
      <c r="G574" s="7772">
        <v>39240</v>
      </c>
      <c r="H574" s="7772"/>
      <c r="I574" s="7772"/>
      <c r="J574" s="7679"/>
      <c r="K574" s="7783">
        <f>K573-G574</f>
        <v>30027738</v>
      </c>
    </row>
    <row r="575" spans="1:11">
      <c r="A575" s="8232" t="s">
        <v>2734</v>
      </c>
      <c r="B575" s="7769"/>
      <c r="C575" s="7644" t="s">
        <v>1495</v>
      </c>
      <c r="D575" s="7767" t="s">
        <v>38</v>
      </c>
      <c r="E575" s="7769"/>
      <c r="F575" s="7773"/>
      <c r="G575" s="7773"/>
      <c r="H575" s="7773"/>
      <c r="I575" s="7773"/>
      <c r="J575" s="7682"/>
      <c r="K575" s="7784"/>
    </row>
    <row r="576" spans="1:11">
      <c r="A576" s="8232" t="s">
        <v>2734</v>
      </c>
      <c r="B576" s="7769"/>
      <c r="C576" s="7709"/>
      <c r="D576" s="7691"/>
      <c r="E576" s="7662"/>
      <c r="F576" s="7652"/>
      <c r="G576" s="7652"/>
      <c r="H576" s="7653"/>
      <c r="I576" s="7652"/>
      <c r="J576" s="7664">
        <v>1500</v>
      </c>
      <c r="K576" s="7784">
        <f>K574+J576</f>
        <v>30029238</v>
      </c>
    </row>
    <row r="577" spans="1:11">
      <c r="A577" s="8232" t="s">
        <v>2734</v>
      </c>
      <c r="B577" s="7768"/>
      <c r="C577" s="7707" t="s">
        <v>781</v>
      </c>
      <c r="D577" s="7718" t="s">
        <v>1734</v>
      </c>
      <c r="E577" s="7687" t="s">
        <v>1805</v>
      </c>
      <c r="F577" s="7772"/>
      <c r="G577" s="7772">
        <v>109140</v>
      </c>
      <c r="H577" s="7772"/>
      <c r="I577" s="7772"/>
      <c r="J577" s="7679"/>
      <c r="K577" s="7783">
        <f>K576-G577</f>
        <v>29920098</v>
      </c>
    </row>
    <row r="578" spans="1:11">
      <c r="A578" s="8232" t="s">
        <v>2734</v>
      </c>
      <c r="B578" s="7769"/>
      <c r="C578" s="7708" t="s">
        <v>1733</v>
      </c>
      <c r="D578" s="7719" t="s">
        <v>1860</v>
      </c>
      <c r="E578" s="7720"/>
      <c r="F578" s="7773"/>
      <c r="G578" s="7773"/>
      <c r="H578" s="7773"/>
      <c r="I578" s="7773"/>
      <c r="J578" s="7682"/>
      <c r="K578" s="7784"/>
    </row>
    <row r="579" spans="1:11">
      <c r="A579" s="8232" t="s">
        <v>2734</v>
      </c>
      <c r="B579" s="7774"/>
      <c r="C579" s="7709"/>
      <c r="D579" s="7691"/>
      <c r="E579" s="7662"/>
      <c r="F579" s="7652"/>
      <c r="G579" s="7652"/>
      <c r="H579" s="7653"/>
      <c r="I579" s="7652"/>
      <c r="J579" s="7670">
        <v>1500</v>
      </c>
      <c r="K579" s="7784">
        <f>K577+J579</f>
        <v>29921598</v>
      </c>
    </row>
    <row r="580" spans="1:11">
      <c r="A580" s="8232" t="s">
        <v>2734</v>
      </c>
      <c r="B580" s="7768"/>
      <c r="C580" s="278" t="s">
        <v>781</v>
      </c>
      <c r="D580" s="7766" t="s">
        <v>933</v>
      </c>
      <c r="E580" s="7768" t="s">
        <v>110</v>
      </c>
      <c r="F580" s="7772"/>
      <c r="G580" s="7772">
        <v>31140</v>
      </c>
      <c r="H580" s="7772"/>
      <c r="I580" s="7772"/>
      <c r="J580" s="7679"/>
      <c r="K580" s="7783">
        <f>K579-G580</f>
        <v>29890458</v>
      </c>
    </row>
    <row r="581" spans="1:11">
      <c r="A581" s="8232" t="s">
        <v>2734</v>
      </c>
      <c r="B581" s="7769"/>
      <c r="C581" s="7708" t="s">
        <v>1241</v>
      </c>
      <c r="D581" s="7767" t="s">
        <v>598</v>
      </c>
      <c r="E581" s="7769"/>
      <c r="F581" s="7773"/>
      <c r="G581" s="7773"/>
      <c r="H581" s="7773"/>
      <c r="I581" s="7773"/>
      <c r="J581" s="7682"/>
      <c r="K581" s="7784"/>
    </row>
    <row r="582" spans="1:11">
      <c r="A582" s="8232" t="s">
        <v>2734</v>
      </c>
      <c r="B582" s="7769"/>
      <c r="C582" s="7684"/>
      <c r="D582" s="7650"/>
      <c r="E582" s="7651"/>
      <c r="F582" s="7652"/>
      <c r="G582" s="7652"/>
      <c r="H582" s="7653"/>
      <c r="I582" s="7652"/>
      <c r="J582" s="7664">
        <v>1500</v>
      </c>
      <c r="K582" s="7758">
        <f>K580+J582</f>
        <v>29891958</v>
      </c>
    </row>
    <row r="583" spans="1:11">
      <c r="A583" s="8232" t="s">
        <v>2734</v>
      </c>
      <c r="B583" s="7768"/>
      <c r="C583" s="7639" t="s">
        <v>781</v>
      </c>
      <c r="D583" s="7718" t="s">
        <v>312</v>
      </c>
      <c r="E583" s="7768" t="s">
        <v>310</v>
      </c>
      <c r="F583" s="7772"/>
      <c r="G583" s="7772">
        <v>15390</v>
      </c>
      <c r="H583" s="7772"/>
      <c r="I583" s="7772"/>
      <c r="J583" s="7679"/>
      <c r="K583" s="7643">
        <f>K582-G583</f>
        <v>29876568</v>
      </c>
    </row>
    <row r="584" spans="1:11">
      <c r="A584" s="8232" t="s">
        <v>2734</v>
      </c>
      <c r="B584" s="7769"/>
      <c r="C584" s="7644" t="s">
        <v>1535</v>
      </c>
      <c r="D584" s="7719" t="s">
        <v>38</v>
      </c>
      <c r="E584" s="7720"/>
      <c r="F584" s="7773"/>
      <c r="G584" s="7773"/>
      <c r="H584" s="7773"/>
      <c r="I584" s="7773"/>
      <c r="J584" s="7682"/>
      <c r="K584" s="7648"/>
    </row>
    <row r="585" spans="1:11">
      <c r="A585" s="8232" t="s">
        <v>2734</v>
      </c>
      <c r="B585" s="7774"/>
      <c r="C585" s="7709"/>
      <c r="D585" s="7691"/>
      <c r="E585" s="7662"/>
      <c r="F585" s="7652"/>
      <c r="G585" s="7652"/>
      <c r="H585" s="7653"/>
      <c r="I585" s="7652"/>
      <c r="J585" s="7664">
        <v>1500</v>
      </c>
      <c r="K585" s="7666">
        <f>K583+J585</f>
        <v>29878068</v>
      </c>
    </row>
    <row r="586" spans="1:11">
      <c r="A586" s="8232" t="s">
        <v>2734</v>
      </c>
      <c r="B586" s="7768"/>
      <c r="C586" s="7667" t="s">
        <v>1716</v>
      </c>
      <c r="D586" s="7766" t="s">
        <v>1717</v>
      </c>
      <c r="E586" s="7768" t="s">
        <v>1423</v>
      </c>
      <c r="F586" s="7781"/>
      <c r="G586" s="7781">
        <v>42300</v>
      </c>
      <c r="H586" s="7671"/>
      <c r="I586" s="7657"/>
      <c r="J586" s="7676"/>
      <c r="K586" s="7643">
        <f>K585-G586</f>
        <v>29835768</v>
      </c>
    </row>
    <row r="587" spans="1:11">
      <c r="A587" s="8232" t="s">
        <v>2734</v>
      </c>
      <c r="B587" s="7769"/>
      <c r="C587" s="7644" t="s">
        <v>2002</v>
      </c>
      <c r="D587" s="7767" t="s">
        <v>956</v>
      </c>
      <c r="E587" s="7769"/>
      <c r="F587" s="7782"/>
      <c r="G587" s="7782"/>
      <c r="H587" s="320"/>
      <c r="I587" s="7660"/>
      <c r="J587" s="7676"/>
      <c r="K587" s="7648"/>
    </row>
    <row r="588" spans="1:11">
      <c r="A588" s="8232" t="s">
        <v>2734</v>
      </c>
      <c r="B588" s="7774"/>
      <c r="C588" s="7684"/>
      <c r="D588" s="7650"/>
      <c r="E588" s="7651"/>
      <c r="F588" s="7652"/>
      <c r="G588" s="7652"/>
      <c r="H588" s="7653"/>
      <c r="I588" s="7706"/>
      <c r="J588" s="7664">
        <v>750</v>
      </c>
      <c r="K588" s="7666">
        <f>K586+J588</f>
        <v>29836518</v>
      </c>
    </row>
    <row r="589" spans="1:11">
      <c r="A589" s="8232" t="s">
        <v>2734</v>
      </c>
      <c r="B589" s="7768"/>
      <c r="C589" s="278" t="s">
        <v>781</v>
      </c>
      <c r="D589" s="7766" t="s">
        <v>199</v>
      </c>
      <c r="E589" s="7768" t="s">
        <v>201</v>
      </c>
      <c r="F589" s="7772"/>
      <c r="G589" s="7772">
        <v>105140</v>
      </c>
      <c r="H589" s="7772"/>
      <c r="I589" s="7772"/>
      <c r="J589" s="7679"/>
      <c r="K589" s="7726">
        <f>K588-G589</f>
        <v>29731378</v>
      </c>
    </row>
    <row r="590" spans="1:11">
      <c r="A590" s="8232" t="s">
        <v>2734</v>
      </c>
      <c r="B590" s="7769"/>
      <c r="C590" s="267" t="s">
        <v>1243</v>
      </c>
      <c r="D590" s="7767" t="s">
        <v>200</v>
      </c>
      <c r="E590" s="7769"/>
      <c r="F590" s="7773"/>
      <c r="G590" s="7773"/>
      <c r="H590" s="7773"/>
      <c r="I590" s="7773"/>
      <c r="J590" s="7682"/>
      <c r="K590" s="7726"/>
    </row>
    <row r="591" spans="1:11">
      <c r="A591" s="8232" t="s">
        <v>2734</v>
      </c>
      <c r="B591" s="7774"/>
      <c r="C591" s="7684"/>
      <c r="D591" s="7650"/>
      <c r="E591" s="7651"/>
      <c r="F591" s="7652"/>
      <c r="G591" s="7652"/>
      <c r="H591" s="7653"/>
      <c r="I591" s="7652"/>
      <c r="J591" s="7670">
        <v>1500</v>
      </c>
      <c r="K591" s="7666">
        <f>K589+J591</f>
        <v>29732878</v>
      </c>
    </row>
    <row r="592" spans="1:11">
      <c r="A592" s="8232" t="s">
        <v>2734</v>
      </c>
      <c r="B592" s="7768"/>
      <c r="C592" s="7707" t="s">
        <v>781</v>
      </c>
      <c r="D592" s="7718" t="s">
        <v>943</v>
      </c>
      <c r="E592" s="7687" t="s">
        <v>1231</v>
      </c>
      <c r="F592" s="7772"/>
      <c r="G592" s="7772">
        <v>155640</v>
      </c>
      <c r="H592" s="7772"/>
      <c r="I592" s="7772"/>
      <c r="J592" s="7679"/>
      <c r="K592" s="7726">
        <f>K591-G592</f>
        <v>29577238</v>
      </c>
    </row>
    <row r="593" spans="1:11">
      <c r="A593" s="8232" t="s">
        <v>2734</v>
      </c>
      <c r="B593" s="7769"/>
      <c r="C593" s="7708" t="s">
        <v>1181</v>
      </c>
      <c r="D593" s="7719" t="s">
        <v>598</v>
      </c>
      <c r="E593" s="7720"/>
      <c r="F593" s="7773"/>
      <c r="G593" s="7773"/>
      <c r="H593" s="7773"/>
      <c r="I593" s="7773"/>
      <c r="J593" s="7682"/>
      <c r="K593" s="7726"/>
    </row>
    <row r="594" spans="1:11">
      <c r="A594" s="8232" t="s">
        <v>2734</v>
      </c>
      <c r="B594" s="7774"/>
      <c r="C594" s="7684"/>
      <c r="D594" s="7650"/>
      <c r="E594" s="7651"/>
      <c r="F594" s="7652"/>
      <c r="G594" s="7652"/>
      <c r="H594" s="7653"/>
      <c r="I594" s="7652"/>
      <c r="J594" s="7670">
        <v>1500</v>
      </c>
      <c r="K594" s="7666">
        <f>K592+J594</f>
        <v>29578738</v>
      </c>
    </row>
    <row r="595" spans="1:11">
      <c r="A595" s="8232" t="s">
        <v>2734</v>
      </c>
      <c r="B595" s="7768"/>
      <c r="C595" s="7707" t="s">
        <v>781</v>
      </c>
      <c r="D595" s="7718" t="s">
        <v>1246</v>
      </c>
      <c r="E595" s="7687" t="s">
        <v>1248</v>
      </c>
      <c r="F595" s="7772"/>
      <c r="G595" s="7772">
        <v>140640</v>
      </c>
      <c r="H595" s="7772"/>
      <c r="I595" s="7772"/>
      <c r="J595" s="7679"/>
      <c r="K595" s="7726">
        <f>K594-G595</f>
        <v>29438098</v>
      </c>
    </row>
    <row r="596" spans="1:11">
      <c r="A596" s="8232" t="s">
        <v>2734</v>
      </c>
      <c r="B596" s="7769"/>
      <c r="C596" s="7708" t="s">
        <v>1245</v>
      </c>
      <c r="D596" s="7719" t="s">
        <v>1247</v>
      </c>
      <c r="E596" s="7720"/>
      <c r="F596" s="7773"/>
      <c r="G596" s="7773"/>
      <c r="H596" s="7773"/>
      <c r="I596" s="7773"/>
      <c r="J596" s="7682"/>
      <c r="K596" s="7726"/>
    </row>
    <row r="597" spans="1:11">
      <c r="A597" s="8232" t="s">
        <v>2734</v>
      </c>
      <c r="B597" s="276"/>
      <c r="C597" s="7709"/>
      <c r="D597" s="7691"/>
      <c r="E597" s="7662"/>
      <c r="F597" s="7652"/>
      <c r="G597" s="7652"/>
      <c r="H597" s="7653"/>
      <c r="I597" s="7652"/>
      <c r="J597" s="7664">
        <v>1500</v>
      </c>
      <c r="K597" s="7666">
        <f>K595+J597</f>
        <v>29439598</v>
      </c>
    </row>
    <row r="598" spans="1:11">
      <c r="A598" s="8232" t="s">
        <v>2734</v>
      </c>
      <c r="B598" s="7768"/>
      <c r="C598" s="7639" t="s">
        <v>781</v>
      </c>
      <c r="D598" s="7766" t="s">
        <v>2266</v>
      </c>
      <c r="E598" s="7759" t="s">
        <v>1322</v>
      </c>
      <c r="F598" s="7772"/>
      <c r="G598" s="7772">
        <v>24040</v>
      </c>
      <c r="H598" s="7772"/>
      <c r="I598" s="7772"/>
      <c r="J598" s="7679"/>
      <c r="K598" s="7726">
        <f>K597-G598</f>
        <v>29415558</v>
      </c>
    </row>
    <row r="599" spans="1:11">
      <c r="A599" s="8232" t="s">
        <v>2734</v>
      </c>
      <c r="B599" s="7769"/>
      <c r="C599" s="7644" t="s">
        <v>1306</v>
      </c>
      <c r="D599" s="7767" t="s">
        <v>1176</v>
      </c>
      <c r="E599" s="7769"/>
      <c r="F599" s="7773"/>
      <c r="G599" s="7773"/>
      <c r="H599" s="7773"/>
      <c r="I599" s="7773"/>
      <c r="J599" s="7682"/>
      <c r="K599" s="7726"/>
    </row>
    <row r="600" spans="1:11">
      <c r="A600" s="8232" t="s">
        <v>2734</v>
      </c>
      <c r="B600" s="7774"/>
      <c r="C600" s="7709"/>
      <c r="D600" s="7691"/>
      <c r="E600" s="7662"/>
      <c r="F600" s="7652"/>
      <c r="G600" s="7652"/>
      <c r="H600" s="7653"/>
      <c r="I600" s="7652"/>
      <c r="J600" s="7664">
        <v>1500</v>
      </c>
      <c r="K600" s="7666">
        <f>K598+J600</f>
        <v>29417058</v>
      </c>
    </row>
    <row r="601" spans="1:11">
      <c r="A601" s="8232" t="s">
        <v>2734</v>
      </c>
      <c r="B601" s="7768"/>
      <c r="C601" s="7639" t="s">
        <v>781</v>
      </c>
      <c r="D601" s="7766" t="s">
        <v>743</v>
      </c>
      <c r="E601" s="7768" t="s">
        <v>1177</v>
      </c>
      <c r="F601" s="7772"/>
      <c r="G601" s="7772">
        <v>22890</v>
      </c>
      <c r="H601" s="7772"/>
      <c r="I601" s="7772"/>
      <c r="J601" s="7679"/>
      <c r="K601" s="7783">
        <f>K600-G601</f>
        <v>29394168</v>
      </c>
    </row>
    <row r="602" spans="1:11">
      <c r="A602" s="8232" t="s">
        <v>2734</v>
      </c>
      <c r="B602" s="7769"/>
      <c r="C602" s="7644" t="s">
        <v>1175</v>
      </c>
      <c r="D602" s="7767" t="s">
        <v>1176</v>
      </c>
      <c r="E602" s="7769"/>
      <c r="F602" s="7773"/>
      <c r="G602" s="7773"/>
      <c r="H602" s="7773"/>
      <c r="I602" s="7773"/>
      <c r="J602" s="7682"/>
      <c r="K602" s="7784"/>
    </row>
    <row r="603" spans="1:11">
      <c r="A603" s="8232" t="s">
        <v>2734</v>
      </c>
      <c r="B603" s="7769"/>
      <c r="C603" s="7709"/>
      <c r="D603" s="7691"/>
      <c r="E603" s="7662"/>
      <c r="F603" s="7652"/>
      <c r="G603" s="7652"/>
      <c r="H603" s="7653"/>
      <c r="I603" s="7652"/>
      <c r="J603" s="7664">
        <v>1500</v>
      </c>
      <c r="K603" s="7784">
        <f>K601+J603</f>
        <v>29395668</v>
      </c>
    </row>
    <row r="604" spans="1:11">
      <c r="A604" s="8232" t="s">
        <v>2734</v>
      </c>
      <c r="B604" s="7768"/>
      <c r="C604" s="278" t="s">
        <v>1920</v>
      </c>
      <c r="D604" s="292" t="s">
        <v>1887</v>
      </c>
      <c r="E604" s="7768" t="s">
        <v>1888</v>
      </c>
      <c r="F604" s="279"/>
      <c r="G604" s="7772">
        <v>116640</v>
      </c>
      <c r="H604" s="7772"/>
      <c r="I604" s="7772"/>
      <c r="J604" s="7679"/>
      <c r="K604" s="7783">
        <f>K603-G604</f>
        <v>29279028</v>
      </c>
    </row>
    <row r="605" spans="1:11">
      <c r="A605" s="8232" t="s">
        <v>2734</v>
      </c>
      <c r="B605" s="7769"/>
      <c r="C605" s="267" t="s">
        <v>1922</v>
      </c>
      <c r="D605" s="293" t="s">
        <v>1819</v>
      </c>
      <c r="E605" s="7769"/>
      <c r="F605" s="7773"/>
      <c r="G605" s="7773"/>
      <c r="H605" s="7773"/>
      <c r="I605" s="7773"/>
      <c r="J605" s="7682"/>
      <c r="K605" s="7784"/>
    </row>
    <row r="606" spans="1:11">
      <c r="A606" s="8232" t="s">
        <v>2734</v>
      </c>
      <c r="B606" s="7774"/>
      <c r="C606" s="7698"/>
      <c r="D606" s="7698"/>
      <c r="E606" s="7698"/>
      <c r="F606" s="7663"/>
      <c r="G606" s="7699"/>
      <c r="H606" s="7653"/>
      <c r="I606" s="7652"/>
      <c r="J606" s="7670">
        <v>1500</v>
      </c>
      <c r="K606" s="7755">
        <f>K604+J606</f>
        <v>29280528</v>
      </c>
    </row>
    <row r="607" spans="1:11">
      <c r="A607" s="8232" t="s">
        <v>2734</v>
      </c>
      <c r="B607" s="7768"/>
      <c r="C607" s="278" t="s">
        <v>1921</v>
      </c>
      <c r="D607" s="292" t="s">
        <v>1887</v>
      </c>
      <c r="E607" s="7768" t="s">
        <v>1888</v>
      </c>
      <c r="F607" s="7772"/>
      <c r="G607" s="7772">
        <v>44340</v>
      </c>
      <c r="H607" s="7715"/>
      <c r="I607" s="7772"/>
      <c r="J607" s="7679"/>
      <c r="K607" s="7783">
        <f>K606-G607</f>
        <v>29236188</v>
      </c>
    </row>
    <row r="608" spans="1:11">
      <c r="A608" s="8232" t="s">
        <v>2734</v>
      </c>
      <c r="B608" s="7769"/>
      <c r="C608" s="267" t="s">
        <v>1923</v>
      </c>
      <c r="D608" s="293" t="s">
        <v>1819</v>
      </c>
      <c r="E608" s="7769"/>
      <c r="F608" s="7773"/>
      <c r="G608" s="7773"/>
      <c r="H608" s="7716"/>
      <c r="I608" s="7773"/>
      <c r="J608" s="7682"/>
      <c r="K608" s="7784"/>
    </row>
    <row r="609" spans="1:11">
      <c r="A609" s="8232" t="s">
        <v>2734</v>
      </c>
      <c r="B609" s="7769"/>
      <c r="C609" s="7709"/>
      <c r="D609" s="7691"/>
      <c r="E609" s="7662"/>
      <c r="F609" s="7652"/>
      <c r="G609" s="7652"/>
      <c r="H609" s="7653"/>
      <c r="I609" s="7652"/>
      <c r="J609" s="7670">
        <v>1500</v>
      </c>
      <c r="K609" s="7784">
        <f>K607+J609</f>
        <v>29237688</v>
      </c>
    </row>
    <row r="610" spans="1:11">
      <c r="A610" s="8232" t="s">
        <v>2734</v>
      </c>
      <c r="B610" s="7768"/>
      <c r="C610" s="7707" t="s">
        <v>781</v>
      </c>
      <c r="D610" s="7766" t="s">
        <v>1959</v>
      </c>
      <c r="E610" s="7695" t="s">
        <v>1961</v>
      </c>
      <c r="F610" s="7772"/>
      <c r="G610" s="7772">
        <v>88140</v>
      </c>
      <c r="H610" s="7671"/>
      <c r="I610" s="7772"/>
      <c r="J610" s="7676"/>
      <c r="K610" s="7783">
        <f>K609-G610</f>
        <v>29149548</v>
      </c>
    </row>
    <row r="611" spans="1:11">
      <c r="A611" s="8232" t="s">
        <v>2734</v>
      </c>
      <c r="B611" s="7769"/>
      <c r="C611" s="7708" t="s">
        <v>2257</v>
      </c>
      <c r="D611" s="7767" t="s">
        <v>1960</v>
      </c>
      <c r="E611" s="7786"/>
      <c r="F611" s="7773"/>
      <c r="G611" s="7773"/>
      <c r="H611" s="320"/>
      <c r="I611" s="7773"/>
      <c r="J611" s="7676"/>
      <c r="K611" s="7784"/>
    </row>
    <row r="612" spans="1:11">
      <c r="A612" s="8232" t="s">
        <v>2734</v>
      </c>
      <c r="B612" s="7774"/>
      <c r="C612" s="7684"/>
      <c r="D612" s="7650"/>
      <c r="E612" s="7651"/>
      <c r="F612" s="7652"/>
      <c r="G612" s="7652"/>
      <c r="H612" s="7653"/>
      <c r="I612" s="7652"/>
      <c r="J612" s="7664">
        <v>1500</v>
      </c>
      <c r="K612" s="7784">
        <f>K610+J612</f>
        <v>29151048</v>
      </c>
    </row>
    <row r="613" spans="1:11">
      <c r="A613" s="8232" t="s">
        <v>2734</v>
      </c>
      <c r="B613" s="7768"/>
      <c r="C613" s="7707" t="s">
        <v>781</v>
      </c>
      <c r="D613" s="7766" t="s">
        <v>1959</v>
      </c>
      <c r="E613" s="7695" t="s">
        <v>1961</v>
      </c>
      <c r="F613" s="7772"/>
      <c r="G613" s="7772">
        <v>10390</v>
      </c>
      <c r="H613" s="7671"/>
      <c r="I613" s="7772"/>
      <c r="J613" s="7676"/>
      <c r="K613" s="7783">
        <f>K612-G613</f>
        <v>29140658</v>
      </c>
    </row>
    <row r="614" spans="1:11">
      <c r="A614" s="8232" t="s">
        <v>2734</v>
      </c>
      <c r="B614" s="7769"/>
      <c r="C614" s="7708" t="s">
        <v>2258</v>
      </c>
      <c r="D614" s="7767" t="s">
        <v>1960</v>
      </c>
      <c r="E614" s="7786"/>
      <c r="F614" s="7773"/>
      <c r="G614" s="7773"/>
      <c r="H614" s="320"/>
      <c r="I614" s="7773"/>
      <c r="J614" s="7676"/>
      <c r="K614" s="7784"/>
    </row>
    <row r="615" spans="1:11">
      <c r="A615" s="8232" t="s">
        <v>2734</v>
      </c>
      <c r="B615" s="7774"/>
      <c r="C615" s="7684"/>
      <c r="D615" s="7650"/>
      <c r="E615" s="7651"/>
      <c r="F615" s="7652"/>
      <c r="G615" s="7652"/>
      <c r="H615" s="7653"/>
      <c r="I615" s="7652"/>
      <c r="J615" s="7664">
        <v>1500</v>
      </c>
      <c r="K615" s="7755">
        <f>K613+J615</f>
        <v>29142158</v>
      </c>
    </row>
    <row r="616" spans="1:11">
      <c r="A616" s="8246"/>
      <c r="B616" s="7768"/>
      <c r="C616" s="7678" t="s">
        <v>781</v>
      </c>
      <c r="D616" s="7766" t="s">
        <v>113</v>
      </c>
      <c r="E616" s="7768" t="s">
        <v>114</v>
      </c>
      <c r="F616" s="7772"/>
      <c r="G616" s="7772"/>
      <c r="H616" s="7772"/>
      <c r="I616" s="7772">
        <v>97640</v>
      </c>
      <c r="J616" s="7679"/>
      <c r="K616" s="7783">
        <f>K615-I616</f>
        <v>29044518</v>
      </c>
    </row>
    <row r="617" spans="1:11">
      <c r="A617" s="8246"/>
      <c r="B617" s="7769"/>
      <c r="C617" s="7681" t="s">
        <v>1420</v>
      </c>
      <c r="D617" s="7767" t="s">
        <v>46</v>
      </c>
      <c r="E617" s="7769"/>
      <c r="F617" s="7773"/>
      <c r="G617" s="7773"/>
      <c r="H617" s="7773"/>
      <c r="I617" s="7773"/>
      <c r="J617" s="7682"/>
      <c r="K617" s="7784"/>
    </row>
    <row r="618" spans="1:11">
      <c r="A618" s="8246"/>
      <c r="B618" s="7774"/>
      <c r="C618" s="7709"/>
      <c r="D618" s="7691"/>
      <c r="E618" s="7662"/>
      <c r="F618" s="7652"/>
      <c r="G618" s="7652"/>
      <c r="H618" s="7653"/>
      <c r="I618" s="7652"/>
      <c r="J618" s="7664">
        <v>1500</v>
      </c>
      <c r="K618" s="7784">
        <f>K616+J618</f>
        <v>29046018</v>
      </c>
    </row>
    <row r="619" spans="1:11">
      <c r="A619" s="8241"/>
      <c r="B619" s="7768"/>
      <c r="C619" s="7678" t="s">
        <v>781</v>
      </c>
      <c r="D619" s="7766" t="s">
        <v>2174</v>
      </c>
      <c r="E619" s="7655" t="s">
        <v>2175</v>
      </c>
      <c r="F619" s="7772"/>
      <c r="G619" s="7772">
        <v>42340</v>
      </c>
      <c r="H619" s="7772"/>
      <c r="I619" s="7772"/>
      <c r="J619" s="7679"/>
      <c r="K619" s="7758">
        <f>K618-G619</f>
        <v>29003678</v>
      </c>
    </row>
    <row r="620" spans="1:11">
      <c r="A620" s="8241"/>
      <c r="B620" s="7769"/>
      <c r="C620" s="7681" t="s">
        <v>2470</v>
      </c>
      <c r="D620" s="7767" t="s">
        <v>1819</v>
      </c>
      <c r="E620" s="7769"/>
      <c r="F620" s="7773"/>
      <c r="G620" s="7773"/>
      <c r="H620" s="7773"/>
      <c r="I620" s="7773"/>
      <c r="J620" s="7682"/>
      <c r="K620" s="7758"/>
    </row>
    <row r="621" spans="1:11">
      <c r="A621" s="8246"/>
      <c r="B621" s="7774"/>
      <c r="C621" s="7709"/>
      <c r="D621" s="7691"/>
      <c r="E621" s="7662"/>
      <c r="F621" s="7652"/>
      <c r="G621" s="7652"/>
      <c r="H621" s="7653"/>
      <c r="I621" s="7652"/>
      <c r="J621" s="7664">
        <v>1500</v>
      </c>
      <c r="K621" s="7725">
        <f>K619+J621</f>
        <v>29005178</v>
      </c>
    </row>
    <row r="622" spans="1:11">
      <c r="A622" s="8241"/>
      <c r="B622" s="7768"/>
      <c r="C622" s="7678" t="s">
        <v>781</v>
      </c>
      <c r="D622" s="7766" t="s">
        <v>2174</v>
      </c>
      <c r="E622" s="7655" t="s">
        <v>2175</v>
      </c>
      <c r="F622" s="7772"/>
      <c r="G622" s="7772">
        <v>35140</v>
      </c>
      <c r="H622" s="7772"/>
      <c r="I622" s="7772"/>
      <c r="J622" s="7679"/>
      <c r="K622" s="7758">
        <f>K621-G622</f>
        <v>28970038</v>
      </c>
    </row>
    <row r="623" spans="1:11">
      <c r="A623" s="8241"/>
      <c r="B623" s="7768"/>
      <c r="C623" s="7681" t="s">
        <v>2530</v>
      </c>
      <c r="D623" s="7767" t="s">
        <v>1819</v>
      </c>
      <c r="E623" s="7769"/>
      <c r="F623" s="7773"/>
      <c r="G623" s="7773"/>
      <c r="H623" s="7773"/>
      <c r="I623" s="7773"/>
      <c r="J623" s="7682"/>
      <c r="K623" s="7758"/>
    </row>
    <row r="624" spans="1:11">
      <c r="A624" s="8246"/>
      <c r="B624" s="7768"/>
      <c r="C624" s="7709"/>
      <c r="D624" s="7691"/>
      <c r="E624" s="7662"/>
      <c r="F624" s="7652"/>
      <c r="G624" s="7652"/>
      <c r="H624" s="7653"/>
      <c r="I624" s="7652"/>
      <c r="J624" s="7664">
        <v>1500</v>
      </c>
      <c r="K624" s="7725">
        <f>K622+J624</f>
        <v>28971538</v>
      </c>
    </row>
    <row r="625" spans="1:11">
      <c r="A625" s="8241"/>
      <c r="B625" s="7768"/>
      <c r="C625" s="7639" t="s">
        <v>1710</v>
      </c>
      <c r="D625" s="7766" t="s">
        <v>2523</v>
      </c>
      <c r="E625" s="7768" t="s">
        <v>2522</v>
      </c>
      <c r="F625" s="7772"/>
      <c r="G625" s="7772">
        <v>50390</v>
      </c>
      <c r="H625" s="7772"/>
      <c r="I625" s="7772"/>
      <c r="J625" s="7679"/>
      <c r="K625" s="7758">
        <f>K624-G625</f>
        <v>28921148</v>
      </c>
    </row>
    <row r="626" spans="1:11">
      <c r="A626" s="8241"/>
      <c r="B626" s="7769"/>
      <c r="C626" s="7644" t="s">
        <v>2527</v>
      </c>
      <c r="D626" s="7767" t="s">
        <v>2521</v>
      </c>
      <c r="E626" s="7769"/>
      <c r="F626" s="7773"/>
      <c r="G626" s="7773"/>
      <c r="H626" s="7773"/>
      <c r="I626" s="7773"/>
      <c r="J626" s="7682"/>
      <c r="K626" s="7758"/>
    </row>
    <row r="627" spans="1:11">
      <c r="A627" s="8246"/>
      <c r="B627" s="7774"/>
      <c r="C627" s="7684"/>
      <c r="D627" s="7650"/>
      <c r="E627" s="7651"/>
      <c r="F627" s="7652"/>
      <c r="G627" s="7652"/>
      <c r="H627" s="7653"/>
      <c r="I627" s="7652"/>
      <c r="J627" s="7670">
        <v>1500</v>
      </c>
      <c r="K627" s="7725">
        <f>K625+J627</f>
        <v>28922648</v>
      </c>
    </row>
    <row r="628" spans="1:11">
      <c r="A628" s="8232" t="s">
        <v>2734</v>
      </c>
      <c r="B628" s="7768"/>
      <c r="C628" s="7639" t="s">
        <v>781</v>
      </c>
      <c r="D628" s="7766" t="s">
        <v>2472</v>
      </c>
      <c r="E628" s="7695" t="s">
        <v>2475</v>
      </c>
      <c r="F628" s="7772"/>
      <c r="G628" s="7772">
        <v>63390</v>
      </c>
      <c r="H628" s="7671"/>
      <c r="I628" s="7772"/>
      <c r="J628" s="7676"/>
      <c r="K628" s="7758">
        <f>K627-G628</f>
        <v>28859258</v>
      </c>
    </row>
    <row r="629" spans="1:11">
      <c r="A629" s="8232" t="s">
        <v>2734</v>
      </c>
      <c r="B629" s="7769"/>
      <c r="C629" s="7644" t="s">
        <v>2471</v>
      </c>
      <c r="D629" s="7767" t="s">
        <v>2476</v>
      </c>
      <c r="E629" s="7786"/>
      <c r="F629" s="7773"/>
      <c r="G629" s="7773"/>
      <c r="H629" s="320"/>
      <c r="I629" s="7773"/>
      <c r="J629" s="7676"/>
      <c r="K629" s="7758"/>
    </row>
    <row r="630" spans="1:11">
      <c r="A630" s="8232" t="s">
        <v>2734</v>
      </c>
      <c r="B630" s="7769"/>
      <c r="C630" s="7684"/>
      <c r="D630" s="7650"/>
      <c r="E630" s="7651"/>
      <c r="F630" s="7652"/>
      <c r="G630" s="7652"/>
      <c r="H630" s="7653"/>
      <c r="I630" s="7652"/>
      <c r="J630" s="7664">
        <v>1500</v>
      </c>
      <c r="K630" s="7725">
        <f>K628+J630</f>
        <v>28860758</v>
      </c>
    </row>
    <row r="631" spans="1:11">
      <c r="A631" s="8232" t="s">
        <v>2734</v>
      </c>
      <c r="B631" s="7768"/>
      <c r="C631" s="274" t="s">
        <v>781</v>
      </c>
      <c r="D631" s="275" t="s">
        <v>2461</v>
      </c>
      <c r="E631" s="276" t="s">
        <v>2491</v>
      </c>
      <c r="F631" s="7781"/>
      <c r="G631" s="7781">
        <v>35440</v>
      </c>
      <c r="H631" s="7657"/>
      <c r="I631" s="7657"/>
      <c r="J631" s="7676"/>
      <c r="K631" s="7758">
        <f>K630-G631</f>
        <v>28825318</v>
      </c>
    </row>
    <row r="632" spans="1:11">
      <c r="A632" s="8232" t="s">
        <v>2734</v>
      </c>
      <c r="B632" s="7769"/>
      <c r="C632" s="267" t="s">
        <v>2459</v>
      </c>
      <c r="D632" s="7767" t="s">
        <v>1819</v>
      </c>
      <c r="E632" s="7769"/>
      <c r="F632" s="7782"/>
      <c r="G632" s="7782"/>
      <c r="H632" s="7660"/>
      <c r="I632" s="7660"/>
      <c r="J632" s="7676"/>
      <c r="K632" s="7758"/>
    </row>
    <row r="633" spans="1:11">
      <c r="A633" s="8232" t="s">
        <v>2734</v>
      </c>
      <c r="B633" s="7774"/>
      <c r="C633" s="7684"/>
      <c r="D633" s="7650"/>
      <c r="E633" s="7651"/>
      <c r="F633" s="7652"/>
      <c r="G633" s="7652"/>
      <c r="H633" s="7706"/>
      <c r="I633" s="7706"/>
      <c r="J633" s="7664">
        <v>1500</v>
      </c>
      <c r="K633" s="7725">
        <f>K631+J633</f>
        <v>28826818</v>
      </c>
    </row>
    <row r="634" spans="1:11">
      <c r="A634" s="8232" t="s">
        <v>2734</v>
      </c>
      <c r="B634" s="7768"/>
      <c r="C634" s="274" t="s">
        <v>781</v>
      </c>
      <c r="D634" s="275" t="s">
        <v>2461</v>
      </c>
      <c r="E634" s="276" t="s">
        <v>2491</v>
      </c>
      <c r="F634" s="7781"/>
      <c r="G634" s="7781">
        <v>10140</v>
      </c>
      <c r="H634" s="7657"/>
      <c r="I634" s="7657"/>
      <c r="J634" s="7676"/>
      <c r="K634" s="7758">
        <f>K633-G634</f>
        <v>28816678</v>
      </c>
    </row>
    <row r="635" spans="1:11">
      <c r="A635" s="8232" t="s">
        <v>2734</v>
      </c>
      <c r="B635" s="7769"/>
      <c r="C635" s="267" t="s">
        <v>2460</v>
      </c>
      <c r="D635" s="7767" t="s">
        <v>1819</v>
      </c>
      <c r="E635" s="7769"/>
      <c r="F635" s="7782"/>
      <c r="G635" s="7782"/>
      <c r="H635" s="7660"/>
      <c r="I635" s="7660"/>
      <c r="J635" s="7676"/>
      <c r="K635" s="7758"/>
    </row>
    <row r="636" spans="1:11">
      <c r="A636" s="8232" t="s">
        <v>2734</v>
      </c>
      <c r="B636" s="7774"/>
      <c r="C636" s="7684"/>
      <c r="D636" s="7650"/>
      <c r="E636" s="7651"/>
      <c r="F636" s="7652"/>
      <c r="G636" s="7652"/>
      <c r="H636" s="7706"/>
      <c r="I636" s="7706"/>
      <c r="J636" s="7664">
        <v>1500</v>
      </c>
      <c r="K636" s="7725">
        <f>K634+J636</f>
        <v>28818178</v>
      </c>
    </row>
    <row r="637" spans="1:11">
      <c r="A637" s="8246"/>
      <c r="B637" s="7768" t="s">
        <v>2613</v>
      </c>
      <c r="C637" s="7639" t="s">
        <v>880</v>
      </c>
      <c r="D637" s="7766" t="s">
        <v>1312</v>
      </c>
      <c r="E637" s="7768" t="s">
        <v>1326</v>
      </c>
      <c r="F637" s="7772"/>
      <c r="G637" s="7781">
        <v>1002500</v>
      </c>
      <c r="H637" s="7668"/>
      <c r="I637" s="7772"/>
      <c r="J637" s="7676"/>
      <c r="K637" s="7758">
        <f>K636-G637</f>
        <v>27815678</v>
      </c>
    </row>
    <row r="638" spans="1:11">
      <c r="A638" s="8246"/>
      <c r="B638" s="7769"/>
      <c r="C638" s="7644" t="s">
        <v>1311</v>
      </c>
      <c r="D638" s="7767" t="s">
        <v>1313</v>
      </c>
      <c r="E638" s="7769"/>
      <c r="F638" s="7773"/>
      <c r="G638" s="7782"/>
      <c r="H638" s="320"/>
      <c r="I638" s="7773"/>
      <c r="J638" s="7647"/>
      <c r="K638" s="7758"/>
    </row>
    <row r="639" spans="1:11">
      <c r="A639" s="8246"/>
      <c r="B639" s="7774"/>
      <c r="C639" s="7684"/>
      <c r="D639" s="7650"/>
      <c r="E639" s="7669"/>
      <c r="F639" s="7653"/>
      <c r="G639" s="7653"/>
      <c r="H639" s="7653"/>
      <c r="I639" s="7653"/>
      <c r="J639" s="7670">
        <v>2200</v>
      </c>
      <c r="K639" s="7725">
        <f>K637+J639</f>
        <v>27817878</v>
      </c>
    </row>
    <row r="640" spans="1:11">
      <c r="A640" s="8246"/>
      <c r="B640" s="276"/>
      <c r="C640" s="7639" t="s">
        <v>796</v>
      </c>
      <c r="D640" s="7766" t="s">
        <v>955</v>
      </c>
      <c r="E640" s="7768" t="s">
        <v>1232</v>
      </c>
      <c r="F640" s="7772"/>
      <c r="G640" s="7772"/>
      <c r="H640" s="7772"/>
      <c r="I640" s="7772">
        <v>41300</v>
      </c>
      <c r="J640" s="7679"/>
      <c r="K640" s="7758">
        <f>K639-I640</f>
        <v>27776578</v>
      </c>
    </row>
    <row r="641" spans="1:11">
      <c r="A641" s="8246"/>
      <c r="B641" s="276"/>
      <c r="C641" s="267" t="s">
        <v>1187</v>
      </c>
      <c r="D641" s="7767" t="s">
        <v>956</v>
      </c>
      <c r="E641" s="7769"/>
      <c r="F641" s="7773"/>
      <c r="G641" s="7773"/>
      <c r="H641" s="7773"/>
      <c r="I641" s="7773"/>
      <c r="J641" s="7682"/>
      <c r="K641" s="7758"/>
    </row>
    <row r="642" spans="1:11">
      <c r="A642" s="8246"/>
      <c r="B642" s="7774"/>
      <c r="C642" s="7684"/>
      <c r="D642" s="7650"/>
      <c r="E642" s="7651"/>
      <c r="F642" s="7652"/>
      <c r="G642" s="7652"/>
      <c r="H642" s="7653"/>
      <c r="I642" s="7652"/>
      <c r="J642" s="7670">
        <v>750</v>
      </c>
      <c r="K642" s="7725">
        <f>K640+J642</f>
        <v>27777328</v>
      </c>
    </row>
    <row r="643" spans="1:11">
      <c r="A643" s="8246"/>
      <c r="B643" s="276"/>
      <c r="C643" s="7639" t="s">
        <v>796</v>
      </c>
      <c r="D643" s="7766" t="s">
        <v>955</v>
      </c>
      <c r="E643" s="7768" t="s">
        <v>1232</v>
      </c>
      <c r="F643" s="7772"/>
      <c r="G643" s="7772"/>
      <c r="H643" s="7772"/>
      <c r="I643" s="7772">
        <v>41300</v>
      </c>
      <c r="J643" s="7679"/>
      <c r="K643" s="7760">
        <f>K642-I643</f>
        <v>27736028</v>
      </c>
    </row>
    <row r="644" spans="1:11">
      <c r="A644" s="8246"/>
      <c r="B644" s="276"/>
      <c r="C644" s="267" t="s">
        <v>2260</v>
      </c>
      <c r="D644" s="7767" t="s">
        <v>956</v>
      </c>
      <c r="E644" s="7769"/>
      <c r="F644" s="7773"/>
      <c r="G644" s="7773"/>
      <c r="H644" s="7773"/>
      <c r="I644" s="7773"/>
      <c r="J644" s="7682"/>
      <c r="K644" s="7758"/>
    </row>
    <row r="645" spans="1:11">
      <c r="A645" s="8246"/>
      <c r="B645" s="7774"/>
      <c r="C645" s="7684"/>
      <c r="D645" s="7650"/>
      <c r="E645" s="7651"/>
      <c r="F645" s="7652"/>
      <c r="G645" s="7652"/>
      <c r="H645" s="7653"/>
      <c r="I645" s="7652"/>
      <c r="J645" s="7670">
        <v>750</v>
      </c>
      <c r="K645" s="7725">
        <f>K643+J645</f>
        <v>27736778</v>
      </c>
    </row>
    <row r="646" spans="1:11">
      <c r="A646" s="8246"/>
      <c r="B646" s="7768"/>
      <c r="C646" s="278" t="s">
        <v>815</v>
      </c>
      <c r="D646" s="292" t="s">
        <v>1852</v>
      </c>
      <c r="E646" s="7768"/>
      <c r="F646" s="7772"/>
      <c r="G646" s="7772"/>
      <c r="H646" s="7715"/>
      <c r="I646" s="7772">
        <v>3246200</v>
      </c>
      <c r="J646" s="7679"/>
      <c r="K646" s="7758">
        <f>K645-I646</f>
        <v>24490578</v>
      </c>
    </row>
    <row r="647" spans="1:11">
      <c r="A647" s="8246"/>
      <c r="B647" s="7768"/>
      <c r="C647" s="7708" t="s">
        <v>1851</v>
      </c>
      <c r="D647" s="293"/>
      <c r="E647" s="7769"/>
      <c r="F647" s="7773"/>
      <c r="G647" s="7773"/>
      <c r="H647" s="7716"/>
      <c r="I647" s="7773"/>
      <c r="J647" s="7682"/>
      <c r="K647" s="7758"/>
    </row>
    <row r="648" spans="1:11">
      <c r="A648" s="8246"/>
      <c r="B648" s="7768"/>
      <c r="C648" s="7684"/>
      <c r="D648" s="7691"/>
      <c r="E648" s="7662"/>
      <c r="F648" s="7652"/>
      <c r="G648" s="7652"/>
      <c r="H648" s="7653"/>
      <c r="I648" s="7652"/>
      <c r="J648" s="7670">
        <v>2200</v>
      </c>
      <c r="K648" s="7725">
        <f>K646+J648</f>
        <v>24492778</v>
      </c>
    </row>
    <row r="649" spans="1:11">
      <c r="A649" s="8246"/>
      <c r="B649" s="7768"/>
      <c r="C649" s="278" t="s">
        <v>815</v>
      </c>
      <c r="D649" s="292" t="s">
        <v>1852</v>
      </c>
      <c r="E649" s="7768"/>
      <c r="F649" s="7772"/>
      <c r="G649" s="7772"/>
      <c r="H649" s="7715"/>
      <c r="I649" s="7772">
        <v>1307043</v>
      </c>
      <c r="J649" s="7679"/>
      <c r="K649" s="7758">
        <f>K648-I649</f>
        <v>23185735</v>
      </c>
    </row>
    <row r="650" spans="1:11">
      <c r="A650" s="8246"/>
      <c r="B650" s="7769"/>
      <c r="C650" s="7708" t="s">
        <v>1854</v>
      </c>
      <c r="D650" s="293"/>
      <c r="E650" s="7769"/>
      <c r="F650" s="7773"/>
      <c r="G650" s="7773"/>
      <c r="H650" s="7716"/>
      <c r="I650" s="7773"/>
      <c r="J650" s="7682"/>
      <c r="K650" s="7758"/>
    </row>
    <row r="651" spans="1:11">
      <c r="A651" s="8246"/>
      <c r="B651" s="276"/>
      <c r="C651" s="7684"/>
      <c r="D651" s="7691"/>
      <c r="E651" s="7662"/>
      <c r="F651" s="7652"/>
      <c r="G651" s="7652"/>
      <c r="H651" s="7653"/>
      <c r="I651" s="7652"/>
      <c r="J651" s="7670">
        <v>2200</v>
      </c>
      <c r="K651" s="7725">
        <f>K649+J651</f>
        <v>23187935</v>
      </c>
    </row>
    <row r="652" spans="1:11">
      <c r="A652" s="8246"/>
      <c r="B652" s="7768"/>
      <c r="C652" s="278" t="s">
        <v>815</v>
      </c>
      <c r="D652" s="292" t="s">
        <v>1852</v>
      </c>
      <c r="E652" s="7768"/>
      <c r="F652" s="7772"/>
      <c r="G652" s="7772"/>
      <c r="H652" s="7715"/>
      <c r="I652" s="7772">
        <v>5924662</v>
      </c>
      <c r="J652" s="7679"/>
      <c r="K652" s="7758">
        <f>K651-I652</f>
        <v>17263273</v>
      </c>
    </row>
    <row r="653" spans="1:11">
      <c r="A653" s="8246"/>
      <c r="B653" s="7769"/>
      <c r="C653" s="7708" t="s">
        <v>1855</v>
      </c>
      <c r="D653" s="293"/>
      <c r="E653" s="7769"/>
      <c r="F653" s="7773"/>
      <c r="G653" s="7773"/>
      <c r="H653" s="7716"/>
      <c r="I653" s="7773"/>
      <c r="J653" s="7682"/>
      <c r="K653" s="7758"/>
    </row>
    <row r="654" spans="1:11">
      <c r="A654" s="8246"/>
      <c r="B654" s="276"/>
      <c r="C654" s="7684"/>
      <c r="D654" s="7691"/>
      <c r="E654" s="7662"/>
      <c r="F654" s="7652"/>
      <c r="G654" s="7652"/>
      <c r="H654" s="7653"/>
      <c r="I654" s="7652"/>
      <c r="J654" s="7670">
        <v>2200</v>
      </c>
      <c r="K654" s="7725">
        <f>K652+J654</f>
        <v>17265473</v>
      </c>
    </row>
    <row r="655" spans="1:11">
      <c r="A655" s="8246"/>
      <c r="B655" s="7768"/>
      <c r="C655" s="278" t="s">
        <v>815</v>
      </c>
      <c r="D655" s="292" t="s">
        <v>1852</v>
      </c>
      <c r="E655" s="7768"/>
      <c r="F655" s="7772"/>
      <c r="G655" s="7772"/>
      <c r="H655" s="7715"/>
      <c r="I655" s="7772">
        <v>284400</v>
      </c>
      <c r="J655" s="7679"/>
      <c r="K655" s="7758">
        <f>K654-I655</f>
        <v>16981073</v>
      </c>
    </row>
    <row r="656" spans="1:11">
      <c r="A656" s="8246"/>
      <c r="B656" s="7769"/>
      <c r="C656" s="7708" t="s">
        <v>1856</v>
      </c>
      <c r="D656" s="293"/>
      <c r="E656" s="7769"/>
      <c r="F656" s="7773"/>
      <c r="G656" s="7773"/>
      <c r="H656" s="7716"/>
      <c r="I656" s="7773"/>
      <c r="J656" s="7682"/>
      <c r="K656" s="7758"/>
    </row>
    <row r="657" spans="1:11">
      <c r="A657" s="8246"/>
      <c r="B657" s="7774"/>
      <c r="C657" s="7684"/>
      <c r="D657" s="7691"/>
      <c r="E657" s="7662"/>
      <c r="F657" s="7652"/>
      <c r="G657" s="7652"/>
      <c r="H657" s="7653"/>
      <c r="I657" s="7652"/>
      <c r="J657" s="7670">
        <v>2200</v>
      </c>
      <c r="K657" s="7725">
        <f>K655+J657</f>
        <v>16983273</v>
      </c>
    </row>
    <row r="658" spans="1:11">
      <c r="A658" s="8246"/>
      <c r="B658" s="276"/>
      <c r="C658" s="278" t="s">
        <v>815</v>
      </c>
      <c r="D658" s="292" t="s">
        <v>1852</v>
      </c>
      <c r="E658" s="7768"/>
      <c r="F658" s="7772"/>
      <c r="G658" s="7772"/>
      <c r="H658" s="7715"/>
      <c r="I658" s="7772">
        <v>700810</v>
      </c>
      <c r="J658" s="7679"/>
      <c r="K658" s="7758">
        <f>K657-I658</f>
        <v>16282463</v>
      </c>
    </row>
    <row r="659" spans="1:11">
      <c r="A659" s="8246"/>
      <c r="B659" s="276"/>
      <c r="C659" s="7708" t="s">
        <v>1857</v>
      </c>
      <c r="D659" s="293"/>
      <c r="E659" s="7769"/>
      <c r="F659" s="7773"/>
      <c r="G659" s="7773"/>
      <c r="H659" s="7716"/>
      <c r="I659" s="7773"/>
      <c r="J659" s="7682"/>
      <c r="K659" s="7758"/>
    </row>
    <row r="660" spans="1:11">
      <c r="A660" s="8246"/>
      <c r="B660" s="7774"/>
      <c r="C660" s="7684"/>
      <c r="D660" s="7691"/>
      <c r="E660" s="7662"/>
      <c r="F660" s="7652"/>
      <c r="G660" s="7652"/>
      <c r="H660" s="7653"/>
      <c r="I660" s="7652"/>
      <c r="J660" s="7670">
        <v>2200</v>
      </c>
      <c r="K660" s="7725">
        <f>K658+J660</f>
        <v>16284663</v>
      </c>
    </row>
    <row r="661" spans="1:11">
      <c r="A661" s="8246"/>
      <c r="B661" s="276"/>
      <c r="C661" s="278" t="s">
        <v>815</v>
      </c>
      <c r="D661" s="292" t="s">
        <v>1852</v>
      </c>
      <c r="E661" s="7768"/>
      <c r="F661" s="7772"/>
      <c r="G661" s="7772"/>
      <c r="H661" s="7715"/>
      <c r="I661" s="7772">
        <v>2042151</v>
      </c>
      <c r="J661" s="7679"/>
      <c r="K661" s="7758">
        <f>K660-I661</f>
        <v>14242512</v>
      </c>
    </row>
    <row r="662" spans="1:11">
      <c r="A662" s="8246"/>
      <c r="B662" s="276"/>
      <c r="C662" s="7708" t="s">
        <v>1853</v>
      </c>
      <c r="D662" s="293"/>
      <c r="E662" s="7769"/>
      <c r="F662" s="7773"/>
      <c r="G662" s="7773"/>
      <c r="H662" s="7716"/>
      <c r="I662" s="7773"/>
      <c r="J662" s="7682"/>
      <c r="K662" s="7758"/>
    </row>
    <row r="663" spans="1:11">
      <c r="A663" s="8246"/>
      <c r="B663" s="7774"/>
      <c r="C663" s="7684"/>
      <c r="D663" s="7691"/>
      <c r="E663" s="7662"/>
      <c r="F663" s="7652"/>
      <c r="G663" s="7652"/>
      <c r="H663" s="7653"/>
      <c r="I663" s="7652"/>
      <c r="J663" s="7670">
        <v>2200</v>
      </c>
      <c r="K663" s="7725">
        <f>K661+J663</f>
        <v>14244712</v>
      </c>
    </row>
    <row r="664" spans="1:11">
      <c r="A664" s="8246"/>
      <c r="B664" s="276"/>
      <c r="C664" s="7639" t="s">
        <v>869</v>
      </c>
      <c r="D664" s="7766" t="s">
        <v>1845</v>
      </c>
      <c r="E664" s="7695"/>
      <c r="F664" s="7772"/>
      <c r="G664" s="7772"/>
      <c r="H664" s="7671"/>
      <c r="I664" s="7772">
        <v>121878</v>
      </c>
      <c r="J664" s="7676"/>
      <c r="K664" s="7758">
        <f>K663-I664</f>
        <v>14122834</v>
      </c>
    </row>
    <row r="665" spans="1:11">
      <c r="A665" s="8246"/>
      <c r="B665" s="276"/>
      <c r="C665" s="7644" t="s">
        <v>2311</v>
      </c>
      <c r="D665" s="7767"/>
      <c r="E665" s="7786"/>
      <c r="F665" s="7773"/>
      <c r="G665" s="7773"/>
      <c r="H665" s="320"/>
      <c r="I665" s="7773"/>
      <c r="J665" s="7647"/>
      <c r="K665" s="7758"/>
    </row>
    <row r="666" spans="1:11">
      <c r="A666" s="8246"/>
      <c r="B666" s="7774"/>
      <c r="C666" s="7684"/>
      <c r="D666" s="7650"/>
      <c r="E666" s="7651"/>
      <c r="F666" s="7652"/>
      <c r="G666" s="7652"/>
      <c r="H666" s="7653"/>
      <c r="I666" s="7652"/>
      <c r="J666" s="7664">
        <v>1650</v>
      </c>
      <c r="K666" s="7725">
        <f>K664+J666</f>
        <v>14124484</v>
      </c>
    </row>
    <row r="667" spans="1:11">
      <c r="A667" s="8246"/>
      <c r="B667" s="276"/>
      <c r="C667" s="7639" t="s">
        <v>869</v>
      </c>
      <c r="D667" s="7766" t="s">
        <v>1845</v>
      </c>
      <c r="E667" s="7695"/>
      <c r="F667" s="7772"/>
      <c r="G667" s="7772"/>
      <c r="H667" s="7671"/>
      <c r="I667" s="7772">
        <v>50477</v>
      </c>
      <c r="J667" s="7676"/>
      <c r="K667" s="7758">
        <f>K666-I667</f>
        <v>14074007</v>
      </c>
    </row>
    <row r="668" spans="1:11">
      <c r="A668" s="8246"/>
      <c r="B668" s="276"/>
      <c r="C668" s="7644" t="s">
        <v>1872</v>
      </c>
      <c r="D668" s="7767"/>
      <c r="E668" s="7786"/>
      <c r="F668" s="7773"/>
      <c r="G668" s="7773"/>
      <c r="H668" s="320"/>
      <c r="I668" s="7773"/>
      <c r="J668" s="7647"/>
      <c r="K668" s="7758"/>
    </row>
    <row r="669" spans="1:11">
      <c r="A669" s="8246"/>
      <c r="B669" s="7774"/>
      <c r="C669" s="7684"/>
      <c r="D669" s="7650"/>
      <c r="E669" s="7651"/>
      <c r="F669" s="7652"/>
      <c r="G669" s="7652"/>
      <c r="H669" s="7653"/>
      <c r="I669" s="7652"/>
      <c r="J669" s="7664">
        <v>1650</v>
      </c>
      <c r="K669" s="7725">
        <f>K667+J669</f>
        <v>14075657</v>
      </c>
    </row>
    <row r="670" spans="1:11">
      <c r="A670" s="7638"/>
      <c r="B670" s="276" t="s">
        <v>2614</v>
      </c>
      <c r="C670" s="278" t="s">
        <v>815</v>
      </c>
      <c r="D670" s="7766" t="s">
        <v>848</v>
      </c>
      <c r="E670" s="7768" t="s">
        <v>52</v>
      </c>
      <c r="F670" s="7761"/>
      <c r="G670" s="7761">
        <v>511007</v>
      </c>
      <c r="H670" s="7671"/>
      <c r="I670" s="7772"/>
      <c r="J670" s="7676"/>
      <c r="K670" s="7758">
        <f>K669-G670</f>
        <v>13564650</v>
      </c>
    </row>
    <row r="671" spans="1:11">
      <c r="A671" s="7638"/>
      <c r="B671" s="276"/>
      <c r="C671" s="267" t="s">
        <v>847</v>
      </c>
      <c r="D671" s="7767" t="s">
        <v>51</v>
      </c>
      <c r="E671" s="7769"/>
      <c r="F671" s="7762"/>
      <c r="G671" s="7762"/>
      <c r="H671" s="320"/>
      <c r="I671" s="7773"/>
      <c r="J671" s="7647"/>
      <c r="K671" s="7758"/>
    </row>
    <row r="672" spans="1:11">
      <c r="A672" s="7705"/>
      <c r="B672" s="7774"/>
      <c r="C672" s="7684"/>
      <c r="D672" s="7763"/>
      <c r="E672" s="7651"/>
      <c r="F672" s="7663"/>
      <c r="G672" s="7663"/>
      <c r="H672" s="7663"/>
      <c r="I672" s="7663"/>
      <c r="J672" s="7664">
        <v>2200</v>
      </c>
      <c r="K672" s="7725">
        <f>K670+J672</f>
        <v>13566850</v>
      </c>
    </row>
    <row r="673" spans="1:11">
      <c r="A673" s="8246"/>
      <c r="B673" s="276"/>
      <c r="C673" s="7639" t="s">
        <v>781</v>
      </c>
      <c r="D673" s="292" t="s">
        <v>2445</v>
      </c>
      <c r="E673" s="7768"/>
      <c r="F673" s="9562"/>
      <c r="G673" s="9562"/>
      <c r="H673" s="9562"/>
      <c r="I673" s="9562">
        <v>15140</v>
      </c>
      <c r="J673" s="7679"/>
      <c r="K673" s="7758">
        <f>K672-I673</f>
        <v>13551710</v>
      </c>
    </row>
    <row r="674" spans="1:11">
      <c r="A674" s="8246"/>
      <c r="B674" s="276"/>
      <c r="C674" s="7644" t="s">
        <v>2443</v>
      </c>
      <c r="D674" s="293"/>
      <c r="E674" s="7769"/>
      <c r="F674" s="9563"/>
      <c r="G674" s="9563"/>
      <c r="H674" s="9563"/>
      <c r="I674" s="9563"/>
      <c r="J674" s="7682"/>
      <c r="K674" s="7758"/>
    </row>
    <row r="675" spans="1:11">
      <c r="A675" s="8246"/>
      <c r="B675" s="7774"/>
      <c r="C675" s="7684"/>
      <c r="D675" s="7650"/>
      <c r="E675" s="7651"/>
      <c r="F675" s="7652"/>
      <c r="G675" s="7652"/>
      <c r="H675" s="7653"/>
      <c r="I675" s="7652"/>
      <c r="J675" s="7670">
        <v>1500</v>
      </c>
      <c r="K675" s="7725">
        <f>K673+J675</f>
        <v>13553210</v>
      </c>
    </row>
    <row r="676" spans="1:11">
      <c r="A676" s="8246"/>
      <c r="B676" s="276"/>
      <c r="C676" s="7639" t="s">
        <v>781</v>
      </c>
      <c r="D676" s="292" t="s">
        <v>2445</v>
      </c>
      <c r="E676" s="7768"/>
      <c r="F676" s="9562"/>
      <c r="G676" s="9562"/>
      <c r="H676" s="9562"/>
      <c r="I676" s="9562">
        <v>32940</v>
      </c>
      <c r="J676" s="7679"/>
      <c r="K676" s="7758">
        <f>K675-I676</f>
        <v>13520270</v>
      </c>
    </row>
    <row r="677" spans="1:11">
      <c r="A677" s="8246"/>
      <c r="B677" s="276"/>
      <c r="C677" s="7644" t="s">
        <v>2444</v>
      </c>
      <c r="D677" s="293"/>
      <c r="E677" s="7769"/>
      <c r="F677" s="9563"/>
      <c r="G677" s="9563"/>
      <c r="H677" s="9563"/>
      <c r="I677" s="9563"/>
      <c r="J677" s="7682"/>
      <c r="K677" s="7758"/>
    </row>
    <row r="678" spans="1:11">
      <c r="A678" s="8246"/>
      <c r="B678" s="7774"/>
      <c r="C678" s="7684"/>
      <c r="D678" s="7650"/>
      <c r="E678" s="7651"/>
      <c r="F678" s="7652"/>
      <c r="G678" s="7652"/>
      <c r="H678" s="7653"/>
      <c r="I678" s="7652"/>
      <c r="J678" s="7670">
        <v>1500</v>
      </c>
      <c r="K678" s="7725">
        <f>K676+J678</f>
        <v>13521770</v>
      </c>
    </row>
    <row r="679" spans="1:11">
      <c r="A679" s="8246"/>
      <c r="B679" s="276"/>
      <c r="C679" s="7764" t="s">
        <v>1278</v>
      </c>
      <c r="D679" s="7766" t="s">
        <v>1334</v>
      </c>
      <c r="E679" s="7768" t="s">
        <v>1348</v>
      </c>
      <c r="F679" s="7668"/>
      <c r="G679" s="7772">
        <v>305000</v>
      </c>
      <c r="H679" s="7668"/>
      <c r="I679" s="7772"/>
      <c r="J679" s="7671"/>
      <c r="K679" s="7758">
        <f>K678-G679</f>
        <v>13216770</v>
      </c>
    </row>
    <row r="680" spans="1:11">
      <c r="A680" s="8246"/>
      <c r="B680" s="276"/>
      <c r="C680" s="7765" t="s">
        <v>1333</v>
      </c>
      <c r="D680" s="7767" t="s">
        <v>918</v>
      </c>
      <c r="E680" s="7769"/>
      <c r="F680" s="7671"/>
      <c r="G680" s="7773"/>
      <c r="H680" s="7671"/>
      <c r="I680" s="7773"/>
      <c r="J680" s="7671"/>
      <c r="K680" s="7758"/>
    </row>
    <row r="681" spans="1:11">
      <c r="A681" s="8246"/>
      <c r="B681" s="7774"/>
      <c r="C681" s="7649"/>
      <c r="D681" s="7650"/>
      <c r="E681" s="7651"/>
      <c r="F681" s="7663"/>
      <c r="G681" s="7663"/>
      <c r="H681" s="7663"/>
      <c r="I681" s="7663"/>
      <c r="J681" s="7664">
        <v>4400</v>
      </c>
      <c r="K681" s="7725">
        <f>K679+J681</f>
        <v>13221170</v>
      </c>
    </row>
    <row r="682" spans="1:11">
      <c r="A682" s="8246"/>
      <c r="B682" s="276" t="s">
        <v>2615</v>
      </c>
      <c r="C682" s="7667" t="s">
        <v>952</v>
      </c>
      <c r="D682" s="7766"/>
      <c r="E682" s="7730"/>
      <c r="F682" s="7772"/>
      <c r="G682" s="7772"/>
      <c r="H682" s="7772"/>
      <c r="I682" s="7772">
        <v>52500</v>
      </c>
      <c r="J682" s="7679"/>
      <c r="K682" s="7758">
        <f>K681-I682</f>
        <v>13168670</v>
      </c>
    </row>
    <row r="683" spans="1:11">
      <c r="A683" s="8246"/>
      <c r="B683" s="276"/>
      <c r="C683" s="267" t="s">
        <v>2587</v>
      </c>
      <c r="D683" s="7767"/>
      <c r="E683" s="7732"/>
      <c r="F683" s="7773"/>
      <c r="G683" s="7773"/>
      <c r="H683" s="7773"/>
      <c r="I683" s="7773"/>
      <c r="J683" s="7682"/>
      <c r="K683" s="7758"/>
    </row>
    <row r="684" spans="1:11">
      <c r="A684" s="8246"/>
      <c r="B684" s="7774"/>
      <c r="C684" s="7649"/>
      <c r="D684" s="7650"/>
      <c r="E684" s="7651"/>
      <c r="F684" s="7652"/>
      <c r="G684" s="7652"/>
      <c r="H684" s="7653"/>
      <c r="I684" s="7652"/>
      <c r="J684" s="7670">
        <v>2200</v>
      </c>
      <c r="K684" s="7725">
        <f>K682+J684</f>
        <v>13170870</v>
      </c>
    </row>
    <row r="685" spans="1:11">
      <c r="A685" s="8246"/>
      <c r="B685" s="276"/>
      <c r="C685" s="7667" t="s">
        <v>1109</v>
      </c>
      <c r="D685" s="7766" t="s">
        <v>1831</v>
      </c>
      <c r="E685" s="7730" t="s">
        <v>717</v>
      </c>
      <c r="F685" s="7772"/>
      <c r="G685" s="7772">
        <v>502500</v>
      </c>
      <c r="H685" s="7772"/>
      <c r="I685" s="7772"/>
      <c r="J685" s="7679"/>
      <c r="K685" s="7758">
        <f>K684-G685</f>
        <v>12668370</v>
      </c>
    </row>
    <row r="686" spans="1:11">
      <c r="A686" s="8246"/>
      <c r="B686" s="276"/>
      <c r="C686" s="267" t="s">
        <v>1179</v>
      </c>
      <c r="D686" s="7767" t="s">
        <v>250</v>
      </c>
      <c r="E686" s="7732"/>
      <c r="F686" s="7773"/>
      <c r="G686" s="7773"/>
      <c r="H686" s="7773"/>
      <c r="I686" s="7773"/>
      <c r="J686" s="7682"/>
      <c r="K686" s="7758"/>
    </row>
    <row r="687" spans="1:11">
      <c r="A687" s="8246"/>
      <c r="B687" s="7774"/>
      <c r="C687" s="7649"/>
      <c r="D687" s="7650"/>
      <c r="E687" s="7651"/>
      <c r="F687" s="7652"/>
      <c r="G687" s="7652"/>
      <c r="H687" s="7653"/>
      <c r="I687" s="7652"/>
      <c r="J687" s="7670">
        <v>2200</v>
      </c>
      <c r="K687" s="7725">
        <f>K685+J687</f>
        <v>12670570</v>
      </c>
    </row>
    <row r="688" spans="1:11">
      <c r="A688" s="8246"/>
      <c r="B688" s="276" t="s">
        <v>2616</v>
      </c>
      <c r="C688" s="7639" t="s">
        <v>1710</v>
      </c>
      <c r="D688" s="7766"/>
      <c r="E688" s="7695"/>
      <c r="F688" s="7772"/>
      <c r="G688" s="7781"/>
      <c r="H688" s="7772"/>
      <c r="I688" s="7772">
        <v>111780</v>
      </c>
      <c r="J688" s="7679"/>
      <c r="K688" s="7758">
        <f>K687-I688</f>
        <v>12558790</v>
      </c>
    </row>
    <row r="689" spans="1:11">
      <c r="A689" s="8246"/>
      <c r="B689" s="276"/>
      <c r="C689" s="7644" t="s">
        <v>2486</v>
      </c>
      <c r="D689" s="7767"/>
      <c r="E689" s="7786"/>
      <c r="F689" s="7773"/>
      <c r="G689" s="7782"/>
      <c r="H689" s="7773"/>
      <c r="I689" s="7773"/>
      <c r="J689" s="7682"/>
      <c r="K689" s="7758"/>
    </row>
    <row r="690" spans="1:11">
      <c r="A690" s="8246"/>
      <c r="B690" s="7774"/>
      <c r="C690" s="7684"/>
      <c r="D690" s="7650"/>
      <c r="E690" s="7651"/>
      <c r="F690" s="7652"/>
      <c r="G690" s="7652"/>
      <c r="H690" s="7653"/>
      <c r="I690" s="7652"/>
      <c r="J690" s="7670">
        <v>1500</v>
      </c>
      <c r="K690" s="7725">
        <f>K688+J690</f>
        <v>12560290</v>
      </c>
    </row>
    <row r="691" spans="1:11">
      <c r="A691" s="8246"/>
      <c r="B691" s="276"/>
      <c r="C691" s="7678" t="s">
        <v>1109</v>
      </c>
      <c r="D691" s="7766" t="s">
        <v>1584</v>
      </c>
      <c r="E691" s="7655" t="s">
        <v>56</v>
      </c>
      <c r="F691" s="7772"/>
      <c r="G691" s="7772">
        <v>502500</v>
      </c>
      <c r="H691" s="7772"/>
      <c r="I691" s="7772"/>
      <c r="J691" s="7679"/>
      <c r="K691" s="7758">
        <f>K690-G691</f>
        <v>12057790</v>
      </c>
    </row>
    <row r="692" spans="1:11">
      <c r="A692" s="8246"/>
      <c r="B692" s="276"/>
      <c r="C692" s="7644" t="s">
        <v>1583</v>
      </c>
      <c r="D692" s="7767" t="s">
        <v>1384</v>
      </c>
      <c r="E692" s="7786"/>
      <c r="F692" s="7773"/>
      <c r="G692" s="7773"/>
      <c r="H692" s="7773"/>
      <c r="I692" s="7773"/>
      <c r="J692" s="7682"/>
      <c r="K692" s="7758"/>
    </row>
    <row r="693" spans="1:11">
      <c r="A693" s="8246"/>
      <c r="B693" s="7774"/>
      <c r="C693" s="7684"/>
      <c r="D693" s="7650"/>
      <c r="E693" s="7651"/>
      <c r="F693" s="7677"/>
      <c r="G693" s="7677"/>
      <c r="H693" s="7663"/>
      <c r="I693" s="7677"/>
      <c r="J693" s="7664">
        <v>2200</v>
      </c>
      <c r="K693" s="7725">
        <f>K691+J693</f>
        <v>12059990</v>
      </c>
    </row>
    <row r="694" spans="1:11">
      <c r="A694" s="8246"/>
      <c r="B694" s="276"/>
      <c r="C694" s="7639" t="s">
        <v>781</v>
      </c>
      <c r="D694" s="292" t="s">
        <v>1859</v>
      </c>
      <c r="E694" s="7768"/>
      <c r="F694" s="9562"/>
      <c r="G694" s="9562"/>
      <c r="H694" s="9562"/>
      <c r="I694" s="9562">
        <v>66640</v>
      </c>
      <c r="J694" s="7679"/>
      <c r="K694" s="7758">
        <f>K693-I694</f>
        <v>11993350</v>
      </c>
    </row>
    <row r="695" spans="1:11">
      <c r="A695" s="8246"/>
      <c r="B695" s="276"/>
      <c r="C695" s="7644" t="s">
        <v>1208</v>
      </c>
      <c r="D695" s="293" t="s">
        <v>814</v>
      </c>
      <c r="E695" s="7769"/>
      <c r="F695" s="9563"/>
      <c r="G695" s="9563"/>
      <c r="H695" s="9563"/>
      <c r="I695" s="9563"/>
      <c r="J695" s="7682"/>
      <c r="K695" s="7758"/>
    </row>
    <row r="696" spans="1:11">
      <c r="A696" s="8246"/>
      <c r="B696" s="7774"/>
      <c r="C696" s="7684"/>
      <c r="D696" s="7650"/>
      <c r="E696" s="7651"/>
      <c r="F696" s="7652"/>
      <c r="G696" s="7652"/>
      <c r="H696" s="7653"/>
      <c r="I696" s="7652"/>
      <c r="J696" s="7670">
        <v>1500</v>
      </c>
      <c r="K696" s="7725">
        <f>K694+J696</f>
        <v>11994850</v>
      </c>
    </row>
    <row r="697" spans="1:11">
      <c r="A697" s="8246"/>
      <c r="B697" s="276" t="s">
        <v>2617</v>
      </c>
      <c r="C697" s="7678" t="s">
        <v>864</v>
      </c>
      <c r="D697" s="7766" t="s">
        <v>1121</v>
      </c>
      <c r="E697" s="7730" t="s">
        <v>43</v>
      </c>
      <c r="F697" s="7772"/>
      <c r="G697" s="7772">
        <v>102500</v>
      </c>
      <c r="H697" s="7671"/>
      <c r="I697" s="7772"/>
      <c r="J697" s="7676"/>
      <c r="K697" s="7758">
        <f>K696-G697</f>
        <v>11892350</v>
      </c>
    </row>
    <row r="698" spans="1:11">
      <c r="A698" s="8246"/>
      <c r="B698" s="276"/>
      <c r="C698" s="7644" t="s">
        <v>2265</v>
      </c>
      <c r="D698" s="7767" t="s">
        <v>1878</v>
      </c>
      <c r="E698" s="7732"/>
      <c r="F698" s="7773"/>
      <c r="G698" s="7773"/>
      <c r="H698" s="320"/>
      <c r="I698" s="7773"/>
      <c r="J698" s="7676"/>
      <c r="K698" s="7758"/>
    </row>
    <row r="699" spans="1:11">
      <c r="A699" s="8246"/>
      <c r="B699" s="7774"/>
      <c r="C699" s="7684"/>
      <c r="D699" s="7650"/>
      <c r="E699" s="7651"/>
      <c r="F699" s="7652"/>
      <c r="G699" s="7652"/>
      <c r="H699" s="7653"/>
      <c r="I699" s="7652"/>
      <c r="J699" s="7664">
        <v>2200</v>
      </c>
      <c r="K699" s="7725">
        <f>K697+J699</f>
        <v>11894550</v>
      </c>
    </row>
    <row r="700" spans="1:11">
      <c r="A700" s="8232" t="s">
        <v>2734</v>
      </c>
      <c r="B700" s="276"/>
      <c r="C700" s="7667" t="s">
        <v>796</v>
      </c>
      <c r="D700" s="7766" t="s">
        <v>614</v>
      </c>
      <c r="E700" s="7768" t="s">
        <v>414</v>
      </c>
      <c r="F700" s="279"/>
      <c r="G700" s="7772">
        <v>113400</v>
      </c>
      <c r="H700" s="7772"/>
      <c r="I700" s="7772"/>
      <c r="J700" s="7642"/>
      <c r="K700" s="7758">
        <f>K699-G700</f>
        <v>11781150</v>
      </c>
    </row>
    <row r="701" spans="1:11">
      <c r="A701" s="8232" t="s">
        <v>2734</v>
      </c>
      <c r="B701" s="276"/>
      <c r="C701" s="7644" t="s">
        <v>2618</v>
      </c>
      <c r="D701" s="7767" t="s">
        <v>698</v>
      </c>
      <c r="E701" s="7769"/>
      <c r="F701" s="7773"/>
      <c r="G701" s="7773"/>
      <c r="H701" s="7773"/>
      <c r="I701" s="7773"/>
      <c r="J701" s="7647"/>
      <c r="K701" s="7758"/>
    </row>
    <row r="702" spans="1:11">
      <c r="A702" s="8232" t="s">
        <v>2734</v>
      </c>
      <c r="B702" s="7774"/>
      <c r="C702" s="7684"/>
      <c r="D702" s="7650"/>
      <c r="E702" s="7669"/>
      <c r="F702" s="7652"/>
      <c r="G702" s="7652"/>
      <c r="H702" s="7653"/>
      <c r="I702" s="7652"/>
      <c r="J702" s="7664">
        <v>750</v>
      </c>
      <c r="K702" s="7725">
        <f>K700+J702</f>
        <v>11781900</v>
      </c>
    </row>
    <row r="703" spans="1:11">
      <c r="A703" s="8246"/>
      <c r="B703" s="7768" t="s">
        <v>2619</v>
      </c>
      <c r="C703" s="7639" t="s">
        <v>815</v>
      </c>
      <c r="D703" s="7766" t="s">
        <v>2621</v>
      </c>
      <c r="E703" s="7655"/>
      <c r="F703" s="7772"/>
      <c r="G703" s="7772"/>
      <c r="H703" s="7772"/>
      <c r="I703" s="7772">
        <v>334400</v>
      </c>
      <c r="J703" s="7679"/>
      <c r="K703" s="7760">
        <f>K702-I703</f>
        <v>11447500</v>
      </c>
    </row>
    <row r="704" spans="1:11">
      <c r="A704" s="8246"/>
      <c r="B704" s="276"/>
      <c r="C704" s="7667" t="s">
        <v>2620</v>
      </c>
      <c r="D704" s="275"/>
      <c r="E704" s="7655"/>
      <c r="F704" s="7773"/>
      <c r="G704" s="7773"/>
      <c r="H704" s="7773"/>
      <c r="I704" s="7773"/>
      <c r="J704" s="7682"/>
      <c r="K704" s="7758"/>
    </row>
    <row r="705" spans="1:11">
      <c r="A705" s="8246"/>
      <c r="B705" s="7774"/>
      <c r="C705" s="7649"/>
      <c r="D705" s="7650"/>
      <c r="E705" s="7651"/>
      <c r="F705" s="7652"/>
      <c r="G705" s="7652"/>
      <c r="H705" s="7653"/>
      <c r="I705" s="7652"/>
      <c r="J705" s="7670">
        <v>2200</v>
      </c>
      <c r="K705" s="7725">
        <f>K703+J705</f>
        <v>11449700</v>
      </c>
    </row>
    <row r="706" spans="1:11">
      <c r="A706" s="8246"/>
      <c r="B706" s="7768"/>
      <c r="C706" s="7639" t="s">
        <v>1109</v>
      </c>
      <c r="D706" s="7766" t="s">
        <v>278</v>
      </c>
      <c r="E706" s="7655" t="s">
        <v>279</v>
      </c>
      <c r="F706" s="7772"/>
      <c r="G706" s="7772">
        <v>502500</v>
      </c>
      <c r="H706" s="7772"/>
      <c r="I706" s="7772"/>
      <c r="J706" s="7679"/>
      <c r="K706" s="7760">
        <f>K705-G706</f>
        <v>10947200</v>
      </c>
    </row>
    <row r="707" spans="1:11">
      <c r="A707" s="8246"/>
      <c r="B707" s="276"/>
      <c r="C707" s="7667" t="s">
        <v>1527</v>
      </c>
      <c r="D707" s="275" t="s">
        <v>38</v>
      </c>
      <c r="E707" s="7655"/>
      <c r="F707" s="7773"/>
      <c r="G707" s="7773"/>
      <c r="H707" s="7773"/>
      <c r="I707" s="7773"/>
      <c r="J707" s="7682"/>
      <c r="K707" s="7758"/>
    </row>
    <row r="708" spans="1:11">
      <c r="A708" s="8246"/>
      <c r="B708" s="7774"/>
      <c r="C708" s="7684"/>
      <c r="D708" s="7650"/>
      <c r="E708" s="7651"/>
      <c r="F708" s="7652"/>
      <c r="G708" s="7677"/>
      <c r="H708" s="7663"/>
      <c r="I708" s="7677"/>
      <c r="J708" s="7664">
        <v>2200</v>
      </c>
      <c r="K708" s="7725">
        <f>K706+J708</f>
        <v>10949400</v>
      </c>
    </row>
    <row r="709" spans="1:11">
      <c r="A709" s="8232" t="s">
        <v>2734</v>
      </c>
      <c r="B709" s="7768"/>
      <c r="C709" s="274" t="s">
        <v>869</v>
      </c>
      <c r="D709" s="275" t="s">
        <v>2461</v>
      </c>
      <c r="E709" s="276" t="s">
        <v>2491</v>
      </c>
      <c r="F709" s="7772"/>
      <c r="G709" s="7781">
        <v>48117</v>
      </c>
      <c r="H709" s="7668"/>
      <c r="I709" s="7772"/>
      <c r="J709" s="7676"/>
      <c r="K709" s="7760">
        <f>K708-G709</f>
        <v>10901283</v>
      </c>
    </row>
    <row r="710" spans="1:11">
      <c r="A710" s="8232" t="s">
        <v>2734</v>
      </c>
      <c r="B710" s="276"/>
      <c r="C710" s="267" t="s">
        <v>2592</v>
      </c>
      <c r="D710" s="7767" t="s">
        <v>1819</v>
      </c>
      <c r="E710" s="7769"/>
      <c r="F710" s="7782"/>
      <c r="G710" s="7782"/>
      <c r="H710" s="320"/>
      <c r="I710" s="7773"/>
      <c r="J710" s="7647"/>
      <c r="K710" s="7758"/>
    </row>
    <row r="711" spans="1:11">
      <c r="A711" s="8232" t="s">
        <v>2734</v>
      </c>
      <c r="B711" s="7774"/>
      <c r="C711" s="7684"/>
      <c r="D711" s="7650"/>
      <c r="E711" s="7669"/>
      <c r="F711" s="7653"/>
      <c r="G711" s="7653"/>
      <c r="H711" s="7653"/>
      <c r="I711" s="7653"/>
      <c r="J711" s="7670">
        <v>1650</v>
      </c>
      <c r="K711" s="7725">
        <f>K709+J711</f>
        <v>10902933</v>
      </c>
    </row>
    <row r="712" spans="1:11">
      <c r="A712" s="8246"/>
      <c r="B712" s="7768"/>
      <c r="C712" s="7707" t="s">
        <v>1109</v>
      </c>
      <c r="D712" s="7718" t="s">
        <v>1580</v>
      </c>
      <c r="E712" s="7687" t="s">
        <v>1600</v>
      </c>
      <c r="F712" s="7772"/>
      <c r="G712" s="7772">
        <v>502500</v>
      </c>
      <c r="H712" s="7772"/>
      <c r="I712" s="7772"/>
      <c r="J712" s="7679"/>
      <c r="K712" s="7760">
        <f>K711-G712</f>
        <v>10400433</v>
      </c>
    </row>
    <row r="713" spans="1:11">
      <c r="A713" s="8246"/>
      <c r="B713" s="276"/>
      <c r="C713" s="7708" t="s">
        <v>1579</v>
      </c>
      <c r="D713" s="7719" t="s">
        <v>38</v>
      </c>
      <c r="E713" s="7720"/>
      <c r="F713" s="7773"/>
      <c r="G713" s="7773"/>
      <c r="H713" s="7773"/>
      <c r="I713" s="7773"/>
      <c r="J713" s="7682"/>
      <c r="K713" s="7758"/>
    </row>
    <row r="714" spans="1:11">
      <c r="A714" s="8246"/>
      <c r="B714" s="7774"/>
      <c r="C714" s="7684"/>
      <c r="D714" s="7650"/>
      <c r="E714" s="7669"/>
      <c r="F714" s="7653"/>
      <c r="G714" s="7677"/>
      <c r="H714" s="7663"/>
      <c r="I714" s="7677"/>
      <c r="J714" s="7664">
        <v>2200</v>
      </c>
      <c r="K714" s="7725">
        <f>K712+J714</f>
        <v>10402633</v>
      </c>
    </row>
    <row r="715" spans="1:11">
      <c r="A715" s="8246"/>
      <c r="B715" s="7768"/>
      <c r="C715" s="7639" t="s">
        <v>1109</v>
      </c>
      <c r="D715" s="7766" t="s">
        <v>1049</v>
      </c>
      <c r="E715" s="7768" t="s">
        <v>126</v>
      </c>
      <c r="F715" s="7772"/>
      <c r="G715" s="7772">
        <v>502500</v>
      </c>
      <c r="H715" s="7772"/>
      <c r="I715" s="7772"/>
      <c r="J715" s="7679"/>
      <c r="K715" s="7760">
        <f>K714-G715</f>
        <v>9900133</v>
      </c>
    </row>
    <row r="716" spans="1:11">
      <c r="A716" s="8246"/>
      <c r="B716" s="276"/>
      <c r="C716" s="7644" t="s">
        <v>1048</v>
      </c>
      <c r="D716" s="7767" t="s">
        <v>956</v>
      </c>
      <c r="E716" s="7769"/>
      <c r="F716" s="7773"/>
      <c r="G716" s="7773"/>
      <c r="H716" s="7773"/>
      <c r="I716" s="7773"/>
      <c r="J716" s="7682"/>
      <c r="K716" s="7758"/>
    </row>
    <row r="717" spans="1:11">
      <c r="A717" s="8246"/>
      <c r="B717" s="7774"/>
      <c r="C717" s="7684"/>
      <c r="D717" s="7650"/>
      <c r="E717" s="7669"/>
      <c r="F717" s="7653"/>
      <c r="G717" s="7677"/>
      <c r="H717" s="7663"/>
      <c r="I717" s="7677"/>
      <c r="J717" s="7664">
        <v>2200</v>
      </c>
      <c r="K717" s="7725">
        <f>K715+J717</f>
        <v>9902333</v>
      </c>
    </row>
    <row r="718" spans="1:11">
      <c r="A718" s="8246"/>
      <c r="B718" s="7768"/>
      <c r="C718" s="278" t="s">
        <v>2037</v>
      </c>
      <c r="D718" s="7766" t="s">
        <v>1532</v>
      </c>
      <c r="E718" s="7785" t="s">
        <v>1233</v>
      </c>
      <c r="F718" s="7772"/>
      <c r="G718" s="7772">
        <v>807500</v>
      </c>
      <c r="H718" s="7772"/>
      <c r="I718" s="7772"/>
      <c r="J718" s="7679"/>
      <c r="K718" s="7760">
        <f>K717-G718</f>
        <v>9094833</v>
      </c>
    </row>
    <row r="719" spans="1:11">
      <c r="A719" s="8246"/>
      <c r="B719" s="276"/>
      <c r="C719" s="267" t="s">
        <v>1172</v>
      </c>
      <c r="D719" s="7767" t="s">
        <v>1570</v>
      </c>
      <c r="E719" s="7786"/>
      <c r="F719" s="7773"/>
      <c r="G719" s="7773"/>
      <c r="H719" s="7773"/>
      <c r="I719" s="7773"/>
      <c r="J719" s="7682"/>
      <c r="K719" s="7758"/>
    </row>
    <row r="720" spans="1:11">
      <c r="A720" s="8246"/>
      <c r="B720" s="7774"/>
      <c r="C720" s="7684"/>
      <c r="D720" s="7650"/>
      <c r="E720" s="7651"/>
      <c r="F720" s="7712"/>
      <c r="G720" s="7677"/>
      <c r="H720" s="7663"/>
      <c r="I720" s="7677"/>
      <c r="J720" s="7664">
        <v>6600</v>
      </c>
      <c r="K720" s="7725">
        <f>K718+J720</f>
        <v>9101433</v>
      </c>
    </row>
    <row r="721" spans="1:11">
      <c r="A721" s="7704"/>
      <c r="B721" s="7768" t="s">
        <v>2622</v>
      </c>
      <c r="C721" s="7667" t="s">
        <v>2624</v>
      </c>
      <c r="D721" s="7766" t="s">
        <v>848</v>
      </c>
      <c r="E721" s="7768" t="s">
        <v>52</v>
      </c>
      <c r="F721" s="7772"/>
      <c r="G721" s="7781">
        <v>124917</v>
      </c>
      <c r="H721" s="7668"/>
      <c r="I721" s="7772"/>
      <c r="J721" s="7676"/>
      <c r="K721" s="7760">
        <f>K720-G721</f>
        <v>8976516</v>
      </c>
    </row>
    <row r="722" spans="1:11">
      <c r="A722" s="7638"/>
      <c r="B722" s="276"/>
      <c r="C722" s="267" t="s">
        <v>2623</v>
      </c>
      <c r="D722" s="7767" t="s">
        <v>1302</v>
      </c>
      <c r="E722" s="7769"/>
      <c r="F722" s="7773"/>
      <c r="G722" s="7782"/>
      <c r="H722" s="320"/>
      <c r="I722" s="7773"/>
      <c r="J722" s="7647"/>
      <c r="K722" s="7758"/>
    </row>
    <row r="723" spans="1:11">
      <c r="A723" s="317"/>
      <c r="B723" s="7774"/>
      <c r="C723" s="7684"/>
      <c r="D723" s="7650"/>
      <c r="E723" s="7669"/>
      <c r="F723" s="7653"/>
      <c r="G723" s="7653"/>
      <c r="H723" s="7653"/>
      <c r="I723" s="7653"/>
      <c r="J723" s="7670">
        <v>1000</v>
      </c>
      <c r="K723" s="7725">
        <f>K721+J723</f>
        <v>8977516</v>
      </c>
    </row>
    <row r="724" spans="1:11">
      <c r="A724" s="7704"/>
      <c r="B724" s="7768"/>
      <c r="C724" s="7667" t="s">
        <v>1109</v>
      </c>
      <c r="D724" s="7766" t="s">
        <v>1831</v>
      </c>
      <c r="E724" s="7730" t="s">
        <v>717</v>
      </c>
      <c r="F724" s="7772"/>
      <c r="G724" s="7772">
        <v>502500</v>
      </c>
      <c r="H724" s="7772"/>
      <c r="I724" s="7772"/>
      <c r="J724" s="7679"/>
      <c r="K724" s="7760">
        <f>K723-G724</f>
        <v>8475016</v>
      </c>
    </row>
    <row r="725" spans="1:11">
      <c r="A725" s="7638"/>
      <c r="B725" s="276"/>
      <c r="C725" s="267" t="s">
        <v>2254</v>
      </c>
      <c r="D725" s="7767" t="s">
        <v>250</v>
      </c>
      <c r="E725" s="7732"/>
      <c r="F725" s="7773"/>
      <c r="G725" s="7773"/>
      <c r="H725" s="7773"/>
      <c r="I725" s="7773"/>
      <c r="J725" s="7682"/>
      <c r="K725" s="7758"/>
    </row>
    <row r="726" spans="1:11">
      <c r="A726" s="317"/>
      <c r="B726" s="7774"/>
      <c r="C726" s="7684"/>
      <c r="D726" s="7650"/>
      <c r="E726" s="7669"/>
      <c r="F726" s="7653"/>
      <c r="G726" s="7677"/>
      <c r="H726" s="7663"/>
      <c r="I726" s="7677"/>
      <c r="J726" s="7664">
        <v>2200</v>
      </c>
      <c r="K726" s="7725">
        <f>K724+J726</f>
        <v>8477216</v>
      </c>
    </row>
    <row r="727" spans="1:11" ht="18" customHeight="1">
      <c r="A727" s="8246"/>
      <c r="B727" s="7768" t="s">
        <v>2626</v>
      </c>
      <c r="C727" s="7639" t="s">
        <v>952</v>
      </c>
      <c r="D727" s="7791" t="s">
        <v>983</v>
      </c>
      <c r="E727" s="7795" t="s">
        <v>262</v>
      </c>
      <c r="F727" s="7793"/>
      <c r="G727" s="7797">
        <v>52500</v>
      </c>
      <c r="H727" s="7668"/>
      <c r="I727" s="7793"/>
      <c r="J727" s="7676"/>
      <c r="K727" s="7760">
        <f>K726-G727</f>
        <v>8424716</v>
      </c>
    </row>
    <row r="728" spans="1:11" ht="18" customHeight="1">
      <c r="A728" s="8246"/>
      <c r="B728" s="276"/>
      <c r="C728" s="7644" t="s">
        <v>1581</v>
      </c>
      <c r="D728" s="7792" t="s">
        <v>38</v>
      </c>
      <c r="E728" s="7796"/>
      <c r="F728" s="7794"/>
      <c r="G728" s="7798"/>
      <c r="H728" s="320"/>
      <c r="I728" s="7794"/>
      <c r="J728" s="7647"/>
      <c r="K728" s="7758"/>
    </row>
    <row r="729" spans="1:11" ht="18" customHeight="1">
      <c r="A729" s="8246"/>
      <c r="B729" s="7774"/>
      <c r="C729" s="7684"/>
      <c r="D729" s="7650"/>
      <c r="E729" s="7669"/>
      <c r="F729" s="7653"/>
      <c r="G729" s="7653"/>
      <c r="H729" s="7653"/>
      <c r="I729" s="7653"/>
      <c r="J729" s="7670">
        <v>2200</v>
      </c>
      <c r="K729" s="7725">
        <f>K727+J729</f>
        <v>8426916</v>
      </c>
    </row>
    <row r="730" spans="1:11" ht="18" customHeight="1">
      <c r="A730" s="8246"/>
      <c r="B730" s="7768"/>
      <c r="C730" s="7639" t="s">
        <v>1710</v>
      </c>
      <c r="D730" s="7791" t="s">
        <v>457</v>
      </c>
      <c r="E730" s="7695" t="s">
        <v>459</v>
      </c>
      <c r="F730" s="7793"/>
      <c r="G730" s="7797"/>
      <c r="H730" s="7793"/>
      <c r="I730" s="7793">
        <v>15390</v>
      </c>
      <c r="J730" s="7679"/>
      <c r="K730" s="7760">
        <f>K729-I730</f>
        <v>8411526</v>
      </c>
    </row>
    <row r="731" spans="1:11" ht="18" customHeight="1">
      <c r="A731" s="8246"/>
      <c r="B731" s="276"/>
      <c r="C731" s="7644" t="s">
        <v>1762</v>
      </c>
      <c r="D731" s="7792" t="s">
        <v>1893</v>
      </c>
      <c r="E731" s="7799"/>
      <c r="F731" s="7794"/>
      <c r="G731" s="7798"/>
      <c r="H731" s="7794"/>
      <c r="I731" s="7794"/>
      <c r="J731" s="7682"/>
      <c r="K731" s="7758"/>
    </row>
    <row r="732" spans="1:11" ht="18" customHeight="1">
      <c r="A732" s="8246"/>
      <c r="B732" s="7774"/>
      <c r="C732" s="7684"/>
      <c r="D732" s="7650"/>
      <c r="E732" s="7651"/>
      <c r="F732" s="7652"/>
      <c r="G732" s="7652"/>
      <c r="H732" s="7653"/>
      <c r="I732" s="7652"/>
      <c r="J732" s="7670">
        <v>1500</v>
      </c>
      <c r="K732" s="7725">
        <f>K730+J732</f>
        <v>8413026</v>
      </c>
    </row>
    <row r="733" spans="1:11" ht="18" customHeight="1">
      <c r="A733" s="8246"/>
      <c r="B733" s="7768" t="s">
        <v>2627</v>
      </c>
      <c r="C733" s="7639" t="s">
        <v>591</v>
      </c>
      <c r="D733" s="7801"/>
      <c r="E733" s="7805"/>
      <c r="F733" s="7806">
        <v>25000000</v>
      </c>
      <c r="G733" s="7806"/>
      <c r="H733" s="7671"/>
      <c r="I733" s="9562"/>
      <c r="J733" s="7676"/>
      <c r="K733" s="7760">
        <f>K732+F733</f>
        <v>33413026</v>
      </c>
    </row>
    <row r="734" spans="1:11" ht="18" customHeight="1">
      <c r="A734" s="8246"/>
      <c r="B734" s="276"/>
      <c r="C734" s="7644"/>
      <c r="D734" s="293"/>
      <c r="E734" s="7804"/>
      <c r="F734" s="7810"/>
      <c r="G734" s="7807"/>
      <c r="H734" s="320"/>
      <c r="I734" s="9563"/>
      <c r="J734" s="7647"/>
      <c r="K734" s="7758"/>
    </row>
    <row r="735" spans="1:11" ht="18" customHeight="1">
      <c r="A735" s="8246"/>
      <c r="B735" s="7774"/>
      <c r="C735" s="7684"/>
      <c r="D735" s="7650"/>
      <c r="E735" s="7651"/>
      <c r="F735" s="7652"/>
      <c r="G735" s="7652"/>
      <c r="H735" s="7653"/>
      <c r="I735" s="7652"/>
      <c r="J735" s="7670"/>
      <c r="K735" s="7725"/>
    </row>
    <row r="736" spans="1:11" ht="18" customHeight="1">
      <c r="A736" s="8246"/>
      <c r="B736" s="7803"/>
      <c r="C736" s="7678" t="s">
        <v>2551</v>
      </c>
      <c r="D736" s="275" t="s">
        <v>1745</v>
      </c>
      <c r="E736" s="7655" t="s">
        <v>1746</v>
      </c>
      <c r="F736" s="7806"/>
      <c r="G736" s="7806">
        <v>1002500</v>
      </c>
      <c r="H736" s="7671"/>
      <c r="I736" s="9562"/>
      <c r="J736" s="7676"/>
      <c r="K736" s="7760">
        <f>K733-G736</f>
        <v>32410526</v>
      </c>
    </row>
    <row r="737" spans="1:11" ht="18" customHeight="1">
      <c r="A737" s="8246"/>
      <c r="B737" s="276"/>
      <c r="C737" s="7681" t="s">
        <v>1501</v>
      </c>
      <c r="D737" s="7802" t="s">
        <v>38</v>
      </c>
      <c r="E737" s="7804"/>
      <c r="F737" s="7807"/>
      <c r="G737" s="7807"/>
      <c r="H737" s="320"/>
      <c r="I737" s="9563"/>
      <c r="J737" s="7647"/>
      <c r="K737" s="7758"/>
    </row>
    <row r="738" spans="1:11" ht="18" customHeight="1">
      <c r="A738" s="8246"/>
      <c r="B738" s="7808"/>
      <c r="C738" s="7684"/>
      <c r="D738" s="7650"/>
      <c r="E738" s="7651"/>
      <c r="F738" s="7652"/>
      <c r="G738" s="7652"/>
      <c r="H738" s="7653"/>
      <c r="I738" s="7652"/>
      <c r="J738" s="7670">
        <v>2200</v>
      </c>
      <c r="K738" s="7725">
        <f>K736+J738</f>
        <v>32412726</v>
      </c>
    </row>
    <row r="739" spans="1:11">
      <c r="A739" s="8246"/>
      <c r="B739" s="7803"/>
      <c r="C739" s="7639" t="s">
        <v>1109</v>
      </c>
      <c r="D739" s="7801" t="s">
        <v>1312</v>
      </c>
      <c r="E739" s="7803" t="s">
        <v>1326</v>
      </c>
      <c r="F739" s="7806"/>
      <c r="G739" s="7809">
        <v>502500</v>
      </c>
      <c r="H739" s="7668"/>
      <c r="I739" s="7806"/>
      <c r="J739" s="7676"/>
      <c r="K739" s="7760">
        <f>K738-G739</f>
        <v>31910226</v>
      </c>
    </row>
    <row r="740" spans="1:11">
      <c r="A740" s="8246"/>
      <c r="B740" s="276"/>
      <c r="C740" s="7644" t="s">
        <v>1311</v>
      </c>
      <c r="D740" s="7802" t="s">
        <v>1313</v>
      </c>
      <c r="E740" s="7804"/>
      <c r="F740" s="7807"/>
      <c r="G740" s="7810"/>
      <c r="H740" s="320"/>
      <c r="I740" s="7807"/>
      <c r="J740" s="7647"/>
      <c r="K740" s="7760"/>
    </row>
    <row r="741" spans="1:11">
      <c r="A741" s="8246"/>
      <c r="B741" s="7808"/>
      <c r="C741" s="7684"/>
      <c r="D741" s="7650"/>
      <c r="E741" s="7669"/>
      <c r="F741" s="7653"/>
      <c r="G741" s="7653"/>
      <c r="H741" s="7653"/>
      <c r="I741" s="7653"/>
      <c r="J741" s="7670">
        <v>2200</v>
      </c>
      <c r="K741" s="7760">
        <f>K739+J741</f>
        <v>31912426</v>
      </c>
    </row>
    <row r="742" spans="1:11">
      <c r="A742" s="8246"/>
      <c r="B742" s="7803"/>
      <c r="C742" s="299" t="s">
        <v>997</v>
      </c>
      <c r="D742" s="7801" t="s">
        <v>1283</v>
      </c>
      <c r="E742" s="7803" t="s">
        <v>1346</v>
      </c>
      <c r="F742" s="7806"/>
      <c r="G742" s="7806">
        <v>202500</v>
      </c>
      <c r="H742" s="7715"/>
      <c r="I742" s="7806"/>
      <c r="J742" s="7679"/>
      <c r="K742" s="7760">
        <f>K741-G742</f>
        <v>31709926</v>
      </c>
    </row>
    <row r="743" spans="1:11">
      <c r="A743" s="8246"/>
      <c r="B743" s="276"/>
      <c r="C743" s="280" t="s">
        <v>2345</v>
      </c>
      <c r="D743" s="7802" t="s">
        <v>250</v>
      </c>
      <c r="E743" s="7804"/>
      <c r="F743" s="7807"/>
      <c r="G743" s="7807"/>
      <c r="H743" s="7716"/>
      <c r="I743" s="7807"/>
      <c r="J743" s="7682"/>
      <c r="K743" s="7760"/>
    </row>
    <row r="744" spans="1:11">
      <c r="A744" s="8246"/>
      <c r="B744" s="7808"/>
      <c r="C744" s="7684"/>
      <c r="D744" s="7650"/>
      <c r="E744" s="7651"/>
      <c r="F744" s="7652"/>
      <c r="G744" s="7652"/>
      <c r="H744" s="7653"/>
      <c r="I744" s="7652"/>
      <c r="J744" s="7670">
        <v>2200</v>
      </c>
      <c r="K744" s="7760">
        <f>K742+J744</f>
        <v>31712126</v>
      </c>
    </row>
    <row r="745" spans="1:11">
      <c r="A745" s="8246"/>
      <c r="B745" s="7803"/>
      <c r="C745" s="7667" t="s">
        <v>781</v>
      </c>
      <c r="D745" s="7801" t="s">
        <v>848</v>
      </c>
      <c r="E745" s="7803" t="s">
        <v>52</v>
      </c>
      <c r="F745" s="279"/>
      <c r="G745" s="7806">
        <v>50390</v>
      </c>
      <c r="H745" s="7806"/>
      <c r="I745" s="7806"/>
      <c r="J745" s="7642"/>
      <c r="K745" s="7760">
        <f>K744-G745</f>
        <v>31661736</v>
      </c>
    </row>
    <row r="746" spans="1:11">
      <c r="A746" s="8246"/>
      <c r="B746" s="276"/>
      <c r="C746" s="267" t="s">
        <v>1289</v>
      </c>
      <c r="D746" s="7802" t="s">
        <v>1302</v>
      </c>
      <c r="E746" s="7804"/>
      <c r="F746" s="7807"/>
      <c r="G746" s="7807"/>
      <c r="H746" s="7807"/>
      <c r="I746" s="7807"/>
      <c r="J746" s="7647"/>
      <c r="K746" s="7760"/>
    </row>
    <row r="747" spans="1:11">
      <c r="A747" s="8246"/>
      <c r="B747" s="7808"/>
      <c r="C747" s="7686"/>
      <c r="D747" s="7686"/>
      <c r="E747" s="7686"/>
      <c r="F747" s="7652"/>
      <c r="G747" s="7652"/>
      <c r="H747" s="7653"/>
      <c r="I747" s="7652"/>
      <c r="J747" s="7664">
        <v>1500</v>
      </c>
      <c r="K747" s="7760">
        <f>K745+J747</f>
        <v>31663236</v>
      </c>
    </row>
    <row r="748" spans="1:11">
      <c r="A748" s="9606" t="s">
        <v>2590</v>
      </c>
      <c r="B748" s="9607"/>
      <c r="C748" s="9607"/>
      <c r="D748" s="9607"/>
      <c r="E748" s="9608"/>
      <c r="F748" s="323">
        <f>SUM(F3:F747)</f>
        <v>75000000</v>
      </c>
      <c r="G748" s="323">
        <f>SUM(G3:G747)</f>
        <v>38555245</v>
      </c>
      <c r="H748" s="323">
        <f>SUM(H3:H747)</f>
        <v>15992047</v>
      </c>
      <c r="I748" s="323">
        <f>SUM(I3:I747)</f>
        <v>29504400</v>
      </c>
      <c r="J748" s="323">
        <f>SUM(J3:J747)</f>
        <v>400950</v>
      </c>
      <c r="K748" s="7787">
        <f>K3+F748-G748-H748-I748+J748</f>
        <v>31663236</v>
      </c>
    </row>
    <row r="749" spans="1:11">
      <c r="A749" s="9568" t="s">
        <v>242</v>
      </c>
      <c r="B749" s="9569"/>
      <c r="C749" s="9569"/>
      <c r="D749" s="9569"/>
      <c r="E749" s="9570"/>
      <c r="F749" s="324">
        <f>'Juli''15'!F479</f>
        <v>578500000</v>
      </c>
      <c r="G749" s="324">
        <f>'Juli''15'!G479</f>
        <v>229960440</v>
      </c>
      <c r="H749" s="324">
        <f>'Juli''15'!H479</f>
        <v>131333783</v>
      </c>
      <c r="I749" s="324">
        <f>'Juli''15'!I479</f>
        <v>191423260</v>
      </c>
      <c r="J749" s="324">
        <f>'Juli''15'!J479</f>
        <v>2736050</v>
      </c>
      <c r="K749" s="7788">
        <f>'Juli''15'!K479</f>
        <v>318779781</v>
      </c>
    </row>
    <row r="750" spans="1:11">
      <c r="A750" s="9775" t="s">
        <v>243</v>
      </c>
      <c r="B750" s="9776"/>
      <c r="C750" s="9776"/>
      <c r="D750" s="9776"/>
      <c r="E750" s="9777"/>
      <c r="F750" s="7789">
        <f t="shared" ref="F750:K750" si="0">F748+F749</f>
        <v>653500000</v>
      </c>
      <c r="G750" s="7789">
        <f t="shared" si="0"/>
        <v>268515685</v>
      </c>
      <c r="H750" s="7789">
        <f t="shared" si="0"/>
        <v>147325830</v>
      </c>
      <c r="I750" s="7789">
        <f t="shared" si="0"/>
        <v>220927660</v>
      </c>
      <c r="J750" s="7789">
        <f t="shared" si="0"/>
        <v>3137000</v>
      </c>
      <c r="K750" s="7790">
        <f t="shared" si="0"/>
        <v>350443017</v>
      </c>
    </row>
    <row r="756" spans="2:2">
      <c r="B756" s="8201" t="s">
        <v>2197</v>
      </c>
    </row>
    <row r="757" spans="2:2">
      <c r="B757" s="8203" t="s">
        <v>238</v>
      </c>
    </row>
  </sheetData>
  <mergeCells count="63">
    <mergeCell ref="A749:E749"/>
    <mergeCell ref="A750:E750"/>
    <mergeCell ref="F673:F674"/>
    <mergeCell ref="G673:G674"/>
    <mergeCell ref="H673:H674"/>
    <mergeCell ref="F676:F677"/>
    <mergeCell ref="G676:G677"/>
    <mergeCell ref="H676:H677"/>
    <mergeCell ref="F694:F695"/>
    <mergeCell ref="G694:G695"/>
    <mergeCell ref="H694:H695"/>
    <mergeCell ref="A565:A566"/>
    <mergeCell ref="I673:I674"/>
    <mergeCell ref="A748:E748"/>
    <mergeCell ref="I676:I677"/>
    <mergeCell ref="I694:I695"/>
    <mergeCell ref="I733:I734"/>
    <mergeCell ref="I736:I737"/>
    <mergeCell ref="A550:A551"/>
    <mergeCell ref="A553:A554"/>
    <mergeCell ref="A556:A557"/>
    <mergeCell ref="A559:A560"/>
    <mergeCell ref="A562:A563"/>
    <mergeCell ref="A547:A548"/>
    <mergeCell ref="A514:A515"/>
    <mergeCell ref="A517:A518"/>
    <mergeCell ref="A520:A521"/>
    <mergeCell ref="A526:A527"/>
    <mergeCell ref="A529:A530"/>
    <mergeCell ref="A532:A533"/>
    <mergeCell ref="A535:A536"/>
    <mergeCell ref="A538:A539"/>
    <mergeCell ref="A541:A542"/>
    <mergeCell ref="A544:A545"/>
    <mergeCell ref="A457:A458"/>
    <mergeCell ref="A511:A512"/>
    <mergeCell ref="A481:A482"/>
    <mergeCell ref="A484:A485"/>
    <mergeCell ref="A487:A488"/>
    <mergeCell ref="A493:A494"/>
    <mergeCell ref="A496:A497"/>
    <mergeCell ref="A499:A500"/>
    <mergeCell ref="A502:A503"/>
    <mergeCell ref="A505:A506"/>
    <mergeCell ref="A508:A509"/>
    <mergeCell ref="B10:B11"/>
    <mergeCell ref="K10:K11"/>
    <mergeCell ref="B13:B14"/>
    <mergeCell ref="A451:A452"/>
    <mergeCell ref="A454:A455"/>
    <mergeCell ref="J1:J2"/>
    <mergeCell ref="K1:K2"/>
    <mergeCell ref="A3:C3"/>
    <mergeCell ref="B4:B5"/>
    <mergeCell ref="A7:A8"/>
    <mergeCell ref="B7:B8"/>
    <mergeCell ref="K7:K8"/>
    <mergeCell ref="A1:A2"/>
    <mergeCell ref="B1:B2"/>
    <mergeCell ref="C1:C2"/>
    <mergeCell ref="D1:E1"/>
    <mergeCell ref="F1:F2"/>
    <mergeCell ref="G1:I1"/>
  </mergeCells>
  <pageMargins left="0.51181102362204722" right="0.51181102362204722" top="0.74803149606299213" bottom="0.74803149606299213" header="0.31496062992125984" footer="0.31496062992125984"/>
  <pageSetup paperSize="5" scale="55" orientation="portrait" horizontalDpi="120" verticalDpi="72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N714"/>
  <sheetViews>
    <sheetView showGridLines="0" topLeftCell="A349" zoomScale="75" zoomScaleNormal="75" workbookViewId="0">
      <selection activeCell="E380" sqref="E380"/>
    </sheetView>
  </sheetViews>
  <sheetFormatPr defaultRowHeight="15.75"/>
  <cols>
    <col min="1" max="1" width="2.28515625" style="7813" customWidth="1"/>
    <col min="2" max="2" width="6.5703125" style="8060" bestFit="1" customWidth="1"/>
    <col min="3" max="3" width="4.28515625" style="7813" customWidth="1"/>
    <col min="4" max="4" width="11.42578125" style="7813" customWidth="1"/>
    <col min="5" max="5" width="50.42578125" style="7813" customWidth="1"/>
    <col min="6" max="6" width="22.85546875" style="7865" customWidth="1"/>
    <col min="7" max="7" width="9.5703125" style="7865" customWidth="1"/>
    <col min="8" max="8" width="21.140625" style="7813" bestFit="1" customWidth="1"/>
    <col min="9" max="11" width="19.7109375" style="7813" bestFit="1" customWidth="1"/>
    <col min="12" max="12" width="20" style="7813" customWidth="1"/>
    <col min="13" max="13" width="21" style="7813" customWidth="1"/>
    <col min="14" max="14" width="14.5703125" style="7813" bestFit="1" customWidth="1"/>
    <col min="15" max="16384" width="9.140625" style="7813"/>
  </cols>
  <sheetData>
    <row r="1" spans="2:13">
      <c r="C1" s="9757" t="s">
        <v>1</v>
      </c>
      <c r="D1" s="9795" t="s">
        <v>2</v>
      </c>
      <c r="E1" s="9757" t="s">
        <v>3</v>
      </c>
      <c r="F1" s="9761" t="s">
        <v>4</v>
      </c>
      <c r="G1" s="9762"/>
      <c r="H1" s="9748" t="s">
        <v>5</v>
      </c>
      <c r="I1" s="9763" t="s">
        <v>6</v>
      </c>
      <c r="J1" s="9764"/>
      <c r="K1" s="9765"/>
      <c r="L1" s="9748" t="s">
        <v>7</v>
      </c>
      <c r="M1" s="9750" t="s">
        <v>8</v>
      </c>
    </row>
    <row r="2" spans="2:13">
      <c r="C2" s="9758"/>
      <c r="D2" s="9796"/>
      <c r="E2" s="9758"/>
      <c r="F2" s="7814" t="s">
        <v>9</v>
      </c>
      <c r="G2" s="7815" t="s">
        <v>10</v>
      </c>
      <c r="H2" s="9749"/>
      <c r="I2" s="7816" t="s">
        <v>11</v>
      </c>
      <c r="J2" s="7817" t="s">
        <v>537</v>
      </c>
      <c r="K2" s="7816" t="s">
        <v>13</v>
      </c>
      <c r="L2" s="9749"/>
      <c r="M2" s="9751"/>
    </row>
    <row r="3" spans="2:13">
      <c r="C3" s="9752" t="s">
        <v>75</v>
      </c>
      <c r="D3" s="9753"/>
      <c r="E3" s="9754"/>
      <c r="F3" s="7818"/>
      <c r="G3" s="7819"/>
      <c r="H3" s="7820"/>
      <c r="I3" s="7821"/>
      <c r="J3" s="7822"/>
      <c r="K3" s="7823"/>
      <c r="L3" s="7823"/>
      <c r="M3" s="7852">
        <f>'Nov''17'!K748</f>
        <v>31663236</v>
      </c>
    </row>
    <row r="4" spans="2:13">
      <c r="B4" s="8060" t="s">
        <v>2734</v>
      </c>
      <c r="C4" s="9755"/>
      <c r="D4" s="9549" t="s">
        <v>2628</v>
      </c>
      <c r="E4" s="7824" t="s">
        <v>1710</v>
      </c>
      <c r="F4" s="7911" t="s">
        <v>2495</v>
      </c>
      <c r="G4" s="7811"/>
      <c r="H4" s="7825"/>
      <c r="I4" s="7825"/>
      <c r="J4" s="7826"/>
      <c r="K4" s="9742">
        <v>551640</v>
      </c>
      <c r="L4" s="9793"/>
      <c r="M4" s="9746">
        <f>M3-K4</f>
        <v>31111596</v>
      </c>
    </row>
    <row r="5" spans="2:13">
      <c r="B5" s="8060" t="s">
        <v>2734</v>
      </c>
      <c r="C5" s="9756"/>
      <c r="D5" s="9550"/>
      <c r="E5" s="7829" t="s">
        <v>2498</v>
      </c>
      <c r="F5" s="7912" t="s">
        <v>2629</v>
      </c>
      <c r="G5" s="7812"/>
      <c r="H5" s="7830"/>
      <c r="I5" s="7830"/>
      <c r="J5" s="7831"/>
      <c r="K5" s="9743"/>
      <c r="L5" s="9794"/>
      <c r="M5" s="9747"/>
    </row>
    <row r="6" spans="2:13">
      <c r="B6" s="8060" t="s">
        <v>2734</v>
      </c>
      <c r="C6" s="7834"/>
      <c r="D6" s="7834"/>
      <c r="E6" s="7835"/>
      <c r="F6" s="7836"/>
      <c r="G6" s="7837"/>
      <c r="H6" s="7838"/>
      <c r="I6" s="7838"/>
      <c r="J6" s="7839"/>
      <c r="K6" s="7838"/>
      <c r="L6" s="7840">
        <v>1500</v>
      </c>
      <c r="M6" s="8061">
        <f>M4+L6</f>
        <v>31113096</v>
      </c>
    </row>
    <row r="7" spans="2:13">
      <c r="B7" s="8060" t="s">
        <v>2734</v>
      </c>
      <c r="C7" s="9755"/>
      <c r="D7" s="9549"/>
      <c r="E7" s="7824" t="s">
        <v>1710</v>
      </c>
      <c r="F7" s="7911" t="s">
        <v>2495</v>
      </c>
      <c r="G7" s="7841"/>
      <c r="H7" s="9742"/>
      <c r="I7" s="9789"/>
      <c r="J7" s="9742"/>
      <c r="K7" s="9742">
        <v>46640</v>
      </c>
      <c r="L7" s="7843"/>
      <c r="M7" s="9746">
        <f>M6-K7</f>
        <v>31066456</v>
      </c>
    </row>
    <row r="8" spans="2:13">
      <c r="B8" s="8060" t="s">
        <v>2734</v>
      </c>
      <c r="C8" s="9756"/>
      <c r="D8" s="9550"/>
      <c r="E8" s="7829" t="s">
        <v>2499</v>
      </c>
      <c r="F8" s="7912" t="s">
        <v>2629</v>
      </c>
      <c r="G8" s="7844"/>
      <c r="H8" s="9743"/>
      <c r="I8" s="9790"/>
      <c r="J8" s="9743"/>
      <c r="K8" s="9743"/>
      <c r="L8" s="7846"/>
      <c r="M8" s="9747"/>
    </row>
    <row r="9" spans="2:13">
      <c r="B9" s="8060" t="s">
        <v>2734</v>
      </c>
      <c r="C9" s="7834"/>
      <c r="D9" s="7834"/>
      <c r="E9" s="7835"/>
      <c r="F9" s="7836"/>
      <c r="G9" s="7847"/>
      <c r="H9" s="7848"/>
      <c r="I9" s="7849"/>
      <c r="J9" s="7850"/>
      <c r="K9" s="7848"/>
      <c r="L9" s="7849">
        <v>1500</v>
      </c>
      <c r="M9" s="8062">
        <f>M7+L9</f>
        <v>31067956</v>
      </c>
    </row>
    <row r="10" spans="2:13">
      <c r="B10" s="8060" t="s">
        <v>2734</v>
      </c>
      <c r="C10" s="9755"/>
      <c r="D10" s="9549"/>
      <c r="E10" s="7851" t="s">
        <v>821</v>
      </c>
      <c r="F10" s="7911" t="s">
        <v>2495</v>
      </c>
      <c r="G10" s="7811"/>
      <c r="H10" s="7825"/>
      <c r="I10" s="7825"/>
      <c r="J10" s="7826"/>
      <c r="K10" s="9742">
        <v>2108677</v>
      </c>
      <c r="L10" s="9793"/>
      <c r="M10" s="9746">
        <f>M9-K10</f>
        <v>28959279</v>
      </c>
    </row>
    <row r="11" spans="2:13">
      <c r="B11" s="8060" t="s">
        <v>2734</v>
      </c>
      <c r="C11" s="9756"/>
      <c r="D11" s="9550"/>
      <c r="E11" s="7829" t="s">
        <v>2497</v>
      </c>
      <c r="F11" s="7912" t="s">
        <v>2629</v>
      </c>
      <c r="G11" s="7812"/>
      <c r="H11" s="7830"/>
      <c r="I11" s="7830"/>
      <c r="J11" s="7831"/>
      <c r="K11" s="9743"/>
      <c r="L11" s="9794"/>
      <c r="M11" s="9747"/>
    </row>
    <row r="12" spans="2:13">
      <c r="B12" s="8060" t="s">
        <v>2734</v>
      </c>
      <c r="C12" s="7834"/>
      <c r="D12" s="7834"/>
      <c r="E12" s="7835"/>
      <c r="F12" s="7836"/>
      <c r="G12" s="7837"/>
      <c r="H12" s="7838"/>
      <c r="I12" s="7838"/>
      <c r="J12" s="7839"/>
      <c r="K12" s="7838"/>
      <c r="L12" s="7840">
        <v>2200</v>
      </c>
      <c r="M12" s="8061">
        <f>M10+L12</f>
        <v>28961479</v>
      </c>
    </row>
    <row r="13" spans="2:13">
      <c r="B13" s="8060" t="s">
        <v>2734</v>
      </c>
      <c r="C13" s="9755"/>
      <c r="D13" s="9549"/>
      <c r="E13" s="7851" t="s">
        <v>821</v>
      </c>
      <c r="F13" s="7911" t="s">
        <v>2495</v>
      </c>
      <c r="G13" s="7841"/>
      <c r="H13" s="9742"/>
      <c r="I13" s="9789"/>
      <c r="J13" s="9742"/>
      <c r="K13" s="9742">
        <v>122620</v>
      </c>
      <c r="L13" s="7843"/>
      <c r="M13" s="9746">
        <f>M12-K13</f>
        <v>28838859</v>
      </c>
    </row>
    <row r="14" spans="2:13">
      <c r="B14" s="8060" t="s">
        <v>2734</v>
      </c>
      <c r="C14" s="9756"/>
      <c r="D14" s="9550"/>
      <c r="E14" s="7829" t="s">
        <v>2496</v>
      </c>
      <c r="F14" s="7912" t="s">
        <v>2629</v>
      </c>
      <c r="G14" s="7844"/>
      <c r="H14" s="9743"/>
      <c r="I14" s="9790"/>
      <c r="J14" s="9743"/>
      <c r="K14" s="9743"/>
      <c r="L14" s="7846"/>
      <c r="M14" s="9747"/>
    </row>
    <row r="15" spans="2:13">
      <c r="B15" s="8060" t="s">
        <v>2734</v>
      </c>
      <c r="C15" s="7834"/>
      <c r="D15" s="7834"/>
      <c r="E15" s="7835"/>
      <c r="F15" s="7836"/>
      <c r="G15" s="7847"/>
      <c r="H15" s="7848"/>
      <c r="I15" s="7849"/>
      <c r="J15" s="7850"/>
      <c r="K15" s="7848"/>
      <c r="L15" s="7849">
        <v>2200</v>
      </c>
      <c r="M15" s="8062">
        <f>M13+L15</f>
        <v>28841059</v>
      </c>
    </row>
    <row r="16" spans="2:13">
      <c r="B16" s="8060" t="s">
        <v>2734</v>
      </c>
      <c r="C16" s="9755"/>
      <c r="D16" s="9549"/>
      <c r="E16" s="7851" t="s">
        <v>821</v>
      </c>
      <c r="F16" s="7911" t="s">
        <v>2495</v>
      </c>
      <c r="G16" s="7811"/>
      <c r="H16" s="7825"/>
      <c r="I16" s="7825"/>
      <c r="J16" s="7826"/>
      <c r="K16" s="9742">
        <v>818960</v>
      </c>
      <c r="L16" s="9793"/>
      <c r="M16" s="9746">
        <f>M15-K16</f>
        <v>28022099</v>
      </c>
    </row>
    <row r="17" spans="1:13">
      <c r="B17" s="8060" t="s">
        <v>2734</v>
      </c>
      <c r="C17" s="9756"/>
      <c r="D17" s="9550"/>
      <c r="E17" s="7829" t="s">
        <v>2494</v>
      </c>
      <c r="F17" s="7912" t="s">
        <v>2629</v>
      </c>
      <c r="G17" s="7812"/>
      <c r="H17" s="7830"/>
      <c r="I17" s="7830"/>
      <c r="J17" s="7831"/>
      <c r="K17" s="9743"/>
      <c r="L17" s="9794"/>
      <c r="M17" s="9747"/>
    </row>
    <row r="18" spans="1:13">
      <c r="B18" s="8060" t="s">
        <v>2734</v>
      </c>
      <c r="C18" s="7834"/>
      <c r="D18" s="7834"/>
      <c r="E18" s="7834"/>
      <c r="F18" s="7836"/>
      <c r="G18" s="7837"/>
      <c r="H18" s="7838"/>
      <c r="I18" s="7838"/>
      <c r="J18" s="7839"/>
      <c r="K18" s="7838"/>
      <c r="L18" s="7840">
        <v>2200</v>
      </c>
      <c r="M18" s="8061">
        <f>M16+L18</f>
        <v>28024299</v>
      </c>
    </row>
    <row r="19" spans="1:13">
      <c r="B19" s="8060" t="s">
        <v>2734</v>
      </c>
      <c r="C19" s="9755"/>
      <c r="D19" s="9549"/>
      <c r="E19" s="7824" t="s">
        <v>1710</v>
      </c>
      <c r="F19" s="7911"/>
      <c r="G19" s="7841"/>
      <c r="H19" s="9742"/>
      <c r="I19" s="9789"/>
      <c r="J19" s="9742"/>
      <c r="K19" s="9742">
        <v>48840</v>
      </c>
      <c r="L19" s="7843"/>
      <c r="M19" s="9746">
        <f>M18-K19</f>
        <v>27975459</v>
      </c>
    </row>
    <row r="20" spans="1:13">
      <c r="B20" s="8060" t="s">
        <v>2734</v>
      </c>
      <c r="C20" s="9756"/>
      <c r="D20" s="9550"/>
      <c r="E20" s="7829" t="s">
        <v>2630</v>
      </c>
      <c r="F20" s="7912" t="s">
        <v>2629</v>
      </c>
      <c r="G20" s="7844"/>
      <c r="H20" s="9743"/>
      <c r="I20" s="9790"/>
      <c r="J20" s="9743"/>
      <c r="K20" s="9743"/>
      <c r="L20" s="7846"/>
      <c r="M20" s="9747"/>
    </row>
    <row r="21" spans="1:13">
      <c r="B21" s="8060" t="s">
        <v>2734</v>
      </c>
      <c r="C21" s="7834"/>
      <c r="D21" s="7834"/>
      <c r="E21" s="7834"/>
      <c r="F21" s="7836"/>
      <c r="G21" s="7847"/>
      <c r="H21" s="7848"/>
      <c r="I21" s="7849"/>
      <c r="J21" s="7850"/>
      <c r="K21" s="7848"/>
      <c r="L21" s="7849">
        <v>1500</v>
      </c>
      <c r="M21" s="8062">
        <f>M19+L21</f>
        <v>27976959</v>
      </c>
    </row>
    <row r="22" spans="1:13">
      <c r="A22" s="8060" t="s">
        <v>2734</v>
      </c>
      <c r="B22" s="8063" t="s">
        <v>2734</v>
      </c>
      <c r="C22" s="9755"/>
      <c r="D22" s="9549"/>
      <c r="E22" s="7824" t="s">
        <v>781</v>
      </c>
      <c r="F22" s="7911" t="s">
        <v>278</v>
      </c>
      <c r="G22" s="7853" t="s">
        <v>279</v>
      </c>
      <c r="H22" s="7825"/>
      <c r="I22" s="9789">
        <v>20940</v>
      </c>
      <c r="J22" s="7826"/>
      <c r="K22" s="7827"/>
      <c r="L22" s="9793"/>
      <c r="M22" s="9746">
        <f>M21-I22</f>
        <v>27956019</v>
      </c>
    </row>
    <row r="23" spans="1:13">
      <c r="A23" s="8060" t="s">
        <v>2734</v>
      </c>
      <c r="B23" s="8063" t="s">
        <v>2734</v>
      </c>
      <c r="C23" s="9756"/>
      <c r="D23" s="9550"/>
      <c r="E23" s="7829" t="s">
        <v>1530</v>
      </c>
      <c r="F23" s="7912" t="s">
        <v>38</v>
      </c>
      <c r="G23" s="7812"/>
      <c r="H23" s="7830"/>
      <c r="I23" s="9790"/>
      <c r="J23" s="7831"/>
      <c r="K23" s="7832"/>
      <c r="L23" s="9794"/>
      <c r="M23" s="9747"/>
    </row>
    <row r="24" spans="1:13">
      <c r="A24" s="8060" t="s">
        <v>2734</v>
      </c>
      <c r="B24" s="8063" t="s">
        <v>2734</v>
      </c>
      <c r="C24" s="7834"/>
      <c r="D24" s="7834"/>
      <c r="E24" s="7854"/>
      <c r="F24" s="7864"/>
      <c r="G24" s="7864"/>
      <c r="H24" s="7838"/>
      <c r="I24" s="7838"/>
      <c r="J24" s="7839"/>
      <c r="K24" s="7838"/>
      <c r="L24" s="7840">
        <v>1500</v>
      </c>
      <c r="M24" s="8061">
        <f>M22+L24</f>
        <v>27957519</v>
      </c>
    </row>
    <row r="25" spans="1:13">
      <c r="A25" s="8060" t="s">
        <v>2734</v>
      </c>
      <c r="B25" s="8063" t="s">
        <v>2734</v>
      </c>
      <c r="C25" s="9755"/>
      <c r="D25" s="9549"/>
      <c r="E25" s="7851" t="s">
        <v>796</v>
      </c>
      <c r="F25" s="7911" t="s">
        <v>167</v>
      </c>
      <c r="G25" s="7811" t="s">
        <v>56</v>
      </c>
      <c r="H25" s="9742"/>
      <c r="I25" s="9789">
        <v>222900</v>
      </c>
      <c r="J25" s="9742"/>
      <c r="K25" s="9742"/>
      <c r="L25" s="7843"/>
      <c r="M25" s="9746">
        <f>M24-I25</f>
        <v>27734619</v>
      </c>
    </row>
    <row r="26" spans="1:13">
      <c r="A26" s="8060" t="s">
        <v>2734</v>
      </c>
      <c r="B26" s="8063" t="s">
        <v>2734</v>
      </c>
      <c r="C26" s="9756"/>
      <c r="D26" s="9550"/>
      <c r="E26" s="7829" t="s">
        <v>1033</v>
      </c>
      <c r="F26" s="7912" t="s">
        <v>1384</v>
      </c>
      <c r="G26" s="7812"/>
      <c r="H26" s="9743"/>
      <c r="I26" s="9790"/>
      <c r="J26" s="9743"/>
      <c r="K26" s="9743"/>
      <c r="L26" s="7846"/>
      <c r="M26" s="9747"/>
    </row>
    <row r="27" spans="1:13">
      <c r="A27" s="8060" t="s">
        <v>2734</v>
      </c>
      <c r="B27" s="8063" t="s">
        <v>2734</v>
      </c>
      <c r="C27" s="7834"/>
      <c r="D27" s="7834"/>
      <c r="E27" s="7834"/>
      <c r="F27" s="7836"/>
      <c r="G27" s="7837"/>
      <c r="H27" s="7848"/>
      <c r="I27" s="7849"/>
      <c r="J27" s="7850"/>
      <c r="K27" s="7848"/>
      <c r="L27" s="7849">
        <v>750</v>
      </c>
      <c r="M27" s="8062">
        <f>M25+L27</f>
        <v>27735369</v>
      </c>
    </row>
    <row r="28" spans="1:13">
      <c r="A28" s="8060" t="s">
        <v>2734</v>
      </c>
      <c r="B28" s="8063" t="s">
        <v>2734</v>
      </c>
      <c r="C28" s="9755"/>
      <c r="D28" s="9549"/>
      <c r="E28" s="7856" t="s">
        <v>815</v>
      </c>
      <c r="F28" s="7911" t="s">
        <v>1883</v>
      </c>
      <c r="G28" s="7811" t="s">
        <v>1884</v>
      </c>
      <c r="H28" s="7825"/>
      <c r="I28" s="9789">
        <v>140659</v>
      </c>
      <c r="J28" s="7826"/>
      <c r="K28" s="7827"/>
      <c r="L28" s="9793"/>
      <c r="M28" s="9746">
        <f>M27-I28</f>
        <v>27594710</v>
      </c>
    </row>
    <row r="29" spans="1:13">
      <c r="A29" s="8060" t="s">
        <v>2734</v>
      </c>
      <c r="B29" s="8063" t="s">
        <v>2734</v>
      </c>
      <c r="C29" s="9756"/>
      <c r="D29" s="9550"/>
      <c r="E29" s="7857" t="s">
        <v>1882</v>
      </c>
      <c r="F29" s="7912" t="s">
        <v>1819</v>
      </c>
      <c r="G29" s="7812"/>
      <c r="H29" s="7830"/>
      <c r="I29" s="9790"/>
      <c r="J29" s="7831"/>
      <c r="K29" s="7832"/>
      <c r="L29" s="9794"/>
      <c r="M29" s="9747"/>
    </row>
    <row r="30" spans="1:13">
      <c r="A30" s="8060" t="s">
        <v>2734</v>
      </c>
      <c r="B30" s="8063" t="s">
        <v>2734</v>
      </c>
      <c r="C30" s="7834"/>
      <c r="D30" s="7834"/>
      <c r="E30" s="7858"/>
      <c r="F30" s="7859"/>
      <c r="G30" s="7860"/>
      <c r="H30" s="7838"/>
      <c r="I30" s="7838"/>
      <c r="J30" s="7839"/>
      <c r="K30" s="7838"/>
      <c r="L30" s="7840">
        <v>2200</v>
      </c>
      <c r="M30" s="8061">
        <f>M28+L30</f>
        <v>27596910</v>
      </c>
    </row>
    <row r="31" spans="1:13">
      <c r="A31" s="8060" t="s">
        <v>2734</v>
      </c>
      <c r="B31" s="8063" t="s">
        <v>2734</v>
      </c>
      <c r="C31" s="9755"/>
      <c r="D31" s="9549"/>
      <c r="E31" s="7856" t="s">
        <v>1921</v>
      </c>
      <c r="F31" s="7911" t="s">
        <v>1883</v>
      </c>
      <c r="G31" s="7811" t="s">
        <v>1884</v>
      </c>
      <c r="H31" s="9742"/>
      <c r="I31" s="9789">
        <v>73440</v>
      </c>
      <c r="J31" s="9742"/>
      <c r="K31" s="9742"/>
      <c r="L31" s="7843"/>
      <c r="M31" s="9746">
        <f>M30-I31</f>
        <v>27523470</v>
      </c>
    </row>
    <row r="32" spans="1:13">
      <c r="A32" s="8060" t="s">
        <v>2734</v>
      </c>
      <c r="B32" s="8063" t="s">
        <v>2734</v>
      </c>
      <c r="C32" s="9756"/>
      <c r="D32" s="9550"/>
      <c r="E32" s="7856" t="s">
        <v>1941</v>
      </c>
      <c r="F32" s="7912" t="s">
        <v>1819</v>
      </c>
      <c r="G32" s="7812"/>
      <c r="H32" s="9743"/>
      <c r="I32" s="9790"/>
      <c r="J32" s="9743"/>
      <c r="K32" s="9743"/>
      <c r="L32" s="7846"/>
      <c r="M32" s="9747"/>
    </row>
    <row r="33" spans="1:13">
      <c r="A33" s="8060" t="s">
        <v>2734</v>
      </c>
      <c r="B33" s="8063" t="s">
        <v>2734</v>
      </c>
      <c r="C33" s="7834"/>
      <c r="D33" s="7834"/>
      <c r="E33" s="7834"/>
      <c r="F33" s="7859"/>
      <c r="G33" s="7860"/>
      <c r="H33" s="7848"/>
      <c r="I33" s="7849"/>
      <c r="J33" s="7850"/>
      <c r="K33" s="7848"/>
      <c r="L33" s="7849">
        <v>1500</v>
      </c>
      <c r="M33" s="8062">
        <f>M31+L33</f>
        <v>27524970</v>
      </c>
    </row>
    <row r="34" spans="1:13">
      <c r="A34" s="8060" t="s">
        <v>2734</v>
      </c>
      <c r="B34" s="8063" t="s">
        <v>2734</v>
      </c>
      <c r="C34" s="9755"/>
      <c r="D34" s="9549"/>
      <c r="E34" s="7824" t="s">
        <v>796</v>
      </c>
      <c r="F34" s="7911" t="s">
        <v>1532</v>
      </c>
      <c r="G34" s="7841" t="s">
        <v>1233</v>
      </c>
      <c r="H34" s="7825"/>
      <c r="I34" s="9789">
        <v>183000</v>
      </c>
      <c r="J34" s="7826"/>
      <c r="K34" s="7827"/>
      <c r="L34" s="9793"/>
      <c r="M34" s="9746">
        <f>M33-I34</f>
        <v>27341970</v>
      </c>
    </row>
    <row r="35" spans="1:13">
      <c r="A35" s="8060" t="s">
        <v>2734</v>
      </c>
      <c r="B35" s="8063" t="s">
        <v>2734</v>
      </c>
      <c r="C35" s="9756"/>
      <c r="D35" s="9550"/>
      <c r="E35" s="7829" t="s">
        <v>1905</v>
      </c>
      <c r="F35" s="7912" t="s">
        <v>1570</v>
      </c>
      <c r="G35" s="7812"/>
      <c r="H35" s="7830"/>
      <c r="I35" s="9790"/>
      <c r="J35" s="7831"/>
      <c r="K35" s="7832"/>
      <c r="L35" s="9794"/>
      <c r="M35" s="9747"/>
    </row>
    <row r="36" spans="1:13">
      <c r="A36" s="8060" t="s">
        <v>2734</v>
      </c>
      <c r="B36" s="8063" t="s">
        <v>2734</v>
      </c>
      <c r="C36" s="7834"/>
      <c r="D36" s="7834"/>
      <c r="E36" s="7835"/>
      <c r="F36" s="7836"/>
      <c r="G36" s="7837"/>
      <c r="H36" s="7838"/>
      <c r="I36" s="7838"/>
      <c r="J36" s="7839"/>
      <c r="K36" s="7838"/>
      <c r="L36" s="7840">
        <v>750</v>
      </c>
      <c r="M36" s="8061">
        <f>M34+L36</f>
        <v>27342720</v>
      </c>
    </row>
    <row r="37" spans="1:13">
      <c r="A37" s="8060" t="s">
        <v>2734</v>
      </c>
      <c r="B37" s="8063" t="s">
        <v>2734</v>
      </c>
      <c r="C37" s="9755"/>
      <c r="D37" s="9549"/>
      <c r="E37" s="7824" t="s">
        <v>796</v>
      </c>
      <c r="F37" s="7911" t="s">
        <v>1334</v>
      </c>
      <c r="G37" s="7861" t="s">
        <v>1348</v>
      </c>
      <c r="H37" s="9742"/>
      <c r="I37" s="9789">
        <v>41300</v>
      </c>
      <c r="J37" s="9742"/>
      <c r="K37" s="9742"/>
      <c r="L37" s="7843"/>
      <c r="M37" s="9746">
        <f>M36-I37</f>
        <v>27301420</v>
      </c>
    </row>
    <row r="38" spans="1:13">
      <c r="A38" s="8060" t="s">
        <v>2734</v>
      </c>
      <c r="B38" s="8063" t="s">
        <v>2734</v>
      </c>
      <c r="C38" s="9756"/>
      <c r="D38" s="9550"/>
      <c r="E38" s="7829" t="s">
        <v>1342</v>
      </c>
      <c r="F38" s="7912" t="s">
        <v>918</v>
      </c>
      <c r="G38" s="7844"/>
      <c r="H38" s="9743"/>
      <c r="I38" s="9790"/>
      <c r="J38" s="9743"/>
      <c r="K38" s="9743"/>
      <c r="L38" s="7846"/>
      <c r="M38" s="9747"/>
    </row>
    <row r="39" spans="1:13">
      <c r="A39" s="8060" t="s">
        <v>2734</v>
      </c>
      <c r="B39" s="8063" t="s">
        <v>2734</v>
      </c>
      <c r="C39" s="7834"/>
      <c r="D39" s="7834"/>
      <c r="E39" s="7834"/>
      <c r="F39" s="7836"/>
      <c r="G39" s="7847"/>
      <c r="H39" s="7848"/>
      <c r="I39" s="7849"/>
      <c r="J39" s="7850"/>
      <c r="K39" s="7848"/>
      <c r="L39" s="7849">
        <v>750</v>
      </c>
      <c r="M39" s="8062">
        <f>M37+L39</f>
        <v>27302170</v>
      </c>
    </row>
    <row r="40" spans="1:13">
      <c r="A40" s="8060" t="s">
        <v>2734</v>
      </c>
      <c r="B40" s="8063" t="s">
        <v>2734</v>
      </c>
      <c r="C40" s="9755"/>
      <c r="D40" s="9549"/>
      <c r="E40" s="7824" t="s">
        <v>815</v>
      </c>
      <c r="F40" s="7911" t="s">
        <v>1283</v>
      </c>
      <c r="G40" s="7811" t="s">
        <v>1346</v>
      </c>
      <c r="H40" s="7825"/>
      <c r="I40" s="9789">
        <v>603652</v>
      </c>
      <c r="J40" s="7826"/>
      <c r="K40" s="7827"/>
      <c r="L40" s="9793"/>
      <c r="M40" s="9746">
        <f>M39-I40</f>
        <v>26698518</v>
      </c>
    </row>
    <row r="41" spans="1:13">
      <c r="A41" s="8060" t="s">
        <v>2734</v>
      </c>
      <c r="B41" s="8063" t="s">
        <v>2734</v>
      </c>
      <c r="C41" s="9756"/>
      <c r="D41" s="9550"/>
      <c r="E41" s="7829" t="s">
        <v>1282</v>
      </c>
      <c r="F41" s="7912" t="s">
        <v>250</v>
      </c>
      <c r="G41" s="7812"/>
      <c r="H41" s="7830"/>
      <c r="I41" s="9790"/>
      <c r="J41" s="7831"/>
      <c r="K41" s="7832"/>
      <c r="L41" s="9794"/>
      <c r="M41" s="9747"/>
    </row>
    <row r="42" spans="1:13">
      <c r="A42" s="8060" t="s">
        <v>2734</v>
      </c>
      <c r="B42" s="8063" t="s">
        <v>2734</v>
      </c>
      <c r="C42" s="7834"/>
      <c r="D42" s="7834"/>
      <c r="E42" s="7835"/>
      <c r="F42" s="7836"/>
      <c r="G42" s="7837"/>
      <c r="H42" s="7838"/>
      <c r="I42" s="7838"/>
      <c r="J42" s="7839"/>
      <c r="K42" s="7838"/>
      <c r="L42" s="7840">
        <v>2200</v>
      </c>
      <c r="M42" s="8061">
        <f>M40+L42</f>
        <v>26700718</v>
      </c>
    </row>
    <row r="43" spans="1:13">
      <c r="A43" s="8060" t="s">
        <v>2734</v>
      </c>
      <c r="B43" s="8063" t="s">
        <v>2734</v>
      </c>
      <c r="C43" s="9755"/>
      <c r="D43" s="9549"/>
      <c r="E43" s="191" t="s">
        <v>796</v>
      </c>
      <c r="F43" s="192" t="s">
        <v>1283</v>
      </c>
      <c r="G43" s="7811" t="s">
        <v>1346</v>
      </c>
      <c r="H43" s="9742"/>
      <c r="I43" s="9789">
        <v>363500</v>
      </c>
      <c r="J43" s="9742"/>
      <c r="K43" s="9742"/>
      <c r="L43" s="7843"/>
      <c r="M43" s="9746">
        <f>M42-I43</f>
        <v>26337218</v>
      </c>
    </row>
    <row r="44" spans="1:13">
      <c r="A44" s="8060" t="s">
        <v>2734</v>
      </c>
      <c r="B44" s="8063" t="s">
        <v>2734</v>
      </c>
      <c r="C44" s="9756"/>
      <c r="D44" s="9550"/>
      <c r="E44" s="193" t="s">
        <v>1341</v>
      </c>
      <c r="F44" s="194" t="s">
        <v>250</v>
      </c>
      <c r="G44" s="7812"/>
      <c r="H44" s="9743"/>
      <c r="I44" s="9790"/>
      <c r="J44" s="9743"/>
      <c r="K44" s="9743"/>
      <c r="L44" s="7846"/>
      <c r="M44" s="9747"/>
    </row>
    <row r="45" spans="1:13">
      <c r="A45" s="8060" t="s">
        <v>2734</v>
      </c>
      <c r="B45" s="8063" t="s">
        <v>2734</v>
      </c>
      <c r="C45" s="7834"/>
      <c r="D45" s="7834"/>
      <c r="E45" s="7835"/>
      <c r="F45" s="7836"/>
      <c r="G45" s="7837"/>
      <c r="H45" s="7848"/>
      <c r="I45" s="7849"/>
      <c r="J45" s="7850"/>
      <c r="K45" s="7848"/>
      <c r="L45" s="7849">
        <v>750</v>
      </c>
      <c r="M45" s="8062">
        <f>M43+L45</f>
        <v>26337968</v>
      </c>
    </row>
    <row r="46" spans="1:13">
      <c r="A46" s="8060" t="s">
        <v>2734</v>
      </c>
      <c r="B46" s="8063" t="s">
        <v>2734</v>
      </c>
      <c r="C46" s="9755"/>
      <c r="D46" s="9549"/>
      <c r="E46" s="7862" t="s">
        <v>821</v>
      </c>
      <c r="F46" s="7911" t="s">
        <v>558</v>
      </c>
      <c r="G46" s="7853" t="s">
        <v>251</v>
      </c>
      <c r="H46" s="7825"/>
      <c r="I46" s="9789">
        <v>541278</v>
      </c>
      <c r="J46" s="7826"/>
      <c r="K46" s="7827"/>
      <c r="L46" s="9793"/>
      <c r="M46" s="9746">
        <f>M45-I46</f>
        <v>25796690</v>
      </c>
    </row>
    <row r="47" spans="1:13">
      <c r="A47" s="8060" t="s">
        <v>2734</v>
      </c>
      <c r="B47" s="8063" t="s">
        <v>2734</v>
      </c>
      <c r="C47" s="9756"/>
      <c r="D47" s="9550"/>
      <c r="E47" s="7862" t="s">
        <v>2631</v>
      </c>
      <c r="F47" s="7912" t="s">
        <v>250</v>
      </c>
      <c r="G47" s="7844"/>
      <c r="H47" s="7830"/>
      <c r="I47" s="9790"/>
      <c r="J47" s="7831"/>
      <c r="K47" s="7832"/>
      <c r="L47" s="9794"/>
      <c r="M47" s="9747"/>
    </row>
    <row r="48" spans="1:13">
      <c r="A48" s="8060" t="s">
        <v>2734</v>
      </c>
      <c r="B48" s="8063" t="s">
        <v>2734</v>
      </c>
      <c r="C48" s="7834"/>
      <c r="D48" s="7834"/>
      <c r="E48" s="7835"/>
      <c r="F48" s="7836"/>
      <c r="G48" s="7837"/>
      <c r="H48" s="7838"/>
      <c r="I48" s="7838"/>
      <c r="J48" s="7839"/>
      <c r="K48" s="7838"/>
      <c r="L48" s="7840">
        <v>2200</v>
      </c>
      <c r="M48" s="8061">
        <f>M46+L48</f>
        <v>25798890</v>
      </c>
    </row>
    <row r="49" spans="1:13">
      <c r="A49" s="8060" t="s">
        <v>2734</v>
      </c>
      <c r="B49" s="8063" t="s">
        <v>2734</v>
      </c>
      <c r="C49" s="9755"/>
      <c r="D49" s="9549"/>
      <c r="E49" s="7862" t="s">
        <v>799</v>
      </c>
      <c r="F49" s="7911" t="s">
        <v>558</v>
      </c>
      <c r="G49" s="7853" t="s">
        <v>251</v>
      </c>
      <c r="H49" s="9742"/>
      <c r="I49" s="9789">
        <v>41300</v>
      </c>
      <c r="J49" s="9742"/>
      <c r="K49" s="9742"/>
      <c r="L49" s="7843"/>
      <c r="M49" s="9746">
        <f>M48-I49</f>
        <v>25757590</v>
      </c>
    </row>
    <row r="50" spans="1:13">
      <c r="A50" s="8060" t="s">
        <v>2734</v>
      </c>
      <c r="B50" s="8063" t="s">
        <v>2734</v>
      </c>
      <c r="C50" s="9756"/>
      <c r="D50" s="9550"/>
      <c r="E50" s="7862" t="s">
        <v>800</v>
      </c>
      <c r="F50" s="7912" t="s">
        <v>250</v>
      </c>
      <c r="G50" s="7844"/>
      <c r="H50" s="9743"/>
      <c r="I50" s="9790"/>
      <c r="J50" s="9743"/>
      <c r="K50" s="9743"/>
      <c r="L50" s="7846"/>
      <c r="M50" s="9747"/>
    </row>
    <row r="51" spans="1:13">
      <c r="A51" s="8060" t="s">
        <v>2734</v>
      </c>
      <c r="B51" s="8063" t="s">
        <v>2734</v>
      </c>
      <c r="C51" s="7834"/>
      <c r="D51" s="7834"/>
      <c r="E51" s="7835"/>
      <c r="F51" s="7836"/>
      <c r="G51" s="7837"/>
      <c r="H51" s="7848"/>
      <c r="I51" s="7849"/>
      <c r="J51" s="7850"/>
      <c r="K51" s="7848"/>
      <c r="L51" s="7849">
        <v>750</v>
      </c>
      <c r="M51" s="8062">
        <f>M49+L51</f>
        <v>25758340</v>
      </c>
    </row>
    <row r="52" spans="1:13">
      <c r="A52" s="8060" t="s">
        <v>2734</v>
      </c>
      <c r="B52" s="8063" t="s">
        <v>2734</v>
      </c>
      <c r="C52" s="9755"/>
      <c r="D52" s="9549"/>
      <c r="E52" s="191" t="s">
        <v>781</v>
      </c>
      <c r="F52" s="7911" t="s">
        <v>1285</v>
      </c>
      <c r="G52" s="7811" t="s">
        <v>1320</v>
      </c>
      <c r="H52" s="7825"/>
      <c r="I52" s="7825">
        <v>33340</v>
      </c>
      <c r="J52" s="7826"/>
      <c r="K52" s="7827"/>
      <c r="L52" s="9793"/>
      <c r="M52" s="9746">
        <f>M51-I52</f>
        <v>25725000</v>
      </c>
    </row>
    <row r="53" spans="1:13">
      <c r="A53" s="8060" t="s">
        <v>2734</v>
      </c>
      <c r="B53" s="8063" t="s">
        <v>2734</v>
      </c>
      <c r="C53" s="9756"/>
      <c r="D53" s="9550"/>
      <c r="E53" s="193" t="s">
        <v>1092</v>
      </c>
      <c r="F53" s="7912" t="s">
        <v>38</v>
      </c>
      <c r="G53" s="7812"/>
      <c r="H53" s="7830"/>
      <c r="I53" s="7830"/>
      <c r="J53" s="7831"/>
      <c r="K53" s="7832"/>
      <c r="L53" s="9794"/>
      <c r="M53" s="9747"/>
    </row>
    <row r="54" spans="1:13">
      <c r="A54" s="8060" t="s">
        <v>2734</v>
      </c>
      <c r="B54" s="8063" t="s">
        <v>2734</v>
      </c>
      <c r="C54" s="7834"/>
      <c r="D54" s="7834"/>
      <c r="E54" s="7855"/>
      <c r="F54" s="7864"/>
      <c r="G54" s="7864"/>
      <c r="H54" s="7838"/>
      <c r="I54" s="7838"/>
      <c r="J54" s="7839"/>
      <c r="K54" s="7838"/>
      <c r="L54" s="7840">
        <v>1500</v>
      </c>
      <c r="M54" s="8061">
        <f>M52+L54</f>
        <v>25726500</v>
      </c>
    </row>
    <row r="55" spans="1:13">
      <c r="A55" s="8060" t="s">
        <v>2734</v>
      </c>
      <c r="B55" s="8063" t="s">
        <v>2734</v>
      </c>
      <c r="C55" s="9755"/>
      <c r="D55" s="9549"/>
      <c r="E55" s="7824" t="s">
        <v>781</v>
      </c>
      <c r="F55" s="7911" t="s">
        <v>1344</v>
      </c>
      <c r="G55" s="7861" t="s">
        <v>1349</v>
      </c>
      <c r="H55" s="9742"/>
      <c r="I55" s="9789">
        <v>176640</v>
      </c>
      <c r="J55" s="9742"/>
      <c r="K55" s="9742"/>
      <c r="L55" s="7843"/>
      <c r="M55" s="9746">
        <f>M54-I55</f>
        <v>25549860</v>
      </c>
    </row>
    <row r="56" spans="1:13">
      <c r="A56" s="8060" t="s">
        <v>2734</v>
      </c>
      <c r="B56" s="8063" t="s">
        <v>2734</v>
      </c>
      <c r="C56" s="9756"/>
      <c r="D56" s="9550"/>
      <c r="E56" s="7829" t="s">
        <v>1343</v>
      </c>
      <c r="F56" s="7912" t="s">
        <v>1543</v>
      </c>
      <c r="G56" s="7844"/>
      <c r="H56" s="9743"/>
      <c r="I56" s="9790"/>
      <c r="J56" s="9743"/>
      <c r="K56" s="9743"/>
      <c r="L56" s="7846"/>
      <c r="M56" s="9747"/>
    </row>
    <row r="57" spans="1:13">
      <c r="A57" s="8060" t="s">
        <v>2734</v>
      </c>
      <c r="B57" s="8063" t="s">
        <v>2734</v>
      </c>
      <c r="C57" s="7834"/>
      <c r="D57" s="7834"/>
      <c r="E57" s="7835"/>
      <c r="F57" s="7836"/>
      <c r="G57" s="7837"/>
      <c r="H57" s="7848"/>
      <c r="I57" s="7849"/>
      <c r="J57" s="7850"/>
      <c r="K57" s="7848"/>
      <c r="L57" s="7849">
        <v>1500</v>
      </c>
      <c r="M57" s="8062">
        <f>M55+L57</f>
        <v>25551360</v>
      </c>
    </row>
    <row r="58" spans="1:13">
      <c r="A58" s="8060" t="s">
        <v>2734</v>
      </c>
      <c r="B58" s="8063" t="s">
        <v>2734</v>
      </c>
      <c r="C58" s="9755"/>
      <c r="D58" s="9549"/>
      <c r="E58" s="7824" t="s">
        <v>781</v>
      </c>
      <c r="F58" s="7911" t="s">
        <v>1344</v>
      </c>
      <c r="G58" s="7861" t="s">
        <v>1349</v>
      </c>
      <c r="H58" s="9742"/>
      <c r="I58" s="9789">
        <v>24140</v>
      </c>
      <c r="J58" s="9742"/>
      <c r="K58" s="9742"/>
      <c r="L58" s="7843"/>
      <c r="M58" s="9746">
        <f>M57-I58</f>
        <v>25527220</v>
      </c>
    </row>
    <row r="59" spans="1:13">
      <c r="A59" s="8060" t="s">
        <v>2734</v>
      </c>
      <c r="B59" s="8063" t="s">
        <v>2734</v>
      </c>
      <c r="C59" s="9756"/>
      <c r="D59" s="9550"/>
      <c r="E59" s="7829" t="s">
        <v>2121</v>
      </c>
      <c r="F59" s="7912" t="s">
        <v>1543</v>
      </c>
      <c r="G59" s="7844"/>
      <c r="H59" s="9743"/>
      <c r="I59" s="9790"/>
      <c r="J59" s="9743"/>
      <c r="K59" s="9743"/>
      <c r="L59" s="7846"/>
      <c r="M59" s="9747"/>
    </row>
    <row r="60" spans="1:13">
      <c r="A60" s="8060" t="s">
        <v>2734</v>
      </c>
      <c r="B60" s="8063" t="s">
        <v>2734</v>
      </c>
      <c r="C60" s="7834"/>
      <c r="D60" s="7834"/>
      <c r="E60" s="7835"/>
      <c r="F60" s="7836"/>
      <c r="G60" s="7837"/>
      <c r="H60" s="7848"/>
      <c r="I60" s="7849"/>
      <c r="J60" s="7850"/>
      <c r="K60" s="7848"/>
      <c r="L60" s="7849">
        <v>1500</v>
      </c>
      <c r="M60" s="8062">
        <f>M58+L60</f>
        <v>25528720</v>
      </c>
    </row>
    <row r="61" spans="1:13">
      <c r="A61" s="8060" t="s">
        <v>2734</v>
      </c>
      <c r="B61" s="8063" t="s">
        <v>2734</v>
      </c>
      <c r="C61" s="9755"/>
      <c r="D61" s="9549"/>
      <c r="E61" s="7851" t="s">
        <v>781</v>
      </c>
      <c r="F61" s="7911" t="s">
        <v>1560</v>
      </c>
      <c r="G61" s="7811" t="s">
        <v>1603</v>
      </c>
      <c r="H61" s="9742"/>
      <c r="I61" s="9789">
        <v>123140</v>
      </c>
      <c r="J61" s="9742"/>
      <c r="K61" s="9742"/>
      <c r="L61" s="7843"/>
      <c r="M61" s="9746">
        <f>M60-I61</f>
        <v>25405580</v>
      </c>
    </row>
    <row r="62" spans="1:13">
      <c r="A62" s="8060" t="s">
        <v>2734</v>
      </c>
      <c r="B62" s="8063" t="s">
        <v>2734</v>
      </c>
      <c r="C62" s="9756"/>
      <c r="D62" s="9550"/>
      <c r="E62" s="193" t="s">
        <v>1559</v>
      </c>
      <c r="F62" s="7912" t="s">
        <v>38</v>
      </c>
      <c r="G62" s="7812"/>
      <c r="H62" s="9743"/>
      <c r="I62" s="9790"/>
      <c r="J62" s="9743"/>
      <c r="K62" s="9743"/>
      <c r="L62" s="7846"/>
      <c r="M62" s="9747"/>
    </row>
    <row r="63" spans="1:13">
      <c r="A63" s="8060" t="s">
        <v>2734</v>
      </c>
      <c r="B63" s="8063" t="s">
        <v>2734</v>
      </c>
      <c r="C63" s="7834"/>
      <c r="D63" s="7834"/>
      <c r="E63" s="7835"/>
      <c r="F63" s="7836"/>
      <c r="G63" s="7837"/>
      <c r="H63" s="7848"/>
      <c r="I63" s="7849"/>
      <c r="J63" s="7850"/>
      <c r="K63" s="7848"/>
      <c r="L63" s="7849">
        <v>1500</v>
      </c>
      <c r="M63" s="8062">
        <f>M61+L63</f>
        <v>25407080</v>
      </c>
    </row>
    <row r="64" spans="1:13">
      <c r="A64" s="8060" t="s">
        <v>2734</v>
      </c>
      <c r="B64" s="8063" t="s">
        <v>2734</v>
      </c>
      <c r="C64" s="9755"/>
      <c r="D64" s="9549"/>
      <c r="E64" s="191" t="s">
        <v>815</v>
      </c>
      <c r="F64" s="7883" t="s">
        <v>1887</v>
      </c>
      <c r="G64" s="7811" t="s">
        <v>1888</v>
      </c>
      <c r="H64" s="9742"/>
      <c r="I64" s="9789">
        <v>1482236</v>
      </c>
      <c r="J64" s="9742"/>
      <c r="K64" s="9742"/>
      <c r="L64" s="7843"/>
      <c r="M64" s="9746">
        <f>M63-I64</f>
        <v>23924844</v>
      </c>
    </row>
    <row r="65" spans="1:13">
      <c r="A65" s="8060" t="s">
        <v>2734</v>
      </c>
      <c r="B65" s="8063" t="s">
        <v>2734</v>
      </c>
      <c r="C65" s="9756"/>
      <c r="D65" s="9550"/>
      <c r="E65" s="193" t="s">
        <v>1886</v>
      </c>
      <c r="F65" s="7884" t="s">
        <v>1951</v>
      </c>
      <c r="G65" s="7812"/>
      <c r="H65" s="9743"/>
      <c r="I65" s="9790"/>
      <c r="J65" s="9743"/>
      <c r="K65" s="9743"/>
      <c r="L65" s="7846"/>
      <c r="M65" s="9747"/>
    </row>
    <row r="66" spans="1:13">
      <c r="A66" s="8060" t="s">
        <v>2734</v>
      </c>
      <c r="B66" s="8063" t="s">
        <v>2734</v>
      </c>
      <c r="C66" s="7834"/>
      <c r="D66" s="7834"/>
      <c r="E66" s="7835"/>
      <c r="F66" s="7836"/>
      <c r="G66" s="7837"/>
      <c r="H66" s="7848"/>
      <c r="I66" s="7849"/>
      <c r="J66" s="7850"/>
      <c r="K66" s="7848"/>
      <c r="L66" s="7849">
        <v>2200</v>
      </c>
      <c r="M66" s="8062">
        <f>M64+L66</f>
        <v>23927044</v>
      </c>
    </row>
    <row r="67" spans="1:13">
      <c r="A67" s="8060" t="s">
        <v>2734</v>
      </c>
      <c r="B67" s="8063" t="s">
        <v>2734</v>
      </c>
      <c r="C67" s="9755"/>
      <c r="D67" s="9549"/>
      <c r="E67" s="7866" t="s">
        <v>815</v>
      </c>
      <c r="F67" s="7885" t="s">
        <v>1887</v>
      </c>
      <c r="G67" s="7867" t="s">
        <v>1888</v>
      </c>
      <c r="H67" s="9742"/>
      <c r="I67" s="9789">
        <v>417512</v>
      </c>
      <c r="J67" s="9742"/>
      <c r="K67" s="9742"/>
      <c r="L67" s="7843"/>
      <c r="M67" s="9746">
        <f>M66-I67</f>
        <v>23509532</v>
      </c>
    </row>
    <row r="68" spans="1:13">
      <c r="A68" s="8060" t="s">
        <v>2734</v>
      </c>
      <c r="B68" s="8063" t="s">
        <v>2734</v>
      </c>
      <c r="C68" s="9756"/>
      <c r="D68" s="9550"/>
      <c r="E68" s="7868" t="s">
        <v>1889</v>
      </c>
      <c r="F68" s="7886" t="s">
        <v>1951</v>
      </c>
      <c r="G68" s="7869"/>
      <c r="H68" s="9743"/>
      <c r="I68" s="9790"/>
      <c r="J68" s="9743"/>
      <c r="K68" s="9743"/>
      <c r="L68" s="7846"/>
      <c r="M68" s="9747"/>
    </row>
    <row r="69" spans="1:13">
      <c r="A69" s="8060" t="s">
        <v>2734</v>
      </c>
      <c r="B69" s="8063" t="s">
        <v>2734</v>
      </c>
      <c r="C69" s="7834"/>
      <c r="D69" s="7834"/>
      <c r="E69" s="7835"/>
      <c r="F69" s="7836"/>
      <c r="G69" s="7837"/>
      <c r="H69" s="7848"/>
      <c r="I69" s="7849"/>
      <c r="J69" s="7850"/>
      <c r="K69" s="7848"/>
      <c r="L69" s="7849">
        <v>2200</v>
      </c>
      <c r="M69" s="8062">
        <f>M67+L69</f>
        <v>23511732</v>
      </c>
    </row>
    <row r="70" spans="1:13">
      <c r="A70" s="8060" t="s">
        <v>2734</v>
      </c>
      <c r="B70" s="8063" t="s">
        <v>2734</v>
      </c>
      <c r="C70" s="9755"/>
      <c r="D70" s="9549"/>
      <c r="E70" s="7866" t="s">
        <v>815</v>
      </c>
      <c r="F70" s="7887" t="s">
        <v>568</v>
      </c>
      <c r="G70" s="7867" t="s">
        <v>715</v>
      </c>
      <c r="H70" s="9742"/>
      <c r="I70" s="9789">
        <v>526854</v>
      </c>
      <c r="J70" s="9742"/>
      <c r="K70" s="9742"/>
      <c r="L70" s="7843"/>
      <c r="M70" s="9746">
        <f>M69-I70</f>
        <v>22984878</v>
      </c>
    </row>
    <row r="71" spans="1:13">
      <c r="A71" s="8060" t="s">
        <v>2734</v>
      </c>
      <c r="B71" s="8063" t="s">
        <v>2734</v>
      </c>
      <c r="C71" s="9756"/>
      <c r="D71" s="9550"/>
      <c r="E71" s="7868" t="s">
        <v>833</v>
      </c>
      <c r="F71" s="7888" t="s">
        <v>250</v>
      </c>
      <c r="G71" s="7869"/>
      <c r="H71" s="9743"/>
      <c r="I71" s="9790"/>
      <c r="J71" s="9743"/>
      <c r="K71" s="9743"/>
      <c r="L71" s="7846"/>
      <c r="M71" s="9747"/>
    </row>
    <row r="72" spans="1:13">
      <c r="A72" s="8060" t="s">
        <v>2734</v>
      </c>
      <c r="B72" s="8063" t="s">
        <v>2734</v>
      </c>
      <c r="C72" s="7834"/>
      <c r="D72" s="7834"/>
      <c r="E72" s="7863"/>
      <c r="F72" s="7836"/>
      <c r="G72" s="7836"/>
      <c r="H72" s="7848"/>
      <c r="I72" s="7849"/>
      <c r="J72" s="7850"/>
      <c r="K72" s="7848"/>
      <c r="L72" s="7849">
        <v>2200</v>
      </c>
      <c r="M72" s="8062">
        <f>M70+L72</f>
        <v>22987078</v>
      </c>
    </row>
    <row r="73" spans="1:13">
      <c r="A73" s="8060" t="s">
        <v>2734</v>
      </c>
      <c r="B73" s="8063" t="s">
        <v>2734</v>
      </c>
      <c r="C73" s="9755"/>
      <c r="D73" s="9549"/>
      <c r="E73" s="7866" t="s">
        <v>815</v>
      </c>
      <c r="F73" s="7887" t="s">
        <v>568</v>
      </c>
      <c r="G73" s="7867" t="s">
        <v>715</v>
      </c>
      <c r="H73" s="9742"/>
      <c r="I73" s="9789">
        <v>173528</v>
      </c>
      <c r="J73" s="9742"/>
      <c r="K73" s="9742"/>
      <c r="L73" s="7843"/>
      <c r="M73" s="9746">
        <f>M72-I73</f>
        <v>22813550</v>
      </c>
    </row>
    <row r="74" spans="1:13">
      <c r="A74" s="8060" t="s">
        <v>2734</v>
      </c>
      <c r="B74" s="8063" t="s">
        <v>2734</v>
      </c>
      <c r="C74" s="9756"/>
      <c r="D74" s="9550"/>
      <c r="E74" s="7868" t="s">
        <v>2539</v>
      </c>
      <c r="F74" s="7888" t="s">
        <v>250</v>
      </c>
      <c r="G74" s="7869"/>
      <c r="H74" s="9743"/>
      <c r="I74" s="9790"/>
      <c r="J74" s="9743"/>
      <c r="K74" s="9743"/>
      <c r="L74" s="7846"/>
      <c r="M74" s="9747"/>
    </row>
    <row r="75" spans="1:13">
      <c r="A75" s="8060" t="s">
        <v>2734</v>
      </c>
      <c r="B75" s="8063" t="s">
        <v>2734</v>
      </c>
      <c r="C75" s="7834"/>
      <c r="D75" s="7834"/>
      <c r="E75" s="7835"/>
      <c r="F75" s="7836"/>
      <c r="G75" s="7837"/>
      <c r="H75" s="7848"/>
      <c r="I75" s="7849"/>
      <c r="J75" s="7850"/>
      <c r="K75" s="7848"/>
      <c r="L75" s="7849">
        <v>2200</v>
      </c>
      <c r="M75" s="8062">
        <f>M73+L75</f>
        <v>22815750</v>
      </c>
    </row>
    <row r="76" spans="1:13">
      <c r="B76" s="8063" t="s">
        <v>2734</v>
      </c>
      <c r="C76" s="9755"/>
      <c r="D76" s="9549" t="s">
        <v>2632</v>
      </c>
      <c r="E76" s="7866" t="s">
        <v>1109</v>
      </c>
      <c r="F76" s="7911" t="s">
        <v>1471</v>
      </c>
      <c r="G76" s="7811" t="s">
        <v>1469</v>
      </c>
      <c r="H76" s="9742"/>
      <c r="I76" s="9791">
        <v>502500</v>
      </c>
      <c r="J76" s="9742"/>
      <c r="K76" s="9742"/>
      <c r="L76" s="9793"/>
      <c r="M76" s="9746">
        <f>M75-I76</f>
        <v>22313250</v>
      </c>
    </row>
    <row r="77" spans="1:13">
      <c r="B77" s="8063" t="s">
        <v>2734</v>
      </c>
      <c r="C77" s="9756"/>
      <c r="D77" s="9550"/>
      <c r="E77" s="7868" t="s">
        <v>1468</v>
      </c>
      <c r="F77" s="7912" t="s">
        <v>2556</v>
      </c>
      <c r="G77" s="7812"/>
      <c r="H77" s="9743"/>
      <c r="I77" s="9792"/>
      <c r="J77" s="9743"/>
      <c r="K77" s="9743"/>
      <c r="L77" s="9794"/>
      <c r="M77" s="9747"/>
    </row>
    <row r="78" spans="1:13">
      <c r="B78" s="8063" t="s">
        <v>2734</v>
      </c>
      <c r="C78" s="7834"/>
      <c r="D78" s="7834"/>
      <c r="E78" s="7835"/>
      <c r="F78" s="7836"/>
      <c r="G78" s="7837"/>
      <c r="H78" s="7848"/>
      <c r="I78" s="7839"/>
      <c r="J78" s="7839"/>
      <c r="K78" s="7839"/>
      <c r="L78" s="7870">
        <v>2200</v>
      </c>
      <c r="M78" s="8062">
        <f>M76+L78</f>
        <v>22315450</v>
      </c>
    </row>
    <row r="79" spans="1:13">
      <c r="B79" s="8060" t="s">
        <v>2734</v>
      </c>
      <c r="C79" s="9755"/>
      <c r="D79" s="9549"/>
      <c r="E79" s="7824" t="s">
        <v>1710</v>
      </c>
      <c r="F79" s="7911"/>
      <c r="G79" s="7811"/>
      <c r="H79" s="9742"/>
      <c r="I79" s="9789"/>
      <c r="J79" s="9742"/>
      <c r="K79" s="9742">
        <v>53140</v>
      </c>
      <c r="L79" s="7843"/>
      <c r="M79" s="9746">
        <f>M78-K79</f>
        <v>22262310</v>
      </c>
    </row>
    <row r="80" spans="1:13">
      <c r="B80" s="8060" t="s">
        <v>2734</v>
      </c>
      <c r="C80" s="9756"/>
      <c r="D80" s="9550"/>
      <c r="E80" s="7829" t="s">
        <v>2333</v>
      </c>
      <c r="F80" s="7913" t="s">
        <v>2629</v>
      </c>
      <c r="G80" s="7812"/>
      <c r="H80" s="9743"/>
      <c r="I80" s="9790"/>
      <c r="J80" s="9743"/>
      <c r="K80" s="9743"/>
      <c r="L80" s="7846"/>
      <c r="M80" s="9747"/>
    </row>
    <row r="81" spans="1:13">
      <c r="B81" s="8060" t="s">
        <v>2734</v>
      </c>
      <c r="C81" s="7834"/>
      <c r="D81" s="7834"/>
      <c r="E81" s="7835"/>
      <c r="F81" s="7836"/>
      <c r="G81" s="7837"/>
      <c r="H81" s="7848"/>
      <c r="I81" s="7849"/>
      <c r="J81" s="7850"/>
      <c r="K81" s="7848"/>
      <c r="L81" s="7849">
        <v>1500</v>
      </c>
      <c r="M81" s="8062">
        <f>M79+L81</f>
        <v>22263810</v>
      </c>
    </row>
    <row r="82" spans="1:13">
      <c r="A82" s="8060" t="s">
        <v>2734</v>
      </c>
      <c r="B82" s="8063" t="s">
        <v>2734</v>
      </c>
      <c r="C82" s="9755"/>
      <c r="D82" s="9549"/>
      <c r="E82" s="7866" t="s">
        <v>815</v>
      </c>
      <c r="F82" s="7887" t="s">
        <v>568</v>
      </c>
      <c r="G82" s="7867" t="s">
        <v>715</v>
      </c>
      <c r="H82" s="9742"/>
      <c r="I82" s="9789">
        <v>82809</v>
      </c>
      <c r="J82" s="9742"/>
      <c r="K82" s="9742"/>
      <c r="L82" s="7843"/>
      <c r="M82" s="9746">
        <f>M81-I82</f>
        <v>22181001</v>
      </c>
    </row>
    <row r="83" spans="1:13">
      <c r="A83" s="8060" t="s">
        <v>2734</v>
      </c>
      <c r="B83" s="8063" t="s">
        <v>2734</v>
      </c>
      <c r="C83" s="9756"/>
      <c r="D83" s="9550"/>
      <c r="E83" s="7868" t="s">
        <v>2633</v>
      </c>
      <c r="F83" s="7888" t="s">
        <v>250</v>
      </c>
      <c r="G83" s="7869"/>
      <c r="H83" s="9743"/>
      <c r="I83" s="9790"/>
      <c r="J83" s="9743"/>
      <c r="K83" s="9743"/>
      <c r="L83" s="7846"/>
      <c r="M83" s="9747"/>
    </row>
    <row r="84" spans="1:13">
      <c r="A84" s="8060" t="s">
        <v>2734</v>
      </c>
      <c r="B84" s="8063" t="s">
        <v>2734</v>
      </c>
      <c r="C84" s="7834"/>
      <c r="D84" s="7834"/>
      <c r="E84" s="7834"/>
      <c r="F84" s="7896"/>
      <c r="G84" s="7896"/>
      <c r="H84" s="7848"/>
      <c r="I84" s="7849"/>
      <c r="J84" s="7850"/>
      <c r="K84" s="7848"/>
      <c r="L84" s="7849">
        <v>2200</v>
      </c>
      <c r="M84" s="8062">
        <f>M82+L84</f>
        <v>22183201</v>
      </c>
    </row>
    <row r="85" spans="1:13">
      <c r="A85" s="8060" t="s">
        <v>2734</v>
      </c>
      <c r="B85" s="8063" t="s">
        <v>2734</v>
      </c>
      <c r="C85" s="9755"/>
      <c r="D85" s="9549"/>
      <c r="E85" s="7866" t="s">
        <v>781</v>
      </c>
      <c r="F85" s="7889" t="s">
        <v>568</v>
      </c>
      <c r="G85" s="7867" t="s">
        <v>715</v>
      </c>
      <c r="H85" s="9742"/>
      <c r="I85" s="9789">
        <v>19740</v>
      </c>
      <c r="J85" s="9742"/>
      <c r="K85" s="9742"/>
      <c r="L85" s="7843"/>
      <c r="M85" s="9746">
        <f>M84-I85</f>
        <v>22163461</v>
      </c>
    </row>
    <row r="86" spans="1:13">
      <c r="A86" s="8060" t="s">
        <v>2734</v>
      </c>
      <c r="B86" s="8063" t="s">
        <v>2734</v>
      </c>
      <c r="C86" s="9756"/>
      <c r="D86" s="9550"/>
      <c r="E86" s="7868" t="s">
        <v>793</v>
      </c>
      <c r="F86" s="7890" t="s">
        <v>250</v>
      </c>
      <c r="G86" s="7869"/>
      <c r="H86" s="9743"/>
      <c r="I86" s="9790"/>
      <c r="J86" s="9743"/>
      <c r="K86" s="9743"/>
      <c r="L86" s="7846"/>
      <c r="M86" s="9747"/>
    </row>
    <row r="87" spans="1:13">
      <c r="A87" s="8060" t="s">
        <v>2734</v>
      </c>
      <c r="B87" s="8063" t="s">
        <v>2734</v>
      </c>
      <c r="C87" s="7834"/>
      <c r="D87" s="7834"/>
      <c r="E87" s="7834"/>
      <c r="F87" s="7896"/>
      <c r="G87" s="7896"/>
      <c r="H87" s="7848"/>
      <c r="I87" s="7849"/>
      <c r="J87" s="7850"/>
      <c r="K87" s="7848"/>
      <c r="L87" s="7849">
        <v>1500</v>
      </c>
      <c r="M87" s="8062">
        <f>M85+L87</f>
        <v>22164961</v>
      </c>
    </row>
    <row r="88" spans="1:13">
      <c r="A88" s="8060" t="s">
        <v>2734</v>
      </c>
      <c r="B88" s="8063" t="s">
        <v>2734</v>
      </c>
      <c r="C88" s="9755"/>
      <c r="D88" s="9549"/>
      <c r="E88" s="7872" t="s">
        <v>796</v>
      </c>
      <c r="F88" s="7887" t="s">
        <v>1983</v>
      </c>
      <c r="G88" s="7867" t="s">
        <v>1985</v>
      </c>
      <c r="H88" s="9742"/>
      <c r="I88" s="9789">
        <v>159100</v>
      </c>
      <c r="J88" s="9742"/>
      <c r="K88" s="9742"/>
      <c r="L88" s="7843"/>
      <c r="M88" s="9746">
        <f>M87-I88</f>
        <v>22005861</v>
      </c>
    </row>
    <row r="89" spans="1:13">
      <c r="A89" s="8060" t="s">
        <v>2734</v>
      </c>
      <c r="B89" s="8063" t="s">
        <v>2734</v>
      </c>
      <c r="C89" s="9756"/>
      <c r="D89" s="9550"/>
      <c r="E89" s="7873" t="s">
        <v>1982</v>
      </c>
      <c r="F89" s="7888" t="s">
        <v>1984</v>
      </c>
      <c r="G89" s="7869"/>
      <c r="H89" s="9743"/>
      <c r="I89" s="9790"/>
      <c r="J89" s="9743"/>
      <c r="K89" s="9743"/>
      <c r="L89" s="7846"/>
      <c r="M89" s="9747"/>
    </row>
    <row r="90" spans="1:13">
      <c r="A90" s="8060" t="s">
        <v>2734</v>
      </c>
      <c r="B90" s="8063" t="s">
        <v>2734</v>
      </c>
      <c r="C90" s="7834"/>
      <c r="D90" s="7834"/>
      <c r="E90" s="7834"/>
      <c r="F90" s="7896"/>
      <c r="G90" s="7896"/>
      <c r="H90" s="7848"/>
      <c r="I90" s="7849"/>
      <c r="J90" s="7850"/>
      <c r="K90" s="7848"/>
      <c r="L90" s="7849">
        <v>750</v>
      </c>
      <c r="M90" s="8062">
        <f>M88+L90</f>
        <v>22006611</v>
      </c>
    </row>
    <row r="91" spans="1:13">
      <c r="A91" s="7813" t="s">
        <v>2734</v>
      </c>
      <c r="B91" s="8063" t="s">
        <v>2734</v>
      </c>
      <c r="C91" s="9755"/>
      <c r="D91" s="9549"/>
      <c r="E91" s="7874" t="s">
        <v>815</v>
      </c>
      <c r="F91" s="7887" t="s">
        <v>1657</v>
      </c>
      <c r="G91" s="7867" t="s">
        <v>135</v>
      </c>
      <c r="H91" s="9742"/>
      <c r="I91" s="9789">
        <v>326762</v>
      </c>
      <c r="J91" s="9742"/>
      <c r="K91" s="9742"/>
      <c r="L91" s="7843"/>
      <c r="M91" s="9746">
        <f>M90-I91</f>
        <v>21679849</v>
      </c>
    </row>
    <row r="92" spans="1:13">
      <c r="A92" s="7813" t="s">
        <v>2734</v>
      </c>
      <c r="B92" s="8063" t="s">
        <v>2734</v>
      </c>
      <c r="C92" s="9756"/>
      <c r="D92" s="9550"/>
      <c r="E92" s="7873" t="s">
        <v>1656</v>
      </c>
      <c r="F92" s="7888" t="s">
        <v>956</v>
      </c>
      <c r="G92" s="7869"/>
      <c r="H92" s="9743"/>
      <c r="I92" s="9790"/>
      <c r="J92" s="9743"/>
      <c r="K92" s="9743"/>
      <c r="L92" s="7846"/>
      <c r="M92" s="9747"/>
    </row>
    <row r="93" spans="1:13">
      <c r="A93" s="7813" t="s">
        <v>2734</v>
      </c>
      <c r="B93" s="8063" t="s">
        <v>2734</v>
      </c>
      <c r="C93" s="7834"/>
      <c r="D93" s="7834"/>
      <c r="E93" s="7834"/>
      <c r="F93" s="7896"/>
      <c r="G93" s="7896"/>
      <c r="H93" s="7848"/>
      <c r="I93" s="7849"/>
      <c r="J93" s="7850"/>
      <c r="K93" s="7848"/>
      <c r="L93" s="7849">
        <v>2200</v>
      </c>
      <c r="M93" s="8062">
        <f>M91+L93</f>
        <v>21682049</v>
      </c>
    </row>
    <row r="94" spans="1:13">
      <c r="A94" s="7813" t="s">
        <v>2734</v>
      </c>
      <c r="B94" s="8063" t="s">
        <v>2734</v>
      </c>
      <c r="C94" s="9755"/>
      <c r="D94" s="9549"/>
      <c r="E94" s="7874" t="s">
        <v>796</v>
      </c>
      <c r="F94" s="7887" t="s">
        <v>1657</v>
      </c>
      <c r="G94" s="7867" t="s">
        <v>135</v>
      </c>
      <c r="H94" s="9742"/>
      <c r="I94" s="9789">
        <v>133800</v>
      </c>
      <c r="J94" s="9742"/>
      <c r="K94" s="9742"/>
      <c r="L94" s="7843"/>
      <c r="M94" s="9746">
        <f>M93-I94</f>
        <v>21548249</v>
      </c>
    </row>
    <row r="95" spans="1:13">
      <c r="A95" s="7813" t="s">
        <v>2734</v>
      </c>
      <c r="B95" s="8063" t="s">
        <v>2734</v>
      </c>
      <c r="C95" s="9756"/>
      <c r="D95" s="9550"/>
      <c r="E95" s="7873" t="s">
        <v>1658</v>
      </c>
      <c r="F95" s="7888" t="s">
        <v>956</v>
      </c>
      <c r="G95" s="7869"/>
      <c r="H95" s="9743"/>
      <c r="I95" s="9790"/>
      <c r="J95" s="9743"/>
      <c r="K95" s="9743"/>
      <c r="L95" s="7846"/>
      <c r="M95" s="9747"/>
    </row>
    <row r="96" spans="1:13">
      <c r="A96" s="7813" t="s">
        <v>2734</v>
      </c>
      <c r="B96" s="8063" t="s">
        <v>2734</v>
      </c>
      <c r="C96" s="7834"/>
      <c r="D96" s="7834"/>
      <c r="E96" s="7834"/>
      <c r="F96" s="7896"/>
      <c r="G96" s="7896"/>
      <c r="H96" s="7848"/>
      <c r="I96" s="7849"/>
      <c r="J96" s="7850"/>
      <c r="K96" s="7848"/>
      <c r="L96" s="7849">
        <v>750</v>
      </c>
      <c r="M96" s="8062">
        <f>M94+L96</f>
        <v>21548999</v>
      </c>
    </row>
    <row r="97" spans="1:13">
      <c r="A97" s="7813" t="s">
        <v>2734</v>
      </c>
      <c r="B97" s="8063" t="s">
        <v>2734</v>
      </c>
      <c r="C97" s="9755"/>
      <c r="D97" s="9549"/>
      <c r="E97" s="7872" t="s">
        <v>1716</v>
      </c>
      <c r="F97" s="7887" t="s">
        <v>1717</v>
      </c>
      <c r="G97" s="7867" t="s">
        <v>1423</v>
      </c>
      <c r="H97" s="9742"/>
      <c r="I97" s="9789">
        <v>151500</v>
      </c>
      <c r="J97" s="9742"/>
      <c r="K97" s="9742"/>
      <c r="L97" s="7843"/>
      <c r="M97" s="9746">
        <f>M96-I97</f>
        <v>21397499</v>
      </c>
    </row>
    <row r="98" spans="1:13">
      <c r="A98" s="7813" t="s">
        <v>2734</v>
      </c>
      <c r="B98" s="8063" t="s">
        <v>2734</v>
      </c>
      <c r="C98" s="9756"/>
      <c r="D98" s="9550"/>
      <c r="E98" s="7873" t="s">
        <v>1715</v>
      </c>
      <c r="F98" s="7888" t="s">
        <v>956</v>
      </c>
      <c r="G98" s="7869"/>
      <c r="H98" s="9743"/>
      <c r="I98" s="9790"/>
      <c r="J98" s="9743"/>
      <c r="K98" s="9743"/>
      <c r="L98" s="7846"/>
      <c r="M98" s="9747"/>
    </row>
    <row r="99" spans="1:13">
      <c r="A99" s="7813" t="s">
        <v>2734</v>
      </c>
      <c r="B99" s="8063" t="s">
        <v>2734</v>
      </c>
      <c r="C99" s="7834"/>
      <c r="D99" s="7834"/>
      <c r="E99" s="7834"/>
      <c r="F99" s="7896"/>
      <c r="G99" s="7896"/>
      <c r="H99" s="7848"/>
      <c r="I99" s="7849"/>
      <c r="J99" s="7850"/>
      <c r="K99" s="7848"/>
      <c r="L99" s="7849">
        <v>750</v>
      </c>
      <c r="M99" s="8062">
        <f>M97+L99</f>
        <v>21398249</v>
      </c>
    </row>
    <row r="100" spans="1:13">
      <c r="A100" s="7813" t="s">
        <v>2734</v>
      </c>
      <c r="B100" s="8063" t="s">
        <v>2734</v>
      </c>
      <c r="C100" s="9755"/>
      <c r="D100" s="9549"/>
      <c r="E100" s="7874" t="s">
        <v>781</v>
      </c>
      <c r="F100" s="7887" t="s">
        <v>2046</v>
      </c>
      <c r="G100" s="7875" t="s">
        <v>2048</v>
      </c>
      <c r="H100" s="9742"/>
      <c r="I100" s="9789">
        <v>103140</v>
      </c>
      <c r="J100" s="9742"/>
      <c r="K100" s="9742"/>
      <c r="L100" s="7843"/>
      <c r="M100" s="9746">
        <f>M99-I100</f>
        <v>21295109</v>
      </c>
    </row>
    <row r="101" spans="1:13">
      <c r="A101" s="7813" t="s">
        <v>2734</v>
      </c>
      <c r="B101" s="8063" t="s">
        <v>2734</v>
      </c>
      <c r="C101" s="9756"/>
      <c r="D101" s="9550"/>
      <c r="E101" s="7873" t="s">
        <v>2045</v>
      </c>
      <c r="F101" s="7888" t="s">
        <v>2047</v>
      </c>
      <c r="G101" s="7871"/>
      <c r="H101" s="9743"/>
      <c r="I101" s="9790"/>
      <c r="J101" s="9743"/>
      <c r="K101" s="9743"/>
      <c r="L101" s="7846"/>
      <c r="M101" s="9747"/>
    </row>
    <row r="102" spans="1:13">
      <c r="A102" s="7813" t="s">
        <v>2734</v>
      </c>
      <c r="B102" s="8063" t="s">
        <v>2734</v>
      </c>
      <c r="C102" s="7834"/>
      <c r="D102" s="7834"/>
      <c r="E102" s="7834"/>
      <c r="F102" s="7896"/>
      <c r="G102" s="7896"/>
      <c r="H102" s="7848"/>
      <c r="I102" s="7849"/>
      <c r="J102" s="7850"/>
      <c r="K102" s="7848"/>
      <c r="L102" s="7849">
        <v>1500</v>
      </c>
      <c r="M102" s="8062">
        <f>M100+L102</f>
        <v>21296609</v>
      </c>
    </row>
    <row r="103" spans="1:13">
      <c r="A103" s="7813" t="s">
        <v>2734</v>
      </c>
      <c r="B103" s="8063" t="s">
        <v>2734</v>
      </c>
      <c r="C103" s="9755"/>
      <c r="D103" s="9549"/>
      <c r="E103" s="7872" t="s">
        <v>1716</v>
      </c>
      <c r="F103" s="7891" t="s">
        <v>1049</v>
      </c>
      <c r="G103" s="7867" t="s">
        <v>126</v>
      </c>
      <c r="H103" s="9742"/>
      <c r="I103" s="9789">
        <v>44300</v>
      </c>
      <c r="J103" s="9742"/>
      <c r="K103" s="9742"/>
      <c r="L103" s="7843"/>
      <c r="M103" s="9746">
        <f>M102-I103</f>
        <v>21252309</v>
      </c>
    </row>
    <row r="104" spans="1:13">
      <c r="A104" s="7813" t="s">
        <v>2734</v>
      </c>
      <c r="B104" s="8063" t="s">
        <v>2734</v>
      </c>
      <c r="C104" s="9756"/>
      <c r="D104" s="9550"/>
      <c r="E104" s="7873" t="s">
        <v>2559</v>
      </c>
      <c r="F104" s="7892" t="s">
        <v>956</v>
      </c>
      <c r="G104" s="7869"/>
      <c r="H104" s="9743"/>
      <c r="I104" s="9790"/>
      <c r="J104" s="9743"/>
      <c r="K104" s="9743"/>
      <c r="L104" s="7846"/>
      <c r="M104" s="9747"/>
    </row>
    <row r="105" spans="1:13">
      <c r="A105" s="7813" t="s">
        <v>2734</v>
      </c>
      <c r="B105" s="8063" t="s">
        <v>2734</v>
      </c>
      <c r="C105" s="7834"/>
      <c r="D105" s="7834"/>
      <c r="E105" s="7834"/>
      <c r="F105" s="7896"/>
      <c r="G105" s="7896"/>
      <c r="H105" s="7848"/>
      <c r="I105" s="7849"/>
      <c r="J105" s="7850"/>
      <c r="K105" s="7848"/>
      <c r="L105" s="7849">
        <v>750</v>
      </c>
      <c r="M105" s="8062">
        <f>M103+L105</f>
        <v>21253059</v>
      </c>
    </row>
    <row r="106" spans="1:13">
      <c r="A106" s="7813" t="s">
        <v>2734</v>
      </c>
      <c r="B106" s="8063" t="s">
        <v>2734</v>
      </c>
      <c r="C106" s="9755"/>
      <c r="D106" s="9549"/>
      <c r="E106" s="7876" t="s">
        <v>778</v>
      </c>
      <c r="F106" s="7893" t="s">
        <v>795</v>
      </c>
      <c r="G106" s="7877" t="s">
        <v>454</v>
      </c>
      <c r="H106" s="9742"/>
      <c r="I106" s="9789">
        <v>71140</v>
      </c>
      <c r="J106" s="9742"/>
      <c r="K106" s="9742"/>
      <c r="L106" s="7843"/>
      <c r="M106" s="9746">
        <f>M105-I106</f>
        <v>21181919</v>
      </c>
    </row>
    <row r="107" spans="1:13">
      <c r="A107" s="7813" t="s">
        <v>2734</v>
      </c>
      <c r="B107" s="8063" t="s">
        <v>2734</v>
      </c>
      <c r="C107" s="9756"/>
      <c r="D107" s="9550"/>
      <c r="E107" s="7868" t="s">
        <v>794</v>
      </c>
      <c r="F107" s="7888" t="s">
        <v>1345</v>
      </c>
      <c r="G107" s="7869"/>
      <c r="H107" s="9743"/>
      <c r="I107" s="9790"/>
      <c r="J107" s="9743"/>
      <c r="K107" s="9743"/>
      <c r="L107" s="7846"/>
      <c r="M107" s="9747"/>
    </row>
    <row r="108" spans="1:13">
      <c r="A108" s="7813" t="s">
        <v>2734</v>
      </c>
      <c r="B108" s="8063" t="s">
        <v>2734</v>
      </c>
      <c r="C108" s="7834"/>
      <c r="D108" s="7834"/>
      <c r="E108" s="7834"/>
      <c r="F108" s="7896"/>
      <c r="G108" s="7896"/>
      <c r="H108" s="7848"/>
      <c r="I108" s="7849"/>
      <c r="J108" s="7850"/>
      <c r="K108" s="7848"/>
      <c r="L108" s="7849">
        <v>1500</v>
      </c>
      <c r="M108" s="8062">
        <f>M106+L108</f>
        <v>21183419</v>
      </c>
    </row>
    <row r="109" spans="1:13">
      <c r="A109" s="7813" t="s">
        <v>2734</v>
      </c>
      <c r="B109" s="8063" t="s">
        <v>2734</v>
      </c>
      <c r="C109" s="9755"/>
      <c r="D109" s="9549"/>
      <c r="E109" s="7866" t="s">
        <v>815</v>
      </c>
      <c r="F109" s="7887" t="s">
        <v>2163</v>
      </c>
      <c r="G109" s="7867" t="s">
        <v>2164</v>
      </c>
      <c r="H109" s="9742"/>
      <c r="I109" s="9789">
        <v>425435</v>
      </c>
      <c r="J109" s="9742"/>
      <c r="K109" s="9742"/>
      <c r="L109" s="7843"/>
      <c r="M109" s="9746">
        <f>M108-I109</f>
        <v>20757984</v>
      </c>
    </row>
    <row r="110" spans="1:13">
      <c r="A110" s="7813" t="s">
        <v>2734</v>
      </c>
      <c r="B110" s="8063" t="s">
        <v>2734</v>
      </c>
      <c r="C110" s="9756"/>
      <c r="D110" s="9550"/>
      <c r="E110" s="7868" t="s">
        <v>2165</v>
      </c>
      <c r="F110" s="7888" t="s">
        <v>1819</v>
      </c>
      <c r="G110" s="7869"/>
      <c r="H110" s="9743"/>
      <c r="I110" s="9790"/>
      <c r="J110" s="9743"/>
      <c r="K110" s="9743"/>
      <c r="L110" s="7846"/>
      <c r="M110" s="9747"/>
    </row>
    <row r="111" spans="1:13">
      <c r="A111" s="7813" t="s">
        <v>2734</v>
      </c>
      <c r="B111" s="8063" t="s">
        <v>2734</v>
      </c>
      <c r="C111" s="7834"/>
      <c r="D111" s="7834"/>
      <c r="E111" s="7834"/>
      <c r="F111" s="7896"/>
      <c r="G111" s="7896"/>
      <c r="H111" s="7848"/>
      <c r="I111" s="7849"/>
      <c r="J111" s="7850"/>
      <c r="K111" s="7848"/>
      <c r="L111" s="7849">
        <v>2200</v>
      </c>
      <c r="M111" s="8062">
        <f>M109+L111</f>
        <v>20760184</v>
      </c>
    </row>
    <row r="112" spans="1:13">
      <c r="A112" s="7813" t="s">
        <v>2734</v>
      </c>
      <c r="B112" s="8063" t="s">
        <v>2734</v>
      </c>
      <c r="C112" s="9755"/>
      <c r="D112" s="9549"/>
      <c r="E112" s="7878" t="s">
        <v>781</v>
      </c>
      <c r="F112" s="7887" t="s">
        <v>2163</v>
      </c>
      <c r="G112" s="7867" t="s">
        <v>2164</v>
      </c>
      <c r="H112" s="9742"/>
      <c r="I112" s="9789">
        <v>22890</v>
      </c>
      <c r="J112" s="9742"/>
      <c r="K112" s="9742"/>
      <c r="L112" s="7843"/>
      <c r="M112" s="9746">
        <f>M111-I112</f>
        <v>20737294</v>
      </c>
    </row>
    <row r="113" spans="1:13">
      <c r="A113" s="7813" t="s">
        <v>2734</v>
      </c>
      <c r="B113" s="8063" t="s">
        <v>2734</v>
      </c>
      <c r="C113" s="9756"/>
      <c r="D113" s="9550"/>
      <c r="E113" s="7879" t="s">
        <v>2293</v>
      </c>
      <c r="F113" s="7888" t="s">
        <v>1819</v>
      </c>
      <c r="G113" s="7869"/>
      <c r="H113" s="9743"/>
      <c r="I113" s="9790"/>
      <c r="J113" s="9743"/>
      <c r="K113" s="9743"/>
      <c r="L113" s="7846"/>
      <c r="M113" s="9747"/>
    </row>
    <row r="114" spans="1:13">
      <c r="A114" s="7813" t="s">
        <v>2734</v>
      </c>
      <c r="B114" s="8063" t="s">
        <v>2734</v>
      </c>
      <c r="C114" s="7834"/>
      <c r="D114" s="7834"/>
      <c r="E114" s="7834"/>
      <c r="F114" s="7896"/>
      <c r="G114" s="7896"/>
      <c r="H114" s="7848"/>
      <c r="I114" s="7849"/>
      <c r="J114" s="7850"/>
      <c r="K114" s="7848"/>
      <c r="L114" s="7849">
        <v>1500</v>
      </c>
      <c r="M114" s="8062">
        <f>M112+L114</f>
        <v>20738794</v>
      </c>
    </row>
    <row r="115" spans="1:13">
      <c r="A115" s="7813" t="s">
        <v>2734</v>
      </c>
      <c r="B115" s="8063" t="s">
        <v>2734</v>
      </c>
      <c r="C115" s="9755"/>
      <c r="D115" s="9549"/>
      <c r="E115" s="7874" t="s">
        <v>815</v>
      </c>
      <c r="F115" s="7887" t="s">
        <v>2131</v>
      </c>
      <c r="G115" s="7867" t="s">
        <v>2132</v>
      </c>
      <c r="H115" s="9742"/>
      <c r="I115" s="9789">
        <v>629857</v>
      </c>
      <c r="J115" s="9742"/>
      <c r="K115" s="9742"/>
      <c r="L115" s="7843"/>
      <c r="M115" s="9746">
        <f>M114-I115</f>
        <v>20108937</v>
      </c>
    </row>
    <row r="116" spans="1:13">
      <c r="A116" s="7813" t="s">
        <v>2734</v>
      </c>
      <c r="B116" s="8063" t="s">
        <v>2734</v>
      </c>
      <c r="C116" s="9756"/>
      <c r="D116" s="9550"/>
      <c r="E116" s="7873" t="s">
        <v>2153</v>
      </c>
      <c r="F116" s="7888" t="s">
        <v>1819</v>
      </c>
      <c r="G116" s="7869"/>
      <c r="H116" s="9743"/>
      <c r="I116" s="9790"/>
      <c r="J116" s="9743"/>
      <c r="K116" s="9743"/>
      <c r="L116" s="7846"/>
      <c r="M116" s="9747"/>
    </row>
    <row r="117" spans="1:13">
      <c r="A117" s="7813" t="s">
        <v>2734</v>
      </c>
      <c r="B117" s="8063" t="s">
        <v>2734</v>
      </c>
      <c r="C117" s="7834"/>
      <c r="D117" s="7834"/>
      <c r="E117" s="7834"/>
      <c r="F117" s="7896"/>
      <c r="G117" s="7896"/>
      <c r="H117" s="7848"/>
      <c r="I117" s="7849"/>
      <c r="J117" s="7850"/>
      <c r="K117" s="7848"/>
      <c r="L117" s="7849">
        <v>2200</v>
      </c>
      <c r="M117" s="8062">
        <f>M115+L117</f>
        <v>20111137</v>
      </c>
    </row>
    <row r="118" spans="1:13">
      <c r="A118" s="7813" t="s">
        <v>2734</v>
      </c>
      <c r="B118" s="8063" t="s">
        <v>2734</v>
      </c>
      <c r="C118" s="9755"/>
      <c r="D118" s="9549"/>
      <c r="E118" s="7874" t="s">
        <v>1837</v>
      </c>
      <c r="F118" s="7887" t="s">
        <v>2131</v>
      </c>
      <c r="G118" s="7867" t="s">
        <v>2132</v>
      </c>
      <c r="H118" s="9742"/>
      <c r="I118" s="9789">
        <v>143890</v>
      </c>
      <c r="J118" s="9742"/>
      <c r="K118" s="9742"/>
      <c r="L118" s="7843"/>
      <c r="M118" s="9746">
        <f>M117-I118</f>
        <v>19967247</v>
      </c>
    </row>
    <row r="119" spans="1:13">
      <c r="A119" s="7813" t="s">
        <v>2734</v>
      </c>
      <c r="B119" s="8063" t="s">
        <v>2734</v>
      </c>
      <c r="C119" s="9756"/>
      <c r="D119" s="9550"/>
      <c r="E119" s="7873" t="s">
        <v>2130</v>
      </c>
      <c r="F119" s="7888" t="s">
        <v>1819</v>
      </c>
      <c r="G119" s="7869"/>
      <c r="H119" s="9743"/>
      <c r="I119" s="9790"/>
      <c r="J119" s="9743"/>
      <c r="K119" s="9743"/>
      <c r="L119" s="7846"/>
      <c r="M119" s="9747"/>
    </row>
    <row r="120" spans="1:13">
      <c r="A120" s="7813" t="s">
        <v>2734</v>
      </c>
      <c r="B120" s="8063" t="s">
        <v>2734</v>
      </c>
      <c r="C120" s="7834"/>
      <c r="D120" s="7834"/>
      <c r="E120" s="7834"/>
      <c r="F120" s="7896"/>
      <c r="G120" s="7896"/>
      <c r="H120" s="7848"/>
      <c r="I120" s="7849"/>
      <c r="J120" s="7850"/>
      <c r="K120" s="7848"/>
      <c r="L120" s="7849">
        <v>1500</v>
      </c>
      <c r="M120" s="8062">
        <f>M118+L120</f>
        <v>19968747</v>
      </c>
    </row>
    <row r="121" spans="1:13">
      <c r="A121" s="7813" t="s">
        <v>2734</v>
      </c>
      <c r="B121" s="8063" t="s">
        <v>2734</v>
      </c>
      <c r="C121" s="9755"/>
      <c r="D121" s="9549"/>
      <c r="E121" s="7874" t="s">
        <v>821</v>
      </c>
      <c r="F121" s="7887" t="s">
        <v>1288</v>
      </c>
      <c r="G121" s="7867" t="s">
        <v>1301</v>
      </c>
      <c r="H121" s="9742"/>
      <c r="I121" s="9789">
        <v>357354</v>
      </c>
      <c r="J121" s="9742"/>
      <c r="K121" s="9742"/>
      <c r="L121" s="7843"/>
      <c r="M121" s="9746">
        <f>M120-I121</f>
        <v>19611393</v>
      </c>
    </row>
    <row r="122" spans="1:13">
      <c r="A122" s="7813" t="s">
        <v>2734</v>
      </c>
      <c r="B122" s="8063" t="s">
        <v>2734</v>
      </c>
      <c r="C122" s="9756"/>
      <c r="D122" s="9550"/>
      <c r="E122" s="7873" t="s">
        <v>1287</v>
      </c>
      <c r="F122" s="7888" t="s">
        <v>2051</v>
      </c>
      <c r="G122" s="7869"/>
      <c r="H122" s="9743"/>
      <c r="I122" s="9790"/>
      <c r="J122" s="9743"/>
      <c r="K122" s="9743"/>
      <c r="L122" s="7846"/>
      <c r="M122" s="9747"/>
    </row>
    <row r="123" spans="1:13">
      <c r="A123" s="7813" t="s">
        <v>2734</v>
      </c>
      <c r="B123" s="8063" t="s">
        <v>2734</v>
      </c>
      <c r="C123" s="7834"/>
      <c r="D123" s="7834"/>
      <c r="E123" s="7834"/>
      <c r="F123" s="7896"/>
      <c r="G123" s="7896"/>
      <c r="H123" s="7848"/>
      <c r="I123" s="7849"/>
      <c r="J123" s="7850"/>
      <c r="K123" s="7848"/>
      <c r="L123" s="7849">
        <v>2200</v>
      </c>
      <c r="M123" s="8062">
        <f>M121+L123</f>
        <v>19613593</v>
      </c>
    </row>
    <row r="124" spans="1:13">
      <c r="A124" s="7813" t="s">
        <v>2734</v>
      </c>
      <c r="B124" s="8063" t="s">
        <v>2734</v>
      </c>
      <c r="C124" s="9755"/>
      <c r="D124" s="9549"/>
      <c r="E124" s="7876" t="s">
        <v>815</v>
      </c>
      <c r="F124" s="7887" t="s">
        <v>157</v>
      </c>
      <c r="G124" s="7867" t="s">
        <v>156</v>
      </c>
      <c r="H124" s="9742"/>
      <c r="I124" s="9789">
        <v>1130441</v>
      </c>
      <c r="J124" s="9742"/>
      <c r="K124" s="9742"/>
      <c r="L124" s="7843"/>
      <c r="M124" s="9746">
        <f>M123-I124</f>
        <v>18483152</v>
      </c>
    </row>
    <row r="125" spans="1:13">
      <c r="A125" s="7813" t="s">
        <v>2734</v>
      </c>
      <c r="B125" s="8063" t="s">
        <v>2734</v>
      </c>
      <c r="C125" s="9756"/>
      <c r="D125" s="9550"/>
      <c r="E125" s="7876" t="s">
        <v>1022</v>
      </c>
      <c r="F125" s="7888" t="s">
        <v>1383</v>
      </c>
      <c r="G125" s="7869"/>
      <c r="H125" s="9743"/>
      <c r="I125" s="9790"/>
      <c r="J125" s="9743"/>
      <c r="K125" s="9743"/>
      <c r="L125" s="7846"/>
      <c r="M125" s="9747"/>
    </row>
    <row r="126" spans="1:13">
      <c r="A126" s="7813" t="s">
        <v>2734</v>
      </c>
      <c r="B126" s="8063" t="s">
        <v>2734</v>
      </c>
      <c r="C126" s="7834"/>
      <c r="D126" s="7834"/>
      <c r="E126" s="7834"/>
      <c r="F126" s="7896"/>
      <c r="G126" s="7896"/>
      <c r="H126" s="7848"/>
      <c r="I126" s="7849"/>
      <c r="J126" s="7850"/>
      <c r="K126" s="7848"/>
      <c r="L126" s="7849">
        <v>2200</v>
      </c>
      <c r="M126" s="8062">
        <f>M124+L126</f>
        <v>18485352</v>
      </c>
    </row>
    <row r="127" spans="1:13">
      <c r="A127" s="7813" t="s">
        <v>2734</v>
      </c>
      <c r="B127" s="8063" t="s">
        <v>2734</v>
      </c>
      <c r="C127" s="9755"/>
      <c r="D127" s="9549"/>
      <c r="E127" s="7881" t="s">
        <v>778</v>
      </c>
      <c r="F127" s="7887" t="s">
        <v>157</v>
      </c>
      <c r="G127" s="7867" t="s">
        <v>156</v>
      </c>
      <c r="H127" s="9742"/>
      <c r="I127" s="9789">
        <v>231640</v>
      </c>
      <c r="J127" s="9742"/>
      <c r="K127" s="9742"/>
      <c r="L127" s="7843"/>
      <c r="M127" s="9746">
        <f>M126-I127</f>
        <v>18253712</v>
      </c>
    </row>
    <row r="128" spans="1:13">
      <c r="A128" s="7813" t="s">
        <v>2734</v>
      </c>
      <c r="B128" s="8063" t="s">
        <v>2734</v>
      </c>
      <c r="C128" s="9756"/>
      <c r="D128" s="9550"/>
      <c r="E128" s="7882" t="s">
        <v>1340</v>
      </c>
      <c r="F128" s="7888" t="s">
        <v>1383</v>
      </c>
      <c r="G128" s="7869"/>
      <c r="H128" s="9743"/>
      <c r="I128" s="9790"/>
      <c r="J128" s="9743"/>
      <c r="K128" s="9743"/>
      <c r="L128" s="7846"/>
      <c r="M128" s="9747"/>
    </row>
    <row r="129" spans="1:13">
      <c r="A129" s="7813" t="s">
        <v>2734</v>
      </c>
      <c r="B129" s="8063" t="s">
        <v>2734</v>
      </c>
      <c r="C129" s="7834"/>
      <c r="D129" s="7834"/>
      <c r="E129" s="7834"/>
      <c r="F129" s="7896"/>
      <c r="G129" s="7896"/>
      <c r="H129" s="7848"/>
      <c r="I129" s="7849"/>
      <c r="J129" s="7850"/>
      <c r="K129" s="7848"/>
      <c r="L129" s="7849">
        <v>1500</v>
      </c>
      <c r="M129" s="8062">
        <f>M127+L129</f>
        <v>18255212</v>
      </c>
    </row>
    <row r="130" spans="1:13">
      <c r="A130" s="7813" t="s">
        <v>2734</v>
      </c>
      <c r="B130" s="8063" t="s">
        <v>2734</v>
      </c>
      <c r="C130" s="9755"/>
      <c r="D130" s="9549"/>
      <c r="E130" s="7876" t="s">
        <v>815</v>
      </c>
      <c r="F130" s="7885" t="s">
        <v>267</v>
      </c>
      <c r="G130" s="7867" t="s">
        <v>271</v>
      </c>
      <c r="H130" s="9742"/>
      <c r="I130" s="9789">
        <v>265553</v>
      </c>
      <c r="J130" s="9742"/>
      <c r="K130" s="9742"/>
      <c r="L130" s="7843"/>
      <c r="M130" s="9746">
        <f>M129-I130</f>
        <v>17989659</v>
      </c>
    </row>
    <row r="131" spans="1:13">
      <c r="A131" s="7813" t="s">
        <v>2734</v>
      </c>
      <c r="B131" s="8063" t="s">
        <v>2734</v>
      </c>
      <c r="C131" s="9756"/>
      <c r="D131" s="9550"/>
      <c r="E131" s="7876" t="s">
        <v>1023</v>
      </c>
      <c r="F131" s="7886" t="s">
        <v>304</v>
      </c>
      <c r="G131" s="7869"/>
      <c r="H131" s="9743"/>
      <c r="I131" s="9790"/>
      <c r="J131" s="9743"/>
      <c r="K131" s="9743"/>
      <c r="L131" s="7846"/>
      <c r="M131" s="9747"/>
    </row>
    <row r="132" spans="1:13">
      <c r="A132" s="7813" t="s">
        <v>2734</v>
      </c>
      <c r="B132" s="8063" t="s">
        <v>2734</v>
      </c>
      <c r="C132" s="7834"/>
      <c r="D132" s="7834"/>
      <c r="E132" s="7834"/>
      <c r="F132" s="7896"/>
      <c r="G132" s="7896"/>
      <c r="H132" s="7848"/>
      <c r="I132" s="7849"/>
      <c r="J132" s="7850"/>
      <c r="K132" s="7848"/>
      <c r="L132" s="7849">
        <v>2200</v>
      </c>
      <c r="M132" s="8062">
        <f>M130+L132</f>
        <v>17991859</v>
      </c>
    </row>
    <row r="133" spans="1:13">
      <c r="A133" s="7813" t="s">
        <v>2734</v>
      </c>
      <c r="B133" s="8063" t="s">
        <v>2734</v>
      </c>
      <c r="C133" s="9755"/>
      <c r="D133" s="9549"/>
      <c r="E133" s="7881" t="s">
        <v>781</v>
      </c>
      <c r="F133" s="7885" t="s">
        <v>267</v>
      </c>
      <c r="G133" s="7867" t="s">
        <v>271</v>
      </c>
      <c r="H133" s="9742"/>
      <c r="I133" s="9789">
        <v>27840</v>
      </c>
      <c r="J133" s="9742"/>
      <c r="K133" s="9742"/>
      <c r="L133" s="7843"/>
      <c r="M133" s="9746">
        <f>M132-I133</f>
        <v>17964019</v>
      </c>
    </row>
    <row r="134" spans="1:13">
      <c r="A134" s="7813" t="s">
        <v>2734</v>
      </c>
      <c r="B134" s="8063" t="s">
        <v>2734</v>
      </c>
      <c r="C134" s="9756"/>
      <c r="D134" s="9550"/>
      <c r="E134" s="7882" t="s">
        <v>791</v>
      </c>
      <c r="F134" s="7886" t="s">
        <v>304</v>
      </c>
      <c r="G134" s="7869"/>
      <c r="H134" s="9743"/>
      <c r="I134" s="9790"/>
      <c r="J134" s="9743"/>
      <c r="K134" s="9743"/>
      <c r="L134" s="7846"/>
      <c r="M134" s="9747"/>
    </row>
    <row r="135" spans="1:13">
      <c r="A135" s="7813" t="s">
        <v>2734</v>
      </c>
      <c r="B135" s="8063" t="s">
        <v>2734</v>
      </c>
      <c r="C135" s="7834"/>
      <c r="D135" s="7834"/>
      <c r="E135" s="7834"/>
      <c r="F135" s="7896"/>
      <c r="G135" s="7896"/>
      <c r="H135" s="7848"/>
      <c r="I135" s="7849"/>
      <c r="J135" s="7850"/>
      <c r="K135" s="7848"/>
      <c r="L135" s="7849">
        <v>1500</v>
      </c>
      <c r="M135" s="8062">
        <f>M133+L135</f>
        <v>17965519</v>
      </c>
    </row>
    <row r="136" spans="1:13">
      <c r="A136" s="7813" t="s">
        <v>2734</v>
      </c>
      <c r="B136" s="8063" t="s">
        <v>2734</v>
      </c>
      <c r="C136" s="9755"/>
      <c r="D136" s="9549"/>
      <c r="E136" s="7866" t="s">
        <v>815</v>
      </c>
      <c r="F136" s="7887" t="s">
        <v>1586</v>
      </c>
      <c r="G136" s="7867" t="s">
        <v>1637</v>
      </c>
      <c r="H136" s="9742"/>
      <c r="I136" s="9789">
        <v>175228</v>
      </c>
      <c r="J136" s="9742"/>
      <c r="K136" s="9742"/>
      <c r="L136" s="7843"/>
      <c r="M136" s="9746">
        <f>M135-I136</f>
        <v>17790291</v>
      </c>
    </row>
    <row r="137" spans="1:13">
      <c r="A137" s="7813" t="s">
        <v>2734</v>
      </c>
      <c r="B137" s="8063" t="s">
        <v>2734</v>
      </c>
      <c r="C137" s="9756"/>
      <c r="D137" s="9550"/>
      <c r="E137" s="7868" t="s">
        <v>1585</v>
      </c>
      <c r="F137" s="7888" t="s">
        <v>729</v>
      </c>
      <c r="G137" s="7869"/>
      <c r="H137" s="9743"/>
      <c r="I137" s="9790"/>
      <c r="J137" s="9743"/>
      <c r="K137" s="9743"/>
      <c r="L137" s="7846"/>
      <c r="M137" s="9747"/>
    </row>
    <row r="138" spans="1:13">
      <c r="A138" s="7813" t="s">
        <v>2734</v>
      </c>
      <c r="B138" s="8063" t="s">
        <v>2734</v>
      </c>
      <c r="C138" s="7834"/>
      <c r="D138" s="7834"/>
      <c r="E138" s="7834"/>
      <c r="F138" s="7896"/>
      <c r="G138" s="7896"/>
      <c r="H138" s="7848"/>
      <c r="I138" s="7849"/>
      <c r="J138" s="7850"/>
      <c r="K138" s="7848"/>
      <c r="L138" s="7849">
        <v>2200</v>
      </c>
      <c r="M138" s="8062">
        <f>M136+L138</f>
        <v>17792491</v>
      </c>
    </row>
    <row r="139" spans="1:13">
      <c r="A139" s="7813" t="s">
        <v>2734</v>
      </c>
      <c r="B139" s="8063" t="s">
        <v>2734</v>
      </c>
      <c r="C139" s="9755"/>
      <c r="D139" s="9549"/>
      <c r="E139" s="7874" t="s">
        <v>796</v>
      </c>
      <c r="F139" s="7887" t="s">
        <v>1586</v>
      </c>
      <c r="G139" s="7867" t="s">
        <v>1637</v>
      </c>
      <c r="H139" s="9742"/>
      <c r="I139" s="9789">
        <v>42300</v>
      </c>
      <c r="J139" s="9742"/>
      <c r="K139" s="9742"/>
      <c r="L139" s="7843"/>
      <c r="M139" s="9746">
        <f>M138-I139</f>
        <v>17750191</v>
      </c>
    </row>
    <row r="140" spans="1:13">
      <c r="A140" s="7813" t="s">
        <v>2734</v>
      </c>
      <c r="B140" s="8063" t="s">
        <v>2734</v>
      </c>
      <c r="C140" s="9756"/>
      <c r="D140" s="9550"/>
      <c r="E140" s="7873" t="s">
        <v>1587</v>
      </c>
      <c r="F140" s="7888" t="s">
        <v>729</v>
      </c>
      <c r="G140" s="7869"/>
      <c r="H140" s="9743"/>
      <c r="I140" s="9790"/>
      <c r="J140" s="9743"/>
      <c r="K140" s="9743"/>
      <c r="L140" s="7846"/>
      <c r="M140" s="9747"/>
    </row>
    <row r="141" spans="1:13">
      <c r="A141" s="7813" t="s">
        <v>2734</v>
      </c>
      <c r="B141" s="8063" t="s">
        <v>2734</v>
      </c>
      <c r="C141" s="7834"/>
      <c r="D141" s="7834"/>
      <c r="E141" s="7834"/>
      <c r="F141" s="7896"/>
      <c r="G141" s="7896"/>
      <c r="H141" s="7848"/>
      <c r="I141" s="7849"/>
      <c r="J141" s="7850"/>
      <c r="K141" s="7848"/>
      <c r="L141" s="7849">
        <v>750</v>
      </c>
      <c r="M141" s="8062">
        <f>M139+L141</f>
        <v>17750941</v>
      </c>
    </row>
    <row r="142" spans="1:13">
      <c r="A142" s="7813" t="s">
        <v>2734</v>
      </c>
      <c r="B142" s="8063" t="s">
        <v>2734</v>
      </c>
      <c r="C142" s="9755"/>
      <c r="D142" s="9549"/>
      <c r="E142" s="7872" t="s">
        <v>851</v>
      </c>
      <c r="F142" s="7887" t="s">
        <v>853</v>
      </c>
      <c r="G142" s="7867" t="s">
        <v>497</v>
      </c>
      <c r="H142" s="9742"/>
      <c r="I142" s="9789">
        <v>422551</v>
      </c>
      <c r="J142" s="9742"/>
      <c r="K142" s="9742"/>
      <c r="L142" s="7843"/>
      <c r="M142" s="9746">
        <f>M141-I142</f>
        <v>17328390</v>
      </c>
    </row>
    <row r="143" spans="1:13">
      <c r="A143" s="7813" t="s">
        <v>2734</v>
      </c>
      <c r="B143" s="8063" t="s">
        <v>2734</v>
      </c>
      <c r="C143" s="9756"/>
      <c r="D143" s="9550"/>
      <c r="E143" s="7873" t="s">
        <v>852</v>
      </c>
      <c r="F143" s="7888" t="s">
        <v>919</v>
      </c>
      <c r="G143" s="7869"/>
      <c r="H143" s="9743"/>
      <c r="I143" s="9790"/>
      <c r="J143" s="9743"/>
      <c r="K143" s="9743"/>
      <c r="L143" s="7846"/>
      <c r="M143" s="9747"/>
    </row>
    <row r="144" spans="1:13">
      <c r="A144" s="7813" t="s">
        <v>2734</v>
      </c>
      <c r="B144" s="8063" t="s">
        <v>2734</v>
      </c>
      <c r="C144" s="7834"/>
      <c r="D144" s="7834"/>
      <c r="E144" s="7834"/>
      <c r="F144" s="7896"/>
      <c r="G144" s="7896"/>
      <c r="H144" s="7848"/>
      <c r="I144" s="7849"/>
      <c r="J144" s="7850"/>
      <c r="K144" s="7848"/>
      <c r="L144" s="7849">
        <v>2200</v>
      </c>
      <c r="M144" s="8062">
        <f>M142+L144</f>
        <v>17330590</v>
      </c>
    </row>
    <row r="145" spans="1:13">
      <c r="A145" s="7813" t="s">
        <v>2734</v>
      </c>
      <c r="B145" s="8063" t="s">
        <v>2734</v>
      </c>
      <c r="C145" s="9755"/>
      <c r="D145" s="9549"/>
      <c r="E145" s="7899" t="s">
        <v>815</v>
      </c>
      <c r="F145" s="7887" t="s">
        <v>399</v>
      </c>
      <c r="G145" s="7867" t="s">
        <v>401</v>
      </c>
      <c r="H145" s="9742"/>
      <c r="I145" s="9789">
        <v>241373</v>
      </c>
      <c r="J145" s="9742"/>
      <c r="K145" s="9742"/>
      <c r="L145" s="7843"/>
      <c r="M145" s="9746">
        <f>M144-I145</f>
        <v>17089217</v>
      </c>
    </row>
    <row r="146" spans="1:13">
      <c r="A146" s="7813" t="s">
        <v>2734</v>
      </c>
      <c r="B146" s="8063" t="s">
        <v>2734</v>
      </c>
      <c r="C146" s="9756"/>
      <c r="D146" s="9550"/>
      <c r="E146" s="7880" t="s">
        <v>1051</v>
      </c>
      <c r="F146" s="7888" t="s">
        <v>2392</v>
      </c>
      <c r="G146" s="7869"/>
      <c r="H146" s="9743"/>
      <c r="I146" s="9790"/>
      <c r="J146" s="9743"/>
      <c r="K146" s="9743"/>
      <c r="L146" s="7846"/>
      <c r="M146" s="9747"/>
    </row>
    <row r="147" spans="1:13">
      <c r="A147" s="7813" t="s">
        <v>2734</v>
      </c>
      <c r="B147" s="8063" t="s">
        <v>2734</v>
      </c>
      <c r="C147" s="7834"/>
      <c r="D147" s="7834"/>
      <c r="E147" s="7834"/>
      <c r="F147" s="7896"/>
      <c r="G147" s="7896"/>
      <c r="H147" s="7848"/>
      <c r="I147" s="7849"/>
      <c r="J147" s="7850"/>
      <c r="K147" s="7848"/>
      <c r="L147" s="7849">
        <v>2200</v>
      </c>
      <c r="M147" s="8062">
        <f>M145+L147</f>
        <v>17091417</v>
      </c>
    </row>
    <row r="148" spans="1:13">
      <c r="A148" s="7813" t="s">
        <v>2734</v>
      </c>
      <c r="B148" s="8063" t="s">
        <v>2734</v>
      </c>
      <c r="C148" s="9755"/>
      <c r="D148" s="9549"/>
      <c r="E148" s="7899" t="s">
        <v>815</v>
      </c>
      <c r="F148" s="7887" t="s">
        <v>399</v>
      </c>
      <c r="G148" s="7867" t="s">
        <v>401</v>
      </c>
      <c r="H148" s="9742"/>
      <c r="I148" s="9789">
        <v>574394</v>
      </c>
      <c r="J148" s="9742"/>
      <c r="K148" s="9742"/>
      <c r="L148" s="7843"/>
      <c r="M148" s="9746">
        <f>M147-I148</f>
        <v>16517023</v>
      </c>
    </row>
    <row r="149" spans="1:13">
      <c r="A149" s="7813" t="s">
        <v>2734</v>
      </c>
      <c r="B149" s="8063" t="s">
        <v>2734</v>
      </c>
      <c r="C149" s="9756"/>
      <c r="D149" s="9550"/>
      <c r="E149" s="7880" t="s">
        <v>1163</v>
      </c>
      <c r="F149" s="7888" t="s">
        <v>2392</v>
      </c>
      <c r="G149" s="7869"/>
      <c r="H149" s="9743"/>
      <c r="I149" s="9790"/>
      <c r="J149" s="9743"/>
      <c r="K149" s="9743"/>
      <c r="L149" s="7846"/>
      <c r="M149" s="9747"/>
    </row>
    <row r="150" spans="1:13">
      <c r="A150" s="7813" t="s">
        <v>2734</v>
      </c>
      <c r="B150" s="8063" t="s">
        <v>2734</v>
      </c>
      <c r="C150" s="7834"/>
      <c r="D150" s="7834"/>
      <c r="E150" s="7834"/>
      <c r="F150" s="7896"/>
      <c r="G150" s="7896"/>
      <c r="H150" s="7848"/>
      <c r="I150" s="7849"/>
      <c r="J150" s="7850"/>
      <c r="K150" s="7848"/>
      <c r="L150" s="7849">
        <v>2200</v>
      </c>
      <c r="M150" s="8062">
        <f>M148+L150</f>
        <v>16519223</v>
      </c>
    </row>
    <row r="151" spans="1:13">
      <c r="A151" s="7813" t="s">
        <v>2734</v>
      </c>
      <c r="B151" s="8063" t="s">
        <v>2734</v>
      </c>
      <c r="C151" s="9755"/>
      <c r="D151" s="9549"/>
      <c r="E151" s="7866" t="s">
        <v>778</v>
      </c>
      <c r="F151" s="7889" t="s">
        <v>399</v>
      </c>
      <c r="G151" s="7867" t="s">
        <v>401</v>
      </c>
      <c r="H151" s="9742"/>
      <c r="I151" s="9789">
        <v>46140</v>
      </c>
      <c r="J151" s="9742"/>
      <c r="K151" s="9742"/>
      <c r="L151" s="7843"/>
      <c r="M151" s="9746">
        <f>M150-I151</f>
        <v>16473083</v>
      </c>
    </row>
    <row r="152" spans="1:13">
      <c r="A152" s="7813" t="s">
        <v>2734</v>
      </c>
      <c r="B152" s="8063" t="s">
        <v>2734</v>
      </c>
      <c r="C152" s="9756"/>
      <c r="D152" s="9550"/>
      <c r="E152" s="7868" t="s">
        <v>862</v>
      </c>
      <c r="F152" s="7890" t="s">
        <v>1184</v>
      </c>
      <c r="G152" s="7869"/>
      <c r="H152" s="9743"/>
      <c r="I152" s="9790"/>
      <c r="J152" s="9743"/>
      <c r="K152" s="9743"/>
      <c r="L152" s="7846"/>
      <c r="M152" s="9747"/>
    </row>
    <row r="153" spans="1:13">
      <c r="A153" s="7813" t="s">
        <v>2734</v>
      </c>
      <c r="B153" s="8063" t="s">
        <v>2734</v>
      </c>
      <c r="C153" s="7834"/>
      <c r="D153" s="7834"/>
      <c r="E153" s="7834"/>
      <c r="F153" s="7896"/>
      <c r="G153" s="7896"/>
      <c r="H153" s="7848"/>
      <c r="I153" s="7849"/>
      <c r="J153" s="7850"/>
      <c r="K153" s="7848"/>
      <c r="L153" s="7849">
        <v>1500</v>
      </c>
      <c r="M153" s="8062">
        <f>M151+L153</f>
        <v>16474583</v>
      </c>
    </row>
    <row r="154" spans="1:13">
      <c r="A154" s="7813" t="s">
        <v>2734</v>
      </c>
      <c r="B154" s="8063" t="s">
        <v>2734</v>
      </c>
      <c r="C154" s="9755"/>
      <c r="D154" s="9549"/>
      <c r="E154" s="7872" t="s">
        <v>781</v>
      </c>
      <c r="F154" s="7887" t="s">
        <v>614</v>
      </c>
      <c r="G154" s="7867" t="s">
        <v>414</v>
      </c>
      <c r="H154" s="9742"/>
      <c r="I154" s="9789">
        <v>193140</v>
      </c>
      <c r="J154" s="9742"/>
      <c r="K154" s="9742"/>
      <c r="L154" s="7843"/>
      <c r="M154" s="9746">
        <f>M153-I154</f>
        <v>16281443</v>
      </c>
    </row>
    <row r="155" spans="1:13">
      <c r="A155" s="7813" t="s">
        <v>2734</v>
      </c>
      <c r="B155" s="8063" t="s">
        <v>2734</v>
      </c>
      <c r="C155" s="9756"/>
      <c r="D155" s="9550"/>
      <c r="E155" s="7873" t="s">
        <v>1031</v>
      </c>
      <c r="F155" s="7888" t="s">
        <v>698</v>
      </c>
      <c r="G155" s="7869"/>
      <c r="H155" s="9743"/>
      <c r="I155" s="9790"/>
      <c r="J155" s="9743"/>
      <c r="K155" s="9743"/>
      <c r="L155" s="7846"/>
      <c r="M155" s="9747"/>
    </row>
    <row r="156" spans="1:13">
      <c r="A156" s="7813" t="s">
        <v>2734</v>
      </c>
      <c r="B156" s="8063" t="s">
        <v>2734</v>
      </c>
      <c r="C156" s="7834"/>
      <c r="D156" s="7834"/>
      <c r="E156" s="7834"/>
      <c r="F156" s="7896"/>
      <c r="G156" s="7896"/>
      <c r="H156" s="7848"/>
      <c r="I156" s="7849"/>
      <c r="J156" s="7850"/>
      <c r="K156" s="7848"/>
      <c r="L156" s="7849">
        <v>1500</v>
      </c>
      <c r="M156" s="8062">
        <f>M154+L156</f>
        <v>16282943</v>
      </c>
    </row>
    <row r="157" spans="1:13">
      <c r="A157" s="7813" t="s">
        <v>2734</v>
      </c>
      <c r="B157" s="8063" t="s">
        <v>2734</v>
      </c>
      <c r="C157" s="9755"/>
      <c r="D157" s="9549"/>
      <c r="E157" s="7874" t="s">
        <v>781</v>
      </c>
      <c r="F157" s="7887" t="s">
        <v>1246</v>
      </c>
      <c r="G157" s="7902" t="s">
        <v>1248</v>
      </c>
      <c r="H157" s="9742"/>
      <c r="I157" s="9789">
        <v>304140</v>
      </c>
      <c r="J157" s="9742"/>
      <c r="K157" s="9742"/>
      <c r="L157" s="7843"/>
      <c r="M157" s="9746">
        <f>M156-I157</f>
        <v>15978803</v>
      </c>
    </row>
    <row r="158" spans="1:13">
      <c r="A158" s="7813" t="s">
        <v>2734</v>
      </c>
      <c r="B158" s="8063" t="s">
        <v>2734</v>
      </c>
      <c r="C158" s="9756"/>
      <c r="D158" s="9550"/>
      <c r="E158" s="7873" t="s">
        <v>1487</v>
      </c>
      <c r="F158" s="7888" t="s">
        <v>1247</v>
      </c>
      <c r="G158" s="7871"/>
      <c r="H158" s="9743"/>
      <c r="I158" s="9790"/>
      <c r="J158" s="9743"/>
      <c r="K158" s="9743"/>
      <c r="L158" s="7846"/>
      <c r="M158" s="9747"/>
    </row>
    <row r="159" spans="1:13">
      <c r="A159" s="7813" t="s">
        <v>2734</v>
      </c>
      <c r="B159" s="8063" t="s">
        <v>2734</v>
      </c>
      <c r="C159" s="7834"/>
      <c r="D159" s="7834"/>
      <c r="E159" s="7834"/>
      <c r="F159" s="7896"/>
      <c r="G159" s="7896"/>
      <c r="H159" s="7848"/>
      <c r="I159" s="7849"/>
      <c r="J159" s="7850"/>
      <c r="K159" s="7848"/>
      <c r="L159" s="7849">
        <v>1500</v>
      </c>
      <c r="M159" s="8062">
        <f>M157+L159</f>
        <v>15980303</v>
      </c>
    </row>
    <row r="160" spans="1:13">
      <c r="A160" s="7813" t="s">
        <v>2734</v>
      </c>
      <c r="B160" s="8063" t="s">
        <v>2734</v>
      </c>
      <c r="C160" s="9755"/>
      <c r="D160" s="9549"/>
      <c r="E160" s="7874" t="s">
        <v>815</v>
      </c>
      <c r="F160" s="7887" t="s">
        <v>1145</v>
      </c>
      <c r="G160" s="7867" t="s">
        <v>1230</v>
      </c>
      <c r="H160" s="9742"/>
      <c r="I160" s="9789">
        <v>786739</v>
      </c>
      <c r="J160" s="9742"/>
      <c r="K160" s="9742"/>
      <c r="L160" s="7843"/>
      <c r="M160" s="9746">
        <f>M159-I160</f>
        <v>15193564</v>
      </c>
    </row>
    <row r="161" spans="1:13">
      <c r="A161" s="7813" t="s">
        <v>2734</v>
      </c>
      <c r="B161" s="8063" t="s">
        <v>2734</v>
      </c>
      <c r="C161" s="9756"/>
      <c r="D161" s="9550"/>
      <c r="E161" s="7873" t="s">
        <v>1146</v>
      </c>
      <c r="F161" s="7888" t="s">
        <v>729</v>
      </c>
      <c r="G161" s="7869"/>
      <c r="H161" s="9743"/>
      <c r="I161" s="9790"/>
      <c r="J161" s="9743"/>
      <c r="K161" s="9743"/>
      <c r="L161" s="7846"/>
      <c r="M161" s="9747"/>
    </row>
    <row r="162" spans="1:13">
      <c r="A162" s="7813" t="s">
        <v>2734</v>
      </c>
      <c r="B162" s="8063" t="s">
        <v>2734</v>
      </c>
      <c r="C162" s="7834"/>
      <c r="D162" s="7834"/>
      <c r="E162" s="7834"/>
      <c r="F162" s="7896"/>
      <c r="G162" s="7896"/>
      <c r="H162" s="7848"/>
      <c r="I162" s="7849"/>
      <c r="J162" s="7850"/>
      <c r="K162" s="7848"/>
      <c r="L162" s="7849">
        <v>2200</v>
      </c>
      <c r="M162" s="8062">
        <f>M160+L162</f>
        <v>15195764</v>
      </c>
    </row>
    <row r="163" spans="1:13">
      <c r="A163" s="7813" t="s">
        <v>2734</v>
      </c>
      <c r="B163" s="8063" t="s">
        <v>2734</v>
      </c>
      <c r="C163" s="9755"/>
      <c r="D163" s="9549"/>
      <c r="E163" s="7874" t="s">
        <v>815</v>
      </c>
      <c r="F163" s="7887" t="s">
        <v>138</v>
      </c>
      <c r="G163" s="7902" t="s">
        <v>140</v>
      </c>
      <c r="H163" s="9791"/>
      <c r="I163" s="9799">
        <v>325602</v>
      </c>
      <c r="J163" s="9742"/>
      <c r="K163" s="9742"/>
      <c r="L163" s="7843"/>
      <c r="M163" s="9746">
        <f>M162-I163</f>
        <v>14870162</v>
      </c>
    </row>
    <row r="164" spans="1:13">
      <c r="A164" s="7813" t="s">
        <v>2734</v>
      </c>
      <c r="B164" s="8063" t="s">
        <v>2734</v>
      </c>
      <c r="C164" s="9756"/>
      <c r="D164" s="9550"/>
      <c r="E164" s="7873" t="s">
        <v>910</v>
      </c>
      <c r="F164" s="7888" t="s">
        <v>598</v>
      </c>
      <c r="G164" s="7871"/>
      <c r="H164" s="9792"/>
      <c r="I164" s="9800"/>
      <c r="J164" s="9743"/>
      <c r="K164" s="9743"/>
      <c r="L164" s="7846"/>
      <c r="M164" s="9747"/>
    </row>
    <row r="165" spans="1:13">
      <c r="A165" s="7813" t="s">
        <v>2734</v>
      </c>
      <c r="B165" s="8063" t="s">
        <v>2734</v>
      </c>
      <c r="C165" s="7834"/>
      <c r="D165" s="7834"/>
      <c r="E165" s="7834"/>
      <c r="F165" s="7896"/>
      <c r="G165" s="7896"/>
      <c r="H165" s="7848"/>
      <c r="I165" s="7849"/>
      <c r="J165" s="7850"/>
      <c r="K165" s="7848"/>
      <c r="L165" s="7849">
        <v>2200</v>
      </c>
      <c r="M165" s="8062">
        <f>M163+L165</f>
        <v>14872362</v>
      </c>
    </row>
    <row r="166" spans="1:13">
      <c r="A166" s="7813" t="s">
        <v>2734</v>
      </c>
      <c r="B166" s="8063" t="s">
        <v>2734</v>
      </c>
      <c r="C166" s="9755"/>
      <c r="D166" s="9549"/>
      <c r="E166" s="7872" t="s">
        <v>821</v>
      </c>
      <c r="F166" s="7887" t="s">
        <v>1427</v>
      </c>
      <c r="G166" s="7867" t="s">
        <v>1544</v>
      </c>
      <c r="H166" s="9791"/>
      <c r="I166" s="9799">
        <v>85666</v>
      </c>
      <c r="J166" s="9742"/>
      <c r="K166" s="9742"/>
      <c r="L166" s="7843"/>
      <c r="M166" s="9746">
        <f>M165-I166</f>
        <v>14786696</v>
      </c>
    </row>
    <row r="167" spans="1:13">
      <c r="A167" s="7813" t="s">
        <v>2734</v>
      </c>
      <c r="B167" s="8063" t="s">
        <v>2734</v>
      </c>
      <c r="C167" s="9756"/>
      <c r="D167" s="9550"/>
      <c r="E167" s="7873" t="s">
        <v>1426</v>
      </c>
      <c r="F167" s="7888" t="s">
        <v>729</v>
      </c>
      <c r="G167" s="7869"/>
      <c r="H167" s="9792"/>
      <c r="I167" s="9800"/>
      <c r="J167" s="9743"/>
      <c r="K167" s="9743"/>
      <c r="L167" s="7846"/>
      <c r="M167" s="9747"/>
    </row>
    <row r="168" spans="1:13">
      <c r="A168" s="7813" t="s">
        <v>2734</v>
      </c>
      <c r="B168" s="8063" t="s">
        <v>2734</v>
      </c>
      <c r="C168" s="7834"/>
      <c r="D168" s="7834"/>
      <c r="E168" s="7834"/>
      <c r="F168" s="7896"/>
      <c r="G168" s="7896"/>
      <c r="H168" s="7848"/>
      <c r="I168" s="7849"/>
      <c r="J168" s="7850"/>
      <c r="K168" s="7848"/>
      <c r="L168" s="7849">
        <v>2200</v>
      </c>
      <c r="M168" s="8062">
        <f>M166+L168</f>
        <v>14788896</v>
      </c>
    </row>
    <row r="169" spans="1:13">
      <c r="A169" s="7813" t="s">
        <v>2734</v>
      </c>
      <c r="B169" s="8063" t="s">
        <v>2734</v>
      </c>
      <c r="C169" s="9755"/>
      <c r="D169" s="9549"/>
      <c r="E169" s="7899" t="s">
        <v>796</v>
      </c>
      <c r="F169" s="7887" t="s">
        <v>1427</v>
      </c>
      <c r="G169" s="7875" t="s">
        <v>1544</v>
      </c>
      <c r="H169" s="9791"/>
      <c r="I169" s="9799">
        <v>70300</v>
      </c>
      <c r="J169" s="9742"/>
      <c r="K169" s="9742"/>
      <c r="L169" s="7843"/>
      <c r="M169" s="9746">
        <f>M168-I169</f>
        <v>14718596</v>
      </c>
    </row>
    <row r="170" spans="1:13">
      <c r="A170" s="7813" t="s">
        <v>2734</v>
      </c>
      <c r="B170" s="8063" t="s">
        <v>2734</v>
      </c>
      <c r="C170" s="9756"/>
      <c r="D170" s="9550"/>
      <c r="E170" s="7880" t="s">
        <v>1522</v>
      </c>
      <c r="F170" s="7888" t="s">
        <v>729</v>
      </c>
      <c r="G170" s="7871"/>
      <c r="H170" s="9792"/>
      <c r="I170" s="9800"/>
      <c r="J170" s="9743"/>
      <c r="K170" s="9743"/>
      <c r="L170" s="7846"/>
      <c r="M170" s="9747"/>
    </row>
    <row r="171" spans="1:13">
      <c r="A171" s="7813" t="s">
        <v>2734</v>
      </c>
      <c r="B171" s="8063" t="s">
        <v>2734</v>
      </c>
      <c r="C171" s="7834"/>
      <c r="D171" s="7834"/>
      <c r="E171" s="7834"/>
      <c r="F171" s="7896"/>
      <c r="G171" s="7896"/>
      <c r="H171" s="7848"/>
      <c r="I171" s="7849"/>
      <c r="J171" s="7850"/>
      <c r="K171" s="7848"/>
      <c r="L171" s="7849">
        <v>750</v>
      </c>
      <c r="M171" s="8062">
        <f>M169+L171</f>
        <v>14719346</v>
      </c>
    </row>
    <row r="172" spans="1:13">
      <c r="A172" s="7813" t="s">
        <v>2734</v>
      </c>
      <c r="B172" s="8063" t="s">
        <v>2734</v>
      </c>
      <c r="C172" s="9755"/>
      <c r="D172" s="9549"/>
      <c r="E172" s="7872" t="s">
        <v>821</v>
      </c>
      <c r="F172" s="7887" t="s">
        <v>2106</v>
      </c>
      <c r="G172" s="7867" t="s">
        <v>2108</v>
      </c>
      <c r="H172" s="9791"/>
      <c r="I172" s="9799">
        <v>256795</v>
      </c>
      <c r="J172" s="9742"/>
      <c r="K172" s="9742"/>
      <c r="L172" s="7843"/>
      <c r="M172" s="9746">
        <f>M171-I172</f>
        <v>14462551</v>
      </c>
    </row>
    <row r="173" spans="1:13">
      <c r="A173" s="7813" t="s">
        <v>2734</v>
      </c>
      <c r="B173" s="8063" t="s">
        <v>2734</v>
      </c>
      <c r="C173" s="9756"/>
      <c r="D173" s="9550"/>
      <c r="E173" s="7873" t="s">
        <v>2109</v>
      </c>
      <c r="F173" s="7888" t="s">
        <v>2107</v>
      </c>
      <c r="G173" s="7869"/>
      <c r="H173" s="9792"/>
      <c r="I173" s="9800"/>
      <c r="J173" s="9743"/>
      <c r="K173" s="9743"/>
      <c r="L173" s="7846"/>
      <c r="M173" s="9747"/>
    </row>
    <row r="174" spans="1:13">
      <c r="A174" s="7813" t="s">
        <v>2734</v>
      </c>
      <c r="B174" s="8063" t="s">
        <v>2734</v>
      </c>
      <c r="C174" s="7834"/>
      <c r="D174" s="7834"/>
      <c r="E174" s="7834"/>
      <c r="F174" s="7896"/>
      <c r="G174" s="7896"/>
      <c r="H174" s="7848"/>
      <c r="I174" s="7849"/>
      <c r="J174" s="7850"/>
      <c r="K174" s="7848"/>
      <c r="L174" s="7849">
        <v>2200</v>
      </c>
      <c r="M174" s="8062">
        <f>M172+L174</f>
        <v>14464751</v>
      </c>
    </row>
    <row r="175" spans="1:13">
      <c r="A175" s="7813" t="s">
        <v>2734</v>
      </c>
      <c r="B175" s="8063" t="s">
        <v>2734</v>
      </c>
      <c r="C175" s="9755"/>
      <c r="D175" s="9549"/>
      <c r="E175" s="7872" t="s">
        <v>2212</v>
      </c>
      <c r="F175" s="7887" t="s">
        <v>1862</v>
      </c>
      <c r="G175" s="7900" t="s">
        <v>1863</v>
      </c>
      <c r="H175" s="9742"/>
      <c r="I175" s="9789">
        <v>164725</v>
      </c>
      <c r="J175" s="9742"/>
      <c r="K175" s="9742"/>
      <c r="L175" s="7843"/>
      <c r="M175" s="9746">
        <f>M174-I175</f>
        <v>14300026</v>
      </c>
    </row>
    <row r="176" spans="1:13">
      <c r="A176" s="7813" t="s">
        <v>2734</v>
      </c>
      <c r="B176" s="8063" t="s">
        <v>2734</v>
      </c>
      <c r="C176" s="9756"/>
      <c r="D176" s="9550"/>
      <c r="E176" s="7873" t="s">
        <v>2213</v>
      </c>
      <c r="F176" s="7888" t="s">
        <v>1819</v>
      </c>
      <c r="G176" s="7901"/>
      <c r="H176" s="9743"/>
      <c r="I176" s="9790"/>
      <c r="J176" s="9743"/>
      <c r="K176" s="9743"/>
      <c r="L176" s="7846"/>
      <c r="M176" s="9747"/>
    </row>
    <row r="177" spans="1:13">
      <c r="A177" s="7813" t="s">
        <v>2734</v>
      </c>
      <c r="B177" s="8063" t="s">
        <v>2734</v>
      </c>
      <c r="C177" s="7834"/>
      <c r="D177" s="7834"/>
      <c r="E177" s="7834"/>
      <c r="F177" s="7896"/>
      <c r="G177" s="7896"/>
      <c r="H177" s="7848"/>
      <c r="I177" s="7849"/>
      <c r="J177" s="7850"/>
      <c r="K177" s="7848"/>
      <c r="L177" s="7849">
        <v>700</v>
      </c>
      <c r="M177" s="8062">
        <f>M175+L177</f>
        <v>14300726</v>
      </c>
    </row>
    <row r="178" spans="1:13">
      <c r="B178" s="8063" t="s">
        <v>2734</v>
      </c>
      <c r="C178" s="9755"/>
      <c r="D178" s="9549"/>
      <c r="E178" s="7897" t="s">
        <v>864</v>
      </c>
      <c r="F178" s="7911" t="s">
        <v>743</v>
      </c>
      <c r="G178" s="7811" t="s">
        <v>1177</v>
      </c>
      <c r="H178" s="7842"/>
      <c r="I178" s="9791">
        <v>102500</v>
      </c>
      <c r="J178" s="7842"/>
      <c r="K178" s="7842"/>
      <c r="L178" s="7828"/>
      <c r="M178" s="9746">
        <f>M177-I178</f>
        <v>14198226</v>
      </c>
    </row>
    <row r="179" spans="1:13">
      <c r="B179" s="8063" t="s">
        <v>2734</v>
      </c>
      <c r="C179" s="9756"/>
      <c r="D179" s="9550"/>
      <c r="E179" s="7898" t="s">
        <v>1028</v>
      </c>
      <c r="F179" s="7912" t="s">
        <v>46</v>
      </c>
      <c r="G179" s="7812"/>
      <c r="H179" s="7845"/>
      <c r="I179" s="9792"/>
      <c r="J179" s="7845"/>
      <c r="K179" s="7845"/>
      <c r="L179" s="7833"/>
      <c r="M179" s="9747"/>
    </row>
    <row r="180" spans="1:13">
      <c r="B180" s="8063" t="s">
        <v>2734</v>
      </c>
      <c r="C180" s="7834"/>
      <c r="D180" s="7834"/>
      <c r="E180" s="7835"/>
      <c r="F180" s="7836"/>
      <c r="G180" s="7837"/>
      <c r="H180" s="7838"/>
      <c r="I180" s="7838"/>
      <c r="J180" s="7839"/>
      <c r="K180" s="7838"/>
      <c r="L180" s="7870">
        <v>2200</v>
      </c>
      <c r="M180" s="8062">
        <f>M178+L180</f>
        <v>14200426</v>
      </c>
    </row>
    <row r="181" spans="1:13">
      <c r="A181" s="7813" t="s">
        <v>2734</v>
      </c>
      <c r="B181" s="8060" t="s">
        <v>2734</v>
      </c>
      <c r="C181" s="9755"/>
      <c r="D181" s="9549"/>
      <c r="E181" s="7824" t="s">
        <v>815</v>
      </c>
      <c r="F181" s="7911" t="s">
        <v>113</v>
      </c>
      <c r="G181" s="7811" t="s">
        <v>114</v>
      </c>
      <c r="H181" s="7842"/>
      <c r="I181" s="9789"/>
      <c r="J181" s="9742"/>
      <c r="K181" s="9742">
        <v>556962</v>
      </c>
      <c r="L181" s="7843"/>
      <c r="M181" s="9746">
        <f>M180-K181</f>
        <v>13643464</v>
      </c>
    </row>
    <row r="182" spans="1:13">
      <c r="A182" s="7813" t="s">
        <v>2734</v>
      </c>
      <c r="B182" s="8060" t="s">
        <v>2734</v>
      </c>
      <c r="C182" s="9756"/>
      <c r="D182" s="9550"/>
      <c r="E182" s="7851" t="s">
        <v>2215</v>
      </c>
      <c r="F182" s="56" t="s">
        <v>46</v>
      </c>
      <c r="G182" s="7903"/>
      <c r="H182" s="7904"/>
      <c r="I182" s="9790"/>
      <c r="J182" s="9743"/>
      <c r="K182" s="9743"/>
      <c r="L182" s="7846"/>
      <c r="M182" s="9747"/>
    </row>
    <row r="183" spans="1:13">
      <c r="A183" s="7813" t="s">
        <v>2734</v>
      </c>
      <c r="B183" s="8060" t="s">
        <v>2734</v>
      </c>
      <c r="C183" s="7834"/>
      <c r="D183" s="7834"/>
      <c r="E183" s="7835"/>
      <c r="F183" s="7836"/>
      <c r="G183" s="7837"/>
      <c r="H183" s="7848"/>
      <c r="I183" s="7849"/>
      <c r="J183" s="7850"/>
      <c r="K183" s="7848"/>
      <c r="L183" s="7849">
        <v>2200</v>
      </c>
      <c r="M183" s="8062">
        <f>M181+L183</f>
        <v>13645664</v>
      </c>
    </row>
    <row r="184" spans="1:13">
      <c r="A184" s="7813" t="s">
        <v>2734</v>
      </c>
      <c r="B184" s="8063" t="s">
        <v>2734</v>
      </c>
      <c r="C184" s="9755"/>
      <c r="D184" s="9549"/>
      <c r="E184" s="7872" t="s">
        <v>821</v>
      </c>
      <c r="F184" s="7887" t="s">
        <v>1959</v>
      </c>
      <c r="G184" s="7875" t="s">
        <v>1961</v>
      </c>
      <c r="H184" s="9742"/>
      <c r="I184" s="9789">
        <v>55066</v>
      </c>
      <c r="J184" s="9742"/>
      <c r="K184" s="9742"/>
      <c r="L184" s="7843"/>
      <c r="M184" s="9746">
        <f>M183-I184</f>
        <v>13590598</v>
      </c>
    </row>
    <row r="185" spans="1:13">
      <c r="A185" s="7813" t="s">
        <v>2734</v>
      </c>
      <c r="B185" s="8063" t="s">
        <v>2734</v>
      </c>
      <c r="C185" s="9756"/>
      <c r="D185" s="9550"/>
      <c r="E185" s="7873" t="s">
        <v>2560</v>
      </c>
      <c r="F185" s="7888" t="s">
        <v>1960</v>
      </c>
      <c r="G185" s="7871"/>
      <c r="H185" s="9743"/>
      <c r="I185" s="9790"/>
      <c r="J185" s="9743"/>
      <c r="K185" s="9743"/>
      <c r="L185" s="7846"/>
      <c r="M185" s="9747"/>
    </row>
    <row r="186" spans="1:13">
      <c r="A186" s="7813" t="s">
        <v>2734</v>
      </c>
      <c r="B186" s="8063" t="s">
        <v>2734</v>
      </c>
      <c r="C186" s="7834"/>
      <c r="D186" s="7834"/>
      <c r="E186" s="7835"/>
      <c r="F186" s="7836"/>
      <c r="G186" s="7837"/>
      <c r="H186" s="7848"/>
      <c r="I186" s="7849"/>
      <c r="J186" s="7850"/>
      <c r="K186" s="7848"/>
      <c r="L186" s="7849">
        <v>2200</v>
      </c>
      <c r="M186" s="8062">
        <f>M184+L186</f>
        <v>13592798</v>
      </c>
    </row>
    <row r="187" spans="1:13">
      <c r="A187" s="7813" t="s">
        <v>2734</v>
      </c>
      <c r="B187" s="8063" t="s">
        <v>2734</v>
      </c>
      <c r="C187" s="9755"/>
      <c r="D187" s="9549"/>
      <c r="E187" s="7872" t="s">
        <v>821</v>
      </c>
      <c r="F187" s="7887" t="s">
        <v>1959</v>
      </c>
      <c r="G187" s="7875" t="s">
        <v>1961</v>
      </c>
      <c r="H187" s="9742"/>
      <c r="I187" s="9789">
        <v>141951</v>
      </c>
      <c r="J187" s="9742"/>
      <c r="K187" s="9742"/>
      <c r="L187" s="7843"/>
      <c r="M187" s="9746">
        <f>M186-I187</f>
        <v>13450847</v>
      </c>
    </row>
    <row r="188" spans="1:13">
      <c r="A188" s="7813" t="s">
        <v>2734</v>
      </c>
      <c r="B188" s="8063" t="s">
        <v>2734</v>
      </c>
      <c r="C188" s="9756"/>
      <c r="D188" s="9550"/>
      <c r="E188" s="7873" t="s">
        <v>2561</v>
      </c>
      <c r="F188" s="7888" t="s">
        <v>1960</v>
      </c>
      <c r="G188" s="7871"/>
      <c r="H188" s="9743"/>
      <c r="I188" s="9790"/>
      <c r="J188" s="9743"/>
      <c r="K188" s="9743"/>
      <c r="L188" s="7846"/>
      <c r="M188" s="9747"/>
    </row>
    <row r="189" spans="1:13">
      <c r="A189" s="7813" t="s">
        <v>2734</v>
      </c>
      <c r="B189" s="8063" t="s">
        <v>2734</v>
      </c>
      <c r="C189" s="7834"/>
      <c r="D189" s="7834"/>
      <c r="E189" s="7835"/>
      <c r="F189" s="7836"/>
      <c r="G189" s="7837"/>
      <c r="H189" s="7848"/>
      <c r="I189" s="7849"/>
      <c r="J189" s="7850"/>
      <c r="K189" s="7848"/>
      <c r="L189" s="7849">
        <v>2200</v>
      </c>
      <c r="M189" s="8062">
        <f>M187+L189</f>
        <v>13453047</v>
      </c>
    </row>
    <row r="190" spans="1:13">
      <c r="A190" s="7813" t="s">
        <v>2734</v>
      </c>
      <c r="B190" s="8063" t="s">
        <v>2734</v>
      </c>
      <c r="C190" s="9755"/>
      <c r="D190" s="9549"/>
      <c r="E190" s="7872" t="s">
        <v>821</v>
      </c>
      <c r="F190" s="7887" t="s">
        <v>1959</v>
      </c>
      <c r="G190" s="7875" t="s">
        <v>1961</v>
      </c>
      <c r="H190" s="9742"/>
      <c r="I190" s="9789">
        <v>141951</v>
      </c>
      <c r="J190" s="9742"/>
      <c r="K190" s="9742"/>
      <c r="L190" s="7843"/>
      <c r="M190" s="9746">
        <f>M189-I190</f>
        <v>13311096</v>
      </c>
    </row>
    <row r="191" spans="1:13">
      <c r="A191" s="7813" t="s">
        <v>2734</v>
      </c>
      <c r="B191" s="8063" t="s">
        <v>2734</v>
      </c>
      <c r="C191" s="9756"/>
      <c r="D191" s="9550"/>
      <c r="E191" s="7873" t="s">
        <v>2562</v>
      </c>
      <c r="F191" s="7888" t="s">
        <v>1960</v>
      </c>
      <c r="G191" s="7871"/>
      <c r="H191" s="9743"/>
      <c r="I191" s="9790"/>
      <c r="J191" s="9743"/>
      <c r="K191" s="9743"/>
      <c r="L191" s="7846"/>
      <c r="M191" s="9747"/>
    </row>
    <row r="192" spans="1:13">
      <c r="A192" s="7813" t="s">
        <v>2734</v>
      </c>
      <c r="B192" s="8063" t="s">
        <v>2734</v>
      </c>
      <c r="C192" s="7834"/>
      <c r="D192" s="7834"/>
      <c r="E192" s="7835"/>
      <c r="F192" s="7836"/>
      <c r="G192" s="7837"/>
      <c r="H192" s="7848"/>
      <c r="I192" s="7849"/>
      <c r="J192" s="7850"/>
      <c r="K192" s="7848"/>
      <c r="L192" s="7849">
        <v>2200</v>
      </c>
      <c r="M192" s="8062">
        <f>M190+L192</f>
        <v>13313296</v>
      </c>
    </row>
    <row r="193" spans="1:13">
      <c r="A193" s="7813" t="s">
        <v>2734</v>
      </c>
      <c r="B193" s="8063" t="s">
        <v>2734</v>
      </c>
      <c r="C193" s="9755"/>
      <c r="D193" s="9549"/>
      <c r="E193" s="7872" t="s">
        <v>821</v>
      </c>
      <c r="F193" s="7887" t="s">
        <v>1959</v>
      </c>
      <c r="G193" s="7875" t="s">
        <v>1961</v>
      </c>
      <c r="H193" s="9742"/>
      <c r="I193" s="9789">
        <v>104140</v>
      </c>
      <c r="J193" s="9742"/>
      <c r="K193" s="9742"/>
      <c r="L193" s="7843"/>
      <c r="M193" s="9746">
        <f>M192-I193</f>
        <v>13209156</v>
      </c>
    </row>
    <row r="194" spans="1:13">
      <c r="A194" s="7813" t="s">
        <v>2734</v>
      </c>
      <c r="B194" s="8063" t="s">
        <v>2734</v>
      </c>
      <c r="C194" s="9756"/>
      <c r="D194" s="9550"/>
      <c r="E194" s="7873" t="s">
        <v>2563</v>
      </c>
      <c r="F194" s="7888" t="s">
        <v>1960</v>
      </c>
      <c r="G194" s="7871"/>
      <c r="H194" s="9743"/>
      <c r="I194" s="9790"/>
      <c r="J194" s="9743"/>
      <c r="K194" s="9743"/>
      <c r="L194" s="7846"/>
      <c r="M194" s="9747"/>
    </row>
    <row r="195" spans="1:13">
      <c r="A195" s="7813" t="s">
        <v>2734</v>
      </c>
      <c r="B195" s="8063" t="s">
        <v>2734</v>
      </c>
      <c r="C195" s="7834"/>
      <c r="D195" s="7834"/>
      <c r="E195" s="7835"/>
      <c r="F195" s="7836"/>
      <c r="G195" s="7837"/>
      <c r="H195" s="7848"/>
      <c r="I195" s="7849"/>
      <c r="J195" s="7850"/>
      <c r="K195" s="7848"/>
      <c r="L195" s="7849">
        <v>2200</v>
      </c>
      <c r="M195" s="8062">
        <f>M193+L195</f>
        <v>13211356</v>
      </c>
    </row>
    <row r="196" spans="1:13">
      <c r="A196" s="7813" t="s">
        <v>2734</v>
      </c>
      <c r="B196" s="8063" t="s">
        <v>2734</v>
      </c>
      <c r="C196" s="9755"/>
      <c r="D196" s="9549"/>
      <c r="E196" s="7872" t="s">
        <v>821</v>
      </c>
      <c r="F196" s="7887" t="s">
        <v>1959</v>
      </c>
      <c r="G196" s="7875" t="s">
        <v>1961</v>
      </c>
      <c r="H196" s="9742"/>
      <c r="I196" s="9789">
        <v>84903</v>
      </c>
      <c r="J196" s="9742"/>
      <c r="K196" s="9742"/>
      <c r="L196" s="7843"/>
      <c r="M196" s="9746">
        <f>M195-I196</f>
        <v>13126453</v>
      </c>
    </row>
    <row r="197" spans="1:13">
      <c r="A197" s="7813" t="s">
        <v>2734</v>
      </c>
      <c r="B197" s="8063" t="s">
        <v>2734</v>
      </c>
      <c r="C197" s="9756"/>
      <c r="D197" s="9550"/>
      <c r="E197" s="7873" t="s">
        <v>2564</v>
      </c>
      <c r="F197" s="7888" t="s">
        <v>1960</v>
      </c>
      <c r="G197" s="7871"/>
      <c r="H197" s="9743"/>
      <c r="I197" s="9790"/>
      <c r="J197" s="9743"/>
      <c r="K197" s="9743"/>
      <c r="L197" s="7846"/>
      <c r="M197" s="9747"/>
    </row>
    <row r="198" spans="1:13">
      <c r="A198" s="7813" t="s">
        <v>2734</v>
      </c>
      <c r="B198" s="8063" t="s">
        <v>2734</v>
      </c>
      <c r="C198" s="7834"/>
      <c r="D198" s="7834"/>
      <c r="E198" s="7835"/>
      <c r="F198" s="7836"/>
      <c r="G198" s="7837"/>
      <c r="H198" s="7848"/>
      <c r="I198" s="7849"/>
      <c r="J198" s="7850"/>
      <c r="K198" s="7848"/>
      <c r="L198" s="7849">
        <v>2200</v>
      </c>
      <c r="M198" s="8062">
        <f>M196+L198</f>
        <v>13128653</v>
      </c>
    </row>
    <row r="199" spans="1:13">
      <c r="A199" s="7813" t="s">
        <v>2734</v>
      </c>
      <c r="B199" s="8063" t="s">
        <v>2734</v>
      </c>
      <c r="C199" s="9755"/>
      <c r="D199" s="9549"/>
      <c r="E199" s="7872" t="s">
        <v>821</v>
      </c>
      <c r="F199" s="7887" t="s">
        <v>1959</v>
      </c>
      <c r="G199" s="7875" t="s">
        <v>1961</v>
      </c>
      <c r="H199" s="9742"/>
      <c r="I199" s="9789">
        <v>720182</v>
      </c>
      <c r="J199" s="9742"/>
      <c r="K199" s="9742"/>
      <c r="L199" s="7843"/>
      <c r="M199" s="9746">
        <f>M198-I199</f>
        <v>12408471</v>
      </c>
    </row>
    <row r="200" spans="1:13">
      <c r="A200" s="7813" t="s">
        <v>2734</v>
      </c>
      <c r="B200" s="8063" t="s">
        <v>2734</v>
      </c>
      <c r="C200" s="9756"/>
      <c r="D200" s="9550"/>
      <c r="E200" s="7873" t="s">
        <v>2565</v>
      </c>
      <c r="F200" s="7888" t="s">
        <v>1960</v>
      </c>
      <c r="G200" s="7871"/>
      <c r="H200" s="9743"/>
      <c r="I200" s="9790"/>
      <c r="J200" s="9743"/>
      <c r="K200" s="9743"/>
      <c r="L200" s="7846"/>
      <c r="M200" s="9747"/>
    </row>
    <row r="201" spans="1:13">
      <c r="A201" s="7813" t="s">
        <v>2734</v>
      </c>
      <c r="B201" s="8063" t="s">
        <v>2734</v>
      </c>
      <c r="C201" s="7834"/>
      <c r="D201" s="7834"/>
      <c r="E201" s="7835"/>
      <c r="F201" s="7836"/>
      <c r="G201" s="7837"/>
      <c r="H201" s="7848"/>
      <c r="I201" s="7849"/>
      <c r="J201" s="7850"/>
      <c r="K201" s="7848"/>
      <c r="L201" s="7849">
        <v>2200</v>
      </c>
      <c r="M201" s="8062">
        <f>M199+L201</f>
        <v>12410671</v>
      </c>
    </row>
    <row r="202" spans="1:13">
      <c r="A202" s="7813" t="s">
        <v>2734</v>
      </c>
      <c r="B202" s="8063" t="s">
        <v>2734</v>
      </c>
      <c r="C202" s="9755"/>
      <c r="D202" s="9549"/>
      <c r="E202" s="7874" t="s">
        <v>781</v>
      </c>
      <c r="F202" s="7887" t="s">
        <v>1959</v>
      </c>
      <c r="G202" s="7875" t="s">
        <v>1961</v>
      </c>
      <c r="H202" s="9742"/>
      <c r="I202" s="9789">
        <v>31140</v>
      </c>
      <c r="J202" s="9742"/>
      <c r="K202" s="9742"/>
      <c r="L202" s="7843"/>
      <c r="M202" s="9746">
        <f>M201-I202</f>
        <v>12379531</v>
      </c>
    </row>
    <row r="203" spans="1:13">
      <c r="A203" s="7813" t="s">
        <v>2734</v>
      </c>
      <c r="B203" s="8063" t="s">
        <v>2734</v>
      </c>
      <c r="C203" s="9756"/>
      <c r="D203" s="9550"/>
      <c r="E203" s="7873" t="s">
        <v>2245</v>
      </c>
      <c r="F203" s="7888" t="s">
        <v>1960</v>
      </c>
      <c r="G203" s="7871"/>
      <c r="H203" s="9743"/>
      <c r="I203" s="9790"/>
      <c r="J203" s="9743"/>
      <c r="K203" s="9743"/>
      <c r="L203" s="7846"/>
      <c r="M203" s="9747"/>
    </row>
    <row r="204" spans="1:13">
      <c r="A204" s="7813" t="s">
        <v>2734</v>
      </c>
      <c r="B204" s="8063" t="s">
        <v>2734</v>
      </c>
      <c r="C204" s="7834"/>
      <c r="D204" s="7834"/>
      <c r="E204" s="7835"/>
      <c r="F204" s="7836"/>
      <c r="G204" s="7837"/>
      <c r="H204" s="7848"/>
      <c r="I204" s="7849"/>
      <c r="J204" s="7850"/>
      <c r="K204" s="7848"/>
      <c r="L204" s="7849">
        <v>1500</v>
      </c>
      <c r="M204" s="8062">
        <f>M202+L204</f>
        <v>12381031</v>
      </c>
    </row>
    <row r="205" spans="1:13">
      <c r="A205" s="7813" t="s">
        <v>2734</v>
      </c>
      <c r="B205" s="8063" t="s">
        <v>2734</v>
      </c>
      <c r="C205" s="9755"/>
      <c r="D205" s="9549"/>
      <c r="E205" s="7874" t="s">
        <v>781</v>
      </c>
      <c r="F205" s="7887" t="s">
        <v>1959</v>
      </c>
      <c r="G205" s="7875" t="s">
        <v>1961</v>
      </c>
      <c r="H205" s="9742"/>
      <c r="I205" s="9789">
        <v>39140</v>
      </c>
      <c r="J205" s="9742"/>
      <c r="K205" s="9742"/>
      <c r="L205" s="7843"/>
      <c r="M205" s="9746">
        <f>M204-I205</f>
        <v>12341891</v>
      </c>
    </row>
    <row r="206" spans="1:13">
      <c r="A206" s="7813" t="s">
        <v>2734</v>
      </c>
      <c r="B206" s="8063" t="s">
        <v>2734</v>
      </c>
      <c r="C206" s="9756"/>
      <c r="D206" s="9550"/>
      <c r="E206" s="7873" t="s">
        <v>2246</v>
      </c>
      <c r="F206" s="7888" t="s">
        <v>1960</v>
      </c>
      <c r="G206" s="7871"/>
      <c r="H206" s="9743"/>
      <c r="I206" s="9790"/>
      <c r="J206" s="9743"/>
      <c r="K206" s="9743"/>
      <c r="L206" s="7846"/>
      <c r="M206" s="9747"/>
    </row>
    <row r="207" spans="1:13">
      <c r="A207" s="7813" t="s">
        <v>2734</v>
      </c>
      <c r="B207" s="8063" t="s">
        <v>2734</v>
      </c>
      <c r="C207" s="7834"/>
      <c r="D207" s="7834"/>
      <c r="E207" s="7835"/>
      <c r="F207" s="7836"/>
      <c r="G207" s="7837"/>
      <c r="H207" s="7848"/>
      <c r="I207" s="7849"/>
      <c r="J207" s="7850"/>
      <c r="K207" s="7848"/>
      <c r="L207" s="7849">
        <v>1500</v>
      </c>
      <c r="M207" s="8062">
        <f>M205+L207</f>
        <v>12343391</v>
      </c>
    </row>
    <row r="208" spans="1:13">
      <c r="A208" s="7813" t="s">
        <v>2734</v>
      </c>
      <c r="B208" s="8063" t="s">
        <v>2734</v>
      </c>
      <c r="C208" s="9755"/>
      <c r="D208" s="9549"/>
      <c r="E208" s="7874" t="s">
        <v>781</v>
      </c>
      <c r="F208" s="7887" t="s">
        <v>1959</v>
      </c>
      <c r="G208" s="7875" t="s">
        <v>1961</v>
      </c>
      <c r="H208" s="9742"/>
      <c r="I208" s="9789">
        <v>24140</v>
      </c>
      <c r="J208" s="9742"/>
      <c r="K208" s="9742"/>
      <c r="L208" s="7843"/>
      <c r="M208" s="9746">
        <f>M207-I208</f>
        <v>12319251</v>
      </c>
    </row>
    <row r="209" spans="1:13">
      <c r="A209" s="7813" t="s">
        <v>2734</v>
      </c>
      <c r="B209" s="8063" t="s">
        <v>2734</v>
      </c>
      <c r="C209" s="9756"/>
      <c r="D209" s="9550"/>
      <c r="E209" s="7873" t="s">
        <v>2247</v>
      </c>
      <c r="F209" s="7888" t="s">
        <v>1960</v>
      </c>
      <c r="G209" s="7871"/>
      <c r="H209" s="9743"/>
      <c r="I209" s="9790"/>
      <c r="J209" s="9743"/>
      <c r="K209" s="9743"/>
      <c r="L209" s="7846"/>
      <c r="M209" s="9747"/>
    </row>
    <row r="210" spans="1:13">
      <c r="A210" s="7813" t="s">
        <v>2734</v>
      </c>
      <c r="B210" s="8063" t="s">
        <v>2734</v>
      </c>
      <c r="C210" s="7834"/>
      <c r="D210" s="7834"/>
      <c r="E210" s="7835"/>
      <c r="F210" s="7836"/>
      <c r="G210" s="7837"/>
      <c r="H210" s="7848"/>
      <c r="I210" s="7849"/>
      <c r="J210" s="7850"/>
      <c r="K210" s="7848"/>
      <c r="L210" s="7849">
        <v>1500</v>
      </c>
      <c r="M210" s="8062">
        <f>M208+L210</f>
        <v>12320751</v>
      </c>
    </row>
    <row r="211" spans="1:13">
      <c r="A211" s="7813" t="s">
        <v>2734</v>
      </c>
      <c r="B211" s="8063" t="s">
        <v>2734</v>
      </c>
      <c r="C211" s="9755"/>
      <c r="D211" s="9797"/>
      <c r="E211" s="7905" t="s">
        <v>781</v>
      </c>
      <c r="F211" s="7906" t="s">
        <v>1959</v>
      </c>
      <c r="G211" s="7875" t="s">
        <v>1961</v>
      </c>
      <c r="H211" s="9742"/>
      <c r="I211" s="9789">
        <v>102140</v>
      </c>
      <c r="J211" s="9742"/>
      <c r="K211" s="9742"/>
      <c r="L211" s="7843"/>
      <c r="M211" s="9746">
        <f>M210-I211</f>
        <v>12218611</v>
      </c>
    </row>
    <row r="212" spans="1:13">
      <c r="A212" s="7813" t="s">
        <v>2734</v>
      </c>
      <c r="B212" s="8063" t="s">
        <v>2734</v>
      </c>
      <c r="C212" s="9756"/>
      <c r="D212" s="9798"/>
      <c r="E212" s="7908" t="s">
        <v>1958</v>
      </c>
      <c r="F212" s="7909" t="s">
        <v>1960</v>
      </c>
      <c r="G212" s="7907"/>
      <c r="H212" s="9743"/>
      <c r="I212" s="9790"/>
      <c r="J212" s="9743"/>
      <c r="K212" s="9743"/>
      <c r="L212" s="7846"/>
      <c r="M212" s="9747"/>
    </row>
    <row r="213" spans="1:13">
      <c r="A213" s="7813" t="s">
        <v>2734</v>
      </c>
      <c r="B213" s="8063" t="s">
        <v>2734</v>
      </c>
      <c r="C213" s="7834"/>
      <c r="D213" s="7834"/>
      <c r="E213" s="7835"/>
      <c r="F213" s="7836"/>
      <c r="G213" s="7837"/>
      <c r="H213" s="7848"/>
      <c r="I213" s="7849"/>
      <c r="J213" s="7850"/>
      <c r="K213" s="7848"/>
      <c r="L213" s="7849">
        <v>1500</v>
      </c>
      <c r="M213" s="8062">
        <f>M211+L213</f>
        <v>12220111</v>
      </c>
    </row>
    <row r="214" spans="1:13">
      <c r="B214" s="8060" t="s">
        <v>2734</v>
      </c>
      <c r="C214" s="9755"/>
      <c r="D214" s="9549" t="s">
        <v>2634</v>
      </c>
      <c r="E214" s="7824" t="s">
        <v>781</v>
      </c>
      <c r="F214" s="7911" t="s">
        <v>1255</v>
      </c>
      <c r="G214" s="7910" t="s">
        <v>1256</v>
      </c>
      <c r="H214" s="9742"/>
      <c r="I214" s="9789"/>
      <c r="J214" s="9742"/>
      <c r="K214" s="9789">
        <v>63340</v>
      </c>
      <c r="L214" s="7843"/>
      <c r="M214" s="9746">
        <f>M213-K214</f>
        <v>12156771</v>
      </c>
    </row>
    <row r="215" spans="1:13">
      <c r="B215" s="8060" t="s">
        <v>2734</v>
      </c>
      <c r="C215" s="9756"/>
      <c r="D215" s="9550"/>
      <c r="E215" s="7851" t="s">
        <v>1161</v>
      </c>
      <c r="F215" s="56" t="s">
        <v>746</v>
      </c>
      <c r="G215" s="7903"/>
      <c r="H215" s="9743"/>
      <c r="I215" s="9790"/>
      <c r="J215" s="9743"/>
      <c r="K215" s="9790"/>
      <c r="L215" s="7846"/>
      <c r="M215" s="9747"/>
    </row>
    <row r="216" spans="1:13">
      <c r="B216" s="8060" t="s">
        <v>2734</v>
      </c>
      <c r="C216" s="7834"/>
      <c r="D216" s="7834"/>
      <c r="E216" s="7834"/>
      <c r="F216" s="7836"/>
      <c r="G216" s="7837"/>
      <c r="H216" s="7848"/>
      <c r="I216" s="7849"/>
      <c r="J216" s="7850"/>
      <c r="K216" s="7849"/>
      <c r="L216" s="7849">
        <v>1500</v>
      </c>
      <c r="M216" s="8062">
        <f>M214+L216</f>
        <v>12158271</v>
      </c>
    </row>
    <row r="217" spans="1:13">
      <c r="B217" s="8060" t="s">
        <v>2734</v>
      </c>
      <c r="C217" s="9755"/>
      <c r="D217" s="9549"/>
      <c r="E217" s="7851" t="s">
        <v>781</v>
      </c>
      <c r="F217" s="56" t="s">
        <v>1255</v>
      </c>
      <c r="G217" s="7903" t="s">
        <v>1256</v>
      </c>
      <c r="H217" s="9742"/>
      <c r="I217" s="9789"/>
      <c r="J217" s="9742"/>
      <c r="K217" s="9789">
        <v>24140</v>
      </c>
      <c r="L217" s="7843"/>
      <c r="M217" s="9746">
        <f>M216-K217</f>
        <v>12134131</v>
      </c>
    </row>
    <row r="218" spans="1:13">
      <c r="B218" s="8060" t="s">
        <v>2734</v>
      </c>
      <c r="C218" s="9756"/>
      <c r="D218" s="9550"/>
      <c r="E218" s="7851" t="s">
        <v>2200</v>
      </c>
      <c r="F218" s="56" t="s">
        <v>746</v>
      </c>
      <c r="G218" s="7903"/>
      <c r="H218" s="9743"/>
      <c r="I218" s="9790"/>
      <c r="J218" s="9743"/>
      <c r="K218" s="9790"/>
      <c r="L218" s="7846"/>
      <c r="M218" s="9747"/>
    </row>
    <row r="219" spans="1:13">
      <c r="B219" s="8060" t="s">
        <v>2734</v>
      </c>
      <c r="C219" s="7834"/>
      <c r="D219" s="7834"/>
      <c r="E219" s="7834"/>
      <c r="F219" s="7836"/>
      <c r="G219" s="7837"/>
      <c r="H219" s="7848"/>
      <c r="I219" s="7849"/>
      <c r="J219" s="7850"/>
      <c r="K219" s="7848"/>
      <c r="L219" s="7849">
        <v>1500</v>
      </c>
      <c r="M219" s="8062">
        <f>M217+L219</f>
        <v>12135631</v>
      </c>
    </row>
    <row r="220" spans="1:13">
      <c r="A220" s="7813" t="s">
        <v>2734</v>
      </c>
      <c r="B220" s="8063" t="s">
        <v>2734</v>
      </c>
      <c r="C220" s="9755"/>
      <c r="D220" s="9549"/>
      <c r="E220" s="7914" t="s">
        <v>781</v>
      </c>
      <c r="F220" s="7945" t="s">
        <v>632</v>
      </c>
      <c r="G220" s="7915" t="s">
        <v>74</v>
      </c>
      <c r="H220" s="9742"/>
      <c r="I220" s="9789">
        <v>79140</v>
      </c>
      <c r="J220" s="9742"/>
      <c r="K220" s="9742"/>
      <c r="L220" s="7843"/>
      <c r="M220" s="9746">
        <f>M219-I220</f>
        <v>12056491</v>
      </c>
    </row>
    <row r="221" spans="1:13">
      <c r="A221" s="7813" t="s">
        <v>2734</v>
      </c>
      <c r="B221" s="8063" t="s">
        <v>2734</v>
      </c>
      <c r="C221" s="9756"/>
      <c r="D221" s="9550"/>
      <c r="E221" s="7916" t="s">
        <v>1005</v>
      </c>
      <c r="F221" s="7944" t="s">
        <v>956</v>
      </c>
      <c r="G221" s="7917"/>
      <c r="H221" s="9743"/>
      <c r="I221" s="9790"/>
      <c r="J221" s="9743"/>
      <c r="K221" s="9743"/>
      <c r="L221" s="7846"/>
      <c r="M221" s="9747"/>
    </row>
    <row r="222" spans="1:13">
      <c r="A222" s="7813" t="s">
        <v>2734</v>
      </c>
      <c r="B222" s="8063" t="s">
        <v>2734</v>
      </c>
      <c r="C222" s="7834"/>
      <c r="D222" s="7834"/>
      <c r="E222" s="7835"/>
      <c r="F222" s="7836"/>
      <c r="G222" s="7837"/>
      <c r="H222" s="7848"/>
      <c r="I222" s="7849"/>
      <c r="J222" s="7850"/>
      <c r="K222" s="7848"/>
      <c r="L222" s="7849">
        <v>1500</v>
      </c>
      <c r="M222" s="8062">
        <f>M220+L222</f>
        <v>12057991</v>
      </c>
    </row>
    <row r="223" spans="1:13">
      <c r="A223" s="7813" t="s">
        <v>2734</v>
      </c>
      <c r="B223" s="8063" t="s">
        <v>2734</v>
      </c>
      <c r="C223" s="9755"/>
      <c r="D223" s="9549"/>
      <c r="E223" s="7918" t="s">
        <v>778</v>
      </c>
      <c r="F223" s="7945" t="s">
        <v>632</v>
      </c>
      <c r="G223" s="7915" t="s">
        <v>74</v>
      </c>
      <c r="H223" s="9742"/>
      <c r="I223" s="9789">
        <v>98640</v>
      </c>
      <c r="J223" s="9742"/>
      <c r="K223" s="9742"/>
      <c r="L223" s="7843"/>
      <c r="M223" s="9746">
        <f>M222-I223</f>
        <v>11959351</v>
      </c>
    </row>
    <row r="224" spans="1:13">
      <c r="A224" s="7813" t="s">
        <v>2734</v>
      </c>
      <c r="B224" s="8063" t="s">
        <v>2734</v>
      </c>
      <c r="C224" s="9756"/>
      <c r="D224" s="9550"/>
      <c r="E224" s="7919" t="s">
        <v>1004</v>
      </c>
      <c r="F224" s="7944" t="s">
        <v>956</v>
      </c>
      <c r="G224" s="7917"/>
      <c r="H224" s="9743"/>
      <c r="I224" s="9790"/>
      <c r="J224" s="9743"/>
      <c r="K224" s="9743"/>
      <c r="L224" s="7846"/>
      <c r="M224" s="9747"/>
    </row>
    <row r="225" spans="1:13">
      <c r="A225" s="7813" t="s">
        <v>2734</v>
      </c>
      <c r="B225" s="8063" t="s">
        <v>2734</v>
      </c>
      <c r="C225" s="7834"/>
      <c r="D225" s="7834"/>
      <c r="E225" s="7835"/>
      <c r="F225" s="7836"/>
      <c r="G225" s="7837"/>
      <c r="H225" s="7848"/>
      <c r="I225" s="7849"/>
      <c r="J225" s="7850"/>
      <c r="K225" s="7848"/>
      <c r="L225" s="7849">
        <v>1500</v>
      </c>
      <c r="M225" s="8062">
        <f>M223+L225</f>
        <v>11960851</v>
      </c>
    </row>
    <row r="226" spans="1:13">
      <c r="A226" s="7813" t="s">
        <v>2734</v>
      </c>
      <c r="B226" s="8063" t="s">
        <v>2734</v>
      </c>
      <c r="C226" s="9755"/>
      <c r="D226" s="9549"/>
      <c r="E226" s="7920" t="s">
        <v>2331</v>
      </c>
      <c r="F226" s="7945" t="s">
        <v>1312</v>
      </c>
      <c r="G226" s="7915" t="s">
        <v>1326</v>
      </c>
      <c r="H226" s="9742"/>
      <c r="I226" s="9789">
        <v>307900</v>
      </c>
      <c r="J226" s="9742"/>
      <c r="K226" s="9742"/>
      <c r="L226" s="7843"/>
      <c r="M226" s="9746">
        <f>M225-I226</f>
        <v>11652951</v>
      </c>
    </row>
    <row r="227" spans="1:13">
      <c r="A227" s="7813" t="s">
        <v>2734</v>
      </c>
      <c r="B227" s="8063" t="s">
        <v>2734</v>
      </c>
      <c r="C227" s="9756"/>
      <c r="D227" s="9550"/>
      <c r="E227" s="7921" t="s">
        <v>2369</v>
      </c>
      <c r="F227" s="7944" t="s">
        <v>1313</v>
      </c>
      <c r="G227" s="7917"/>
      <c r="H227" s="9743"/>
      <c r="I227" s="9790"/>
      <c r="J227" s="9743"/>
      <c r="K227" s="9743"/>
      <c r="L227" s="7846"/>
      <c r="M227" s="9747"/>
    </row>
    <row r="228" spans="1:13">
      <c r="A228" s="7813" t="s">
        <v>2734</v>
      </c>
      <c r="B228" s="8063" t="s">
        <v>2734</v>
      </c>
      <c r="C228" s="7834"/>
      <c r="D228" s="7834"/>
      <c r="E228" s="7835"/>
      <c r="F228" s="7836"/>
      <c r="G228" s="7837"/>
      <c r="H228" s="7848"/>
      <c r="I228" s="7849"/>
      <c r="J228" s="7850"/>
      <c r="K228" s="7848"/>
      <c r="L228" s="7849">
        <v>1000</v>
      </c>
      <c r="M228" s="8062">
        <f>M226+L228</f>
        <v>11653951</v>
      </c>
    </row>
    <row r="229" spans="1:13">
      <c r="A229" s="7813" t="s">
        <v>2734</v>
      </c>
      <c r="B229" s="8063" t="s">
        <v>2734</v>
      </c>
      <c r="C229" s="9755"/>
      <c r="D229" s="9549"/>
      <c r="E229" s="7920" t="s">
        <v>1710</v>
      </c>
      <c r="F229" s="7945" t="s">
        <v>1312</v>
      </c>
      <c r="G229" s="7915" t="s">
        <v>1326</v>
      </c>
      <c r="H229" s="9742"/>
      <c r="I229" s="9789">
        <v>147390</v>
      </c>
      <c r="J229" s="9742"/>
      <c r="K229" s="9742"/>
      <c r="L229" s="7843"/>
      <c r="M229" s="9746">
        <f>M228-I229</f>
        <v>11506561</v>
      </c>
    </row>
    <row r="230" spans="1:13">
      <c r="A230" s="7813" t="s">
        <v>2734</v>
      </c>
      <c r="B230" s="8063" t="s">
        <v>2734</v>
      </c>
      <c r="C230" s="9756"/>
      <c r="D230" s="9550"/>
      <c r="E230" s="7921" t="s">
        <v>2184</v>
      </c>
      <c r="F230" s="7944" t="s">
        <v>1313</v>
      </c>
      <c r="G230" s="7917"/>
      <c r="H230" s="9743"/>
      <c r="I230" s="9790"/>
      <c r="J230" s="9743"/>
      <c r="K230" s="9743"/>
      <c r="L230" s="7846"/>
      <c r="M230" s="9747"/>
    </row>
    <row r="231" spans="1:13">
      <c r="A231" s="7813" t="s">
        <v>2734</v>
      </c>
      <c r="B231" s="8063" t="s">
        <v>2734</v>
      </c>
      <c r="C231" s="7834"/>
      <c r="D231" s="7834"/>
      <c r="E231" s="7835"/>
      <c r="F231" s="7836"/>
      <c r="G231" s="7837"/>
      <c r="H231" s="7848"/>
      <c r="I231" s="7849"/>
      <c r="J231" s="7850"/>
      <c r="K231" s="7848"/>
      <c r="L231" s="7849">
        <v>1500</v>
      </c>
      <c r="M231" s="8062">
        <f>M229+L231</f>
        <v>11508061</v>
      </c>
    </row>
    <row r="232" spans="1:13">
      <c r="A232" s="7813" t="s">
        <v>2734</v>
      </c>
      <c r="B232" s="8063" t="s">
        <v>2734</v>
      </c>
      <c r="C232" s="9755"/>
      <c r="D232" s="9549"/>
      <c r="E232" s="7922" t="s">
        <v>815</v>
      </c>
      <c r="F232" s="7945" t="s">
        <v>1591</v>
      </c>
      <c r="G232" s="7915" t="s">
        <v>1601</v>
      </c>
      <c r="H232" s="9742"/>
      <c r="I232" s="9789">
        <v>84903</v>
      </c>
      <c r="J232" s="9742"/>
      <c r="K232" s="9742"/>
      <c r="L232" s="7843"/>
      <c r="M232" s="9746">
        <f>M231-I232</f>
        <v>11423158</v>
      </c>
    </row>
    <row r="233" spans="1:13">
      <c r="A233" s="7813" t="s">
        <v>2734</v>
      </c>
      <c r="B233" s="8063" t="s">
        <v>2734</v>
      </c>
      <c r="C233" s="9756"/>
      <c r="D233" s="9550"/>
      <c r="E233" s="7923" t="s">
        <v>2272</v>
      </c>
      <c r="F233" s="7944" t="s">
        <v>956</v>
      </c>
      <c r="G233" s="7924"/>
      <c r="H233" s="9743"/>
      <c r="I233" s="9790"/>
      <c r="J233" s="9743"/>
      <c r="K233" s="9743"/>
      <c r="L233" s="7846"/>
      <c r="M233" s="9747"/>
    </row>
    <row r="234" spans="1:13">
      <c r="A234" s="7813" t="s">
        <v>2734</v>
      </c>
      <c r="B234" s="8063" t="s">
        <v>2734</v>
      </c>
      <c r="C234" s="7834"/>
      <c r="D234" s="7834"/>
      <c r="E234" s="7835"/>
      <c r="F234" s="7836"/>
      <c r="G234" s="7837"/>
      <c r="H234" s="7848"/>
      <c r="I234" s="7849"/>
      <c r="J234" s="7850"/>
      <c r="K234" s="7848"/>
      <c r="L234" s="7849">
        <v>2200</v>
      </c>
      <c r="M234" s="8062">
        <f>M232+L234</f>
        <v>11425358</v>
      </c>
    </row>
    <row r="235" spans="1:13">
      <c r="A235" s="7813" t="s">
        <v>2734</v>
      </c>
      <c r="B235" s="8063" t="s">
        <v>2734</v>
      </c>
      <c r="C235" s="9755"/>
      <c r="D235" s="9549"/>
      <c r="E235" s="7925" t="s">
        <v>781</v>
      </c>
      <c r="F235" s="7945" t="s">
        <v>1591</v>
      </c>
      <c r="G235" s="7915" t="s">
        <v>1601</v>
      </c>
      <c r="H235" s="9742"/>
      <c r="I235" s="9789">
        <v>10390</v>
      </c>
      <c r="J235" s="9742"/>
      <c r="K235" s="9742"/>
      <c r="L235" s="7843"/>
      <c r="M235" s="9746">
        <f>M234-I235</f>
        <v>11414968</v>
      </c>
    </row>
    <row r="236" spans="1:13">
      <c r="A236" s="7813" t="s">
        <v>2734</v>
      </c>
      <c r="B236" s="8063" t="s">
        <v>2734</v>
      </c>
      <c r="C236" s="9756"/>
      <c r="D236" s="9550"/>
      <c r="E236" s="7923" t="s">
        <v>2273</v>
      </c>
      <c r="F236" s="7944" t="s">
        <v>956</v>
      </c>
      <c r="G236" s="7924"/>
      <c r="H236" s="9743"/>
      <c r="I236" s="9790"/>
      <c r="J236" s="9743"/>
      <c r="K236" s="9743"/>
      <c r="L236" s="7846"/>
      <c r="M236" s="9747"/>
    </row>
    <row r="237" spans="1:13">
      <c r="A237" s="7813" t="s">
        <v>2734</v>
      </c>
      <c r="B237" s="8063" t="s">
        <v>2734</v>
      </c>
      <c r="C237" s="7834"/>
      <c r="D237" s="7834"/>
      <c r="E237" s="7835"/>
      <c r="F237" s="7836"/>
      <c r="G237" s="7837"/>
      <c r="H237" s="7848"/>
      <c r="I237" s="7849"/>
      <c r="J237" s="7850"/>
      <c r="K237" s="7848"/>
      <c r="L237" s="7849">
        <v>1500</v>
      </c>
      <c r="M237" s="8062">
        <f>M235+L237</f>
        <v>11416468</v>
      </c>
    </row>
    <row r="238" spans="1:13">
      <c r="A238" s="7813" t="s">
        <v>2734</v>
      </c>
      <c r="B238" s="8063" t="s">
        <v>2734</v>
      </c>
      <c r="C238" s="9755"/>
      <c r="D238" s="9549"/>
      <c r="E238" s="7926" t="s">
        <v>821</v>
      </c>
      <c r="F238" s="7945" t="s">
        <v>2115</v>
      </c>
      <c r="G238" s="7915" t="s">
        <v>2116</v>
      </c>
      <c r="H238" s="9742"/>
      <c r="I238" s="9789">
        <v>210091</v>
      </c>
      <c r="J238" s="9742"/>
      <c r="K238" s="9742"/>
      <c r="L238" s="7843"/>
      <c r="M238" s="9746">
        <f>M237-I238</f>
        <v>11206377</v>
      </c>
    </row>
    <row r="239" spans="1:13">
      <c r="A239" s="7813" t="s">
        <v>2734</v>
      </c>
      <c r="B239" s="8063" t="s">
        <v>2734</v>
      </c>
      <c r="C239" s="9756"/>
      <c r="D239" s="9550"/>
      <c r="E239" s="7921" t="s">
        <v>2292</v>
      </c>
      <c r="F239" s="7944" t="s">
        <v>2107</v>
      </c>
      <c r="G239" s="7917"/>
      <c r="H239" s="9743"/>
      <c r="I239" s="9790"/>
      <c r="J239" s="9743"/>
      <c r="K239" s="9743"/>
      <c r="L239" s="7846"/>
      <c r="M239" s="9747"/>
    </row>
    <row r="240" spans="1:13">
      <c r="A240" s="7813" t="s">
        <v>2734</v>
      </c>
      <c r="B240" s="8063" t="s">
        <v>2734</v>
      </c>
      <c r="C240" s="7834"/>
      <c r="D240" s="7834"/>
      <c r="E240" s="7835"/>
      <c r="F240" s="7836"/>
      <c r="G240" s="7837"/>
      <c r="H240" s="7848"/>
      <c r="I240" s="7849"/>
      <c r="J240" s="7850"/>
      <c r="K240" s="7848"/>
      <c r="L240" s="7849">
        <v>2200</v>
      </c>
      <c r="M240" s="8062">
        <f>M238+L240</f>
        <v>11208577</v>
      </c>
    </row>
    <row r="241" spans="1:13">
      <c r="A241" s="7813" t="s">
        <v>2734</v>
      </c>
      <c r="B241" s="8063" t="s">
        <v>2734</v>
      </c>
      <c r="C241" s="9755"/>
      <c r="D241" s="9549"/>
      <c r="E241" s="7920" t="s">
        <v>1710</v>
      </c>
      <c r="F241" s="7945" t="s">
        <v>2294</v>
      </c>
      <c r="G241" s="7915" t="s">
        <v>2295</v>
      </c>
      <c r="H241" s="9742"/>
      <c r="I241" s="9789">
        <v>47140</v>
      </c>
      <c r="J241" s="9742"/>
      <c r="K241" s="9742"/>
      <c r="L241" s="7843"/>
      <c r="M241" s="9746">
        <f>M240-I241</f>
        <v>11161437</v>
      </c>
    </row>
    <row r="242" spans="1:13">
      <c r="A242" s="7813" t="s">
        <v>2734</v>
      </c>
      <c r="B242" s="8063" t="s">
        <v>2734</v>
      </c>
      <c r="C242" s="9756"/>
      <c r="D242" s="9550"/>
      <c r="E242" s="7921" t="s">
        <v>2296</v>
      </c>
      <c r="F242" s="7944" t="s">
        <v>746</v>
      </c>
      <c r="G242" s="7917"/>
      <c r="H242" s="9743"/>
      <c r="I242" s="9790"/>
      <c r="J242" s="9743"/>
      <c r="K242" s="9743"/>
      <c r="L242" s="7846"/>
      <c r="M242" s="9747"/>
    </row>
    <row r="243" spans="1:13">
      <c r="A243" s="7813" t="s">
        <v>2734</v>
      </c>
      <c r="B243" s="8063" t="s">
        <v>2734</v>
      </c>
      <c r="C243" s="7834"/>
      <c r="D243" s="7834"/>
      <c r="E243" s="7835"/>
      <c r="F243" s="7836"/>
      <c r="G243" s="7837"/>
      <c r="H243" s="7848"/>
      <c r="I243" s="7849"/>
      <c r="J243" s="7850"/>
      <c r="K243" s="7848"/>
      <c r="L243" s="7849">
        <v>1500</v>
      </c>
      <c r="M243" s="8062">
        <f>M241+L243</f>
        <v>11162937</v>
      </c>
    </row>
    <row r="244" spans="1:13">
      <c r="A244" s="7813" t="s">
        <v>2734</v>
      </c>
      <c r="B244" s="8063" t="s">
        <v>2734</v>
      </c>
      <c r="C244" s="9755"/>
      <c r="D244" s="9549"/>
      <c r="E244" s="7926" t="s">
        <v>796</v>
      </c>
      <c r="F244" s="7945" t="s">
        <v>1036</v>
      </c>
      <c r="G244" s="7915" t="s">
        <v>499</v>
      </c>
      <c r="H244" s="9742"/>
      <c r="I244" s="9789">
        <v>46800</v>
      </c>
      <c r="J244" s="9742"/>
      <c r="K244" s="9742"/>
      <c r="L244" s="7843"/>
      <c r="M244" s="9746">
        <f>M243-I244</f>
        <v>11116137</v>
      </c>
    </row>
    <row r="245" spans="1:13">
      <c r="A245" s="7813" t="s">
        <v>2734</v>
      </c>
      <c r="B245" s="8063" t="s">
        <v>2734</v>
      </c>
      <c r="C245" s="9756"/>
      <c r="D245" s="9550"/>
      <c r="E245" s="7921" t="s">
        <v>802</v>
      </c>
      <c r="F245" s="7944" t="s">
        <v>200</v>
      </c>
      <c r="G245" s="7917"/>
      <c r="H245" s="9743"/>
      <c r="I245" s="9790"/>
      <c r="J245" s="9743"/>
      <c r="K245" s="9743"/>
      <c r="L245" s="7846"/>
      <c r="M245" s="9747"/>
    </row>
    <row r="246" spans="1:13">
      <c r="A246" s="7813" t="s">
        <v>2734</v>
      </c>
      <c r="B246" s="8063" t="s">
        <v>2734</v>
      </c>
      <c r="C246" s="7834"/>
      <c r="D246" s="7834"/>
      <c r="E246" s="7835"/>
      <c r="F246" s="7836"/>
      <c r="G246" s="7837"/>
      <c r="H246" s="7848"/>
      <c r="I246" s="7849"/>
      <c r="J246" s="7850"/>
      <c r="K246" s="7848"/>
      <c r="L246" s="7849">
        <v>750</v>
      </c>
      <c r="M246" s="8062">
        <f>M244+L246</f>
        <v>11116887</v>
      </c>
    </row>
    <row r="247" spans="1:13">
      <c r="A247" s="7813" t="s">
        <v>2734</v>
      </c>
      <c r="B247" s="8063" t="s">
        <v>2734</v>
      </c>
      <c r="C247" s="9755"/>
      <c r="D247" s="9549"/>
      <c r="E247" s="7926" t="s">
        <v>796</v>
      </c>
      <c r="F247" s="7945" t="s">
        <v>1750</v>
      </c>
      <c r="G247" s="7915" t="s">
        <v>406</v>
      </c>
      <c r="H247" s="9742"/>
      <c r="I247" s="9789">
        <v>130700</v>
      </c>
      <c r="J247" s="9742"/>
      <c r="K247" s="9742"/>
      <c r="L247" s="7843"/>
      <c r="M247" s="9746">
        <f>M246-I247</f>
        <v>10986187</v>
      </c>
    </row>
    <row r="248" spans="1:13">
      <c r="A248" s="7813" t="s">
        <v>2734</v>
      </c>
      <c r="B248" s="8063" t="s">
        <v>2734</v>
      </c>
      <c r="C248" s="9756"/>
      <c r="D248" s="9550"/>
      <c r="E248" s="7921" t="s">
        <v>1034</v>
      </c>
      <c r="F248" s="7944" t="s">
        <v>698</v>
      </c>
      <c r="G248" s="7917"/>
      <c r="H248" s="9743"/>
      <c r="I248" s="9790"/>
      <c r="J248" s="9743"/>
      <c r="K248" s="9743"/>
      <c r="L248" s="7846"/>
      <c r="M248" s="9747"/>
    </row>
    <row r="249" spans="1:13">
      <c r="A249" s="7813" t="s">
        <v>2734</v>
      </c>
      <c r="B249" s="8063" t="s">
        <v>2734</v>
      </c>
      <c r="C249" s="7834"/>
      <c r="D249" s="7834"/>
      <c r="E249" s="7835"/>
      <c r="F249" s="7836"/>
      <c r="G249" s="7837"/>
      <c r="H249" s="7848"/>
      <c r="I249" s="7849"/>
      <c r="J249" s="7850"/>
      <c r="K249" s="7848"/>
      <c r="L249" s="7849">
        <v>750</v>
      </c>
      <c r="M249" s="8062">
        <f>M247+L249</f>
        <v>10986937</v>
      </c>
    </row>
    <row r="250" spans="1:13">
      <c r="A250" s="7813" t="s">
        <v>2734</v>
      </c>
      <c r="B250" s="8063" t="s">
        <v>2734</v>
      </c>
      <c r="C250" s="9755"/>
      <c r="D250" s="9549"/>
      <c r="E250" s="7920" t="s">
        <v>796</v>
      </c>
      <c r="F250" s="7943" t="s">
        <v>1496</v>
      </c>
      <c r="G250" s="7927" t="s">
        <v>1497</v>
      </c>
      <c r="H250" s="9742"/>
      <c r="I250" s="9789">
        <v>42300</v>
      </c>
      <c r="J250" s="9742"/>
      <c r="K250" s="9742"/>
      <c r="L250" s="7843"/>
      <c r="M250" s="9746">
        <f>M249-I250</f>
        <v>10944637</v>
      </c>
    </row>
    <row r="251" spans="1:13">
      <c r="A251" s="7813" t="s">
        <v>2734</v>
      </c>
      <c r="B251" s="8063" t="s">
        <v>2734</v>
      </c>
      <c r="C251" s="9756"/>
      <c r="D251" s="9550"/>
      <c r="E251" s="7923" t="s">
        <v>2298</v>
      </c>
      <c r="F251" s="7944" t="s">
        <v>38</v>
      </c>
      <c r="G251" s="7917"/>
      <c r="H251" s="9743"/>
      <c r="I251" s="9790"/>
      <c r="J251" s="9743"/>
      <c r="K251" s="9743"/>
      <c r="L251" s="7846"/>
      <c r="M251" s="9747"/>
    </row>
    <row r="252" spans="1:13">
      <c r="A252" s="7813" t="s">
        <v>2734</v>
      </c>
      <c r="B252" s="8063" t="s">
        <v>2734</v>
      </c>
      <c r="C252" s="7834"/>
      <c r="D252" s="7834"/>
      <c r="E252" s="7835"/>
      <c r="F252" s="7836"/>
      <c r="G252" s="7837"/>
      <c r="H252" s="7848"/>
      <c r="I252" s="7849"/>
      <c r="J252" s="7850"/>
      <c r="K252" s="7848"/>
      <c r="L252" s="7849">
        <v>750</v>
      </c>
      <c r="M252" s="8062">
        <f>M250+L252</f>
        <v>10945387</v>
      </c>
    </row>
    <row r="253" spans="1:13">
      <c r="A253" s="7813" t="s">
        <v>2734</v>
      </c>
      <c r="B253" s="8063" t="s">
        <v>2734</v>
      </c>
      <c r="C253" s="9755"/>
      <c r="D253" s="9549"/>
      <c r="E253" s="7926" t="s">
        <v>1716</v>
      </c>
      <c r="F253" s="7945" t="s">
        <v>2104</v>
      </c>
      <c r="G253" s="7915" t="s">
        <v>1372</v>
      </c>
      <c r="H253" s="9742"/>
      <c r="I253" s="9789">
        <v>360000</v>
      </c>
      <c r="J253" s="9742"/>
      <c r="K253" s="9742"/>
      <c r="L253" s="7843"/>
      <c r="M253" s="9746">
        <f>M252-I253</f>
        <v>10585387</v>
      </c>
    </row>
    <row r="254" spans="1:13">
      <c r="A254" s="7813" t="s">
        <v>2734</v>
      </c>
      <c r="B254" s="8063" t="s">
        <v>2734</v>
      </c>
      <c r="C254" s="9756"/>
      <c r="D254" s="9550"/>
      <c r="E254" s="7921" t="s">
        <v>1077</v>
      </c>
      <c r="F254" s="7944" t="s">
        <v>1804</v>
      </c>
      <c r="G254" s="7917"/>
      <c r="H254" s="9743"/>
      <c r="I254" s="9790"/>
      <c r="J254" s="9743"/>
      <c r="K254" s="9743"/>
      <c r="L254" s="7846"/>
      <c r="M254" s="9747"/>
    </row>
    <row r="255" spans="1:13">
      <c r="A255" s="7813" t="s">
        <v>2734</v>
      </c>
      <c r="B255" s="8063" t="s">
        <v>2734</v>
      </c>
      <c r="C255" s="7834"/>
      <c r="D255" s="7834"/>
      <c r="E255" s="7835"/>
      <c r="F255" s="7836"/>
      <c r="G255" s="7837"/>
      <c r="H255" s="7848"/>
      <c r="I255" s="7849"/>
      <c r="J255" s="7850"/>
      <c r="K255" s="7848"/>
      <c r="L255" s="7849">
        <v>750</v>
      </c>
      <c r="M255" s="8062">
        <f>M253+L255</f>
        <v>10586137</v>
      </c>
    </row>
    <row r="256" spans="1:13">
      <c r="A256" s="7813" t="s">
        <v>2734</v>
      </c>
      <c r="B256" s="8063" t="s">
        <v>2734</v>
      </c>
      <c r="C256" s="9755"/>
      <c r="D256" s="9549"/>
      <c r="E256" s="7928" t="s">
        <v>815</v>
      </c>
      <c r="F256" s="7946" t="s">
        <v>302</v>
      </c>
      <c r="G256" s="7927" t="s">
        <v>878</v>
      </c>
      <c r="H256" s="9742"/>
      <c r="I256" s="9789">
        <v>55552</v>
      </c>
      <c r="J256" s="9742"/>
      <c r="K256" s="9742"/>
      <c r="L256" s="7843"/>
      <c r="M256" s="9746">
        <f>M255-I256</f>
        <v>10530585</v>
      </c>
    </row>
    <row r="257" spans="1:13">
      <c r="A257" s="7813" t="s">
        <v>2734</v>
      </c>
      <c r="B257" s="8063" t="s">
        <v>2734</v>
      </c>
      <c r="C257" s="9756"/>
      <c r="D257" s="9550"/>
      <c r="E257" s="7923" t="s">
        <v>831</v>
      </c>
      <c r="F257" s="7947" t="s">
        <v>918</v>
      </c>
      <c r="G257" s="7929"/>
      <c r="H257" s="9743"/>
      <c r="I257" s="9790"/>
      <c r="J257" s="9743"/>
      <c r="K257" s="9743"/>
      <c r="L257" s="7846"/>
      <c r="M257" s="9747"/>
    </row>
    <row r="258" spans="1:13">
      <c r="A258" s="7813" t="s">
        <v>2734</v>
      </c>
      <c r="B258" s="8063" t="s">
        <v>2734</v>
      </c>
      <c r="C258" s="7834"/>
      <c r="D258" s="7834"/>
      <c r="E258" s="7835"/>
      <c r="F258" s="7836"/>
      <c r="G258" s="7837"/>
      <c r="H258" s="7848"/>
      <c r="I258" s="7849"/>
      <c r="J258" s="7850"/>
      <c r="K258" s="7848"/>
      <c r="L258" s="7849">
        <v>2200</v>
      </c>
      <c r="M258" s="8062">
        <f>M256+L258</f>
        <v>10532785</v>
      </c>
    </row>
    <row r="259" spans="1:13">
      <c r="A259" s="7813" t="s">
        <v>2734</v>
      </c>
      <c r="B259" s="8063" t="s">
        <v>2734</v>
      </c>
      <c r="C259" s="9755"/>
      <c r="D259" s="9549"/>
      <c r="E259" s="7926" t="s">
        <v>796</v>
      </c>
      <c r="F259" s="7945" t="s">
        <v>302</v>
      </c>
      <c r="G259" s="7927" t="s">
        <v>878</v>
      </c>
      <c r="H259" s="9742"/>
      <c r="I259" s="9789">
        <v>96300</v>
      </c>
      <c r="J259" s="9742"/>
      <c r="K259" s="9742"/>
      <c r="L259" s="7843"/>
      <c r="M259" s="9746">
        <f>M258-I259</f>
        <v>10436485</v>
      </c>
    </row>
    <row r="260" spans="1:13">
      <c r="A260" s="7813" t="s">
        <v>2734</v>
      </c>
      <c r="B260" s="8063" t="s">
        <v>2734</v>
      </c>
      <c r="C260" s="9756"/>
      <c r="D260" s="9550"/>
      <c r="E260" s="7921" t="s">
        <v>1521</v>
      </c>
      <c r="F260" s="7944" t="s">
        <v>918</v>
      </c>
      <c r="G260" s="7929"/>
      <c r="H260" s="9743"/>
      <c r="I260" s="9790"/>
      <c r="J260" s="9743"/>
      <c r="K260" s="9743"/>
      <c r="L260" s="7846"/>
      <c r="M260" s="9747"/>
    </row>
    <row r="261" spans="1:13">
      <c r="A261" s="7813" t="s">
        <v>2734</v>
      </c>
      <c r="B261" s="8063" t="s">
        <v>2734</v>
      </c>
      <c r="C261" s="7834"/>
      <c r="D261" s="7834"/>
      <c r="E261" s="7835"/>
      <c r="F261" s="7836"/>
      <c r="G261" s="7837"/>
      <c r="H261" s="7848"/>
      <c r="I261" s="7849"/>
      <c r="J261" s="7850"/>
      <c r="K261" s="7848"/>
      <c r="L261" s="7849">
        <v>750</v>
      </c>
      <c r="M261" s="8062">
        <f>M259+L261</f>
        <v>10437235</v>
      </c>
    </row>
    <row r="262" spans="1:13">
      <c r="A262" s="7813" t="s">
        <v>2734</v>
      </c>
      <c r="B262" s="8063" t="s">
        <v>2734</v>
      </c>
      <c r="C262" s="9755"/>
      <c r="D262" s="9549"/>
      <c r="E262" s="7920" t="s">
        <v>821</v>
      </c>
      <c r="F262" s="7945" t="s">
        <v>1339</v>
      </c>
      <c r="G262" s="7861" t="s">
        <v>1347</v>
      </c>
      <c r="H262" s="9742"/>
      <c r="I262" s="9789">
        <v>466109</v>
      </c>
      <c r="J262" s="9742"/>
      <c r="K262" s="9742"/>
      <c r="L262" s="7843"/>
      <c r="M262" s="9746">
        <f>M261-I262</f>
        <v>9971126</v>
      </c>
    </row>
    <row r="263" spans="1:13">
      <c r="A263" s="7813" t="s">
        <v>2734</v>
      </c>
      <c r="B263" s="8063" t="s">
        <v>2734</v>
      </c>
      <c r="C263" s="9756"/>
      <c r="D263" s="9550"/>
      <c r="E263" s="7921" t="s">
        <v>1338</v>
      </c>
      <c r="F263" s="7944" t="s">
        <v>304</v>
      </c>
      <c r="G263" s="7929"/>
      <c r="H263" s="9743"/>
      <c r="I263" s="9790"/>
      <c r="J263" s="9743"/>
      <c r="K263" s="9743"/>
      <c r="L263" s="7846"/>
      <c r="M263" s="9747"/>
    </row>
    <row r="264" spans="1:13">
      <c r="A264" s="7813" t="s">
        <v>2734</v>
      </c>
      <c r="B264" s="8063" t="s">
        <v>2734</v>
      </c>
      <c r="C264" s="7834"/>
      <c r="D264" s="7834"/>
      <c r="E264" s="7835"/>
      <c r="F264" s="7836"/>
      <c r="G264" s="7837"/>
      <c r="H264" s="7848"/>
      <c r="I264" s="7849"/>
      <c r="J264" s="7850"/>
      <c r="K264" s="7848"/>
      <c r="L264" s="7849">
        <v>2200</v>
      </c>
      <c r="M264" s="8062">
        <f>M262+L264</f>
        <v>9973326</v>
      </c>
    </row>
    <row r="265" spans="1:13">
      <c r="A265" s="7813" t="s">
        <v>2734</v>
      </c>
      <c r="B265" s="8063" t="s">
        <v>2734</v>
      </c>
      <c r="C265" s="9755"/>
      <c r="D265" s="9549"/>
      <c r="E265" s="7926" t="s">
        <v>1710</v>
      </c>
      <c r="F265" s="7945" t="s">
        <v>2425</v>
      </c>
      <c r="G265" s="7915" t="s">
        <v>2426</v>
      </c>
      <c r="H265" s="9742"/>
      <c r="I265" s="9789">
        <v>150640</v>
      </c>
      <c r="J265" s="9742"/>
      <c r="K265" s="9742"/>
      <c r="L265" s="7843"/>
      <c r="M265" s="9746">
        <f>M264-I265</f>
        <v>9822686</v>
      </c>
    </row>
    <row r="266" spans="1:13">
      <c r="A266" s="7813" t="s">
        <v>2734</v>
      </c>
      <c r="B266" s="8063" t="s">
        <v>2734</v>
      </c>
      <c r="C266" s="9756"/>
      <c r="D266" s="9550"/>
      <c r="E266" s="7921" t="s">
        <v>2424</v>
      </c>
      <c r="F266" s="7944" t="s">
        <v>1712</v>
      </c>
      <c r="G266" s="7917"/>
      <c r="H266" s="9743"/>
      <c r="I266" s="9790"/>
      <c r="J266" s="9743"/>
      <c r="K266" s="9743"/>
      <c r="L266" s="7846"/>
      <c r="M266" s="9747"/>
    </row>
    <row r="267" spans="1:13">
      <c r="A267" s="7813" t="s">
        <v>2734</v>
      </c>
      <c r="B267" s="8063" t="s">
        <v>2734</v>
      </c>
      <c r="C267" s="7834"/>
      <c r="D267" s="7834"/>
      <c r="E267" s="7835"/>
      <c r="F267" s="7836"/>
      <c r="G267" s="7837"/>
      <c r="H267" s="7848"/>
      <c r="I267" s="7849"/>
      <c r="J267" s="7850"/>
      <c r="K267" s="7848"/>
      <c r="L267" s="7849">
        <v>1500</v>
      </c>
      <c r="M267" s="8062">
        <f>M265+L267</f>
        <v>9824186</v>
      </c>
    </row>
    <row r="268" spans="1:13">
      <c r="A268" s="7813" t="s">
        <v>2734</v>
      </c>
      <c r="B268" s="8063" t="s">
        <v>2734</v>
      </c>
      <c r="C268" s="9755"/>
      <c r="D268" s="9549"/>
      <c r="E268" s="7930" t="s">
        <v>2021</v>
      </c>
      <c r="F268" s="7931" t="s">
        <v>790</v>
      </c>
      <c r="G268" s="7915" t="s">
        <v>877</v>
      </c>
      <c r="H268" s="9742"/>
      <c r="I268" s="9789">
        <v>33500</v>
      </c>
      <c r="J268" s="9742"/>
      <c r="K268" s="9742"/>
      <c r="L268" s="7843"/>
      <c r="M268" s="9746">
        <f>M267-I268</f>
        <v>9790686</v>
      </c>
    </row>
    <row r="269" spans="1:13">
      <c r="A269" s="7813" t="s">
        <v>2734</v>
      </c>
      <c r="B269" s="8063" t="s">
        <v>2734</v>
      </c>
      <c r="C269" s="9756"/>
      <c r="D269" s="9550"/>
      <c r="E269" s="7932" t="s">
        <v>1981</v>
      </c>
      <c r="F269" s="7933" t="s">
        <v>304</v>
      </c>
      <c r="G269" s="7934"/>
      <c r="H269" s="9743"/>
      <c r="I269" s="9790"/>
      <c r="J269" s="9743"/>
      <c r="K269" s="9743"/>
      <c r="L269" s="7846"/>
      <c r="M269" s="9747"/>
    </row>
    <row r="270" spans="1:13">
      <c r="A270" s="7813" t="s">
        <v>2734</v>
      </c>
      <c r="B270" s="8063" t="s">
        <v>2734</v>
      </c>
      <c r="C270" s="7834"/>
      <c r="D270" s="7834"/>
      <c r="E270" s="7835"/>
      <c r="F270" s="7836"/>
      <c r="G270" s="7837"/>
      <c r="H270" s="7848"/>
      <c r="I270" s="7849"/>
      <c r="J270" s="7850"/>
      <c r="K270" s="7848"/>
      <c r="L270" s="7849">
        <v>750</v>
      </c>
      <c r="M270" s="8062">
        <f>M268+L270</f>
        <v>9791436</v>
      </c>
    </row>
    <row r="271" spans="1:13">
      <c r="A271" s="7813" t="s">
        <v>2734</v>
      </c>
      <c r="B271" s="8063" t="s">
        <v>2734</v>
      </c>
      <c r="C271" s="9755"/>
      <c r="D271" s="9549"/>
      <c r="E271" s="7928" t="s">
        <v>821</v>
      </c>
      <c r="F271" s="7945" t="s">
        <v>790</v>
      </c>
      <c r="G271" s="7915" t="s">
        <v>877</v>
      </c>
      <c r="H271" s="9742"/>
      <c r="I271" s="9789">
        <v>225937</v>
      </c>
      <c r="J271" s="9742"/>
      <c r="K271" s="9742"/>
      <c r="L271" s="7843"/>
      <c r="M271" s="9746">
        <f>M270-I271</f>
        <v>9565499</v>
      </c>
    </row>
    <row r="272" spans="1:13">
      <c r="A272" s="7813" t="s">
        <v>2734</v>
      </c>
      <c r="B272" s="8063" t="s">
        <v>2734</v>
      </c>
      <c r="C272" s="9756"/>
      <c r="D272" s="9550"/>
      <c r="E272" s="7923" t="s">
        <v>827</v>
      </c>
      <c r="F272" s="7944" t="s">
        <v>304</v>
      </c>
      <c r="G272" s="7917"/>
      <c r="H272" s="9743"/>
      <c r="I272" s="9790"/>
      <c r="J272" s="9743"/>
      <c r="K272" s="9743"/>
      <c r="L272" s="7846"/>
      <c r="M272" s="9747"/>
    </row>
    <row r="273" spans="1:13">
      <c r="A273" s="7813" t="s">
        <v>2734</v>
      </c>
      <c r="B273" s="8063" t="s">
        <v>2734</v>
      </c>
      <c r="C273" s="7834"/>
      <c r="D273" s="7834"/>
      <c r="E273" s="7835"/>
      <c r="F273" s="7836"/>
      <c r="G273" s="7837"/>
      <c r="H273" s="7848"/>
      <c r="I273" s="7849"/>
      <c r="J273" s="7850"/>
      <c r="K273" s="7848"/>
      <c r="L273" s="7849">
        <v>2200</v>
      </c>
      <c r="M273" s="8062">
        <f>M271+L273</f>
        <v>9567699</v>
      </c>
    </row>
    <row r="274" spans="1:13">
      <c r="A274" s="7813" t="s">
        <v>2734</v>
      </c>
      <c r="B274" s="8063" t="s">
        <v>2734</v>
      </c>
      <c r="C274" s="9755"/>
      <c r="D274" s="9549"/>
      <c r="E274" s="7928" t="s">
        <v>815</v>
      </c>
      <c r="F274" s="7945" t="s">
        <v>790</v>
      </c>
      <c r="G274" s="7927" t="s">
        <v>877</v>
      </c>
      <c r="H274" s="9742"/>
      <c r="I274" s="9789">
        <v>8029</v>
      </c>
      <c r="J274" s="9742"/>
      <c r="K274" s="9742"/>
      <c r="L274" s="7843"/>
      <c r="M274" s="9746">
        <f>M273-I274</f>
        <v>9559670</v>
      </c>
    </row>
    <row r="275" spans="1:13">
      <c r="A275" s="7813" t="s">
        <v>2734</v>
      </c>
      <c r="B275" s="8063" t="s">
        <v>2734</v>
      </c>
      <c r="C275" s="9756"/>
      <c r="D275" s="9550"/>
      <c r="E275" s="7923" t="s">
        <v>828</v>
      </c>
      <c r="F275" s="7944" t="s">
        <v>304</v>
      </c>
      <c r="G275" s="7929"/>
      <c r="H275" s="9743"/>
      <c r="I275" s="9790"/>
      <c r="J275" s="9743"/>
      <c r="K275" s="9743"/>
      <c r="L275" s="7846"/>
      <c r="M275" s="9747"/>
    </row>
    <row r="276" spans="1:13">
      <c r="A276" s="7813" t="s">
        <v>2734</v>
      </c>
      <c r="B276" s="8063" t="s">
        <v>2734</v>
      </c>
      <c r="C276" s="7834"/>
      <c r="D276" s="7834"/>
      <c r="E276" s="7835"/>
      <c r="F276" s="7836"/>
      <c r="G276" s="7837"/>
      <c r="H276" s="7848"/>
      <c r="I276" s="7849"/>
      <c r="J276" s="7850"/>
      <c r="K276" s="7848"/>
      <c r="L276" s="7849">
        <v>2200</v>
      </c>
      <c r="M276" s="8062">
        <f>M274+L276</f>
        <v>9561870</v>
      </c>
    </row>
    <row r="277" spans="1:13">
      <c r="A277" s="7813" t="s">
        <v>2734</v>
      </c>
      <c r="B277" s="8063" t="s">
        <v>2734</v>
      </c>
      <c r="C277" s="9755"/>
      <c r="D277" s="9549"/>
      <c r="E277" s="7918" t="s">
        <v>781</v>
      </c>
      <c r="F277" s="7943" t="s">
        <v>790</v>
      </c>
      <c r="G277" s="7915" t="s">
        <v>877</v>
      </c>
      <c r="H277" s="9742"/>
      <c r="I277" s="9789">
        <v>31390</v>
      </c>
      <c r="J277" s="9742"/>
      <c r="K277" s="9742"/>
      <c r="L277" s="7843"/>
      <c r="M277" s="9746">
        <f>M276-I277</f>
        <v>9530480</v>
      </c>
    </row>
    <row r="278" spans="1:13">
      <c r="A278" s="7813" t="s">
        <v>2734</v>
      </c>
      <c r="B278" s="8063" t="s">
        <v>2734</v>
      </c>
      <c r="C278" s="9756"/>
      <c r="D278" s="9550"/>
      <c r="E278" s="7919" t="s">
        <v>789</v>
      </c>
      <c r="F278" s="7948" t="s">
        <v>304</v>
      </c>
      <c r="G278" s="7917"/>
      <c r="H278" s="9743"/>
      <c r="I278" s="9790"/>
      <c r="J278" s="9743"/>
      <c r="K278" s="9743"/>
      <c r="L278" s="7846"/>
      <c r="M278" s="9747"/>
    </row>
    <row r="279" spans="1:13">
      <c r="A279" s="7813" t="s">
        <v>2734</v>
      </c>
      <c r="B279" s="8063" t="s">
        <v>2734</v>
      </c>
      <c r="C279" s="7834"/>
      <c r="D279" s="7834"/>
      <c r="E279" s="7835"/>
      <c r="F279" s="7836"/>
      <c r="G279" s="7837"/>
      <c r="H279" s="7848"/>
      <c r="I279" s="7849"/>
      <c r="J279" s="7850"/>
      <c r="K279" s="7848"/>
      <c r="L279" s="7849">
        <v>1500</v>
      </c>
      <c r="M279" s="8062">
        <f>M277+L279</f>
        <v>9531980</v>
      </c>
    </row>
    <row r="280" spans="1:13">
      <c r="A280" s="7813" t="s">
        <v>2734</v>
      </c>
      <c r="B280" s="8063" t="s">
        <v>2734</v>
      </c>
      <c r="C280" s="9755"/>
      <c r="D280" s="9549"/>
      <c r="E280" s="7918" t="s">
        <v>2218</v>
      </c>
      <c r="F280" s="7943" t="s">
        <v>790</v>
      </c>
      <c r="G280" s="7915" t="s">
        <v>877</v>
      </c>
      <c r="H280" s="9742"/>
      <c r="I280" s="9789">
        <v>42300</v>
      </c>
      <c r="J280" s="9742"/>
      <c r="K280" s="9742"/>
      <c r="L280" s="7843"/>
      <c r="M280" s="9746">
        <f>M279-I280</f>
        <v>9489680</v>
      </c>
    </row>
    <row r="281" spans="1:13">
      <c r="A281" s="7813" t="s">
        <v>2734</v>
      </c>
      <c r="B281" s="8063" t="s">
        <v>2734</v>
      </c>
      <c r="C281" s="9756"/>
      <c r="D281" s="9550"/>
      <c r="E281" s="7919" t="s">
        <v>2219</v>
      </c>
      <c r="F281" s="7948" t="s">
        <v>304</v>
      </c>
      <c r="G281" s="7917"/>
      <c r="H281" s="9743"/>
      <c r="I281" s="9790"/>
      <c r="J281" s="9743"/>
      <c r="K281" s="9743"/>
      <c r="L281" s="7846"/>
      <c r="M281" s="9747"/>
    </row>
    <row r="282" spans="1:13">
      <c r="A282" s="7813" t="s">
        <v>2734</v>
      </c>
      <c r="B282" s="8063" t="s">
        <v>2734</v>
      </c>
      <c r="C282" s="7834"/>
      <c r="D282" s="7834"/>
      <c r="E282" s="7835"/>
      <c r="F282" s="7836"/>
      <c r="G282" s="7837"/>
      <c r="H282" s="7848"/>
      <c r="I282" s="7849"/>
      <c r="J282" s="7850"/>
      <c r="K282" s="7848"/>
      <c r="L282" s="7849">
        <v>750</v>
      </c>
      <c r="M282" s="8062">
        <f>M280+L282</f>
        <v>9490430</v>
      </c>
    </row>
    <row r="283" spans="1:13">
      <c r="A283" s="7813" t="s">
        <v>2734</v>
      </c>
      <c r="B283" s="8063" t="s">
        <v>2734</v>
      </c>
      <c r="C283" s="9755"/>
      <c r="D283" s="9549"/>
      <c r="E283" s="7926" t="s">
        <v>821</v>
      </c>
      <c r="F283" s="7943" t="s">
        <v>2461</v>
      </c>
      <c r="G283" s="7935" t="s">
        <v>2491</v>
      </c>
      <c r="H283" s="9742"/>
      <c r="I283" s="9789">
        <v>296072</v>
      </c>
      <c r="J283" s="9742"/>
      <c r="K283" s="9742"/>
      <c r="L283" s="7843"/>
      <c r="M283" s="9746">
        <f>M282-I283</f>
        <v>9194358</v>
      </c>
    </row>
    <row r="284" spans="1:13">
      <c r="A284" s="7813" t="s">
        <v>2734</v>
      </c>
      <c r="B284" s="8063" t="s">
        <v>2734</v>
      </c>
      <c r="C284" s="9756"/>
      <c r="D284" s="9550"/>
      <c r="E284" s="7921" t="s">
        <v>2567</v>
      </c>
      <c r="F284" s="7944" t="s">
        <v>1819</v>
      </c>
      <c r="G284" s="7917"/>
      <c r="H284" s="9743"/>
      <c r="I284" s="9790"/>
      <c r="J284" s="9743"/>
      <c r="K284" s="9743"/>
      <c r="L284" s="7846"/>
      <c r="M284" s="9747"/>
    </row>
    <row r="285" spans="1:13">
      <c r="A285" s="7813" t="s">
        <v>2734</v>
      </c>
      <c r="B285" s="8063" t="s">
        <v>2734</v>
      </c>
      <c r="C285" s="7834"/>
      <c r="D285" s="7834"/>
      <c r="E285" s="7835"/>
      <c r="F285" s="7836"/>
      <c r="G285" s="7837"/>
      <c r="H285" s="7848"/>
      <c r="I285" s="7849"/>
      <c r="J285" s="7850"/>
      <c r="K285" s="7848"/>
      <c r="L285" s="7849">
        <v>2200</v>
      </c>
      <c r="M285" s="8062">
        <f>M283+L285</f>
        <v>9196558</v>
      </c>
    </row>
    <row r="286" spans="1:13">
      <c r="A286" s="7813" t="s">
        <v>2734</v>
      </c>
      <c r="B286" s="8063" t="s">
        <v>2734</v>
      </c>
      <c r="C286" s="9755"/>
      <c r="D286" s="9549"/>
      <c r="E286" s="7926" t="s">
        <v>821</v>
      </c>
      <c r="F286" s="7943" t="s">
        <v>2461</v>
      </c>
      <c r="G286" s="7935" t="s">
        <v>2491</v>
      </c>
      <c r="H286" s="9742"/>
      <c r="I286" s="9789">
        <v>110552</v>
      </c>
      <c r="J286" s="9742"/>
      <c r="K286" s="9742"/>
      <c r="L286" s="7843"/>
      <c r="M286" s="9746">
        <f>M285-I286</f>
        <v>9086006</v>
      </c>
    </row>
    <row r="287" spans="1:13">
      <c r="A287" s="7813" t="s">
        <v>2734</v>
      </c>
      <c r="B287" s="8063" t="s">
        <v>2734</v>
      </c>
      <c r="C287" s="9756"/>
      <c r="D287" s="9550"/>
      <c r="E287" s="7921" t="s">
        <v>2568</v>
      </c>
      <c r="F287" s="7944" t="s">
        <v>1819</v>
      </c>
      <c r="G287" s="7917"/>
      <c r="H287" s="9743"/>
      <c r="I287" s="9790"/>
      <c r="J287" s="9743"/>
      <c r="K287" s="9743"/>
      <c r="L287" s="7846"/>
      <c r="M287" s="9747"/>
    </row>
    <row r="288" spans="1:13">
      <c r="A288" s="7813" t="s">
        <v>2734</v>
      </c>
      <c r="B288" s="8063" t="s">
        <v>2734</v>
      </c>
      <c r="C288" s="7834"/>
      <c r="D288" s="7834"/>
      <c r="E288" s="7835"/>
      <c r="F288" s="7836"/>
      <c r="G288" s="7837"/>
      <c r="H288" s="7848"/>
      <c r="I288" s="7849"/>
      <c r="J288" s="7850"/>
      <c r="K288" s="7848"/>
      <c r="L288" s="7849">
        <v>2200</v>
      </c>
      <c r="M288" s="8062">
        <f>M286+L288</f>
        <v>9088206</v>
      </c>
    </row>
    <row r="289" spans="1:13">
      <c r="A289" s="7813" t="s">
        <v>2734</v>
      </c>
      <c r="B289" s="8063" t="s">
        <v>2734</v>
      </c>
      <c r="C289" s="9755"/>
      <c r="D289" s="9549"/>
      <c r="E289" s="7926" t="s">
        <v>821</v>
      </c>
      <c r="F289" s="7945" t="s">
        <v>2110</v>
      </c>
      <c r="G289" s="7915" t="s">
        <v>2111</v>
      </c>
      <c r="H289" s="9742"/>
      <c r="I289" s="9789">
        <v>483702</v>
      </c>
      <c r="J289" s="9742"/>
      <c r="K289" s="9742"/>
      <c r="L289" s="7843"/>
      <c r="M289" s="9746">
        <f>M288-I289</f>
        <v>8604504</v>
      </c>
    </row>
    <row r="290" spans="1:13">
      <c r="A290" s="7813" t="s">
        <v>2734</v>
      </c>
      <c r="B290" s="8063" t="s">
        <v>2734</v>
      </c>
      <c r="C290" s="9756"/>
      <c r="D290" s="9550"/>
      <c r="E290" s="7921" t="s">
        <v>2112</v>
      </c>
      <c r="F290" s="7944" t="s">
        <v>2107</v>
      </c>
      <c r="G290" s="7917"/>
      <c r="H290" s="9743"/>
      <c r="I290" s="9790"/>
      <c r="J290" s="9743"/>
      <c r="K290" s="9743"/>
      <c r="L290" s="7846"/>
      <c r="M290" s="9747"/>
    </row>
    <row r="291" spans="1:13">
      <c r="A291" s="7813" t="s">
        <v>2734</v>
      </c>
      <c r="B291" s="8063" t="s">
        <v>2734</v>
      </c>
      <c r="C291" s="7834"/>
      <c r="D291" s="7834"/>
      <c r="E291" s="7835"/>
      <c r="F291" s="7836"/>
      <c r="G291" s="7837"/>
      <c r="H291" s="7848"/>
      <c r="I291" s="7849"/>
      <c r="J291" s="7850"/>
      <c r="K291" s="7848"/>
      <c r="L291" s="7849">
        <v>2200</v>
      </c>
      <c r="M291" s="8062">
        <f>M289+L291</f>
        <v>8606704</v>
      </c>
    </row>
    <row r="292" spans="1:13">
      <c r="A292" s="7813" t="s">
        <v>2734</v>
      </c>
      <c r="B292" s="8063" t="s">
        <v>2734</v>
      </c>
      <c r="C292" s="9755"/>
      <c r="D292" s="9549"/>
      <c r="E292" s="7936" t="s">
        <v>796</v>
      </c>
      <c r="F292" s="7945" t="s">
        <v>2110</v>
      </c>
      <c r="G292" s="7915" t="s">
        <v>2111</v>
      </c>
      <c r="H292" s="9742"/>
      <c r="I292" s="9789">
        <v>41300</v>
      </c>
      <c r="J292" s="9742"/>
      <c r="K292" s="9742"/>
      <c r="L292" s="7843"/>
      <c r="M292" s="9746">
        <f>M291-I292</f>
        <v>8565404</v>
      </c>
    </row>
    <row r="293" spans="1:13">
      <c r="A293" s="7813" t="s">
        <v>2734</v>
      </c>
      <c r="B293" s="8063" t="s">
        <v>2734</v>
      </c>
      <c r="C293" s="9756"/>
      <c r="D293" s="9550"/>
      <c r="E293" s="7937" t="s">
        <v>2113</v>
      </c>
      <c r="F293" s="7944" t="s">
        <v>2107</v>
      </c>
      <c r="G293" s="7917"/>
      <c r="H293" s="9743"/>
      <c r="I293" s="9790"/>
      <c r="J293" s="9743"/>
      <c r="K293" s="9743"/>
      <c r="L293" s="7846"/>
      <c r="M293" s="9747"/>
    </row>
    <row r="294" spans="1:13">
      <c r="A294" s="7813" t="s">
        <v>2734</v>
      </c>
      <c r="B294" s="8063" t="s">
        <v>2734</v>
      </c>
      <c r="C294" s="7834"/>
      <c r="D294" s="7834"/>
      <c r="E294" s="7835"/>
      <c r="F294" s="7836"/>
      <c r="G294" s="7837"/>
      <c r="H294" s="7848"/>
      <c r="I294" s="7849"/>
      <c r="J294" s="7850"/>
      <c r="K294" s="7848"/>
      <c r="L294" s="7849">
        <v>750</v>
      </c>
      <c r="M294" s="8062">
        <f>M292+L294</f>
        <v>8566154</v>
      </c>
    </row>
    <row r="295" spans="1:13">
      <c r="A295" s="7813" t="s">
        <v>2734</v>
      </c>
      <c r="B295" s="8063" t="s">
        <v>2734</v>
      </c>
      <c r="C295" s="9755"/>
      <c r="D295" s="9549"/>
      <c r="E295" s="7938" t="s">
        <v>815</v>
      </c>
      <c r="F295" s="7939" t="s">
        <v>2472</v>
      </c>
      <c r="G295" s="7861" t="s">
        <v>2475</v>
      </c>
      <c r="H295" s="9742"/>
      <c r="I295" s="9789">
        <v>2172738</v>
      </c>
      <c r="J295" s="9742"/>
      <c r="K295" s="9742"/>
      <c r="L295" s="7843"/>
      <c r="M295" s="9746">
        <f>M294-I295</f>
        <v>6393416</v>
      </c>
    </row>
    <row r="296" spans="1:13">
      <c r="A296" s="7813" t="s">
        <v>2734</v>
      </c>
      <c r="B296" s="8063" t="s">
        <v>2734</v>
      </c>
      <c r="C296" s="9756"/>
      <c r="D296" s="9550"/>
      <c r="E296" s="7940" t="s">
        <v>2502</v>
      </c>
      <c r="F296" s="7941" t="s">
        <v>2476</v>
      </c>
      <c r="G296" s="7929"/>
      <c r="H296" s="9743"/>
      <c r="I296" s="9790"/>
      <c r="J296" s="9743"/>
      <c r="K296" s="9743"/>
      <c r="L296" s="7846"/>
      <c r="M296" s="9747"/>
    </row>
    <row r="297" spans="1:13">
      <c r="A297" s="7813" t="s">
        <v>2734</v>
      </c>
      <c r="B297" s="8063" t="s">
        <v>2734</v>
      </c>
      <c r="C297" s="7834"/>
      <c r="D297" s="7834"/>
      <c r="E297" s="7835"/>
      <c r="F297" s="7836"/>
      <c r="G297" s="7837"/>
      <c r="H297" s="7848"/>
      <c r="I297" s="7849"/>
      <c r="J297" s="7850"/>
      <c r="K297" s="7848"/>
      <c r="L297" s="7849">
        <v>2200</v>
      </c>
      <c r="M297" s="8062">
        <f>M295+L297</f>
        <v>6395616</v>
      </c>
    </row>
    <row r="298" spans="1:13">
      <c r="A298" s="7813" t="s">
        <v>2734</v>
      </c>
      <c r="B298" s="8063" t="s">
        <v>2734</v>
      </c>
      <c r="C298" s="9755"/>
      <c r="D298" s="9549"/>
      <c r="E298" s="7920" t="s">
        <v>815</v>
      </c>
      <c r="F298" s="7945" t="s">
        <v>2472</v>
      </c>
      <c r="G298" s="7861" t="s">
        <v>2475</v>
      </c>
      <c r="H298" s="9742"/>
      <c r="I298" s="9789">
        <v>84903</v>
      </c>
      <c r="J298" s="9742"/>
      <c r="K298" s="9742"/>
      <c r="L298" s="7843"/>
      <c r="M298" s="9746">
        <f>M297-I298</f>
        <v>6310713</v>
      </c>
    </row>
    <row r="299" spans="1:13">
      <c r="A299" s="7813" t="s">
        <v>2734</v>
      </c>
      <c r="B299" s="8063" t="s">
        <v>2734</v>
      </c>
      <c r="C299" s="9756"/>
      <c r="D299" s="9550"/>
      <c r="E299" s="7921" t="s">
        <v>2500</v>
      </c>
      <c r="F299" s="7944" t="s">
        <v>2476</v>
      </c>
      <c r="G299" s="7929"/>
      <c r="H299" s="9743"/>
      <c r="I299" s="9790"/>
      <c r="J299" s="9743"/>
      <c r="K299" s="9743"/>
      <c r="L299" s="7846"/>
      <c r="M299" s="9747"/>
    </row>
    <row r="300" spans="1:13">
      <c r="A300" s="7813" t="s">
        <v>2734</v>
      </c>
      <c r="B300" s="8063" t="s">
        <v>2734</v>
      </c>
      <c r="C300" s="7834"/>
      <c r="D300" s="7834"/>
      <c r="E300" s="7835"/>
      <c r="F300" s="7836"/>
      <c r="G300" s="7837"/>
      <c r="H300" s="7848"/>
      <c r="I300" s="7849"/>
      <c r="J300" s="7850"/>
      <c r="K300" s="7848"/>
      <c r="L300" s="7849">
        <v>2200</v>
      </c>
      <c r="M300" s="8062">
        <f>M298+L300</f>
        <v>6312913</v>
      </c>
    </row>
    <row r="301" spans="1:13">
      <c r="A301" s="7813" t="s">
        <v>2734</v>
      </c>
      <c r="B301" s="8063" t="s">
        <v>2734</v>
      </c>
      <c r="C301" s="9755"/>
      <c r="D301" s="9549"/>
      <c r="E301" s="7920" t="s">
        <v>815</v>
      </c>
      <c r="F301" s="7945" t="s">
        <v>2472</v>
      </c>
      <c r="G301" s="7861" t="s">
        <v>2475</v>
      </c>
      <c r="H301" s="9742"/>
      <c r="I301" s="9789">
        <v>298663</v>
      </c>
      <c r="J301" s="9742"/>
      <c r="K301" s="9742"/>
      <c r="L301" s="7843"/>
      <c r="M301" s="9746">
        <f>M300-I301</f>
        <v>6014250</v>
      </c>
    </row>
    <row r="302" spans="1:13">
      <c r="A302" s="7813" t="s">
        <v>2734</v>
      </c>
      <c r="B302" s="8063" t="s">
        <v>2734</v>
      </c>
      <c r="C302" s="9756"/>
      <c r="D302" s="9550"/>
      <c r="E302" s="7921" t="s">
        <v>2501</v>
      </c>
      <c r="F302" s="7944" t="s">
        <v>2476</v>
      </c>
      <c r="G302" s="7929"/>
      <c r="H302" s="9743"/>
      <c r="I302" s="9790"/>
      <c r="J302" s="9743"/>
      <c r="K302" s="9743"/>
      <c r="L302" s="7846"/>
      <c r="M302" s="9747"/>
    </row>
    <row r="303" spans="1:13">
      <c r="A303" s="7813" t="s">
        <v>2734</v>
      </c>
      <c r="B303" s="8063" t="s">
        <v>2734</v>
      </c>
      <c r="C303" s="7834"/>
      <c r="D303" s="7834"/>
      <c r="E303" s="7835"/>
      <c r="F303" s="7836"/>
      <c r="G303" s="7837"/>
      <c r="H303" s="7848"/>
      <c r="I303" s="7849"/>
      <c r="J303" s="7850"/>
      <c r="K303" s="7848"/>
      <c r="L303" s="7849">
        <v>2200</v>
      </c>
      <c r="M303" s="8062">
        <f>M301+L303</f>
        <v>6016450</v>
      </c>
    </row>
    <row r="304" spans="1:13">
      <c r="A304" s="7813" t="s">
        <v>2734</v>
      </c>
      <c r="B304" s="8063" t="s">
        <v>2734</v>
      </c>
      <c r="C304" s="9755"/>
      <c r="D304" s="9549"/>
      <c r="E304" s="7920" t="s">
        <v>781</v>
      </c>
      <c r="F304" s="7945" t="s">
        <v>2472</v>
      </c>
      <c r="G304" s="7861" t="s">
        <v>2475</v>
      </c>
      <c r="H304" s="9742"/>
      <c r="I304" s="9789">
        <v>20390</v>
      </c>
      <c r="J304" s="9742"/>
      <c r="K304" s="9742"/>
      <c r="L304" s="7843"/>
      <c r="M304" s="9746">
        <f>M303-I304</f>
        <v>5996060</v>
      </c>
    </row>
    <row r="305" spans="1:13">
      <c r="A305" s="7813" t="s">
        <v>2734</v>
      </c>
      <c r="B305" s="8063" t="s">
        <v>2734</v>
      </c>
      <c r="C305" s="9756"/>
      <c r="D305" s="9550"/>
      <c r="E305" s="7921" t="s">
        <v>2503</v>
      </c>
      <c r="F305" s="7944" t="s">
        <v>2476</v>
      </c>
      <c r="G305" s="7929"/>
      <c r="H305" s="9743"/>
      <c r="I305" s="9790"/>
      <c r="J305" s="9743"/>
      <c r="K305" s="9743"/>
      <c r="L305" s="7846"/>
      <c r="M305" s="9747"/>
    </row>
    <row r="306" spans="1:13">
      <c r="A306" s="7813" t="s">
        <v>2734</v>
      </c>
      <c r="B306" s="8063" t="s">
        <v>2734</v>
      </c>
      <c r="C306" s="7834"/>
      <c r="D306" s="7834"/>
      <c r="E306" s="7835"/>
      <c r="F306" s="7836"/>
      <c r="G306" s="7837"/>
      <c r="H306" s="7848"/>
      <c r="I306" s="7849"/>
      <c r="J306" s="7850"/>
      <c r="K306" s="7848"/>
      <c r="L306" s="7849">
        <v>1500</v>
      </c>
      <c r="M306" s="8062">
        <f>M304+L306</f>
        <v>5997560</v>
      </c>
    </row>
    <row r="307" spans="1:13">
      <c r="A307" s="7813" t="s">
        <v>2734</v>
      </c>
      <c r="B307" s="8063" t="s">
        <v>2734</v>
      </c>
      <c r="C307" s="9755"/>
      <c r="D307" s="9549"/>
      <c r="E307" s="7926" t="s">
        <v>781</v>
      </c>
      <c r="F307" s="7943" t="s">
        <v>2507</v>
      </c>
      <c r="G307" s="7935" t="s">
        <v>2508</v>
      </c>
      <c r="H307" s="9742"/>
      <c r="I307" s="9789">
        <v>31140</v>
      </c>
      <c r="J307" s="9742"/>
      <c r="K307" s="9742"/>
      <c r="L307" s="7843"/>
      <c r="M307" s="9746">
        <f>M306-I307</f>
        <v>5966420</v>
      </c>
    </row>
    <row r="308" spans="1:13">
      <c r="A308" s="7813" t="s">
        <v>2734</v>
      </c>
      <c r="B308" s="8063" t="s">
        <v>2734</v>
      </c>
      <c r="C308" s="9756"/>
      <c r="D308" s="9550"/>
      <c r="E308" s="7921" t="s">
        <v>2506</v>
      </c>
      <c r="F308" s="7944" t="s">
        <v>1804</v>
      </c>
      <c r="G308" s="7917"/>
      <c r="H308" s="9743"/>
      <c r="I308" s="9790"/>
      <c r="J308" s="9743"/>
      <c r="K308" s="9743"/>
      <c r="L308" s="7846"/>
      <c r="M308" s="9747"/>
    </row>
    <row r="309" spans="1:13">
      <c r="A309" s="7813" t="s">
        <v>2734</v>
      </c>
      <c r="B309" s="8063" t="s">
        <v>2734</v>
      </c>
      <c r="C309" s="7834"/>
      <c r="D309" s="7834"/>
      <c r="E309" s="7835"/>
      <c r="F309" s="7836"/>
      <c r="G309" s="7837"/>
      <c r="H309" s="7848"/>
      <c r="I309" s="7849"/>
      <c r="J309" s="7850"/>
      <c r="K309" s="7848"/>
      <c r="L309" s="7849">
        <v>1500</v>
      </c>
      <c r="M309" s="8062">
        <f>M307+L309</f>
        <v>5967920</v>
      </c>
    </row>
    <row r="310" spans="1:13">
      <c r="A310" s="7813" t="s">
        <v>2734</v>
      </c>
      <c r="B310" s="8063" t="s">
        <v>2734</v>
      </c>
      <c r="C310" s="9755"/>
      <c r="D310" s="9549"/>
      <c r="E310" s="7942" t="s">
        <v>821</v>
      </c>
      <c r="F310" s="7943" t="s">
        <v>2118</v>
      </c>
      <c r="G310" s="7915" t="s">
        <v>2119</v>
      </c>
      <c r="H310" s="9742"/>
      <c r="I310" s="9789">
        <v>369864</v>
      </c>
      <c r="J310" s="9742"/>
      <c r="K310" s="9742"/>
      <c r="L310" s="7843"/>
      <c r="M310" s="9746">
        <f>M309-I310</f>
        <v>5598056</v>
      </c>
    </row>
    <row r="311" spans="1:13">
      <c r="A311" s="7813" t="s">
        <v>2734</v>
      </c>
      <c r="B311" s="8063" t="s">
        <v>2734</v>
      </c>
      <c r="C311" s="9756"/>
      <c r="D311" s="9550"/>
      <c r="E311" s="7940" t="s">
        <v>2117</v>
      </c>
      <c r="F311" s="7944" t="s">
        <v>2107</v>
      </c>
      <c r="G311" s="7917"/>
      <c r="H311" s="9743"/>
      <c r="I311" s="9790"/>
      <c r="J311" s="9743"/>
      <c r="K311" s="9743"/>
      <c r="L311" s="7846"/>
      <c r="M311" s="9747"/>
    </row>
    <row r="312" spans="1:13">
      <c r="A312" s="7813" t="s">
        <v>2734</v>
      </c>
      <c r="B312" s="8063" t="s">
        <v>2734</v>
      </c>
      <c r="C312" s="7834"/>
      <c r="D312" s="7834"/>
      <c r="E312" s="7835"/>
      <c r="F312" s="7836"/>
      <c r="G312" s="7837"/>
      <c r="H312" s="7848"/>
      <c r="I312" s="7849"/>
      <c r="J312" s="7850"/>
      <c r="K312" s="7848"/>
      <c r="L312" s="7849">
        <v>2200</v>
      </c>
      <c r="M312" s="8062">
        <f>M310+L312</f>
        <v>5600256</v>
      </c>
    </row>
    <row r="313" spans="1:13">
      <c r="A313" s="7813" t="s">
        <v>2734</v>
      </c>
      <c r="B313" s="8063" t="s">
        <v>2734</v>
      </c>
      <c r="C313" s="9755"/>
      <c r="D313" s="9549" t="s">
        <v>2635</v>
      </c>
      <c r="E313" s="7872" t="s">
        <v>815</v>
      </c>
      <c r="F313" s="7887" t="s">
        <v>160</v>
      </c>
      <c r="G313" s="7867" t="s">
        <v>162</v>
      </c>
      <c r="H313" s="9742"/>
      <c r="I313" s="9789">
        <v>518931</v>
      </c>
      <c r="J313" s="9742"/>
      <c r="K313" s="9742"/>
      <c r="L313" s="7843"/>
      <c r="M313" s="9746">
        <f>M312-I313</f>
        <v>5081325</v>
      </c>
    </row>
    <row r="314" spans="1:13">
      <c r="A314" s="7813" t="s">
        <v>2734</v>
      </c>
      <c r="B314" s="8063" t="s">
        <v>2734</v>
      </c>
      <c r="C314" s="9756"/>
      <c r="D314" s="9550"/>
      <c r="E314" s="7957" t="s">
        <v>849</v>
      </c>
      <c r="F314" s="7888" t="s">
        <v>850</v>
      </c>
      <c r="G314" s="7869"/>
      <c r="H314" s="9743"/>
      <c r="I314" s="9790"/>
      <c r="J314" s="9743"/>
      <c r="K314" s="9743"/>
      <c r="L314" s="7846"/>
      <c r="M314" s="9747"/>
    </row>
    <row r="315" spans="1:13">
      <c r="A315" s="7813" t="s">
        <v>2734</v>
      </c>
      <c r="B315" s="8063" t="s">
        <v>2734</v>
      </c>
      <c r="C315" s="7834"/>
      <c r="D315" s="7834"/>
      <c r="E315" s="7835"/>
      <c r="F315" s="7836"/>
      <c r="G315" s="7837"/>
      <c r="H315" s="7848"/>
      <c r="I315" s="7849"/>
      <c r="J315" s="7850"/>
      <c r="K315" s="7848"/>
      <c r="L315" s="7849">
        <v>2200</v>
      </c>
      <c r="M315" s="8062">
        <f>M313+L315</f>
        <v>5083525</v>
      </c>
    </row>
    <row r="316" spans="1:13">
      <c r="A316" s="7813" t="s">
        <v>2734</v>
      </c>
      <c r="B316" s="8063" t="s">
        <v>2734</v>
      </c>
      <c r="C316" s="9755"/>
      <c r="D316" s="9549"/>
      <c r="E316" s="7874" t="s">
        <v>869</v>
      </c>
      <c r="F316" s="7887" t="s">
        <v>160</v>
      </c>
      <c r="G316" s="7867" t="s">
        <v>162</v>
      </c>
      <c r="H316" s="9742"/>
      <c r="I316" s="9789">
        <v>293789</v>
      </c>
      <c r="J316" s="9742"/>
      <c r="K316" s="9742"/>
      <c r="L316" s="7843"/>
      <c r="M316" s="9746">
        <f>M315-I316</f>
        <v>4789736</v>
      </c>
    </row>
    <row r="317" spans="1:13">
      <c r="A317" s="7813" t="s">
        <v>2734</v>
      </c>
      <c r="B317" s="8063" t="s">
        <v>2734</v>
      </c>
      <c r="C317" s="9756"/>
      <c r="D317" s="9550"/>
      <c r="E317" s="7873" t="s">
        <v>1781</v>
      </c>
      <c r="F317" s="7888" t="s">
        <v>850</v>
      </c>
      <c r="G317" s="7869"/>
      <c r="H317" s="9743"/>
      <c r="I317" s="9790"/>
      <c r="J317" s="9743"/>
      <c r="K317" s="9743"/>
      <c r="L317" s="7846"/>
      <c r="M317" s="9747"/>
    </row>
    <row r="318" spans="1:13">
      <c r="A318" s="7813" t="s">
        <v>2734</v>
      </c>
      <c r="B318" s="8063" t="s">
        <v>2734</v>
      </c>
      <c r="C318" s="7834"/>
      <c r="D318" s="7834"/>
      <c r="E318" s="7835"/>
      <c r="F318" s="7836"/>
      <c r="G318" s="7837"/>
      <c r="H318" s="7848"/>
      <c r="I318" s="7849"/>
      <c r="J318" s="7850"/>
      <c r="K318" s="7848"/>
      <c r="L318" s="7849">
        <v>1650</v>
      </c>
      <c r="M318" s="8062">
        <f>M316+L318</f>
        <v>4791386</v>
      </c>
    </row>
    <row r="319" spans="1:13">
      <c r="A319" s="7813" t="s">
        <v>2734</v>
      </c>
      <c r="B319" s="8063" t="s">
        <v>2734</v>
      </c>
      <c r="C319" s="9755"/>
      <c r="D319" s="9549"/>
      <c r="E319" s="7866" t="s">
        <v>815</v>
      </c>
      <c r="F319" s="7885" t="s">
        <v>1847</v>
      </c>
      <c r="G319" s="7867" t="s">
        <v>1848</v>
      </c>
      <c r="H319" s="9742"/>
      <c r="I319" s="9789">
        <v>429324</v>
      </c>
      <c r="J319" s="9742"/>
      <c r="K319" s="9742"/>
      <c r="L319" s="7843"/>
      <c r="M319" s="9746">
        <f>M318-I319</f>
        <v>4362062</v>
      </c>
    </row>
    <row r="320" spans="1:13">
      <c r="A320" s="7813" t="s">
        <v>2734</v>
      </c>
      <c r="B320" s="8063" t="s">
        <v>2734</v>
      </c>
      <c r="C320" s="9756"/>
      <c r="D320" s="9550"/>
      <c r="E320" s="7873" t="s">
        <v>1846</v>
      </c>
      <c r="F320" s="7886" t="s">
        <v>1819</v>
      </c>
      <c r="G320" s="7869"/>
      <c r="H320" s="9743"/>
      <c r="I320" s="9790"/>
      <c r="J320" s="9743"/>
      <c r="K320" s="9743"/>
      <c r="L320" s="7846"/>
      <c r="M320" s="9747"/>
    </row>
    <row r="321" spans="1:13">
      <c r="A321" s="7813" t="s">
        <v>2734</v>
      </c>
      <c r="B321" s="8063" t="s">
        <v>2734</v>
      </c>
      <c r="C321" s="7834"/>
      <c r="D321" s="7834"/>
      <c r="E321" s="7835"/>
      <c r="F321" s="7836"/>
      <c r="G321" s="7837"/>
      <c r="H321" s="7848"/>
      <c r="I321" s="7849"/>
      <c r="J321" s="7850"/>
      <c r="K321" s="7848"/>
      <c r="L321" s="7849">
        <v>2200</v>
      </c>
      <c r="M321" s="8062">
        <f>M319+L321</f>
        <v>4364262</v>
      </c>
    </row>
    <row r="322" spans="1:13">
      <c r="A322" s="7813" t="s">
        <v>2734</v>
      </c>
      <c r="B322" s="8063" t="s">
        <v>2734</v>
      </c>
      <c r="C322" s="9755"/>
      <c r="D322" s="9549"/>
      <c r="E322" s="7872" t="s">
        <v>1716</v>
      </c>
      <c r="F322" s="7885" t="s">
        <v>1847</v>
      </c>
      <c r="G322" s="7867" t="s">
        <v>1848</v>
      </c>
      <c r="H322" s="9742"/>
      <c r="I322" s="9789">
        <v>98300</v>
      </c>
      <c r="J322" s="9742"/>
      <c r="K322" s="9742"/>
      <c r="L322" s="7843"/>
      <c r="M322" s="9746">
        <f>M321-I322</f>
        <v>4265962</v>
      </c>
    </row>
    <row r="323" spans="1:13">
      <c r="A323" s="7813" t="s">
        <v>2734</v>
      </c>
      <c r="B323" s="8063" t="s">
        <v>2734</v>
      </c>
      <c r="C323" s="9756"/>
      <c r="D323" s="9550"/>
      <c r="E323" s="7873" t="s">
        <v>1890</v>
      </c>
      <c r="F323" s="7886" t="s">
        <v>1819</v>
      </c>
      <c r="G323" s="7869"/>
      <c r="H323" s="9743"/>
      <c r="I323" s="9790"/>
      <c r="J323" s="9743"/>
      <c r="K323" s="9743"/>
      <c r="L323" s="7846"/>
      <c r="M323" s="9747"/>
    </row>
    <row r="324" spans="1:13">
      <c r="A324" s="7813" t="s">
        <v>2734</v>
      </c>
      <c r="B324" s="8063" t="s">
        <v>2734</v>
      </c>
      <c r="C324" s="7834"/>
      <c r="D324" s="7834"/>
      <c r="E324" s="7835"/>
      <c r="F324" s="7836"/>
      <c r="G324" s="7837"/>
      <c r="H324" s="7848"/>
      <c r="I324" s="7849"/>
      <c r="J324" s="7850"/>
      <c r="K324" s="7848"/>
      <c r="L324" s="7849">
        <v>750</v>
      </c>
      <c r="M324" s="8062">
        <f>M322+L324</f>
        <v>4266712</v>
      </c>
    </row>
    <row r="325" spans="1:13">
      <c r="A325" s="7813" t="s">
        <v>2734</v>
      </c>
      <c r="B325" s="8063" t="s">
        <v>2734</v>
      </c>
      <c r="C325" s="9755"/>
      <c r="D325" s="9549"/>
      <c r="E325" s="7872" t="s">
        <v>1716</v>
      </c>
      <c r="F325" s="7885" t="s">
        <v>1847</v>
      </c>
      <c r="G325" s="7867" t="s">
        <v>1848</v>
      </c>
      <c r="H325" s="9742"/>
      <c r="I325" s="9789">
        <v>42300</v>
      </c>
      <c r="J325" s="9742"/>
      <c r="K325" s="9742"/>
      <c r="L325" s="7843"/>
      <c r="M325" s="9746">
        <f>M324-I325</f>
        <v>4224412</v>
      </c>
    </row>
    <row r="326" spans="1:13">
      <c r="A326" s="7813" t="s">
        <v>2734</v>
      </c>
      <c r="B326" s="8063" t="s">
        <v>2734</v>
      </c>
      <c r="C326" s="9756"/>
      <c r="D326" s="9550"/>
      <c r="E326" s="7873" t="s">
        <v>2541</v>
      </c>
      <c r="F326" s="7886" t="s">
        <v>1819</v>
      </c>
      <c r="G326" s="7869"/>
      <c r="H326" s="9743"/>
      <c r="I326" s="9790"/>
      <c r="J326" s="9743"/>
      <c r="K326" s="9743"/>
      <c r="L326" s="7846"/>
      <c r="M326" s="9747"/>
    </row>
    <row r="327" spans="1:13">
      <c r="A327" s="7813" t="s">
        <v>2734</v>
      </c>
      <c r="B327" s="8063" t="s">
        <v>2734</v>
      </c>
      <c r="C327" s="7834"/>
      <c r="D327" s="7834"/>
      <c r="E327" s="7835"/>
      <c r="F327" s="7836"/>
      <c r="G327" s="7837"/>
      <c r="H327" s="7848"/>
      <c r="I327" s="7849"/>
      <c r="J327" s="7850"/>
      <c r="K327" s="7848"/>
      <c r="L327" s="7849">
        <v>750</v>
      </c>
      <c r="M327" s="8062">
        <f>M325+L327</f>
        <v>4225162</v>
      </c>
    </row>
    <row r="328" spans="1:13">
      <c r="A328" s="7813" t="s">
        <v>2734</v>
      </c>
      <c r="B328" s="8063" t="s">
        <v>2734</v>
      </c>
      <c r="C328" s="9755"/>
      <c r="D328" s="9549"/>
      <c r="E328" s="7874" t="s">
        <v>869</v>
      </c>
      <c r="F328" s="7885" t="s">
        <v>1847</v>
      </c>
      <c r="G328" s="7867" t="s">
        <v>1848</v>
      </c>
      <c r="H328" s="9742"/>
      <c r="I328" s="9789">
        <v>46065</v>
      </c>
      <c r="J328" s="9742"/>
      <c r="K328" s="9742"/>
      <c r="L328" s="7843"/>
      <c r="M328" s="9746">
        <f>M327-I328</f>
        <v>4179097</v>
      </c>
    </row>
    <row r="329" spans="1:13">
      <c r="A329" s="7813" t="s">
        <v>2734</v>
      </c>
      <c r="B329" s="8063" t="s">
        <v>2734</v>
      </c>
      <c r="C329" s="9756"/>
      <c r="D329" s="9550"/>
      <c r="E329" s="7873" t="s">
        <v>1849</v>
      </c>
      <c r="F329" s="7886" t="s">
        <v>1819</v>
      </c>
      <c r="G329" s="7869"/>
      <c r="H329" s="9743"/>
      <c r="I329" s="9790"/>
      <c r="J329" s="9743"/>
      <c r="K329" s="9743"/>
      <c r="L329" s="7846"/>
      <c r="M329" s="9747"/>
    </row>
    <row r="330" spans="1:13">
      <c r="A330" s="7813" t="s">
        <v>2734</v>
      </c>
      <c r="B330" s="8063" t="s">
        <v>2734</v>
      </c>
      <c r="C330" s="7834"/>
      <c r="D330" s="7834"/>
      <c r="E330" s="7835"/>
      <c r="F330" s="7836"/>
      <c r="G330" s="7837"/>
      <c r="H330" s="7848"/>
      <c r="I330" s="7849"/>
      <c r="J330" s="7850"/>
      <c r="K330" s="7848"/>
      <c r="L330" s="7849">
        <v>1650</v>
      </c>
      <c r="M330" s="8062">
        <f>M328+L330</f>
        <v>4180747</v>
      </c>
    </row>
    <row r="331" spans="1:13">
      <c r="A331" s="7813" t="s">
        <v>2734</v>
      </c>
      <c r="B331" s="8063" t="s">
        <v>2734</v>
      </c>
      <c r="C331" s="9755"/>
      <c r="D331" s="9549"/>
      <c r="E331" s="7866" t="s">
        <v>821</v>
      </c>
      <c r="F331" s="7887" t="s">
        <v>2061</v>
      </c>
      <c r="G331" s="7867" t="s">
        <v>2062</v>
      </c>
      <c r="H331" s="9742"/>
      <c r="I331" s="9789">
        <v>254499</v>
      </c>
      <c r="J331" s="9742"/>
      <c r="K331" s="9742"/>
      <c r="L331" s="7843"/>
      <c r="M331" s="9746">
        <f>M330-I331</f>
        <v>3926248</v>
      </c>
    </row>
    <row r="332" spans="1:13">
      <c r="A332" s="7813" t="s">
        <v>2734</v>
      </c>
      <c r="B332" s="8063" t="s">
        <v>2734</v>
      </c>
      <c r="C332" s="9756"/>
      <c r="D332" s="9550"/>
      <c r="E332" s="7868" t="s">
        <v>2056</v>
      </c>
      <c r="F332" s="7888" t="s">
        <v>1804</v>
      </c>
      <c r="G332" s="7869"/>
      <c r="H332" s="9743"/>
      <c r="I332" s="9790"/>
      <c r="J332" s="9743"/>
      <c r="K332" s="9743"/>
      <c r="L332" s="7846"/>
      <c r="M332" s="9747"/>
    </row>
    <row r="333" spans="1:13">
      <c r="A333" s="7813" t="s">
        <v>2734</v>
      </c>
      <c r="B333" s="8063" t="s">
        <v>2734</v>
      </c>
      <c r="C333" s="7834"/>
      <c r="D333" s="7834"/>
      <c r="E333" s="7835"/>
      <c r="F333" s="7836"/>
      <c r="G333" s="7837"/>
      <c r="H333" s="7848"/>
      <c r="I333" s="7849"/>
      <c r="J333" s="7850"/>
      <c r="K333" s="7848"/>
      <c r="L333" s="7849">
        <v>2200</v>
      </c>
      <c r="M333" s="8062">
        <f>M331+L333</f>
        <v>3928448</v>
      </c>
    </row>
    <row r="334" spans="1:13">
      <c r="A334" s="7813" t="s">
        <v>2734</v>
      </c>
      <c r="B334" s="8063" t="s">
        <v>2734</v>
      </c>
      <c r="C334" s="9755"/>
      <c r="D334" s="9549"/>
      <c r="E334" s="7866" t="s">
        <v>815</v>
      </c>
      <c r="F334" s="7887" t="s">
        <v>2061</v>
      </c>
      <c r="G334" s="7867" t="s">
        <v>2062</v>
      </c>
      <c r="H334" s="9742"/>
      <c r="I334" s="9789">
        <v>226499</v>
      </c>
      <c r="J334" s="9742"/>
      <c r="K334" s="9742"/>
      <c r="L334" s="7843"/>
      <c r="M334" s="9746">
        <f>M333-I334</f>
        <v>3701949</v>
      </c>
    </row>
    <row r="335" spans="1:13">
      <c r="A335" s="7813" t="s">
        <v>2734</v>
      </c>
      <c r="B335" s="8063" t="s">
        <v>2734</v>
      </c>
      <c r="C335" s="9756"/>
      <c r="D335" s="9550"/>
      <c r="E335" s="7868" t="s">
        <v>2057</v>
      </c>
      <c r="F335" s="7888" t="s">
        <v>1804</v>
      </c>
      <c r="G335" s="7869"/>
      <c r="H335" s="9743"/>
      <c r="I335" s="9790"/>
      <c r="J335" s="9743"/>
      <c r="K335" s="9743"/>
      <c r="L335" s="7846"/>
      <c r="M335" s="9747"/>
    </row>
    <row r="336" spans="1:13">
      <c r="A336" s="7813" t="s">
        <v>2734</v>
      </c>
      <c r="B336" s="8063" t="s">
        <v>2734</v>
      </c>
      <c r="C336" s="7834"/>
      <c r="D336" s="7834"/>
      <c r="E336" s="7835"/>
      <c r="F336" s="7836"/>
      <c r="G336" s="7837"/>
      <c r="H336" s="7848"/>
      <c r="I336" s="7849"/>
      <c r="J336" s="7850"/>
      <c r="K336" s="7848"/>
      <c r="L336" s="7849">
        <v>2200</v>
      </c>
      <c r="M336" s="8062">
        <f>M334+L336</f>
        <v>3704149</v>
      </c>
    </row>
    <row r="337" spans="1:13">
      <c r="A337" s="7813" t="s">
        <v>2734</v>
      </c>
      <c r="B337" s="8063" t="s">
        <v>2734</v>
      </c>
      <c r="C337" s="9755"/>
      <c r="D337" s="9549"/>
      <c r="E337" s="7958" t="s">
        <v>796</v>
      </c>
      <c r="F337" s="7887" t="s">
        <v>2061</v>
      </c>
      <c r="G337" s="7867" t="s">
        <v>2062</v>
      </c>
      <c r="H337" s="9742"/>
      <c r="I337" s="9789">
        <v>111300</v>
      </c>
      <c r="J337" s="9742"/>
      <c r="K337" s="9742"/>
      <c r="L337" s="7843"/>
      <c r="M337" s="9746">
        <f>M336-I337</f>
        <v>3592849</v>
      </c>
    </row>
    <row r="338" spans="1:13">
      <c r="A338" s="7813" t="s">
        <v>2734</v>
      </c>
      <c r="B338" s="8063" t="s">
        <v>2734</v>
      </c>
      <c r="C338" s="9756"/>
      <c r="D338" s="9550"/>
      <c r="E338" s="7959" t="s">
        <v>2058</v>
      </c>
      <c r="F338" s="7888" t="s">
        <v>1804</v>
      </c>
      <c r="G338" s="7869"/>
      <c r="H338" s="9743"/>
      <c r="I338" s="9790"/>
      <c r="J338" s="9743"/>
      <c r="K338" s="9743"/>
      <c r="L338" s="7846"/>
      <c r="M338" s="9747"/>
    </row>
    <row r="339" spans="1:13">
      <c r="A339" s="7813" t="s">
        <v>2734</v>
      </c>
      <c r="B339" s="8063" t="s">
        <v>2734</v>
      </c>
      <c r="C339" s="7834"/>
      <c r="D339" s="7834"/>
      <c r="E339" s="7835"/>
      <c r="F339" s="7836"/>
      <c r="G339" s="7837"/>
      <c r="H339" s="7848"/>
      <c r="I339" s="7849"/>
      <c r="J339" s="7850"/>
      <c r="K339" s="7848"/>
      <c r="L339" s="7849">
        <v>750</v>
      </c>
      <c r="M339" s="8062">
        <f>M337+L339</f>
        <v>3593599</v>
      </c>
    </row>
    <row r="340" spans="1:13">
      <c r="A340" s="7813" t="s">
        <v>2734</v>
      </c>
      <c r="B340" s="8063" t="s">
        <v>2734</v>
      </c>
      <c r="C340" s="9755"/>
      <c r="D340" s="9549"/>
      <c r="E340" s="7958" t="s">
        <v>796</v>
      </c>
      <c r="F340" s="7887" t="s">
        <v>2061</v>
      </c>
      <c r="G340" s="7867" t="s">
        <v>2062</v>
      </c>
      <c r="H340" s="9742"/>
      <c r="I340" s="9789">
        <v>41300</v>
      </c>
      <c r="J340" s="9742"/>
      <c r="K340" s="9742"/>
      <c r="L340" s="7843"/>
      <c r="M340" s="9746">
        <f>M339-I340</f>
        <v>3552299</v>
      </c>
    </row>
    <row r="341" spans="1:13">
      <c r="A341" s="7813" t="s">
        <v>2734</v>
      </c>
      <c r="B341" s="8063" t="s">
        <v>2734</v>
      </c>
      <c r="C341" s="9756"/>
      <c r="D341" s="9550"/>
      <c r="E341" s="7959" t="s">
        <v>2059</v>
      </c>
      <c r="F341" s="7888" t="s">
        <v>1804</v>
      </c>
      <c r="G341" s="7869"/>
      <c r="H341" s="9743"/>
      <c r="I341" s="9790"/>
      <c r="J341" s="9743"/>
      <c r="K341" s="9743"/>
      <c r="L341" s="7846"/>
      <c r="M341" s="9747"/>
    </row>
    <row r="342" spans="1:13">
      <c r="A342" s="7813" t="s">
        <v>2734</v>
      </c>
      <c r="B342" s="8063" t="s">
        <v>2734</v>
      </c>
      <c r="C342" s="7834"/>
      <c r="D342" s="7834"/>
      <c r="E342" s="7835"/>
      <c r="F342" s="7836"/>
      <c r="G342" s="7837"/>
      <c r="H342" s="7848"/>
      <c r="I342" s="7849"/>
      <c r="J342" s="7850"/>
      <c r="K342" s="7848"/>
      <c r="L342" s="7849">
        <v>750</v>
      </c>
      <c r="M342" s="8062">
        <f>M340+L342</f>
        <v>3553049</v>
      </c>
    </row>
    <row r="343" spans="1:13">
      <c r="A343" s="7813" t="s">
        <v>2734</v>
      </c>
      <c r="B343" s="8063" t="s">
        <v>2734</v>
      </c>
      <c r="C343" s="9755"/>
      <c r="D343" s="9549"/>
      <c r="E343" s="7874" t="s">
        <v>869</v>
      </c>
      <c r="F343" s="7887" t="s">
        <v>2061</v>
      </c>
      <c r="G343" s="7867" t="s">
        <v>2062</v>
      </c>
      <c r="H343" s="9742"/>
      <c r="I343" s="9789">
        <v>43303</v>
      </c>
      <c r="J343" s="9742"/>
      <c r="K343" s="9742"/>
      <c r="L343" s="7843"/>
      <c r="M343" s="9746">
        <f>M342-I343</f>
        <v>3509746</v>
      </c>
    </row>
    <row r="344" spans="1:13">
      <c r="A344" s="7813" t="s">
        <v>2734</v>
      </c>
      <c r="B344" s="8063" t="s">
        <v>2734</v>
      </c>
      <c r="C344" s="9756"/>
      <c r="D344" s="9550"/>
      <c r="E344" s="7873" t="s">
        <v>2060</v>
      </c>
      <c r="F344" s="7888" t="s">
        <v>1804</v>
      </c>
      <c r="G344" s="7869"/>
      <c r="H344" s="9743"/>
      <c r="I344" s="9790"/>
      <c r="J344" s="9743"/>
      <c r="K344" s="9743"/>
      <c r="L344" s="7846"/>
      <c r="M344" s="9747"/>
    </row>
    <row r="345" spans="1:13">
      <c r="A345" s="7813" t="s">
        <v>2734</v>
      </c>
      <c r="B345" s="8063" t="s">
        <v>2734</v>
      </c>
      <c r="C345" s="7834"/>
      <c r="D345" s="7834"/>
      <c r="E345" s="7835"/>
      <c r="F345" s="7836"/>
      <c r="G345" s="7837"/>
      <c r="H345" s="7848"/>
      <c r="I345" s="7849"/>
      <c r="J345" s="7850"/>
      <c r="K345" s="7848"/>
      <c r="L345" s="7849">
        <v>1650</v>
      </c>
      <c r="M345" s="8062">
        <f>M343+L345</f>
        <v>3511396</v>
      </c>
    </row>
    <row r="346" spans="1:13">
      <c r="A346" s="8060" t="s">
        <v>2734</v>
      </c>
      <c r="B346" s="8063" t="s">
        <v>2734</v>
      </c>
      <c r="C346" s="9755"/>
      <c r="D346" s="9549"/>
      <c r="E346" s="7960" t="s">
        <v>815</v>
      </c>
      <c r="F346" s="7887" t="s">
        <v>2135</v>
      </c>
      <c r="G346" s="7867" t="s">
        <v>2137</v>
      </c>
      <c r="H346" s="9742"/>
      <c r="I346" s="9789">
        <v>423106</v>
      </c>
      <c r="J346" s="9742"/>
      <c r="K346" s="9742"/>
      <c r="L346" s="7843"/>
      <c r="M346" s="9746">
        <f>M345-I346</f>
        <v>3088290</v>
      </c>
    </row>
    <row r="347" spans="1:13">
      <c r="A347" s="8060" t="s">
        <v>2734</v>
      </c>
      <c r="B347" s="8063" t="s">
        <v>2734</v>
      </c>
      <c r="C347" s="9756"/>
      <c r="D347" s="9550"/>
      <c r="E347" s="7959" t="s">
        <v>2154</v>
      </c>
      <c r="F347" s="7888" t="s">
        <v>2136</v>
      </c>
      <c r="G347" s="7869"/>
      <c r="H347" s="9743"/>
      <c r="I347" s="9790"/>
      <c r="J347" s="9743"/>
      <c r="K347" s="9743"/>
      <c r="L347" s="7846"/>
      <c r="M347" s="9747"/>
    </row>
    <row r="348" spans="1:13">
      <c r="A348" s="8060" t="s">
        <v>2734</v>
      </c>
      <c r="B348" s="8063" t="s">
        <v>2734</v>
      </c>
      <c r="C348" s="7834"/>
      <c r="D348" s="7834"/>
      <c r="E348" s="7835"/>
      <c r="F348" s="7836"/>
      <c r="G348" s="7837"/>
      <c r="H348" s="7848"/>
      <c r="I348" s="7849"/>
      <c r="J348" s="7850"/>
      <c r="K348" s="7848"/>
      <c r="L348" s="7849">
        <v>2200</v>
      </c>
      <c r="M348" s="8062">
        <f>M346+L348</f>
        <v>3090490</v>
      </c>
    </row>
    <row r="349" spans="1:13">
      <c r="A349" s="8060" t="s">
        <v>2734</v>
      </c>
      <c r="B349" s="8063" t="s">
        <v>2734</v>
      </c>
      <c r="C349" s="9755"/>
      <c r="D349" s="9549"/>
      <c r="E349" s="7874" t="s">
        <v>796</v>
      </c>
      <c r="F349" s="7887" t="s">
        <v>2135</v>
      </c>
      <c r="G349" s="7867" t="s">
        <v>2137</v>
      </c>
      <c r="H349" s="9742"/>
      <c r="I349" s="9789">
        <v>42300</v>
      </c>
      <c r="J349" s="9742"/>
      <c r="K349" s="9742"/>
      <c r="L349" s="7843"/>
      <c r="M349" s="9746">
        <f>M348-I349</f>
        <v>3048190</v>
      </c>
    </row>
    <row r="350" spans="1:13">
      <c r="A350" s="8060" t="s">
        <v>2734</v>
      </c>
      <c r="B350" s="8063" t="s">
        <v>2734</v>
      </c>
      <c r="C350" s="9756"/>
      <c r="D350" s="9550"/>
      <c r="E350" s="7868" t="s">
        <v>2133</v>
      </c>
      <c r="F350" s="7888" t="s">
        <v>2136</v>
      </c>
      <c r="G350" s="7869"/>
      <c r="H350" s="9743"/>
      <c r="I350" s="9790"/>
      <c r="J350" s="9743"/>
      <c r="K350" s="9743"/>
      <c r="L350" s="7846"/>
      <c r="M350" s="9747"/>
    </row>
    <row r="351" spans="1:13">
      <c r="A351" s="8060" t="s">
        <v>2734</v>
      </c>
      <c r="B351" s="8063" t="s">
        <v>2734</v>
      </c>
      <c r="C351" s="7834"/>
      <c r="D351" s="7834"/>
      <c r="E351" s="7835"/>
      <c r="F351" s="7836"/>
      <c r="G351" s="7837"/>
      <c r="H351" s="7848"/>
      <c r="I351" s="7849"/>
      <c r="J351" s="7850"/>
      <c r="K351" s="7848"/>
      <c r="L351" s="7849">
        <v>750</v>
      </c>
      <c r="M351" s="8062">
        <f>M349+L351</f>
        <v>3048940</v>
      </c>
    </row>
    <row r="352" spans="1:13">
      <c r="A352" s="8228" t="s">
        <v>2760</v>
      </c>
      <c r="B352" s="8063" t="s">
        <v>2734</v>
      </c>
      <c r="C352" s="9755"/>
      <c r="D352" s="9549"/>
      <c r="E352" s="7874" t="s">
        <v>796</v>
      </c>
      <c r="F352" s="7887" t="s">
        <v>2135</v>
      </c>
      <c r="G352" s="7867" t="s">
        <v>2137</v>
      </c>
      <c r="H352" s="9742"/>
      <c r="I352" s="9789">
        <v>42300</v>
      </c>
      <c r="J352" s="9742"/>
      <c r="K352" s="9742"/>
      <c r="L352" s="7843"/>
      <c r="M352" s="9746">
        <f>M351-I352</f>
        <v>3006640</v>
      </c>
    </row>
    <row r="353" spans="1:13">
      <c r="A353" s="8228" t="s">
        <v>2760</v>
      </c>
      <c r="B353" s="8063" t="s">
        <v>2734</v>
      </c>
      <c r="C353" s="9756"/>
      <c r="D353" s="9550"/>
      <c r="E353" s="7868" t="s">
        <v>2134</v>
      </c>
      <c r="F353" s="7888" t="s">
        <v>2136</v>
      </c>
      <c r="G353" s="7869"/>
      <c r="H353" s="9743"/>
      <c r="I353" s="9790"/>
      <c r="J353" s="9743"/>
      <c r="K353" s="9743"/>
      <c r="L353" s="7846"/>
      <c r="M353" s="9747"/>
    </row>
    <row r="354" spans="1:13">
      <c r="A354" s="8228" t="s">
        <v>2760</v>
      </c>
      <c r="B354" s="8063" t="s">
        <v>2734</v>
      </c>
      <c r="C354" s="7834"/>
      <c r="D354" s="7834"/>
      <c r="E354" s="7835"/>
      <c r="F354" s="7836"/>
      <c r="G354" s="7837"/>
      <c r="H354" s="7848"/>
      <c r="I354" s="7849"/>
      <c r="J354" s="7850"/>
      <c r="K354" s="7848"/>
      <c r="L354" s="7849">
        <v>750</v>
      </c>
      <c r="M354" s="8062">
        <f>M352+L354</f>
        <v>3007390</v>
      </c>
    </row>
    <row r="355" spans="1:13">
      <c r="A355" s="7813" t="s">
        <v>2734</v>
      </c>
      <c r="B355" s="8063" t="s">
        <v>2734</v>
      </c>
      <c r="C355" s="9755"/>
      <c r="D355" s="9549"/>
      <c r="E355" s="7874" t="s">
        <v>869</v>
      </c>
      <c r="F355" s="7887" t="s">
        <v>2135</v>
      </c>
      <c r="G355" s="7867" t="s">
        <v>2137</v>
      </c>
      <c r="H355" s="9742"/>
      <c r="I355" s="9789">
        <v>64703</v>
      </c>
      <c r="J355" s="9742"/>
      <c r="K355" s="9742"/>
      <c r="L355" s="7843"/>
      <c r="M355" s="9746">
        <f>M354-I355</f>
        <v>2942687</v>
      </c>
    </row>
    <row r="356" spans="1:13">
      <c r="A356" s="7813" t="s">
        <v>2734</v>
      </c>
      <c r="B356" s="8063" t="s">
        <v>2734</v>
      </c>
      <c r="C356" s="9756"/>
      <c r="D356" s="9550"/>
      <c r="E356" s="7873" t="s">
        <v>2155</v>
      </c>
      <c r="F356" s="7888" t="s">
        <v>2136</v>
      </c>
      <c r="G356" s="7869"/>
      <c r="H356" s="9743"/>
      <c r="I356" s="9790"/>
      <c r="J356" s="9743"/>
      <c r="K356" s="9743"/>
      <c r="L356" s="7846"/>
      <c r="M356" s="9747"/>
    </row>
    <row r="357" spans="1:13">
      <c r="A357" s="7813" t="s">
        <v>2734</v>
      </c>
      <c r="B357" s="8063" t="s">
        <v>2734</v>
      </c>
      <c r="C357" s="7834"/>
      <c r="D357" s="7834"/>
      <c r="E357" s="7835"/>
      <c r="F357" s="7836"/>
      <c r="G357" s="7837"/>
      <c r="H357" s="7848"/>
      <c r="I357" s="7849"/>
      <c r="J357" s="7850"/>
      <c r="K357" s="7848"/>
      <c r="L357" s="7849">
        <v>1650</v>
      </c>
      <c r="M357" s="8062">
        <f>M355+L357</f>
        <v>2944337</v>
      </c>
    </row>
    <row r="358" spans="1:13">
      <c r="A358" s="7813" t="s">
        <v>2734</v>
      </c>
      <c r="B358" s="8063" t="s">
        <v>2734</v>
      </c>
      <c r="C358" s="9755"/>
      <c r="D358" s="9549"/>
      <c r="E358" s="7874" t="s">
        <v>815</v>
      </c>
      <c r="F358" s="7887" t="s">
        <v>2131</v>
      </c>
      <c r="G358" s="7867" t="s">
        <v>2132</v>
      </c>
      <c r="H358" s="9742"/>
      <c r="I358" s="9789">
        <v>159382</v>
      </c>
      <c r="J358" s="9742"/>
      <c r="K358" s="9742"/>
      <c r="L358" s="7843"/>
      <c r="M358" s="9746">
        <f>M357-I358</f>
        <v>2784955</v>
      </c>
    </row>
    <row r="359" spans="1:13">
      <c r="A359" s="7813" t="s">
        <v>2734</v>
      </c>
      <c r="B359" s="8063" t="s">
        <v>2734</v>
      </c>
      <c r="C359" s="9756"/>
      <c r="D359" s="9550"/>
      <c r="E359" s="7873" t="s">
        <v>2328</v>
      </c>
      <c r="F359" s="7888" t="s">
        <v>1819</v>
      </c>
      <c r="G359" s="7869"/>
      <c r="H359" s="9743"/>
      <c r="I359" s="9790"/>
      <c r="J359" s="9743"/>
      <c r="K359" s="9743"/>
      <c r="L359" s="7846"/>
      <c r="M359" s="9747"/>
    </row>
    <row r="360" spans="1:13">
      <c r="A360" s="7813" t="s">
        <v>2734</v>
      </c>
      <c r="B360" s="8063" t="s">
        <v>2734</v>
      </c>
      <c r="C360" s="7834"/>
      <c r="D360" s="7834"/>
      <c r="E360" s="7835"/>
      <c r="F360" s="7836"/>
      <c r="G360" s="7837"/>
      <c r="H360" s="7848"/>
      <c r="I360" s="7849"/>
      <c r="J360" s="7850"/>
      <c r="K360" s="7848"/>
      <c r="L360" s="7849">
        <v>2200</v>
      </c>
      <c r="M360" s="8062">
        <f>M358+L360</f>
        <v>2787155</v>
      </c>
    </row>
    <row r="361" spans="1:13">
      <c r="A361" s="7813" t="s">
        <v>2734</v>
      </c>
      <c r="B361" s="8063" t="s">
        <v>2734</v>
      </c>
      <c r="C361" s="9755"/>
      <c r="D361" s="9549"/>
      <c r="E361" s="7874" t="s">
        <v>2329</v>
      </c>
      <c r="F361" s="7887" t="s">
        <v>2131</v>
      </c>
      <c r="G361" s="7867" t="s">
        <v>2132</v>
      </c>
      <c r="H361" s="9742"/>
      <c r="I361" s="9789">
        <v>49707</v>
      </c>
      <c r="J361" s="9742"/>
      <c r="K361" s="9742"/>
      <c r="L361" s="7843"/>
      <c r="M361" s="9746">
        <f>M360-I361</f>
        <v>2737448</v>
      </c>
    </row>
    <row r="362" spans="1:13">
      <c r="A362" s="7813" t="s">
        <v>2734</v>
      </c>
      <c r="B362" s="8063" t="s">
        <v>2734</v>
      </c>
      <c r="C362" s="9756"/>
      <c r="D362" s="9550"/>
      <c r="E362" s="7873" t="s">
        <v>2330</v>
      </c>
      <c r="F362" s="7888" t="s">
        <v>1819</v>
      </c>
      <c r="G362" s="7869"/>
      <c r="H362" s="9743"/>
      <c r="I362" s="9790"/>
      <c r="J362" s="9743"/>
      <c r="K362" s="9743"/>
      <c r="L362" s="7846"/>
      <c r="M362" s="9747"/>
    </row>
    <row r="363" spans="1:13">
      <c r="A363" s="7813" t="s">
        <v>2734</v>
      </c>
      <c r="B363" s="8063" t="s">
        <v>2734</v>
      </c>
      <c r="C363" s="7834"/>
      <c r="D363" s="7834"/>
      <c r="E363" s="7835"/>
      <c r="F363" s="7836"/>
      <c r="G363" s="7837"/>
      <c r="H363" s="7848"/>
      <c r="I363" s="7849"/>
      <c r="J363" s="7850"/>
      <c r="K363" s="7848"/>
      <c r="L363" s="7849">
        <v>1650</v>
      </c>
      <c r="M363" s="8062">
        <f>M361+L363</f>
        <v>2739098</v>
      </c>
    </row>
    <row r="364" spans="1:13">
      <c r="A364" s="7813" t="s">
        <v>2734</v>
      </c>
      <c r="B364" s="8063" t="s">
        <v>2734</v>
      </c>
      <c r="C364" s="9755"/>
      <c r="D364" s="9549"/>
      <c r="E364" s="7872" t="s">
        <v>815</v>
      </c>
      <c r="F364" s="7887" t="s">
        <v>1121</v>
      </c>
      <c r="G364" s="7867" t="s">
        <v>43</v>
      </c>
      <c r="H364" s="9742"/>
      <c r="I364" s="9789">
        <v>475704</v>
      </c>
      <c r="J364" s="9742"/>
      <c r="K364" s="9742"/>
      <c r="L364" s="7843"/>
      <c r="M364" s="9746">
        <f>M363-I364</f>
        <v>2263394</v>
      </c>
    </row>
    <row r="365" spans="1:13">
      <c r="A365" s="7813" t="s">
        <v>2734</v>
      </c>
      <c r="B365" s="8063" t="s">
        <v>2734</v>
      </c>
      <c r="C365" s="9756"/>
      <c r="D365" s="9550"/>
      <c r="E365" s="7873" t="s">
        <v>2362</v>
      </c>
      <c r="F365" s="7888" t="s">
        <v>1878</v>
      </c>
      <c r="G365" s="7869"/>
      <c r="H365" s="9743"/>
      <c r="I365" s="9790"/>
      <c r="J365" s="9743"/>
      <c r="K365" s="9743"/>
      <c r="L365" s="7846"/>
      <c r="M365" s="9747"/>
    </row>
    <row r="366" spans="1:13">
      <c r="A366" s="7813" t="s">
        <v>2734</v>
      </c>
      <c r="B366" s="8063" t="s">
        <v>2734</v>
      </c>
      <c r="C366" s="7834"/>
      <c r="D366" s="7834"/>
      <c r="E366" s="7835"/>
      <c r="F366" s="7836"/>
      <c r="G366" s="7837"/>
      <c r="H366" s="7848"/>
      <c r="I366" s="7849"/>
      <c r="J366" s="7850"/>
      <c r="K366" s="7848"/>
      <c r="L366" s="7849">
        <v>2200</v>
      </c>
      <c r="M366" s="8062">
        <f>M364+L366</f>
        <v>2265594</v>
      </c>
    </row>
    <row r="367" spans="1:13">
      <c r="A367" s="7813" t="s">
        <v>2734</v>
      </c>
      <c r="B367" s="8063" t="s">
        <v>2734</v>
      </c>
      <c r="C367" s="9755"/>
      <c r="D367" s="9549"/>
      <c r="E367" s="7872" t="s">
        <v>1710</v>
      </c>
      <c r="F367" s="7887" t="s">
        <v>1121</v>
      </c>
      <c r="G367" s="7867" t="s">
        <v>43</v>
      </c>
      <c r="H367" s="9742"/>
      <c r="I367" s="9789">
        <v>15390</v>
      </c>
      <c r="J367" s="9742"/>
      <c r="K367" s="9742"/>
      <c r="L367" s="7843"/>
      <c r="M367" s="9746">
        <f>M366-I367</f>
        <v>2250204</v>
      </c>
    </row>
    <row r="368" spans="1:13">
      <c r="A368" s="7813" t="s">
        <v>2734</v>
      </c>
      <c r="B368" s="8063" t="s">
        <v>2734</v>
      </c>
      <c r="C368" s="9756"/>
      <c r="D368" s="9550"/>
      <c r="E368" s="7873" t="s">
        <v>2363</v>
      </c>
      <c r="F368" s="7888" t="s">
        <v>1878</v>
      </c>
      <c r="G368" s="7869"/>
      <c r="H368" s="9743"/>
      <c r="I368" s="9790"/>
      <c r="J368" s="9743"/>
      <c r="K368" s="9743"/>
      <c r="L368" s="7846"/>
      <c r="M368" s="9747"/>
    </row>
    <row r="369" spans="1:13">
      <c r="A369" s="7813" t="s">
        <v>2734</v>
      </c>
      <c r="B369" s="8063" t="s">
        <v>2734</v>
      </c>
      <c r="C369" s="7834"/>
      <c r="D369" s="7834"/>
      <c r="E369" s="7835"/>
      <c r="F369" s="7836"/>
      <c r="G369" s="7837"/>
      <c r="H369" s="7848"/>
      <c r="I369" s="7849"/>
      <c r="J369" s="7850"/>
      <c r="K369" s="7848"/>
      <c r="L369" s="7849">
        <v>1500</v>
      </c>
      <c r="M369" s="8062">
        <f>M367+L369</f>
        <v>2251704</v>
      </c>
    </row>
    <row r="370" spans="1:13">
      <c r="A370" s="7813" t="s">
        <v>2734</v>
      </c>
      <c r="B370" s="8063" t="s">
        <v>2734</v>
      </c>
      <c r="C370" s="9755"/>
      <c r="D370" s="9549"/>
      <c r="E370" s="7872" t="s">
        <v>1716</v>
      </c>
      <c r="F370" s="7887" t="s">
        <v>1121</v>
      </c>
      <c r="G370" s="7867" t="s">
        <v>43</v>
      </c>
      <c r="H370" s="9742"/>
      <c r="I370" s="9789">
        <v>94700</v>
      </c>
      <c r="J370" s="9742"/>
      <c r="K370" s="9742"/>
      <c r="L370" s="7843"/>
      <c r="M370" s="9746">
        <f>M369-I370</f>
        <v>2157004</v>
      </c>
    </row>
    <row r="371" spans="1:13">
      <c r="A371" s="7813" t="s">
        <v>2734</v>
      </c>
      <c r="B371" s="8063" t="s">
        <v>2734</v>
      </c>
      <c r="C371" s="9756"/>
      <c r="D371" s="9550"/>
      <c r="E371" s="7873" t="s">
        <v>2364</v>
      </c>
      <c r="F371" s="7888" t="s">
        <v>1878</v>
      </c>
      <c r="G371" s="7869"/>
      <c r="H371" s="9743"/>
      <c r="I371" s="9790"/>
      <c r="J371" s="9743"/>
      <c r="K371" s="9743"/>
      <c r="L371" s="7846"/>
      <c r="M371" s="9747"/>
    </row>
    <row r="372" spans="1:13">
      <c r="A372" s="7813" t="s">
        <v>2734</v>
      </c>
      <c r="B372" s="8063" t="s">
        <v>2734</v>
      </c>
      <c r="C372" s="7834"/>
      <c r="D372" s="7834"/>
      <c r="E372" s="7835"/>
      <c r="F372" s="7836"/>
      <c r="G372" s="7837"/>
      <c r="H372" s="7848"/>
      <c r="I372" s="7849"/>
      <c r="J372" s="7850"/>
      <c r="K372" s="7848"/>
      <c r="L372" s="7849">
        <v>750</v>
      </c>
      <c r="M372" s="8062">
        <f>M370+L372</f>
        <v>2157754</v>
      </c>
    </row>
    <row r="373" spans="1:13">
      <c r="A373" s="7813" t="s">
        <v>2734</v>
      </c>
      <c r="B373" s="8063" t="s">
        <v>2734</v>
      </c>
      <c r="C373" s="9755"/>
      <c r="D373" s="9549"/>
      <c r="E373" s="7872" t="s">
        <v>2365</v>
      </c>
      <c r="F373" s="7887" t="s">
        <v>1121</v>
      </c>
      <c r="G373" s="7867" t="s">
        <v>43</v>
      </c>
      <c r="H373" s="9742"/>
      <c r="I373" s="9789">
        <v>33500</v>
      </c>
      <c r="J373" s="9742"/>
      <c r="K373" s="9742"/>
      <c r="L373" s="7843"/>
      <c r="M373" s="9746">
        <f>M372-I373</f>
        <v>2124254</v>
      </c>
    </row>
    <row r="374" spans="1:13">
      <c r="A374" s="7813" t="s">
        <v>2734</v>
      </c>
      <c r="B374" s="8063" t="s">
        <v>2734</v>
      </c>
      <c r="C374" s="9756"/>
      <c r="D374" s="9550"/>
      <c r="E374" s="7873" t="s">
        <v>2366</v>
      </c>
      <c r="F374" s="7888" t="s">
        <v>1878</v>
      </c>
      <c r="G374" s="7869"/>
      <c r="H374" s="9743"/>
      <c r="I374" s="9790"/>
      <c r="J374" s="9743"/>
      <c r="K374" s="9743"/>
      <c r="L374" s="7846"/>
      <c r="M374" s="9747"/>
    </row>
    <row r="375" spans="1:13">
      <c r="A375" s="7813" t="s">
        <v>2734</v>
      </c>
      <c r="B375" s="8063" t="s">
        <v>2734</v>
      </c>
      <c r="C375" s="7834"/>
      <c r="D375" s="7834"/>
      <c r="E375" s="7835"/>
      <c r="F375" s="7836"/>
      <c r="G375" s="7837"/>
      <c r="H375" s="7848"/>
      <c r="I375" s="7849"/>
      <c r="J375" s="7850"/>
      <c r="K375" s="7848"/>
      <c r="L375" s="7849">
        <v>750</v>
      </c>
      <c r="M375" s="8062">
        <f>M373+L375</f>
        <v>2125004</v>
      </c>
    </row>
    <row r="376" spans="1:13">
      <c r="A376" s="7813" t="s">
        <v>2734</v>
      </c>
      <c r="B376" s="8063" t="s">
        <v>2734</v>
      </c>
      <c r="C376" s="9755"/>
      <c r="D376" s="9549"/>
      <c r="E376" s="7866" t="s">
        <v>2331</v>
      </c>
      <c r="F376" s="7887" t="s">
        <v>1121</v>
      </c>
      <c r="G376" s="7867" t="s">
        <v>43</v>
      </c>
      <c r="H376" s="9742"/>
      <c r="I376" s="9789">
        <v>114900</v>
      </c>
      <c r="J376" s="9742"/>
      <c r="K376" s="9742"/>
      <c r="L376" s="7843"/>
      <c r="M376" s="9746">
        <f>M375-I376</f>
        <v>2010104</v>
      </c>
    </row>
    <row r="377" spans="1:13">
      <c r="A377" s="7813" t="s">
        <v>2734</v>
      </c>
      <c r="B377" s="8063" t="s">
        <v>2734</v>
      </c>
      <c r="C377" s="9756"/>
      <c r="D377" s="9550"/>
      <c r="E377" s="7868" t="s">
        <v>2367</v>
      </c>
      <c r="F377" s="7888" t="s">
        <v>1878</v>
      </c>
      <c r="G377" s="7869"/>
      <c r="H377" s="9743"/>
      <c r="I377" s="9790"/>
      <c r="J377" s="9743"/>
      <c r="K377" s="9743"/>
      <c r="L377" s="7846"/>
      <c r="M377" s="9747"/>
    </row>
    <row r="378" spans="1:13">
      <c r="A378" s="7813" t="s">
        <v>2734</v>
      </c>
      <c r="B378" s="8063" t="s">
        <v>2734</v>
      </c>
      <c r="C378" s="7834"/>
      <c r="D378" s="7834"/>
      <c r="E378" s="7835"/>
      <c r="F378" s="7836"/>
      <c r="G378" s="7837"/>
      <c r="H378" s="7848"/>
      <c r="I378" s="7849"/>
      <c r="J378" s="7850"/>
      <c r="K378" s="7848"/>
      <c r="L378" s="7849">
        <v>1000</v>
      </c>
      <c r="M378" s="8062">
        <f>M376+L378</f>
        <v>2011104</v>
      </c>
    </row>
    <row r="379" spans="1:13">
      <c r="A379" s="7813" t="s">
        <v>2734</v>
      </c>
      <c r="B379" s="8063" t="s">
        <v>2734</v>
      </c>
      <c r="C379" s="9755"/>
      <c r="D379" s="9549"/>
      <c r="E379" s="7874" t="s">
        <v>869</v>
      </c>
      <c r="F379" s="7887" t="s">
        <v>1121</v>
      </c>
      <c r="G379" s="7867" t="s">
        <v>43</v>
      </c>
      <c r="H379" s="9742"/>
      <c r="I379" s="9789">
        <v>92816</v>
      </c>
      <c r="J379" s="9742"/>
      <c r="K379" s="9742"/>
      <c r="L379" s="7843"/>
      <c r="M379" s="9746">
        <f>M378-I379</f>
        <v>1918288</v>
      </c>
    </row>
    <row r="380" spans="1:13">
      <c r="A380" s="7813" t="s">
        <v>2734</v>
      </c>
      <c r="B380" s="8063" t="s">
        <v>2734</v>
      </c>
      <c r="C380" s="9756"/>
      <c r="D380" s="9550"/>
      <c r="E380" s="7873" t="s">
        <v>2433</v>
      </c>
      <c r="F380" s="7888" t="s">
        <v>1878</v>
      </c>
      <c r="G380" s="7869"/>
      <c r="H380" s="9743"/>
      <c r="I380" s="9790"/>
      <c r="J380" s="9743"/>
      <c r="K380" s="9743"/>
      <c r="L380" s="7846"/>
      <c r="M380" s="9747"/>
    </row>
    <row r="381" spans="1:13">
      <c r="A381" s="7813" t="s">
        <v>2734</v>
      </c>
      <c r="B381" s="8063" t="s">
        <v>2734</v>
      </c>
      <c r="C381" s="7834"/>
      <c r="D381" s="7834"/>
      <c r="E381" s="7835"/>
      <c r="F381" s="7836"/>
      <c r="G381" s="7837"/>
      <c r="H381" s="7848"/>
      <c r="I381" s="7849"/>
      <c r="J381" s="7850"/>
      <c r="K381" s="7848"/>
      <c r="L381" s="7849">
        <v>1650</v>
      </c>
      <c r="M381" s="8062">
        <f>M379+L381</f>
        <v>1919938</v>
      </c>
    </row>
    <row r="382" spans="1:13">
      <c r="A382" s="7813" t="s">
        <v>2734</v>
      </c>
      <c r="B382" s="8063" t="s">
        <v>2734</v>
      </c>
      <c r="C382" s="9755"/>
      <c r="D382" s="9549"/>
      <c r="E382" s="7874" t="s">
        <v>869</v>
      </c>
      <c r="F382" s="7885" t="s">
        <v>267</v>
      </c>
      <c r="G382" s="7867" t="s">
        <v>271</v>
      </c>
      <c r="H382" s="9742"/>
      <c r="I382" s="9789">
        <v>341500</v>
      </c>
      <c r="J382" s="9742"/>
      <c r="K382" s="9742"/>
      <c r="L382" s="7843"/>
      <c r="M382" s="9746">
        <f>M381-I382</f>
        <v>1578438</v>
      </c>
    </row>
    <row r="383" spans="1:13">
      <c r="A383" s="7813" t="s">
        <v>2734</v>
      </c>
      <c r="B383" s="8063" t="s">
        <v>2734</v>
      </c>
      <c r="C383" s="9756"/>
      <c r="D383" s="9550"/>
      <c r="E383" s="7873" t="s">
        <v>2162</v>
      </c>
      <c r="F383" s="7886" t="s">
        <v>304</v>
      </c>
      <c r="G383" s="7869"/>
      <c r="H383" s="9743"/>
      <c r="I383" s="9790"/>
      <c r="J383" s="9743"/>
      <c r="K383" s="9743"/>
      <c r="L383" s="7846"/>
      <c r="M383" s="9747"/>
    </row>
    <row r="384" spans="1:13">
      <c r="A384" s="7813" t="s">
        <v>2734</v>
      </c>
      <c r="B384" s="8063" t="s">
        <v>2734</v>
      </c>
      <c r="C384" s="7834"/>
      <c r="D384" s="7834"/>
      <c r="E384" s="7835"/>
      <c r="F384" s="7836"/>
      <c r="G384" s="7837"/>
      <c r="H384" s="7848"/>
      <c r="I384" s="7849"/>
      <c r="J384" s="7850"/>
      <c r="K384" s="7848"/>
      <c r="L384" s="7849">
        <v>1650</v>
      </c>
      <c r="M384" s="8062">
        <f>M382+L384</f>
        <v>1580088</v>
      </c>
    </row>
    <row r="385" spans="1:13">
      <c r="A385" s="7813" t="s">
        <v>2734</v>
      </c>
      <c r="B385" s="8063" t="s">
        <v>2734</v>
      </c>
      <c r="C385" s="9755"/>
      <c r="D385" s="9549"/>
      <c r="E385" s="7874" t="s">
        <v>869</v>
      </c>
      <c r="F385" s="7891" t="s">
        <v>1049</v>
      </c>
      <c r="G385" s="7867" t="s">
        <v>126</v>
      </c>
      <c r="H385" s="9742"/>
      <c r="I385" s="9789">
        <v>228082</v>
      </c>
      <c r="J385" s="9742"/>
      <c r="K385" s="9742"/>
      <c r="L385" s="7843"/>
      <c r="M385" s="9746">
        <f>M384-I385</f>
        <v>1352006</v>
      </c>
    </row>
    <row r="386" spans="1:13">
      <c r="A386" s="7813" t="s">
        <v>2734</v>
      </c>
      <c r="B386" s="8063" t="s">
        <v>2734</v>
      </c>
      <c r="C386" s="9756"/>
      <c r="D386" s="9550"/>
      <c r="E386" s="7873" t="s">
        <v>2601</v>
      </c>
      <c r="F386" s="7892" t="s">
        <v>956</v>
      </c>
      <c r="G386" s="7869"/>
      <c r="H386" s="9743"/>
      <c r="I386" s="9790"/>
      <c r="J386" s="9743"/>
      <c r="K386" s="9743"/>
      <c r="L386" s="7846"/>
      <c r="M386" s="9747"/>
    </row>
    <row r="387" spans="1:13">
      <c r="A387" s="7813" t="s">
        <v>2734</v>
      </c>
      <c r="B387" s="8063" t="s">
        <v>2734</v>
      </c>
      <c r="C387" s="7834"/>
      <c r="D387" s="7834"/>
      <c r="E387" s="7835"/>
      <c r="F387" s="7836"/>
      <c r="G387" s="7837"/>
      <c r="H387" s="7848"/>
      <c r="I387" s="7849"/>
      <c r="J387" s="7850"/>
      <c r="K387" s="7848"/>
      <c r="L387" s="7849">
        <v>1650</v>
      </c>
      <c r="M387" s="8062">
        <f>M385+L387</f>
        <v>1353656</v>
      </c>
    </row>
    <row r="388" spans="1:13">
      <c r="A388" s="7813" t="s">
        <v>2734</v>
      </c>
      <c r="B388" s="8063" t="s">
        <v>2734</v>
      </c>
      <c r="C388" s="9755"/>
      <c r="D388" s="9549"/>
      <c r="E388" s="7962" t="s">
        <v>781</v>
      </c>
      <c r="F388" s="7939" t="s">
        <v>1892</v>
      </c>
      <c r="G388" s="7915" t="s">
        <v>1894</v>
      </c>
      <c r="H388" s="9742"/>
      <c r="I388" s="9789"/>
      <c r="J388" s="9742">
        <v>20390</v>
      </c>
      <c r="K388" s="9742"/>
      <c r="L388" s="7843"/>
      <c r="M388" s="9746">
        <f>M387-J388</f>
        <v>1333266</v>
      </c>
    </row>
    <row r="389" spans="1:13">
      <c r="A389" s="7813" t="s">
        <v>2734</v>
      </c>
      <c r="B389" s="8063" t="s">
        <v>2734</v>
      </c>
      <c r="C389" s="9756"/>
      <c r="D389" s="9550"/>
      <c r="E389" s="7961" t="s">
        <v>1897</v>
      </c>
      <c r="F389" s="7941" t="s">
        <v>1893</v>
      </c>
      <c r="G389" s="7917"/>
      <c r="H389" s="9743"/>
      <c r="I389" s="9790"/>
      <c r="J389" s="9743"/>
      <c r="K389" s="9743"/>
      <c r="L389" s="7846"/>
      <c r="M389" s="9747"/>
    </row>
    <row r="390" spans="1:13">
      <c r="A390" s="7813" t="s">
        <v>2734</v>
      </c>
      <c r="B390" s="8063" t="s">
        <v>2734</v>
      </c>
      <c r="C390" s="7834"/>
      <c r="D390" s="7834"/>
      <c r="E390" s="7835"/>
      <c r="F390" s="7836"/>
      <c r="G390" s="7837"/>
      <c r="H390" s="7848"/>
      <c r="I390" s="7849"/>
      <c r="J390" s="7850"/>
      <c r="K390" s="7848"/>
      <c r="L390" s="7849">
        <v>1500</v>
      </c>
      <c r="M390" s="8062">
        <f>M388+L390</f>
        <v>1334766</v>
      </c>
    </row>
    <row r="391" spans="1:13">
      <c r="A391" s="7813" t="s">
        <v>2734</v>
      </c>
      <c r="B391" s="8063" t="s">
        <v>2734</v>
      </c>
      <c r="C391" s="9755"/>
      <c r="D391" s="9549"/>
      <c r="E391" s="7962" t="s">
        <v>781</v>
      </c>
      <c r="F391" s="7939" t="s">
        <v>1892</v>
      </c>
      <c r="G391" s="7915" t="s">
        <v>1894</v>
      </c>
      <c r="H391" s="9742"/>
      <c r="I391" s="9789"/>
      <c r="J391" s="9742">
        <v>31140</v>
      </c>
      <c r="K391" s="9742"/>
      <c r="L391" s="7843"/>
      <c r="M391" s="9746">
        <f>M390-J391</f>
        <v>1303626</v>
      </c>
    </row>
    <row r="392" spans="1:13">
      <c r="A392" s="7813" t="s">
        <v>2734</v>
      </c>
      <c r="B392" s="8063" t="s">
        <v>2734</v>
      </c>
      <c r="C392" s="9756"/>
      <c r="D392" s="9550"/>
      <c r="E392" s="7961" t="s">
        <v>1898</v>
      </c>
      <c r="F392" s="7941" t="s">
        <v>1893</v>
      </c>
      <c r="G392" s="7917"/>
      <c r="H392" s="9743"/>
      <c r="I392" s="9790"/>
      <c r="J392" s="9743"/>
      <c r="K392" s="9743"/>
      <c r="L392" s="7846"/>
      <c r="M392" s="9747"/>
    </row>
    <row r="393" spans="1:13">
      <c r="A393" s="7813" t="s">
        <v>2734</v>
      </c>
      <c r="B393" s="8063" t="s">
        <v>2734</v>
      </c>
      <c r="C393" s="7834"/>
      <c r="D393" s="7834"/>
      <c r="E393" s="7835"/>
      <c r="F393" s="7836"/>
      <c r="G393" s="7837"/>
      <c r="H393" s="7848"/>
      <c r="I393" s="7849"/>
      <c r="J393" s="7850"/>
      <c r="K393" s="7848"/>
      <c r="L393" s="7849">
        <v>1500</v>
      </c>
      <c r="M393" s="8062">
        <f>M391+L393</f>
        <v>1305126</v>
      </c>
    </row>
    <row r="394" spans="1:13">
      <c r="A394" s="7813" t="s">
        <v>2734</v>
      </c>
      <c r="B394" s="8063" t="s">
        <v>2734</v>
      </c>
      <c r="C394" s="9755"/>
      <c r="D394" s="9549"/>
      <c r="E394" s="7963" t="s">
        <v>869</v>
      </c>
      <c r="F394" s="7939" t="s">
        <v>1892</v>
      </c>
      <c r="G394" s="7915" t="s">
        <v>1894</v>
      </c>
      <c r="H394" s="9742"/>
      <c r="I394" s="9789"/>
      <c r="J394" s="9742">
        <v>52430</v>
      </c>
      <c r="K394" s="9742"/>
      <c r="L394" s="7843"/>
      <c r="M394" s="9746">
        <f>M393-J394</f>
        <v>1252696</v>
      </c>
    </row>
    <row r="395" spans="1:13">
      <c r="A395" s="7813" t="s">
        <v>2734</v>
      </c>
      <c r="B395" s="8063" t="s">
        <v>2734</v>
      </c>
      <c r="C395" s="9756"/>
      <c r="D395" s="9550"/>
      <c r="E395" s="7961" t="s">
        <v>1903</v>
      </c>
      <c r="F395" s="7941" t="s">
        <v>1893</v>
      </c>
      <c r="G395" s="7917"/>
      <c r="H395" s="9743"/>
      <c r="I395" s="9790"/>
      <c r="J395" s="9743"/>
      <c r="K395" s="9743"/>
      <c r="L395" s="7846"/>
      <c r="M395" s="9747"/>
    </row>
    <row r="396" spans="1:13">
      <c r="A396" s="7813" t="s">
        <v>2734</v>
      </c>
      <c r="B396" s="8063" t="s">
        <v>2734</v>
      </c>
      <c r="C396" s="7834"/>
      <c r="D396" s="7834"/>
      <c r="E396" s="7835"/>
      <c r="F396" s="7836"/>
      <c r="G396" s="7837"/>
      <c r="H396" s="7848"/>
      <c r="I396" s="7849"/>
      <c r="J396" s="7850"/>
      <c r="K396" s="7848"/>
      <c r="L396" s="7849">
        <v>1650</v>
      </c>
      <c r="M396" s="8062">
        <f>M394+L396</f>
        <v>1254346</v>
      </c>
    </row>
    <row r="397" spans="1:13">
      <c r="A397" s="7813" t="s">
        <v>2734</v>
      </c>
      <c r="B397" s="8063" t="s">
        <v>2734</v>
      </c>
      <c r="C397" s="9755"/>
      <c r="D397" s="9549"/>
      <c r="E397" s="7963" t="s">
        <v>869</v>
      </c>
      <c r="F397" s="7939" t="s">
        <v>1892</v>
      </c>
      <c r="G397" s="7915" t="s">
        <v>1894</v>
      </c>
      <c r="H397" s="9742"/>
      <c r="I397" s="9789"/>
      <c r="J397" s="9742">
        <v>42160</v>
      </c>
      <c r="K397" s="9742"/>
      <c r="L397" s="7843"/>
      <c r="M397" s="9746">
        <f>M396-J397</f>
        <v>1212186</v>
      </c>
    </row>
    <row r="398" spans="1:13">
      <c r="A398" s="7813" t="s">
        <v>2734</v>
      </c>
      <c r="B398" s="8063" t="s">
        <v>2734</v>
      </c>
      <c r="C398" s="9756"/>
      <c r="D398" s="9550"/>
      <c r="E398" s="7961" t="s">
        <v>1904</v>
      </c>
      <c r="F398" s="7941" t="s">
        <v>1893</v>
      </c>
      <c r="G398" s="7917"/>
      <c r="H398" s="9743"/>
      <c r="I398" s="9790"/>
      <c r="J398" s="9743"/>
      <c r="K398" s="9743"/>
      <c r="L398" s="7846"/>
      <c r="M398" s="9747"/>
    </row>
    <row r="399" spans="1:13">
      <c r="A399" s="7813" t="s">
        <v>2734</v>
      </c>
      <c r="B399" s="8063" t="s">
        <v>2734</v>
      </c>
      <c r="C399" s="7834"/>
      <c r="D399" s="7834"/>
      <c r="E399" s="7835"/>
      <c r="F399" s="7836"/>
      <c r="G399" s="7837"/>
      <c r="H399" s="7848"/>
      <c r="I399" s="7849"/>
      <c r="J399" s="7850"/>
      <c r="K399" s="7848"/>
      <c r="L399" s="7849">
        <v>1650</v>
      </c>
      <c r="M399" s="8062">
        <f>M397+L399</f>
        <v>1213836</v>
      </c>
    </row>
    <row r="400" spans="1:13">
      <c r="A400" s="7813" t="s">
        <v>2734</v>
      </c>
      <c r="B400" s="8063" t="s">
        <v>2734</v>
      </c>
      <c r="C400" s="9755"/>
      <c r="D400" s="9549"/>
      <c r="E400" s="7922" t="s">
        <v>815</v>
      </c>
      <c r="F400" s="7943" t="s">
        <v>1892</v>
      </c>
      <c r="G400" s="7935" t="s">
        <v>1894</v>
      </c>
      <c r="H400" s="9742"/>
      <c r="I400" s="9789"/>
      <c r="J400" s="9742">
        <v>224353</v>
      </c>
      <c r="K400" s="9742"/>
      <c r="L400" s="7843"/>
      <c r="M400" s="9746">
        <f>M399-J400</f>
        <v>989483</v>
      </c>
    </row>
    <row r="401" spans="1:13">
      <c r="A401" s="7813" t="s">
        <v>2734</v>
      </c>
      <c r="B401" s="8063" t="s">
        <v>2734</v>
      </c>
      <c r="C401" s="9756"/>
      <c r="D401" s="9550"/>
      <c r="E401" s="7923" t="s">
        <v>1896</v>
      </c>
      <c r="F401" s="7944" t="s">
        <v>1893</v>
      </c>
      <c r="G401" s="7917"/>
      <c r="H401" s="9743"/>
      <c r="I401" s="9790"/>
      <c r="J401" s="9743"/>
      <c r="K401" s="9743"/>
      <c r="L401" s="7846"/>
      <c r="M401" s="9747"/>
    </row>
    <row r="402" spans="1:13">
      <c r="A402" s="7813" t="s">
        <v>2734</v>
      </c>
      <c r="B402" s="8063" t="s">
        <v>2734</v>
      </c>
      <c r="C402" s="7834"/>
      <c r="D402" s="7834"/>
      <c r="E402" s="7835"/>
      <c r="F402" s="7836"/>
      <c r="G402" s="7837"/>
      <c r="H402" s="7848"/>
      <c r="I402" s="7849"/>
      <c r="J402" s="7850"/>
      <c r="K402" s="7848"/>
      <c r="L402" s="7849">
        <v>2200</v>
      </c>
      <c r="M402" s="8062">
        <f>M400+L402</f>
        <v>991683</v>
      </c>
    </row>
    <row r="403" spans="1:13">
      <c r="B403" s="8063" t="s">
        <v>2734</v>
      </c>
      <c r="C403" s="9755"/>
      <c r="D403" s="9549" t="s">
        <v>2636</v>
      </c>
      <c r="E403" s="7851" t="s">
        <v>821</v>
      </c>
      <c r="F403" s="8109" t="s">
        <v>2495</v>
      </c>
      <c r="G403" s="7935"/>
      <c r="H403" s="8111"/>
      <c r="I403" s="8113"/>
      <c r="J403" s="8111"/>
      <c r="K403" s="8111">
        <v>357399</v>
      </c>
      <c r="L403" s="7843"/>
      <c r="M403" s="9746">
        <f>M402-K403</f>
        <v>634284</v>
      </c>
    </row>
    <row r="404" spans="1:13">
      <c r="B404" s="8063" t="s">
        <v>2734</v>
      </c>
      <c r="C404" s="9756"/>
      <c r="D404" s="9550"/>
      <c r="E404" s="7829" t="s">
        <v>2544</v>
      </c>
      <c r="F404" s="8110" t="s">
        <v>2629</v>
      </c>
      <c r="G404" s="8115"/>
      <c r="H404" s="8112"/>
      <c r="I404" s="8114"/>
      <c r="J404" s="8112"/>
      <c r="K404" s="8112"/>
      <c r="L404" s="7846"/>
      <c r="M404" s="9747"/>
    </row>
    <row r="405" spans="1:13">
      <c r="B405" s="8063" t="s">
        <v>2734</v>
      </c>
      <c r="C405" s="7834"/>
      <c r="D405" s="7834"/>
      <c r="E405" s="7835"/>
      <c r="F405" s="7836"/>
      <c r="G405" s="7837"/>
      <c r="H405" s="7848"/>
      <c r="I405" s="7849"/>
      <c r="J405" s="7850"/>
      <c r="K405" s="7848"/>
      <c r="L405" s="7849">
        <v>2200</v>
      </c>
      <c r="M405" s="8062">
        <f>M403+L405</f>
        <v>636484</v>
      </c>
    </row>
    <row r="406" spans="1:13">
      <c r="B406" s="8060" t="s">
        <v>2734</v>
      </c>
      <c r="C406" s="9755"/>
      <c r="D406" s="9549"/>
      <c r="E406" s="7851" t="s">
        <v>821</v>
      </c>
      <c r="F406" s="8109" t="s">
        <v>2495</v>
      </c>
      <c r="G406" s="7935"/>
      <c r="H406" s="8111"/>
      <c r="I406" s="8113"/>
      <c r="J406" s="8111"/>
      <c r="K406" s="8111">
        <v>97580</v>
      </c>
      <c r="L406" s="7843"/>
      <c r="M406" s="9746">
        <f>M405-K406</f>
        <v>538904</v>
      </c>
    </row>
    <row r="407" spans="1:13">
      <c r="B407" s="8060" t="s">
        <v>2734</v>
      </c>
      <c r="C407" s="9756"/>
      <c r="D407" s="9550"/>
      <c r="E407" s="7829" t="s">
        <v>2545</v>
      </c>
      <c r="F407" s="8110" t="s">
        <v>2629</v>
      </c>
      <c r="G407" s="8115"/>
      <c r="H407" s="8112"/>
      <c r="I407" s="8114"/>
      <c r="J407" s="8112"/>
      <c r="K407" s="8112"/>
      <c r="L407" s="7846"/>
      <c r="M407" s="9747"/>
    </row>
    <row r="408" spans="1:13">
      <c r="B408" s="8060" t="s">
        <v>2734</v>
      </c>
      <c r="C408" s="7834"/>
      <c r="D408" s="7834"/>
      <c r="E408" s="7835"/>
      <c r="F408" s="7836"/>
      <c r="G408" s="7837"/>
      <c r="H408" s="7848"/>
      <c r="I408" s="7849"/>
      <c r="J408" s="7850"/>
      <c r="K408" s="7848"/>
      <c r="L408" s="7849">
        <v>2200</v>
      </c>
      <c r="M408" s="8062">
        <f>M406+L408</f>
        <v>541104</v>
      </c>
    </row>
    <row r="409" spans="1:13">
      <c r="B409" s="8060" t="s">
        <v>2734</v>
      </c>
      <c r="C409" s="9755"/>
      <c r="D409" s="9549"/>
      <c r="E409" s="7972" t="s">
        <v>1109</v>
      </c>
      <c r="F409" s="7973" t="s">
        <v>1112</v>
      </c>
      <c r="G409" s="7974" t="s">
        <v>1114</v>
      </c>
      <c r="H409" s="9742"/>
      <c r="I409" s="9789">
        <v>502500</v>
      </c>
      <c r="J409" s="9742"/>
      <c r="K409" s="9742"/>
      <c r="L409" s="7843"/>
      <c r="M409" s="9746">
        <f>M408-I409</f>
        <v>38604</v>
      </c>
    </row>
    <row r="410" spans="1:13">
      <c r="B410" s="8060" t="s">
        <v>2734</v>
      </c>
      <c r="C410" s="9756"/>
      <c r="D410" s="9550"/>
      <c r="E410" s="7975" t="s">
        <v>1111</v>
      </c>
      <c r="F410" s="7976" t="s">
        <v>1113</v>
      </c>
      <c r="G410" s="7977"/>
      <c r="H410" s="9743"/>
      <c r="I410" s="9790"/>
      <c r="J410" s="9743"/>
      <c r="K410" s="9743"/>
      <c r="L410" s="7846"/>
      <c r="M410" s="9747"/>
    </row>
    <row r="411" spans="1:13">
      <c r="B411" s="8060" t="s">
        <v>2734</v>
      </c>
      <c r="C411" s="7834"/>
      <c r="D411" s="7834"/>
      <c r="E411" s="7835"/>
      <c r="F411" s="7836"/>
      <c r="G411" s="7837"/>
      <c r="H411" s="7848"/>
      <c r="I411" s="7849"/>
      <c r="J411" s="7850"/>
      <c r="K411" s="7848"/>
      <c r="L411" s="7849">
        <v>2200</v>
      </c>
      <c r="M411" s="8062">
        <f>M409+L411</f>
        <v>40804</v>
      </c>
    </row>
    <row r="412" spans="1:13">
      <c r="B412" s="8063" t="s">
        <v>2734</v>
      </c>
      <c r="C412" s="9755"/>
      <c r="D412" s="9549" t="s">
        <v>2729</v>
      </c>
      <c r="E412" s="7972" t="s">
        <v>591</v>
      </c>
      <c r="F412" s="7973"/>
      <c r="G412" s="7974"/>
      <c r="H412" s="9742">
        <v>25000000</v>
      </c>
      <c r="I412" s="9789"/>
      <c r="J412" s="9742"/>
      <c r="K412" s="9742"/>
      <c r="L412" s="7843"/>
      <c r="M412" s="9746">
        <f>M411+H412</f>
        <v>25040804</v>
      </c>
    </row>
    <row r="413" spans="1:13">
      <c r="B413" s="8063" t="s">
        <v>2734</v>
      </c>
      <c r="C413" s="9756"/>
      <c r="D413" s="9550"/>
      <c r="E413" s="7975"/>
      <c r="F413" s="7976"/>
      <c r="G413" s="7977"/>
      <c r="H413" s="9743"/>
      <c r="I413" s="9790"/>
      <c r="J413" s="9743"/>
      <c r="K413" s="9743"/>
      <c r="L413" s="7846"/>
      <c r="M413" s="9747"/>
    </row>
    <row r="414" spans="1:13">
      <c r="B414" s="8063" t="s">
        <v>2734</v>
      </c>
      <c r="C414" s="7834"/>
      <c r="D414" s="7834"/>
      <c r="E414" s="7835"/>
      <c r="F414" s="7836"/>
      <c r="G414" s="7837"/>
      <c r="H414" s="7848"/>
      <c r="I414" s="7849"/>
      <c r="J414" s="7850"/>
      <c r="K414" s="7848"/>
      <c r="L414" s="7849"/>
      <c r="M414" s="8062"/>
    </row>
    <row r="415" spans="1:13">
      <c r="B415" s="8060" t="s">
        <v>2734</v>
      </c>
      <c r="C415" s="9755"/>
      <c r="D415" s="9549"/>
      <c r="E415" s="7874" t="s">
        <v>781</v>
      </c>
      <c r="F415" s="7966" t="s">
        <v>2193</v>
      </c>
      <c r="G415" s="7935"/>
      <c r="H415" s="9742"/>
      <c r="I415" s="9789"/>
      <c r="J415" s="9742"/>
      <c r="K415" s="9742">
        <v>24790</v>
      </c>
      <c r="L415" s="7843"/>
      <c r="M415" s="9746">
        <f>M412-K415</f>
        <v>25016014</v>
      </c>
    </row>
    <row r="416" spans="1:13">
      <c r="B416" s="8060" t="s">
        <v>2734</v>
      </c>
      <c r="C416" s="9756"/>
      <c r="D416" s="9550"/>
      <c r="E416" s="7873" t="s">
        <v>1830</v>
      </c>
      <c r="F416" s="7967" t="s">
        <v>2194</v>
      </c>
      <c r="G416" s="7917"/>
      <c r="H416" s="9743"/>
      <c r="I416" s="9790"/>
      <c r="J416" s="9743"/>
      <c r="K416" s="9743"/>
      <c r="L416" s="7846"/>
      <c r="M416" s="9747"/>
    </row>
    <row r="417" spans="1:13">
      <c r="B417" s="8060" t="s">
        <v>2734</v>
      </c>
      <c r="C417" s="7834"/>
      <c r="D417" s="7834"/>
      <c r="E417" s="7835"/>
      <c r="F417" s="7836"/>
      <c r="G417" s="7837"/>
      <c r="H417" s="7848"/>
      <c r="I417" s="7849"/>
      <c r="J417" s="7850"/>
      <c r="K417" s="7848"/>
      <c r="L417" s="7849">
        <v>1500</v>
      </c>
      <c r="M417" s="8062">
        <f>M415+L417</f>
        <v>25017514</v>
      </c>
    </row>
    <row r="418" spans="1:13">
      <c r="B418" s="8060" t="s">
        <v>2734</v>
      </c>
      <c r="C418" s="9755"/>
      <c r="D418" s="9549"/>
      <c r="E418" s="7925" t="s">
        <v>781</v>
      </c>
      <c r="F418" s="7966" t="s">
        <v>2193</v>
      </c>
      <c r="G418" s="7935"/>
      <c r="H418" s="9742"/>
      <c r="I418" s="9789"/>
      <c r="J418" s="9742"/>
      <c r="K418" s="9742">
        <v>20390</v>
      </c>
      <c r="L418" s="7843"/>
      <c r="M418" s="9746">
        <f>M417-K418</f>
        <v>24997124</v>
      </c>
    </row>
    <row r="419" spans="1:13">
      <c r="B419" s="8060" t="s">
        <v>2734</v>
      </c>
      <c r="C419" s="9756"/>
      <c r="D419" s="9550"/>
      <c r="E419" s="193" t="s">
        <v>2525</v>
      </c>
      <c r="F419" s="7967" t="s">
        <v>2194</v>
      </c>
      <c r="G419" s="7917"/>
      <c r="H419" s="9743"/>
      <c r="I419" s="9790"/>
      <c r="J419" s="9743"/>
      <c r="K419" s="9743"/>
      <c r="L419" s="7846"/>
      <c r="M419" s="9747"/>
    </row>
    <row r="420" spans="1:13">
      <c r="B420" s="8060" t="s">
        <v>2734</v>
      </c>
      <c r="C420" s="7834"/>
      <c r="D420" s="7834"/>
      <c r="E420" s="7835"/>
      <c r="F420" s="7836"/>
      <c r="G420" s="7837"/>
      <c r="H420" s="7848"/>
      <c r="I420" s="7849"/>
      <c r="J420" s="7850"/>
      <c r="K420" s="7848"/>
      <c r="L420" s="7849">
        <v>1500</v>
      </c>
      <c r="M420" s="8062">
        <f>M418+L420</f>
        <v>24998624</v>
      </c>
    </row>
    <row r="421" spans="1:13">
      <c r="B421" s="8063" t="s">
        <v>2734</v>
      </c>
      <c r="C421" s="9755"/>
      <c r="D421" s="9549"/>
      <c r="E421" s="7872" t="s">
        <v>2212</v>
      </c>
      <c r="F421" s="7889" t="s">
        <v>568</v>
      </c>
      <c r="G421" s="7867" t="s">
        <v>715</v>
      </c>
      <c r="H421" s="9742"/>
      <c r="I421" s="9789">
        <v>176047</v>
      </c>
      <c r="J421" s="9742"/>
      <c r="K421" s="9742"/>
      <c r="L421" s="7843"/>
      <c r="M421" s="9746">
        <f>M420-I421</f>
        <v>24822577</v>
      </c>
    </row>
    <row r="422" spans="1:13">
      <c r="B422" s="8063" t="s">
        <v>2734</v>
      </c>
      <c r="C422" s="9756"/>
      <c r="D422" s="9550"/>
      <c r="E422" s="7873" t="s">
        <v>2309</v>
      </c>
      <c r="F422" s="7890" t="s">
        <v>250</v>
      </c>
      <c r="G422" s="7869"/>
      <c r="H422" s="9743"/>
      <c r="I422" s="9790"/>
      <c r="J422" s="9743"/>
      <c r="K422" s="9743"/>
      <c r="L422" s="7846"/>
      <c r="M422" s="9747"/>
    </row>
    <row r="423" spans="1:13">
      <c r="B423" s="8063" t="s">
        <v>2734</v>
      </c>
      <c r="C423" s="7834"/>
      <c r="D423" s="7834"/>
      <c r="E423" s="7835"/>
      <c r="F423" s="7836"/>
      <c r="G423" s="7837"/>
      <c r="H423" s="7848"/>
      <c r="I423" s="7849"/>
      <c r="J423" s="7850"/>
      <c r="K423" s="7848"/>
      <c r="L423" s="7849">
        <v>700</v>
      </c>
      <c r="M423" s="8062">
        <f>M421+L423</f>
        <v>24823277</v>
      </c>
    </row>
    <row r="424" spans="1:13">
      <c r="B424" s="8060" t="s">
        <v>2734</v>
      </c>
      <c r="C424" s="9755"/>
      <c r="D424" s="9549"/>
      <c r="E424" s="7960" t="s">
        <v>815</v>
      </c>
      <c r="F424" s="56" t="s">
        <v>1335</v>
      </c>
      <c r="G424" s="7935"/>
      <c r="H424" s="9742"/>
      <c r="I424" s="9789"/>
      <c r="J424" s="9742"/>
      <c r="K424" s="9742">
        <v>265329</v>
      </c>
      <c r="L424" s="7843"/>
      <c r="M424" s="9746">
        <f>M423-K424</f>
        <v>24557948</v>
      </c>
    </row>
    <row r="425" spans="1:13">
      <c r="B425" s="8060" t="s">
        <v>2734</v>
      </c>
      <c r="C425" s="9756"/>
      <c r="D425" s="9550"/>
      <c r="E425" s="7959" t="s">
        <v>1026</v>
      </c>
      <c r="F425" s="7967" t="s">
        <v>814</v>
      </c>
      <c r="G425" s="7917"/>
      <c r="H425" s="9743"/>
      <c r="I425" s="9790"/>
      <c r="J425" s="9743"/>
      <c r="K425" s="9743"/>
      <c r="L425" s="7846"/>
      <c r="M425" s="9747"/>
    </row>
    <row r="426" spans="1:13">
      <c r="B426" s="8060" t="s">
        <v>2734</v>
      </c>
      <c r="C426" s="7834"/>
      <c r="D426" s="7834"/>
      <c r="E426" s="7835"/>
      <c r="F426" s="7836"/>
      <c r="G426" s="7837"/>
      <c r="H426" s="7848"/>
      <c r="I426" s="7849"/>
      <c r="J426" s="7850"/>
      <c r="K426" s="7848"/>
      <c r="L426" s="7849">
        <v>2200</v>
      </c>
      <c r="M426" s="8062">
        <f>M424+L426</f>
        <v>24560148</v>
      </c>
    </row>
    <row r="427" spans="1:13">
      <c r="A427" s="7813" t="s">
        <v>2734</v>
      </c>
      <c r="B427" s="8063" t="s">
        <v>2734</v>
      </c>
      <c r="C427" s="7966"/>
      <c r="D427" s="7964"/>
      <c r="E427" s="7824" t="s">
        <v>1710</v>
      </c>
      <c r="F427" s="56" t="s">
        <v>1766</v>
      </c>
      <c r="G427" s="7935"/>
      <c r="H427" s="7968"/>
      <c r="I427" s="7970"/>
      <c r="J427" s="8218">
        <v>845640</v>
      </c>
      <c r="K427" s="7968"/>
      <c r="L427" s="7843"/>
      <c r="M427" s="9746">
        <f>M426-J427</f>
        <v>23714508</v>
      </c>
    </row>
    <row r="428" spans="1:13">
      <c r="A428" s="7813" t="s">
        <v>2734</v>
      </c>
      <c r="B428" s="8063" t="s">
        <v>2734</v>
      </c>
      <c r="C428" s="7967"/>
      <c r="D428" s="7965"/>
      <c r="E428" s="7829" t="s">
        <v>1765</v>
      </c>
      <c r="F428" s="7967"/>
      <c r="G428" s="7917"/>
      <c r="H428" s="7969"/>
      <c r="I428" s="7971"/>
      <c r="J428" s="8219"/>
      <c r="K428" s="7969"/>
      <c r="L428" s="7846"/>
      <c r="M428" s="9747"/>
    </row>
    <row r="429" spans="1:13">
      <c r="A429" s="7813" t="s">
        <v>2734</v>
      </c>
      <c r="B429" s="8063" t="s">
        <v>2734</v>
      </c>
      <c r="C429" s="7834"/>
      <c r="D429" s="7834"/>
      <c r="E429" s="7855"/>
      <c r="F429" s="7855"/>
      <c r="G429" s="7837"/>
      <c r="H429" s="7848"/>
      <c r="I429" s="7849"/>
      <c r="J429" s="7850"/>
      <c r="K429" s="7848"/>
      <c r="L429" s="7849">
        <v>1500</v>
      </c>
      <c r="M429" s="8062">
        <f>M427+L429</f>
        <v>23716008</v>
      </c>
    </row>
    <row r="430" spans="1:13">
      <c r="A430" s="7813" t="s">
        <v>2734</v>
      </c>
      <c r="B430" s="8063" t="s">
        <v>2734</v>
      </c>
      <c r="C430" s="7966"/>
      <c r="D430" s="7964"/>
      <c r="E430" s="7824" t="s">
        <v>1710</v>
      </c>
      <c r="F430" s="7966" t="s">
        <v>1768</v>
      </c>
      <c r="G430" s="7935"/>
      <c r="H430" s="7968"/>
      <c r="I430" s="7970"/>
      <c r="J430" s="8218">
        <v>187140</v>
      </c>
      <c r="K430" s="7968"/>
      <c r="L430" s="7843"/>
      <c r="M430" s="9746">
        <f>M429-J430</f>
        <v>23528868</v>
      </c>
    </row>
    <row r="431" spans="1:13">
      <c r="A431" s="7813" t="s">
        <v>2734</v>
      </c>
      <c r="B431" s="8063" t="s">
        <v>2734</v>
      </c>
      <c r="C431" s="7967"/>
      <c r="D431" s="7965"/>
      <c r="E431" s="7829" t="s">
        <v>1767</v>
      </c>
      <c r="F431" s="7967"/>
      <c r="G431" s="7917"/>
      <c r="H431" s="7969"/>
      <c r="I431" s="7971"/>
      <c r="J431" s="8219"/>
      <c r="K431" s="7969"/>
      <c r="L431" s="7846"/>
      <c r="M431" s="9747"/>
    </row>
    <row r="432" spans="1:13">
      <c r="A432" s="7813" t="s">
        <v>2734</v>
      </c>
      <c r="B432" s="8063" t="s">
        <v>2734</v>
      </c>
      <c r="C432" s="7834"/>
      <c r="D432" s="7834"/>
      <c r="E432" s="7855"/>
      <c r="F432" s="7855"/>
      <c r="G432" s="7837"/>
      <c r="H432" s="7848"/>
      <c r="I432" s="7849"/>
      <c r="J432" s="7850"/>
      <c r="K432" s="7848"/>
      <c r="L432" s="7849">
        <v>1500</v>
      </c>
      <c r="M432" s="8062">
        <f>M430+L432</f>
        <v>23530368</v>
      </c>
    </row>
    <row r="433" spans="1:13">
      <c r="A433" s="7813" t="s">
        <v>2734</v>
      </c>
      <c r="B433" s="8063" t="s">
        <v>2734</v>
      </c>
      <c r="C433" s="9755"/>
      <c r="D433" s="9549"/>
      <c r="E433" s="7824" t="s">
        <v>1710</v>
      </c>
      <c r="F433" s="7966" t="s">
        <v>1770</v>
      </c>
      <c r="G433" s="7935"/>
      <c r="H433" s="9742"/>
      <c r="I433" s="9789"/>
      <c r="J433" s="9801">
        <v>418140</v>
      </c>
      <c r="K433" s="9742"/>
      <c r="L433" s="7843"/>
      <c r="M433" s="9746">
        <f>M432-J433</f>
        <v>23112228</v>
      </c>
    </row>
    <row r="434" spans="1:13">
      <c r="A434" s="7813" t="s">
        <v>2734</v>
      </c>
      <c r="B434" s="8063" t="s">
        <v>2734</v>
      </c>
      <c r="C434" s="9756"/>
      <c r="D434" s="9550"/>
      <c r="E434" s="7829" t="s">
        <v>1769</v>
      </c>
      <c r="F434" s="7967"/>
      <c r="G434" s="7917"/>
      <c r="H434" s="9743"/>
      <c r="I434" s="9790"/>
      <c r="J434" s="9802"/>
      <c r="K434" s="9743"/>
      <c r="L434" s="7846"/>
      <c r="M434" s="9747"/>
    </row>
    <row r="435" spans="1:13">
      <c r="A435" s="7813" t="s">
        <v>2734</v>
      </c>
      <c r="B435" s="8063" t="s">
        <v>2734</v>
      </c>
      <c r="C435" s="7834"/>
      <c r="D435" s="7834"/>
      <c r="E435" s="7835"/>
      <c r="F435" s="7836"/>
      <c r="G435" s="7837"/>
      <c r="H435" s="7848"/>
      <c r="I435" s="7849"/>
      <c r="J435" s="7850"/>
      <c r="K435" s="7848"/>
      <c r="L435" s="7849">
        <v>1500</v>
      </c>
      <c r="M435" s="8062">
        <f>M433+L435</f>
        <v>23113728</v>
      </c>
    </row>
    <row r="436" spans="1:13">
      <c r="A436" s="7813" t="s">
        <v>2734</v>
      </c>
      <c r="B436" s="8063" t="s">
        <v>2734</v>
      </c>
      <c r="C436" s="7966"/>
      <c r="D436" s="7964"/>
      <c r="E436" s="7824" t="s">
        <v>1710</v>
      </c>
      <c r="F436" s="7966" t="s">
        <v>956</v>
      </c>
      <c r="G436" s="7935"/>
      <c r="H436" s="7968"/>
      <c r="I436" s="7970"/>
      <c r="J436" s="8218">
        <v>12634900</v>
      </c>
      <c r="K436" s="7968"/>
      <c r="L436" s="7843"/>
      <c r="M436" s="9746">
        <f>M435-J436</f>
        <v>10478828</v>
      </c>
    </row>
    <row r="437" spans="1:13">
      <c r="A437" s="7813" t="s">
        <v>2734</v>
      </c>
      <c r="B437" s="8063" t="s">
        <v>2734</v>
      </c>
      <c r="C437" s="7967"/>
      <c r="D437" s="7965"/>
      <c r="E437" s="7829" t="s">
        <v>1771</v>
      </c>
      <c r="F437" s="7967"/>
      <c r="G437" s="7917"/>
      <c r="H437" s="7969"/>
      <c r="I437" s="7971"/>
      <c r="J437" s="8219"/>
      <c r="K437" s="7969"/>
      <c r="L437" s="7846"/>
      <c r="M437" s="9747"/>
    </row>
    <row r="438" spans="1:13">
      <c r="A438" s="7813" t="s">
        <v>2734</v>
      </c>
      <c r="B438" s="8063" t="s">
        <v>2734</v>
      </c>
      <c r="C438" s="7834"/>
      <c r="D438" s="7834"/>
      <c r="E438" s="7835"/>
      <c r="F438" s="7836"/>
      <c r="G438" s="7837"/>
      <c r="H438" s="7848"/>
      <c r="I438" s="7849"/>
      <c r="J438" s="7850"/>
      <c r="K438" s="7848"/>
      <c r="L438" s="7849">
        <v>1500</v>
      </c>
      <c r="M438" s="8062">
        <f>M436+L438</f>
        <v>10480328</v>
      </c>
    </row>
    <row r="439" spans="1:13">
      <c r="A439" s="7813" t="s">
        <v>2734</v>
      </c>
      <c r="B439" s="8063" t="s">
        <v>2734</v>
      </c>
      <c r="C439" s="7966"/>
      <c r="D439" s="7964"/>
      <c r="E439" s="7824" t="s">
        <v>1710</v>
      </c>
      <c r="F439" s="7966" t="s">
        <v>1945</v>
      </c>
      <c r="G439" s="7935"/>
      <c r="H439" s="7968"/>
      <c r="I439" s="7970"/>
      <c r="J439" s="8218">
        <v>144140</v>
      </c>
      <c r="K439" s="7968"/>
      <c r="L439" s="7843"/>
      <c r="M439" s="9746">
        <f>M438-J439</f>
        <v>10336188</v>
      </c>
    </row>
    <row r="440" spans="1:13">
      <c r="A440" s="7813" t="s">
        <v>2734</v>
      </c>
      <c r="B440" s="8063" t="s">
        <v>2734</v>
      </c>
      <c r="C440" s="7967"/>
      <c r="D440" s="7965"/>
      <c r="E440" s="7829" t="s">
        <v>1944</v>
      </c>
      <c r="F440" s="7967"/>
      <c r="G440" s="7917"/>
      <c r="H440" s="7969"/>
      <c r="I440" s="7971"/>
      <c r="J440" s="8219"/>
      <c r="K440" s="7969"/>
      <c r="L440" s="7846"/>
      <c r="M440" s="9747"/>
    </row>
    <row r="441" spans="1:13">
      <c r="A441" s="7813" t="s">
        <v>2734</v>
      </c>
      <c r="B441" s="8063" t="s">
        <v>2734</v>
      </c>
      <c r="C441" s="7834"/>
      <c r="D441" s="7834"/>
      <c r="E441" s="7835"/>
      <c r="F441" s="7836"/>
      <c r="G441" s="7837"/>
      <c r="H441" s="7848"/>
      <c r="I441" s="7849"/>
      <c r="J441" s="7850"/>
      <c r="K441" s="7848"/>
      <c r="L441" s="7849">
        <v>1500</v>
      </c>
      <c r="M441" s="8062">
        <f>M439+L441</f>
        <v>10337688</v>
      </c>
    </row>
    <row r="442" spans="1:13">
      <c r="A442" s="7813" t="s">
        <v>2734</v>
      </c>
      <c r="B442" s="8063" t="s">
        <v>2734</v>
      </c>
      <c r="C442" s="7966"/>
      <c r="D442" s="7964"/>
      <c r="E442" s="7824" t="s">
        <v>1710</v>
      </c>
      <c r="F442" s="7966" t="s">
        <v>2049</v>
      </c>
      <c r="G442" s="7991"/>
      <c r="H442" s="7968"/>
      <c r="I442" s="7970"/>
      <c r="J442" s="8218">
        <v>380140</v>
      </c>
      <c r="K442" s="7968"/>
      <c r="L442" s="7843"/>
      <c r="M442" s="9746">
        <f>M441-J442</f>
        <v>9957548</v>
      </c>
    </row>
    <row r="443" spans="1:13">
      <c r="A443" s="7813" t="s">
        <v>2734</v>
      </c>
      <c r="B443" s="8063" t="s">
        <v>2734</v>
      </c>
      <c r="C443" s="7967"/>
      <c r="D443" s="7965"/>
      <c r="E443" s="7829" t="s">
        <v>2050</v>
      </c>
      <c r="F443" s="7967"/>
      <c r="G443" s="7917"/>
      <c r="H443" s="7969"/>
      <c r="I443" s="7971"/>
      <c r="J443" s="8219"/>
      <c r="K443" s="7969"/>
      <c r="L443" s="7846"/>
      <c r="M443" s="9747"/>
    </row>
    <row r="444" spans="1:13">
      <c r="A444" s="7813" t="s">
        <v>2734</v>
      </c>
      <c r="B444" s="8063" t="s">
        <v>2734</v>
      </c>
      <c r="C444" s="7834"/>
      <c r="D444" s="7834"/>
      <c r="E444" s="7835"/>
      <c r="F444" s="7836"/>
      <c r="G444" s="7837"/>
      <c r="H444" s="7848"/>
      <c r="I444" s="7849"/>
      <c r="J444" s="7850"/>
      <c r="K444" s="7848"/>
      <c r="L444" s="7849">
        <v>1500</v>
      </c>
      <c r="M444" s="8062">
        <f>M442+L444</f>
        <v>9959048</v>
      </c>
    </row>
    <row r="445" spans="1:13">
      <c r="A445" s="7813" t="s">
        <v>2734</v>
      </c>
      <c r="B445" s="8063" t="s">
        <v>2734</v>
      </c>
      <c r="C445" s="7966"/>
      <c r="D445" s="7964"/>
      <c r="E445" s="7990" t="s">
        <v>815</v>
      </c>
      <c r="F445" s="7906" t="s">
        <v>200</v>
      </c>
      <c r="G445" s="7935"/>
      <c r="H445" s="7968"/>
      <c r="I445" s="7970"/>
      <c r="J445" s="8218">
        <v>224353</v>
      </c>
      <c r="K445" s="7968"/>
      <c r="L445" s="7843"/>
      <c r="M445" s="9746">
        <f>M444-J445</f>
        <v>9734695</v>
      </c>
    </row>
    <row r="446" spans="1:13">
      <c r="A446" s="7813" t="s">
        <v>2734</v>
      </c>
      <c r="B446" s="8063" t="s">
        <v>2734</v>
      </c>
      <c r="C446" s="7967"/>
      <c r="D446" s="7965"/>
      <c r="E446" s="7990" t="s">
        <v>1789</v>
      </c>
      <c r="F446" s="7909"/>
      <c r="G446" s="7917"/>
      <c r="H446" s="7969"/>
      <c r="I446" s="7971"/>
      <c r="J446" s="8219"/>
      <c r="K446" s="7969"/>
      <c r="L446" s="7846"/>
      <c r="M446" s="9747"/>
    </row>
    <row r="447" spans="1:13">
      <c r="A447" s="7813" t="s">
        <v>2734</v>
      </c>
      <c r="B447" s="8063" t="s">
        <v>2734</v>
      </c>
      <c r="C447" s="7834"/>
      <c r="D447" s="7834"/>
      <c r="E447" s="7835"/>
      <c r="F447" s="7836"/>
      <c r="G447" s="7837"/>
      <c r="H447" s="7848"/>
      <c r="I447" s="7849"/>
      <c r="J447" s="7850"/>
      <c r="K447" s="7848"/>
      <c r="L447" s="7849">
        <v>2200</v>
      </c>
      <c r="M447" s="8062">
        <f>M445+L447</f>
        <v>9736895</v>
      </c>
    </row>
    <row r="448" spans="1:13">
      <c r="A448" s="7813" t="s">
        <v>2734</v>
      </c>
      <c r="B448" s="8063" t="s">
        <v>2734</v>
      </c>
      <c r="C448" s="9755"/>
      <c r="D448" s="9549"/>
      <c r="E448" s="7905" t="s">
        <v>781</v>
      </c>
      <c r="F448" s="7906" t="s">
        <v>200</v>
      </c>
      <c r="G448" s="7935"/>
      <c r="H448" s="9742"/>
      <c r="I448" s="9789"/>
      <c r="J448" s="9801">
        <v>24140</v>
      </c>
      <c r="K448" s="9742"/>
      <c r="L448" s="7843"/>
      <c r="M448" s="9746">
        <f>M447-J448</f>
        <v>9712755</v>
      </c>
    </row>
    <row r="449" spans="1:13">
      <c r="A449" s="7813" t="s">
        <v>2734</v>
      </c>
      <c r="B449" s="8063" t="s">
        <v>2734</v>
      </c>
      <c r="C449" s="9756"/>
      <c r="D449" s="9550"/>
      <c r="E449" s="7908" t="s">
        <v>1691</v>
      </c>
      <c r="F449" s="7909"/>
      <c r="G449" s="7917"/>
      <c r="H449" s="9743"/>
      <c r="I449" s="9790"/>
      <c r="J449" s="9802"/>
      <c r="K449" s="9743"/>
      <c r="L449" s="7846"/>
      <c r="M449" s="9747"/>
    </row>
    <row r="450" spans="1:13">
      <c r="A450" s="7813" t="s">
        <v>2734</v>
      </c>
      <c r="B450" s="8063" t="s">
        <v>2734</v>
      </c>
      <c r="C450" s="7834"/>
      <c r="D450" s="7834"/>
      <c r="E450" s="7835"/>
      <c r="F450" s="7836"/>
      <c r="G450" s="7837"/>
      <c r="H450" s="7848"/>
      <c r="I450" s="7849"/>
      <c r="J450" s="7850"/>
      <c r="K450" s="7848"/>
      <c r="L450" s="7849">
        <v>1500</v>
      </c>
      <c r="M450" s="8062">
        <f>M448+L450</f>
        <v>9714255</v>
      </c>
    </row>
    <row r="451" spans="1:13">
      <c r="B451" s="8063" t="s">
        <v>2734</v>
      </c>
      <c r="C451" s="7951"/>
      <c r="D451" s="7949" t="s">
        <v>2730</v>
      </c>
      <c r="E451" s="7824" t="s">
        <v>1109</v>
      </c>
      <c r="F451" s="7988" t="s">
        <v>278</v>
      </c>
      <c r="G451" s="7841" t="s">
        <v>279</v>
      </c>
      <c r="H451" s="7989"/>
      <c r="I451" s="7989">
        <v>502500</v>
      </c>
      <c r="J451" s="7953"/>
      <c r="K451" s="7953"/>
      <c r="L451" s="7843"/>
      <c r="M451" s="9746">
        <f>M450-I451</f>
        <v>9211755</v>
      </c>
    </row>
    <row r="452" spans="1:13">
      <c r="B452" s="8063" t="s">
        <v>2734</v>
      </c>
      <c r="C452" s="7952"/>
      <c r="D452" s="7950"/>
      <c r="E452" s="7851" t="s">
        <v>1527</v>
      </c>
      <c r="F452" s="56" t="s">
        <v>38</v>
      </c>
      <c r="G452" s="7841"/>
      <c r="H452" s="7904"/>
      <c r="I452" s="7904"/>
      <c r="J452" s="7954"/>
      <c r="K452" s="7954"/>
      <c r="L452" s="7846"/>
      <c r="M452" s="9747"/>
    </row>
    <row r="453" spans="1:13">
      <c r="B453" s="8063" t="s">
        <v>2734</v>
      </c>
      <c r="C453" s="7834"/>
      <c r="D453" s="7834"/>
      <c r="E453" s="7835"/>
      <c r="F453" s="7836"/>
      <c r="G453" s="7992"/>
      <c r="H453" s="7993"/>
      <c r="I453" s="7993"/>
      <c r="J453" s="7850"/>
      <c r="K453" s="7848"/>
      <c r="L453" s="7849">
        <v>2200</v>
      </c>
      <c r="M453" s="8062">
        <f>M451+L453</f>
        <v>9213955</v>
      </c>
    </row>
    <row r="454" spans="1:13">
      <c r="B454" s="8060" t="s">
        <v>2734</v>
      </c>
      <c r="C454" s="7951"/>
      <c r="D454" s="7949" t="s">
        <v>2731</v>
      </c>
      <c r="E454" s="7824" t="s">
        <v>869</v>
      </c>
      <c r="F454" s="7996" t="s">
        <v>2495</v>
      </c>
      <c r="G454" s="7935"/>
      <c r="H454" s="7953"/>
      <c r="I454" s="7955"/>
      <c r="J454" s="7953"/>
      <c r="K454" s="7953">
        <v>194655</v>
      </c>
      <c r="L454" s="7843"/>
      <c r="M454" s="9746">
        <f>M453-K454</f>
        <v>9019300</v>
      </c>
    </row>
    <row r="455" spans="1:13">
      <c r="B455" s="8060" t="s">
        <v>2734</v>
      </c>
      <c r="C455" s="7952"/>
      <c r="D455" s="7950"/>
      <c r="E455" s="7829" t="s">
        <v>2605</v>
      </c>
      <c r="F455" s="7997" t="s">
        <v>2629</v>
      </c>
      <c r="G455" s="7917"/>
      <c r="H455" s="7954"/>
      <c r="I455" s="7956"/>
      <c r="J455" s="7954"/>
      <c r="K455" s="7954"/>
      <c r="L455" s="7846"/>
      <c r="M455" s="9747"/>
    </row>
    <row r="456" spans="1:13">
      <c r="B456" s="8060" t="s">
        <v>2734</v>
      </c>
      <c r="C456" s="7834"/>
      <c r="D456" s="7834"/>
      <c r="E456" s="7835"/>
      <c r="F456" s="7836"/>
      <c r="G456" s="7837"/>
      <c r="H456" s="7848"/>
      <c r="I456" s="7849"/>
      <c r="J456" s="7850"/>
      <c r="K456" s="7848"/>
      <c r="L456" s="7849">
        <v>1650</v>
      </c>
      <c r="M456" s="8062">
        <f>M454+L456</f>
        <v>9020950</v>
      </c>
    </row>
    <row r="457" spans="1:13">
      <c r="B457" s="8063" t="s">
        <v>2734</v>
      </c>
      <c r="C457" s="7951"/>
      <c r="D457" s="7949"/>
      <c r="E457" s="191" t="s">
        <v>815</v>
      </c>
      <c r="F457" s="7996" t="s">
        <v>848</v>
      </c>
      <c r="G457" s="7994" t="s">
        <v>52</v>
      </c>
      <c r="H457" s="7953"/>
      <c r="I457" s="7955">
        <v>537946</v>
      </c>
      <c r="J457" s="7953"/>
      <c r="K457" s="7953"/>
      <c r="L457" s="7843"/>
      <c r="M457" s="9746">
        <f>M456-I457</f>
        <v>8483004</v>
      </c>
    </row>
    <row r="458" spans="1:13">
      <c r="B458" s="8063" t="s">
        <v>2734</v>
      </c>
      <c r="C458" s="7952"/>
      <c r="D458" s="7950"/>
      <c r="E458" s="193" t="s">
        <v>847</v>
      </c>
      <c r="F458" s="7997" t="s">
        <v>51</v>
      </c>
      <c r="G458" s="7995"/>
      <c r="H458" s="7954"/>
      <c r="I458" s="7956"/>
      <c r="J458" s="7954"/>
      <c r="K458" s="7954"/>
      <c r="L458" s="7846"/>
      <c r="M458" s="9747"/>
    </row>
    <row r="459" spans="1:13">
      <c r="B459" s="8063" t="s">
        <v>2734</v>
      </c>
      <c r="C459" s="7834"/>
      <c r="D459" s="7834"/>
      <c r="E459" s="7835"/>
      <c r="F459" s="7836"/>
      <c r="G459" s="7837"/>
      <c r="H459" s="7848"/>
      <c r="I459" s="7849"/>
      <c r="J459" s="7850"/>
      <c r="K459" s="7848"/>
      <c r="L459" s="7849">
        <v>2200</v>
      </c>
      <c r="M459" s="8062">
        <f>M457+L459</f>
        <v>8485204</v>
      </c>
    </row>
    <row r="460" spans="1:13">
      <c r="B460" s="8063" t="s">
        <v>2734</v>
      </c>
      <c r="C460" s="7996"/>
      <c r="D460" s="7994"/>
      <c r="E460" s="7824" t="s">
        <v>880</v>
      </c>
      <c r="F460" s="7996" t="s">
        <v>1312</v>
      </c>
      <c r="G460" s="7994" t="s">
        <v>1326</v>
      </c>
      <c r="H460" s="7998"/>
      <c r="I460" s="8002">
        <v>1002500</v>
      </c>
      <c r="J460" s="8016"/>
      <c r="K460" s="7998"/>
      <c r="L460" s="8017"/>
      <c r="M460" s="9746">
        <f>M459-I460</f>
        <v>7482704</v>
      </c>
    </row>
    <row r="461" spans="1:13">
      <c r="B461" s="8063" t="s">
        <v>2734</v>
      </c>
      <c r="C461" s="7997"/>
      <c r="D461" s="7995"/>
      <c r="E461" s="7829" t="s">
        <v>1311</v>
      </c>
      <c r="F461" s="7997" t="s">
        <v>1313</v>
      </c>
      <c r="G461" s="7995"/>
      <c r="H461" s="7999"/>
      <c r="I461" s="8003"/>
      <c r="J461" s="8018"/>
      <c r="K461" s="7999"/>
      <c r="L461" s="8019"/>
      <c r="M461" s="9747"/>
    </row>
    <row r="462" spans="1:13">
      <c r="B462" s="8063" t="s">
        <v>2734</v>
      </c>
      <c r="C462" s="7834"/>
      <c r="D462" s="7834"/>
      <c r="E462" s="7835"/>
      <c r="F462" s="7836"/>
      <c r="G462" s="8020"/>
      <c r="H462" s="7839"/>
      <c r="I462" s="7839"/>
      <c r="J462" s="7839"/>
      <c r="K462" s="7839"/>
      <c r="L462" s="7870">
        <v>2200</v>
      </c>
      <c r="M462" s="8062">
        <f>M460+L462</f>
        <v>7484904</v>
      </c>
    </row>
    <row r="463" spans="1:13">
      <c r="B463" s="8060" t="s">
        <v>2734</v>
      </c>
      <c r="C463" s="7996"/>
      <c r="D463" s="7994"/>
      <c r="E463" s="191" t="s">
        <v>781</v>
      </c>
      <c r="F463" s="7887" t="s">
        <v>2515</v>
      </c>
      <c r="G463" s="7867" t="s">
        <v>2341</v>
      </c>
      <c r="H463" s="7998"/>
      <c r="I463" s="8000"/>
      <c r="J463" s="7998"/>
      <c r="K463" s="7998">
        <v>182640</v>
      </c>
      <c r="L463" s="7843"/>
      <c r="M463" s="9746">
        <f>M462-K463</f>
        <v>7302264</v>
      </c>
    </row>
    <row r="464" spans="1:13">
      <c r="B464" s="8060" t="s">
        <v>2734</v>
      </c>
      <c r="C464" s="7997"/>
      <c r="D464" s="7995"/>
      <c r="E464" s="193" t="s">
        <v>1238</v>
      </c>
      <c r="F464" s="7888" t="s">
        <v>1819</v>
      </c>
      <c r="G464" s="7917"/>
      <c r="H464" s="7999"/>
      <c r="I464" s="8001"/>
      <c r="J464" s="7999"/>
      <c r="K464" s="7999"/>
      <c r="L464" s="7846"/>
      <c r="M464" s="9747"/>
    </row>
    <row r="465" spans="1:14">
      <c r="B465" s="8060" t="s">
        <v>2734</v>
      </c>
      <c r="C465" s="7834"/>
      <c r="D465" s="7834"/>
      <c r="E465" s="7835"/>
      <c r="F465" s="7836"/>
      <c r="G465" s="7837"/>
      <c r="H465" s="7848"/>
      <c r="I465" s="7849"/>
      <c r="J465" s="7850"/>
      <c r="K465" s="7848"/>
      <c r="L465" s="7849">
        <v>1500</v>
      </c>
      <c r="M465" s="8062">
        <f>M463+L465</f>
        <v>7303764</v>
      </c>
    </row>
    <row r="466" spans="1:14">
      <c r="B466" s="8060" t="s">
        <v>2734</v>
      </c>
      <c r="C466" s="7996"/>
      <c r="D466" s="7994"/>
      <c r="E466" s="191" t="s">
        <v>781</v>
      </c>
      <c r="F466" s="7887" t="s">
        <v>2515</v>
      </c>
      <c r="G466" s="7867" t="s">
        <v>2341</v>
      </c>
      <c r="H466" s="7998"/>
      <c r="I466" s="8000"/>
      <c r="J466" s="7998"/>
      <c r="K466" s="7998">
        <v>173140</v>
      </c>
      <c r="L466" s="7843"/>
      <c r="M466" s="9746">
        <f>M465-K466</f>
        <v>7130624</v>
      </c>
    </row>
    <row r="467" spans="1:14">
      <c r="B467" s="8060" t="s">
        <v>2734</v>
      </c>
      <c r="C467" s="7997"/>
      <c r="D467" s="7995"/>
      <c r="E467" s="193" t="s">
        <v>1239</v>
      </c>
      <c r="F467" s="7888" t="s">
        <v>1819</v>
      </c>
      <c r="G467" s="7917"/>
      <c r="H467" s="7999"/>
      <c r="I467" s="8001"/>
      <c r="J467" s="7999"/>
      <c r="K467" s="7999"/>
      <c r="L467" s="7846"/>
      <c r="M467" s="9747"/>
    </row>
    <row r="468" spans="1:14">
      <c r="B468" s="8060" t="s">
        <v>2734</v>
      </c>
      <c r="C468" s="7834"/>
      <c r="D468" s="7834"/>
      <c r="E468" s="7835"/>
      <c r="F468" s="7836"/>
      <c r="G468" s="7837"/>
      <c r="H468" s="7848"/>
      <c r="I468" s="7849"/>
      <c r="J468" s="7850"/>
      <c r="K468" s="7848"/>
      <c r="L468" s="7849">
        <v>1500</v>
      </c>
      <c r="M468" s="8062">
        <f>M466+L468</f>
        <v>7132124</v>
      </c>
    </row>
    <row r="469" spans="1:14">
      <c r="A469" s="7813" t="s">
        <v>2734</v>
      </c>
      <c r="B469" s="8063" t="s">
        <v>2734</v>
      </c>
      <c r="C469" s="8006"/>
      <c r="D469" s="8004" t="s">
        <v>2732</v>
      </c>
      <c r="E469" s="8031" t="s">
        <v>815</v>
      </c>
      <c r="F469" s="8032" t="s">
        <v>46</v>
      </c>
      <c r="G469" s="7935"/>
      <c r="H469" s="8008"/>
      <c r="I469" s="8010"/>
      <c r="J469" s="8008">
        <v>4584565</v>
      </c>
      <c r="K469" s="8008"/>
      <c r="L469" s="7843"/>
      <c r="M469" s="9746">
        <f>M468-J469</f>
        <v>2547559</v>
      </c>
      <c r="N469" s="8215"/>
    </row>
    <row r="470" spans="1:14">
      <c r="A470" s="7813" t="s">
        <v>2734</v>
      </c>
      <c r="B470" s="8063" t="s">
        <v>2734</v>
      </c>
      <c r="C470" s="8007"/>
      <c r="D470" s="8005"/>
      <c r="E470" s="8033" t="s">
        <v>889</v>
      </c>
      <c r="F470" s="8034"/>
      <c r="G470" s="7917"/>
      <c r="H470" s="8009"/>
      <c r="I470" s="8011"/>
      <c r="J470" s="8009"/>
      <c r="K470" s="8009"/>
      <c r="L470" s="7846"/>
      <c r="M470" s="9747"/>
      <c r="N470" s="8215"/>
    </row>
    <row r="471" spans="1:14">
      <c r="A471" s="7813" t="s">
        <v>2734</v>
      </c>
      <c r="B471" s="8063" t="s">
        <v>2734</v>
      </c>
      <c r="C471" s="7834"/>
      <c r="D471" s="7834"/>
      <c r="E471" s="7835"/>
      <c r="F471" s="7836"/>
      <c r="G471" s="7837"/>
      <c r="H471" s="7848"/>
      <c r="I471" s="7849"/>
      <c r="J471" s="7850"/>
      <c r="K471" s="7848"/>
      <c r="L471" s="7849">
        <v>2200</v>
      </c>
      <c r="M471" s="8062">
        <f>M469+L471</f>
        <v>2549759</v>
      </c>
      <c r="N471" s="8215"/>
    </row>
    <row r="472" spans="1:14">
      <c r="A472" s="7813" t="s">
        <v>2734</v>
      </c>
      <c r="B472" s="8063" t="s">
        <v>2734</v>
      </c>
      <c r="C472" s="8006"/>
      <c r="D472" s="8004"/>
      <c r="E472" s="8035" t="s">
        <v>1710</v>
      </c>
      <c r="F472" s="8036" t="s">
        <v>46</v>
      </c>
      <c r="G472" s="7935"/>
      <c r="H472" s="8008"/>
      <c r="I472" s="8010"/>
      <c r="J472" s="8008">
        <v>345140</v>
      </c>
      <c r="K472" s="8008"/>
      <c r="L472" s="7843"/>
      <c r="M472" s="9746">
        <f>M471-J472</f>
        <v>2204619</v>
      </c>
      <c r="N472" s="8215"/>
    </row>
    <row r="473" spans="1:14">
      <c r="A473" s="7813" t="s">
        <v>2734</v>
      </c>
      <c r="B473" s="8063" t="s">
        <v>2734</v>
      </c>
      <c r="C473" s="8007"/>
      <c r="D473" s="8005"/>
      <c r="E473" s="8037" t="s">
        <v>1772</v>
      </c>
      <c r="F473" s="8038"/>
      <c r="G473" s="7917"/>
      <c r="H473" s="8009"/>
      <c r="I473" s="8011"/>
      <c r="J473" s="8009"/>
      <c r="K473" s="8009"/>
      <c r="L473" s="7846"/>
      <c r="M473" s="9747"/>
      <c r="N473" s="8215"/>
    </row>
    <row r="474" spans="1:14">
      <c r="A474" s="7813" t="s">
        <v>2734</v>
      </c>
      <c r="B474" s="8063" t="s">
        <v>2734</v>
      </c>
      <c r="C474" s="7834"/>
      <c r="D474" s="7834"/>
      <c r="E474" s="7835"/>
      <c r="F474" s="7836"/>
      <c r="G474" s="7837"/>
      <c r="H474" s="7848"/>
      <c r="I474" s="7849"/>
      <c r="J474" s="7850"/>
      <c r="K474" s="7848"/>
      <c r="L474" s="7849">
        <v>1500</v>
      </c>
      <c r="M474" s="8062">
        <f>M472+L474</f>
        <v>2206119</v>
      </c>
      <c r="N474" s="8215"/>
    </row>
    <row r="475" spans="1:14">
      <c r="A475" s="7813" t="s">
        <v>2734</v>
      </c>
      <c r="B475" s="8063" t="s">
        <v>2734</v>
      </c>
      <c r="C475" s="8006"/>
      <c r="D475" s="8004"/>
      <c r="E475" s="8035" t="s">
        <v>869</v>
      </c>
      <c r="F475" s="8036" t="s">
        <v>46</v>
      </c>
      <c r="G475" s="7935"/>
      <c r="H475" s="8008"/>
      <c r="I475" s="8010"/>
      <c r="J475" s="8008">
        <v>619892</v>
      </c>
      <c r="K475" s="8008"/>
      <c r="L475" s="7843"/>
      <c r="M475" s="9746">
        <f>M474-J475</f>
        <v>1586227</v>
      </c>
      <c r="N475" s="8215"/>
    </row>
    <row r="476" spans="1:14">
      <c r="A476" s="7813" t="s">
        <v>2734</v>
      </c>
      <c r="B476" s="8063" t="s">
        <v>2734</v>
      </c>
      <c r="C476" s="8007"/>
      <c r="D476" s="8005"/>
      <c r="E476" s="8037" t="s">
        <v>1775</v>
      </c>
      <c r="F476" s="8039"/>
      <c r="G476" s="7917"/>
      <c r="H476" s="8009"/>
      <c r="I476" s="8011"/>
      <c r="J476" s="8009"/>
      <c r="K476" s="8009"/>
      <c r="L476" s="7846"/>
      <c r="M476" s="9747"/>
      <c r="N476" s="8215"/>
    </row>
    <row r="477" spans="1:14">
      <c r="A477" s="7813" t="s">
        <v>2734</v>
      </c>
      <c r="B477" s="8063" t="s">
        <v>2734</v>
      </c>
      <c r="C477" s="7834"/>
      <c r="D477" s="7834"/>
      <c r="E477" s="7835"/>
      <c r="F477" s="7836"/>
      <c r="G477" s="7837"/>
      <c r="H477" s="7848"/>
      <c r="I477" s="7849"/>
      <c r="J477" s="7850"/>
      <c r="K477" s="7848"/>
      <c r="L477" s="7849">
        <v>1650</v>
      </c>
      <c r="M477" s="8062">
        <f>M475+L477</f>
        <v>1587877</v>
      </c>
      <c r="N477" s="8215"/>
    </row>
    <row r="478" spans="1:14">
      <c r="A478" s="7813" t="s">
        <v>2734</v>
      </c>
      <c r="B478" s="8063" t="s">
        <v>2734</v>
      </c>
      <c r="C478" s="8006"/>
      <c r="D478" s="8004"/>
      <c r="E478" s="8035" t="s">
        <v>869</v>
      </c>
      <c r="F478" s="8036" t="s">
        <v>46</v>
      </c>
      <c r="G478" s="7935"/>
      <c r="H478" s="8008"/>
      <c r="I478" s="8010"/>
      <c r="J478" s="8008">
        <v>38860</v>
      </c>
      <c r="K478" s="8008"/>
      <c r="L478" s="7843"/>
      <c r="M478" s="9746">
        <f>M477-J478</f>
        <v>1549017</v>
      </c>
      <c r="N478" s="8215"/>
    </row>
    <row r="479" spans="1:14">
      <c r="A479" s="7813" t="s">
        <v>2734</v>
      </c>
      <c r="B479" s="8063" t="s">
        <v>2734</v>
      </c>
      <c r="C479" s="8007"/>
      <c r="D479" s="8005"/>
      <c r="E479" s="8037" t="s">
        <v>1776</v>
      </c>
      <c r="F479" s="8039"/>
      <c r="G479" s="7917"/>
      <c r="H479" s="8009"/>
      <c r="I479" s="8011"/>
      <c r="J479" s="8009"/>
      <c r="K479" s="8009"/>
      <c r="L479" s="7846"/>
      <c r="M479" s="9747"/>
      <c r="N479" s="8215"/>
    </row>
    <row r="480" spans="1:14">
      <c r="A480" s="7813" t="s">
        <v>2734</v>
      </c>
      <c r="B480" s="8063" t="s">
        <v>2734</v>
      </c>
      <c r="C480" s="7834"/>
      <c r="D480" s="7834"/>
      <c r="E480" s="7835"/>
      <c r="F480" s="7836"/>
      <c r="G480" s="7837"/>
      <c r="H480" s="7848"/>
      <c r="I480" s="7849"/>
      <c r="J480" s="7850"/>
      <c r="K480" s="7848"/>
      <c r="L480" s="7849">
        <v>1650</v>
      </c>
      <c r="M480" s="8062">
        <f>M478+L480</f>
        <v>1550667</v>
      </c>
      <c r="N480" s="8215"/>
    </row>
    <row r="481" spans="1:14">
      <c r="A481" s="7813" t="s">
        <v>2734</v>
      </c>
      <c r="B481" s="8063" t="s">
        <v>2734</v>
      </c>
      <c r="C481" s="8006"/>
      <c r="D481" s="8004"/>
      <c r="E481" s="8035" t="s">
        <v>869</v>
      </c>
      <c r="F481" s="8036" t="s">
        <v>46</v>
      </c>
      <c r="G481" s="7935"/>
      <c r="H481" s="8008"/>
      <c r="I481" s="8010"/>
      <c r="J481" s="8008">
        <v>193842</v>
      </c>
      <c r="K481" s="8008"/>
      <c r="L481" s="7843"/>
      <c r="M481" s="9746">
        <f>M480-J481</f>
        <v>1356825</v>
      </c>
      <c r="N481" s="8215"/>
    </row>
    <row r="482" spans="1:14">
      <c r="A482" s="7813" t="s">
        <v>2734</v>
      </c>
      <c r="B482" s="8063" t="s">
        <v>2734</v>
      </c>
      <c r="C482" s="8007"/>
      <c r="D482" s="8005"/>
      <c r="E482" s="8037" t="s">
        <v>1778</v>
      </c>
      <c r="F482" s="8039" t="s">
        <v>2084</v>
      </c>
      <c r="G482" s="7917"/>
      <c r="H482" s="8009"/>
      <c r="I482" s="8011"/>
      <c r="J482" s="8009"/>
      <c r="K482" s="8009"/>
      <c r="L482" s="7846"/>
      <c r="M482" s="9747"/>
      <c r="N482" s="8215"/>
    </row>
    <row r="483" spans="1:14">
      <c r="A483" s="7813" t="s">
        <v>2734</v>
      </c>
      <c r="B483" s="8063" t="s">
        <v>2734</v>
      </c>
      <c r="C483" s="7834"/>
      <c r="D483" s="7834"/>
      <c r="E483" s="7835"/>
      <c r="F483" s="7836"/>
      <c r="G483" s="7837"/>
      <c r="H483" s="7848"/>
      <c r="I483" s="7849"/>
      <c r="J483" s="7850"/>
      <c r="K483" s="7848"/>
      <c r="L483" s="7849">
        <v>1650</v>
      </c>
      <c r="M483" s="8062">
        <f>M481+L483</f>
        <v>1358475</v>
      </c>
      <c r="N483" s="8215"/>
    </row>
    <row r="484" spans="1:14">
      <c r="A484" s="7813" t="s">
        <v>2734</v>
      </c>
      <c r="B484" s="8063" t="s">
        <v>2734</v>
      </c>
      <c r="C484" s="8006"/>
      <c r="D484" s="8004"/>
      <c r="E484" s="8035" t="s">
        <v>869</v>
      </c>
      <c r="F484" s="8036" t="s">
        <v>46</v>
      </c>
      <c r="G484" s="7935"/>
      <c r="H484" s="8008"/>
      <c r="I484" s="8010"/>
      <c r="J484" s="8008">
        <v>38860</v>
      </c>
      <c r="K484" s="8008"/>
      <c r="L484" s="7843"/>
      <c r="M484" s="9746">
        <f>M483-J484</f>
        <v>1319615</v>
      </c>
      <c r="N484" s="8215"/>
    </row>
    <row r="485" spans="1:14">
      <c r="A485" s="7813" t="s">
        <v>2734</v>
      </c>
      <c r="B485" s="8063" t="s">
        <v>2734</v>
      </c>
      <c r="C485" s="8007"/>
      <c r="D485" s="8005"/>
      <c r="E485" s="8037" t="s">
        <v>1777</v>
      </c>
      <c r="F485" s="8039"/>
      <c r="G485" s="7917"/>
      <c r="H485" s="8009"/>
      <c r="I485" s="8011"/>
      <c r="J485" s="8009"/>
      <c r="K485" s="8009"/>
      <c r="L485" s="7846"/>
      <c r="M485" s="9747"/>
      <c r="N485" s="8215"/>
    </row>
    <row r="486" spans="1:14">
      <c r="A486" s="7813" t="s">
        <v>2734</v>
      </c>
      <c r="B486" s="8063" t="s">
        <v>2734</v>
      </c>
      <c r="C486" s="7834"/>
      <c r="D486" s="7834"/>
      <c r="E486" s="7835"/>
      <c r="F486" s="7836"/>
      <c r="G486" s="7837"/>
      <c r="H486" s="7848"/>
      <c r="I486" s="7849"/>
      <c r="J486" s="7850"/>
      <c r="K486" s="7848"/>
      <c r="L486" s="7849">
        <v>1650</v>
      </c>
      <c r="M486" s="8062">
        <f>M484+L486</f>
        <v>1321265</v>
      </c>
      <c r="N486" s="8215"/>
    </row>
    <row r="487" spans="1:14">
      <c r="B487" s="8060" t="s">
        <v>2734</v>
      </c>
      <c r="C487" s="7996"/>
      <c r="D487" s="7994"/>
      <c r="E487" s="7874" t="s">
        <v>781</v>
      </c>
      <c r="F487" s="8006" t="s">
        <v>1845</v>
      </c>
      <c r="G487" s="7935"/>
      <c r="H487" s="7998"/>
      <c r="I487" s="8000"/>
      <c r="J487" s="7998"/>
      <c r="K487" s="7998">
        <v>88140</v>
      </c>
      <c r="L487" s="7843"/>
      <c r="M487" s="9746">
        <f>M486-K487</f>
        <v>1233125</v>
      </c>
      <c r="N487" s="8215"/>
    </row>
    <row r="488" spans="1:14">
      <c r="B488" s="8060" t="s">
        <v>2734</v>
      </c>
      <c r="C488" s="7997"/>
      <c r="D488" s="7995"/>
      <c r="E488" s="7873" t="s">
        <v>1061</v>
      </c>
      <c r="F488" s="8007"/>
      <c r="G488" s="7917"/>
      <c r="H488" s="7999"/>
      <c r="I488" s="8001"/>
      <c r="J488" s="7999"/>
      <c r="K488" s="7999"/>
      <c r="L488" s="7846"/>
      <c r="M488" s="9747"/>
    </row>
    <row r="489" spans="1:14">
      <c r="B489" s="8060" t="s">
        <v>2734</v>
      </c>
      <c r="C489" s="7834"/>
      <c r="D489" s="7834"/>
      <c r="E489" s="7835"/>
      <c r="F489" s="7836"/>
      <c r="G489" s="7837"/>
      <c r="H489" s="7848"/>
      <c r="I489" s="7849"/>
      <c r="J489" s="7850"/>
      <c r="K489" s="7848"/>
      <c r="L489" s="7849">
        <v>1500</v>
      </c>
      <c r="M489" s="8062">
        <f>M487+L489</f>
        <v>1234625</v>
      </c>
    </row>
    <row r="490" spans="1:14">
      <c r="B490" s="8063" t="s">
        <v>2734</v>
      </c>
      <c r="C490" s="7996"/>
      <c r="D490" s="7994"/>
      <c r="E490" s="7866" t="s">
        <v>1109</v>
      </c>
      <c r="F490" s="8006" t="s">
        <v>1584</v>
      </c>
      <c r="G490" s="7841" t="s">
        <v>56</v>
      </c>
      <c r="H490" s="8008"/>
      <c r="I490" s="8008">
        <v>502500</v>
      </c>
      <c r="J490" s="8008"/>
      <c r="K490" s="8008"/>
      <c r="L490" s="8014"/>
      <c r="M490" s="9746">
        <f>M489-I490</f>
        <v>732125</v>
      </c>
      <c r="N490" s="8215"/>
    </row>
    <row r="491" spans="1:14">
      <c r="B491" s="8063" t="s">
        <v>2734</v>
      </c>
      <c r="C491" s="7997"/>
      <c r="D491" s="7995"/>
      <c r="E491" s="7829" t="s">
        <v>1583</v>
      </c>
      <c r="F491" s="8007" t="s">
        <v>1384</v>
      </c>
      <c r="G491" s="7844"/>
      <c r="H491" s="8009"/>
      <c r="I491" s="8009"/>
      <c r="J491" s="8009"/>
      <c r="K491" s="8009"/>
      <c r="L491" s="8015"/>
      <c r="M491" s="9747"/>
    </row>
    <row r="492" spans="1:14">
      <c r="B492" s="8063" t="s">
        <v>2734</v>
      </c>
      <c r="C492" s="7834"/>
      <c r="D492" s="7834"/>
      <c r="E492" s="7835"/>
      <c r="F492" s="7836"/>
      <c r="G492" s="7837"/>
      <c r="H492" s="7993"/>
      <c r="I492" s="7993"/>
      <c r="J492" s="7848"/>
      <c r="K492" s="7993"/>
      <c r="L492" s="7849">
        <v>2200</v>
      </c>
      <c r="M492" s="8062">
        <f>M490+L492</f>
        <v>734325</v>
      </c>
    </row>
    <row r="493" spans="1:14">
      <c r="B493" s="8060" t="s">
        <v>2734</v>
      </c>
      <c r="C493" s="7951"/>
      <c r="D493" s="7949"/>
      <c r="E493" s="7824" t="s">
        <v>1710</v>
      </c>
      <c r="F493" s="8006"/>
      <c r="G493" s="7861"/>
      <c r="H493" s="8008"/>
      <c r="I493" s="8012"/>
      <c r="J493" s="8008"/>
      <c r="K493" s="8008">
        <v>24140</v>
      </c>
      <c r="L493" s="8014"/>
      <c r="M493" s="9746">
        <f>M492-K493</f>
        <v>710185</v>
      </c>
      <c r="N493" s="8215"/>
    </row>
    <row r="494" spans="1:14">
      <c r="B494" s="8060" t="s">
        <v>2734</v>
      </c>
      <c r="C494" s="7952"/>
      <c r="D494" s="7950"/>
      <c r="E494" s="7829" t="s">
        <v>2492</v>
      </c>
      <c r="F494" s="8007" t="s">
        <v>2629</v>
      </c>
      <c r="G494" s="7844"/>
      <c r="H494" s="8009"/>
      <c r="I494" s="8013"/>
      <c r="J494" s="8009"/>
      <c r="K494" s="8009"/>
      <c r="L494" s="8015"/>
      <c r="M494" s="9747"/>
    </row>
    <row r="495" spans="1:14">
      <c r="B495" s="8060" t="s">
        <v>2734</v>
      </c>
      <c r="C495" s="7834"/>
      <c r="D495" s="7834"/>
      <c r="E495" s="7835"/>
      <c r="F495" s="7836"/>
      <c r="G495" s="7837"/>
      <c r="H495" s="7993"/>
      <c r="I495" s="7993"/>
      <c r="J495" s="7848"/>
      <c r="K495" s="7993"/>
      <c r="L495" s="7849">
        <v>1500</v>
      </c>
      <c r="M495" s="8062">
        <f>M493+L495</f>
        <v>711685</v>
      </c>
    </row>
    <row r="496" spans="1:14">
      <c r="B496" s="8063" t="s">
        <v>2734</v>
      </c>
      <c r="C496" s="8023"/>
      <c r="D496" s="8021" t="s">
        <v>2733</v>
      </c>
      <c r="E496" s="7824" t="s">
        <v>815</v>
      </c>
      <c r="F496" s="8023" t="s">
        <v>1720</v>
      </c>
      <c r="G496" s="7841" t="s">
        <v>1739</v>
      </c>
      <c r="H496" s="8025"/>
      <c r="I496" s="8027">
        <v>20320</v>
      </c>
      <c r="J496" s="8025"/>
      <c r="K496" s="8025"/>
      <c r="L496" s="8029"/>
      <c r="M496" s="9746">
        <f>M495-I496</f>
        <v>691365</v>
      </c>
    </row>
    <row r="497" spans="2:14">
      <c r="B497" s="8063" t="s">
        <v>2734</v>
      </c>
      <c r="C497" s="8024"/>
      <c r="D497" s="8022"/>
      <c r="E497" s="7829" t="s">
        <v>1721</v>
      </c>
      <c r="F497" s="8024" t="s">
        <v>1176</v>
      </c>
      <c r="G497" s="7844"/>
      <c r="H497" s="8026"/>
      <c r="I497" s="8028"/>
      <c r="J497" s="8026"/>
      <c r="K497" s="8026"/>
      <c r="L497" s="8030"/>
      <c r="M497" s="9747"/>
    </row>
    <row r="498" spans="2:14">
      <c r="B498" s="8063" t="s">
        <v>2734</v>
      </c>
      <c r="C498" s="7834"/>
      <c r="D498" s="7834"/>
      <c r="E498" s="7834"/>
      <c r="F498" s="7836"/>
      <c r="G498" s="7847"/>
      <c r="H498" s="7993"/>
      <c r="I498" s="7993"/>
      <c r="J498" s="7848"/>
      <c r="K498" s="7993"/>
      <c r="L498" s="7849">
        <v>2200</v>
      </c>
      <c r="M498" s="8062">
        <f>M496+L498</f>
        <v>693565</v>
      </c>
    </row>
    <row r="499" spans="2:14">
      <c r="B499" s="8063" t="s">
        <v>2734</v>
      </c>
      <c r="C499" s="8023"/>
      <c r="D499" s="8021"/>
      <c r="E499" s="7851" t="s">
        <v>1710</v>
      </c>
      <c r="F499" s="8023" t="s">
        <v>1720</v>
      </c>
      <c r="G499" s="8021" t="s">
        <v>1739</v>
      </c>
      <c r="H499" s="8025"/>
      <c r="I499" s="8027">
        <v>15140</v>
      </c>
      <c r="J499" s="8025"/>
      <c r="K499" s="8025"/>
      <c r="L499" s="8029"/>
      <c r="M499" s="9746">
        <f>M498-I499</f>
        <v>678425</v>
      </c>
    </row>
    <row r="500" spans="2:14">
      <c r="B500" s="8063" t="s">
        <v>2734</v>
      </c>
      <c r="C500" s="8024"/>
      <c r="D500" s="8022"/>
      <c r="E500" s="7829" t="s">
        <v>1821</v>
      </c>
      <c r="F500" s="8024" t="s">
        <v>1479</v>
      </c>
      <c r="G500" s="8022"/>
      <c r="H500" s="8026"/>
      <c r="I500" s="8028"/>
      <c r="J500" s="8026"/>
      <c r="K500" s="8026"/>
      <c r="L500" s="8030"/>
      <c r="M500" s="9747"/>
    </row>
    <row r="501" spans="2:14">
      <c r="B501" s="8063" t="s">
        <v>2734</v>
      </c>
      <c r="C501" s="7834"/>
      <c r="D501" s="7834"/>
      <c r="E501" s="7834"/>
      <c r="F501" s="7836"/>
      <c r="G501" s="8020"/>
      <c r="H501" s="7993"/>
      <c r="I501" s="7993"/>
      <c r="J501" s="7848"/>
      <c r="K501" s="7993"/>
      <c r="L501" s="7849">
        <v>1500</v>
      </c>
      <c r="M501" s="8062">
        <f>M499+L501</f>
        <v>679925</v>
      </c>
    </row>
    <row r="502" spans="2:14">
      <c r="B502" s="8063" t="s">
        <v>2734</v>
      </c>
      <c r="C502" s="8023"/>
      <c r="D502" s="8021"/>
      <c r="E502" s="7851" t="s">
        <v>1710</v>
      </c>
      <c r="F502" s="8023" t="s">
        <v>1720</v>
      </c>
      <c r="G502" s="8021" t="s">
        <v>1739</v>
      </c>
      <c r="H502" s="8025"/>
      <c r="I502" s="8027">
        <v>35390</v>
      </c>
      <c r="J502" s="8025"/>
      <c r="K502" s="8025"/>
      <c r="L502" s="8029"/>
      <c r="M502" s="9746">
        <f>M501-I502</f>
        <v>644535</v>
      </c>
    </row>
    <row r="503" spans="2:14">
      <c r="B503" s="8063" t="s">
        <v>2734</v>
      </c>
      <c r="C503" s="8024"/>
      <c r="D503" s="8022"/>
      <c r="E503" s="7829" t="s">
        <v>1822</v>
      </c>
      <c r="F503" s="8024" t="s">
        <v>1479</v>
      </c>
      <c r="G503" s="8022"/>
      <c r="H503" s="8026"/>
      <c r="I503" s="8028"/>
      <c r="J503" s="8026"/>
      <c r="K503" s="8026"/>
      <c r="L503" s="8030"/>
      <c r="M503" s="9747"/>
    </row>
    <row r="504" spans="2:14">
      <c r="B504" s="8063" t="s">
        <v>2734</v>
      </c>
      <c r="C504" s="7834"/>
      <c r="D504" s="7834"/>
      <c r="E504" s="7834"/>
      <c r="F504" s="7863"/>
      <c r="G504" s="8020"/>
      <c r="H504" s="7993"/>
      <c r="I504" s="7993"/>
      <c r="J504" s="7848"/>
      <c r="K504" s="7993"/>
      <c r="L504" s="7849">
        <v>1500</v>
      </c>
      <c r="M504" s="8062">
        <f>M502+L504</f>
        <v>646035</v>
      </c>
    </row>
    <row r="505" spans="2:14">
      <c r="B505" s="8063" t="s">
        <v>2734</v>
      </c>
      <c r="C505" s="8023"/>
      <c r="D505" s="8021"/>
      <c r="E505" s="7824" t="s">
        <v>815</v>
      </c>
      <c r="F505" s="8023" t="s">
        <v>1720</v>
      </c>
      <c r="G505" s="8021" t="s">
        <v>1739</v>
      </c>
      <c r="H505" s="8025"/>
      <c r="I505" s="8027">
        <v>225904</v>
      </c>
      <c r="J505" s="8025"/>
      <c r="K505" s="8025"/>
      <c r="L505" s="8029"/>
      <c r="M505" s="9746">
        <f>M504-I505</f>
        <v>420131</v>
      </c>
    </row>
    <row r="506" spans="2:14">
      <c r="B506" s="8063" t="s">
        <v>2734</v>
      </c>
      <c r="C506" s="8024"/>
      <c r="D506" s="8022"/>
      <c r="E506" s="7829" t="s">
        <v>1719</v>
      </c>
      <c r="F506" s="8024" t="s">
        <v>1176</v>
      </c>
      <c r="G506" s="8022"/>
      <c r="H506" s="8026"/>
      <c r="I506" s="8028"/>
      <c r="J506" s="8026"/>
      <c r="K506" s="8026"/>
      <c r="L506" s="8030"/>
      <c r="M506" s="9747"/>
    </row>
    <row r="507" spans="2:14">
      <c r="B507" s="8063" t="s">
        <v>2734</v>
      </c>
      <c r="C507" s="7834"/>
      <c r="D507" s="7834"/>
      <c r="E507" s="7834"/>
      <c r="F507" s="7863"/>
      <c r="G507" s="8020"/>
      <c r="H507" s="7993"/>
      <c r="I507" s="7993"/>
      <c r="J507" s="7848"/>
      <c r="K507" s="7993"/>
      <c r="L507" s="7849">
        <v>2200</v>
      </c>
      <c r="M507" s="8062">
        <f>M505+L507</f>
        <v>422331</v>
      </c>
    </row>
    <row r="508" spans="2:14">
      <c r="B508" s="8116" t="s">
        <v>2734</v>
      </c>
      <c r="C508" s="8023"/>
      <c r="D508" s="8021" t="s">
        <v>2735</v>
      </c>
      <c r="E508" s="7824" t="s">
        <v>591</v>
      </c>
      <c r="F508" s="8042"/>
      <c r="G508" s="7935"/>
      <c r="H508" s="9742">
        <v>25000000</v>
      </c>
      <c r="I508" s="9789"/>
      <c r="J508" s="9742"/>
      <c r="K508" s="9742"/>
      <c r="L508" s="7843"/>
      <c r="M508" s="9746">
        <f>M507+H508</f>
        <v>25422331</v>
      </c>
    </row>
    <row r="509" spans="2:14">
      <c r="B509" s="8116" t="s">
        <v>2734</v>
      </c>
      <c r="C509" s="8024"/>
      <c r="D509" s="8022"/>
      <c r="E509" s="7829"/>
      <c r="F509" s="8043"/>
      <c r="G509" s="7917"/>
      <c r="H509" s="9743"/>
      <c r="I509" s="9790"/>
      <c r="J509" s="9743"/>
      <c r="K509" s="9743"/>
      <c r="L509" s="7846"/>
      <c r="M509" s="9747"/>
    </row>
    <row r="510" spans="2:14">
      <c r="B510" s="8116" t="s">
        <v>2734</v>
      </c>
      <c r="C510" s="7834"/>
      <c r="D510" s="7834"/>
      <c r="E510" s="7835"/>
      <c r="F510" s="7836"/>
      <c r="G510" s="7837"/>
      <c r="H510" s="7848"/>
      <c r="I510" s="7849"/>
      <c r="J510" s="7850"/>
      <c r="K510" s="7848"/>
      <c r="L510" s="7849"/>
      <c r="M510" s="8062"/>
    </row>
    <row r="511" spans="2:14">
      <c r="B511" s="8116" t="s">
        <v>2734</v>
      </c>
      <c r="C511" s="8023"/>
      <c r="D511" s="8021"/>
      <c r="E511" s="7824" t="s">
        <v>1109</v>
      </c>
      <c r="F511" s="8042" t="s">
        <v>1049</v>
      </c>
      <c r="G511" s="8040" t="s">
        <v>126</v>
      </c>
      <c r="H511" s="8044"/>
      <c r="I511" s="8217">
        <v>502500</v>
      </c>
      <c r="J511" s="8044"/>
      <c r="K511" s="8044"/>
      <c r="L511" s="8048"/>
      <c r="M511" s="9746">
        <f>M522-I511</f>
        <v>24834939</v>
      </c>
      <c r="N511" s="8216"/>
    </row>
    <row r="512" spans="2:14">
      <c r="B512" s="8116" t="s">
        <v>2734</v>
      </c>
      <c r="C512" s="8024"/>
      <c r="D512" s="8022"/>
      <c r="E512" s="7829" t="s">
        <v>1048</v>
      </c>
      <c r="F512" s="8043" t="s">
        <v>956</v>
      </c>
      <c r="G512" s="8041"/>
      <c r="H512" s="8045"/>
      <c r="I512" s="8045"/>
      <c r="J512" s="8045"/>
      <c r="K512" s="8045"/>
      <c r="L512" s="8049"/>
      <c r="M512" s="9747"/>
      <c r="N512" s="8216"/>
    </row>
    <row r="513" spans="1:14">
      <c r="B513" s="8116" t="s">
        <v>2734</v>
      </c>
      <c r="C513" s="7834"/>
      <c r="D513" s="7834"/>
      <c r="E513" s="7835"/>
      <c r="F513" s="7836"/>
      <c r="G513" s="8020"/>
      <c r="H513" s="7839"/>
      <c r="I513" s="7993"/>
      <c r="J513" s="7848"/>
      <c r="K513" s="7993"/>
      <c r="L513" s="7849">
        <v>2200</v>
      </c>
      <c r="M513" s="8062">
        <f>M511+L513</f>
        <v>24837139</v>
      </c>
      <c r="N513" s="8216"/>
    </row>
    <row r="514" spans="1:14">
      <c r="A514" s="7813" t="s">
        <v>2734</v>
      </c>
      <c r="B514" s="8116" t="s">
        <v>2734</v>
      </c>
      <c r="C514" s="8023"/>
      <c r="D514" s="8021"/>
      <c r="E514" s="7925" t="s">
        <v>869</v>
      </c>
      <c r="F514" s="7943" t="s">
        <v>2461</v>
      </c>
      <c r="G514" s="7935" t="s">
        <v>2491</v>
      </c>
      <c r="H514" s="8025"/>
      <c r="I514" s="8217">
        <v>51562</v>
      </c>
      <c r="J514" s="8025"/>
      <c r="K514" s="8025"/>
      <c r="L514" s="8029"/>
      <c r="M514" s="9746">
        <f>M508-I514</f>
        <v>25370769</v>
      </c>
      <c r="N514" s="8216"/>
    </row>
    <row r="515" spans="1:14">
      <c r="A515" s="7813" t="s">
        <v>2734</v>
      </c>
      <c r="B515" s="8116" t="s">
        <v>2734</v>
      </c>
      <c r="C515" s="8024"/>
      <c r="D515" s="8022"/>
      <c r="E515" s="7923" t="s">
        <v>2625</v>
      </c>
      <c r="F515" s="7944" t="s">
        <v>1819</v>
      </c>
      <c r="G515" s="7917"/>
      <c r="H515" s="8026"/>
      <c r="I515" s="8028"/>
      <c r="J515" s="8026"/>
      <c r="K515" s="8026"/>
      <c r="L515" s="8030"/>
      <c r="M515" s="9747"/>
      <c r="N515" s="8216"/>
    </row>
    <row r="516" spans="1:14">
      <c r="A516" s="7813" t="s">
        <v>2734</v>
      </c>
      <c r="B516" s="8116" t="s">
        <v>2734</v>
      </c>
      <c r="C516" s="7834"/>
      <c r="D516" s="7834"/>
      <c r="E516" s="7835"/>
      <c r="F516" s="7836"/>
      <c r="G516" s="7837"/>
      <c r="H516" s="7993"/>
      <c r="I516" s="7993"/>
      <c r="J516" s="7848"/>
      <c r="K516" s="7993"/>
      <c r="L516" s="7849">
        <v>1650</v>
      </c>
      <c r="M516" s="8062">
        <f>M514+L516</f>
        <v>25372419</v>
      </c>
      <c r="N516" s="8216"/>
    </row>
    <row r="517" spans="1:14">
      <c r="B517" s="8116" t="s">
        <v>2734</v>
      </c>
      <c r="C517" s="8023"/>
      <c r="D517" s="8021"/>
      <c r="E517" s="7925" t="s">
        <v>781</v>
      </c>
      <c r="F517" s="56" t="s">
        <v>2461</v>
      </c>
      <c r="G517" s="7903" t="s">
        <v>2491</v>
      </c>
      <c r="H517" s="8025"/>
      <c r="I517" s="8217">
        <v>27840</v>
      </c>
      <c r="J517" s="8025"/>
      <c r="K517" s="8025"/>
      <c r="L517" s="8029"/>
      <c r="M517" s="9746">
        <f>M516-I517</f>
        <v>25344579</v>
      </c>
      <c r="N517" s="8216"/>
    </row>
    <row r="518" spans="1:14">
      <c r="B518" s="8116" t="s">
        <v>2734</v>
      </c>
      <c r="C518" s="8024"/>
      <c r="D518" s="8022"/>
      <c r="E518" s="193" t="s">
        <v>2459</v>
      </c>
      <c r="F518" s="8043" t="s">
        <v>1819</v>
      </c>
      <c r="G518" s="8041"/>
      <c r="H518" s="8026"/>
      <c r="I518" s="8028"/>
      <c r="J518" s="8026"/>
      <c r="K518" s="8026"/>
      <c r="L518" s="8030"/>
      <c r="M518" s="9747"/>
      <c r="N518" s="8216"/>
    </row>
    <row r="519" spans="1:14">
      <c r="B519" s="8116" t="s">
        <v>2734</v>
      </c>
      <c r="C519" s="7834"/>
      <c r="D519" s="7834"/>
      <c r="E519" s="7835"/>
      <c r="F519" s="7836"/>
      <c r="G519" s="7837"/>
      <c r="H519" s="7993"/>
      <c r="I519" s="7993"/>
      <c r="J519" s="7848"/>
      <c r="K519" s="7993"/>
      <c r="L519" s="7849">
        <v>1500</v>
      </c>
      <c r="M519" s="8062">
        <f>M517+L519</f>
        <v>25346079</v>
      </c>
      <c r="N519" s="8216"/>
    </row>
    <row r="520" spans="1:14">
      <c r="B520" s="8116" t="s">
        <v>2734</v>
      </c>
      <c r="C520" s="8023"/>
      <c r="D520" s="8021"/>
      <c r="E520" s="7925" t="s">
        <v>781</v>
      </c>
      <c r="F520" s="56" t="s">
        <v>2461</v>
      </c>
      <c r="G520" s="7903" t="s">
        <v>2491</v>
      </c>
      <c r="H520" s="8025"/>
      <c r="I520" s="8217">
        <v>10140</v>
      </c>
      <c r="J520" s="8025"/>
      <c r="K520" s="8025"/>
      <c r="L520" s="8029"/>
      <c r="M520" s="9746">
        <f>M519-I520</f>
        <v>25335939</v>
      </c>
      <c r="N520" s="8216"/>
    </row>
    <row r="521" spans="1:14">
      <c r="B521" s="8116" t="s">
        <v>2734</v>
      </c>
      <c r="C521" s="8024"/>
      <c r="D521" s="8022"/>
      <c r="E521" s="193" t="s">
        <v>2460</v>
      </c>
      <c r="F521" s="8043" t="s">
        <v>1819</v>
      </c>
      <c r="G521" s="8041"/>
      <c r="H521" s="8026"/>
      <c r="I521" s="8028"/>
      <c r="J521" s="8026"/>
      <c r="K521" s="8026"/>
      <c r="L521" s="8030"/>
      <c r="M521" s="9747"/>
      <c r="N521" s="8216"/>
    </row>
    <row r="522" spans="1:14">
      <c r="B522" s="8116" t="s">
        <v>2734</v>
      </c>
      <c r="C522" s="7834"/>
      <c r="D522" s="7834"/>
      <c r="E522" s="7834"/>
      <c r="F522" s="7863"/>
      <c r="G522" s="8020"/>
      <c r="H522" s="7993"/>
      <c r="I522" s="7993"/>
      <c r="J522" s="7848"/>
      <c r="K522" s="7993"/>
      <c r="L522" s="7849">
        <v>1500</v>
      </c>
      <c r="M522" s="8062">
        <f>M520+L522</f>
        <v>25337439</v>
      </c>
      <c r="N522" s="8216"/>
    </row>
    <row r="523" spans="1:14">
      <c r="C523" s="8023"/>
      <c r="D523" s="8021"/>
      <c r="E523" s="7866" t="s">
        <v>781</v>
      </c>
      <c r="F523" s="8042" t="s">
        <v>113</v>
      </c>
      <c r="G523" s="8040" t="s">
        <v>114</v>
      </c>
      <c r="H523" s="8025"/>
      <c r="I523" s="8027"/>
      <c r="J523" s="8025"/>
      <c r="K523" s="8217">
        <v>92640</v>
      </c>
      <c r="L523" s="8029"/>
      <c r="M523" s="9746">
        <f>M513-K523</f>
        <v>24744499</v>
      </c>
      <c r="N523" s="8216"/>
    </row>
    <row r="524" spans="1:14">
      <c r="C524" s="8024"/>
      <c r="D524" s="8022"/>
      <c r="E524" s="7868" t="s">
        <v>1420</v>
      </c>
      <c r="F524" s="8043" t="s">
        <v>46</v>
      </c>
      <c r="G524" s="8041"/>
      <c r="H524" s="8026"/>
      <c r="I524" s="8028"/>
      <c r="J524" s="8026"/>
      <c r="K524" s="8026"/>
      <c r="L524" s="8030"/>
      <c r="M524" s="9747"/>
      <c r="N524" s="8216"/>
    </row>
    <row r="525" spans="1:14">
      <c r="C525" s="7834"/>
      <c r="D525" s="7834"/>
      <c r="E525" s="8065"/>
      <c r="F525" s="7859"/>
      <c r="G525" s="7847"/>
      <c r="H525" s="7993"/>
      <c r="I525" s="7993"/>
      <c r="J525" s="7848"/>
      <c r="K525" s="7993"/>
      <c r="L525" s="7849">
        <v>1500</v>
      </c>
      <c r="M525" s="8062">
        <f>M523+L525</f>
        <v>24745999</v>
      </c>
      <c r="N525" s="8216"/>
    </row>
    <row r="526" spans="1:14">
      <c r="C526" s="8023"/>
      <c r="D526" s="8021"/>
      <c r="E526" s="7866" t="s">
        <v>2744</v>
      </c>
      <c r="F526" s="8042" t="s">
        <v>1456</v>
      </c>
      <c r="G526" s="8066" t="s">
        <v>1485</v>
      </c>
      <c r="H526" s="8025"/>
      <c r="I526" s="8027"/>
      <c r="J526" s="8025"/>
      <c r="K526" s="8217">
        <v>92800</v>
      </c>
      <c r="L526" s="8029"/>
      <c r="M526" s="9746">
        <f>M525-K526</f>
        <v>24653199</v>
      </c>
      <c r="N526" s="8216"/>
    </row>
    <row r="527" spans="1:14">
      <c r="C527" s="8024"/>
      <c r="D527" s="8022"/>
      <c r="E527" s="7868" t="s">
        <v>2736</v>
      </c>
      <c r="F527" s="8043" t="s">
        <v>956</v>
      </c>
      <c r="G527" s="8067"/>
      <c r="H527" s="8026"/>
      <c r="I527" s="8028"/>
      <c r="J527" s="8026"/>
      <c r="K527" s="8026"/>
      <c r="L527" s="8030"/>
      <c r="M527" s="9747"/>
      <c r="N527" s="8216"/>
    </row>
    <row r="528" spans="1:14">
      <c r="C528" s="7834"/>
      <c r="D528" s="7834"/>
      <c r="E528" s="7834"/>
      <c r="F528" s="7863"/>
      <c r="G528" s="8020"/>
      <c r="H528" s="7993"/>
      <c r="I528" s="7993"/>
      <c r="J528" s="7848"/>
      <c r="K528" s="7993"/>
      <c r="L528" s="7849">
        <v>750</v>
      </c>
      <c r="M528" s="8062">
        <f>M526+L528</f>
        <v>24653949</v>
      </c>
      <c r="N528" s="8216"/>
    </row>
    <row r="529" spans="3:14" s="7813" customFormat="1">
      <c r="C529" s="8023"/>
      <c r="D529" s="8021"/>
      <c r="E529" s="7866" t="s">
        <v>2745</v>
      </c>
      <c r="F529" s="8042" t="s">
        <v>1456</v>
      </c>
      <c r="G529" s="8066" t="s">
        <v>1485</v>
      </c>
      <c r="H529" s="8025"/>
      <c r="I529" s="8027"/>
      <c r="J529" s="8025"/>
      <c r="K529" s="8217">
        <v>141300</v>
      </c>
      <c r="L529" s="8029"/>
      <c r="M529" s="9746">
        <f>M528-K529</f>
        <v>24512649</v>
      </c>
      <c r="N529" s="8216"/>
    </row>
    <row r="530" spans="3:14" s="7813" customFormat="1">
      <c r="C530" s="8024"/>
      <c r="D530" s="8022"/>
      <c r="E530" s="7868" t="s">
        <v>2736</v>
      </c>
      <c r="F530" s="8043" t="s">
        <v>956</v>
      </c>
      <c r="G530" s="8067"/>
      <c r="H530" s="8026"/>
      <c r="I530" s="8028"/>
      <c r="J530" s="8026"/>
      <c r="K530" s="8026"/>
      <c r="L530" s="8030"/>
      <c r="M530" s="9747"/>
      <c r="N530" s="8216"/>
    </row>
    <row r="531" spans="3:14" s="7813" customFormat="1">
      <c r="C531" s="7834"/>
      <c r="D531" s="7834"/>
      <c r="E531" s="7834"/>
      <c r="F531" s="7863"/>
      <c r="G531" s="8020"/>
      <c r="H531" s="7993"/>
      <c r="I531" s="7993"/>
      <c r="J531" s="7848"/>
      <c r="K531" s="7993"/>
      <c r="L531" s="7849">
        <v>750</v>
      </c>
      <c r="M531" s="8062">
        <f>M529+L531</f>
        <v>24513399</v>
      </c>
      <c r="N531" s="8216"/>
    </row>
    <row r="532" spans="3:14" s="7813" customFormat="1">
      <c r="C532" s="8023"/>
      <c r="D532" s="8021"/>
      <c r="E532" s="7866" t="s">
        <v>2746</v>
      </c>
      <c r="F532" s="8042" t="s">
        <v>1456</v>
      </c>
      <c r="G532" s="8066" t="s">
        <v>1485</v>
      </c>
      <c r="H532" s="8025"/>
      <c r="I532" s="8027"/>
      <c r="J532" s="8025"/>
      <c r="K532" s="8217">
        <v>141300</v>
      </c>
      <c r="L532" s="8029"/>
      <c r="M532" s="9746">
        <f>M531-K532</f>
        <v>24372099</v>
      </c>
      <c r="N532" s="8216"/>
    </row>
    <row r="533" spans="3:14" s="7813" customFormat="1">
      <c r="C533" s="8024"/>
      <c r="D533" s="8022"/>
      <c r="E533" s="7868" t="s">
        <v>2736</v>
      </c>
      <c r="F533" s="8043" t="s">
        <v>956</v>
      </c>
      <c r="G533" s="8067"/>
      <c r="H533" s="8026"/>
      <c r="I533" s="8028"/>
      <c r="J533" s="8026"/>
      <c r="K533" s="8026"/>
      <c r="L533" s="8030"/>
      <c r="M533" s="9747"/>
      <c r="N533" s="8216"/>
    </row>
    <row r="534" spans="3:14" s="7813" customFormat="1">
      <c r="C534" s="7834"/>
      <c r="D534" s="7834"/>
      <c r="E534" s="7834"/>
      <c r="F534" s="7863"/>
      <c r="G534" s="8020"/>
      <c r="H534" s="7993"/>
      <c r="I534" s="7993"/>
      <c r="J534" s="7848"/>
      <c r="K534" s="7993"/>
      <c r="L534" s="7849">
        <v>750</v>
      </c>
      <c r="M534" s="8062">
        <f>M532+L534</f>
        <v>24372849</v>
      </c>
      <c r="N534" s="8216"/>
    </row>
    <row r="535" spans="3:14" s="7813" customFormat="1">
      <c r="C535" s="8023"/>
      <c r="D535" s="8021"/>
      <c r="E535" s="7866" t="s">
        <v>2747</v>
      </c>
      <c r="F535" s="8042" t="s">
        <v>1456</v>
      </c>
      <c r="G535" s="8066" t="s">
        <v>1485</v>
      </c>
      <c r="H535" s="8025"/>
      <c r="I535" s="8027"/>
      <c r="J535" s="8025"/>
      <c r="K535" s="8217">
        <v>133800</v>
      </c>
      <c r="L535" s="8029"/>
      <c r="M535" s="9746">
        <f>M534-K535</f>
        <v>24239049</v>
      </c>
      <c r="N535" s="8216"/>
    </row>
    <row r="536" spans="3:14" s="7813" customFormat="1">
      <c r="C536" s="8024"/>
      <c r="D536" s="8022"/>
      <c r="E536" s="7868" t="s">
        <v>2736</v>
      </c>
      <c r="F536" s="8043" t="s">
        <v>956</v>
      </c>
      <c r="G536" s="8067"/>
      <c r="H536" s="8026"/>
      <c r="I536" s="8028"/>
      <c r="J536" s="8026"/>
      <c r="K536" s="8026"/>
      <c r="L536" s="8030"/>
      <c r="M536" s="9747"/>
      <c r="N536" s="8216"/>
    </row>
    <row r="537" spans="3:14" s="7813" customFormat="1">
      <c r="C537" s="7834"/>
      <c r="D537" s="7834"/>
      <c r="E537" s="7834"/>
      <c r="F537" s="7863"/>
      <c r="G537" s="8020"/>
      <c r="H537" s="7993"/>
      <c r="I537" s="7993"/>
      <c r="J537" s="7848"/>
      <c r="K537" s="7993"/>
      <c r="L537" s="7849">
        <v>750</v>
      </c>
      <c r="M537" s="8062">
        <f>M535+L537</f>
        <v>24239799</v>
      </c>
      <c r="N537" s="8216"/>
    </row>
    <row r="538" spans="3:14" s="7813" customFormat="1">
      <c r="C538" s="8042"/>
      <c r="D538" s="8040"/>
      <c r="E538" s="7824" t="s">
        <v>796</v>
      </c>
      <c r="F538" s="8042" t="s">
        <v>955</v>
      </c>
      <c r="G538" s="8040" t="s">
        <v>1232</v>
      </c>
      <c r="H538" s="8044"/>
      <c r="I538" s="8046"/>
      <c r="J538" s="8044"/>
      <c r="K538" s="8217">
        <v>41300</v>
      </c>
      <c r="L538" s="8048"/>
      <c r="M538" s="9746">
        <f>M537-K538</f>
        <v>24198499</v>
      </c>
      <c r="N538" s="8216"/>
    </row>
    <row r="539" spans="3:14" s="7813" customFormat="1">
      <c r="C539" s="8043"/>
      <c r="D539" s="8041"/>
      <c r="E539" s="193" t="s">
        <v>1187</v>
      </c>
      <c r="F539" s="8043" t="s">
        <v>956</v>
      </c>
      <c r="G539" s="8041"/>
      <c r="H539" s="8045"/>
      <c r="I539" s="8047"/>
      <c r="J539" s="8045"/>
      <c r="K539" s="8045"/>
      <c r="L539" s="8049"/>
      <c r="M539" s="9747"/>
      <c r="N539" s="8216"/>
    </row>
    <row r="540" spans="3:14" s="7813" customFormat="1">
      <c r="C540" s="7834"/>
      <c r="D540" s="7834"/>
      <c r="E540" s="7835"/>
      <c r="F540" s="7836"/>
      <c r="G540" s="7837"/>
      <c r="H540" s="7993"/>
      <c r="I540" s="7993"/>
      <c r="J540" s="7848"/>
      <c r="K540" s="7993"/>
      <c r="L540" s="7849">
        <v>750</v>
      </c>
      <c r="M540" s="8062">
        <f>M538+L540</f>
        <v>24199249</v>
      </c>
      <c r="N540" s="8216"/>
    </row>
    <row r="541" spans="3:14" s="7813" customFormat="1">
      <c r="C541" s="8042"/>
      <c r="D541" s="8040"/>
      <c r="E541" s="7824" t="s">
        <v>796</v>
      </c>
      <c r="F541" s="8042" t="s">
        <v>955</v>
      </c>
      <c r="G541" s="8040" t="s">
        <v>1232</v>
      </c>
      <c r="H541" s="8044"/>
      <c r="I541" s="8046"/>
      <c r="J541" s="8044"/>
      <c r="K541" s="8217">
        <v>46800</v>
      </c>
      <c r="L541" s="8048"/>
      <c r="M541" s="9746">
        <f>M540-K541</f>
        <v>24152449</v>
      </c>
      <c r="N541" s="8216"/>
    </row>
    <row r="542" spans="3:14" s="7813" customFormat="1">
      <c r="C542" s="8043"/>
      <c r="D542" s="8041"/>
      <c r="E542" s="193" t="s">
        <v>2260</v>
      </c>
      <c r="F542" s="8043" t="s">
        <v>956</v>
      </c>
      <c r="G542" s="8041"/>
      <c r="H542" s="8045"/>
      <c r="I542" s="8047"/>
      <c r="J542" s="8045"/>
      <c r="K542" s="8045"/>
      <c r="L542" s="8049"/>
      <c r="M542" s="9747"/>
      <c r="N542" s="8216"/>
    </row>
    <row r="543" spans="3:14" s="7813" customFormat="1">
      <c r="C543" s="7834"/>
      <c r="D543" s="7834"/>
      <c r="E543" s="7834"/>
      <c r="F543" s="7863"/>
      <c r="G543" s="8020"/>
      <c r="H543" s="7993"/>
      <c r="I543" s="7993"/>
      <c r="J543" s="7848"/>
      <c r="K543" s="7993"/>
      <c r="L543" s="7849">
        <v>750</v>
      </c>
      <c r="M543" s="8062">
        <f>M541+L543</f>
        <v>24153199</v>
      </c>
      <c r="N543" s="8216"/>
    </row>
    <row r="544" spans="3:14" s="7813" customFormat="1">
      <c r="C544" s="8042"/>
      <c r="D544" s="8040"/>
      <c r="E544" s="7824" t="s">
        <v>781</v>
      </c>
      <c r="F544" s="7883" t="s">
        <v>2445</v>
      </c>
      <c r="G544" s="8040"/>
      <c r="H544" s="8044"/>
      <c r="I544" s="8046"/>
      <c r="J544" s="8044"/>
      <c r="K544" s="8217">
        <v>30140</v>
      </c>
      <c r="L544" s="8048"/>
      <c r="M544" s="9746">
        <f>M543-K544</f>
        <v>24123059</v>
      </c>
      <c r="N544" s="8216"/>
    </row>
    <row r="545" spans="2:14">
      <c r="C545" s="8043"/>
      <c r="D545" s="8041"/>
      <c r="E545" s="7829" t="s">
        <v>2443</v>
      </c>
      <c r="F545" s="7884"/>
      <c r="G545" s="8041"/>
      <c r="H545" s="8045"/>
      <c r="I545" s="8047"/>
      <c r="J545" s="8045"/>
      <c r="K545" s="8045"/>
      <c r="L545" s="8049"/>
      <c r="M545" s="9747"/>
      <c r="N545" s="8216"/>
    </row>
    <row r="546" spans="2:14">
      <c r="C546" s="7834"/>
      <c r="D546" s="7834"/>
      <c r="E546" s="7835"/>
      <c r="F546" s="7836"/>
      <c r="G546" s="8020"/>
      <c r="H546" s="7993"/>
      <c r="I546" s="7993"/>
      <c r="J546" s="7848"/>
      <c r="K546" s="7993"/>
      <c r="L546" s="7849">
        <v>1500</v>
      </c>
      <c r="M546" s="8062">
        <f>M544+L546</f>
        <v>24124559</v>
      </c>
      <c r="N546" s="8216"/>
    </row>
    <row r="547" spans="2:14">
      <c r="C547" s="8042"/>
      <c r="D547" s="8040"/>
      <c r="E547" s="7824" t="s">
        <v>781</v>
      </c>
      <c r="F547" s="7883" t="s">
        <v>2445</v>
      </c>
      <c r="G547" s="8040"/>
      <c r="H547" s="8044"/>
      <c r="I547" s="8046"/>
      <c r="J547" s="8044"/>
      <c r="K547" s="8217">
        <v>24140</v>
      </c>
      <c r="L547" s="8048"/>
      <c r="M547" s="9746">
        <f>M546-K547</f>
        <v>24100419</v>
      </c>
      <c r="N547" s="8216"/>
    </row>
    <row r="548" spans="2:14">
      <c r="C548" s="8043"/>
      <c r="D548" s="8041"/>
      <c r="E548" s="7829" t="s">
        <v>2444</v>
      </c>
      <c r="F548" s="7884"/>
      <c r="G548" s="8041"/>
      <c r="H548" s="8045"/>
      <c r="I548" s="8047"/>
      <c r="J548" s="8045"/>
      <c r="K548" s="8045"/>
      <c r="L548" s="8049"/>
      <c r="M548" s="9747"/>
      <c r="N548" s="8216"/>
    </row>
    <row r="549" spans="2:14">
      <c r="C549" s="7834"/>
      <c r="D549" s="7834"/>
      <c r="E549" s="7835"/>
      <c r="F549" s="7836"/>
      <c r="G549" s="8020"/>
      <c r="H549" s="7993"/>
      <c r="I549" s="7993"/>
      <c r="J549" s="7848"/>
      <c r="K549" s="7993"/>
      <c r="L549" s="7849">
        <v>1500</v>
      </c>
      <c r="M549" s="8062">
        <f>M547+L549</f>
        <v>24101919</v>
      </c>
      <c r="N549" s="8216"/>
    </row>
    <row r="550" spans="2:14">
      <c r="B550" s="8116" t="s">
        <v>2734</v>
      </c>
      <c r="C550" s="8042"/>
      <c r="D550" s="8040"/>
      <c r="E550" s="8035" t="s">
        <v>781</v>
      </c>
      <c r="F550" s="8032" t="s">
        <v>1363</v>
      </c>
      <c r="G550" s="8040"/>
      <c r="H550" s="8044"/>
      <c r="I550" s="8046"/>
      <c r="J550" s="8218">
        <v>456140</v>
      </c>
      <c r="K550" s="8044"/>
      <c r="L550" s="8048"/>
      <c r="M550" s="9746">
        <f>M549-J550</f>
        <v>23645779</v>
      </c>
      <c r="N550" s="8215"/>
    </row>
    <row r="551" spans="2:14">
      <c r="B551" s="8116" t="s">
        <v>2734</v>
      </c>
      <c r="C551" s="8043"/>
      <c r="D551" s="8041"/>
      <c r="E551" s="8037" t="s">
        <v>1362</v>
      </c>
      <c r="F551" s="8034"/>
      <c r="G551" s="8041"/>
      <c r="H551" s="8045"/>
      <c r="I551" s="8047"/>
      <c r="J551" s="8045"/>
      <c r="K551" s="8045"/>
      <c r="L551" s="8049"/>
      <c r="M551" s="9747"/>
      <c r="N551" s="8215"/>
    </row>
    <row r="552" spans="2:14">
      <c r="B552" s="8116" t="s">
        <v>2734</v>
      </c>
      <c r="C552" s="7834"/>
      <c r="D552" s="7834"/>
      <c r="E552" s="7835"/>
      <c r="F552" s="7836"/>
      <c r="G552" s="8020"/>
      <c r="H552" s="7993"/>
      <c r="I552" s="7993"/>
      <c r="J552" s="7848"/>
      <c r="K552" s="7993"/>
      <c r="L552" s="7849">
        <v>1500</v>
      </c>
      <c r="M552" s="8062">
        <f>M550+L552</f>
        <v>23647279</v>
      </c>
      <c r="N552" s="8215"/>
    </row>
    <row r="553" spans="2:14">
      <c r="B553" s="8116" t="s">
        <v>2734</v>
      </c>
      <c r="C553" s="8042"/>
      <c r="D553" s="8040"/>
      <c r="E553" s="8035" t="s">
        <v>781</v>
      </c>
      <c r="F553" s="8032" t="s">
        <v>1184</v>
      </c>
      <c r="G553" s="8040"/>
      <c r="H553" s="8044"/>
      <c r="I553" s="8046"/>
      <c r="J553" s="8218">
        <v>323140</v>
      </c>
      <c r="K553" s="8044"/>
      <c r="L553" s="8048"/>
      <c r="M553" s="9746">
        <f>M552-J553</f>
        <v>23324139</v>
      </c>
      <c r="N553" s="8215"/>
    </row>
    <row r="554" spans="2:14">
      <c r="B554" s="8116" t="s">
        <v>2734</v>
      </c>
      <c r="C554" s="8043"/>
      <c r="D554" s="8041"/>
      <c r="E554" s="8037" t="s">
        <v>1182</v>
      </c>
      <c r="F554" s="8034"/>
      <c r="G554" s="8041"/>
      <c r="H554" s="8045"/>
      <c r="I554" s="8047"/>
      <c r="J554" s="8045"/>
      <c r="K554" s="8045"/>
      <c r="L554" s="8049"/>
      <c r="M554" s="9747"/>
      <c r="N554" s="8215"/>
    </row>
    <row r="555" spans="2:14">
      <c r="B555" s="8116" t="s">
        <v>2734</v>
      </c>
      <c r="C555" s="7834"/>
      <c r="D555" s="7834"/>
      <c r="E555" s="7834"/>
      <c r="F555" s="7863"/>
      <c r="G555" s="8020"/>
      <c r="H555" s="7993"/>
      <c r="I555" s="7993"/>
      <c r="J555" s="7848"/>
      <c r="K555" s="7993"/>
      <c r="L555" s="7849">
        <v>1500</v>
      </c>
      <c r="M555" s="8062">
        <f>M553+L555</f>
        <v>23325639</v>
      </c>
      <c r="N555" s="8215"/>
    </row>
    <row r="556" spans="2:14">
      <c r="C556" s="8042"/>
      <c r="D556" s="8040"/>
      <c r="E556" s="7866" t="s">
        <v>812</v>
      </c>
      <c r="F556" s="192" t="s">
        <v>1335</v>
      </c>
      <c r="G556" s="8040"/>
      <c r="H556" s="8044"/>
      <c r="I556" s="8046"/>
      <c r="J556" s="8044"/>
      <c r="K556" s="8054">
        <v>491991</v>
      </c>
      <c r="L556" s="8048"/>
      <c r="M556" s="9746">
        <f>M555-K556</f>
        <v>22833648</v>
      </c>
      <c r="N556" s="8215"/>
    </row>
    <row r="557" spans="2:14">
      <c r="C557" s="8043"/>
      <c r="D557" s="8041"/>
      <c r="E557" s="7959" t="s">
        <v>813</v>
      </c>
      <c r="F557" s="194" t="s">
        <v>814</v>
      </c>
      <c r="G557" s="8041"/>
      <c r="H557" s="8045"/>
      <c r="I557" s="8047"/>
      <c r="J557" s="8045"/>
      <c r="K557" s="8055"/>
      <c r="L557" s="8049"/>
      <c r="M557" s="9747"/>
      <c r="N557" s="8215"/>
    </row>
    <row r="558" spans="2:14">
      <c r="C558" s="7834"/>
      <c r="D558" s="7834"/>
      <c r="E558" s="7835"/>
      <c r="F558" s="7836"/>
      <c r="G558" s="8020"/>
      <c r="H558" s="7993"/>
      <c r="I558" s="7993"/>
      <c r="J558" s="7848"/>
      <c r="K558" s="7993"/>
      <c r="L558" s="7849">
        <v>2200</v>
      </c>
      <c r="M558" s="8062">
        <f>M556+L558</f>
        <v>22835848</v>
      </c>
      <c r="N558" s="8215"/>
    </row>
    <row r="559" spans="2:14">
      <c r="B559" s="8116" t="s">
        <v>2734</v>
      </c>
      <c r="C559" s="8052"/>
      <c r="D559" s="8050" t="s">
        <v>2737</v>
      </c>
      <c r="E559" s="7851" t="s">
        <v>796</v>
      </c>
      <c r="F559" s="8052" t="s">
        <v>614</v>
      </c>
      <c r="G559" s="8050" t="s">
        <v>414</v>
      </c>
      <c r="H559" s="8054"/>
      <c r="I559" s="8056">
        <v>42300</v>
      </c>
      <c r="J559" s="8054"/>
      <c r="K559" s="8054"/>
      <c r="L559" s="8058"/>
      <c r="M559" s="9746">
        <f>M558-I559</f>
        <v>22793548</v>
      </c>
    </row>
    <row r="560" spans="2:14">
      <c r="B560" s="8116" t="s">
        <v>2734</v>
      </c>
      <c r="C560" s="8053"/>
      <c r="D560" s="8051"/>
      <c r="E560" s="7829" t="s">
        <v>2618</v>
      </c>
      <c r="F560" s="8053" t="s">
        <v>698</v>
      </c>
      <c r="G560" s="8051"/>
      <c r="H560" s="8055"/>
      <c r="I560" s="8057"/>
      <c r="J560" s="8055"/>
      <c r="K560" s="8055"/>
      <c r="L560" s="8059"/>
      <c r="M560" s="9747"/>
    </row>
    <row r="561" spans="2:13">
      <c r="B561" s="8116" t="s">
        <v>2734</v>
      </c>
      <c r="C561" s="7834"/>
      <c r="D561" s="7834"/>
      <c r="E561" s="7835"/>
      <c r="F561" s="7836"/>
      <c r="G561" s="8020"/>
      <c r="H561" s="7993"/>
      <c r="I561" s="7993"/>
      <c r="J561" s="7848"/>
      <c r="K561" s="7993"/>
      <c r="L561" s="7849">
        <v>750</v>
      </c>
      <c r="M561" s="8062">
        <f>M559+L561</f>
        <v>22794298</v>
      </c>
    </row>
    <row r="562" spans="2:13">
      <c r="C562" s="8052"/>
      <c r="D562" s="8050"/>
      <c r="E562" s="7851" t="s">
        <v>821</v>
      </c>
      <c r="F562" s="56" t="s">
        <v>2611</v>
      </c>
      <c r="G562" s="7841"/>
      <c r="H562" s="8054"/>
      <c r="I562" s="8056"/>
      <c r="J562" s="8054"/>
      <c r="K562" s="9803">
        <v>229606</v>
      </c>
      <c r="L562" s="8058"/>
      <c r="M562" s="9746">
        <f>M561-K562</f>
        <v>22564692</v>
      </c>
    </row>
    <row r="563" spans="2:13">
      <c r="C563" s="8053"/>
      <c r="D563" s="8051"/>
      <c r="E563" s="7829" t="s">
        <v>2610</v>
      </c>
      <c r="F563" s="8053"/>
      <c r="G563" s="8051"/>
      <c r="H563" s="8055"/>
      <c r="I563" s="8057"/>
      <c r="J563" s="8055"/>
      <c r="K563" s="9804"/>
      <c r="L563" s="8059"/>
      <c r="M563" s="9747"/>
    </row>
    <row r="564" spans="2:13">
      <c r="C564" s="7834"/>
      <c r="D564" s="7834"/>
      <c r="E564" s="7835"/>
      <c r="F564" s="7859"/>
      <c r="G564" s="7847"/>
      <c r="H564" s="7993"/>
      <c r="I564" s="7993"/>
      <c r="J564" s="7848"/>
      <c r="K564" s="7993"/>
      <c r="L564" s="7849">
        <v>2200</v>
      </c>
      <c r="M564" s="8062">
        <f>M562+L564</f>
        <v>22566892</v>
      </c>
    </row>
    <row r="565" spans="2:13">
      <c r="C565" s="8052"/>
      <c r="D565" s="8050"/>
      <c r="E565" s="7824" t="s">
        <v>1710</v>
      </c>
      <c r="F565" s="8052"/>
      <c r="G565" s="8050"/>
      <c r="H565" s="8054"/>
      <c r="I565" s="8056"/>
      <c r="J565" s="8054"/>
      <c r="K565" s="9803">
        <v>140640</v>
      </c>
      <c r="L565" s="8058"/>
      <c r="M565" s="9746">
        <f>M564-K565</f>
        <v>22426252</v>
      </c>
    </row>
    <row r="566" spans="2:13">
      <c r="C566" s="8053"/>
      <c r="D566" s="8051"/>
      <c r="E566" s="7829" t="s">
        <v>2483</v>
      </c>
      <c r="F566" s="8053" t="s">
        <v>2629</v>
      </c>
      <c r="G566" s="8051"/>
      <c r="H566" s="8055"/>
      <c r="I566" s="8057"/>
      <c r="J566" s="8055"/>
      <c r="K566" s="9804"/>
      <c r="L566" s="8059"/>
      <c r="M566" s="9747"/>
    </row>
    <row r="567" spans="2:13">
      <c r="C567" s="7834"/>
      <c r="D567" s="7834"/>
      <c r="E567" s="7835"/>
      <c r="F567" s="7863"/>
      <c r="G567" s="8020"/>
      <c r="H567" s="7993"/>
      <c r="I567" s="7993"/>
      <c r="J567" s="7848"/>
      <c r="K567" s="7993"/>
      <c r="L567" s="7849">
        <v>1500</v>
      </c>
      <c r="M567" s="8062">
        <f>M565+L567</f>
        <v>22427752</v>
      </c>
    </row>
    <row r="568" spans="2:13">
      <c r="C568" s="8052"/>
      <c r="D568" s="8050"/>
      <c r="E568" s="191" t="s">
        <v>815</v>
      </c>
      <c r="F568" s="7883" t="s">
        <v>1852</v>
      </c>
      <c r="G568" s="8050"/>
      <c r="H568" s="8054"/>
      <c r="I568" s="8056"/>
      <c r="J568" s="8054"/>
      <c r="K568" s="8054">
        <v>3112883</v>
      </c>
      <c r="L568" s="8058"/>
      <c r="M568" s="9746">
        <f>M567-K568</f>
        <v>19314869</v>
      </c>
    </row>
    <row r="569" spans="2:13">
      <c r="C569" s="8053"/>
      <c r="D569" s="8051"/>
      <c r="E569" s="7873" t="s">
        <v>1851</v>
      </c>
      <c r="F569" s="7884"/>
      <c r="G569" s="8051"/>
      <c r="H569" s="8055"/>
      <c r="I569" s="8057"/>
      <c r="J569" s="8055"/>
      <c r="K569" s="8055"/>
      <c r="L569" s="8059"/>
      <c r="M569" s="9747"/>
    </row>
    <row r="570" spans="2:13">
      <c r="C570" s="7834"/>
      <c r="D570" s="7834"/>
      <c r="E570" s="7835"/>
      <c r="F570" s="7859"/>
      <c r="G570" s="8020"/>
      <c r="H570" s="7993"/>
      <c r="I570" s="7993"/>
      <c r="J570" s="7848"/>
      <c r="K570" s="7993"/>
      <c r="L570" s="7849">
        <v>2200</v>
      </c>
      <c r="M570" s="8062">
        <f>M568+L570</f>
        <v>19317069</v>
      </c>
    </row>
    <row r="571" spans="2:13">
      <c r="C571" s="8052"/>
      <c r="D571" s="8050"/>
      <c r="E571" s="191" t="s">
        <v>815</v>
      </c>
      <c r="F571" s="7883" t="s">
        <v>1852</v>
      </c>
      <c r="G571" s="8050"/>
      <c r="H571" s="8054"/>
      <c r="I571" s="8056"/>
      <c r="J571" s="8054"/>
      <c r="K571" s="8054">
        <v>987199</v>
      </c>
      <c r="L571" s="8058"/>
      <c r="M571" s="9746">
        <f>M570-K571</f>
        <v>18329870</v>
      </c>
    </row>
    <row r="572" spans="2:13">
      <c r="C572" s="8053"/>
      <c r="D572" s="8051"/>
      <c r="E572" s="7873" t="s">
        <v>1854</v>
      </c>
      <c r="F572" s="7884"/>
      <c r="G572" s="8051"/>
      <c r="H572" s="8055"/>
      <c r="I572" s="8057"/>
      <c r="J572" s="8055"/>
      <c r="K572" s="8055"/>
      <c r="L572" s="8059"/>
      <c r="M572" s="9747"/>
    </row>
    <row r="573" spans="2:13">
      <c r="C573" s="7834"/>
      <c r="D573" s="7834"/>
      <c r="E573" s="7835"/>
      <c r="F573" s="7859"/>
      <c r="G573" s="8020"/>
      <c r="H573" s="7993"/>
      <c r="I573" s="7993"/>
      <c r="J573" s="7848"/>
      <c r="K573" s="7993"/>
      <c r="L573" s="7849">
        <v>2200</v>
      </c>
      <c r="M573" s="8062">
        <f>M571+L573</f>
        <v>18332070</v>
      </c>
    </row>
    <row r="574" spans="2:13">
      <c r="C574" s="8052"/>
      <c r="D574" s="8050"/>
      <c r="E574" s="191" t="s">
        <v>815</v>
      </c>
      <c r="F574" s="7883" t="s">
        <v>1852</v>
      </c>
      <c r="G574" s="8050"/>
      <c r="H574" s="8054"/>
      <c r="I574" s="8056"/>
      <c r="J574" s="8054"/>
      <c r="K574" s="8054">
        <v>6115115</v>
      </c>
      <c r="L574" s="8058"/>
      <c r="M574" s="9746">
        <f>M573-K574</f>
        <v>12216955</v>
      </c>
    </row>
    <row r="575" spans="2:13">
      <c r="C575" s="8053"/>
      <c r="D575" s="8051"/>
      <c r="E575" s="7873" t="s">
        <v>1855</v>
      </c>
      <c r="F575" s="7884"/>
      <c r="G575" s="8051"/>
      <c r="H575" s="8055"/>
      <c r="I575" s="8057"/>
      <c r="J575" s="8055"/>
      <c r="K575" s="8055"/>
      <c r="L575" s="8059"/>
      <c r="M575" s="9747"/>
    </row>
    <row r="576" spans="2:13">
      <c r="C576" s="7834"/>
      <c r="D576" s="7834"/>
      <c r="E576" s="7835"/>
      <c r="F576" s="7859"/>
      <c r="G576" s="8020"/>
      <c r="H576" s="7993"/>
      <c r="I576" s="7993"/>
      <c r="J576" s="7848"/>
      <c r="K576" s="7993"/>
      <c r="L576" s="7849">
        <v>2200</v>
      </c>
      <c r="M576" s="8062">
        <f>M574+L576</f>
        <v>12219155</v>
      </c>
    </row>
    <row r="577" spans="3:13" s="7813" customFormat="1">
      <c r="C577" s="8052"/>
      <c r="D577" s="8050"/>
      <c r="E577" s="191" t="s">
        <v>815</v>
      </c>
      <c r="F577" s="7883" t="s">
        <v>1852</v>
      </c>
      <c r="G577" s="8050"/>
      <c r="H577" s="8054"/>
      <c r="I577" s="8056"/>
      <c r="J577" s="8054"/>
      <c r="K577" s="8054">
        <v>284400</v>
      </c>
      <c r="L577" s="8058"/>
      <c r="M577" s="9746">
        <f>M576-K577</f>
        <v>11934755</v>
      </c>
    </row>
    <row r="578" spans="3:13" s="7813" customFormat="1">
      <c r="C578" s="8053"/>
      <c r="D578" s="8051"/>
      <c r="E578" s="7873" t="s">
        <v>1856</v>
      </c>
      <c r="F578" s="7884"/>
      <c r="G578" s="8051"/>
      <c r="H578" s="8055"/>
      <c r="I578" s="8057"/>
      <c r="J578" s="8055"/>
      <c r="K578" s="8055"/>
      <c r="L578" s="8059"/>
      <c r="M578" s="9747"/>
    </row>
    <row r="579" spans="3:13" s="7813" customFormat="1">
      <c r="C579" s="7834"/>
      <c r="D579" s="7834"/>
      <c r="E579" s="7835"/>
      <c r="F579" s="7859"/>
      <c r="G579" s="8020"/>
      <c r="H579" s="7993"/>
      <c r="I579" s="7993"/>
      <c r="J579" s="7848"/>
      <c r="K579" s="7993"/>
      <c r="L579" s="7849">
        <v>2200</v>
      </c>
      <c r="M579" s="8062">
        <f>M577+L579</f>
        <v>11936955</v>
      </c>
    </row>
    <row r="580" spans="3:13" s="7813" customFormat="1">
      <c r="C580" s="8052"/>
      <c r="D580" s="8050"/>
      <c r="E580" s="191" t="s">
        <v>815</v>
      </c>
      <c r="F580" s="7883" t="s">
        <v>1852</v>
      </c>
      <c r="G580" s="8050"/>
      <c r="H580" s="8054"/>
      <c r="I580" s="8056"/>
      <c r="J580" s="8054"/>
      <c r="K580" s="8054">
        <v>700810</v>
      </c>
      <c r="L580" s="8058"/>
      <c r="M580" s="9746">
        <f>M579-K580</f>
        <v>11236145</v>
      </c>
    </row>
    <row r="581" spans="3:13" s="7813" customFormat="1">
      <c r="C581" s="8053"/>
      <c r="D581" s="8051"/>
      <c r="E581" s="7873" t="s">
        <v>1857</v>
      </c>
      <c r="F581" s="7884"/>
      <c r="G581" s="8051"/>
      <c r="H581" s="8055"/>
      <c r="I581" s="8057"/>
      <c r="J581" s="8055"/>
      <c r="K581" s="8055"/>
      <c r="L581" s="8059"/>
      <c r="M581" s="9747"/>
    </row>
    <row r="582" spans="3:13" s="7813" customFormat="1">
      <c r="C582" s="7834"/>
      <c r="D582" s="7834"/>
      <c r="E582" s="7835"/>
      <c r="F582" s="7859"/>
      <c r="G582" s="8020"/>
      <c r="H582" s="7993"/>
      <c r="I582" s="7993"/>
      <c r="J582" s="7848"/>
      <c r="K582" s="7993"/>
      <c r="L582" s="7849">
        <v>2200</v>
      </c>
      <c r="M582" s="8062">
        <f>M580+L582</f>
        <v>11238345</v>
      </c>
    </row>
    <row r="583" spans="3:13" s="7813" customFormat="1">
      <c r="C583" s="8052"/>
      <c r="D583" s="8050"/>
      <c r="E583" s="191" t="s">
        <v>815</v>
      </c>
      <c r="F583" s="7883" t="s">
        <v>1852</v>
      </c>
      <c r="G583" s="8050"/>
      <c r="H583" s="8054"/>
      <c r="I583" s="8056"/>
      <c r="J583" s="8054"/>
      <c r="K583" s="8054">
        <v>2042151</v>
      </c>
      <c r="L583" s="8058"/>
      <c r="M583" s="9746">
        <f>M582-K583</f>
        <v>9196194</v>
      </c>
    </row>
    <row r="584" spans="3:13" s="7813" customFormat="1">
      <c r="C584" s="8053"/>
      <c r="D584" s="8051"/>
      <c r="E584" s="7873" t="s">
        <v>1853</v>
      </c>
      <c r="F584" s="7884"/>
      <c r="G584" s="8051"/>
      <c r="H584" s="8055"/>
      <c r="I584" s="8057"/>
      <c r="J584" s="8055"/>
      <c r="K584" s="8055"/>
      <c r="L584" s="8059"/>
      <c r="M584" s="9747"/>
    </row>
    <row r="585" spans="3:13" s="7813" customFormat="1">
      <c r="C585" s="7834"/>
      <c r="D585" s="7834"/>
      <c r="E585" s="7835"/>
      <c r="F585" s="7859"/>
      <c r="G585" s="8020"/>
      <c r="H585" s="7993"/>
      <c r="I585" s="7993"/>
      <c r="J585" s="7848"/>
      <c r="K585" s="7993"/>
      <c r="L585" s="7849">
        <v>2200</v>
      </c>
      <c r="M585" s="8062">
        <f>M583+L585</f>
        <v>9198394</v>
      </c>
    </row>
    <row r="586" spans="3:13" s="7813" customFormat="1">
      <c r="C586" s="8042"/>
      <c r="D586" s="8040"/>
      <c r="E586" s="7824" t="s">
        <v>869</v>
      </c>
      <c r="F586" s="8068" t="s">
        <v>1845</v>
      </c>
      <c r="G586" s="8040"/>
      <c r="H586" s="8044"/>
      <c r="I586" s="8046"/>
      <c r="J586" s="8044"/>
      <c r="K586" s="8044">
        <v>83092</v>
      </c>
      <c r="L586" s="8048"/>
      <c r="M586" s="9746">
        <f>M585-K586</f>
        <v>9115302</v>
      </c>
    </row>
    <row r="587" spans="3:13" s="7813" customFormat="1">
      <c r="C587" s="8043"/>
      <c r="D587" s="8041"/>
      <c r="E587" s="7829" t="s">
        <v>2311</v>
      </c>
      <c r="F587" s="8069"/>
      <c r="G587" s="8041"/>
      <c r="H587" s="8045"/>
      <c r="I587" s="8047"/>
      <c r="J587" s="8045"/>
      <c r="K587" s="8045"/>
      <c r="L587" s="8049"/>
      <c r="M587" s="9747"/>
    </row>
    <row r="588" spans="3:13" s="7813" customFormat="1">
      <c r="C588" s="7834"/>
      <c r="D588" s="7834"/>
      <c r="E588" s="7835"/>
      <c r="F588" s="7836"/>
      <c r="G588" s="8020"/>
      <c r="H588" s="7993"/>
      <c r="I588" s="7993"/>
      <c r="J588" s="7848"/>
      <c r="K588" s="7993"/>
      <c r="L588" s="7849">
        <v>1650</v>
      </c>
      <c r="M588" s="8062">
        <f>M586+L588</f>
        <v>9116952</v>
      </c>
    </row>
    <row r="589" spans="3:13" s="7813" customFormat="1">
      <c r="C589" s="8042"/>
      <c r="D589" s="8040"/>
      <c r="E589" s="7824" t="s">
        <v>869</v>
      </c>
      <c r="F589" s="8068" t="s">
        <v>1845</v>
      </c>
      <c r="G589" s="8040"/>
      <c r="H589" s="8044"/>
      <c r="I589" s="8046"/>
      <c r="J589" s="8044"/>
      <c r="K589" s="8044">
        <v>69521</v>
      </c>
      <c r="L589" s="8048"/>
      <c r="M589" s="9746">
        <f>M588-K589</f>
        <v>9047431</v>
      </c>
    </row>
    <row r="590" spans="3:13" s="7813" customFormat="1">
      <c r="C590" s="8043"/>
      <c r="D590" s="8041"/>
      <c r="E590" s="7829" t="s">
        <v>1872</v>
      </c>
      <c r="F590" s="8069"/>
      <c r="G590" s="8041"/>
      <c r="H590" s="8045"/>
      <c r="I590" s="8047"/>
      <c r="J590" s="8045"/>
      <c r="K590" s="8045"/>
      <c r="L590" s="8049"/>
      <c r="M590" s="9747"/>
    </row>
    <row r="591" spans="3:13" s="7813" customFormat="1">
      <c r="C591" s="7834"/>
      <c r="D591" s="7834"/>
      <c r="E591" s="7835"/>
      <c r="F591" s="7836"/>
      <c r="G591" s="8020"/>
      <c r="H591" s="7993"/>
      <c r="I591" s="7993"/>
      <c r="J591" s="7848"/>
      <c r="K591" s="7993"/>
      <c r="L591" s="7849">
        <v>1650</v>
      </c>
      <c r="M591" s="8062">
        <f>M589+L591</f>
        <v>9049081</v>
      </c>
    </row>
    <row r="592" spans="3:13" s="7813" customFormat="1">
      <c r="C592" s="8023"/>
      <c r="D592" s="8021"/>
      <c r="E592" s="7874" t="s">
        <v>781</v>
      </c>
      <c r="F592" s="8068" t="s">
        <v>1845</v>
      </c>
      <c r="G592" s="8021"/>
      <c r="H592" s="8025"/>
      <c r="I592" s="8027"/>
      <c r="J592" s="8025"/>
      <c r="K592" s="8025">
        <v>126940</v>
      </c>
      <c r="L592" s="8029"/>
      <c r="M592" s="9746">
        <f>M591-K592</f>
        <v>8922141</v>
      </c>
    </row>
    <row r="593" spans="2:13">
      <c r="C593" s="8024"/>
      <c r="D593" s="8022"/>
      <c r="E593" s="7873" t="s">
        <v>2297</v>
      </c>
      <c r="F593" s="8069"/>
      <c r="G593" s="8022"/>
      <c r="H593" s="8026"/>
      <c r="I593" s="8028"/>
      <c r="J593" s="8026"/>
      <c r="K593" s="8026"/>
      <c r="L593" s="8030"/>
      <c r="M593" s="9747"/>
    </row>
    <row r="594" spans="2:13">
      <c r="C594" s="7834"/>
      <c r="D594" s="7834"/>
      <c r="E594" s="7834"/>
      <c r="F594" s="7863"/>
      <c r="G594" s="8020"/>
      <c r="H594" s="7993"/>
      <c r="I594" s="7993"/>
      <c r="J594" s="7848"/>
      <c r="K594" s="7993"/>
      <c r="L594" s="7849">
        <v>1500</v>
      </c>
      <c r="M594" s="8062">
        <f>M592+L594</f>
        <v>8923641</v>
      </c>
    </row>
    <row r="595" spans="2:13">
      <c r="B595" s="8116" t="s">
        <v>2734</v>
      </c>
      <c r="C595" s="8072"/>
      <c r="D595" s="8070" t="s">
        <v>2738</v>
      </c>
      <c r="E595" s="7824" t="s">
        <v>781</v>
      </c>
      <c r="F595" s="56" t="s">
        <v>1496</v>
      </c>
      <c r="G595" s="7841" t="s">
        <v>1497</v>
      </c>
      <c r="H595" s="8074"/>
      <c r="I595" s="8076">
        <v>20940</v>
      </c>
      <c r="J595" s="8074"/>
      <c r="K595" s="8074"/>
      <c r="L595" s="8078"/>
      <c r="M595" s="9746">
        <f>M594-I595</f>
        <v>8902701</v>
      </c>
    </row>
    <row r="596" spans="2:13">
      <c r="B596" s="8116" t="s">
        <v>2734</v>
      </c>
      <c r="C596" s="8073"/>
      <c r="D596" s="8071"/>
      <c r="E596" s="7829" t="s">
        <v>1493</v>
      </c>
      <c r="F596" s="8073" t="s">
        <v>38</v>
      </c>
      <c r="G596" s="8071"/>
      <c r="H596" s="8075"/>
      <c r="I596" s="8077"/>
      <c r="J596" s="8075"/>
      <c r="K596" s="8075"/>
      <c r="L596" s="8079"/>
      <c r="M596" s="9747"/>
    </row>
    <row r="597" spans="2:13">
      <c r="B597" s="8116" t="s">
        <v>2734</v>
      </c>
      <c r="C597" s="7834"/>
      <c r="D597" s="7834"/>
      <c r="E597" s="8065"/>
      <c r="F597" s="7859"/>
      <c r="G597" s="7847"/>
      <c r="H597" s="7993"/>
      <c r="I597" s="7993"/>
      <c r="J597" s="7848"/>
      <c r="K597" s="7993"/>
      <c r="L597" s="7849">
        <v>1500</v>
      </c>
      <c r="M597" s="8062">
        <f>M595+L597</f>
        <v>8904201</v>
      </c>
    </row>
    <row r="598" spans="2:13">
      <c r="B598" s="8116" t="s">
        <v>2734</v>
      </c>
      <c r="C598" s="8072"/>
      <c r="D598" s="8070"/>
      <c r="E598" s="7824" t="s">
        <v>781</v>
      </c>
      <c r="F598" s="56" t="s">
        <v>1496</v>
      </c>
      <c r="G598" s="7841" t="s">
        <v>1497</v>
      </c>
      <c r="H598" s="8074"/>
      <c r="I598" s="8076">
        <v>17340</v>
      </c>
      <c r="J598" s="8074"/>
      <c r="K598" s="8074"/>
      <c r="L598" s="8078"/>
      <c r="M598" s="9746">
        <f>M597-I598</f>
        <v>8886861</v>
      </c>
    </row>
    <row r="599" spans="2:13">
      <c r="B599" s="8116" t="s">
        <v>2734</v>
      </c>
      <c r="C599" s="8073"/>
      <c r="D599" s="8071"/>
      <c r="E599" s="7829" t="s">
        <v>1494</v>
      </c>
      <c r="F599" s="8073" t="s">
        <v>38</v>
      </c>
      <c r="G599" s="8071"/>
      <c r="H599" s="8075"/>
      <c r="I599" s="8077"/>
      <c r="J599" s="8075"/>
      <c r="K599" s="8075"/>
      <c r="L599" s="8079"/>
      <c r="M599" s="9747"/>
    </row>
    <row r="600" spans="2:13">
      <c r="B600" s="8116" t="s">
        <v>2734</v>
      </c>
      <c r="C600" s="7834"/>
      <c r="D600" s="7834"/>
      <c r="E600" s="7835"/>
      <c r="F600" s="7836"/>
      <c r="G600" s="7837"/>
      <c r="H600" s="7993"/>
      <c r="I600" s="7993"/>
      <c r="J600" s="7848"/>
      <c r="K600" s="7993"/>
      <c r="L600" s="7849">
        <v>1500</v>
      </c>
      <c r="M600" s="8062">
        <f>M598+L600</f>
        <v>8888361</v>
      </c>
    </row>
    <row r="601" spans="2:13">
      <c r="B601" s="8116" t="s">
        <v>2734</v>
      </c>
      <c r="C601" s="8072"/>
      <c r="D601" s="8070"/>
      <c r="E601" s="7824" t="s">
        <v>781</v>
      </c>
      <c r="F601" s="56" t="s">
        <v>1496</v>
      </c>
      <c r="G601" s="7841" t="s">
        <v>1497</v>
      </c>
      <c r="H601" s="8074"/>
      <c r="I601" s="8076">
        <v>31640</v>
      </c>
      <c r="J601" s="8074"/>
      <c r="K601" s="8074"/>
      <c r="L601" s="8078"/>
      <c r="M601" s="9746">
        <f>M600-I601</f>
        <v>8856721</v>
      </c>
    </row>
    <row r="602" spans="2:13">
      <c r="B602" s="8116" t="s">
        <v>2734</v>
      </c>
      <c r="C602" s="8073"/>
      <c r="D602" s="8071"/>
      <c r="E602" s="7829" t="s">
        <v>1495</v>
      </c>
      <c r="F602" s="8073" t="s">
        <v>38</v>
      </c>
      <c r="G602" s="8071"/>
      <c r="H602" s="8075"/>
      <c r="I602" s="8077"/>
      <c r="J602" s="8075"/>
      <c r="K602" s="8075"/>
      <c r="L602" s="8079"/>
      <c r="M602" s="9747"/>
    </row>
    <row r="603" spans="2:13">
      <c r="B603" s="8116" t="s">
        <v>2734</v>
      </c>
      <c r="C603" s="7834"/>
      <c r="D603" s="7834"/>
      <c r="E603" s="8065"/>
      <c r="F603" s="7859"/>
      <c r="G603" s="7847"/>
      <c r="H603" s="7993"/>
      <c r="I603" s="7993"/>
      <c r="J603" s="7848"/>
      <c r="K603" s="7993"/>
      <c r="L603" s="7849">
        <v>1500</v>
      </c>
      <c r="M603" s="8062">
        <f>M601+L603</f>
        <v>8858221</v>
      </c>
    </row>
    <row r="604" spans="2:13">
      <c r="B604" s="8116" t="s">
        <v>2734</v>
      </c>
      <c r="C604" s="8072"/>
      <c r="D604" s="8117"/>
      <c r="E604" s="7874" t="s">
        <v>781</v>
      </c>
      <c r="F604" s="7887" t="s">
        <v>1734</v>
      </c>
      <c r="G604" s="7902" t="s">
        <v>1805</v>
      </c>
      <c r="H604" s="8074"/>
      <c r="I604" s="8076">
        <v>116140</v>
      </c>
      <c r="J604" s="8074"/>
      <c r="K604" s="8074"/>
      <c r="L604" s="8078"/>
      <c r="M604" s="9746">
        <f>M603-I604</f>
        <v>8742081</v>
      </c>
    </row>
    <row r="605" spans="2:13">
      <c r="B605" s="8116" t="s">
        <v>2734</v>
      </c>
      <c r="C605" s="8073"/>
      <c r="D605" s="8118"/>
      <c r="E605" s="7873" t="s">
        <v>1733</v>
      </c>
      <c r="F605" s="7888" t="s">
        <v>1860</v>
      </c>
      <c r="G605" s="7871"/>
      <c r="H605" s="8075"/>
      <c r="I605" s="8077"/>
      <c r="J605" s="8075"/>
      <c r="K605" s="8075"/>
      <c r="L605" s="8079"/>
      <c r="M605" s="9747"/>
    </row>
    <row r="606" spans="2:13">
      <c r="B606" s="8116" t="s">
        <v>2734</v>
      </c>
      <c r="C606" s="7834"/>
      <c r="D606" s="7834"/>
      <c r="E606" s="8065"/>
      <c r="F606" s="7859"/>
      <c r="G606" s="7847"/>
      <c r="H606" s="7993"/>
      <c r="I606" s="7993"/>
      <c r="J606" s="7848"/>
      <c r="K606" s="7993"/>
      <c r="L606" s="7849">
        <v>1500</v>
      </c>
      <c r="M606" s="8062">
        <f>M604+L606</f>
        <v>8743581</v>
      </c>
    </row>
    <row r="607" spans="2:13">
      <c r="B607" s="8116" t="s">
        <v>2734</v>
      </c>
      <c r="C607" s="8072"/>
      <c r="D607" s="8070"/>
      <c r="E607" s="191" t="s">
        <v>781</v>
      </c>
      <c r="F607" s="8072" t="s">
        <v>933</v>
      </c>
      <c r="G607" s="8070" t="s">
        <v>110</v>
      </c>
      <c r="H607" s="8074"/>
      <c r="I607" s="8076">
        <v>137140</v>
      </c>
      <c r="J607" s="8074"/>
      <c r="K607" s="8074"/>
      <c r="L607" s="8078"/>
      <c r="M607" s="9746">
        <f>M606-I607</f>
        <v>8606441</v>
      </c>
    </row>
    <row r="608" spans="2:13">
      <c r="B608" s="8116" t="s">
        <v>2734</v>
      </c>
      <c r="C608" s="8073"/>
      <c r="D608" s="8071"/>
      <c r="E608" s="7873" t="s">
        <v>1241</v>
      </c>
      <c r="F608" s="8073" t="s">
        <v>598</v>
      </c>
      <c r="G608" s="8071"/>
      <c r="H608" s="8075"/>
      <c r="I608" s="8077"/>
      <c r="J608" s="8075"/>
      <c r="K608" s="8075"/>
      <c r="L608" s="8079"/>
      <c r="M608" s="9747"/>
    </row>
    <row r="609" spans="2:13">
      <c r="B609" s="8116" t="s">
        <v>2734</v>
      </c>
      <c r="C609" s="7834"/>
      <c r="D609" s="7834"/>
      <c r="E609" s="7835"/>
      <c r="F609" s="7836"/>
      <c r="G609" s="7837"/>
      <c r="H609" s="7993"/>
      <c r="I609" s="7993"/>
      <c r="J609" s="7848"/>
      <c r="K609" s="7993"/>
      <c r="L609" s="7849">
        <v>1500</v>
      </c>
      <c r="M609" s="8062">
        <f>M607+L609</f>
        <v>8607941</v>
      </c>
    </row>
    <row r="610" spans="2:13">
      <c r="B610" s="8116" t="s">
        <v>2734</v>
      </c>
      <c r="C610" s="8072"/>
      <c r="D610" s="8070"/>
      <c r="E610" s="7824" t="s">
        <v>781</v>
      </c>
      <c r="F610" s="7887" t="s">
        <v>312</v>
      </c>
      <c r="G610" s="8070" t="s">
        <v>310</v>
      </c>
      <c r="H610" s="8074"/>
      <c r="I610" s="8076">
        <v>15390</v>
      </c>
      <c r="J610" s="8074"/>
      <c r="K610" s="8074"/>
      <c r="L610" s="8078"/>
      <c r="M610" s="9746">
        <f>M609-I610</f>
        <v>8592551</v>
      </c>
    </row>
    <row r="611" spans="2:13">
      <c r="B611" s="8116" t="s">
        <v>2734</v>
      </c>
      <c r="C611" s="8073"/>
      <c r="D611" s="8071"/>
      <c r="E611" s="7829" t="s">
        <v>1535</v>
      </c>
      <c r="F611" s="7888" t="s">
        <v>38</v>
      </c>
      <c r="G611" s="7871"/>
      <c r="H611" s="8075"/>
      <c r="I611" s="8077"/>
      <c r="J611" s="8075"/>
      <c r="K611" s="8075"/>
      <c r="L611" s="8079"/>
      <c r="M611" s="9747"/>
    </row>
    <row r="612" spans="2:13">
      <c r="B612" s="8116" t="s">
        <v>2734</v>
      </c>
      <c r="C612" s="7834"/>
      <c r="D612" s="7834"/>
      <c r="E612" s="8065"/>
      <c r="F612" s="7859"/>
      <c r="G612" s="7847"/>
      <c r="H612" s="7993"/>
      <c r="I612" s="7993"/>
      <c r="J612" s="7848"/>
      <c r="K612" s="7993"/>
      <c r="L612" s="7849">
        <v>1500</v>
      </c>
      <c r="M612" s="8062">
        <f>M610+L612</f>
        <v>8594051</v>
      </c>
    </row>
    <row r="613" spans="2:13">
      <c r="B613" s="8116" t="s">
        <v>2734</v>
      </c>
      <c r="C613" s="8072"/>
      <c r="D613" s="8070"/>
      <c r="E613" s="7851" t="s">
        <v>1716</v>
      </c>
      <c r="F613" s="8072" t="s">
        <v>1717</v>
      </c>
      <c r="G613" s="8070" t="s">
        <v>1423</v>
      </c>
      <c r="H613" s="8074"/>
      <c r="I613" s="8076">
        <v>42300</v>
      </c>
      <c r="J613" s="8074"/>
      <c r="K613" s="8074"/>
      <c r="L613" s="8078"/>
      <c r="M613" s="9746">
        <f>M612-I613</f>
        <v>8551751</v>
      </c>
    </row>
    <row r="614" spans="2:13">
      <c r="B614" s="8116" t="s">
        <v>2734</v>
      </c>
      <c r="C614" s="8073"/>
      <c r="D614" s="8071"/>
      <c r="E614" s="7829" t="s">
        <v>2002</v>
      </c>
      <c r="F614" s="8073" t="s">
        <v>956</v>
      </c>
      <c r="G614" s="8071"/>
      <c r="H614" s="8075"/>
      <c r="I614" s="8077"/>
      <c r="J614" s="8075"/>
      <c r="K614" s="8075"/>
      <c r="L614" s="8079"/>
      <c r="M614" s="9747"/>
    </row>
    <row r="615" spans="2:13">
      <c r="B615" s="8116" t="s">
        <v>2734</v>
      </c>
      <c r="C615" s="7834"/>
      <c r="D615" s="7834"/>
      <c r="E615" s="7835"/>
      <c r="F615" s="7836"/>
      <c r="G615" s="7837"/>
      <c r="H615" s="7993"/>
      <c r="I615" s="7993"/>
      <c r="J615" s="7848"/>
      <c r="K615" s="7993"/>
      <c r="L615" s="7849">
        <v>750</v>
      </c>
      <c r="M615" s="8062">
        <f>M613+L615</f>
        <v>8552501</v>
      </c>
    </row>
    <row r="616" spans="2:13">
      <c r="B616" s="8116" t="s">
        <v>2734</v>
      </c>
      <c r="C616" s="8072"/>
      <c r="D616" s="8070"/>
      <c r="E616" s="191" t="s">
        <v>781</v>
      </c>
      <c r="F616" s="8072" t="s">
        <v>199</v>
      </c>
      <c r="G616" s="8070" t="s">
        <v>201</v>
      </c>
      <c r="H616" s="8074"/>
      <c r="I616" s="8076">
        <v>90140</v>
      </c>
      <c r="J616" s="8074"/>
      <c r="K616" s="8074"/>
      <c r="L616" s="8078"/>
      <c r="M616" s="9746">
        <f>M615-I616</f>
        <v>8462361</v>
      </c>
    </row>
    <row r="617" spans="2:13">
      <c r="B617" s="8116" t="s">
        <v>2734</v>
      </c>
      <c r="C617" s="8073"/>
      <c r="D617" s="8071"/>
      <c r="E617" s="193" t="s">
        <v>1243</v>
      </c>
      <c r="F617" s="8073" t="s">
        <v>200</v>
      </c>
      <c r="G617" s="8071"/>
      <c r="H617" s="8075"/>
      <c r="I617" s="8077"/>
      <c r="J617" s="8075"/>
      <c r="K617" s="8075"/>
      <c r="L617" s="8079"/>
      <c r="M617" s="9747"/>
    </row>
    <row r="618" spans="2:13">
      <c r="B618" s="8116" t="s">
        <v>2734</v>
      </c>
      <c r="C618" s="7834"/>
      <c r="D618" s="7834"/>
      <c r="E618" s="7835"/>
      <c r="F618" s="7836"/>
      <c r="G618" s="7837"/>
      <c r="H618" s="7993"/>
      <c r="I618" s="7993"/>
      <c r="J618" s="7848"/>
      <c r="K618" s="7993"/>
      <c r="L618" s="7849">
        <v>1500</v>
      </c>
      <c r="M618" s="8062">
        <f>M616+L618</f>
        <v>8463861</v>
      </c>
    </row>
    <row r="619" spans="2:13">
      <c r="B619" s="8116" t="s">
        <v>2734</v>
      </c>
      <c r="C619" s="8072"/>
      <c r="D619" s="8070"/>
      <c r="E619" s="7874" t="s">
        <v>781</v>
      </c>
      <c r="F619" s="7887" t="s">
        <v>943</v>
      </c>
      <c r="G619" s="7902" t="s">
        <v>1231</v>
      </c>
      <c r="H619" s="8074"/>
      <c r="I619" s="8076">
        <v>199640</v>
      </c>
      <c r="J619" s="8074"/>
      <c r="K619" s="8074"/>
      <c r="L619" s="8078"/>
      <c r="M619" s="9746">
        <f>M618-I619</f>
        <v>8264221</v>
      </c>
    </row>
    <row r="620" spans="2:13">
      <c r="B620" s="8116" t="s">
        <v>2734</v>
      </c>
      <c r="C620" s="8073"/>
      <c r="D620" s="8071"/>
      <c r="E620" s="7873" t="s">
        <v>1181</v>
      </c>
      <c r="F620" s="7888" t="s">
        <v>598</v>
      </c>
      <c r="G620" s="7871"/>
      <c r="H620" s="8075"/>
      <c r="I620" s="8077"/>
      <c r="J620" s="8075"/>
      <c r="K620" s="8075"/>
      <c r="L620" s="8079"/>
      <c r="M620" s="9747"/>
    </row>
    <row r="621" spans="2:13">
      <c r="B621" s="8116" t="s">
        <v>2734</v>
      </c>
      <c r="C621" s="7834"/>
      <c r="D621" s="7834"/>
      <c r="E621" s="7835"/>
      <c r="F621" s="7836"/>
      <c r="G621" s="7837"/>
      <c r="H621" s="7993"/>
      <c r="I621" s="7993"/>
      <c r="J621" s="7848"/>
      <c r="K621" s="7993"/>
      <c r="L621" s="7849">
        <v>1500</v>
      </c>
      <c r="M621" s="8062">
        <f>M619+L621</f>
        <v>8265721</v>
      </c>
    </row>
    <row r="622" spans="2:13">
      <c r="B622" s="8116" t="s">
        <v>2734</v>
      </c>
      <c r="C622" s="8072"/>
      <c r="D622" s="8070"/>
      <c r="E622" s="7874" t="s">
        <v>781</v>
      </c>
      <c r="F622" s="7887" t="s">
        <v>1246</v>
      </c>
      <c r="G622" s="7902" t="s">
        <v>1248</v>
      </c>
      <c r="H622" s="8074"/>
      <c r="I622" s="8076">
        <v>81140</v>
      </c>
      <c r="J622" s="8074"/>
      <c r="K622" s="8074"/>
      <c r="L622" s="8078"/>
      <c r="M622" s="9746">
        <f>M621-I622</f>
        <v>8184581</v>
      </c>
    </row>
    <row r="623" spans="2:13">
      <c r="B623" s="8116" t="s">
        <v>2734</v>
      </c>
      <c r="C623" s="8073"/>
      <c r="D623" s="8071"/>
      <c r="E623" s="7873" t="s">
        <v>1245</v>
      </c>
      <c r="F623" s="7888" t="s">
        <v>1247</v>
      </c>
      <c r="G623" s="7871"/>
      <c r="H623" s="8075"/>
      <c r="I623" s="8077"/>
      <c r="J623" s="8075"/>
      <c r="K623" s="8075"/>
      <c r="L623" s="8079"/>
      <c r="M623" s="9747"/>
    </row>
    <row r="624" spans="2:13">
      <c r="B624" s="8116" t="s">
        <v>2734</v>
      </c>
      <c r="C624" s="7834"/>
      <c r="D624" s="7834"/>
      <c r="E624" s="8065"/>
      <c r="F624" s="7859"/>
      <c r="G624" s="7847"/>
      <c r="H624" s="7993"/>
      <c r="I624" s="7993"/>
      <c r="J624" s="7848"/>
      <c r="K624" s="7993"/>
      <c r="L624" s="7849">
        <v>1500</v>
      </c>
      <c r="M624" s="8062">
        <f>M622+L624</f>
        <v>8186081</v>
      </c>
    </row>
    <row r="625" spans="2:13">
      <c r="B625" s="8116" t="s">
        <v>2734</v>
      </c>
      <c r="C625" s="8072"/>
      <c r="D625" s="8070"/>
      <c r="E625" s="7824" t="s">
        <v>781</v>
      </c>
      <c r="F625" s="8072" t="s">
        <v>2266</v>
      </c>
      <c r="G625" s="8090" t="s">
        <v>1322</v>
      </c>
      <c r="H625" s="8074"/>
      <c r="I625" s="8076">
        <v>10140</v>
      </c>
      <c r="J625" s="8074"/>
      <c r="K625" s="8074"/>
      <c r="L625" s="8078"/>
      <c r="M625" s="9746">
        <f>M624-I625</f>
        <v>8175941</v>
      </c>
    </row>
    <row r="626" spans="2:13">
      <c r="B626" s="8116" t="s">
        <v>2734</v>
      </c>
      <c r="C626" s="8073"/>
      <c r="D626" s="8071"/>
      <c r="E626" s="7829" t="s">
        <v>1306</v>
      </c>
      <c r="F626" s="8073" t="s">
        <v>1176</v>
      </c>
      <c r="G626" s="8071"/>
      <c r="H626" s="8075"/>
      <c r="I626" s="8077"/>
      <c r="J626" s="8075"/>
      <c r="K626" s="8075"/>
      <c r="L626" s="8079"/>
      <c r="M626" s="9747"/>
    </row>
    <row r="627" spans="2:13">
      <c r="B627" s="8116" t="s">
        <v>2734</v>
      </c>
      <c r="C627" s="7834"/>
      <c r="D627" s="7834"/>
      <c r="E627" s="8065"/>
      <c r="F627" s="7859"/>
      <c r="G627" s="7847"/>
      <c r="H627" s="7993"/>
      <c r="I627" s="7993"/>
      <c r="J627" s="7848"/>
      <c r="K627" s="7993"/>
      <c r="L627" s="7849">
        <v>1500</v>
      </c>
      <c r="M627" s="8062">
        <f>M625+L627</f>
        <v>8177441</v>
      </c>
    </row>
    <row r="628" spans="2:13">
      <c r="B628" s="8116" t="s">
        <v>2734</v>
      </c>
      <c r="C628" s="8072"/>
      <c r="D628" s="8070"/>
      <c r="E628" s="7824" t="s">
        <v>781</v>
      </c>
      <c r="F628" s="8072" t="s">
        <v>743</v>
      </c>
      <c r="G628" s="8070" t="s">
        <v>1177</v>
      </c>
      <c r="H628" s="8074"/>
      <c r="I628" s="8076">
        <v>22890</v>
      </c>
      <c r="J628" s="8074"/>
      <c r="K628" s="8074"/>
      <c r="L628" s="8078"/>
      <c r="M628" s="9746">
        <f>M627-I628</f>
        <v>8154551</v>
      </c>
    </row>
    <row r="629" spans="2:13">
      <c r="B629" s="8116" t="s">
        <v>2734</v>
      </c>
      <c r="C629" s="8073"/>
      <c r="D629" s="8071"/>
      <c r="E629" s="7829" t="s">
        <v>1175</v>
      </c>
      <c r="F629" s="8073" t="s">
        <v>1176</v>
      </c>
      <c r="G629" s="8071"/>
      <c r="H629" s="8075"/>
      <c r="I629" s="8077"/>
      <c r="J629" s="8075"/>
      <c r="K629" s="8075"/>
      <c r="L629" s="8079"/>
      <c r="M629" s="9747"/>
    </row>
    <row r="630" spans="2:13">
      <c r="B630" s="8116" t="s">
        <v>2734</v>
      </c>
      <c r="C630" s="7834"/>
      <c r="D630" s="7834"/>
      <c r="E630" s="8065"/>
      <c r="F630" s="7859"/>
      <c r="G630" s="7847"/>
      <c r="H630" s="7993"/>
      <c r="I630" s="7993"/>
      <c r="J630" s="7848"/>
      <c r="K630" s="7993"/>
      <c r="L630" s="7849">
        <v>1500</v>
      </c>
      <c r="M630" s="8062">
        <f>M628+L630</f>
        <v>8156051</v>
      </c>
    </row>
    <row r="631" spans="2:13">
      <c r="B631" s="8116" t="s">
        <v>2734</v>
      </c>
      <c r="C631" s="8072"/>
      <c r="D631" s="8070"/>
      <c r="E631" s="191" t="s">
        <v>1920</v>
      </c>
      <c r="F631" s="7883" t="s">
        <v>1887</v>
      </c>
      <c r="G631" s="8070" t="s">
        <v>1888</v>
      </c>
      <c r="H631" s="8074"/>
      <c r="I631" s="8076">
        <v>158640</v>
      </c>
      <c r="J631" s="8074"/>
      <c r="K631" s="8074"/>
      <c r="L631" s="8078"/>
      <c r="M631" s="9746">
        <f>M630-I631</f>
        <v>7997411</v>
      </c>
    </row>
    <row r="632" spans="2:13">
      <c r="B632" s="8116" t="s">
        <v>2734</v>
      </c>
      <c r="C632" s="8073"/>
      <c r="D632" s="8071"/>
      <c r="E632" s="193" t="s">
        <v>1922</v>
      </c>
      <c r="F632" s="7884" t="s">
        <v>1819</v>
      </c>
      <c r="G632" s="8071"/>
      <c r="H632" s="8075"/>
      <c r="I632" s="8077"/>
      <c r="J632" s="8075"/>
      <c r="K632" s="8075"/>
      <c r="L632" s="8079"/>
      <c r="M632" s="9747"/>
    </row>
    <row r="633" spans="2:13">
      <c r="B633" s="8116" t="s">
        <v>2734</v>
      </c>
      <c r="C633" s="7834"/>
      <c r="D633" s="7834"/>
      <c r="E633" s="8091"/>
      <c r="F633" s="8091"/>
      <c r="G633" s="8091"/>
      <c r="H633" s="7993"/>
      <c r="I633" s="7993"/>
      <c r="J633" s="7848"/>
      <c r="K633" s="7993"/>
      <c r="L633" s="7849">
        <v>1500</v>
      </c>
      <c r="M633" s="8062">
        <f>M631+L633</f>
        <v>7998911</v>
      </c>
    </row>
    <row r="634" spans="2:13">
      <c r="B634" s="8116" t="s">
        <v>2734</v>
      </c>
      <c r="C634" s="8072"/>
      <c r="D634" s="8070"/>
      <c r="E634" s="191" t="s">
        <v>1921</v>
      </c>
      <c r="F634" s="7883" t="s">
        <v>1887</v>
      </c>
      <c r="G634" s="8070" t="s">
        <v>1888</v>
      </c>
      <c r="H634" s="8074"/>
      <c r="I634" s="8076">
        <v>31140</v>
      </c>
      <c r="J634" s="8074"/>
      <c r="K634" s="8074"/>
      <c r="L634" s="8078"/>
      <c r="M634" s="9746">
        <f>M633-I634</f>
        <v>7967771</v>
      </c>
    </row>
    <row r="635" spans="2:13">
      <c r="B635" s="8116" t="s">
        <v>2734</v>
      </c>
      <c r="C635" s="8073"/>
      <c r="D635" s="8071"/>
      <c r="E635" s="193" t="s">
        <v>1923</v>
      </c>
      <c r="F635" s="7884" t="s">
        <v>1819</v>
      </c>
      <c r="G635" s="8071"/>
      <c r="H635" s="8075"/>
      <c r="I635" s="8077"/>
      <c r="J635" s="8075"/>
      <c r="K635" s="8075"/>
      <c r="L635" s="8079"/>
      <c r="M635" s="9747"/>
    </row>
    <row r="636" spans="2:13">
      <c r="B636" s="8116" t="s">
        <v>2734</v>
      </c>
      <c r="C636" s="7834"/>
      <c r="D636" s="7834"/>
      <c r="E636" s="8065"/>
      <c r="F636" s="7859"/>
      <c r="G636" s="7847"/>
      <c r="H636" s="7993"/>
      <c r="I636" s="7993"/>
      <c r="J636" s="7848"/>
      <c r="K636" s="7993"/>
      <c r="L636" s="7849">
        <v>1500</v>
      </c>
      <c r="M636" s="8062">
        <f>M634+L636</f>
        <v>7969271</v>
      </c>
    </row>
    <row r="637" spans="2:13">
      <c r="B637" s="8116" t="s">
        <v>2734</v>
      </c>
      <c r="C637" s="8072"/>
      <c r="D637" s="8070"/>
      <c r="E637" s="7874" t="s">
        <v>781</v>
      </c>
      <c r="F637" s="8072" t="s">
        <v>1959</v>
      </c>
      <c r="G637" s="7861" t="s">
        <v>1961</v>
      </c>
      <c r="H637" s="8074"/>
      <c r="I637" s="8076">
        <v>88140</v>
      </c>
      <c r="J637" s="8074"/>
      <c r="K637" s="8074"/>
      <c r="L637" s="8078"/>
      <c r="M637" s="9746">
        <f>M636-I637</f>
        <v>7881131</v>
      </c>
    </row>
    <row r="638" spans="2:13">
      <c r="B638" s="8116" t="s">
        <v>2734</v>
      </c>
      <c r="C638" s="8073"/>
      <c r="D638" s="8071"/>
      <c r="E638" s="7873" t="s">
        <v>2257</v>
      </c>
      <c r="F638" s="8073" t="s">
        <v>1960</v>
      </c>
      <c r="G638" s="7844"/>
      <c r="H638" s="8075"/>
      <c r="I638" s="8077"/>
      <c r="J638" s="8075"/>
      <c r="K638" s="8075"/>
      <c r="L638" s="8079"/>
      <c r="M638" s="9747"/>
    </row>
    <row r="639" spans="2:13">
      <c r="B639" s="8116" t="s">
        <v>2734</v>
      </c>
      <c r="C639" s="7834"/>
      <c r="D639" s="7834"/>
      <c r="E639" s="7835"/>
      <c r="F639" s="7836"/>
      <c r="G639" s="7837"/>
      <c r="H639" s="7993"/>
      <c r="I639" s="7993"/>
      <c r="J639" s="7848"/>
      <c r="K639" s="7993"/>
      <c r="L639" s="7849">
        <v>1500</v>
      </c>
      <c r="M639" s="8062">
        <f>M637+L639</f>
        <v>7882631</v>
      </c>
    </row>
    <row r="640" spans="2:13">
      <c r="B640" s="8116" t="s">
        <v>2734</v>
      </c>
      <c r="C640" s="8072"/>
      <c r="D640" s="8070"/>
      <c r="E640" s="7874" t="s">
        <v>781</v>
      </c>
      <c r="F640" s="8072" t="s">
        <v>1959</v>
      </c>
      <c r="G640" s="7861" t="s">
        <v>1961</v>
      </c>
      <c r="H640" s="8074"/>
      <c r="I640" s="8076">
        <v>10390</v>
      </c>
      <c r="J640" s="8074"/>
      <c r="K640" s="8074"/>
      <c r="L640" s="8078"/>
      <c r="M640" s="9746">
        <f>M639-I640</f>
        <v>7872241</v>
      </c>
    </row>
    <row r="641" spans="2:13">
      <c r="B641" s="8116" t="s">
        <v>2734</v>
      </c>
      <c r="C641" s="8073"/>
      <c r="D641" s="8071"/>
      <c r="E641" s="7873" t="s">
        <v>2258</v>
      </c>
      <c r="F641" s="8073" t="s">
        <v>1960</v>
      </c>
      <c r="G641" s="7844"/>
      <c r="H641" s="8075"/>
      <c r="I641" s="8077"/>
      <c r="J641" s="8075"/>
      <c r="K641" s="8075"/>
      <c r="L641" s="8079"/>
      <c r="M641" s="9747"/>
    </row>
    <row r="642" spans="2:13">
      <c r="B642" s="8116" t="s">
        <v>2734</v>
      </c>
      <c r="C642" s="7834"/>
      <c r="D642" s="7834"/>
      <c r="E642" s="7835"/>
      <c r="F642" s="7836"/>
      <c r="G642" s="7837"/>
      <c r="H642" s="7993"/>
      <c r="I642" s="7993"/>
      <c r="J642" s="7848"/>
      <c r="K642" s="7993"/>
      <c r="L642" s="7849">
        <v>1500</v>
      </c>
      <c r="M642" s="8062">
        <f>M640+L642</f>
        <v>7873741</v>
      </c>
    </row>
    <row r="643" spans="2:13">
      <c r="B643" s="8116" t="s">
        <v>2734</v>
      </c>
      <c r="C643" s="8072"/>
      <c r="D643" s="8070"/>
      <c r="E643" s="7866" t="s">
        <v>781</v>
      </c>
      <c r="F643" s="8072" t="s">
        <v>2174</v>
      </c>
      <c r="G643" s="7841" t="s">
        <v>2175</v>
      </c>
      <c r="H643" s="8074"/>
      <c r="I643" s="8076">
        <v>31340</v>
      </c>
      <c r="J643" s="8074"/>
      <c r="K643" s="8074"/>
      <c r="L643" s="8078"/>
      <c r="M643" s="9746">
        <f>M642-I643</f>
        <v>7842401</v>
      </c>
    </row>
    <row r="644" spans="2:13">
      <c r="B644" s="8116" t="s">
        <v>2734</v>
      </c>
      <c r="C644" s="8073"/>
      <c r="D644" s="8071"/>
      <c r="E644" s="7868" t="s">
        <v>2470</v>
      </c>
      <c r="F644" s="8073" t="s">
        <v>1819</v>
      </c>
      <c r="G644" s="8071"/>
      <c r="H644" s="8075"/>
      <c r="I644" s="8077"/>
      <c r="J644" s="8075"/>
      <c r="K644" s="8075"/>
      <c r="L644" s="8079"/>
      <c r="M644" s="9747"/>
    </row>
    <row r="645" spans="2:13">
      <c r="B645" s="8116" t="s">
        <v>2734</v>
      </c>
      <c r="C645" s="7834"/>
      <c r="D645" s="7834"/>
      <c r="E645" s="8065"/>
      <c r="F645" s="7859"/>
      <c r="G645" s="7847"/>
      <c r="H645" s="7993"/>
      <c r="I645" s="7993"/>
      <c r="J645" s="7848"/>
      <c r="K645" s="7993"/>
      <c r="L645" s="7849">
        <v>1500</v>
      </c>
      <c r="M645" s="8062">
        <f>M643+L645</f>
        <v>7843901</v>
      </c>
    </row>
    <row r="646" spans="2:13">
      <c r="B646" s="8116" t="s">
        <v>2734</v>
      </c>
      <c r="C646" s="8072"/>
      <c r="D646" s="8070"/>
      <c r="E646" s="7824" t="s">
        <v>1710</v>
      </c>
      <c r="F646" s="8072" t="s">
        <v>2523</v>
      </c>
      <c r="G646" s="8070" t="s">
        <v>2522</v>
      </c>
      <c r="H646" s="8074"/>
      <c r="I646" s="8076">
        <v>45390</v>
      </c>
      <c r="J646" s="8074"/>
      <c r="K646" s="8074"/>
      <c r="L646" s="8078"/>
      <c r="M646" s="9746">
        <f>M645-I646</f>
        <v>7798511</v>
      </c>
    </row>
    <row r="647" spans="2:13">
      <c r="B647" s="8116" t="s">
        <v>2734</v>
      </c>
      <c r="C647" s="8073"/>
      <c r="D647" s="8071"/>
      <c r="E647" s="7829" t="s">
        <v>2527</v>
      </c>
      <c r="F647" s="8073" t="s">
        <v>2521</v>
      </c>
      <c r="G647" s="8071"/>
      <c r="H647" s="8075"/>
      <c r="I647" s="8077"/>
      <c r="J647" s="8075"/>
      <c r="K647" s="8075"/>
      <c r="L647" s="8079"/>
      <c r="M647" s="9747"/>
    </row>
    <row r="648" spans="2:13">
      <c r="B648" s="8116" t="s">
        <v>2734</v>
      </c>
      <c r="C648" s="7834"/>
      <c r="D648" s="7834"/>
      <c r="E648" s="7835"/>
      <c r="F648" s="7836"/>
      <c r="G648" s="7837"/>
      <c r="H648" s="7993"/>
      <c r="I648" s="7993"/>
      <c r="J648" s="7848"/>
      <c r="K648" s="7993"/>
      <c r="L648" s="7849">
        <v>1500</v>
      </c>
      <c r="M648" s="8062">
        <f>M646+L648</f>
        <v>7800011</v>
      </c>
    </row>
    <row r="649" spans="2:13">
      <c r="B649" s="8116" t="s">
        <v>2734</v>
      </c>
      <c r="C649" s="8072"/>
      <c r="D649" s="8070"/>
      <c r="E649" s="7824" t="s">
        <v>781</v>
      </c>
      <c r="F649" s="8072" t="s">
        <v>2472</v>
      </c>
      <c r="G649" s="7861"/>
      <c r="H649" s="8074"/>
      <c r="I649" s="8076">
        <v>52890</v>
      </c>
      <c r="J649" s="8074"/>
      <c r="K649" s="8074"/>
      <c r="L649" s="8078"/>
      <c r="M649" s="9746">
        <f>M648-I649</f>
        <v>7747121</v>
      </c>
    </row>
    <row r="650" spans="2:13">
      <c r="B650" s="8116" t="s">
        <v>2734</v>
      </c>
      <c r="C650" s="8073"/>
      <c r="D650" s="8071"/>
      <c r="E650" s="7829" t="s">
        <v>2471</v>
      </c>
      <c r="F650" s="8073" t="s">
        <v>2476</v>
      </c>
      <c r="G650" s="7844"/>
      <c r="H650" s="8075"/>
      <c r="I650" s="8077"/>
      <c r="J650" s="8075"/>
      <c r="K650" s="8075"/>
      <c r="L650" s="8079"/>
      <c r="M650" s="9747"/>
    </row>
    <row r="651" spans="2:13">
      <c r="B651" s="8116" t="s">
        <v>2734</v>
      </c>
      <c r="C651" s="7834"/>
      <c r="D651" s="7834"/>
      <c r="E651" s="7835"/>
      <c r="F651" s="7836"/>
      <c r="G651" s="7837"/>
      <c r="H651" s="7993"/>
      <c r="I651" s="7993"/>
      <c r="J651" s="7848"/>
      <c r="K651" s="7993"/>
      <c r="L651" s="7849">
        <v>1500</v>
      </c>
      <c r="M651" s="8062">
        <f>M649+L651</f>
        <v>7748621</v>
      </c>
    </row>
    <row r="652" spans="2:13">
      <c r="C652" s="8072"/>
      <c r="D652" s="8070"/>
      <c r="E652" s="7824" t="s">
        <v>781</v>
      </c>
      <c r="F652" s="8072"/>
      <c r="G652" s="7861"/>
      <c r="H652" s="8074"/>
      <c r="I652" s="8076"/>
      <c r="J652" s="8074"/>
      <c r="K652" s="8074">
        <v>24140</v>
      </c>
      <c r="L652" s="8078"/>
      <c r="M652" s="9746">
        <f>M651-K652</f>
        <v>7724481</v>
      </c>
    </row>
    <row r="653" spans="2:13">
      <c r="C653" s="8073"/>
      <c r="D653" s="8071"/>
      <c r="E653" s="7829" t="s">
        <v>2739</v>
      </c>
      <c r="F653" s="8073" t="s">
        <v>2629</v>
      </c>
      <c r="G653" s="7844"/>
      <c r="H653" s="8075"/>
      <c r="I653" s="8077"/>
      <c r="J653" s="8075"/>
      <c r="K653" s="8075"/>
      <c r="L653" s="8079"/>
      <c r="M653" s="9747"/>
    </row>
    <row r="654" spans="2:13">
      <c r="C654" s="7834"/>
      <c r="D654" s="7834"/>
      <c r="E654" s="7835"/>
      <c r="F654" s="7836"/>
      <c r="G654" s="7837"/>
      <c r="H654" s="7993"/>
      <c r="I654" s="7993"/>
      <c r="J654" s="7848"/>
      <c r="K654" s="7993"/>
      <c r="L654" s="7849">
        <v>1500</v>
      </c>
      <c r="M654" s="8062">
        <f>M652+L654</f>
        <v>7725981</v>
      </c>
    </row>
    <row r="655" spans="2:13">
      <c r="B655" s="8116" t="s">
        <v>2734</v>
      </c>
      <c r="C655" s="8072"/>
      <c r="D655" s="8070"/>
      <c r="E655" s="7866" t="s">
        <v>1109</v>
      </c>
      <c r="F655" s="8072" t="s">
        <v>2174</v>
      </c>
      <c r="G655" s="7841" t="s">
        <v>2175</v>
      </c>
      <c r="H655" s="8074"/>
      <c r="I655" s="8076">
        <v>202500</v>
      </c>
      <c r="J655" s="8074"/>
      <c r="K655" s="8074"/>
      <c r="L655" s="8078"/>
      <c r="M655" s="9746">
        <f>M654-I655</f>
        <v>7523481</v>
      </c>
    </row>
    <row r="656" spans="2:13">
      <c r="B656" s="8116" t="s">
        <v>2734</v>
      </c>
      <c r="C656" s="8073"/>
      <c r="D656" s="8071"/>
      <c r="E656" s="7868" t="s">
        <v>2740</v>
      </c>
      <c r="F656" s="8073" t="s">
        <v>1819</v>
      </c>
      <c r="G656" s="8071"/>
      <c r="H656" s="8075"/>
      <c r="I656" s="8077"/>
      <c r="J656" s="8075"/>
      <c r="K656" s="8075"/>
      <c r="L656" s="8079"/>
      <c r="M656" s="9747"/>
    </row>
    <row r="657" spans="2:13">
      <c r="B657" s="8116" t="s">
        <v>2734</v>
      </c>
      <c r="C657" s="7834"/>
      <c r="D657" s="7834"/>
      <c r="E657" s="8065"/>
      <c r="F657" s="7859"/>
      <c r="G657" s="7847"/>
      <c r="H657" s="7993"/>
      <c r="I657" s="7993"/>
      <c r="J657" s="7848"/>
      <c r="K657" s="7993"/>
      <c r="L657" s="7849">
        <v>2200</v>
      </c>
      <c r="M657" s="8062">
        <f>M655+L657</f>
        <v>7525681</v>
      </c>
    </row>
    <row r="658" spans="2:13">
      <c r="B658" s="8116" t="s">
        <v>2734</v>
      </c>
      <c r="C658" s="8072"/>
      <c r="D658" s="8070"/>
      <c r="E658" s="8092" t="s">
        <v>1278</v>
      </c>
      <c r="F658" s="8072" t="s">
        <v>1334</v>
      </c>
      <c r="G658" s="8070" t="s">
        <v>1348</v>
      </c>
      <c r="H658" s="8074"/>
      <c r="I658" s="8076">
        <v>305000</v>
      </c>
      <c r="J658" s="8074"/>
      <c r="K658" s="8074"/>
      <c r="L658" s="8078" t="s">
        <v>356</v>
      </c>
      <c r="M658" s="9746">
        <f>M657-I658</f>
        <v>7220681</v>
      </c>
    </row>
    <row r="659" spans="2:13">
      <c r="B659" s="8116" t="s">
        <v>2734</v>
      </c>
      <c r="C659" s="8073"/>
      <c r="D659" s="8071"/>
      <c r="E659" s="8093" t="s">
        <v>1333</v>
      </c>
      <c r="F659" s="8073" t="s">
        <v>918</v>
      </c>
      <c r="G659" s="8071"/>
      <c r="H659" s="8075"/>
      <c r="I659" s="8077"/>
      <c r="J659" s="8075"/>
      <c r="K659" s="8075"/>
      <c r="L659" s="8079"/>
      <c r="M659" s="9747"/>
    </row>
    <row r="660" spans="2:13">
      <c r="B660" s="8116" t="s">
        <v>2734</v>
      </c>
      <c r="C660" s="7834"/>
      <c r="D660" s="7834"/>
      <c r="E660" s="7834"/>
      <c r="F660" s="7836"/>
      <c r="G660" s="7837"/>
      <c r="H660" s="7993"/>
      <c r="I660" s="7993"/>
      <c r="J660" s="7848"/>
      <c r="K660" s="7993"/>
      <c r="L660" s="7849">
        <v>4400</v>
      </c>
      <c r="M660" s="8062">
        <f>M658+L660</f>
        <v>7225081</v>
      </c>
    </row>
    <row r="661" spans="2:13">
      <c r="B661" s="8116" t="s">
        <v>2734</v>
      </c>
      <c r="C661" s="8072"/>
      <c r="D661" s="8070" t="s">
        <v>2741</v>
      </c>
      <c r="E661" s="7824" t="s">
        <v>591</v>
      </c>
      <c r="F661" s="8082"/>
      <c r="G661" s="7861"/>
      <c r="H661" s="8074">
        <v>25000000</v>
      </c>
      <c r="I661" s="8076"/>
      <c r="J661" s="8074"/>
      <c r="K661" s="8074"/>
      <c r="L661" s="8078"/>
      <c r="M661" s="9746">
        <f>M660+H661</f>
        <v>32225081</v>
      </c>
    </row>
    <row r="662" spans="2:13">
      <c r="B662" s="8116" t="s">
        <v>2734</v>
      </c>
      <c r="C662" s="8073"/>
      <c r="D662" s="8071"/>
      <c r="E662" s="7829"/>
      <c r="F662" s="8083"/>
      <c r="G662" s="7844"/>
      <c r="H662" s="8075"/>
      <c r="I662" s="8077"/>
      <c r="J662" s="8075"/>
      <c r="K662" s="8075"/>
      <c r="L662" s="8079"/>
      <c r="M662" s="9747"/>
    </row>
    <row r="663" spans="2:13">
      <c r="B663" s="8116" t="s">
        <v>2734</v>
      </c>
      <c r="C663" s="7834"/>
      <c r="D663" s="7834"/>
      <c r="E663" s="7835"/>
      <c r="F663" s="7836"/>
      <c r="G663" s="7837"/>
      <c r="H663" s="7993"/>
      <c r="I663" s="7993"/>
      <c r="J663" s="7848"/>
      <c r="K663" s="7993"/>
      <c r="L663" s="7849"/>
      <c r="M663" s="8062"/>
    </row>
    <row r="664" spans="2:13">
      <c r="C664" s="8072"/>
      <c r="D664" s="8070"/>
      <c r="E664" s="7824" t="s">
        <v>1710</v>
      </c>
      <c r="F664" s="8082"/>
      <c r="G664" s="7861"/>
      <c r="H664" s="8084"/>
      <c r="I664" s="8086"/>
      <c r="J664" s="8084"/>
      <c r="K664" s="8084">
        <v>13740</v>
      </c>
      <c r="L664" s="8088"/>
      <c r="M664" s="9746">
        <f>M661-K664</f>
        <v>32211341</v>
      </c>
    </row>
    <row r="665" spans="2:13">
      <c r="C665" s="8073"/>
      <c r="D665" s="8071"/>
      <c r="E665" s="7829" t="s">
        <v>2742</v>
      </c>
      <c r="F665" s="8083" t="s">
        <v>2629</v>
      </c>
      <c r="G665" s="7844"/>
      <c r="H665" s="8085"/>
      <c r="I665" s="8087"/>
      <c r="J665" s="8085"/>
      <c r="K665" s="8085"/>
      <c r="L665" s="8089"/>
      <c r="M665" s="9747"/>
    </row>
    <row r="666" spans="2:13">
      <c r="C666" s="7834"/>
      <c r="D666" s="7834"/>
      <c r="E666" s="7835"/>
      <c r="F666" s="7836"/>
      <c r="G666" s="7837"/>
      <c r="H666" s="7993"/>
      <c r="I666" s="7993"/>
      <c r="J666" s="7848"/>
      <c r="K666" s="7993"/>
      <c r="L666" s="7849">
        <v>1500</v>
      </c>
      <c r="M666" s="8062">
        <f>M664+L666</f>
        <v>32212841</v>
      </c>
    </row>
    <row r="667" spans="2:13">
      <c r="B667" s="8116" t="s">
        <v>2734</v>
      </c>
      <c r="C667" s="8072"/>
      <c r="D667" s="8070"/>
      <c r="E667" s="7874" t="s">
        <v>1109</v>
      </c>
      <c r="F667" s="7887" t="s">
        <v>1580</v>
      </c>
      <c r="G667" s="7902" t="s">
        <v>1600</v>
      </c>
      <c r="H667" s="8084"/>
      <c r="I667" s="8084">
        <v>502500</v>
      </c>
      <c r="J667" s="8084"/>
      <c r="K667" s="8084"/>
      <c r="L667" s="8088"/>
      <c r="M667" s="9746">
        <f>M666-I667</f>
        <v>31710341</v>
      </c>
    </row>
    <row r="668" spans="2:13">
      <c r="B668" s="8116" t="s">
        <v>2734</v>
      </c>
      <c r="C668" s="8073"/>
      <c r="D668" s="8071"/>
      <c r="E668" s="7873" t="s">
        <v>1579</v>
      </c>
      <c r="F668" s="7888" t="s">
        <v>38</v>
      </c>
      <c r="G668" s="7871"/>
      <c r="H668" s="8085"/>
      <c r="I668" s="8085"/>
      <c r="J668" s="8085"/>
      <c r="K668" s="8085"/>
      <c r="L668" s="8089"/>
      <c r="M668" s="9747"/>
    </row>
    <row r="669" spans="2:13">
      <c r="B669" s="8116" t="s">
        <v>2734</v>
      </c>
      <c r="C669" s="7834"/>
      <c r="D669" s="7834"/>
      <c r="E669" s="7835"/>
      <c r="F669" s="7836"/>
      <c r="G669" s="8020"/>
      <c r="H669" s="7839"/>
      <c r="I669" s="7993"/>
      <c r="J669" s="7848"/>
      <c r="K669" s="7993"/>
      <c r="L669" s="7849">
        <v>2200</v>
      </c>
      <c r="M669" s="8062">
        <f>M667+L669</f>
        <v>31712541</v>
      </c>
    </row>
    <row r="670" spans="2:13">
      <c r="B670" s="8116" t="s">
        <v>2734</v>
      </c>
      <c r="C670" s="8072"/>
      <c r="D670" s="8070"/>
      <c r="E670" s="7897" t="s">
        <v>864</v>
      </c>
      <c r="F670" s="8082" t="s">
        <v>743</v>
      </c>
      <c r="G670" s="8080" t="s">
        <v>1177</v>
      </c>
      <c r="H670" s="8084"/>
      <c r="I670" s="8086">
        <v>102500</v>
      </c>
      <c r="J670" s="8084"/>
      <c r="K670" s="8084"/>
      <c r="L670" s="8088"/>
      <c r="M670" s="9746">
        <f>M669-I670</f>
        <v>31610041</v>
      </c>
    </row>
    <row r="671" spans="2:13">
      <c r="B671" s="8116" t="s">
        <v>2734</v>
      </c>
      <c r="C671" s="8073"/>
      <c r="D671" s="8071"/>
      <c r="E671" s="7898" t="s">
        <v>1028</v>
      </c>
      <c r="F671" s="8083" t="s">
        <v>46</v>
      </c>
      <c r="G671" s="8081"/>
      <c r="H671" s="8085"/>
      <c r="I671" s="8087"/>
      <c r="J671" s="8085"/>
      <c r="K671" s="8085"/>
      <c r="L671" s="8089"/>
      <c r="M671" s="9747"/>
    </row>
    <row r="672" spans="2:13">
      <c r="B672" s="8116" t="s">
        <v>2734</v>
      </c>
      <c r="C672" s="7834"/>
      <c r="D672" s="7834"/>
      <c r="E672" s="7835"/>
      <c r="F672" s="7836"/>
      <c r="G672" s="7837"/>
      <c r="H672" s="7838"/>
      <c r="I672" s="7838"/>
      <c r="J672" s="7848"/>
      <c r="K672" s="7993"/>
      <c r="L672" s="7849">
        <v>2200</v>
      </c>
      <c r="M672" s="8062">
        <f>M670+L672</f>
        <v>31612241</v>
      </c>
    </row>
    <row r="673" spans="2:13">
      <c r="B673" s="8116" t="s">
        <v>2734</v>
      </c>
      <c r="C673" s="8072"/>
      <c r="E673" s="7851" t="s">
        <v>781</v>
      </c>
      <c r="F673" s="8096" t="s">
        <v>848</v>
      </c>
      <c r="G673" s="8094" t="s">
        <v>52</v>
      </c>
      <c r="H673" s="8074"/>
      <c r="I673" s="8076">
        <v>40390</v>
      </c>
      <c r="J673" s="8074"/>
      <c r="K673" s="8074"/>
      <c r="L673" s="8078"/>
      <c r="M673" s="9746">
        <f>M672-I673</f>
        <v>31571851</v>
      </c>
    </row>
    <row r="674" spans="2:13">
      <c r="B674" s="8116" t="s">
        <v>2734</v>
      </c>
      <c r="C674" s="8073"/>
      <c r="D674" s="8071"/>
      <c r="E674" s="193" t="s">
        <v>1289</v>
      </c>
      <c r="F674" s="8097" t="s">
        <v>1302</v>
      </c>
      <c r="G674" s="8095"/>
      <c r="H674" s="8075"/>
      <c r="I674" s="8077"/>
      <c r="J674" s="8075"/>
      <c r="K674" s="8075"/>
      <c r="L674" s="8079"/>
      <c r="M674" s="9747"/>
    </row>
    <row r="675" spans="2:13">
      <c r="B675" s="8116" t="s">
        <v>2734</v>
      </c>
      <c r="C675" s="7834"/>
      <c r="D675" s="7834"/>
      <c r="E675" s="7835"/>
      <c r="F675" s="7836"/>
      <c r="G675" s="7837"/>
      <c r="H675" s="7993"/>
      <c r="I675" s="7993"/>
      <c r="J675" s="7848"/>
      <c r="K675" s="7993"/>
      <c r="L675" s="7849">
        <v>1500</v>
      </c>
      <c r="M675" s="8062">
        <f>M673+L675</f>
        <v>31573351</v>
      </c>
    </row>
    <row r="676" spans="2:13">
      <c r="B676" s="8116" t="s">
        <v>2734</v>
      </c>
      <c r="C676" s="8072"/>
      <c r="D676" s="8070" t="s">
        <v>2743</v>
      </c>
      <c r="E676" s="7824" t="s">
        <v>1710</v>
      </c>
      <c r="F676" s="8096" t="s">
        <v>2495</v>
      </c>
      <c r="G676" s="7861"/>
      <c r="H676" s="8074"/>
      <c r="I676" s="8076"/>
      <c r="J676" s="8074"/>
      <c r="K676" s="8074">
        <v>589140</v>
      </c>
      <c r="L676" s="8078"/>
      <c r="M676" s="9746">
        <f>M675-K676</f>
        <v>30984211</v>
      </c>
    </row>
    <row r="677" spans="2:13">
      <c r="B677" s="8116" t="s">
        <v>2734</v>
      </c>
      <c r="C677" s="8073"/>
      <c r="D677" s="8071"/>
      <c r="E677" s="7829" t="s">
        <v>2517</v>
      </c>
      <c r="F677" s="8097"/>
      <c r="G677" s="7844"/>
      <c r="H677" s="8075"/>
      <c r="I677" s="8077"/>
      <c r="J677" s="8075"/>
      <c r="K677" s="8075"/>
      <c r="L677" s="8079"/>
      <c r="M677" s="9747"/>
    </row>
    <row r="678" spans="2:13">
      <c r="B678" s="8116" t="s">
        <v>2734</v>
      </c>
      <c r="C678" s="7834"/>
      <c r="D678" s="7834"/>
      <c r="E678" s="7835"/>
      <c r="F678" s="7836"/>
      <c r="G678" s="7837"/>
      <c r="H678" s="7993"/>
      <c r="I678" s="7993"/>
      <c r="J678" s="7848"/>
      <c r="K678" s="7993"/>
      <c r="L678" s="7849">
        <v>1500</v>
      </c>
      <c r="M678" s="8062">
        <f>M676+L678</f>
        <v>30985711</v>
      </c>
    </row>
    <row r="679" spans="2:13">
      <c r="B679" s="8116" t="s">
        <v>2734</v>
      </c>
      <c r="C679" s="8072"/>
      <c r="D679" s="8070"/>
      <c r="E679" s="7824" t="s">
        <v>1710</v>
      </c>
      <c r="F679" s="8096" t="s">
        <v>2495</v>
      </c>
      <c r="G679" s="7861"/>
      <c r="H679" s="8074"/>
      <c r="I679" s="8076"/>
      <c r="J679" s="8074"/>
      <c r="K679" s="8074">
        <v>88140</v>
      </c>
      <c r="L679" s="8078"/>
      <c r="M679" s="9746">
        <f>M678-K679</f>
        <v>30897571</v>
      </c>
    </row>
    <row r="680" spans="2:13">
      <c r="B680" s="8116" t="s">
        <v>2734</v>
      </c>
      <c r="C680" s="8073"/>
      <c r="D680" s="8071"/>
      <c r="E680" s="7829" t="s">
        <v>2519</v>
      </c>
      <c r="F680" s="8097"/>
      <c r="G680" s="7844"/>
      <c r="H680" s="8075"/>
      <c r="I680" s="8077"/>
      <c r="J680" s="8075"/>
      <c r="K680" s="8075"/>
      <c r="L680" s="8079"/>
      <c r="M680" s="9747"/>
    </row>
    <row r="681" spans="2:13">
      <c r="B681" s="8116" t="s">
        <v>2734</v>
      </c>
      <c r="C681" s="7834"/>
      <c r="D681" s="7834"/>
      <c r="E681" s="7835"/>
      <c r="F681" s="7836"/>
      <c r="G681" s="7837"/>
      <c r="H681" s="7993"/>
      <c r="I681" s="7993"/>
      <c r="J681" s="7848"/>
      <c r="K681" s="7993"/>
      <c r="L681" s="7849">
        <v>1500</v>
      </c>
      <c r="M681" s="8062">
        <f>M679+L681</f>
        <v>30899071</v>
      </c>
    </row>
    <row r="682" spans="2:13">
      <c r="B682" s="8116" t="s">
        <v>2734</v>
      </c>
      <c r="C682" s="8072"/>
      <c r="D682" s="8070"/>
      <c r="E682" s="7824" t="s">
        <v>1710</v>
      </c>
      <c r="F682" s="8096" t="s">
        <v>2495</v>
      </c>
      <c r="G682" s="7861"/>
      <c r="H682" s="8074"/>
      <c r="I682" s="8076"/>
      <c r="J682" s="8074"/>
      <c r="K682" s="8074">
        <v>88140</v>
      </c>
      <c r="L682" s="8078"/>
      <c r="M682" s="9746">
        <f>M681-K682</f>
        <v>30810931</v>
      </c>
    </row>
    <row r="683" spans="2:13">
      <c r="B683" s="8116" t="s">
        <v>2734</v>
      </c>
      <c r="C683" s="8073"/>
      <c r="D683" s="8071"/>
      <c r="E683" s="7829" t="s">
        <v>2520</v>
      </c>
      <c r="F683" s="8097"/>
      <c r="G683" s="7844"/>
      <c r="H683" s="8075"/>
      <c r="I683" s="8077"/>
      <c r="J683" s="8075"/>
      <c r="K683" s="8075"/>
      <c r="L683" s="8079"/>
      <c r="M683" s="9747"/>
    </row>
    <row r="684" spans="2:13">
      <c r="B684" s="8116" t="s">
        <v>2734</v>
      </c>
      <c r="C684" s="7834"/>
      <c r="D684" s="7834"/>
      <c r="E684" s="7835"/>
      <c r="F684" s="7836"/>
      <c r="G684" s="7837"/>
      <c r="H684" s="7993"/>
      <c r="I684" s="7993"/>
      <c r="J684" s="7848"/>
      <c r="K684" s="7993"/>
      <c r="L684" s="7849">
        <v>1500</v>
      </c>
      <c r="M684" s="8062">
        <f>M682+L684</f>
        <v>30812431</v>
      </c>
    </row>
    <row r="685" spans="2:13">
      <c r="C685" s="8072"/>
      <c r="D685" s="8070"/>
      <c r="E685" s="191" t="s">
        <v>2037</v>
      </c>
      <c r="F685" s="8096" t="s">
        <v>1532</v>
      </c>
      <c r="G685" s="7853" t="s">
        <v>1233</v>
      </c>
      <c r="H685" s="8074"/>
      <c r="I685" s="8076">
        <v>807500</v>
      </c>
      <c r="J685" s="8074"/>
      <c r="K685" s="8074"/>
      <c r="L685" s="8078"/>
      <c r="M685" s="9746">
        <f>M684-I685</f>
        <v>30004931</v>
      </c>
    </row>
    <row r="686" spans="2:13">
      <c r="C686" s="8073"/>
      <c r="D686" s="8071"/>
      <c r="E686" s="193" t="s">
        <v>1172</v>
      </c>
      <c r="F686" s="8097" t="s">
        <v>1570</v>
      </c>
      <c r="G686" s="7844"/>
      <c r="H686" s="8075"/>
      <c r="I686" s="8077"/>
      <c r="J686" s="8075"/>
      <c r="K686" s="8075"/>
      <c r="L686" s="8079"/>
      <c r="M686" s="9747"/>
    </row>
    <row r="687" spans="2:13">
      <c r="C687" s="7834"/>
      <c r="D687" s="7834"/>
      <c r="E687" s="7835"/>
      <c r="F687" s="7836"/>
      <c r="G687" s="7837"/>
      <c r="H687" s="7993"/>
      <c r="I687" s="7993"/>
      <c r="J687" s="7848"/>
      <c r="K687" s="7993"/>
      <c r="L687" s="7849">
        <v>6600</v>
      </c>
      <c r="M687" s="8062">
        <f>M685+L687</f>
        <v>30011531</v>
      </c>
    </row>
    <row r="688" spans="2:13">
      <c r="C688" s="8072"/>
      <c r="D688" s="8070"/>
      <c r="E688" s="7851" t="s">
        <v>2749</v>
      </c>
      <c r="F688" s="8096" t="s">
        <v>848</v>
      </c>
      <c r="G688" s="8094" t="s">
        <v>52</v>
      </c>
      <c r="H688" s="8074"/>
      <c r="I688" s="8076">
        <v>162900</v>
      </c>
      <c r="J688" s="8074"/>
      <c r="K688" s="8074"/>
      <c r="L688" s="8078"/>
      <c r="M688" s="9746">
        <f>M687-I688</f>
        <v>29848631</v>
      </c>
    </row>
    <row r="689" spans="2:13">
      <c r="C689" s="8073"/>
      <c r="D689" s="8071"/>
      <c r="E689" s="193" t="s">
        <v>2623</v>
      </c>
      <c r="F689" s="8097" t="s">
        <v>1302</v>
      </c>
      <c r="G689" s="8095"/>
      <c r="H689" s="8075"/>
      <c r="I689" s="8077"/>
      <c r="J689" s="8075"/>
      <c r="K689" s="8075"/>
      <c r="L689" s="8079"/>
      <c r="M689" s="9747"/>
    </row>
    <row r="690" spans="2:13">
      <c r="C690" s="7834"/>
      <c r="D690" s="7834"/>
      <c r="E690" s="7835"/>
      <c r="F690" s="7836"/>
      <c r="G690" s="7837"/>
      <c r="H690" s="7993"/>
      <c r="I690" s="7993"/>
      <c r="J690" s="7848"/>
      <c r="K690" s="7993"/>
      <c r="L690" s="7849">
        <v>1000</v>
      </c>
      <c r="M690" s="8062">
        <f>M688+L690</f>
        <v>29849631</v>
      </c>
    </row>
    <row r="691" spans="2:13">
      <c r="C691" s="8206"/>
      <c r="D691" s="8204" t="s">
        <v>2748</v>
      </c>
      <c r="E691" s="7824" t="s">
        <v>815</v>
      </c>
      <c r="F691" s="8206" t="s">
        <v>2621</v>
      </c>
      <c r="G691" s="7861"/>
      <c r="H691" s="8208"/>
      <c r="I691" s="8211"/>
      <c r="J691" s="8208"/>
      <c r="K691" s="8208">
        <v>334400</v>
      </c>
      <c r="L691" s="8213"/>
      <c r="M691" s="9746">
        <f>M690-K691</f>
        <v>29515231</v>
      </c>
    </row>
    <row r="692" spans="2:13">
      <c r="C692" s="8207"/>
      <c r="D692" s="8205"/>
      <c r="E692" s="7851" t="s">
        <v>2620</v>
      </c>
      <c r="F692" s="56"/>
      <c r="G692" s="8210"/>
      <c r="H692" s="8209"/>
      <c r="I692" s="8212"/>
      <c r="J692" s="8209"/>
      <c r="K692" s="8209"/>
      <c r="L692" s="8214"/>
      <c r="M692" s="9747"/>
    </row>
    <row r="693" spans="2:13">
      <c r="C693" s="7834"/>
      <c r="D693" s="7834"/>
      <c r="E693" s="7835"/>
      <c r="F693" s="7836"/>
      <c r="G693" s="7837"/>
      <c r="H693" s="7993"/>
      <c r="I693" s="7993"/>
      <c r="J693" s="7848"/>
      <c r="K693" s="7993"/>
      <c r="L693" s="7849">
        <v>2200</v>
      </c>
      <c r="M693" s="8062">
        <f>M691+L693</f>
        <v>29517431</v>
      </c>
    </row>
    <row r="694" spans="2:13">
      <c r="C694" s="8072"/>
      <c r="D694" s="8070"/>
      <c r="E694" s="7824" t="s">
        <v>1109</v>
      </c>
      <c r="F694" s="8206" t="s">
        <v>278</v>
      </c>
      <c r="G694" s="7841" t="s">
        <v>279</v>
      </c>
      <c r="H694" s="8208"/>
      <c r="I694" s="8208">
        <v>502500</v>
      </c>
      <c r="J694" s="8208"/>
      <c r="K694" s="8208"/>
      <c r="L694" s="7843"/>
      <c r="M694" s="9746">
        <f>M693-I694</f>
        <v>29014931</v>
      </c>
    </row>
    <row r="695" spans="2:13">
      <c r="C695" s="8073"/>
      <c r="D695" s="8071"/>
      <c r="E695" s="7851" t="s">
        <v>1527</v>
      </c>
      <c r="F695" s="56" t="s">
        <v>38</v>
      </c>
      <c r="G695" s="7841"/>
      <c r="H695" s="7904"/>
      <c r="I695" s="7904"/>
      <c r="J695" s="8209"/>
      <c r="K695" s="8209"/>
      <c r="L695" s="7846"/>
      <c r="M695" s="9747"/>
    </row>
    <row r="696" spans="2:13">
      <c r="C696" s="7834"/>
      <c r="D696" s="7834"/>
      <c r="E696" s="7835"/>
      <c r="F696" s="7836"/>
      <c r="G696" s="7992"/>
      <c r="H696" s="7993"/>
      <c r="I696" s="7993"/>
      <c r="J696" s="7850"/>
      <c r="K696" s="7848"/>
      <c r="L696" s="7849">
        <v>2200</v>
      </c>
      <c r="M696" s="8062">
        <f>M694+L696</f>
        <v>29017131</v>
      </c>
    </row>
    <row r="697" spans="2:13">
      <c r="C697" s="8072"/>
      <c r="D697" s="8070" t="s">
        <v>2751</v>
      </c>
      <c r="E697" s="9787" t="s">
        <v>2753</v>
      </c>
      <c r="F697" s="8072"/>
      <c r="G697" s="7861"/>
      <c r="H697" s="8074"/>
      <c r="I697" s="8076"/>
      <c r="J697" s="8074"/>
      <c r="K697" s="8074"/>
      <c r="L697" s="8078"/>
      <c r="M697" s="9746"/>
    </row>
    <row r="698" spans="2:13">
      <c r="C698" s="8073"/>
      <c r="D698" s="8071"/>
      <c r="E698" s="9788"/>
      <c r="F698" s="8073"/>
      <c r="G698" s="7844"/>
      <c r="H698" s="8075"/>
      <c r="I698" s="8077"/>
      <c r="J698" s="8075"/>
      <c r="K698" s="8075"/>
      <c r="L698" s="8079"/>
      <c r="M698" s="9747"/>
    </row>
    <row r="699" spans="2:13">
      <c r="C699" s="7834"/>
      <c r="D699" s="7834"/>
      <c r="E699" s="8227"/>
      <c r="F699" s="7836"/>
      <c r="G699" s="7837"/>
      <c r="H699" s="7993"/>
      <c r="I699" s="7993"/>
      <c r="J699" s="7848"/>
      <c r="K699" s="7993"/>
      <c r="L699" s="7849"/>
      <c r="M699" s="8062"/>
    </row>
    <row r="700" spans="2:13">
      <c r="C700" s="8072"/>
      <c r="D700" s="8070" t="s">
        <v>2752</v>
      </c>
      <c r="E700" s="9787" t="s">
        <v>2753</v>
      </c>
      <c r="F700" s="8072"/>
      <c r="G700" s="7861"/>
      <c r="H700" s="8074"/>
      <c r="I700" s="8076"/>
      <c r="J700" s="8074"/>
      <c r="K700" s="8074"/>
      <c r="L700" s="8078"/>
      <c r="M700" s="9746"/>
    </row>
    <row r="701" spans="2:13">
      <c r="C701" s="8073"/>
      <c r="D701" s="8071"/>
      <c r="E701" s="9788"/>
      <c r="F701" s="8073"/>
      <c r="G701" s="7844"/>
      <c r="H701" s="8075"/>
      <c r="I701" s="8077"/>
      <c r="J701" s="8075"/>
      <c r="K701" s="8075"/>
      <c r="L701" s="8079"/>
      <c r="M701" s="9747"/>
    </row>
    <row r="702" spans="2:13">
      <c r="C702" s="7834"/>
      <c r="D702" s="7834"/>
      <c r="E702" s="7835"/>
      <c r="F702" s="7836"/>
      <c r="G702" s="7837"/>
      <c r="H702" s="7993"/>
      <c r="I702" s="7993"/>
      <c r="J702" s="7848"/>
      <c r="K702" s="7993"/>
      <c r="L702" s="7849"/>
      <c r="M702" s="8062"/>
    </row>
    <row r="703" spans="2:13">
      <c r="C703" s="7834"/>
      <c r="D703" s="7834"/>
      <c r="E703" s="7835"/>
      <c r="F703" s="7836"/>
      <c r="G703" s="7837"/>
      <c r="H703" s="7993"/>
      <c r="I703" s="7993"/>
      <c r="J703" s="7848"/>
      <c r="K703" s="7993"/>
      <c r="L703" s="7849"/>
      <c r="M703" s="8062"/>
    </row>
    <row r="704" spans="2:13" s="8223" customFormat="1" ht="18.75">
      <c r="B704" s="8221"/>
      <c r="C704" s="9778" t="s">
        <v>2750</v>
      </c>
      <c r="D704" s="9779"/>
      <c r="E704" s="9779"/>
      <c r="F704" s="9779"/>
      <c r="G704" s="9780"/>
      <c r="H704" s="8222">
        <f>SUM(H4:H703)</f>
        <v>75000000</v>
      </c>
      <c r="I704" s="8222">
        <f>SUM(I4:I703)</f>
        <v>34107220</v>
      </c>
      <c r="J704" s="8222">
        <f>SUM(J4:J703)</f>
        <v>21829505</v>
      </c>
      <c r="K704" s="8222">
        <f>SUM(K4:K703)</f>
        <v>22089430</v>
      </c>
      <c r="L704" s="8222">
        <f>SUM(L4:L703)</f>
        <v>380050</v>
      </c>
      <c r="M704" s="8222">
        <f>M3+H704-I704-J704-K704+L704</f>
        <v>29017131</v>
      </c>
    </row>
    <row r="705" spans="2:13" s="8223" customFormat="1" ht="18.75">
      <c r="B705" s="8221"/>
      <c r="C705" s="9781" t="s">
        <v>242</v>
      </c>
      <c r="D705" s="9782"/>
      <c r="E705" s="9782"/>
      <c r="F705" s="9782"/>
      <c r="G705" s="9783"/>
      <c r="H705" s="8224">
        <f>'Nov''17'!F748</f>
        <v>75000000</v>
      </c>
      <c r="I705" s="8224">
        <f>'Nov''17'!G748</f>
        <v>38555245</v>
      </c>
      <c r="J705" s="8224">
        <f>'Nov''17'!H748</f>
        <v>15992047</v>
      </c>
      <c r="K705" s="8224">
        <f>'Nov''17'!I748</f>
        <v>29504400</v>
      </c>
      <c r="L705" s="8224">
        <f>'Nov''17'!J748</f>
        <v>400950</v>
      </c>
      <c r="M705" s="8224">
        <f>'Nov''17'!K748</f>
        <v>31663236</v>
      </c>
    </row>
    <row r="706" spans="2:13" s="8223" customFormat="1" ht="18.75">
      <c r="B706" s="8221"/>
      <c r="C706" s="9784" t="s">
        <v>243</v>
      </c>
      <c r="D706" s="9785"/>
      <c r="E706" s="9785"/>
      <c r="F706" s="9785"/>
      <c r="G706" s="9786"/>
      <c r="H706" s="8225">
        <f t="shared" ref="H706:M706" si="0">H704+H705</f>
        <v>150000000</v>
      </c>
      <c r="I706" s="8225">
        <f t="shared" si="0"/>
        <v>72662465</v>
      </c>
      <c r="J706" s="8225">
        <f t="shared" si="0"/>
        <v>37821552</v>
      </c>
      <c r="K706" s="8225">
        <f t="shared" si="0"/>
        <v>51593830</v>
      </c>
      <c r="L706" s="8225">
        <f t="shared" si="0"/>
        <v>781000</v>
      </c>
      <c r="M706" s="8226">
        <f t="shared" si="0"/>
        <v>60680367</v>
      </c>
    </row>
    <row r="708" spans="2:13">
      <c r="H708" s="8220"/>
      <c r="I708" s="8220"/>
      <c r="J708" s="8220"/>
      <c r="K708" s="8220"/>
      <c r="L708" s="8220"/>
      <c r="M708" s="8220"/>
    </row>
    <row r="713" spans="2:13">
      <c r="E713" s="8201" t="s">
        <v>2197</v>
      </c>
      <c r="F713" s="8201" t="s">
        <v>2611</v>
      </c>
    </row>
    <row r="714" spans="2:13">
      <c r="E714" s="8203" t="s">
        <v>238</v>
      </c>
      <c r="F714" s="8203" t="s">
        <v>2199</v>
      </c>
    </row>
  </sheetData>
  <mergeCells count="1081">
    <mergeCell ref="J424:J425"/>
    <mergeCell ref="K424:K425"/>
    <mergeCell ref="H508:H509"/>
    <mergeCell ref="I508:I509"/>
    <mergeCell ref="J508:J509"/>
    <mergeCell ref="K508:K509"/>
    <mergeCell ref="C298:C299"/>
    <mergeCell ref="D298:D299"/>
    <mergeCell ref="H298:H299"/>
    <mergeCell ref="I298:I299"/>
    <mergeCell ref="J298:J299"/>
    <mergeCell ref="K298:K299"/>
    <mergeCell ref="C301:C302"/>
    <mergeCell ref="D301:D302"/>
    <mergeCell ref="K562:K563"/>
    <mergeCell ref="K565:K566"/>
    <mergeCell ref="C421:C422"/>
    <mergeCell ref="D421:D422"/>
    <mergeCell ref="H421:H422"/>
    <mergeCell ref="I421:I422"/>
    <mergeCell ref="J421:J422"/>
    <mergeCell ref="K421:K422"/>
    <mergeCell ref="C448:C449"/>
    <mergeCell ref="D448:D449"/>
    <mergeCell ref="H448:H449"/>
    <mergeCell ref="I448:I449"/>
    <mergeCell ref="J448:J449"/>
    <mergeCell ref="K448:K449"/>
    <mergeCell ref="C433:C434"/>
    <mergeCell ref="D433:D434"/>
    <mergeCell ref="H433:H434"/>
    <mergeCell ref="I433:I434"/>
    <mergeCell ref="J433:J434"/>
    <mergeCell ref="K433:K434"/>
    <mergeCell ref="C424:C425"/>
    <mergeCell ref="D424:D425"/>
    <mergeCell ref="H424:H425"/>
    <mergeCell ref="I424:I425"/>
    <mergeCell ref="C289:C290"/>
    <mergeCell ref="D289:D290"/>
    <mergeCell ref="H289:H290"/>
    <mergeCell ref="I289:I290"/>
    <mergeCell ref="J289:J290"/>
    <mergeCell ref="K289:K290"/>
    <mergeCell ref="C292:C293"/>
    <mergeCell ref="D292:D293"/>
    <mergeCell ref="H292:H293"/>
    <mergeCell ref="I292:I293"/>
    <mergeCell ref="J292:J293"/>
    <mergeCell ref="K292:K293"/>
    <mergeCell ref="C295:C296"/>
    <mergeCell ref="D295:D296"/>
    <mergeCell ref="H295:H296"/>
    <mergeCell ref="I295:I296"/>
    <mergeCell ref="J295:J296"/>
    <mergeCell ref="K295:K296"/>
    <mergeCell ref="H301:H302"/>
    <mergeCell ref="I301:I302"/>
    <mergeCell ref="J301:J302"/>
    <mergeCell ref="K301:K302"/>
    <mergeCell ref="C304:C305"/>
    <mergeCell ref="D304:D305"/>
    <mergeCell ref="H304:H305"/>
    <mergeCell ref="I304:I305"/>
    <mergeCell ref="J304:J305"/>
    <mergeCell ref="K304:K305"/>
    <mergeCell ref="C307:C308"/>
    <mergeCell ref="D307:D308"/>
    <mergeCell ref="H307:H308"/>
    <mergeCell ref="I307:I308"/>
    <mergeCell ref="J307:J308"/>
    <mergeCell ref="K307:K308"/>
    <mergeCell ref="I322:I323"/>
    <mergeCell ref="J322:J323"/>
    <mergeCell ref="K322:K323"/>
    <mergeCell ref="C322:C323"/>
    <mergeCell ref="C310:C311"/>
    <mergeCell ref="D310:D311"/>
    <mergeCell ref="H310:H311"/>
    <mergeCell ref="I310:I311"/>
    <mergeCell ref="J310:J311"/>
    <mergeCell ref="K310:K311"/>
    <mergeCell ref="D322:D323"/>
    <mergeCell ref="H322:H323"/>
    <mergeCell ref="C313:C314"/>
    <mergeCell ref="D313:D314"/>
    <mergeCell ref="H313:H314"/>
    <mergeCell ref="I313:I314"/>
    <mergeCell ref="J313:J314"/>
    <mergeCell ref="K313:K314"/>
    <mergeCell ref="C316:C317"/>
    <mergeCell ref="D316:D317"/>
    <mergeCell ref="H316:H317"/>
    <mergeCell ref="I316:I317"/>
    <mergeCell ref="J316:J317"/>
    <mergeCell ref="K316:K317"/>
    <mergeCell ref="I373:I374"/>
    <mergeCell ref="J373:J374"/>
    <mergeCell ref="K373:K374"/>
    <mergeCell ref="C361:C362"/>
    <mergeCell ref="D361:D362"/>
    <mergeCell ref="H361:H362"/>
    <mergeCell ref="C367:C368"/>
    <mergeCell ref="D367:D368"/>
    <mergeCell ref="H367:H368"/>
    <mergeCell ref="C373:C374"/>
    <mergeCell ref="D373:D374"/>
    <mergeCell ref="H373:H374"/>
    <mergeCell ref="C370:C371"/>
    <mergeCell ref="D370:D371"/>
    <mergeCell ref="H370:H371"/>
    <mergeCell ref="C334:C335"/>
    <mergeCell ref="D334:D335"/>
    <mergeCell ref="H334:H335"/>
    <mergeCell ref="I334:I335"/>
    <mergeCell ref="J334:J335"/>
    <mergeCell ref="K334:K335"/>
    <mergeCell ref="C337:C338"/>
    <mergeCell ref="D337:D338"/>
    <mergeCell ref="H337:H338"/>
    <mergeCell ref="I337:I338"/>
    <mergeCell ref="J337:J338"/>
    <mergeCell ref="K337:K338"/>
    <mergeCell ref="C349:C350"/>
    <mergeCell ref="D349:D350"/>
    <mergeCell ref="H349:H350"/>
    <mergeCell ref="I349:I350"/>
    <mergeCell ref="J349:J350"/>
    <mergeCell ref="C325:C326"/>
    <mergeCell ref="D325:D326"/>
    <mergeCell ref="H325:H326"/>
    <mergeCell ref="I325:I326"/>
    <mergeCell ref="J325:J326"/>
    <mergeCell ref="K325:K326"/>
    <mergeCell ref="I361:I362"/>
    <mergeCell ref="J361:J362"/>
    <mergeCell ref="K361:K362"/>
    <mergeCell ref="C364:C365"/>
    <mergeCell ref="D364:D365"/>
    <mergeCell ref="H364:H365"/>
    <mergeCell ref="I364:I365"/>
    <mergeCell ref="J364:J365"/>
    <mergeCell ref="K364:K365"/>
    <mergeCell ref="H400:H401"/>
    <mergeCell ref="I400:I401"/>
    <mergeCell ref="J400:J401"/>
    <mergeCell ref="K400:K401"/>
    <mergeCell ref="I394:I395"/>
    <mergeCell ref="C376:C377"/>
    <mergeCell ref="D376:D377"/>
    <mergeCell ref="H376:H377"/>
    <mergeCell ref="I376:I377"/>
    <mergeCell ref="J376:J377"/>
    <mergeCell ref="K376:K377"/>
    <mergeCell ref="C358:C359"/>
    <mergeCell ref="D358:D359"/>
    <mergeCell ref="H358:H359"/>
    <mergeCell ref="I358:I359"/>
    <mergeCell ref="J358:J359"/>
    <mergeCell ref="K358:K359"/>
    <mergeCell ref="C319:C320"/>
    <mergeCell ref="D319:D320"/>
    <mergeCell ref="H319:H320"/>
    <mergeCell ref="I319:I320"/>
    <mergeCell ref="J319:J320"/>
    <mergeCell ref="K319:K320"/>
    <mergeCell ref="C418:C419"/>
    <mergeCell ref="D418:D419"/>
    <mergeCell ref="H418:H419"/>
    <mergeCell ref="I418:I419"/>
    <mergeCell ref="J418:J419"/>
    <mergeCell ref="K418:K419"/>
    <mergeCell ref="I409:I410"/>
    <mergeCell ref="J409:J410"/>
    <mergeCell ref="K409:K410"/>
    <mergeCell ref="C412:C413"/>
    <mergeCell ref="D412:D413"/>
    <mergeCell ref="H412:H413"/>
    <mergeCell ref="I412:I413"/>
    <mergeCell ref="J412:J413"/>
    <mergeCell ref="K412:K413"/>
    <mergeCell ref="C388:C389"/>
    <mergeCell ref="D388:D389"/>
    <mergeCell ref="H388:H389"/>
    <mergeCell ref="I388:I389"/>
    <mergeCell ref="J388:J389"/>
    <mergeCell ref="K388:K389"/>
    <mergeCell ref="C391:C392"/>
    <mergeCell ref="D391:D392"/>
    <mergeCell ref="H391:H392"/>
    <mergeCell ref="I391:I392"/>
    <mergeCell ref="J391:J392"/>
    <mergeCell ref="C400:C401"/>
    <mergeCell ref="D400:D401"/>
    <mergeCell ref="K382:K383"/>
    <mergeCell ref="I385:I386"/>
    <mergeCell ref="J385:J386"/>
    <mergeCell ref="K385:K386"/>
    <mergeCell ref="C406:C407"/>
    <mergeCell ref="D406:D407"/>
    <mergeCell ref="C415:C416"/>
    <mergeCell ref="D415:D416"/>
    <mergeCell ref="H415:H416"/>
    <mergeCell ref="C409:C410"/>
    <mergeCell ref="D409:D410"/>
    <mergeCell ref="H409:H410"/>
    <mergeCell ref="I415:I416"/>
    <mergeCell ref="J415:J416"/>
    <mergeCell ref="K415:K416"/>
    <mergeCell ref="C379:C380"/>
    <mergeCell ref="D379:D380"/>
    <mergeCell ref="H379:H380"/>
    <mergeCell ref="C385:C386"/>
    <mergeCell ref="D385:D386"/>
    <mergeCell ref="H385:H386"/>
    <mergeCell ref="C382:C383"/>
    <mergeCell ref="D382:D383"/>
    <mergeCell ref="H382:H383"/>
    <mergeCell ref="I382:I383"/>
    <mergeCell ref="J382:J383"/>
    <mergeCell ref="C397:C398"/>
    <mergeCell ref="D397:D398"/>
    <mergeCell ref="H397:H398"/>
    <mergeCell ref="I397:I398"/>
    <mergeCell ref="J397:J398"/>
    <mergeCell ref="K397:K398"/>
    <mergeCell ref="I379:I380"/>
    <mergeCell ref="K391:K392"/>
    <mergeCell ref="C394:C395"/>
    <mergeCell ref="D394:D395"/>
    <mergeCell ref="H394:H395"/>
    <mergeCell ref="C232:C233"/>
    <mergeCell ref="D232:D233"/>
    <mergeCell ref="H232:H233"/>
    <mergeCell ref="I232:I233"/>
    <mergeCell ref="J232:J233"/>
    <mergeCell ref="K232:K233"/>
    <mergeCell ref="C226:C227"/>
    <mergeCell ref="D226:D227"/>
    <mergeCell ref="H226:H227"/>
    <mergeCell ref="I226:I227"/>
    <mergeCell ref="J226:J227"/>
    <mergeCell ref="K226:K227"/>
    <mergeCell ref="C229:C230"/>
    <mergeCell ref="D229:D230"/>
    <mergeCell ref="H229:H230"/>
    <mergeCell ref="I229:I230"/>
    <mergeCell ref="J229:J230"/>
    <mergeCell ref="K229:K230"/>
    <mergeCell ref="H262:H263"/>
    <mergeCell ref="I262:I263"/>
    <mergeCell ref="J262:J263"/>
    <mergeCell ref="K262:K263"/>
    <mergeCell ref="C235:C236"/>
    <mergeCell ref="D235:D236"/>
    <mergeCell ref="H235:H236"/>
    <mergeCell ref="I235:I236"/>
    <mergeCell ref="J235:J236"/>
    <mergeCell ref="K235:K236"/>
    <mergeCell ref="C238:C239"/>
    <mergeCell ref="D238:D239"/>
    <mergeCell ref="H238:H239"/>
    <mergeCell ref="I238:I239"/>
    <mergeCell ref="J238:J239"/>
    <mergeCell ref="K238:K239"/>
    <mergeCell ref="C241:C242"/>
    <mergeCell ref="D241:D242"/>
    <mergeCell ref="H241:H242"/>
    <mergeCell ref="I241:I242"/>
    <mergeCell ref="J241:J242"/>
    <mergeCell ref="K241:K242"/>
    <mergeCell ref="C244:C245"/>
    <mergeCell ref="D244:D245"/>
    <mergeCell ref="H244:H245"/>
    <mergeCell ref="I244:I245"/>
    <mergeCell ref="J244:J245"/>
    <mergeCell ref="K244:K245"/>
    <mergeCell ref="C247:C248"/>
    <mergeCell ref="D247:D248"/>
    <mergeCell ref="H247:H248"/>
    <mergeCell ref="I247:I248"/>
    <mergeCell ref="C139:C140"/>
    <mergeCell ref="D139:D140"/>
    <mergeCell ref="H139:H140"/>
    <mergeCell ref="I139:I140"/>
    <mergeCell ref="J139:J140"/>
    <mergeCell ref="K139:K140"/>
    <mergeCell ref="C256:C257"/>
    <mergeCell ref="D256:D257"/>
    <mergeCell ref="H256:H257"/>
    <mergeCell ref="I256:I257"/>
    <mergeCell ref="J256:J257"/>
    <mergeCell ref="K256:K257"/>
    <mergeCell ref="C259:C260"/>
    <mergeCell ref="D259:D260"/>
    <mergeCell ref="H259:H260"/>
    <mergeCell ref="I259:I260"/>
    <mergeCell ref="J259:J260"/>
    <mergeCell ref="K259:K260"/>
    <mergeCell ref="J247:J248"/>
    <mergeCell ref="K247:K248"/>
    <mergeCell ref="C220:C221"/>
    <mergeCell ref="D220:D221"/>
    <mergeCell ref="H220:H221"/>
    <mergeCell ref="I220:I221"/>
    <mergeCell ref="J220:J221"/>
    <mergeCell ref="K220:K221"/>
    <mergeCell ref="C223:C224"/>
    <mergeCell ref="D223:D224"/>
    <mergeCell ref="H223:H224"/>
    <mergeCell ref="I223:I224"/>
    <mergeCell ref="J223:J224"/>
    <mergeCell ref="K223:K224"/>
    <mergeCell ref="J127:J128"/>
    <mergeCell ref="K127:K128"/>
    <mergeCell ref="C130:C131"/>
    <mergeCell ref="D130:D131"/>
    <mergeCell ref="H130:H131"/>
    <mergeCell ref="I130:I131"/>
    <mergeCell ref="J130:J131"/>
    <mergeCell ref="K130:K131"/>
    <mergeCell ref="C133:C134"/>
    <mergeCell ref="D133:D134"/>
    <mergeCell ref="H133:H134"/>
    <mergeCell ref="I133:I134"/>
    <mergeCell ref="J133:J134"/>
    <mergeCell ref="K133:K134"/>
    <mergeCell ref="C136:C137"/>
    <mergeCell ref="D136:D137"/>
    <mergeCell ref="H136:H137"/>
    <mergeCell ref="I136:I137"/>
    <mergeCell ref="J136:J137"/>
    <mergeCell ref="K136:K137"/>
    <mergeCell ref="H154:H155"/>
    <mergeCell ref="I154:I155"/>
    <mergeCell ref="J154:J155"/>
    <mergeCell ref="K154:K155"/>
    <mergeCell ref="C157:C158"/>
    <mergeCell ref="D157:D158"/>
    <mergeCell ref="H157:H158"/>
    <mergeCell ref="I157:I158"/>
    <mergeCell ref="J157:J158"/>
    <mergeCell ref="K157:K158"/>
    <mergeCell ref="C160:C161"/>
    <mergeCell ref="D160:D161"/>
    <mergeCell ref="H160:H161"/>
    <mergeCell ref="I160:I161"/>
    <mergeCell ref="J160:J161"/>
    <mergeCell ref="K160:K161"/>
    <mergeCell ref="C121:C122"/>
    <mergeCell ref="D121:D122"/>
    <mergeCell ref="H121:H122"/>
    <mergeCell ref="I121:I122"/>
    <mergeCell ref="J121:J122"/>
    <mergeCell ref="K121:K122"/>
    <mergeCell ref="C124:C125"/>
    <mergeCell ref="D124:D125"/>
    <mergeCell ref="H124:H125"/>
    <mergeCell ref="I124:I125"/>
    <mergeCell ref="J124:J125"/>
    <mergeCell ref="K124:K125"/>
    <mergeCell ref="C127:C128"/>
    <mergeCell ref="D127:D128"/>
    <mergeCell ref="H127:H128"/>
    <mergeCell ref="I127:I128"/>
    <mergeCell ref="C184:C185"/>
    <mergeCell ref="D184:D185"/>
    <mergeCell ref="H184:H185"/>
    <mergeCell ref="I184:I185"/>
    <mergeCell ref="J184:J185"/>
    <mergeCell ref="K184:K185"/>
    <mergeCell ref="C142:C143"/>
    <mergeCell ref="D142:D143"/>
    <mergeCell ref="H142:H143"/>
    <mergeCell ref="I142:I143"/>
    <mergeCell ref="J142:J143"/>
    <mergeCell ref="K142:K143"/>
    <mergeCell ref="C145:C146"/>
    <mergeCell ref="D145:D146"/>
    <mergeCell ref="H145:H146"/>
    <mergeCell ref="I145:I146"/>
    <mergeCell ref="J145:J146"/>
    <mergeCell ref="K145:K146"/>
    <mergeCell ref="C148:C149"/>
    <mergeCell ref="D148:D149"/>
    <mergeCell ref="H148:H149"/>
    <mergeCell ref="I148:I149"/>
    <mergeCell ref="J148:J149"/>
    <mergeCell ref="K148:K149"/>
    <mergeCell ref="C151:C152"/>
    <mergeCell ref="D151:D152"/>
    <mergeCell ref="H151:H152"/>
    <mergeCell ref="I151:I152"/>
    <mergeCell ref="J151:J152"/>
    <mergeCell ref="K151:K152"/>
    <mergeCell ref="C154:C155"/>
    <mergeCell ref="D154:D155"/>
    <mergeCell ref="C178:C179"/>
    <mergeCell ref="D178:D179"/>
    <mergeCell ref="C169:C170"/>
    <mergeCell ref="D169:D170"/>
    <mergeCell ref="H169:H170"/>
    <mergeCell ref="I169:I170"/>
    <mergeCell ref="J169:J170"/>
    <mergeCell ref="K169:K170"/>
    <mergeCell ref="C172:C173"/>
    <mergeCell ref="D172:D173"/>
    <mergeCell ref="H172:H173"/>
    <mergeCell ref="I172:I173"/>
    <mergeCell ref="J172:J173"/>
    <mergeCell ref="K172:K173"/>
    <mergeCell ref="C181:C182"/>
    <mergeCell ref="D181:D182"/>
    <mergeCell ref="I181:I182"/>
    <mergeCell ref="J181:J182"/>
    <mergeCell ref="K181:K182"/>
    <mergeCell ref="I178:I179"/>
    <mergeCell ref="C163:C164"/>
    <mergeCell ref="D163:D164"/>
    <mergeCell ref="H163:H164"/>
    <mergeCell ref="I163:I164"/>
    <mergeCell ref="J163:J164"/>
    <mergeCell ref="K163:K164"/>
    <mergeCell ref="C166:C167"/>
    <mergeCell ref="D166:D167"/>
    <mergeCell ref="H166:H167"/>
    <mergeCell ref="I166:I167"/>
    <mergeCell ref="J166:J167"/>
    <mergeCell ref="K166:K167"/>
    <mergeCell ref="C175:C176"/>
    <mergeCell ref="D175:D176"/>
    <mergeCell ref="H175:H176"/>
    <mergeCell ref="I175:I176"/>
    <mergeCell ref="J175:J176"/>
    <mergeCell ref="K175:K176"/>
    <mergeCell ref="C202:C203"/>
    <mergeCell ref="D202:D203"/>
    <mergeCell ref="H202:H203"/>
    <mergeCell ref="I202:I203"/>
    <mergeCell ref="J202:J203"/>
    <mergeCell ref="K202:K203"/>
    <mergeCell ref="C205:C206"/>
    <mergeCell ref="D205:D206"/>
    <mergeCell ref="H205:H206"/>
    <mergeCell ref="I205:I206"/>
    <mergeCell ref="J205:J206"/>
    <mergeCell ref="K205:K206"/>
    <mergeCell ref="C208:C209"/>
    <mergeCell ref="D208:D209"/>
    <mergeCell ref="H208:H209"/>
    <mergeCell ref="I208:I209"/>
    <mergeCell ref="J208:J209"/>
    <mergeCell ref="K208:K209"/>
    <mergeCell ref="C193:C194"/>
    <mergeCell ref="D193:D194"/>
    <mergeCell ref="H193:H194"/>
    <mergeCell ref="I193:I194"/>
    <mergeCell ref="J193:J194"/>
    <mergeCell ref="K193:K194"/>
    <mergeCell ref="C196:C197"/>
    <mergeCell ref="D196:D197"/>
    <mergeCell ref="H196:H197"/>
    <mergeCell ref="I196:I197"/>
    <mergeCell ref="J196:J197"/>
    <mergeCell ref="K196:K197"/>
    <mergeCell ref="C199:C200"/>
    <mergeCell ref="D199:D200"/>
    <mergeCell ref="H199:H200"/>
    <mergeCell ref="I199:I200"/>
    <mergeCell ref="J199:J200"/>
    <mergeCell ref="K199:K200"/>
    <mergeCell ref="C214:C215"/>
    <mergeCell ref="D214:D215"/>
    <mergeCell ref="H214:H215"/>
    <mergeCell ref="I214:I215"/>
    <mergeCell ref="J214:J215"/>
    <mergeCell ref="K214:K215"/>
    <mergeCell ref="C217:C218"/>
    <mergeCell ref="D217:D218"/>
    <mergeCell ref="H217:H218"/>
    <mergeCell ref="I217:I218"/>
    <mergeCell ref="J217:J218"/>
    <mergeCell ref="K217:K218"/>
    <mergeCell ref="C265:C266"/>
    <mergeCell ref="D265:D266"/>
    <mergeCell ref="H265:H266"/>
    <mergeCell ref="I265:I266"/>
    <mergeCell ref="J265:J266"/>
    <mergeCell ref="K265:K266"/>
    <mergeCell ref="C250:C251"/>
    <mergeCell ref="D250:D251"/>
    <mergeCell ref="H250:H251"/>
    <mergeCell ref="I250:I251"/>
    <mergeCell ref="J250:J251"/>
    <mergeCell ref="K250:K251"/>
    <mergeCell ref="C253:C254"/>
    <mergeCell ref="D253:D254"/>
    <mergeCell ref="H253:H254"/>
    <mergeCell ref="I253:I254"/>
    <mergeCell ref="J253:J254"/>
    <mergeCell ref="K253:K254"/>
    <mergeCell ref="C262:C263"/>
    <mergeCell ref="D262:D263"/>
    <mergeCell ref="H88:H89"/>
    <mergeCell ref="I88:I89"/>
    <mergeCell ref="J88:J89"/>
    <mergeCell ref="K88:K89"/>
    <mergeCell ref="C91:C92"/>
    <mergeCell ref="D91:D92"/>
    <mergeCell ref="H91:H92"/>
    <mergeCell ref="I91:I92"/>
    <mergeCell ref="J91:J92"/>
    <mergeCell ref="K91:K92"/>
    <mergeCell ref="C94:C95"/>
    <mergeCell ref="D94:D95"/>
    <mergeCell ref="H94:H95"/>
    <mergeCell ref="I94:I95"/>
    <mergeCell ref="J94:J95"/>
    <mergeCell ref="K94:K95"/>
    <mergeCell ref="C211:C212"/>
    <mergeCell ref="D211:D212"/>
    <mergeCell ref="H211:H212"/>
    <mergeCell ref="I211:I212"/>
    <mergeCell ref="J211:J212"/>
    <mergeCell ref="K211:K212"/>
    <mergeCell ref="C187:C188"/>
    <mergeCell ref="D187:D188"/>
    <mergeCell ref="H187:H188"/>
    <mergeCell ref="I187:I188"/>
    <mergeCell ref="J187:J188"/>
    <mergeCell ref="K187:K188"/>
    <mergeCell ref="C190:C191"/>
    <mergeCell ref="D190:D191"/>
    <mergeCell ref="H190:H191"/>
    <mergeCell ref="I190:I191"/>
    <mergeCell ref="C115:C116"/>
    <mergeCell ref="D115:D116"/>
    <mergeCell ref="H115:H116"/>
    <mergeCell ref="I115:I116"/>
    <mergeCell ref="J115:J116"/>
    <mergeCell ref="K115:K116"/>
    <mergeCell ref="C118:C119"/>
    <mergeCell ref="D118:D119"/>
    <mergeCell ref="H118:H119"/>
    <mergeCell ref="I118:I119"/>
    <mergeCell ref="J118:J119"/>
    <mergeCell ref="K118:K119"/>
    <mergeCell ref="K100:K101"/>
    <mergeCell ref="C103:C104"/>
    <mergeCell ref="D103:D104"/>
    <mergeCell ref="H103:H104"/>
    <mergeCell ref="I103:I104"/>
    <mergeCell ref="J103:J104"/>
    <mergeCell ref="K103:K104"/>
    <mergeCell ref="C106:C107"/>
    <mergeCell ref="D106:D107"/>
    <mergeCell ref="H106:H107"/>
    <mergeCell ref="I106:I107"/>
    <mergeCell ref="J106:J107"/>
    <mergeCell ref="K106:K107"/>
    <mergeCell ref="L76:L77"/>
    <mergeCell ref="C109:C110"/>
    <mergeCell ref="D109:D110"/>
    <mergeCell ref="H109:H110"/>
    <mergeCell ref="I109:I110"/>
    <mergeCell ref="J109:J110"/>
    <mergeCell ref="K109:K110"/>
    <mergeCell ref="C112:C113"/>
    <mergeCell ref="D112:D113"/>
    <mergeCell ref="H112:H113"/>
    <mergeCell ref="I112:I113"/>
    <mergeCell ref="J112:J113"/>
    <mergeCell ref="K112:K113"/>
    <mergeCell ref="C97:C98"/>
    <mergeCell ref="D97:D98"/>
    <mergeCell ref="H97:H98"/>
    <mergeCell ref="I97:I98"/>
    <mergeCell ref="J97:J98"/>
    <mergeCell ref="K97:K98"/>
    <mergeCell ref="C100:C101"/>
    <mergeCell ref="D100:D101"/>
    <mergeCell ref="H100:H101"/>
    <mergeCell ref="I100:I101"/>
    <mergeCell ref="J100:J101"/>
    <mergeCell ref="C85:C86"/>
    <mergeCell ref="D85:D86"/>
    <mergeCell ref="H85:H86"/>
    <mergeCell ref="I85:I86"/>
    <mergeCell ref="J85:J86"/>
    <mergeCell ref="K85:K86"/>
    <mergeCell ref="C88:C89"/>
    <mergeCell ref="D88:D89"/>
    <mergeCell ref="L1:L2"/>
    <mergeCell ref="M1:M2"/>
    <mergeCell ref="C3:E3"/>
    <mergeCell ref="D4:D5"/>
    <mergeCell ref="C7:C8"/>
    <mergeCell ref="D7:D8"/>
    <mergeCell ref="M7:M8"/>
    <mergeCell ref="M4:M5"/>
    <mergeCell ref="L4:L5"/>
    <mergeCell ref="K7:K8"/>
    <mergeCell ref="C1:C2"/>
    <mergeCell ref="D1:D2"/>
    <mergeCell ref="E1:E2"/>
    <mergeCell ref="F1:G1"/>
    <mergeCell ref="H1:H2"/>
    <mergeCell ref="I1:K1"/>
    <mergeCell ref="C4:C5"/>
    <mergeCell ref="H7:H8"/>
    <mergeCell ref="D10:D11"/>
    <mergeCell ref="C31:C32"/>
    <mergeCell ref="D31:D32"/>
    <mergeCell ref="H31:H32"/>
    <mergeCell ref="J31:J32"/>
    <mergeCell ref="K31:K32"/>
    <mergeCell ref="M19:M20"/>
    <mergeCell ref="D22:D23"/>
    <mergeCell ref="L22:L23"/>
    <mergeCell ref="M22:M23"/>
    <mergeCell ref="C25:C26"/>
    <mergeCell ref="D25:D26"/>
    <mergeCell ref="H25:H26"/>
    <mergeCell ref="I25:I26"/>
    <mergeCell ref="J25:J26"/>
    <mergeCell ref="K25:K26"/>
    <mergeCell ref="C19:C20"/>
    <mergeCell ref="D19:D20"/>
    <mergeCell ref="H19:H20"/>
    <mergeCell ref="I19:I20"/>
    <mergeCell ref="J19:J20"/>
    <mergeCell ref="K19:K20"/>
    <mergeCell ref="L10:L11"/>
    <mergeCell ref="M10:M11"/>
    <mergeCell ref="C10:C11"/>
    <mergeCell ref="C34:C35"/>
    <mergeCell ref="D34:D35"/>
    <mergeCell ref="L34:L35"/>
    <mergeCell ref="M34:M35"/>
    <mergeCell ref="C37:C38"/>
    <mergeCell ref="D37:D38"/>
    <mergeCell ref="H37:H38"/>
    <mergeCell ref="I37:I38"/>
    <mergeCell ref="J37:J38"/>
    <mergeCell ref="K37:K38"/>
    <mergeCell ref="C16:C17"/>
    <mergeCell ref="C22:C23"/>
    <mergeCell ref="C28:C29"/>
    <mergeCell ref="K4:K5"/>
    <mergeCell ref="K10:K11"/>
    <mergeCell ref="K16:K17"/>
    <mergeCell ref="M25:M26"/>
    <mergeCell ref="D28:D29"/>
    <mergeCell ref="L28:L29"/>
    <mergeCell ref="M28:M29"/>
    <mergeCell ref="M13:M14"/>
    <mergeCell ref="D16:D17"/>
    <mergeCell ref="L16:L17"/>
    <mergeCell ref="M16:M17"/>
    <mergeCell ref="C13:C14"/>
    <mergeCell ref="D13:D14"/>
    <mergeCell ref="H13:H14"/>
    <mergeCell ref="I13:I14"/>
    <mergeCell ref="J13:J14"/>
    <mergeCell ref="K13:K14"/>
    <mergeCell ref="J7:J8"/>
    <mergeCell ref="I7:I8"/>
    <mergeCell ref="D55:D56"/>
    <mergeCell ref="H55:H56"/>
    <mergeCell ref="I55:I56"/>
    <mergeCell ref="J55:J56"/>
    <mergeCell ref="C49:C50"/>
    <mergeCell ref="D49:D50"/>
    <mergeCell ref="H49:H50"/>
    <mergeCell ref="I49:I50"/>
    <mergeCell ref="J49:J50"/>
    <mergeCell ref="K49:K50"/>
    <mergeCell ref="K43:K44"/>
    <mergeCell ref="M43:M44"/>
    <mergeCell ref="C46:C47"/>
    <mergeCell ref="D46:D47"/>
    <mergeCell ref="L46:L47"/>
    <mergeCell ref="M46:M47"/>
    <mergeCell ref="C40:C41"/>
    <mergeCell ref="D40:D41"/>
    <mergeCell ref="L40:L41"/>
    <mergeCell ref="M40:M41"/>
    <mergeCell ref="C43:C44"/>
    <mergeCell ref="D43:D44"/>
    <mergeCell ref="H43:H44"/>
    <mergeCell ref="I43:I44"/>
    <mergeCell ref="J43:J44"/>
    <mergeCell ref="C58:C59"/>
    <mergeCell ref="D58:D59"/>
    <mergeCell ref="C61:C62"/>
    <mergeCell ref="D61:D62"/>
    <mergeCell ref="C64:C65"/>
    <mergeCell ref="D64:D65"/>
    <mergeCell ref="H58:H59"/>
    <mergeCell ref="I58:I59"/>
    <mergeCell ref="J58:J59"/>
    <mergeCell ref="K58:K59"/>
    <mergeCell ref="H61:H62"/>
    <mergeCell ref="I61:I62"/>
    <mergeCell ref="J61:J62"/>
    <mergeCell ref="K61:K62"/>
    <mergeCell ref="K55:K56"/>
    <mergeCell ref="M55:M56"/>
    <mergeCell ref="I22:I23"/>
    <mergeCell ref="I28:I29"/>
    <mergeCell ref="I34:I35"/>
    <mergeCell ref="I40:I41"/>
    <mergeCell ref="I46:I47"/>
    <mergeCell ref="M49:M50"/>
    <mergeCell ref="M37:M38"/>
    <mergeCell ref="I31:I32"/>
    <mergeCell ref="M31:M32"/>
    <mergeCell ref="M58:M59"/>
    <mergeCell ref="M61:M62"/>
    <mergeCell ref="C52:C53"/>
    <mergeCell ref="D52:D53"/>
    <mergeCell ref="L52:L53"/>
    <mergeCell ref="M52:M53"/>
    <mergeCell ref="C55:C56"/>
    <mergeCell ref="C73:C74"/>
    <mergeCell ref="D73:D74"/>
    <mergeCell ref="H73:H74"/>
    <mergeCell ref="I73:I74"/>
    <mergeCell ref="J73:J74"/>
    <mergeCell ref="K73:K74"/>
    <mergeCell ref="C70:C71"/>
    <mergeCell ref="D70:D71"/>
    <mergeCell ref="H70:H71"/>
    <mergeCell ref="I70:I71"/>
    <mergeCell ref="J70:J71"/>
    <mergeCell ref="K70:K71"/>
    <mergeCell ref="H64:H65"/>
    <mergeCell ref="I64:I65"/>
    <mergeCell ref="J64:J65"/>
    <mergeCell ref="K64:K65"/>
    <mergeCell ref="C67:C68"/>
    <mergeCell ref="D67:D68"/>
    <mergeCell ref="H67:H68"/>
    <mergeCell ref="I67:I68"/>
    <mergeCell ref="J67:J68"/>
    <mergeCell ref="K67:K68"/>
    <mergeCell ref="C82:C83"/>
    <mergeCell ref="D82:D83"/>
    <mergeCell ref="H82:H83"/>
    <mergeCell ref="I82:I83"/>
    <mergeCell ref="J82:J83"/>
    <mergeCell ref="K82:K83"/>
    <mergeCell ref="C79:C80"/>
    <mergeCell ref="D79:D80"/>
    <mergeCell ref="H79:H80"/>
    <mergeCell ref="I79:I80"/>
    <mergeCell ref="J79:J80"/>
    <mergeCell ref="K79:K80"/>
    <mergeCell ref="C76:C77"/>
    <mergeCell ref="D76:D77"/>
    <mergeCell ref="H76:H77"/>
    <mergeCell ref="I76:I77"/>
    <mergeCell ref="J76:J77"/>
    <mergeCell ref="K76:K77"/>
    <mergeCell ref="C274:C275"/>
    <mergeCell ref="D274:D275"/>
    <mergeCell ref="H274:H275"/>
    <mergeCell ref="I274:I275"/>
    <mergeCell ref="J274:J275"/>
    <mergeCell ref="K274:K275"/>
    <mergeCell ref="C271:C272"/>
    <mergeCell ref="D271:D272"/>
    <mergeCell ref="H271:H272"/>
    <mergeCell ref="I271:I272"/>
    <mergeCell ref="J271:J272"/>
    <mergeCell ref="K271:K272"/>
    <mergeCell ref="C268:C269"/>
    <mergeCell ref="D268:D269"/>
    <mergeCell ref="H268:H269"/>
    <mergeCell ref="I268:I269"/>
    <mergeCell ref="J268:J269"/>
    <mergeCell ref="K268:K269"/>
    <mergeCell ref="C277:C278"/>
    <mergeCell ref="D277:D278"/>
    <mergeCell ref="H277:H278"/>
    <mergeCell ref="I277:I278"/>
    <mergeCell ref="J277:J278"/>
    <mergeCell ref="K277:K278"/>
    <mergeCell ref="H280:H281"/>
    <mergeCell ref="I280:I281"/>
    <mergeCell ref="J280:J281"/>
    <mergeCell ref="K280:K281"/>
    <mergeCell ref="H283:H284"/>
    <mergeCell ref="I283:I284"/>
    <mergeCell ref="J283:J284"/>
    <mergeCell ref="K283:K284"/>
    <mergeCell ref="H286:H287"/>
    <mergeCell ref="I286:I287"/>
    <mergeCell ref="J286:J287"/>
    <mergeCell ref="K286:K287"/>
    <mergeCell ref="C280:C281"/>
    <mergeCell ref="D280:D281"/>
    <mergeCell ref="C283:C284"/>
    <mergeCell ref="D283:D284"/>
    <mergeCell ref="C286:C287"/>
    <mergeCell ref="D286:D287"/>
    <mergeCell ref="C328:C329"/>
    <mergeCell ref="D328:D329"/>
    <mergeCell ref="H328:H329"/>
    <mergeCell ref="I328:I329"/>
    <mergeCell ref="J328:J329"/>
    <mergeCell ref="K328:K329"/>
    <mergeCell ref="C331:C332"/>
    <mergeCell ref="D331:D332"/>
    <mergeCell ref="H331:H332"/>
    <mergeCell ref="I331:I332"/>
    <mergeCell ref="J331:J332"/>
    <mergeCell ref="K331:K332"/>
    <mergeCell ref="C346:C347"/>
    <mergeCell ref="D346:D347"/>
    <mergeCell ref="H346:H347"/>
    <mergeCell ref="I346:I347"/>
    <mergeCell ref="J346:J347"/>
    <mergeCell ref="K346:K347"/>
    <mergeCell ref="K349:K350"/>
    <mergeCell ref="C340:C341"/>
    <mergeCell ref="D340:D341"/>
    <mergeCell ref="H340:H341"/>
    <mergeCell ref="I340:I341"/>
    <mergeCell ref="J340:J341"/>
    <mergeCell ref="K340:K341"/>
    <mergeCell ref="C343:C344"/>
    <mergeCell ref="D343:D344"/>
    <mergeCell ref="H343:H344"/>
    <mergeCell ref="I343:I344"/>
    <mergeCell ref="J343:J344"/>
    <mergeCell ref="K343:K344"/>
    <mergeCell ref="I367:I368"/>
    <mergeCell ref="J367:J368"/>
    <mergeCell ref="K367:K368"/>
    <mergeCell ref="I370:I371"/>
    <mergeCell ref="J370:J371"/>
    <mergeCell ref="K370:K371"/>
    <mergeCell ref="C352:C353"/>
    <mergeCell ref="D352:D353"/>
    <mergeCell ref="H352:H353"/>
    <mergeCell ref="I352:I353"/>
    <mergeCell ref="C355:C356"/>
    <mergeCell ref="D355:D356"/>
    <mergeCell ref="H355:H356"/>
    <mergeCell ref="I355:I356"/>
    <mergeCell ref="M64:M65"/>
    <mergeCell ref="M67:M68"/>
    <mergeCell ref="M70:M71"/>
    <mergeCell ref="M73:M74"/>
    <mergeCell ref="M76:M77"/>
    <mergeCell ref="M79:M80"/>
    <mergeCell ref="M82:M83"/>
    <mergeCell ref="M85:M86"/>
    <mergeCell ref="M88:M89"/>
    <mergeCell ref="J394:J395"/>
    <mergeCell ref="K394:K395"/>
    <mergeCell ref="M91:M92"/>
    <mergeCell ref="M94:M95"/>
    <mergeCell ref="M97:M98"/>
    <mergeCell ref="M100:M101"/>
    <mergeCell ref="M103:M104"/>
    <mergeCell ref="M106:M107"/>
    <mergeCell ref="M109:M110"/>
    <mergeCell ref="M112:M113"/>
    <mergeCell ref="M115:M116"/>
    <mergeCell ref="M196:M197"/>
    <mergeCell ref="J190:J191"/>
    <mergeCell ref="K190:K191"/>
    <mergeCell ref="M145:M146"/>
    <mergeCell ref="M148:M149"/>
    <mergeCell ref="M151:M152"/>
    <mergeCell ref="J352:J353"/>
    <mergeCell ref="K352:K353"/>
    <mergeCell ref="J355:J356"/>
    <mergeCell ref="K355:K356"/>
    <mergeCell ref="J379:J380"/>
    <mergeCell ref="K379:K380"/>
    <mergeCell ref="M118:M119"/>
    <mergeCell ref="M121:M122"/>
    <mergeCell ref="M124:M125"/>
    <mergeCell ref="M127:M128"/>
    <mergeCell ref="M130:M131"/>
    <mergeCell ref="M133:M134"/>
    <mergeCell ref="M136:M137"/>
    <mergeCell ref="M139:M140"/>
    <mergeCell ref="M142:M143"/>
    <mergeCell ref="M172:M173"/>
    <mergeCell ref="M175:M176"/>
    <mergeCell ref="M178:M179"/>
    <mergeCell ref="M181:M182"/>
    <mergeCell ref="M184:M185"/>
    <mergeCell ref="M187:M188"/>
    <mergeCell ref="M190:M191"/>
    <mergeCell ref="M193:M194"/>
    <mergeCell ref="M154:M155"/>
    <mergeCell ref="M157:M158"/>
    <mergeCell ref="M160:M161"/>
    <mergeCell ref="M163:M164"/>
    <mergeCell ref="M166:M167"/>
    <mergeCell ref="M169:M170"/>
    <mergeCell ref="M223:M224"/>
    <mergeCell ref="M226:M227"/>
    <mergeCell ref="M229:M230"/>
    <mergeCell ref="M232:M233"/>
    <mergeCell ref="M235:M236"/>
    <mergeCell ref="M238:M239"/>
    <mergeCell ref="M241:M242"/>
    <mergeCell ref="M244:M245"/>
    <mergeCell ref="M247:M248"/>
    <mergeCell ref="M199:M200"/>
    <mergeCell ref="M202:M203"/>
    <mergeCell ref="M205:M206"/>
    <mergeCell ref="M208:M209"/>
    <mergeCell ref="M211:M212"/>
    <mergeCell ref="M214:M215"/>
    <mergeCell ref="M217:M218"/>
    <mergeCell ref="M220:M221"/>
    <mergeCell ref="M277:M278"/>
    <mergeCell ref="M280:M281"/>
    <mergeCell ref="M283:M284"/>
    <mergeCell ref="M286:M287"/>
    <mergeCell ref="M289:M290"/>
    <mergeCell ref="M292:M293"/>
    <mergeCell ref="M295:M296"/>
    <mergeCell ref="M298:M299"/>
    <mergeCell ref="M301:M302"/>
    <mergeCell ref="M250:M251"/>
    <mergeCell ref="M253:M254"/>
    <mergeCell ref="M256:M257"/>
    <mergeCell ref="M259:M260"/>
    <mergeCell ref="M262:M263"/>
    <mergeCell ref="M265:M266"/>
    <mergeCell ref="M268:M269"/>
    <mergeCell ref="M271:M272"/>
    <mergeCell ref="M274:M275"/>
    <mergeCell ref="M331:M332"/>
    <mergeCell ref="M334:M335"/>
    <mergeCell ref="M337:M338"/>
    <mergeCell ref="M340:M341"/>
    <mergeCell ref="M343:M344"/>
    <mergeCell ref="M346:M347"/>
    <mergeCell ref="M349:M350"/>
    <mergeCell ref="M352:M353"/>
    <mergeCell ref="M355:M356"/>
    <mergeCell ref="M304:M305"/>
    <mergeCell ref="M307:M308"/>
    <mergeCell ref="M310:M311"/>
    <mergeCell ref="M313:M314"/>
    <mergeCell ref="M316:M317"/>
    <mergeCell ref="M319:M320"/>
    <mergeCell ref="M322:M323"/>
    <mergeCell ref="M325:M326"/>
    <mergeCell ref="M328:M329"/>
    <mergeCell ref="M436:M437"/>
    <mergeCell ref="M439:M440"/>
    <mergeCell ref="M385:M386"/>
    <mergeCell ref="M388:M389"/>
    <mergeCell ref="M391:M392"/>
    <mergeCell ref="M394:M395"/>
    <mergeCell ref="M397:M398"/>
    <mergeCell ref="M400:M401"/>
    <mergeCell ref="M406:M407"/>
    <mergeCell ref="M409:M410"/>
    <mergeCell ref="M412:M413"/>
    <mergeCell ref="M358:M359"/>
    <mergeCell ref="M361:M362"/>
    <mergeCell ref="M364:M365"/>
    <mergeCell ref="M367:M368"/>
    <mergeCell ref="M370:M371"/>
    <mergeCell ref="M373:M374"/>
    <mergeCell ref="M376:M377"/>
    <mergeCell ref="M379:M380"/>
    <mergeCell ref="M382:M383"/>
    <mergeCell ref="M496:M497"/>
    <mergeCell ref="M499:M500"/>
    <mergeCell ref="M502:M503"/>
    <mergeCell ref="M505:M506"/>
    <mergeCell ref="C403:C404"/>
    <mergeCell ref="D403:D404"/>
    <mergeCell ref="M403:M404"/>
    <mergeCell ref="M469:M470"/>
    <mergeCell ref="M472:M473"/>
    <mergeCell ref="M475:M476"/>
    <mergeCell ref="M478:M479"/>
    <mergeCell ref="M484:M485"/>
    <mergeCell ref="M481:M482"/>
    <mergeCell ref="M487:M488"/>
    <mergeCell ref="M490:M491"/>
    <mergeCell ref="M493:M494"/>
    <mergeCell ref="M442:M443"/>
    <mergeCell ref="M445:M446"/>
    <mergeCell ref="M448:M449"/>
    <mergeCell ref="M451:M452"/>
    <mergeCell ref="M454:M455"/>
    <mergeCell ref="M457:M458"/>
    <mergeCell ref="M460:M461"/>
    <mergeCell ref="M463:M464"/>
    <mergeCell ref="M466:M467"/>
    <mergeCell ref="M415:M416"/>
    <mergeCell ref="M418:M419"/>
    <mergeCell ref="M421:M422"/>
    <mergeCell ref="M424:M425"/>
    <mergeCell ref="M427:M428"/>
    <mergeCell ref="M430:M431"/>
    <mergeCell ref="M433:M434"/>
    <mergeCell ref="M508:M509"/>
    <mergeCell ref="M514:M515"/>
    <mergeCell ref="M517:M518"/>
    <mergeCell ref="M520:M521"/>
    <mergeCell ref="M511:M512"/>
    <mergeCell ref="M523:M524"/>
    <mergeCell ref="M526:M527"/>
    <mergeCell ref="M529:M530"/>
    <mergeCell ref="M532:M533"/>
    <mergeCell ref="M535:M536"/>
    <mergeCell ref="M538:M539"/>
    <mergeCell ref="M541:M542"/>
    <mergeCell ref="M544:M545"/>
    <mergeCell ref="M547:M548"/>
    <mergeCell ref="M550:M551"/>
    <mergeCell ref="M553:M554"/>
    <mergeCell ref="M556:M557"/>
    <mergeCell ref="M559:M560"/>
    <mergeCell ref="M562:M563"/>
    <mergeCell ref="M565:M566"/>
    <mergeCell ref="M568:M569"/>
    <mergeCell ref="M571:M572"/>
    <mergeCell ref="M574:M575"/>
    <mergeCell ref="M577:M578"/>
    <mergeCell ref="M580:M581"/>
    <mergeCell ref="M583:M584"/>
    <mergeCell ref="M586:M587"/>
    <mergeCell ref="M589:M590"/>
    <mergeCell ref="M592:M593"/>
    <mergeCell ref="M595:M596"/>
    <mergeCell ref="M598:M599"/>
    <mergeCell ref="M601:M602"/>
    <mergeCell ref="M604:M605"/>
    <mergeCell ref="M607:M608"/>
    <mergeCell ref="M610:M611"/>
    <mergeCell ref="M613:M614"/>
    <mergeCell ref="M616:M617"/>
    <mergeCell ref="M619:M620"/>
    <mergeCell ref="M622:M623"/>
    <mergeCell ref="M625:M626"/>
    <mergeCell ref="M628:M629"/>
    <mergeCell ref="M631:M632"/>
    <mergeCell ref="M634:M635"/>
    <mergeCell ref="M637:M638"/>
    <mergeCell ref="M640:M641"/>
    <mergeCell ref="M643:M644"/>
    <mergeCell ref="M646:M647"/>
    <mergeCell ref="M649:M650"/>
    <mergeCell ref="M652:M653"/>
    <mergeCell ref="M655:M656"/>
    <mergeCell ref="M658:M659"/>
    <mergeCell ref="C704:G704"/>
    <mergeCell ref="C705:G705"/>
    <mergeCell ref="C706:G706"/>
    <mergeCell ref="M661:M662"/>
    <mergeCell ref="M664:M665"/>
    <mergeCell ref="M667:M668"/>
    <mergeCell ref="M670:M671"/>
    <mergeCell ref="M673:M674"/>
    <mergeCell ref="M676:M677"/>
    <mergeCell ref="M679:M680"/>
    <mergeCell ref="M682:M683"/>
    <mergeCell ref="M685:M686"/>
    <mergeCell ref="M688:M689"/>
    <mergeCell ref="M691:M692"/>
    <mergeCell ref="M694:M695"/>
    <mergeCell ref="M697:M698"/>
    <mergeCell ref="M700:M701"/>
    <mergeCell ref="E697:E698"/>
    <mergeCell ref="E700:E701"/>
  </mergeCells>
  <pageMargins left="0.70866141732283472" right="0.11811023622047245" top="0.94488188976377963" bottom="0.55118110236220474" header="0.31496062992125984" footer="0.31496062992125984"/>
  <pageSetup paperSize="5" scale="75" orientation="landscape" horizontalDpi="120" verticalDpi="72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B2:G28"/>
  <sheetViews>
    <sheetView showGridLines="0" workbookViewId="0">
      <selection activeCell="E19" sqref="E19"/>
    </sheetView>
  </sheetViews>
  <sheetFormatPr defaultRowHeight="15"/>
  <cols>
    <col min="1" max="1" width="2.140625" customWidth="1"/>
    <col min="2" max="2" width="13.42578125" style="7979" bestFit="1" customWidth="1"/>
    <col min="3" max="3" width="31.140625" bestFit="1" customWidth="1"/>
    <col min="4" max="4" width="16.42578125" style="7979" customWidth="1"/>
    <col min="5" max="5" width="40.42578125" bestFit="1" customWidth="1"/>
    <col min="6" max="6" width="39.42578125" bestFit="1" customWidth="1"/>
    <col min="7" max="7" width="13.85546875" bestFit="1" customWidth="1"/>
    <col min="258" max="258" width="13.42578125" bestFit="1" customWidth="1"/>
    <col min="259" max="259" width="31.140625" bestFit="1" customWidth="1"/>
    <col min="260" max="260" width="16.42578125" customWidth="1"/>
    <col min="261" max="261" width="40.42578125" bestFit="1" customWidth="1"/>
    <col min="262" max="262" width="39.42578125" bestFit="1" customWidth="1"/>
    <col min="263" max="263" width="13.85546875" bestFit="1" customWidth="1"/>
    <col min="514" max="514" width="13.42578125" bestFit="1" customWidth="1"/>
    <col min="515" max="515" width="31.140625" bestFit="1" customWidth="1"/>
    <col min="516" max="516" width="16.42578125" customWidth="1"/>
    <col min="517" max="517" width="40.42578125" bestFit="1" customWidth="1"/>
    <col min="518" max="518" width="39.42578125" bestFit="1" customWidth="1"/>
    <col min="519" max="519" width="13.85546875" bestFit="1" customWidth="1"/>
    <col min="770" max="770" width="13.42578125" bestFit="1" customWidth="1"/>
    <col min="771" max="771" width="31.140625" bestFit="1" customWidth="1"/>
    <col min="772" max="772" width="16.42578125" customWidth="1"/>
    <col min="773" max="773" width="40.42578125" bestFit="1" customWidth="1"/>
    <col min="774" max="774" width="39.42578125" bestFit="1" customWidth="1"/>
    <col min="775" max="775" width="13.85546875" bestFit="1" customWidth="1"/>
    <col min="1026" max="1026" width="13.42578125" bestFit="1" customWidth="1"/>
    <col min="1027" max="1027" width="31.140625" bestFit="1" customWidth="1"/>
    <col min="1028" max="1028" width="16.42578125" customWidth="1"/>
    <col min="1029" max="1029" width="40.42578125" bestFit="1" customWidth="1"/>
    <col min="1030" max="1030" width="39.42578125" bestFit="1" customWidth="1"/>
    <col min="1031" max="1031" width="13.85546875" bestFit="1" customWidth="1"/>
    <col min="1282" max="1282" width="13.42578125" bestFit="1" customWidth="1"/>
    <col min="1283" max="1283" width="31.140625" bestFit="1" customWidth="1"/>
    <col min="1284" max="1284" width="16.42578125" customWidth="1"/>
    <col min="1285" max="1285" width="40.42578125" bestFit="1" customWidth="1"/>
    <col min="1286" max="1286" width="39.42578125" bestFit="1" customWidth="1"/>
    <col min="1287" max="1287" width="13.85546875" bestFit="1" customWidth="1"/>
    <col min="1538" max="1538" width="13.42578125" bestFit="1" customWidth="1"/>
    <col min="1539" max="1539" width="31.140625" bestFit="1" customWidth="1"/>
    <col min="1540" max="1540" width="16.42578125" customWidth="1"/>
    <col min="1541" max="1541" width="40.42578125" bestFit="1" customWidth="1"/>
    <col min="1542" max="1542" width="39.42578125" bestFit="1" customWidth="1"/>
    <col min="1543" max="1543" width="13.85546875" bestFit="1" customWidth="1"/>
    <col min="1794" max="1794" width="13.42578125" bestFit="1" customWidth="1"/>
    <col min="1795" max="1795" width="31.140625" bestFit="1" customWidth="1"/>
    <col min="1796" max="1796" width="16.42578125" customWidth="1"/>
    <col min="1797" max="1797" width="40.42578125" bestFit="1" customWidth="1"/>
    <col min="1798" max="1798" width="39.42578125" bestFit="1" customWidth="1"/>
    <col min="1799" max="1799" width="13.85546875" bestFit="1" customWidth="1"/>
    <col min="2050" max="2050" width="13.42578125" bestFit="1" customWidth="1"/>
    <col min="2051" max="2051" width="31.140625" bestFit="1" customWidth="1"/>
    <col min="2052" max="2052" width="16.42578125" customWidth="1"/>
    <col min="2053" max="2053" width="40.42578125" bestFit="1" customWidth="1"/>
    <col min="2054" max="2054" width="39.42578125" bestFit="1" customWidth="1"/>
    <col min="2055" max="2055" width="13.85546875" bestFit="1" customWidth="1"/>
    <col min="2306" max="2306" width="13.42578125" bestFit="1" customWidth="1"/>
    <col min="2307" max="2307" width="31.140625" bestFit="1" customWidth="1"/>
    <col min="2308" max="2308" width="16.42578125" customWidth="1"/>
    <col min="2309" max="2309" width="40.42578125" bestFit="1" customWidth="1"/>
    <col min="2310" max="2310" width="39.42578125" bestFit="1" customWidth="1"/>
    <col min="2311" max="2311" width="13.85546875" bestFit="1" customWidth="1"/>
    <col min="2562" max="2562" width="13.42578125" bestFit="1" customWidth="1"/>
    <col min="2563" max="2563" width="31.140625" bestFit="1" customWidth="1"/>
    <col min="2564" max="2564" width="16.42578125" customWidth="1"/>
    <col min="2565" max="2565" width="40.42578125" bestFit="1" customWidth="1"/>
    <col min="2566" max="2566" width="39.42578125" bestFit="1" customWidth="1"/>
    <col min="2567" max="2567" width="13.85546875" bestFit="1" customWidth="1"/>
    <col min="2818" max="2818" width="13.42578125" bestFit="1" customWidth="1"/>
    <col min="2819" max="2819" width="31.140625" bestFit="1" customWidth="1"/>
    <col min="2820" max="2820" width="16.42578125" customWidth="1"/>
    <col min="2821" max="2821" width="40.42578125" bestFit="1" customWidth="1"/>
    <col min="2822" max="2822" width="39.42578125" bestFit="1" customWidth="1"/>
    <col min="2823" max="2823" width="13.85546875" bestFit="1" customWidth="1"/>
    <col min="3074" max="3074" width="13.42578125" bestFit="1" customWidth="1"/>
    <col min="3075" max="3075" width="31.140625" bestFit="1" customWidth="1"/>
    <col min="3076" max="3076" width="16.42578125" customWidth="1"/>
    <col min="3077" max="3077" width="40.42578125" bestFit="1" customWidth="1"/>
    <col min="3078" max="3078" width="39.42578125" bestFit="1" customWidth="1"/>
    <col min="3079" max="3079" width="13.85546875" bestFit="1" customWidth="1"/>
    <col min="3330" max="3330" width="13.42578125" bestFit="1" customWidth="1"/>
    <col min="3331" max="3331" width="31.140625" bestFit="1" customWidth="1"/>
    <col min="3332" max="3332" width="16.42578125" customWidth="1"/>
    <col min="3333" max="3333" width="40.42578125" bestFit="1" customWidth="1"/>
    <col min="3334" max="3334" width="39.42578125" bestFit="1" customWidth="1"/>
    <col min="3335" max="3335" width="13.85546875" bestFit="1" customWidth="1"/>
    <col min="3586" max="3586" width="13.42578125" bestFit="1" customWidth="1"/>
    <col min="3587" max="3587" width="31.140625" bestFit="1" customWidth="1"/>
    <col min="3588" max="3588" width="16.42578125" customWidth="1"/>
    <col min="3589" max="3589" width="40.42578125" bestFit="1" customWidth="1"/>
    <col min="3590" max="3590" width="39.42578125" bestFit="1" customWidth="1"/>
    <col min="3591" max="3591" width="13.85546875" bestFit="1" customWidth="1"/>
    <col min="3842" max="3842" width="13.42578125" bestFit="1" customWidth="1"/>
    <col min="3843" max="3843" width="31.140625" bestFit="1" customWidth="1"/>
    <col min="3844" max="3844" width="16.42578125" customWidth="1"/>
    <col min="3845" max="3845" width="40.42578125" bestFit="1" customWidth="1"/>
    <col min="3846" max="3846" width="39.42578125" bestFit="1" customWidth="1"/>
    <col min="3847" max="3847" width="13.85546875" bestFit="1" customWidth="1"/>
    <col min="4098" max="4098" width="13.42578125" bestFit="1" customWidth="1"/>
    <col min="4099" max="4099" width="31.140625" bestFit="1" customWidth="1"/>
    <col min="4100" max="4100" width="16.42578125" customWidth="1"/>
    <col min="4101" max="4101" width="40.42578125" bestFit="1" customWidth="1"/>
    <col min="4102" max="4102" width="39.42578125" bestFit="1" customWidth="1"/>
    <col min="4103" max="4103" width="13.85546875" bestFit="1" customWidth="1"/>
    <col min="4354" max="4354" width="13.42578125" bestFit="1" customWidth="1"/>
    <col min="4355" max="4355" width="31.140625" bestFit="1" customWidth="1"/>
    <col min="4356" max="4356" width="16.42578125" customWidth="1"/>
    <col min="4357" max="4357" width="40.42578125" bestFit="1" customWidth="1"/>
    <col min="4358" max="4358" width="39.42578125" bestFit="1" customWidth="1"/>
    <col min="4359" max="4359" width="13.85546875" bestFit="1" customWidth="1"/>
    <col min="4610" max="4610" width="13.42578125" bestFit="1" customWidth="1"/>
    <col min="4611" max="4611" width="31.140625" bestFit="1" customWidth="1"/>
    <col min="4612" max="4612" width="16.42578125" customWidth="1"/>
    <col min="4613" max="4613" width="40.42578125" bestFit="1" customWidth="1"/>
    <col min="4614" max="4614" width="39.42578125" bestFit="1" customWidth="1"/>
    <col min="4615" max="4615" width="13.85546875" bestFit="1" customWidth="1"/>
    <col min="4866" max="4866" width="13.42578125" bestFit="1" customWidth="1"/>
    <col min="4867" max="4867" width="31.140625" bestFit="1" customWidth="1"/>
    <col min="4868" max="4868" width="16.42578125" customWidth="1"/>
    <col min="4869" max="4869" width="40.42578125" bestFit="1" customWidth="1"/>
    <col min="4870" max="4870" width="39.42578125" bestFit="1" customWidth="1"/>
    <col min="4871" max="4871" width="13.85546875" bestFit="1" customWidth="1"/>
    <col min="5122" max="5122" width="13.42578125" bestFit="1" customWidth="1"/>
    <col min="5123" max="5123" width="31.140625" bestFit="1" customWidth="1"/>
    <col min="5124" max="5124" width="16.42578125" customWidth="1"/>
    <col min="5125" max="5125" width="40.42578125" bestFit="1" customWidth="1"/>
    <col min="5126" max="5126" width="39.42578125" bestFit="1" customWidth="1"/>
    <col min="5127" max="5127" width="13.85546875" bestFit="1" customWidth="1"/>
    <col min="5378" max="5378" width="13.42578125" bestFit="1" customWidth="1"/>
    <col min="5379" max="5379" width="31.140625" bestFit="1" customWidth="1"/>
    <col min="5380" max="5380" width="16.42578125" customWidth="1"/>
    <col min="5381" max="5381" width="40.42578125" bestFit="1" customWidth="1"/>
    <col min="5382" max="5382" width="39.42578125" bestFit="1" customWidth="1"/>
    <col min="5383" max="5383" width="13.85546875" bestFit="1" customWidth="1"/>
    <col min="5634" max="5634" width="13.42578125" bestFit="1" customWidth="1"/>
    <col min="5635" max="5635" width="31.140625" bestFit="1" customWidth="1"/>
    <col min="5636" max="5636" width="16.42578125" customWidth="1"/>
    <col min="5637" max="5637" width="40.42578125" bestFit="1" customWidth="1"/>
    <col min="5638" max="5638" width="39.42578125" bestFit="1" customWidth="1"/>
    <col min="5639" max="5639" width="13.85546875" bestFit="1" customWidth="1"/>
    <col min="5890" max="5890" width="13.42578125" bestFit="1" customWidth="1"/>
    <col min="5891" max="5891" width="31.140625" bestFit="1" customWidth="1"/>
    <col min="5892" max="5892" width="16.42578125" customWidth="1"/>
    <col min="5893" max="5893" width="40.42578125" bestFit="1" customWidth="1"/>
    <col min="5894" max="5894" width="39.42578125" bestFit="1" customWidth="1"/>
    <col min="5895" max="5895" width="13.85546875" bestFit="1" customWidth="1"/>
    <col min="6146" max="6146" width="13.42578125" bestFit="1" customWidth="1"/>
    <col min="6147" max="6147" width="31.140625" bestFit="1" customWidth="1"/>
    <col min="6148" max="6148" width="16.42578125" customWidth="1"/>
    <col min="6149" max="6149" width="40.42578125" bestFit="1" customWidth="1"/>
    <col min="6150" max="6150" width="39.42578125" bestFit="1" customWidth="1"/>
    <col min="6151" max="6151" width="13.85546875" bestFit="1" customWidth="1"/>
    <col min="6402" max="6402" width="13.42578125" bestFit="1" customWidth="1"/>
    <col min="6403" max="6403" width="31.140625" bestFit="1" customWidth="1"/>
    <col min="6404" max="6404" width="16.42578125" customWidth="1"/>
    <col min="6405" max="6405" width="40.42578125" bestFit="1" customWidth="1"/>
    <col min="6406" max="6406" width="39.42578125" bestFit="1" customWidth="1"/>
    <col min="6407" max="6407" width="13.85546875" bestFit="1" customWidth="1"/>
    <col min="6658" max="6658" width="13.42578125" bestFit="1" customWidth="1"/>
    <col min="6659" max="6659" width="31.140625" bestFit="1" customWidth="1"/>
    <col min="6660" max="6660" width="16.42578125" customWidth="1"/>
    <col min="6661" max="6661" width="40.42578125" bestFit="1" customWidth="1"/>
    <col min="6662" max="6662" width="39.42578125" bestFit="1" customWidth="1"/>
    <col min="6663" max="6663" width="13.85546875" bestFit="1" customWidth="1"/>
    <col min="6914" max="6914" width="13.42578125" bestFit="1" customWidth="1"/>
    <col min="6915" max="6915" width="31.140625" bestFit="1" customWidth="1"/>
    <col min="6916" max="6916" width="16.42578125" customWidth="1"/>
    <col min="6917" max="6917" width="40.42578125" bestFit="1" customWidth="1"/>
    <col min="6918" max="6918" width="39.42578125" bestFit="1" customWidth="1"/>
    <col min="6919" max="6919" width="13.85546875" bestFit="1" customWidth="1"/>
    <col min="7170" max="7170" width="13.42578125" bestFit="1" customWidth="1"/>
    <col min="7171" max="7171" width="31.140625" bestFit="1" customWidth="1"/>
    <col min="7172" max="7172" width="16.42578125" customWidth="1"/>
    <col min="7173" max="7173" width="40.42578125" bestFit="1" customWidth="1"/>
    <col min="7174" max="7174" width="39.42578125" bestFit="1" customWidth="1"/>
    <col min="7175" max="7175" width="13.85546875" bestFit="1" customWidth="1"/>
    <col min="7426" max="7426" width="13.42578125" bestFit="1" customWidth="1"/>
    <col min="7427" max="7427" width="31.140625" bestFit="1" customWidth="1"/>
    <col min="7428" max="7428" width="16.42578125" customWidth="1"/>
    <col min="7429" max="7429" width="40.42578125" bestFit="1" customWidth="1"/>
    <col min="7430" max="7430" width="39.42578125" bestFit="1" customWidth="1"/>
    <col min="7431" max="7431" width="13.85546875" bestFit="1" customWidth="1"/>
    <col min="7682" max="7682" width="13.42578125" bestFit="1" customWidth="1"/>
    <col min="7683" max="7683" width="31.140625" bestFit="1" customWidth="1"/>
    <col min="7684" max="7684" width="16.42578125" customWidth="1"/>
    <col min="7685" max="7685" width="40.42578125" bestFit="1" customWidth="1"/>
    <col min="7686" max="7686" width="39.42578125" bestFit="1" customWidth="1"/>
    <col min="7687" max="7687" width="13.85546875" bestFit="1" customWidth="1"/>
    <col min="7938" max="7938" width="13.42578125" bestFit="1" customWidth="1"/>
    <col min="7939" max="7939" width="31.140625" bestFit="1" customWidth="1"/>
    <col min="7940" max="7940" width="16.42578125" customWidth="1"/>
    <col min="7941" max="7941" width="40.42578125" bestFit="1" customWidth="1"/>
    <col min="7942" max="7942" width="39.42578125" bestFit="1" customWidth="1"/>
    <col min="7943" max="7943" width="13.85546875" bestFit="1" customWidth="1"/>
    <col min="8194" max="8194" width="13.42578125" bestFit="1" customWidth="1"/>
    <col min="8195" max="8195" width="31.140625" bestFit="1" customWidth="1"/>
    <col min="8196" max="8196" width="16.42578125" customWidth="1"/>
    <col min="8197" max="8197" width="40.42578125" bestFit="1" customWidth="1"/>
    <col min="8198" max="8198" width="39.42578125" bestFit="1" customWidth="1"/>
    <col min="8199" max="8199" width="13.85546875" bestFit="1" customWidth="1"/>
    <col min="8450" max="8450" width="13.42578125" bestFit="1" customWidth="1"/>
    <col min="8451" max="8451" width="31.140625" bestFit="1" customWidth="1"/>
    <col min="8452" max="8452" width="16.42578125" customWidth="1"/>
    <col min="8453" max="8453" width="40.42578125" bestFit="1" customWidth="1"/>
    <col min="8454" max="8454" width="39.42578125" bestFit="1" customWidth="1"/>
    <col min="8455" max="8455" width="13.85546875" bestFit="1" customWidth="1"/>
    <col min="8706" max="8706" width="13.42578125" bestFit="1" customWidth="1"/>
    <col min="8707" max="8707" width="31.140625" bestFit="1" customWidth="1"/>
    <col min="8708" max="8708" width="16.42578125" customWidth="1"/>
    <col min="8709" max="8709" width="40.42578125" bestFit="1" customWidth="1"/>
    <col min="8710" max="8710" width="39.42578125" bestFit="1" customWidth="1"/>
    <col min="8711" max="8711" width="13.85546875" bestFit="1" customWidth="1"/>
    <col min="8962" max="8962" width="13.42578125" bestFit="1" customWidth="1"/>
    <col min="8963" max="8963" width="31.140625" bestFit="1" customWidth="1"/>
    <col min="8964" max="8964" width="16.42578125" customWidth="1"/>
    <col min="8965" max="8965" width="40.42578125" bestFit="1" customWidth="1"/>
    <col min="8966" max="8966" width="39.42578125" bestFit="1" customWidth="1"/>
    <col min="8967" max="8967" width="13.85546875" bestFit="1" customWidth="1"/>
    <col min="9218" max="9218" width="13.42578125" bestFit="1" customWidth="1"/>
    <col min="9219" max="9219" width="31.140625" bestFit="1" customWidth="1"/>
    <col min="9220" max="9220" width="16.42578125" customWidth="1"/>
    <col min="9221" max="9221" width="40.42578125" bestFit="1" customWidth="1"/>
    <col min="9222" max="9222" width="39.42578125" bestFit="1" customWidth="1"/>
    <col min="9223" max="9223" width="13.85546875" bestFit="1" customWidth="1"/>
    <col min="9474" max="9474" width="13.42578125" bestFit="1" customWidth="1"/>
    <col min="9475" max="9475" width="31.140625" bestFit="1" customWidth="1"/>
    <col min="9476" max="9476" width="16.42578125" customWidth="1"/>
    <col min="9477" max="9477" width="40.42578125" bestFit="1" customWidth="1"/>
    <col min="9478" max="9478" width="39.42578125" bestFit="1" customWidth="1"/>
    <col min="9479" max="9479" width="13.85546875" bestFit="1" customWidth="1"/>
    <col min="9730" max="9730" width="13.42578125" bestFit="1" customWidth="1"/>
    <col min="9731" max="9731" width="31.140625" bestFit="1" customWidth="1"/>
    <col min="9732" max="9732" width="16.42578125" customWidth="1"/>
    <col min="9733" max="9733" width="40.42578125" bestFit="1" customWidth="1"/>
    <col min="9734" max="9734" width="39.42578125" bestFit="1" customWidth="1"/>
    <col min="9735" max="9735" width="13.85546875" bestFit="1" customWidth="1"/>
    <col min="9986" max="9986" width="13.42578125" bestFit="1" customWidth="1"/>
    <col min="9987" max="9987" width="31.140625" bestFit="1" customWidth="1"/>
    <col min="9988" max="9988" width="16.42578125" customWidth="1"/>
    <col min="9989" max="9989" width="40.42578125" bestFit="1" customWidth="1"/>
    <col min="9990" max="9990" width="39.42578125" bestFit="1" customWidth="1"/>
    <col min="9991" max="9991" width="13.85546875" bestFit="1" customWidth="1"/>
    <col min="10242" max="10242" width="13.42578125" bestFit="1" customWidth="1"/>
    <col min="10243" max="10243" width="31.140625" bestFit="1" customWidth="1"/>
    <col min="10244" max="10244" width="16.42578125" customWidth="1"/>
    <col min="10245" max="10245" width="40.42578125" bestFit="1" customWidth="1"/>
    <col min="10246" max="10246" width="39.42578125" bestFit="1" customWidth="1"/>
    <col min="10247" max="10247" width="13.85546875" bestFit="1" customWidth="1"/>
    <col min="10498" max="10498" width="13.42578125" bestFit="1" customWidth="1"/>
    <col min="10499" max="10499" width="31.140625" bestFit="1" customWidth="1"/>
    <col min="10500" max="10500" width="16.42578125" customWidth="1"/>
    <col min="10501" max="10501" width="40.42578125" bestFit="1" customWidth="1"/>
    <col min="10502" max="10502" width="39.42578125" bestFit="1" customWidth="1"/>
    <col min="10503" max="10503" width="13.85546875" bestFit="1" customWidth="1"/>
    <col min="10754" max="10754" width="13.42578125" bestFit="1" customWidth="1"/>
    <col min="10755" max="10755" width="31.140625" bestFit="1" customWidth="1"/>
    <col min="10756" max="10756" width="16.42578125" customWidth="1"/>
    <col min="10757" max="10757" width="40.42578125" bestFit="1" customWidth="1"/>
    <col min="10758" max="10758" width="39.42578125" bestFit="1" customWidth="1"/>
    <col min="10759" max="10759" width="13.85546875" bestFit="1" customWidth="1"/>
    <col min="11010" max="11010" width="13.42578125" bestFit="1" customWidth="1"/>
    <col min="11011" max="11011" width="31.140625" bestFit="1" customWidth="1"/>
    <col min="11012" max="11012" width="16.42578125" customWidth="1"/>
    <col min="11013" max="11013" width="40.42578125" bestFit="1" customWidth="1"/>
    <col min="11014" max="11014" width="39.42578125" bestFit="1" customWidth="1"/>
    <col min="11015" max="11015" width="13.85546875" bestFit="1" customWidth="1"/>
    <col min="11266" max="11266" width="13.42578125" bestFit="1" customWidth="1"/>
    <col min="11267" max="11267" width="31.140625" bestFit="1" customWidth="1"/>
    <col min="11268" max="11268" width="16.42578125" customWidth="1"/>
    <col min="11269" max="11269" width="40.42578125" bestFit="1" customWidth="1"/>
    <col min="11270" max="11270" width="39.42578125" bestFit="1" customWidth="1"/>
    <col min="11271" max="11271" width="13.85546875" bestFit="1" customWidth="1"/>
    <col min="11522" max="11522" width="13.42578125" bestFit="1" customWidth="1"/>
    <col min="11523" max="11523" width="31.140625" bestFit="1" customWidth="1"/>
    <col min="11524" max="11524" width="16.42578125" customWidth="1"/>
    <col min="11525" max="11525" width="40.42578125" bestFit="1" customWidth="1"/>
    <col min="11526" max="11526" width="39.42578125" bestFit="1" customWidth="1"/>
    <col min="11527" max="11527" width="13.85546875" bestFit="1" customWidth="1"/>
    <col min="11778" max="11778" width="13.42578125" bestFit="1" customWidth="1"/>
    <col min="11779" max="11779" width="31.140625" bestFit="1" customWidth="1"/>
    <col min="11780" max="11780" width="16.42578125" customWidth="1"/>
    <col min="11781" max="11781" width="40.42578125" bestFit="1" customWidth="1"/>
    <col min="11782" max="11782" width="39.42578125" bestFit="1" customWidth="1"/>
    <col min="11783" max="11783" width="13.85546875" bestFit="1" customWidth="1"/>
    <col min="12034" max="12034" width="13.42578125" bestFit="1" customWidth="1"/>
    <col min="12035" max="12035" width="31.140625" bestFit="1" customWidth="1"/>
    <col min="12036" max="12036" width="16.42578125" customWidth="1"/>
    <col min="12037" max="12037" width="40.42578125" bestFit="1" customWidth="1"/>
    <col min="12038" max="12038" width="39.42578125" bestFit="1" customWidth="1"/>
    <col min="12039" max="12039" width="13.85546875" bestFit="1" customWidth="1"/>
    <col min="12290" max="12290" width="13.42578125" bestFit="1" customWidth="1"/>
    <col min="12291" max="12291" width="31.140625" bestFit="1" customWidth="1"/>
    <col min="12292" max="12292" width="16.42578125" customWidth="1"/>
    <col min="12293" max="12293" width="40.42578125" bestFit="1" customWidth="1"/>
    <col min="12294" max="12294" width="39.42578125" bestFit="1" customWidth="1"/>
    <col min="12295" max="12295" width="13.85546875" bestFit="1" customWidth="1"/>
    <col min="12546" max="12546" width="13.42578125" bestFit="1" customWidth="1"/>
    <col min="12547" max="12547" width="31.140625" bestFit="1" customWidth="1"/>
    <col min="12548" max="12548" width="16.42578125" customWidth="1"/>
    <col min="12549" max="12549" width="40.42578125" bestFit="1" customWidth="1"/>
    <col min="12550" max="12550" width="39.42578125" bestFit="1" customWidth="1"/>
    <col min="12551" max="12551" width="13.85546875" bestFit="1" customWidth="1"/>
    <col min="12802" max="12802" width="13.42578125" bestFit="1" customWidth="1"/>
    <col min="12803" max="12803" width="31.140625" bestFit="1" customWidth="1"/>
    <col min="12804" max="12804" width="16.42578125" customWidth="1"/>
    <col min="12805" max="12805" width="40.42578125" bestFit="1" customWidth="1"/>
    <col min="12806" max="12806" width="39.42578125" bestFit="1" customWidth="1"/>
    <col min="12807" max="12807" width="13.85546875" bestFit="1" customWidth="1"/>
    <col min="13058" max="13058" width="13.42578125" bestFit="1" customWidth="1"/>
    <col min="13059" max="13059" width="31.140625" bestFit="1" customWidth="1"/>
    <col min="13060" max="13060" width="16.42578125" customWidth="1"/>
    <col min="13061" max="13061" width="40.42578125" bestFit="1" customWidth="1"/>
    <col min="13062" max="13062" width="39.42578125" bestFit="1" customWidth="1"/>
    <col min="13063" max="13063" width="13.85546875" bestFit="1" customWidth="1"/>
    <col min="13314" max="13314" width="13.42578125" bestFit="1" customWidth="1"/>
    <col min="13315" max="13315" width="31.140625" bestFit="1" customWidth="1"/>
    <col min="13316" max="13316" width="16.42578125" customWidth="1"/>
    <col min="13317" max="13317" width="40.42578125" bestFit="1" customWidth="1"/>
    <col min="13318" max="13318" width="39.42578125" bestFit="1" customWidth="1"/>
    <col min="13319" max="13319" width="13.85546875" bestFit="1" customWidth="1"/>
    <col min="13570" max="13570" width="13.42578125" bestFit="1" customWidth="1"/>
    <col min="13571" max="13571" width="31.140625" bestFit="1" customWidth="1"/>
    <col min="13572" max="13572" width="16.42578125" customWidth="1"/>
    <col min="13573" max="13573" width="40.42578125" bestFit="1" customWidth="1"/>
    <col min="13574" max="13574" width="39.42578125" bestFit="1" customWidth="1"/>
    <col min="13575" max="13575" width="13.85546875" bestFit="1" customWidth="1"/>
    <col min="13826" max="13826" width="13.42578125" bestFit="1" customWidth="1"/>
    <col min="13827" max="13827" width="31.140625" bestFit="1" customWidth="1"/>
    <col min="13828" max="13828" width="16.42578125" customWidth="1"/>
    <col min="13829" max="13829" width="40.42578125" bestFit="1" customWidth="1"/>
    <col min="13830" max="13830" width="39.42578125" bestFit="1" customWidth="1"/>
    <col min="13831" max="13831" width="13.85546875" bestFit="1" customWidth="1"/>
    <col min="14082" max="14082" width="13.42578125" bestFit="1" customWidth="1"/>
    <col min="14083" max="14083" width="31.140625" bestFit="1" customWidth="1"/>
    <col min="14084" max="14084" width="16.42578125" customWidth="1"/>
    <col min="14085" max="14085" width="40.42578125" bestFit="1" customWidth="1"/>
    <col min="14086" max="14086" width="39.42578125" bestFit="1" customWidth="1"/>
    <col min="14087" max="14087" width="13.85546875" bestFit="1" customWidth="1"/>
    <col min="14338" max="14338" width="13.42578125" bestFit="1" customWidth="1"/>
    <col min="14339" max="14339" width="31.140625" bestFit="1" customWidth="1"/>
    <col min="14340" max="14340" width="16.42578125" customWidth="1"/>
    <col min="14341" max="14341" width="40.42578125" bestFit="1" customWidth="1"/>
    <col min="14342" max="14342" width="39.42578125" bestFit="1" customWidth="1"/>
    <col min="14343" max="14343" width="13.85546875" bestFit="1" customWidth="1"/>
    <col min="14594" max="14594" width="13.42578125" bestFit="1" customWidth="1"/>
    <col min="14595" max="14595" width="31.140625" bestFit="1" customWidth="1"/>
    <col min="14596" max="14596" width="16.42578125" customWidth="1"/>
    <col min="14597" max="14597" width="40.42578125" bestFit="1" customWidth="1"/>
    <col min="14598" max="14598" width="39.42578125" bestFit="1" customWidth="1"/>
    <col min="14599" max="14599" width="13.85546875" bestFit="1" customWidth="1"/>
    <col min="14850" max="14850" width="13.42578125" bestFit="1" customWidth="1"/>
    <col min="14851" max="14851" width="31.140625" bestFit="1" customWidth="1"/>
    <col min="14852" max="14852" width="16.42578125" customWidth="1"/>
    <col min="14853" max="14853" width="40.42578125" bestFit="1" customWidth="1"/>
    <col min="14854" max="14854" width="39.42578125" bestFit="1" customWidth="1"/>
    <col min="14855" max="14855" width="13.85546875" bestFit="1" customWidth="1"/>
    <col min="15106" max="15106" width="13.42578125" bestFit="1" customWidth="1"/>
    <col min="15107" max="15107" width="31.140625" bestFit="1" customWidth="1"/>
    <col min="15108" max="15108" width="16.42578125" customWidth="1"/>
    <col min="15109" max="15109" width="40.42578125" bestFit="1" customWidth="1"/>
    <col min="15110" max="15110" width="39.42578125" bestFit="1" customWidth="1"/>
    <col min="15111" max="15111" width="13.85546875" bestFit="1" customWidth="1"/>
    <col min="15362" max="15362" width="13.42578125" bestFit="1" customWidth="1"/>
    <col min="15363" max="15363" width="31.140625" bestFit="1" customWidth="1"/>
    <col min="15364" max="15364" width="16.42578125" customWidth="1"/>
    <col min="15365" max="15365" width="40.42578125" bestFit="1" customWidth="1"/>
    <col min="15366" max="15366" width="39.42578125" bestFit="1" customWidth="1"/>
    <col min="15367" max="15367" width="13.85546875" bestFit="1" customWidth="1"/>
    <col min="15618" max="15618" width="13.42578125" bestFit="1" customWidth="1"/>
    <col min="15619" max="15619" width="31.140625" bestFit="1" customWidth="1"/>
    <col min="15620" max="15620" width="16.42578125" customWidth="1"/>
    <col min="15621" max="15621" width="40.42578125" bestFit="1" customWidth="1"/>
    <col min="15622" max="15622" width="39.42578125" bestFit="1" customWidth="1"/>
    <col min="15623" max="15623" width="13.85546875" bestFit="1" customWidth="1"/>
    <col min="15874" max="15874" width="13.42578125" bestFit="1" customWidth="1"/>
    <col min="15875" max="15875" width="31.140625" bestFit="1" customWidth="1"/>
    <col min="15876" max="15876" width="16.42578125" customWidth="1"/>
    <col min="15877" max="15877" width="40.42578125" bestFit="1" customWidth="1"/>
    <col min="15878" max="15878" width="39.42578125" bestFit="1" customWidth="1"/>
    <col min="15879" max="15879" width="13.85546875" bestFit="1" customWidth="1"/>
    <col min="16130" max="16130" width="13.42578125" bestFit="1" customWidth="1"/>
    <col min="16131" max="16131" width="31.140625" bestFit="1" customWidth="1"/>
    <col min="16132" max="16132" width="16.42578125" customWidth="1"/>
    <col min="16133" max="16133" width="40.42578125" bestFit="1" customWidth="1"/>
    <col min="16134" max="16134" width="39.42578125" bestFit="1" customWidth="1"/>
    <col min="16135" max="16135" width="13.85546875" bestFit="1" customWidth="1"/>
  </cols>
  <sheetData>
    <row r="2" spans="2:7" ht="31.5">
      <c r="B2" s="7978" t="s">
        <v>2637</v>
      </c>
    </row>
    <row r="4" spans="2:7" s="7980" customFormat="1">
      <c r="B4" s="7981" t="s">
        <v>2638</v>
      </c>
      <c r="C4" s="7981" t="s">
        <v>2639</v>
      </c>
      <c r="D4" s="7981" t="s">
        <v>2640</v>
      </c>
      <c r="E4" s="7981" t="s">
        <v>2641</v>
      </c>
      <c r="F4" s="7981" t="s">
        <v>2642</v>
      </c>
      <c r="G4" s="7981" t="s">
        <v>2643</v>
      </c>
    </row>
    <row r="5" spans="2:7">
      <c r="B5" s="7982">
        <v>19904741</v>
      </c>
      <c r="C5" s="7983" t="s">
        <v>2697</v>
      </c>
      <c r="D5" s="7982" t="s">
        <v>2645</v>
      </c>
      <c r="E5" s="7983" t="s">
        <v>2698</v>
      </c>
      <c r="F5" s="7983" t="s">
        <v>2699</v>
      </c>
      <c r="G5" s="7983" t="s">
        <v>2692</v>
      </c>
    </row>
    <row r="6" spans="2:7">
      <c r="B6" s="7984">
        <v>19901781</v>
      </c>
      <c r="C6" s="7985" t="s">
        <v>2685</v>
      </c>
      <c r="D6" s="7984" t="s">
        <v>2645</v>
      </c>
      <c r="E6" s="7985" t="s">
        <v>2686</v>
      </c>
      <c r="F6" s="7985" t="s">
        <v>2687</v>
      </c>
      <c r="G6" s="7985" t="s">
        <v>2688</v>
      </c>
    </row>
    <row r="7" spans="2:7">
      <c r="B7" s="7984">
        <v>19900259</v>
      </c>
      <c r="C7" s="7985" t="s">
        <v>2677</v>
      </c>
      <c r="D7" s="7984" t="s">
        <v>2645</v>
      </c>
      <c r="E7" s="7985" t="s">
        <v>2678</v>
      </c>
      <c r="F7" s="7985" t="s">
        <v>2679</v>
      </c>
      <c r="G7" s="7985" t="s">
        <v>2680</v>
      </c>
    </row>
    <row r="8" spans="2:7">
      <c r="B8" s="7984">
        <v>19976579</v>
      </c>
      <c r="C8" s="7985" t="s">
        <v>2649</v>
      </c>
      <c r="D8" s="7984" t="s">
        <v>2650</v>
      </c>
      <c r="E8" s="7985" t="s">
        <v>2651</v>
      </c>
      <c r="F8" s="7985" t="s">
        <v>2652</v>
      </c>
      <c r="G8" s="7985" t="s">
        <v>2653</v>
      </c>
    </row>
    <row r="9" spans="2:7">
      <c r="B9" s="7984">
        <v>19900848</v>
      </c>
      <c r="C9" s="7985" t="s">
        <v>2681</v>
      </c>
      <c r="D9" s="7984" t="s">
        <v>2650</v>
      </c>
      <c r="E9" s="7985" t="s">
        <v>2682</v>
      </c>
      <c r="F9" s="7985" t="s">
        <v>2683</v>
      </c>
      <c r="G9" s="7985" t="s">
        <v>2684</v>
      </c>
    </row>
    <row r="10" spans="2:7">
      <c r="B10" s="7984">
        <v>19970270</v>
      </c>
      <c r="C10" s="7985" t="s">
        <v>2716</v>
      </c>
      <c r="D10" s="7984" t="s">
        <v>2645</v>
      </c>
      <c r="E10" s="7985" t="s">
        <v>2717</v>
      </c>
      <c r="F10" s="7985" t="s">
        <v>2718</v>
      </c>
      <c r="G10" s="7985" t="s">
        <v>2719</v>
      </c>
    </row>
    <row r="11" spans="2:7">
      <c r="B11" s="7984">
        <v>19964050</v>
      </c>
      <c r="C11" s="7985" t="s">
        <v>2713</v>
      </c>
      <c r="D11" s="7984" t="s">
        <v>2645</v>
      </c>
      <c r="E11" s="7985" t="s">
        <v>2714</v>
      </c>
      <c r="F11" s="7985" t="s">
        <v>2715</v>
      </c>
      <c r="G11" s="7985" t="s">
        <v>2657</v>
      </c>
    </row>
    <row r="12" spans="2:7">
      <c r="B12" s="7984">
        <v>19902859</v>
      </c>
      <c r="C12" s="7985" t="s">
        <v>2689</v>
      </c>
      <c r="D12" s="7984" t="s">
        <v>2645</v>
      </c>
      <c r="E12" s="7985" t="s">
        <v>2690</v>
      </c>
      <c r="F12" s="7985" t="s">
        <v>2691</v>
      </c>
      <c r="G12" s="7985" t="s">
        <v>2692</v>
      </c>
    </row>
    <row r="13" spans="2:7">
      <c r="B13" s="7984">
        <v>19903213</v>
      </c>
      <c r="C13" s="7985" t="s">
        <v>2693</v>
      </c>
      <c r="D13" s="7984" t="s">
        <v>2645</v>
      </c>
      <c r="E13" s="7985" t="s">
        <v>2694</v>
      </c>
      <c r="F13" s="7985" t="s">
        <v>2695</v>
      </c>
      <c r="G13" s="7985" t="s">
        <v>2696</v>
      </c>
    </row>
    <row r="14" spans="2:7">
      <c r="B14" s="7984">
        <v>19960616</v>
      </c>
      <c r="C14" s="7985" t="s">
        <v>2707</v>
      </c>
      <c r="D14" s="7984" t="s">
        <v>2645</v>
      </c>
      <c r="E14" s="7985" t="s">
        <v>2708</v>
      </c>
      <c r="F14" s="7985" t="s">
        <v>2709</v>
      </c>
      <c r="G14" s="7985" t="s">
        <v>2657</v>
      </c>
    </row>
    <row r="15" spans="2:7">
      <c r="B15" s="7984">
        <v>19962205</v>
      </c>
      <c r="C15" s="7985" t="s">
        <v>2654</v>
      </c>
      <c r="D15" s="7984" t="s">
        <v>2645</v>
      </c>
      <c r="E15" s="7985" t="s">
        <v>2655</v>
      </c>
      <c r="F15" s="7985" t="s">
        <v>2656</v>
      </c>
      <c r="G15" s="7985" t="s">
        <v>2657</v>
      </c>
    </row>
    <row r="16" spans="2:7">
      <c r="B16" s="7984">
        <v>19921450</v>
      </c>
      <c r="C16" s="7985" t="s">
        <v>2658</v>
      </c>
      <c r="D16" s="7984" t="s">
        <v>2645</v>
      </c>
      <c r="E16" s="7985" t="s">
        <v>2659</v>
      </c>
      <c r="F16" s="7985" t="s">
        <v>2656</v>
      </c>
      <c r="G16" s="7985" t="s">
        <v>2657</v>
      </c>
    </row>
    <row r="17" spans="2:7">
      <c r="B17" s="7984">
        <v>19976956</v>
      </c>
      <c r="C17" s="7985" t="s">
        <v>2725</v>
      </c>
      <c r="D17" s="7984" t="s">
        <v>2645</v>
      </c>
      <c r="E17" s="7985" t="s">
        <v>2726</v>
      </c>
      <c r="F17" s="7985" t="s">
        <v>2727</v>
      </c>
      <c r="G17" s="7985" t="s">
        <v>2728</v>
      </c>
    </row>
    <row r="18" spans="2:7">
      <c r="B18" s="7984">
        <v>19974072</v>
      </c>
      <c r="C18" s="7985" t="s">
        <v>2724</v>
      </c>
      <c r="D18" s="7984" t="s">
        <v>2650</v>
      </c>
      <c r="E18" s="7985" t="s">
        <v>2714</v>
      </c>
      <c r="F18" s="7985" t="s">
        <v>2715</v>
      </c>
      <c r="G18" s="7985" t="s">
        <v>2657</v>
      </c>
    </row>
    <row r="19" spans="2:7">
      <c r="B19" s="7984">
        <v>19921578</v>
      </c>
      <c r="C19" s="7985" t="s">
        <v>2703</v>
      </c>
      <c r="D19" s="7984" t="s">
        <v>2645</v>
      </c>
      <c r="E19" s="7985" t="s">
        <v>2704</v>
      </c>
      <c r="F19" s="7985" t="s">
        <v>2705</v>
      </c>
      <c r="G19" s="7985" t="s">
        <v>2706</v>
      </c>
    </row>
    <row r="20" spans="2:7">
      <c r="B20" s="7984">
        <v>19963685</v>
      </c>
      <c r="C20" s="7985" t="s">
        <v>2710</v>
      </c>
      <c r="D20" s="7984" t="s">
        <v>2645</v>
      </c>
      <c r="E20" s="7985" t="s">
        <v>2711</v>
      </c>
      <c r="F20" s="7985" t="s">
        <v>2712</v>
      </c>
      <c r="G20" s="7985" t="s">
        <v>2692</v>
      </c>
    </row>
    <row r="21" spans="2:7">
      <c r="B21" s="7984">
        <v>19898349</v>
      </c>
      <c r="C21" s="7985" t="s">
        <v>2665</v>
      </c>
      <c r="D21" s="7984" t="s">
        <v>2645</v>
      </c>
      <c r="E21" s="7985" t="s">
        <v>2666</v>
      </c>
      <c r="F21" s="7985" t="s">
        <v>2667</v>
      </c>
      <c r="G21" s="7985" t="s">
        <v>2668</v>
      </c>
    </row>
    <row r="22" spans="2:7">
      <c r="B22" s="7984">
        <v>19973908</v>
      </c>
      <c r="C22" s="7985" t="s">
        <v>2720</v>
      </c>
      <c r="D22" s="7984" t="s">
        <v>2645</v>
      </c>
      <c r="E22" s="7985" t="s">
        <v>2721</v>
      </c>
      <c r="F22" s="7985" t="s">
        <v>2722</v>
      </c>
      <c r="G22" s="7985" t="s">
        <v>2723</v>
      </c>
    </row>
    <row r="23" spans="2:7">
      <c r="B23" s="7984">
        <v>19900016</v>
      </c>
      <c r="C23" s="7985" t="s">
        <v>2673</v>
      </c>
      <c r="D23" s="7984" t="s">
        <v>2645</v>
      </c>
      <c r="E23" s="7985" t="s">
        <v>2674</v>
      </c>
      <c r="F23" s="7985" t="s">
        <v>2675</v>
      </c>
      <c r="G23" s="7985" t="s">
        <v>2676</v>
      </c>
    </row>
    <row r="24" spans="2:7">
      <c r="B24" s="7984">
        <v>19920892</v>
      </c>
      <c r="C24" s="7985" t="s">
        <v>2660</v>
      </c>
      <c r="D24" s="7984" t="s">
        <v>2650</v>
      </c>
      <c r="E24" s="7985" t="s">
        <v>2659</v>
      </c>
      <c r="F24" s="7985" t="s">
        <v>2656</v>
      </c>
      <c r="G24" s="7985" t="s">
        <v>2657</v>
      </c>
    </row>
    <row r="25" spans="2:7">
      <c r="B25" s="7984">
        <v>19899735</v>
      </c>
      <c r="C25" s="7985" t="s">
        <v>2669</v>
      </c>
      <c r="D25" s="7984" t="s">
        <v>2650</v>
      </c>
      <c r="E25" s="7985" t="s">
        <v>2670</v>
      </c>
      <c r="F25" s="7985" t="s">
        <v>2671</v>
      </c>
      <c r="G25" s="7985" t="s">
        <v>2672</v>
      </c>
    </row>
    <row r="26" spans="2:7">
      <c r="B26" s="7984">
        <v>19897660</v>
      </c>
      <c r="C26" s="7985" t="s">
        <v>2661</v>
      </c>
      <c r="D26" s="7984" t="s">
        <v>2645</v>
      </c>
      <c r="E26" s="7985" t="s">
        <v>2662</v>
      </c>
      <c r="F26" s="7985" t="s">
        <v>2663</v>
      </c>
      <c r="G26" s="7985" t="s">
        <v>2664</v>
      </c>
    </row>
    <row r="27" spans="2:7">
      <c r="B27" s="7984">
        <v>19911096</v>
      </c>
      <c r="C27" s="7985" t="s">
        <v>2700</v>
      </c>
      <c r="D27" s="7984" t="s">
        <v>2645</v>
      </c>
      <c r="E27" s="7985" t="s">
        <v>2701</v>
      </c>
      <c r="F27" s="7985" t="s">
        <v>2702</v>
      </c>
      <c r="G27" s="7985" t="s">
        <v>2696</v>
      </c>
    </row>
    <row r="28" spans="2:7">
      <c r="B28" s="7986">
        <v>19973267</v>
      </c>
      <c r="C28" s="7987" t="s">
        <v>2644</v>
      </c>
      <c r="D28" s="7986" t="s">
        <v>2645</v>
      </c>
      <c r="E28" s="7987" t="s">
        <v>2646</v>
      </c>
      <c r="F28" s="7987" t="s">
        <v>2647</v>
      </c>
      <c r="G28" s="7987" t="s">
        <v>2648</v>
      </c>
    </row>
  </sheetData>
  <autoFilter ref="B4:G4">
    <sortState ref="B5:G28">
      <sortCondition ref="C4"/>
    </sortState>
  </autoFilter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N756"/>
  <sheetViews>
    <sheetView showGridLines="0" topLeftCell="B387" zoomScale="90" zoomScaleNormal="90" workbookViewId="0">
      <selection activeCell="D398" sqref="D398"/>
    </sheetView>
  </sheetViews>
  <sheetFormatPr defaultRowHeight="15.75"/>
  <cols>
    <col min="1" max="1" width="3.5703125" style="8265" hidden="1" customWidth="1"/>
    <col min="2" max="2" width="5.42578125" style="8266" customWidth="1"/>
    <col min="3" max="3" width="11.42578125" style="8266" customWidth="1"/>
    <col min="4" max="4" width="49.28515625" style="8266" customWidth="1"/>
    <col min="5" max="5" width="19.28515625" style="8455" customWidth="1"/>
    <col min="6" max="6" width="9.5703125" style="8455" customWidth="1"/>
    <col min="7" max="7" width="21.7109375" style="8266" customWidth="1"/>
    <col min="8" max="9" width="19.7109375" style="8266" customWidth="1"/>
    <col min="10" max="10" width="19.7109375" style="8266" bestFit="1" customWidth="1"/>
    <col min="11" max="11" width="16" style="8266" bestFit="1" customWidth="1"/>
    <col min="12" max="12" width="19.7109375" style="8266" bestFit="1" customWidth="1"/>
    <col min="13" max="13" width="6.5703125" style="8266" bestFit="1" customWidth="1"/>
    <col min="14" max="16384" width="9.140625" style="8266"/>
  </cols>
  <sheetData>
    <row r="1" spans="1:14">
      <c r="B1" s="9834" t="s">
        <v>1</v>
      </c>
      <c r="C1" s="9836" t="s">
        <v>2</v>
      </c>
      <c r="D1" s="9834" t="s">
        <v>3</v>
      </c>
      <c r="E1" s="9838" t="s">
        <v>4</v>
      </c>
      <c r="F1" s="9839"/>
      <c r="G1" s="9830" t="s">
        <v>5</v>
      </c>
      <c r="H1" s="9840" t="s">
        <v>6</v>
      </c>
      <c r="I1" s="9841"/>
      <c r="J1" s="9842"/>
      <c r="K1" s="9830" t="s">
        <v>7</v>
      </c>
      <c r="L1" s="9832" t="s">
        <v>8</v>
      </c>
      <c r="M1" s="9812" t="s">
        <v>2783</v>
      </c>
      <c r="N1" s="9811" t="s">
        <v>2782</v>
      </c>
    </row>
    <row r="2" spans="1:14">
      <c r="B2" s="9835"/>
      <c r="C2" s="9837"/>
      <c r="D2" s="9835"/>
      <c r="E2" s="8267" t="s">
        <v>9</v>
      </c>
      <c r="F2" s="8268" t="s">
        <v>10</v>
      </c>
      <c r="G2" s="9831"/>
      <c r="H2" s="8269" t="s">
        <v>11</v>
      </c>
      <c r="I2" s="8270" t="s">
        <v>537</v>
      </c>
      <c r="J2" s="8269" t="s">
        <v>13</v>
      </c>
      <c r="K2" s="9831"/>
      <c r="L2" s="9833"/>
      <c r="M2" s="9812"/>
      <c r="N2" s="9811"/>
    </row>
    <row r="3" spans="1:14">
      <c r="B3" s="8271" t="s">
        <v>75</v>
      </c>
      <c r="C3" s="8272"/>
      <c r="D3" s="8273"/>
      <c r="E3" s="8274"/>
      <c r="F3" s="8275"/>
      <c r="G3" s="8276"/>
      <c r="H3" s="8277"/>
      <c r="I3" s="8278"/>
      <c r="J3" s="8279"/>
      <c r="K3" s="8279"/>
      <c r="L3" s="8280">
        <f>'Des''17'!M704</f>
        <v>29017131</v>
      </c>
      <c r="M3" s="9812"/>
      <c r="N3" s="9811"/>
    </row>
    <row r="4" spans="1:14">
      <c r="A4" s="8265" t="s">
        <v>2734</v>
      </c>
      <c r="B4" s="9826"/>
      <c r="C4" s="9828" t="s">
        <v>2754</v>
      </c>
      <c r="D4" s="8281" t="s">
        <v>781</v>
      </c>
      <c r="E4" s="8282" t="s">
        <v>278</v>
      </c>
      <c r="F4" s="8283" t="s">
        <v>279</v>
      </c>
      <c r="G4" s="8284"/>
      <c r="H4" s="8284">
        <v>25940</v>
      </c>
      <c r="I4" s="8285"/>
      <c r="J4" s="9805"/>
      <c r="K4" s="9824"/>
      <c r="L4" s="9809">
        <f>L3-H4</f>
        <v>28991191</v>
      </c>
      <c r="M4" s="8265" t="s">
        <v>2734</v>
      </c>
      <c r="N4" s="8286"/>
    </row>
    <row r="5" spans="1:14">
      <c r="A5" s="8265" t="s">
        <v>2734</v>
      </c>
      <c r="B5" s="9827"/>
      <c r="C5" s="9829"/>
      <c r="D5" s="8287" t="s">
        <v>1530</v>
      </c>
      <c r="E5" s="8288" t="s">
        <v>38</v>
      </c>
      <c r="F5" s="8289"/>
      <c r="G5" s="8290"/>
      <c r="H5" s="8290"/>
      <c r="I5" s="8291"/>
      <c r="J5" s="9806"/>
      <c r="K5" s="9825"/>
      <c r="L5" s="9810"/>
      <c r="M5" s="8265" t="s">
        <v>2734</v>
      </c>
      <c r="N5" s="8286"/>
    </row>
    <row r="6" spans="1:14">
      <c r="A6" s="8265" t="s">
        <v>2734</v>
      </c>
      <c r="B6" s="8292"/>
      <c r="C6" s="8293"/>
      <c r="D6" s="8294"/>
      <c r="E6" s="8295"/>
      <c r="F6" s="8295"/>
      <c r="G6" s="8296"/>
      <c r="H6" s="8296"/>
      <c r="I6" s="8297"/>
      <c r="J6" s="8296"/>
      <c r="K6" s="8298">
        <v>1500</v>
      </c>
      <c r="L6" s="8299">
        <f>L4+K6</f>
        <v>28992691</v>
      </c>
      <c r="M6" s="8265" t="s">
        <v>2734</v>
      </c>
      <c r="N6" s="8286"/>
    </row>
    <row r="7" spans="1:14">
      <c r="A7" s="8265" t="s">
        <v>2734</v>
      </c>
      <c r="B7" s="9826"/>
      <c r="C7" s="9828"/>
      <c r="D7" s="8300" t="s">
        <v>796</v>
      </c>
      <c r="E7" s="8282" t="s">
        <v>167</v>
      </c>
      <c r="F7" s="8301" t="s">
        <v>56</v>
      </c>
      <c r="G7" s="9805"/>
      <c r="H7" s="9807">
        <v>214300</v>
      </c>
      <c r="I7" s="9805"/>
      <c r="J7" s="9805"/>
      <c r="K7" s="8302"/>
      <c r="L7" s="9809">
        <f>L6-H7</f>
        <v>28778391</v>
      </c>
      <c r="M7" s="8265" t="s">
        <v>2734</v>
      </c>
      <c r="N7" s="8286"/>
    </row>
    <row r="8" spans="1:14">
      <c r="A8" s="8265" t="s">
        <v>2734</v>
      </c>
      <c r="B8" s="9827"/>
      <c r="C8" s="9829"/>
      <c r="D8" s="8287" t="s">
        <v>1033</v>
      </c>
      <c r="E8" s="8288" t="s">
        <v>1384</v>
      </c>
      <c r="F8" s="8289"/>
      <c r="G8" s="9806"/>
      <c r="H8" s="9808"/>
      <c r="I8" s="9806"/>
      <c r="J8" s="9806"/>
      <c r="K8" s="8303"/>
      <c r="L8" s="9810"/>
      <c r="M8" s="8265" t="s">
        <v>2734</v>
      </c>
      <c r="N8" s="8286"/>
    </row>
    <row r="9" spans="1:14">
      <c r="A9" s="8265" t="s">
        <v>2734</v>
      </c>
      <c r="B9" s="8292"/>
      <c r="C9" s="8293"/>
      <c r="D9" s="8292"/>
      <c r="E9" s="8304"/>
      <c r="F9" s="8305"/>
      <c r="G9" s="8306"/>
      <c r="H9" s="8307"/>
      <c r="I9" s="8308"/>
      <c r="J9" s="8306"/>
      <c r="K9" s="8307">
        <v>750</v>
      </c>
      <c r="L9" s="8309">
        <f>L7+K9</f>
        <v>28779141</v>
      </c>
      <c r="M9" s="8265" t="s">
        <v>2734</v>
      </c>
      <c r="N9" s="8286"/>
    </row>
    <row r="10" spans="1:14">
      <c r="A10" s="8265" t="s">
        <v>2734</v>
      </c>
      <c r="B10" s="9826"/>
      <c r="C10" s="9828"/>
      <c r="D10" s="8310" t="s">
        <v>815</v>
      </c>
      <c r="E10" s="8282" t="s">
        <v>1883</v>
      </c>
      <c r="F10" s="8301" t="s">
        <v>1884</v>
      </c>
      <c r="G10" s="8284"/>
      <c r="H10" s="8284">
        <v>143867</v>
      </c>
      <c r="I10" s="8285"/>
      <c r="J10" s="9805"/>
      <c r="K10" s="9824"/>
      <c r="L10" s="9809">
        <f>L9-H10</f>
        <v>28635274</v>
      </c>
      <c r="M10" s="8311" t="s">
        <v>2734</v>
      </c>
      <c r="N10" s="8286"/>
    </row>
    <row r="11" spans="1:14">
      <c r="A11" s="8265" t="s">
        <v>2734</v>
      </c>
      <c r="B11" s="9827"/>
      <c r="C11" s="9829"/>
      <c r="D11" s="8312" t="s">
        <v>1882</v>
      </c>
      <c r="E11" s="8288" t="s">
        <v>1819</v>
      </c>
      <c r="F11" s="8289"/>
      <c r="G11" s="8290"/>
      <c r="H11" s="8290"/>
      <c r="I11" s="8291"/>
      <c r="J11" s="9806"/>
      <c r="K11" s="9825"/>
      <c r="L11" s="9810"/>
      <c r="M11" s="8311" t="s">
        <v>2734</v>
      </c>
      <c r="N11" s="8286"/>
    </row>
    <row r="12" spans="1:14">
      <c r="A12" s="8265" t="s">
        <v>2734</v>
      </c>
      <c r="B12" s="8292"/>
      <c r="C12" s="8293"/>
      <c r="D12" s="8313"/>
      <c r="E12" s="8314"/>
      <c r="F12" s="8315"/>
      <c r="G12" s="8296"/>
      <c r="H12" s="8296"/>
      <c r="I12" s="8297"/>
      <c r="J12" s="8296"/>
      <c r="K12" s="8298">
        <v>2200</v>
      </c>
      <c r="L12" s="8299">
        <f>L10+K12</f>
        <v>28637474</v>
      </c>
      <c r="M12" s="8311" t="s">
        <v>2734</v>
      </c>
      <c r="N12" s="8286"/>
    </row>
    <row r="13" spans="1:14">
      <c r="A13" s="8265" t="s">
        <v>2734</v>
      </c>
      <c r="B13" s="9826"/>
      <c r="C13" s="9828"/>
      <c r="D13" s="8310" t="s">
        <v>1921</v>
      </c>
      <c r="E13" s="8282" t="s">
        <v>1883</v>
      </c>
      <c r="F13" s="8301" t="s">
        <v>1884</v>
      </c>
      <c r="G13" s="9805"/>
      <c r="H13" s="9807">
        <v>69640</v>
      </c>
      <c r="I13" s="9805"/>
      <c r="J13" s="9805"/>
      <c r="K13" s="8302"/>
      <c r="L13" s="9809">
        <f>L12-H13</f>
        <v>28567834</v>
      </c>
      <c r="M13" s="8311" t="s">
        <v>2734</v>
      </c>
      <c r="N13" s="8286"/>
    </row>
    <row r="14" spans="1:14">
      <c r="A14" s="8265" t="s">
        <v>2734</v>
      </c>
      <c r="B14" s="9827"/>
      <c r="C14" s="9829"/>
      <c r="D14" s="8310" t="s">
        <v>1941</v>
      </c>
      <c r="E14" s="8288" t="s">
        <v>1819</v>
      </c>
      <c r="F14" s="8289"/>
      <c r="G14" s="9806"/>
      <c r="H14" s="9808"/>
      <c r="I14" s="9806"/>
      <c r="J14" s="9806"/>
      <c r="K14" s="8303"/>
      <c r="L14" s="9810"/>
      <c r="M14" s="8311" t="s">
        <v>2734</v>
      </c>
      <c r="N14" s="8286"/>
    </row>
    <row r="15" spans="1:14">
      <c r="A15" s="8265" t="s">
        <v>2734</v>
      </c>
      <c r="B15" s="8292"/>
      <c r="C15" s="8293"/>
      <c r="D15" s="8292"/>
      <c r="E15" s="8314"/>
      <c r="F15" s="8315"/>
      <c r="G15" s="8306"/>
      <c r="H15" s="8307"/>
      <c r="I15" s="8308"/>
      <c r="J15" s="8306"/>
      <c r="K15" s="8307">
        <v>1500</v>
      </c>
      <c r="L15" s="8309">
        <f>L13+K15</f>
        <v>28569334</v>
      </c>
      <c r="M15" s="8311" t="s">
        <v>2734</v>
      </c>
      <c r="N15" s="8286"/>
    </row>
    <row r="16" spans="1:14">
      <c r="A16" s="8265" t="s">
        <v>2734</v>
      </c>
      <c r="B16" s="9826"/>
      <c r="C16" s="9828"/>
      <c r="D16" s="8281" t="s">
        <v>796</v>
      </c>
      <c r="E16" s="8282" t="s">
        <v>1532</v>
      </c>
      <c r="F16" s="8316" t="s">
        <v>1233</v>
      </c>
      <c r="G16" s="8284"/>
      <c r="H16" s="8284">
        <v>166700</v>
      </c>
      <c r="I16" s="8285"/>
      <c r="J16" s="9805"/>
      <c r="K16" s="9824"/>
      <c r="L16" s="9809">
        <f>L15-H16</f>
        <v>28402634</v>
      </c>
      <c r="M16" s="8265" t="s">
        <v>2734</v>
      </c>
      <c r="N16" s="8286"/>
    </row>
    <row r="17" spans="1:14">
      <c r="A17" s="8265" t="s">
        <v>2734</v>
      </c>
      <c r="B17" s="9827"/>
      <c r="C17" s="9829"/>
      <c r="D17" s="8287" t="s">
        <v>1905</v>
      </c>
      <c r="E17" s="8288" t="s">
        <v>1570</v>
      </c>
      <c r="F17" s="8289"/>
      <c r="G17" s="8290"/>
      <c r="H17" s="8290"/>
      <c r="I17" s="8291"/>
      <c r="J17" s="9806"/>
      <c r="K17" s="9825"/>
      <c r="L17" s="9810"/>
      <c r="M17" s="8265" t="s">
        <v>2734</v>
      </c>
      <c r="N17" s="8286"/>
    </row>
    <row r="18" spans="1:14">
      <c r="A18" s="8265" t="s">
        <v>2734</v>
      </c>
      <c r="B18" s="8292"/>
      <c r="C18" s="8293"/>
      <c r="D18" s="8317"/>
      <c r="E18" s="8304"/>
      <c r="F18" s="8305"/>
      <c r="G18" s="8296"/>
      <c r="H18" s="8296"/>
      <c r="I18" s="8297"/>
      <c r="J18" s="8296"/>
      <c r="K18" s="8298">
        <v>750</v>
      </c>
      <c r="L18" s="8299">
        <f>L16+K18</f>
        <v>28403384</v>
      </c>
      <c r="M18" s="8265" t="s">
        <v>2734</v>
      </c>
      <c r="N18" s="8286"/>
    </row>
    <row r="19" spans="1:14">
      <c r="A19" s="8265" t="s">
        <v>2734</v>
      </c>
      <c r="B19" s="9826"/>
      <c r="C19" s="9828"/>
      <c r="D19" s="8281" t="s">
        <v>796</v>
      </c>
      <c r="E19" s="8282" t="s">
        <v>1334</v>
      </c>
      <c r="F19" s="8318" t="s">
        <v>1348</v>
      </c>
      <c r="G19" s="9805"/>
      <c r="H19" s="9807">
        <v>41300</v>
      </c>
      <c r="I19" s="9805"/>
      <c r="J19" s="9805"/>
      <c r="K19" s="8302"/>
      <c r="L19" s="9809">
        <f>L18-H19</f>
        <v>28362084</v>
      </c>
      <c r="M19" s="8265" t="s">
        <v>2734</v>
      </c>
      <c r="N19" s="8286"/>
    </row>
    <row r="20" spans="1:14">
      <c r="A20" s="8265" t="s">
        <v>2734</v>
      </c>
      <c r="B20" s="9827"/>
      <c r="C20" s="9829"/>
      <c r="D20" s="8287" t="s">
        <v>1342</v>
      </c>
      <c r="E20" s="8288" t="s">
        <v>918</v>
      </c>
      <c r="F20" s="8319"/>
      <c r="G20" s="9806"/>
      <c r="H20" s="9808"/>
      <c r="I20" s="9806"/>
      <c r="J20" s="9806"/>
      <c r="K20" s="8303"/>
      <c r="L20" s="9810"/>
      <c r="M20" s="8265" t="s">
        <v>2734</v>
      </c>
      <c r="N20" s="8286"/>
    </row>
    <row r="21" spans="1:14">
      <c r="A21" s="8265" t="s">
        <v>2734</v>
      </c>
      <c r="B21" s="8292"/>
      <c r="C21" s="8293"/>
      <c r="D21" s="8292"/>
      <c r="E21" s="8304"/>
      <c r="F21" s="8320"/>
      <c r="G21" s="8306"/>
      <c r="H21" s="8307"/>
      <c r="I21" s="8308"/>
      <c r="J21" s="8306"/>
      <c r="K21" s="8307">
        <v>750</v>
      </c>
      <c r="L21" s="8309">
        <f>L19+K21</f>
        <v>28362834</v>
      </c>
      <c r="M21" s="8265" t="s">
        <v>2734</v>
      </c>
      <c r="N21" s="8286"/>
    </row>
    <row r="22" spans="1:14">
      <c r="A22" s="8321" t="s">
        <v>2734</v>
      </c>
      <c r="B22" s="9826"/>
      <c r="C22" s="9828"/>
      <c r="D22" s="8281" t="s">
        <v>815</v>
      </c>
      <c r="E22" s="8282" t="s">
        <v>1283</v>
      </c>
      <c r="F22" s="8301" t="s">
        <v>1346</v>
      </c>
      <c r="G22" s="8284"/>
      <c r="H22" s="9807">
        <v>490099</v>
      </c>
      <c r="I22" s="8285"/>
      <c r="J22" s="8322"/>
      <c r="K22" s="9824"/>
      <c r="L22" s="9809">
        <f>L21-H22</f>
        <v>27872735</v>
      </c>
      <c r="M22" s="8265" t="s">
        <v>2734</v>
      </c>
      <c r="N22" s="8286"/>
    </row>
    <row r="23" spans="1:14">
      <c r="A23" s="8321" t="s">
        <v>2734</v>
      </c>
      <c r="B23" s="9827"/>
      <c r="C23" s="9829"/>
      <c r="D23" s="8287" t="s">
        <v>1282</v>
      </c>
      <c r="E23" s="8288" t="s">
        <v>250</v>
      </c>
      <c r="F23" s="8289"/>
      <c r="G23" s="8290"/>
      <c r="H23" s="9808"/>
      <c r="I23" s="8291"/>
      <c r="J23" s="8323"/>
      <c r="K23" s="9825"/>
      <c r="L23" s="9810"/>
      <c r="M23" s="8265" t="s">
        <v>2734</v>
      </c>
      <c r="N23" s="8286"/>
    </row>
    <row r="24" spans="1:14">
      <c r="A24" s="8321" t="s">
        <v>2734</v>
      </c>
      <c r="B24" s="8292"/>
      <c r="C24" s="8293"/>
      <c r="D24" s="8317"/>
      <c r="E24" s="8304"/>
      <c r="F24" s="8305"/>
      <c r="G24" s="8296"/>
      <c r="H24" s="8296"/>
      <c r="I24" s="8297"/>
      <c r="J24" s="8296"/>
      <c r="K24" s="8298">
        <v>2200</v>
      </c>
      <c r="L24" s="8299">
        <f>L22+K24</f>
        <v>27874935</v>
      </c>
      <c r="M24" s="8265" t="s">
        <v>2734</v>
      </c>
      <c r="N24" s="8286"/>
    </row>
    <row r="25" spans="1:14">
      <c r="A25" s="8321" t="s">
        <v>2734</v>
      </c>
      <c r="B25" s="9826"/>
      <c r="C25" s="9828"/>
      <c r="D25" s="8324" t="s">
        <v>796</v>
      </c>
      <c r="E25" s="8325" t="s">
        <v>1283</v>
      </c>
      <c r="F25" s="8301" t="s">
        <v>1346</v>
      </c>
      <c r="G25" s="9805"/>
      <c r="H25" s="9807">
        <v>337700</v>
      </c>
      <c r="I25" s="9805"/>
      <c r="J25" s="9805"/>
      <c r="K25" s="8302"/>
      <c r="L25" s="9809">
        <f>L24-H25</f>
        <v>27537235</v>
      </c>
      <c r="M25" s="8265" t="s">
        <v>2734</v>
      </c>
      <c r="N25" s="8286"/>
    </row>
    <row r="26" spans="1:14">
      <c r="A26" s="8321" t="s">
        <v>2734</v>
      </c>
      <c r="B26" s="9827"/>
      <c r="C26" s="9829"/>
      <c r="D26" s="8326" t="s">
        <v>1341</v>
      </c>
      <c r="E26" s="8327" t="s">
        <v>250</v>
      </c>
      <c r="F26" s="8289"/>
      <c r="G26" s="9806"/>
      <c r="H26" s="9808"/>
      <c r="I26" s="9806"/>
      <c r="J26" s="9806"/>
      <c r="K26" s="8303"/>
      <c r="L26" s="9810"/>
      <c r="M26" s="8265" t="s">
        <v>2734</v>
      </c>
      <c r="N26" s="8286"/>
    </row>
    <row r="27" spans="1:14">
      <c r="A27" s="8321" t="s">
        <v>2734</v>
      </c>
      <c r="B27" s="8292"/>
      <c r="C27" s="8293"/>
      <c r="D27" s="8317"/>
      <c r="E27" s="8304"/>
      <c r="F27" s="8305"/>
      <c r="G27" s="8306"/>
      <c r="H27" s="8307"/>
      <c r="I27" s="8308"/>
      <c r="J27" s="8306"/>
      <c r="K27" s="8307">
        <v>750</v>
      </c>
      <c r="L27" s="8309">
        <f>L25+K27</f>
        <v>27537985</v>
      </c>
      <c r="M27" s="8265" t="s">
        <v>2734</v>
      </c>
      <c r="N27" s="8286"/>
    </row>
    <row r="28" spans="1:14">
      <c r="A28" s="8321" t="s">
        <v>2734</v>
      </c>
      <c r="B28" s="9826"/>
      <c r="C28" s="9828"/>
      <c r="D28" s="8328" t="s">
        <v>821</v>
      </c>
      <c r="E28" s="8282" t="s">
        <v>558</v>
      </c>
      <c r="F28" s="8283" t="s">
        <v>251</v>
      </c>
      <c r="G28" s="8284"/>
      <c r="H28" s="9807">
        <v>368550</v>
      </c>
      <c r="I28" s="8285"/>
      <c r="J28" s="8322"/>
      <c r="K28" s="9824"/>
      <c r="L28" s="9809">
        <f>L27-H28</f>
        <v>27169435</v>
      </c>
      <c r="M28" s="8311" t="s">
        <v>2734</v>
      </c>
      <c r="N28" s="8286"/>
    </row>
    <row r="29" spans="1:14">
      <c r="A29" s="8321" t="s">
        <v>2734</v>
      </c>
      <c r="B29" s="9827"/>
      <c r="C29" s="9829"/>
      <c r="D29" s="8328" t="s">
        <v>2631</v>
      </c>
      <c r="E29" s="8288" t="s">
        <v>250</v>
      </c>
      <c r="F29" s="8319"/>
      <c r="G29" s="8290"/>
      <c r="H29" s="9808"/>
      <c r="I29" s="8291"/>
      <c r="J29" s="8323"/>
      <c r="K29" s="9825"/>
      <c r="L29" s="9810"/>
      <c r="M29" s="8311" t="s">
        <v>2734</v>
      </c>
      <c r="N29" s="8286"/>
    </row>
    <row r="30" spans="1:14">
      <c r="A30" s="8321" t="s">
        <v>2734</v>
      </c>
      <c r="B30" s="8292"/>
      <c r="C30" s="8293"/>
      <c r="D30" s="8317"/>
      <c r="E30" s="8304"/>
      <c r="F30" s="8305"/>
      <c r="G30" s="8296"/>
      <c r="H30" s="8296"/>
      <c r="I30" s="8297"/>
      <c r="J30" s="8296"/>
      <c r="K30" s="8298">
        <v>2200</v>
      </c>
      <c r="L30" s="8299">
        <f>L28+K30</f>
        <v>27171635</v>
      </c>
      <c r="M30" s="8311" t="s">
        <v>2734</v>
      </c>
      <c r="N30" s="8286"/>
    </row>
    <row r="31" spans="1:14">
      <c r="A31" s="8321" t="s">
        <v>2734</v>
      </c>
      <c r="B31" s="9826"/>
      <c r="C31" s="9828"/>
      <c r="D31" s="8328" t="s">
        <v>799</v>
      </c>
      <c r="E31" s="8282" t="s">
        <v>558</v>
      </c>
      <c r="F31" s="8283" t="s">
        <v>251</v>
      </c>
      <c r="G31" s="9805"/>
      <c r="H31" s="9807">
        <v>68800</v>
      </c>
      <c r="I31" s="9805"/>
      <c r="J31" s="9805"/>
      <c r="K31" s="8302"/>
      <c r="L31" s="9809">
        <f>L30-H31</f>
        <v>27102835</v>
      </c>
      <c r="M31" s="8311" t="s">
        <v>2734</v>
      </c>
      <c r="N31" s="8286"/>
    </row>
    <row r="32" spans="1:14">
      <c r="A32" s="8321" t="s">
        <v>2734</v>
      </c>
      <c r="B32" s="9827"/>
      <c r="C32" s="9829"/>
      <c r="D32" s="8328" t="s">
        <v>800</v>
      </c>
      <c r="E32" s="8288" t="s">
        <v>250</v>
      </c>
      <c r="F32" s="8319"/>
      <c r="G32" s="9806"/>
      <c r="H32" s="9808"/>
      <c r="I32" s="9806"/>
      <c r="J32" s="9806"/>
      <c r="K32" s="8303"/>
      <c r="L32" s="9810"/>
      <c r="M32" s="8311" t="s">
        <v>2734</v>
      </c>
      <c r="N32" s="8286"/>
    </row>
    <row r="33" spans="1:14">
      <c r="A33" s="8321" t="s">
        <v>2734</v>
      </c>
      <c r="B33" s="8292"/>
      <c r="C33" s="8293"/>
      <c r="D33" s="8317"/>
      <c r="E33" s="8304"/>
      <c r="F33" s="8305"/>
      <c r="G33" s="8306"/>
      <c r="H33" s="8307"/>
      <c r="I33" s="8308"/>
      <c r="J33" s="8306"/>
      <c r="K33" s="8307">
        <v>750</v>
      </c>
      <c r="L33" s="8309">
        <f>L31+K33</f>
        <v>27103585</v>
      </c>
      <c r="M33" s="8311" t="s">
        <v>2734</v>
      </c>
      <c r="N33" s="8286"/>
    </row>
    <row r="34" spans="1:14">
      <c r="A34" s="8321" t="s">
        <v>2734</v>
      </c>
      <c r="B34" s="9826"/>
      <c r="C34" s="9828"/>
      <c r="D34" s="8324" t="s">
        <v>781</v>
      </c>
      <c r="E34" s="8282" t="s">
        <v>1285</v>
      </c>
      <c r="F34" s="8301" t="s">
        <v>1320</v>
      </c>
      <c r="G34" s="8284"/>
      <c r="H34" s="9807">
        <v>33340</v>
      </c>
      <c r="I34" s="8285"/>
      <c r="J34" s="8322"/>
      <c r="K34" s="9824"/>
      <c r="L34" s="9809">
        <f>L33-H34</f>
        <v>27070245</v>
      </c>
      <c r="M34" s="8265" t="s">
        <v>2734</v>
      </c>
      <c r="N34" s="8286"/>
    </row>
    <row r="35" spans="1:14">
      <c r="A35" s="8321" t="s">
        <v>2734</v>
      </c>
      <c r="B35" s="9827"/>
      <c r="C35" s="9829"/>
      <c r="D35" s="8326" t="s">
        <v>1092</v>
      </c>
      <c r="E35" s="8288" t="s">
        <v>38</v>
      </c>
      <c r="F35" s="8289"/>
      <c r="G35" s="8290"/>
      <c r="H35" s="9808"/>
      <c r="I35" s="8291"/>
      <c r="J35" s="8323"/>
      <c r="K35" s="9825"/>
      <c r="L35" s="9810"/>
      <c r="M35" s="8265" t="s">
        <v>2734</v>
      </c>
      <c r="N35" s="8286"/>
    </row>
    <row r="36" spans="1:14">
      <c r="A36" s="8321" t="s">
        <v>2734</v>
      </c>
      <c r="B36" s="8292"/>
      <c r="C36" s="8293"/>
      <c r="D36" s="8329"/>
      <c r="E36" s="8295"/>
      <c r="F36" s="8295"/>
      <c r="G36" s="8296"/>
      <c r="H36" s="8296"/>
      <c r="I36" s="8297"/>
      <c r="J36" s="8296"/>
      <c r="K36" s="8298">
        <v>1500</v>
      </c>
      <c r="L36" s="8299">
        <f>L34+K36</f>
        <v>27071745</v>
      </c>
      <c r="M36" s="8265" t="s">
        <v>2734</v>
      </c>
      <c r="N36" s="8286"/>
    </row>
    <row r="37" spans="1:14">
      <c r="A37" s="8321" t="s">
        <v>2734</v>
      </c>
      <c r="B37" s="9826"/>
      <c r="C37" s="9828"/>
      <c r="D37" s="8281" t="s">
        <v>781</v>
      </c>
      <c r="E37" s="8282" t="s">
        <v>1344</v>
      </c>
      <c r="F37" s="8318" t="s">
        <v>1349</v>
      </c>
      <c r="G37" s="9805"/>
      <c r="H37" s="9807">
        <v>165640</v>
      </c>
      <c r="I37" s="9805"/>
      <c r="J37" s="9805"/>
      <c r="K37" s="8302"/>
      <c r="L37" s="9809">
        <f>L36-H37</f>
        <v>26906105</v>
      </c>
      <c r="M37" s="8265" t="s">
        <v>2734</v>
      </c>
      <c r="N37" s="8286"/>
    </row>
    <row r="38" spans="1:14">
      <c r="A38" s="8321" t="s">
        <v>2734</v>
      </c>
      <c r="B38" s="9827"/>
      <c r="C38" s="9829"/>
      <c r="D38" s="8287" t="s">
        <v>1343</v>
      </c>
      <c r="E38" s="8288" t="s">
        <v>1543</v>
      </c>
      <c r="F38" s="8319"/>
      <c r="G38" s="9806"/>
      <c r="H38" s="9808"/>
      <c r="I38" s="9806"/>
      <c r="J38" s="9806"/>
      <c r="K38" s="8303"/>
      <c r="L38" s="9810"/>
      <c r="M38" s="8265" t="s">
        <v>2734</v>
      </c>
      <c r="N38" s="8286"/>
    </row>
    <row r="39" spans="1:14">
      <c r="A39" s="8321" t="s">
        <v>2734</v>
      </c>
      <c r="B39" s="8292"/>
      <c r="C39" s="8293"/>
      <c r="D39" s="8317"/>
      <c r="E39" s="8304"/>
      <c r="F39" s="8305"/>
      <c r="G39" s="8306"/>
      <c r="H39" s="8307"/>
      <c r="I39" s="8308"/>
      <c r="J39" s="8306"/>
      <c r="K39" s="8307">
        <v>1500</v>
      </c>
      <c r="L39" s="8309">
        <f>L37+K39</f>
        <v>26907605</v>
      </c>
      <c r="M39" s="8265" t="s">
        <v>2734</v>
      </c>
      <c r="N39" s="8286"/>
    </row>
    <row r="40" spans="1:14">
      <c r="A40" s="8321" t="s">
        <v>2734</v>
      </c>
      <c r="B40" s="9826"/>
      <c r="C40" s="9828"/>
      <c r="D40" s="8281" t="s">
        <v>781</v>
      </c>
      <c r="E40" s="8282" t="s">
        <v>1344</v>
      </c>
      <c r="F40" s="8318" t="s">
        <v>1349</v>
      </c>
      <c r="G40" s="8284"/>
      <c r="H40" s="9807">
        <v>26140</v>
      </c>
      <c r="I40" s="8285"/>
      <c r="J40" s="8322"/>
      <c r="K40" s="9824"/>
      <c r="L40" s="9809">
        <f>L39-H40</f>
        <v>26881465</v>
      </c>
      <c r="M40" s="8265" t="s">
        <v>2734</v>
      </c>
      <c r="N40" s="8286"/>
    </row>
    <row r="41" spans="1:14">
      <c r="A41" s="8321" t="s">
        <v>2734</v>
      </c>
      <c r="B41" s="9827"/>
      <c r="C41" s="9829"/>
      <c r="D41" s="8287" t="s">
        <v>2121</v>
      </c>
      <c r="E41" s="8288" t="s">
        <v>1543</v>
      </c>
      <c r="F41" s="8319"/>
      <c r="G41" s="8290"/>
      <c r="H41" s="9808"/>
      <c r="I41" s="8291"/>
      <c r="J41" s="8323"/>
      <c r="K41" s="9825"/>
      <c r="L41" s="9810"/>
      <c r="M41" s="8265" t="s">
        <v>2734</v>
      </c>
      <c r="N41" s="8286"/>
    </row>
    <row r="42" spans="1:14">
      <c r="A42" s="8321" t="s">
        <v>2734</v>
      </c>
      <c r="B42" s="8292"/>
      <c r="C42" s="8293"/>
      <c r="D42" s="8317"/>
      <c r="E42" s="8304"/>
      <c r="F42" s="8305"/>
      <c r="G42" s="8296"/>
      <c r="H42" s="8296"/>
      <c r="I42" s="8297"/>
      <c r="J42" s="8296"/>
      <c r="K42" s="8298">
        <v>1500</v>
      </c>
      <c r="L42" s="8299">
        <f>L40+K42</f>
        <v>26882965</v>
      </c>
      <c r="M42" s="8265" t="s">
        <v>2734</v>
      </c>
      <c r="N42" s="8286"/>
    </row>
    <row r="43" spans="1:14">
      <c r="A43" s="8321" t="s">
        <v>2734</v>
      </c>
      <c r="B43" s="9826"/>
      <c r="C43" s="9828"/>
      <c r="D43" s="8300" t="s">
        <v>781</v>
      </c>
      <c r="E43" s="8282" t="s">
        <v>1560</v>
      </c>
      <c r="F43" s="8301" t="s">
        <v>1603</v>
      </c>
      <c r="G43" s="9805"/>
      <c r="H43" s="9807">
        <v>75140</v>
      </c>
      <c r="I43" s="9805"/>
      <c r="J43" s="9805"/>
      <c r="K43" s="8302"/>
      <c r="L43" s="9809">
        <f>L42-H43</f>
        <v>26807825</v>
      </c>
      <c r="M43" s="8265" t="s">
        <v>2734</v>
      </c>
      <c r="N43" s="8286"/>
    </row>
    <row r="44" spans="1:14">
      <c r="A44" s="8321" t="s">
        <v>2734</v>
      </c>
      <c r="B44" s="9827"/>
      <c r="C44" s="9829"/>
      <c r="D44" s="8326" t="s">
        <v>1559</v>
      </c>
      <c r="E44" s="8288" t="s">
        <v>38</v>
      </c>
      <c r="F44" s="8289"/>
      <c r="G44" s="9806"/>
      <c r="H44" s="9808"/>
      <c r="I44" s="9806"/>
      <c r="J44" s="9806"/>
      <c r="K44" s="8303"/>
      <c r="L44" s="9810"/>
      <c r="M44" s="8265" t="s">
        <v>2734</v>
      </c>
      <c r="N44" s="8286"/>
    </row>
    <row r="45" spans="1:14">
      <c r="A45" s="8321" t="s">
        <v>2734</v>
      </c>
      <c r="B45" s="8292"/>
      <c r="C45" s="8293"/>
      <c r="D45" s="8317"/>
      <c r="E45" s="8304"/>
      <c r="F45" s="8305"/>
      <c r="G45" s="8306"/>
      <c r="H45" s="8307"/>
      <c r="I45" s="8308"/>
      <c r="J45" s="8306"/>
      <c r="K45" s="8307">
        <v>1500</v>
      </c>
      <c r="L45" s="8309">
        <f>L43+K45</f>
        <v>26809325</v>
      </c>
      <c r="M45" s="8265" t="s">
        <v>2734</v>
      </c>
      <c r="N45" s="8286"/>
    </row>
    <row r="46" spans="1:14">
      <c r="A46" s="8321" t="s">
        <v>2734</v>
      </c>
      <c r="B46" s="9826"/>
      <c r="C46" s="9828"/>
      <c r="D46" s="8324" t="s">
        <v>815</v>
      </c>
      <c r="E46" s="8325" t="s">
        <v>1887</v>
      </c>
      <c r="F46" s="8301" t="s">
        <v>1888</v>
      </c>
      <c r="G46" s="8284"/>
      <c r="H46" s="9807">
        <v>1339616</v>
      </c>
      <c r="I46" s="8285"/>
      <c r="J46" s="8322"/>
      <c r="K46" s="9824"/>
      <c r="L46" s="9809">
        <f>L45-H46</f>
        <v>25469709</v>
      </c>
      <c r="M46" s="8265" t="s">
        <v>2734</v>
      </c>
      <c r="N46" s="8286"/>
    </row>
    <row r="47" spans="1:14">
      <c r="A47" s="8321" t="s">
        <v>2734</v>
      </c>
      <c r="B47" s="9827"/>
      <c r="C47" s="9829"/>
      <c r="D47" s="8326" t="s">
        <v>1886</v>
      </c>
      <c r="E47" s="8327" t="s">
        <v>1951</v>
      </c>
      <c r="F47" s="8289"/>
      <c r="G47" s="8290"/>
      <c r="H47" s="9808"/>
      <c r="I47" s="8291"/>
      <c r="J47" s="8323"/>
      <c r="K47" s="9825"/>
      <c r="L47" s="9810"/>
      <c r="M47" s="8265" t="s">
        <v>2734</v>
      </c>
      <c r="N47" s="8286"/>
    </row>
    <row r="48" spans="1:14">
      <c r="A48" s="8321" t="s">
        <v>2734</v>
      </c>
      <c r="B48" s="8292"/>
      <c r="C48" s="8293"/>
      <c r="D48" s="8317"/>
      <c r="E48" s="8304"/>
      <c r="F48" s="8305"/>
      <c r="G48" s="8296"/>
      <c r="H48" s="8296"/>
      <c r="I48" s="8297"/>
      <c r="J48" s="8296"/>
      <c r="K48" s="8298">
        <v>2200</v>
      </c>
      <c r="L48" s="8299">
        <f>L46+K48</f>
        <v>25471909</v>
      </c>
      <c r="M48" s="8265" t="s">
        <v>2734</v>
      </c>
      <c r="N48" s="8286"/>
    </row>
    <row r="49" spans="1:14">
      <c r="A49" s="8321" t="s">
        <v>2734</v>
      </c>
      <c r="B49" s="9826"/>
      <c r="C49" s="9828"/>
      <c r="D49" s="8330" t="s">
        <v>815</v>
      </c>
      <c r="E49" s="8331" t="s">
        <v>1887</v>
      </c>
      <c r="F49" s="8332" t="s">
        <v>1888</v>
      </c>
      <c r="G49" s="9805"/>
      <c r="H49" s="9807">
        <v>385819</v>
      </c>
      <c r="I49" s="9805"/>
      <c r="J49" s="9805"/>
      <c r="K49" s="8302"/>
      <c r="L49" s="9809">
        <f>L48-H49</f>
        <v>25086090</v>
      </c>
      <c r="M49" s="8265" t="s">
        <v>2734</v>
      </c>
      <c r="N49" s="8286"/>
    </row>
    <row r="50" spans="1:14">
      <c r="A50" s="8321" t="s">
        <v>2734</v>
      </c>
      <c r="B50" s="9827"/>
      <c r="C50" s="9829"/>
      <c r="D50" s="8333" t="s">
        <v>1889</v>
      </c>
      <c r="E50" s="8334" t="s">
        <v>1951</v>
      </c>
      <c r="F50" s="8335"/>
      <c r="G50" s="9806"/>
      <c r="H50" s="9808"/>
      <c r="I50" s="9806"/>
      <c r="J50" s="9806"/>
      <c r="K50" s="8303"/>
      <c r="L50" s="9810"/>
      <c r="M50" s="8265" t="s">
        <v>2734</v>
      </c>
      <c r="N50" s="8286"/>
    </row>
    <row r="51" spans="1:14">
      <c r="A51" s="8321" t="s">
        <v>2734</v>
      </c>
      <c r="B51" s="8292"/>
      <c r="C51" s="8293"/>
      <c r="D51" s="8317"/>
      <c r="E51" s="8304"/>
      <c r="F51" s="8305"/>
      <c r="G51" s="8306"/>
      <c r="H51" s="8307"/>
      <c r="I51" s="8308"/>
      <c r="J51" s="8306"/>
      <c r="K51" s="8307">
        <v>2200</v>
      </c>
      <c r="L51" s="8309">
        <f>L49+K51</f>
        <v>25088290</v>
      </c>
      <c r="M51" s="8265" t="s">
        <v>2734</v>
      </c>
      <c r="N51" s="8286"/>
    </row>
    <row r="52" spans="1:14">
      <c r="A52" s="8321" t="s">
        <v>2734</v>
      </c>
      <c r="B52" s="9826"/>
      <c r="C52" s="9828"/>
      <c r="D52" s="8330" t="s">
        <v>815</v>
      </c>
      <c r="E52" s="8336" t="s">
        <v>568</v>
      </c>
      <c r="F52" s="8332" t="s">
        <v>715</v>
      </c>
      <c r="G52" s="8284"/>
      <c r="H52" s="8284">
        <v>539531</v>
      </c>
      <c r="I52" s="8285"/>
      <c r="J52" s="8322"/>
      <c r="K52" s="9824"/>
      <c r="L52" s="9809">
        <f>L51-H52</f>
        <v>24548759</v>
      </c>
      <c r="M52" s="8265" t="s">
        <v>2734</v>
      </c>
      <c r="N52" s="8286"/>
    </row>
    <row r="53" spans="1:14">
      <c r="A53" s="8321" t="s">
        <v>2734</v>
      </c>
      <c r="B53" s="9827"/>
      <c r="C53" s="9829"/>
      <c r="D53" s="8333" t="s">
        <v>833</v>
      </c>
      <c r="E53" s="8337" t="s">
        <v>250</v>
      </c>
      <c r="F53" s="8335"/>
      <c r="G53" s="8290"/>
      <c r="H53" s="8290"/>
      <c r="I53" s="8291"/>
      <c r="J53" s="8323"/>
      <c r="K53" s="9825"/>
      <c r="L53" s="9810"/>
      <c r="M53" s="8265" t="s">
        <v>2734</v>
      </c>
      <c r="N53" s="8286"/>
    </row>
    <row r="54" spans="1:14">
      <c r="A54" s="8321" t="s">
        <v>2734</v>
      </c>
      <c r="B54" s="8292"/>
      <c r="C54" s="8293"/>
      <c r="D54" s="8338"/>
      <c r="E54" s="8304"/>
      <c r="F54" s="8304"/>
      <c r="G54" s="8296"/>
      <c r="H54" s="8296"/>
      <c r="I54" s="8297"/>
      <c r="J54" s="8296"/>
      <c r="K54" s="8298">
        <v>2200</v>
      </c>
      <c r="L54" s="8299">
        <f>L52+K54</f>
        <v>24550959</v>
      </c>
      <c r="M54" s="8265" t="s">
        <v>2734</v>
      </c>
      <c r="N54" s="8286"/>
    </row>
    <row r="55" spans="1:14">
      <c r="A55" s="8321" t="s">
        <v>2734</v>
      </c>
      <c r="B55" s="9826"/>
      <c r="C55" s="9828"/>
      <c r="D55" s="8330" t="s">
        <v>815</v>
      </c>
      <c r="E55" s="8336" t="s">
        <v>568</v>
      </c>
      <c r="F55" s="8332" t="s">
        <v>715</v>
      </c>
      <c r="G55" s="9805"/>
      <c r="H55" s="9807">
        <v>192862</v>
      </c>
      <c r="I55" s="9805"/>
      <c r="J55" s="9805"/>
      <c r="K55" s="8302"/>
      <c r="L55" s="9809">
        <f>L54-H55</f>
        <v>24358097</v>
      </c>
      <c r="M55" s="8265" t="s">
        <v>2734</v>
      </c>
      <c r="N55" s="8286"/>
    </row>
    <row r="56" spans="1:14">
      <c r="A56" s="8321" t="s">
        <v>2734</v>
      </c>
      <c r="B56" s="9827"/>
      <c r="C56" s="9829"/>
      <c r="D56" s="8333" t="s">
        <v>2539</v>
      </c>
      <c r="E56" s="8337" t="s">
        <v>250</v>
      </c>
      <c r="F56" s="8335"/>
      <c r="G56" s="9806"/>
      <c r="H56" s="9808"/>
      <c r="I56" s="9806"/>
      <c r="J56" s="9806"/>
      <c r="K56" s="8303"/>
      <c r="L56" s="9810"/>
      <c r="M56" s="8265" t="s">
        <v>2734</v>
      </c>
      <c r="N56" s="8286"/>
    </row>
    <row r="57" spans="1:14">
      <c r="A57" s="8321" t="s">
        <v>2734</v>
      </c>
      <c r="B57" s="8292"/>
      <c r="C57" s="8293"/>
      <c r="D57" s="8317"/>
      <c r="E57" s="8304"/>
      <c r="F57" s="8305"/>
      <c r="G57" s="8306"/>
      <c r="H57" s="8307"/>
      <c r="I57" s="8308"/>
      <c r="J57" s="8306"/>
      <c r="K57" s="8307">
        <v>2200</v>
      </c>
      <c r="L57" s="8309">
        <f>L55+K57</f>
        <v>24360297</v>
      </c>
      <c r="M57" s="8265" t="s">
        <v>2734</v>
      </c>
      <c r="N57" s="8286"/>
    </row>
    <row r="58" spans="1:14">
      <c r="A58" s="8321" t="s">
        <v>2734</v>
      </c>
      <c r="B58" s="8339"/>
      <c r="C58" s="8289"/>
      <c r="D58" s="8330" t="s">
        <v>815</v>
      </c>
      <c r="E58" s="8336" t="s">
        <v>568</v>
      </c>
      <c r="F58" s="8332" t="s">
        <v>715</v>
      </c>
      <c r="G58" s="9805"/>
      <c r="H58" s="9807">
        <v>82809</v>
      </c>
      <c r="I58" s="9805"/>
      <c r="J58" s="9805"/>
      <c r="K58" s="8302"/>
      <c r="L58" s="9809">
        <f>L57-H58</f>
        <v>24277488</v>
      </c>
      <c r="M58" s="8265" t="s">
        <v>2734</v>
      </c>
      <c r="N58" s="8286"/>
    </row>
    <row r="59" spans="1:14">
      <c r="A59" s="8321" t="s">
        <v>2734</v>
      </c>
      <c r="B59" s="8340"/>
      <c r="C59" s="8289"/>
      <c r="D59" s="8333" t="s">
        <v>2633</v>
      </c>
      <c r="E59" s="8337" t="s">
        <v>250</v>
      </c>
      <c r="F59" s="8335"/>
      <c r="G59" s="9806"/>
      <c r="H59" s="9808"/>
      <c r="I59" s="9806"/>
      <c r="J59" s="9806"/>
      <c r="K59" s="8303"/>
      <c r="L59" s="9810"/>
      <c r="M59" s="8265" t="s">
        <v>2734</v>
      </c>
      <c r="N59" s="8286"/>
    </row>
    <row r="60" spans="1:14">
      <c r="A60" s="8321" t="s">
        <v>2734</v>
      </c>
      <c r="B60" s="8292"/>
      <c r="C60" s="8293"/>
      <c r="D60" s="8292"/>
      <c r="E60" s="8293"/>
      <c r="F60" s="8293"/>
      <c r="G60" s="8306"/>
      <c r="H60" s="8307"/>
      <c r="I60" s="8308"/>
      <c r="J60" s="8306"/>
      <c r="K60" s="8307">
        <v>2200</v>
      </c>
      <c r="L60" s="8309">
        <f>L58+K60</f>
        <v>24279688</v>
      </c>
      <c r="M60" s="8265" t="s">
        <v>2734</v>
      </c>
      <c r="N60" s="8286"/>
    </row>
    <row r="61" spans="1:14">
      <c r="A61" s="8321" t="s">
        <v>2734</v>
      </c>
      <c r="B61" s="8339"/>
      <c r="C61" s="8301"/>
      <c r="D61" s="8330" t="s">
        <v>781</v>
      </c>
      <c r="E61" s="8331" t="s">
        <v>568</v>
      </c>
      <c r="F61" s="8332" t="s">
        <v>715</v>
      </c>
      <c r="G61" s="9805"/>
      <c r="H61" s="9807">
        <v>22140</v>
      </c>
      <c r="I61" s="9805"/>
      <c r="J61" s="9805"/>
      <c r="K61" s="8302"/>
      <c r="L61" s="9809">
        <f>L60-H61</f>
        <v>24257548</v>
      </c>
      <c r="M61" s="8265" t="s">
        <v>2734</v>
      </c>
      <c r="N61" s="8286"/>
    </row>
    <row r="62" spans="1:14">
      <c r="A62" s="8321" t="s">
        <v>2734</v>
      </c>
      <c r="B62" s="8340"/>
      <c r="C62" s="8289"/>
      <c r="D62" s="8333" t="s">
        <v>793</v>
      </c>
      <c r="E62" s="8334" t="s">
        <v>250</v>
      </c>
      <c r="F62" s="8335"/>
      <c r="G62" s="9806"/>
      <c r="H62" s="9808"/>
      <c r="I62" s="9806"/>
      <c r="J62" s="9806"/>
      <c r="K62" s="8303"/>
      <c r="L62" s="9810"/>
      <c r="M62" s="8265" t="s">
        <v>2734</v>
      </c>
      <c r="N62" s="8286"/>
    </row>
    <row r="63" spans="1:14">
      <c r="A63" s="8321" t="s">
        <v>2734</v>
      </c>
      <c r="B63" s="8292"/>
      <c r="C63" s="8293"/>
      <c r="D63" s="8292"/>
      <c r="E63" s="8293"/>
      <c r="F63" s="8293"/>
      <c r="G63" s="8306"/>
      <c r="H63" s="8307"/>
      <c r="I63" s="8308"/>
      <c r="J63" s="8306"/>
      <c r="K63" s="8307">
        <v>1500</v>
      </c>
      <c r="L63" s="8309">
        <f>L61+K63</f>
        <v>24259048</v>
      </c>
      <c r="M63" s="8265" t="s">
        <v>2734</v>
      </c>
      <c r="N63" s="8286"/>
    </row>
    <row r="64" spans="1:14">
      <c r="A64" s="8321" t="s">
        <v>2734</v>
      </c>
      <c r="B64" s="8339"/>
      <c r="C64" s="8289"/>
      <c r="D64" s="8341" t="s">
        <v>796</v>
      </c>
      <c r="E64" s="8336" t="s">
        <v>1983</v>
      </c>
      <c r="F64" s="8332" t="s">
        <v>1985</v>
      </c>
      <c r="G64" s="9805"/>
      <c r="H64" s="9807">
        <v>174300</v>
      </c>
      <c r="I64" s="9805"/>
      <c r="J64" s="9805"/>
      <c r="K64" s="8302"/>
      <c r="L64" s="9809">
        <f>L63-H64</f>
        <v>24084748</v>
      </c>
      <c r="M64" s="8265" t="s">
        <v>2734</v>
      </c>
      <c r="N64" s="8286"/>
    </row>
    <row r="65" spans="1:14">
      <c r="A65" s="8321" t="s">
        <v>2734</v>
      </c>
      <c r="B65" s="8340"/>
      <c r="C65" s="8289"/>
      <c r="D65" s="8342" t="s">
        <v>1982</v>
      </c>
      <c r="E65" s="8337" t="s">
        <v>1984</v>
      </c>
      <c r="F65" s="8335"/>
      <c r="G65" s="9806"/>
      <c r="H65" s="9808"/>
      <c r="I65" s="9806"/>
      <c r="J65" s="9806"/>
      <c r="K65" s="8303"/>
      <c r="L65" s="9810"/>
      <c r="M65" s="8265" t="s">
        <v>2734</v>
      </c>
      <c r="N65" s="8286"/>
    </row>
    <row r="66" spans="1:14">
      <c r="A66" s="8321" t="s">
        <v>2734</v>
      </c>
      <c r="B66" s="8292"/>
      <c r="C66" s="8293"/>
      <c r="D66" s="8292"/>
      <c r="E66" s="8293"/>
      <c r="F66" s="8293"/>
      <c r="G66" s="8306"/>
      <c r="H66" s="8307"/>
      <c r="I66" s="8308"/>
      <c r="J66" s="8306"/>
      <c r="K66" s="8307">
        <v>750</v>
      </c>
      <c r="L66" s="8309">
        <f>L64+K66</f>
        <v>24085498</v>
      </c>
      <c r="M66" s="8265" t="s">
        <v>2734</v>
      </c>
      <c r="N66" s="8286"/>
    </row>
    <row r="67" spans="1:14">
      <c r="A67" s="8321" t="s">
        <v>2734</v>
      </c>
      <c r="B67" s="8339"/>
      <c r="C67" s="8343"/>
      <c r="D67" s="8300" t="s">
        <v>997</v>
      </c>
      <c r="E67" s="8282" t="s">
        <v>1831</v>
      </c>
      <c r="F67" s="8332" t="s">
        <v>717</v>
      </c>
      <c r="G67" s="9805"/>
      <c r="H67" s="9807">
        <v>202500</v>
      </c>
      <c r="I67" s="9805"/>
      <c r="J67" s="9805"/>
      <c r="K67" s="8302"/>
      <c r="L67" s="9809">
        <f>L66-H67</f>
        <v>23882998</v>
      </c>
      <c r="M67" s="8265" t="s">
        <v>2734</v>
      </c>
      <c r="N67" s="8286"/>
    </row>
    <row r="68" spans="1:14">
      <c r="A68" s="8321" t="s">
        <v>2734</v>
      </c>
      <c r="B68" s="8340"/>
      <c r="C68" s="8289"/>
      <c r="D68" s="8326" t="s">
        <v>2254</v>
      </c>
      <c r="E68" s="8288" t="s">
        <v>250</v>
      </c>
      <c r="F68" s="8335"/>
      <c r="G68" s="9806"/>
      <c r="H68" s="9808"/>
      <c r="I68" s="9806"/>
      <c r="J68" s="9806"/>
      <c r="K68" s="8303"/>
      <c r="L68" s="9810"/>
      <c r="M68" s="8265" t="s">
        <v>2734</v>
      </c>
      <c r="N68" s="8286"/>
    </row>
    <row r="69" spans="1:14">
      <c r="A69" s="8321" t="s">
        <v>2734</v>
      </c>
      <c r="B69" s="8292"/>
      <c r="C69" s="8293"/>
      <c r="D69" s="8317"/>
      <c r="E69" s="8304"/>
      <c r="F69" s="8344"/>
      <c r="G69" s="8306"/>
      <c r="H69" s="8307"/>
      <c r="I69" s="8308"/>
      <c r="J69" s="8306"/>
      <c r="K69" s="8307">
        <v>2200</v>
      </c>
      <c r="L69" s="8309">
        <f>L67+K69</f>
        <v>23885198</v>
      </c>
      <c r="M69" s="8265" t="s">
        <v>2734</v>
      </c>
      <c r="N69" s="8286"/>
    </row>
    <row r="70" spans="1:14">
      <c r="A70" s="8321" t="s">
        <v>2734</v>
      </c>
      <c r="B70" s="8339"/>
      <c r="C70" s="8301"/>
      <c r="D70" s="8300" t="s">
        <v>1109</v>
      </c>
      <c r="E70" s="8282" t="s">
        <v>1831</v>
      </c>
      <c r="F70" s="8332" t="s">
        <v>717</v>
      </c>
      <c r="G70" s="9805"/>
      <c r="H70" s="9807">
        <v>502500</v>
      </c>
      <c r="I70" s="9805"/>
      <c r="J70" s="9805"/>
      <c r="K70" s="8302"/>
      <c r="L70" s="9809">
        <f>L69-H70</f>
        <v>23382698</v>
      </c>
      <c r="M70" s="8265" t="s">
        <v>2734</v>
      </c>
      <c r="N70" s="8286"/>
    </row>
    <row r="71" spans="1:14">
      <c r="A71" s="8321" t="s">
        <v>2734</v>
      </c>
      <c r="B71" s="8340"/>
      <c r="C71" s="8289"/>
      <c r="D71" s="8326" t="s">
        <v>1179</v>
      </c>
      <c r="E71" s="8288" t="s">
        <v>250</v>
      </c>
      <c r="F71" s="8335"/>
      <c r="G71" s="9806"/>
      <c r="H71" s="9808"/>
      <c r="I71" s="9806"/>
      <c r="J71" s="9806"/>
      <c r="K71" s="8303"/>
      <c r="L71" s="9810"/>
      <c r="M71" s="8265" t="s">
        <v>2734</v>
      </c>
      <c r="N71" s="8286"/>
    </row>
    <row r="72" spans="1:14">
      <c r="A72" s="8321" t="s">
        <v>2734</v>
      </c>
      <c r="B72" s="8292"/>
      <c r="C72" s="8293"/>
      <c r="D72" s="8292"/>
      <c r="E72" s="8304"/>
      <c r="F72" s="8293"/>
      <c r="G72" s="8306"/>
      <c r="H72" s="8307"/>
      <c r="I72" s="8308"/>
      <c r="J72" s="8306"/>
      <c r="K72" s="8307">
        <v>2200</v>
      </c>
      <c r="L72" s="8309">
        <f>L70+K72</f>
        <v>23384898</v>
      </c>
      <c r="M72" s="8265" t="s">
        <v>2734</v>
      </c>
      <c r="N72" s="8286"/>
    </row>
    <row r="73" spans="1:14">
      <c r="A73" s="8321" t="s">
        <v>2734</v>
      </c>
      <c r="B73" s="8339"/>
      <c r="C73" s="8301"/>
      <c r="D73" s="8330" t="s">
        <v>781</v>
      </c>
      <c r="E73" s="8336" t="s">
        <v>2757</v>
      </c>
      <c r="F73" s="8332" t="s">
        <v>2758</v>
      </c>
      <c r="G73" s="9805"/>
      <c r="H73" s="9807">
        <v>22640</v>
      </c>
      <c r="I73" s="9805"/>
      <c r="J73" s="9805"/>
      <c r="K73" s="8302"/>
      <c r="L73" s="9809">
        <f>L72-H73</f>
        <v>23362258</v>
      </c>
      <c r="M73" s="8265" t="s">
        <v>2734</v>
      </c>
      <c r="N73" s="8286"/>
    </row>
    <row r="74" spans="1:14">
      <c r="A74" s="8321" t="s">
        <v>2734</v>
      </c>
      <c r="B74" s="8340"/>
      <c r="C74" s="8289"/>
      <c r="D74" s="8333" t="s">
        <v>2755</v>
      </c>
      <c r="E74" s="8337" t="s">
        <v>2756</v>
      </c>
      <c r="F74" s="8335"/>
      <c r="G74" s="9806"/>
      <c r="H74" s="9808"/>
      <c r="I74" s="9806"/>
      <c r="J74" s="9806"/>
      <c r="K74" s="8303"/>
      <c r="L74" s="9810"/>
      <c r="M74" s="8265" t="s">
        <v>2734</v>
      </c>
      <c r="N74" s="8286"/>
    </row>
    <row r="75" spans="1:14">
      <c r="A75" s="8321" t="s">
        <v>2734</v>
      </c>
      <c r="B75" s="8292"/>
      <c r="C75" s="8293"/>
      <c r="D75" s="8292"/>
      <c r="E75" s="8293"/>
      <c r="F75" s="8293"/>
      <c r="G75" s="8306"/>
      <c r="H75" s="8307"/>
      <c r="I75" s="8308"/>
      <c r="J75" s="8306"/>
      <c r="K75" s="8307">
        <v>1500</v>
      </c>
      <c r="L75" s="8309">
        <f>L73+K75</f>
        <v>23363758</v>
      </c>
      <c r="M75" s="8265" t="s">
        <v>2734</v>
      </c>
      <c r="N75" s="8265"/>
    </row>
    <row r="76" spans="1:14">
      <c r="A76" s="8321" t="s">
        <v>2734</v>
      </c>
      <c r="B76" s="8339"/>
      <c r="C76" s="8301"/>
      <c r="D76" s="8281" t="s">
        <v>1710</v>
      </c>
      <c r="E76" s="8282"/>
      <c r="F76" s="8332"/>
      <c r="G76" s="9805"/>
      <c r="H76" s="9822"/>
      <c r="I76" s="9805"/>
      <c r="J76" s="9805">
        <v>22140</v>
      </c>
      <c r="K76" s="9824"/>
      <c r="L76" s="9809">
        <f>L75-J76</f>
        <v>23341618</v>
      </c>
      <c r="M76" s="8265" t="s">
        <v>2734</v>
      </c>
      <c r="N76" s="8265"/>
    </row>
    <row r="77" spans="1:14">
      <c r="A77" s="8321" t="s">
        <v>2734</v>
      </c>
      <c r="B77" s="8340"/>
      <c r="C77" s="8289"/>
      <c r="D77" s="8287" t="s">
        <v>2492</v>
      </c>
      <c r="E77" s="8288" t="s">
        <v>2629</v>
      </c>
      <c r="F77" s="8335"/>
      <c r="G77" s="9806"/>
      <c r="H77" s="9823"/>
      <c r="I77" s="9806"/>
      <c r="J77" s="9806"/>
      <c r="K77" s="9825"/>
      <c r="L77" s="9810"/>
      <c r="M77" s="8265" t="s">
        <v>2734</v>
      </c>
      <c r="N77" s="8265"/>
    </row>
    <row r="78" spans="1:14">
      <c r="A78" s="8321" t="s">
        <v>2734</v>
      </c>
      <c r="B78" s="8292"/>
      <c r="C78" s="8293"/>
      <c r="D78" s="8292"/>
      <c r="E78" s="8293"/>
      <c r="F78" s="8293"/>
      <c r="G78" s="8306"/>
      <c r="H78" s="8297"/>
      <c r="I78" s="8297"/>
      <c r="J78" s="8297"/>
      <c r="K78" s="8345">
        <v>1500</v>
      </c>
      <c r="L78" s="8309">
        <f>L76+K78</f>
        <v>23343118</v>
      </c>
      <c r="M78" s="8265" t="s">
        <v>2734</v>
      </c>
      <c r="N78" s="8265"/>
    </row>
    <row r="79" spans="1:14">
      <c r="A79" s="8265" t="s">
        <v>2734</v>
      </c>
      <c r="B79" s="8339"/>
      <c r="C79" s="8301" t="s">
        <v>2759</v>
      </c>
      <c r="D79" s="8330" t="s">
        <v>997</v>
      </c>
      <c r="E79" s="8282" t="s">
        <v>1584</v>
      </c>
      <c r="F79" s="8316" t="s">
        <v>56</v>
      </c>
      <c r="G79" s="9805"/>
      <c r="H79" s="9807">
        <v>202500</v>
      </c>
      <c r="I79" s="9805"/>
      <c r="J79" s="9805"/>
      <c r="K79" s="8302"/>
      <c r="L79" s="9809">
        <f>L78-H79</f>
        <v>23140618</v>
      </c>
      <c r="M79" s="8265" t="s">
        <v>2734</v>
      </c>
      <c r="N79" s="8286"/>
    </row>
    <row r="80" spans="1:14">
      <c r="A80" s="8265" t="s">
        <v>2734</v>
      </c>
      <c r="B80" s="8340"/>
      <c r="C80" s="8289"/>
      <c r="D80" s="8287" t="s">
        <v>1583</v>
      </c>
      <c r="E80" s="8288" t="s">
        <v>1384</v>
      </c>
      <c r="F80" s="8319"/>
      <c r="G80" s="9806"/>
      <c r="H80" s="9808"/>
      <c r="I80" s="9806"/>
      <c r="J80" s="9806"/>
      <c r="K80" s="8303"/>
      <c r="L80" s="9810"/>
      <c r="M80" s="8265" t="s">
        <v>2734</v>
      </c>
      <c r="N80" s="8286"/>
    </row>
    <row r="81" spans="1:14">
      <c r="A81" s="8265" t="s">
        <v>2734</v>
      </c>
      <c r="B81" s="8292"/>
      <c r="C81" s="8293"/>
      <c r="D81" s="8292"/>
      <c r="E81" s="8293"/>
      <c r="F81" s="8293"/>
      <c r="G81" s="8306"/>
      <c r="H81" s="8307"/>
      <c r="I81" s="8308"/>
      <c r="J81" s="8306"/>
      <c r="K81" s="8307">
        <v>2200</v>
      </c>
      <c r="L81" s="8309">
        <f>L79+K81</f>
        <v>23142818</v>
      </c>
      <c r="M81" s="8265" t="s">
        <v>2734</v>
      </c>
      <c r="N81" s="8286"/>
    </row>
    <row r="82" spans="1:14">
      <c r="A82" s="8321" t="s">
        <v>2734</v>
      </c>
      <c r="B82" s="8339"/>
      <c r="C82" s="8301"/>
      <c r="D82" s="8281" t="s">
        <v>1710</v>
      </c>
      <c r="E82" s="8282" t="s">
        <v>2495</v>
      </c>
      <c r="F82" s="8332"/>
      <c r="G82" s="9805"/>
      <c r="H82" s="9807"/>
      <c r="I82" s="9805"/>
      <c r="J82" s="9805">
        <v>425140</v>
      </c>
      <c r="K82" s="8302"/>
      <c r="L82" s="9809">
        <f>L81-J82</f>
        <v>22717678</v>
      </c>
      <c r="M82" s="8265" t="s">
        <v>2734</v>
      </c>
      <c r="N82" s="8265"/>
    </row>
    <row r="83" spans="1:14">
      <c r="A83" s="8321" t="s">
        <v>2734</v>
      </c>
      <c r="B83" s="8340"/>
      <c r="C83" s="8289"/>
      <c r="D83" s="8287" t="s">
        <v>2498</v>
      </c>
      <c r="E83" s="8288" t="s">
        <v>2629</v>
      </c>
      <c r="F83" s="8335"/>
      <c r="G83" s="9806"/>
      <c r="H83" s="9808"/>
      <c r="I83" s="9806"/>
      <c r="J83" s="9806"/>
      <c r="K83" s="8303"/>
      <c r="L83" s="9810"/>
      <c r="M83" s="8265" t="s">
        <v>2734</v>
      </c>
      <c r="N83" s="8265"/>
    </row>
    <row r="84" spans="1:14">
      <c r="A84" s="8321" t="s">
        <v>2734</v>
      </c>
      <c r="B84" s="8292"/>
      <c r="C84" s="8293"/>
      <c r="D84" s="8317"/>
      <c r="E84" s="8304"/>
      <c r="F84" s="8293"/>
      <c r="G84" s="8306"/>
      <c r="H84" s="8307"/>
      <c r="I84" s="8308"/>
      <c r="J84" s="8306"/>
      <c r="K84" s="8307">
        <v>1500</v>
      </c>
      <c r="L84" s="8309">
        <f>L82+K84</f>
        <v>22719178</v>
      </c>
      <c r="M84" s="8265" t="s">
        <v>2734</v>
      </c>
      <c r="N84" s="8265"/>
    </row>
    <row r="85" spans="1:14">
      <c r="A85" s="8321" t="s">
        <v>2734</v>
      </c>
      <c r="B85" s="8339"/>
      <c r="C85" s="8301"/>
      <c r="D85" s="8281" t="s">
        <v>1710</v>
      </c>
      <c r="E85" s="8282" t="s">
        <v>2495</v>
      </c>
      <c r="F85" s="8332"/>
      <c r="G85" s="9805"/>
      <c r="H85" s="9807"/>
      <c r="I85" s="9805"/>
      <c r="J85" s="9805">
        <v>46640</v>
      </c>
      <c r="K85" s="8302"/>
      <c r="L85" s="9809">
        <f>L84-J85</f>
        <v>22672538</v>
      </c>
      <c r="M85" s="8265" t="s">
        <v>2734</v>
      </c>
      <c r="N85" s="8265"/>
    </row>
    <row r="86" spans="1:14">
      <c r="A86" s="8321" t="s">
        <v>2734</v>
      </c>
      <c r="B86" s="8340"/>
      <c r="C86" s="8289"/>
      <c r="D86" s="8287" t="s">
        <v>2499</v>
      </c>
      <c r="E86" s="8288" t="s">
        <v>2629</v>
      </c>
      <c r="F86" s="8335"/>
      <c r="G86" s="9806"/>
      <c r="H86" s="9808"/>
      <c r="I86" s="9806"/>
      <c r="J86" s="9806"/>
      <c r="K86" s="8303"/>
      <c r="L86" s="9810"/>
      <c r="M86" s="8265" t="s">
        <v>2734</v>
      </c>
      <c r="N86" s="8265"/>
    </row>
    <row r="87" spans="1:14">
      <c r="A87" s="8321" t="s">
        <v>2734</v>
      </c>
      <c r="B87" s="8292"/>
      <c r="C87" s="8293"/>
      <c r="D87" s="8317"/>
      <c r="E87" s="8304"/>
      <c r="F87" s="8293"/>
      <c r="G87" s="8306"/>
      <c r="H87" s="8307"/>
      <c r="I87" s="8308"/>
      <c r="J87" s="8306"/>
      <c r="K87" s="8307">
        <v>1500</v>
      </c>
      <c r="L87" s="8309">
        <f>L85+K87</f>
        <v>22674038</v>
      </c>
      <c r="M87" s="8265" t="s">
        <v>2734</v>
      </c>
      <c r="N87" s="8265"/>
    </row>
    <row r="88" spans="1:14">
      <c r="A88" s="8321" t="s">
        <v>2734</v>
      </c>
      <c r="B88" s="8339"/>
      <c r="C88" s="8301"/>
      <c r="D88" s="8300" t="s">
        <v>821</v>
      </c>
      <c r="E88" s="8282" t="s">
        <v>2495</v>
      </c>
      <c r="F88" s="8332"/>
      <c r="G88" s="9805"/>
      <c r="H88" s="9807"/>
      <c r="I88" s="9805"/>
      <c r="J88" s="9805">
        <v>1902640</v>
      </c>
      <c r="K88" s="8302"/>
      <c r="L88" s="9809">
        <f>L87-J88</f>
        <v>20771398</v>
      </c>
      <c r="M88" s="8265" t="s">
        <v>2734</v>
      </c>
      <c r="N88" s="8265"/>
    </row>
    <row r="89" spans="1:14">
      <c r="A89" s="8321" t="s">
        <v>2734</v>
      </c>
      <c r="B89" s="8340"/>
      <c r="C89" s="8289"/>
      <c r="D89" s="8287" t="s">
        <v>2497</v>
      </c>
      <c r="E89" s="8288" t="s">
        <v>2629</v>
      </c>
      <c r="F89" s="8335"/>
      <c r="G89" s="9806"/>
      <c r="H89" s="9808"/>
      <c r="I89" s="9806"/>
      <c r="J89" s="9806"/>
      <c r="K89" s="8303"/>
      <c r="L89" s="9810"/>
      <c r="M89" s="8265" t="s">
        <v>2734</v>
      </c>
      <c r="N89" s="8265"/>
    </row>
    <row r="90" spans="1:14">
      <c r="A90" s="8321" t="s">
        <v>2734</v>
      </c>
      <c r="B90" s="8292"/>
      <c r="C90" s="8293"/>
      <c r="D90" s="8317"/>
      <c r="E90" s="8304"/>
      <c r="F90" s="8293"/>
      <c r="G90" s="8306"/>
      <c r="H90" s="8307"/>
      <c r="I90" s="8308"/>
      <c r="J90" s="8306"/>
      <c r="K90" s="8307">
        <v>2200</v>
      </c>
      <c r="L90" s="8309">
        <f>L88+K90</f>
        <v>20773598</v>
      </c>
      <c r="M90" s="8265" t="s">
        <v>2734</v>
      </c>
      <c r="N90" s="8265"/>
    </row>
    <row r="91" spans="1:14">
      <c r="A91" s="8321" t="s">
        <v>2734</v>
      </c>
      <c r="B91" s="8339"/>
      <c r="C91" s="8301"/>
      <c r="D91" s="8300" t="s">
        <v>821</v>
      </c>
      <c r="E91" s="8282" t="s">
        <v>2495</v>
      </c>
      <c r="F91" s="8332"/>
      <c r="G91" s="9805"/>
      <c r="H91" s="9807"/>
      <c r="I91" s="9805"/>
      <c r="J91" s="9805">
        <v>130705</v>
      </c>
      <c r="K91" s="8302"/>
      <c r="L91" s="9809">
        <f>L90-J91</f>
        <v>20642893</v>
      </c>
      <c r="M91" s="8265" t="s">
        <v>2734</v>
      </c>
      <c r="N91" s="8265"/>
    </row>
    <row r="92" spans="1:14">
      <c r="A92" s="8321" t="s">
        <v>2734</v>
      </c>
      <c r="B92" s="8340"/>
      <c r="C92" s="8289"/>
      <c r="D92" s="8287" t="s">
        <v>2496</v>
      </c>
      <c r="E92" s="8288" t="s">
        <v>2629</v>
      </c>
      <c r="F92" s="8335"/>
      <c r="G92" s="9806"/>
      <c r="H92" s="9808"/>
      <c r="I92" s="9806"/>
      <c r="J92" s="9806"/>
      <c r="K92" s="8303"/>
      <c r="L92" s="9810"/>
      <c r="M92" s="8265" t="s">
        <v>2734</v>
      </c>
      <c r="N92" s="8265"/>
    </row>
    <row r="93" spans="1:14">
      <c r="A93" s="8321" t="s">
        <v>2734</v>
      </c>
      <c r="B93" s="8292"/>
      <c r="C93" s="8293"/>
      <c r="D93" s="8317"/>
      <c r="E93" s="8304"/>
      <c r="F93" s="8293"/>
      <c r="G93" s="8306"/>
      <c r="H93" s="8307"/>
      <c r="I93" s="8308"/>
      <c r="J93" s="8306"/>
      <c r="K93" s="8307">
        <v>2200</v>
      </c>
      <c r="L93" s="8309">
        <f>L91+K93</f>
        <v>20645093</v>
      </c>
      <c r="M93" s="8265" t="s">
        <v>2734</v>
      </c>
      <c r="N93" s="8265"/>
    </row>
    <row r="94" spans="1:14">
      <c r="A94" s="8321" t="s">
        <v>2734</v>
      </c>
      <c r="B94" s="8339"/>
      <c r="C94" s="8301"/>
      <c r="D94" s="8300" t="s">
        <v>821</v>
      </c>
      <c r="E94" s="8282" t="s">
        <v>2495</v>
      </c>
      <c r="F94" s="8332"/>
      <c r="G94" s="9805"/>
      <c r="H94" s="9807"/>
      <c r="I94" s="9805"/>
      <c r="J94" s="9805">
        <v>818960</v>
      </c>
      <c r="K94" s="8302"/>
      <c r="L94" s="9809">
        <f>L93-J94</f>
        <v>19826133</v>
      </c>
      <c r="M94" s="8265" t="s">
        <v>2734</v>
      </c>
      <c r="N94" s="8265"/>
    </row>
    <row r="95" spans="1:14">
      <c r="A95" s="8321" t="s">
        <v>2734</v>
      </c>
      <c r="B95" s="8340"/>
      <c r="C95" s="8289"/>
      <c r="D95" s="8287" t="s">
        <v>2494</v>
      </c>
      <c r="E95" s="8288" t="s">
        <v>2629</v>
      </c>
      <c r="F95" s="8335"/>
      <c r="G95" s="9806"/>
      <c r="H95" s="9808"/>
      <c r="I95" s="9806"/>
      <c r="J95" s="9806"/>
      <c r="K95" s="8303"/>
      <c r="L95" s="9810"/>
      <c r="M95" s="8265" t="s">
        <v>2734</v>
      </c>
      <c r="N95" s="8265"/>
    </row>
    <row r="96" spans="1:14">
      <c r="A96" s="8321" t="s">
        <v>2734</v>
      </c>
      <c r="B96" s="8292"/>
      <c r="C96" s="8293"/>
      <c r="D96" s="8292"/>
      <c r="E96" s="8293"/>
      <c r="F96" s="8293"/>
      <c r="G96" s="8306"/>
      <c r="H96" s="8307"/>
      <c r="I96" s="8308"/>
      <c r="J96" s="8306"/>
      <c r="K96" s="8307">
        <v>2200</v>
      </c>
      <c r="L96" s="8309">
        <f>L94+K96</f>
        <v>19828333</v>
      </c>
      <c r="M96" s="8265" t="s">
        <v>2734</v>
      </c>
      <c r="N96" s="8265"/>
    </row>
    <row r="97" spans="1:14">
      <c r="A97" s="8321" t="s">
        <v>2734</v>
      </c>
      <c r="B97" s="8339"/>
      <c r="C97" s="8301"/>
      <c r="D97" s="8346" t="s">
        <v>815</v>
      </c>
      <c r="E97" s="8336" t="s">
        <v>2135</v>
      </c>
      <c r="F97" s="8332" t="s">
        <v>2137</v>
      </c>
      <c r="G97" s="9805"/>
      <c r="H97" s="9807">
        <v>344257</v>
      </c>
      <c r="I97" s="9805"/>
      <c r="J97" s="9805"/>
      <c r="K97" s="8302"/>
      <c r="L97" s="9809">
        <f>L96-H97</f>
        <v>19484076</v>
      </c>
      <c r="M97" s="8265" t="s">
        <v>2734</v>
      </c>
      <c r="N97" s="8286"/>
    </row>
    <row r="98" spans="1:14">
      <c r="A98" s="8321" t="s">
        <v>2734</v>
      </c>
      <c r="B98" s="8340"/>
      <c r="C98" s="8289"/>
      <c r="D98" s="8347" t="s">
        <v>2154</v>
      </c>
      <c r="E98" s="8337" t="s">
        <v>2136</v>
      </c>
      <c r="F98" s="8335"/>
      <c r="G98" s="9806"/>
      <c r="H98" s="9808"/>
      <c r="I98" s="9806"/>
      <c r="J98" s="9806"/>
      <c r="K98" s="8303"/>
      <c r="L98" s="9810"/>
      <c r="M98" s="8265" t="s">
        <v>2734</v>
      </c>
      <c r="N98" s="8286"/>
    </row>
    <row r="99" spans="1:14">
      <c r="A99" s="8321" t="s">
        <v>2734</v>
      </c>
      <c r="B99" s="8292"/>
      <c r="C99" s="8293"/>
      <c r="D99" s="8317"/>
      <c r="E99" s="8304"/>
      <c r="F99" s="8305"/>
      <c r="G99" s="8306"/>
      <c r="H99" s="8307"/>
      <c r="I99" s="8308"/>
      <c r="J99" s="8306"/>
      <c r="K99" s="8307">
        <v>2200</v>
      </c>
      <c r="L99" s="8309">
        <f>L97+K99</f>
        <v>19486276</v>
      </c>
      <c r="M99" s="8265" t="s">
        <v>2734</v>
      </c>
      <c r="N99" s="8286"/>
    </row>
    <row r="100" spans="1:14">
      <c r="A100" s="8321" t="s">
        <v>2734</v>
      </c>
      <c r="B100" s="8339"/>
      <c r="C100" s="8301"/>
      <c r="D100" s="8348" t="s">
        <v>796</v>
      </c>
      <c r="E100" s="8336" t="s">
        <v>2135</v>
      </c>
      <c r="F100" s="8332" t="s">
        <v>2137</v>
      </c>
      <c r="G100" s="9805"/>
      <c r="H100" s="9807">
        <v>42300</v>
      </c>
      <c r="I100" s="9805"/>
      <c r="J100" s="9805"/>
      <c r="K100" s="8302"/>
      <c r="L100" s="9809">
        <f>L99-H100</f>
        <v>19443976</v>
      </c>
      <c r="M100" s="8265" t="s">
        <v>2734</v>
      </c>
      <c r="N100" s="8286"/>
    </row>
    <row r="101" spans="1:14">
      <c r="A101" s="8321" t="s">
        <v>2734</v>
      </c>
      <c r="B101" s="8340"/>
      <c r="C101" s="8289"/>
      <c r="D101" s="8333" t="s">
        <v>2133</v>
      </c>
      <c r="E101" s="8337" t="s">
        <v>2136</v>
      </c>
      <c r="F101" s="8335"/>
      <c r="G101" s="9806"/>
      <c r="H101" s="9808"/>
      <c r="I101" s="9806"/>
      <c r="J101" s="9806"/>
      <c r="K101" s="8303"/>
      <c r="L101" s="9810"/>
      <c r="M101" s="8265" t="s">
        <v>2734</v>
      </c>
      <c r="N101" s="8286"/>
    </row>
    <row r="102" spans="1:14">
      <c r="A102" s="8321" t="s">
        <v>2734</v>
      </c>
      <c r="B102" s="8292"/>
      <c r="C102" s="8293"/>
      <c r="D102" s="8317"/>
      <c r="E102" s="8304"/>
      <c r="F102" s="8305"/>
      <c r="G102" s="8306"/>
      <c r="H102" s="8307"/>
      <c r="I102" s="8308"/>
      <c r="J102" s="8306"/>
      <c r="K102" s="8307">
        <v>750</v>
      </c>
      <c r="L102" s="8309">
        <f>L100+K102</f>
        <v>19444726</v>
      </c>
      <c r="M102" s="8265" t="s">
        <v>2734</v>
      </c>
      <c r="N102" s="8286"/>
    </row>
    <row r="103" spans="1:14">
      <c r="A103" s="8321" t="s">
        <v>2734</v>
      </c>
      <c r="B103" s="8339"/>
      <c r="C103" s="8301"/>
      <c r="D103" s="8281" t="s">
        <v>1710</v>
      </c>
      <c r="E103" s="8282"/>
      <c r="F103" s="8332"/>
      <c r="G103" s="9805"/>
      <c r="H103" s="9807"/>
      <c r="I103" s="9805"/>
      <c r="J103" s="9805">
        <v>41840</v>
      </c>
      <c r="K103" s="8302"/>
      <c r="L103" s="9809">
        <f>L102-J103</f>
        <v>19402886</v>
      </c>
      <c r="M103" s="8265" t="s">
        <v>2734</v>
      </c>
      <c r="N103" s="8265"/>
    </row>
    <row r="104" spans="1:14">
      <c r="A104" s="8321" t="s">
        <v>2734</v>
      </c>
      <c r="B104" s="8340"/>
      <c r="C104" s="8289"/>
      <c r="D104" s="8287" t="s">
        <v>2630</v>
      </c>
      <c r="E104" s="8288" t="s">
        <v>2629</v>
      </c>
      <c r="F104" s="8335"/>
      <c r="G104" s="9806"/>
      <c r="H104" s="9808"/>
      <c r="I104" s="9806"/>
      <c r="J104" s="9806"/>
      <c r="K104" s="8303"/>
      <c r="L104" s="9810"/>
      <c r="M104" s="8265" t="s">
        <v>2734</v>
      </c>
      <c r="N104" s="8265"/>
    </row>
    <row r="105" spans="1:14">
      <c r="A105" s="8321" t="s">
        <v>2734</v>
      </c>
      <c r="B105" s="8292"/>
      <c r="C105" s="8293"/>
      <c r="D105" s="8317"/>
      <c r="E105" s="8304"/>
      <c r="F105" s="8305"/>
      <c r="G105" s="8306"/>
      <c r="H105" s="8307"/>
      <c r="I105" s="8308"/>
      <c r="J105" s="8306"/>
      <c r="K105" s="8307">
        <v>1500</v>
      </c>
      <c r="L105" s="8309">
        <f>L103+K105</f>
        <v>19404386</v>
      </c>
      <c r="M105" s="8265" t="s">
        <v>2734</v>
      </c>
      <c r="N105" s="8265"/>
    </row>
    <row r="106" spans="1:14">
      <c r="A106" s="8321" t="s">
        <v>2734</v>
      </c>
      <c r="B106" s="8339"/>
      <c r="C106" s="8301"/>
      <c r="D106" s="8281" t="s">
        <v>1109</v>
      </c>
      <c r="E106" s="8282" t="s">
        <v>1312</v>
      </c>
      <c r="F106" s="8301" t="s">
        <v>1326</v>
      </c>
      <c r="G106" s="9805"/>
      <c r="H106" s="9807">
        <v>502500</v>
      </c>
      <c r="I106" s="9805"/>
      <c r="J106" s="9805"/>
      <c r="K106" s="8302"/>
      <c r="L106" s="9809">
        <f>L105-H106</f>
        <v>18901886</v>
      </c>
      <c r="M106" s="8265" t="s">
        <v>2734</v>
      </c>
      <c r="N106" s="8286"/>
    </row>
    <row r="107" spans="1:14">
      <c r="A107" s="8321" t="s">
        <v>2734</v>
      </c>
      <c r="B107" s="8340"/>
      <c r="C107" s="8289"/>
      <c r="D107" s="8287" t="s">
        <v>1311</v>
      </c>
      <c r="E107" s="8288" t="s">
        <v>1313</v>
      </c>
      <c r="F107" s="8289"/>
      <c r="G107" s="9806"/>
      <c r="H107" s="9808"/>
      <c r="I107" s="9806"/>
      <c r="J107" s="9806"/>
      <c r="K107" s="8303"/>
      <c r="L107" s="9810"/>
      <c r="M107" s="8265" t="s">
        <v>2734</v>
      </c>
      <c r="N107" s="8286"/>
    </row>
    <row r="108" spans="1:14">
      <c r="A108" s="8321" t="s">
        <v>2734</v>
      </c>
      <c r="B108" s="8292"/>
      <c r="C108" s="8293"/>
      <c r="D108" s="8317"/>
      <c r="E108" s="8304"/>
      <c r="F108" s="8344"/>
      <c r="G108" s="8306"/>
      <c r="H108" s="8307"/>
      <c r="I108" s="8308"/>
      <c r="J108" s="8306"/>
      <c r="K108" s="8307">
        <v>2200</v>
      </c>
      <c r="L108" s="8309">
        <f>L106+K108</f>
        <v>18904086</v>
      </c>
      <c r="M108" s="8265" t="s">
        <v>2734</v>
      </c>
      <c r="N108" s="8286"/>
    </row>
    <row r="109" spans="1:14">
      <c r="A109" s="8321" t="s">
        <v>2734</v>
      </c>
      <c r="B109" s="8339"/>
      <c r="C109" s="8301"/>
      <c r="D109" s="8281" t="s">
        <v>864</v>
      </c>
      <c r="E109" s="8349"/>
      <c r="F109" s="8350"/>
      <c r="G109" s="9805"/>
      <c r="H109" s="9807"/>
      <c r="I109" s="9805"/>
      <c r="J109" s="9805">
        <v>102500</v>
      </c>
      <c r="K109" s="8302"/>
      <c r="L109" s="9809">
        <f>L108-J109</f>
        <v>18801586</v>
      </c>
      <c r="M109" s="8265" t="s">
        <v>2734</v>
      </c>
      <c r="N109" s="8265"/>
    </row>
    <row r="110" spans="1:14">
      <c r="A110" s="8321" t="s">
        <v>2734</v>
      </c>
      <c r="B110" s="8340"/>
      <c r="C110" s="8289"/>
      <c r="D110" s="8287" t="s">
        <v>2761</v>
      </c>
      <c r="E110" s="8351" t="s">
        <v>2629</v>
      </c>
      <c r="F110" s="8352"/>
      <c r="G110" s="9806"/>
      <c r="H110" s="9808"/>
      <c r="I110" s="9806"/>
      <c r="J110" s="9806"/>
      <c r="K110" s="8303"/>
      <c r="L110" s="9810"/>
      <c r="M110" s="8265" t="s">
        <v>2734</v>
      </c>
      <c r="N110" s="8265"/>
    </row>
    <row r="111" spans="1:14">
      <c r="A111" s="8321" t="s">
        <v>2734</v>
      </c>
      <c r="B111" s="8292"/>
      <c r="C111" s="8293"/>
      <c r="D111" s="8317"/>
      <c r="E111" s="8304"/>
      <c r="F111" s="8305"/>
      <c r="G111" s="8306"/>
      <c r="H111" s="8307"/>
      <c r="I111" s="8308"/>
      <c r="J111" s="8306"/>
      <c r="K111" s="8307">
        <v>2200</v>
      </c>
      <c r="L111" s="8309">
        <f>L109+K111</f>
        <v>18803786</v>
      </c>
      <c r="M111" s="8265" t="s">
        <v>2734</v>
      </c>
      <c r="N111" s="8265"/>
    </row>
    <row r="112" spans="1:14">
      <c r="A112" s="8321" t="s">
        <v>2734</v>
      </c>
      <c r="B112" s="8339"/>
      <c r="C112" s="8301"/>
      <c r="D112" s="8348" t="s">
        <v>2763</v>
      </c>
      <c r="E112" s="8349"/>
      <c r="F112" s="8350"/>
      <c r="G112" s="9805"/>
      <c r="H112" s="9807"/>
      <c r="I112" s="9805"/>
      <c r="J112" s="9805">
        <v>143300</v>
      </c>
      <c r="K112" s="8302"/>
      <c r="L112" s="9809">
        <f>L111-J112</f>
        <v>18660486</v>
      </c>
      <c r="M112" s="8265" t="s">
        <v>2734</v>
      </c>
      <c r="N112" s="8265"/>
    </row>
    <row r="113" spans="1:14">
      <c r="A113" s="8321" t="s">
        <v>2734</v>
      </c>
      <c r="B113" s="8340"/>
      <c r="C113" s="8289"/>
      <c r="D113" s="8333" t="s">
        <v>2762</v>
      </c>
      <c r="E113" s="8351" t="s">
        <v>2629</v>
      </c>
      <c r="F113" s="8352"/>
      <c r="G113" s="9806"/>
      <c r="H113" s="9808"/>
      <c r="I113" s="9806"/>
      <c r="J113" s="9806"/>
      <c r="K113" s="8303"/>
      <c r="L113" s="9810"/>
      <c r="M113" s="8265" t="s">
        <v>2734</v>
      </c>
      <c r="N113" s="8265"/>
    </row>
    <row r="114" spans="1:14">
      <c r="A114" s="8321" t="s">
        <v>2734</v>
      </c>
      <c r="B114" s="8292"/>
      <c r="C114" s="8293"/>
      <c r="D114" s="8317"/>
      <c r="E114" s="8304"/>
      <c r="F114" s="8305"/>
      <c r="G114" s="8306"/>
      <c r="H114" s="8307"/>
      <c r="I114" s="8308"/>
      <c r="J114" s="8306"/>
      <c r="K114" s="8307">
        <v>750</v>
      </c>
      <c r="L114" s="8309">
        <f>L112+K114</f>
        <v>18661236</v>
      </c>
      <c r="M114" s="8265" t="s">
        <v>2734</v>
      </c>
      <c r="N114" s="8265"/>
    </row>
    <row r="115" spans="1:14">
      <c r="A115" s="8321" t="s">
        <v>2734</v>
      </c>
      <c r="B115" s="8339"/>
      <c r="C115" s="8301"/>
      <c r="D115" s="8348" t="s">
        <v>2764</v>
      </c>
      <c r="E115" s="8349"/>
      <c r="F115" s="8350"/>
      <c r="G115" s="9805"/>
      <c r="H115" s="9807"/>
      <c r="I115" s="9805"/>
      <c r="J115" s="9805">
        <v>262300</v>
      </c>
      <c r="K115" s="8302"/>
      <c r="L115" s="9809">
        <f>L114-J115</f>
        <v>18398936</v>
      </c>
      <c r="M115" s="8265" t="s">
        <v>2734</v>
      </c>
      <c r="N115" s="8265"/>
    </row>
    <row r="116" spans="1:14">
      <c r="A116" s="8321" t="s">
        <v>2734</v>
      </c>
      <c r="B116" s="8340"/>
      <c r="C116" s="8289"/>
      <c r="D116" s="8333" t="s">
        <v>2762</v>
      </c>
      <c r="E116" s="8351" t="s">
        <v>2629</v>
      </c>
      <c r="F116" s="8352"/>
      <c r="G116" s="9806"/>
      <c r="H116" s="9808"/>
      <c r="I116" s="9806"/>
      <c r="J116" s="9806"/>
      <c r="K116" s="8303"/>
      <c r="L116" s="9810"/>
      <c r="M116" s="8265" t="s">
        <v>2734</v>
      </c>
      <c r="N116" s="8265"/>
    </row>
    <row r="117" spans="1:14">
      <c r="A117" s="8321" t="s">
        <v>2734</v>
      </c>
      <c r="B117" s="8292"/>
      <c r="C117" s="8293"/>
      <c r="D117" s="8317"/>
      <c r="E117" s="8304"/>
      <c r="F117" s="8305"/>
      <c r="G117" s="8306"/>
      <c r="H117" s="8307"/>
      <c r="I117" s="8308"/>
      <c r="J117" s="8306"/>
      <c r="K117" s="8307">
        <v>750</v>
      </c>
      <c r="L117" s="8309">
        <f>L115+K117</f>
        <v>18399686</v>
      </c>
      <c r="M117" s="8265" t="s">
        <v>2734</v>
      </c>
      <c r="N117" s="8265"/>
    </row>
    <row r="118" spans="1:14">
      <c r="A118" s="8321" t="s">
        <v>2734</v>
      </c>
      <c r="B118" s="8339"/>
      <c r="C118" s="8301" t="s">
        <v>2765</v>
      </c>
      <c r="D118" s="8353" t="s">
        <v>781</v>
      </c>
      <c r="E118" s="8354" t="s">
        <v>1892</v>
      </c>
      <c r="F118" s="8350" t="s">
        <v>1894</v>
      </c>
      <c r="G118" s="9805"/>
      <c r="H118" s="9807"/>
      <c r="I118" s="9805">
        <v>20390</v>
      </c>
      <c r="J118" s="9805"/>
      <c r="K118" s="8302"/>
      <c r="L118" s="9809">
        <f>L117-I118</f>
        <v>18379296</v>
      </c>
      <c r="M118" s="8265" t="s">
        <v>2734</v>
      </c>
      <c r="N118" s="8265"/>
    </row>
    <row r="119" spans="1:14">
      <c r="A119" s="8321" t="s">
        <v>2734</v>
      </c>
      <c r="B119" s="8340"/>
      <c r="C119" s="8289"/>
      <c r="D119" s="8355" t="s">
        <v>1897</v>
      </c>
      <c r="E119" s="8356" t="s">
        <v>2766</v>
      </c>
      <c r="F119" s="8352"/>
      <c r="G119" s="9806"/>
      <c r="H119" s="9808"/>
      <c r="I119" s="9806"/>
      <c r="J119" s="9806"/>
      <c r="K119" s="8303"/>
      <c r="L119" s="9810"/>
      <c r="M119" s="8265" t="s">
        <v>2734</v>
      </c>
      <c r="N119" s="8265"/>
    </row>
    <row r="120" spans="1:14">
      <c r="A120" s="8321" t="s">
        <v>2734</v>
      </c>
      <c r="B120" s="8292"/>
      <c r="C120" s="8293"/>
      <c r="D120" s="8317"/>
      <c r="E120" s="8304"/>
      <c r="F120" s="8305"/>
      <c r="G120" s="8306"/>
      <c r="H120" s="8307"/>
      <c r="I120" s="8308"/>
      <c r="J120" s="8306"/>
      <c r="K120" s="8307">
        <v>1500</v>
      </c>
      <c r="L120" s="8309">
        <f>L118+K120</f>
        <v>18380796</v>
      </c>
      <c r="M120" s="8265" t="s">
        <v>2734</v>
      </c>
      <c r="N120" s="8265"/>
    </row>
    <row r="121" spans="1:14">
      <c r="A121" s="8321" t="s">
        <v>2734</v>
      </c>
      <c r="B121" s="8339"/>
      <c r="C121" s="8301"/>
      <c r="D121" s="8353" t="s">
        <v>781</v>
      </c>
      <c r="E121" s="8354" t="s">
        <v>1892</v>
      </c>
      <c r="F121" s="8350" t="s">
        <v>1894</v>
      </c>
      <c r="G121" s="9805"/>
      <c r="H121" s="9807"/>
      <c r="I121" s="9805">
        <v>31140</v>
      </c>
      <c r="J121" s="9805"/>
      <c r="K121" s="8302"/>
      <c r="L121" s="9809">
        <f>L120-I121</f>
        <v>18349656</v>
      </c>
      <c r="M121" s="8265" t="s">
        <v>2734</v>
      </c>
      <c r="N121" s="8265"/>
    </row>
    <row r="122" spans="1:14">
      <c r="A122" s="8321" t="s">
        <v>2734</v>
      </c>
      <c r="B122" s="8340"/>
      <c r="C122" s="8289"/>
      <c r="D122" s="8355" t="s">
        <v>1898</v>
      </c>
      <c r="E122" s="8356" t="s">
        <v>2766</v>
      </c>
      <c r="F122" s="8352"/>
      <c r="G122" s="9806"/>
      <c r="H122" s="9808"/>
      <c r="I122" s="9806"/>
      <c r="J122" s="9806"/>
      <c r="K122" s="8303"/>
      <c r="L122" s="9810"/>
      <c r="M122" s="8265" t="s">
        <v>2734</v>
      </c>
      <c r="N122" s="8265"/>
    </row>
    <row r="123" spans="1:14">
      <c r="A123" s="8321" t="s">
        <v>2734</v>
      </c>
      <c r="B123" s="8292"/>
      <c r="C123" s="8293"/>
      <c r="D123" s="8317"/>
      <c r="E123" s="8304"/>
      <c r="F123" s="8305"/>
      <c r="G123" s="8306"/>
      <c r="H123" s="8307"/>
      <c r="I123" s="8308"/>
      <c r="J123" s="8306"/>
      <c r="K123" s="8307">
        <v>1500</v>
      </c>
      <c r="L123" s="8309">
        <f>L121+K123</f>
        <v>18351156</v>
      </c>
      <c r="M123" s="8265" t="s">
        <v>2734</v>
      </c>
      <c r="N123" s="8265"/>
    </row>
    <row r="124" spans="1:14">
      <c r="A124" s="8321" t="s">
        <v>2734</v>
      </c>
      <c r="B124" s="8339"/>
      <c r="C124" s="8301"/>
      <c r="D124" s="8357" t="s">
        <v>869</v>
      </c>
      <c r="E124" s="8354" t="s">
        <v>1892</v>
      </c>
      <c r="F124" s="8350" t="s">
        <v>1894</v>
      </c>
      <c r="G124" s="9805"/>
      <c r="H124" s="9807"/>
      <c r="I124" s="9805">
        <v>50492</v>
      </c>
      <c r="J124" s="9805"/>
      <c r="K124" s="8302"/>
      <c r="L124" s="9809">
        <f>L123-I124</f>
        <v>18300664</v>
      </c>
      <c r="M124" s="8265" t="s">
        <v>2734</v>
      </c>
      <c r="N124" s="8265"/>
    </row>
    <row r="125" spans="1:14">
      <c r="A125" s="8321" t="s">
        <v>2734</v>
      </c>
      <c r="B125" s="8340"/>
      <c r="C125" s="8289"/>
      <c r="D125" s="8355" t="s">
        <v>1903</v>
      </c>
      <c r="E125" s="8356" t="s">
        <v>2766</v>
      </c>
      <c r="F125" s="8352"/>
      <c r="G125" s="9806"/>
      <c r="H125" s="9808"/>
      <c r="I125" s="9806"/>
      <c r="J125" s="9806"/>
      <c r="K125" s="8303"/>
      <c r="L125" s="9810"/>
      <c r="M125" s="8265" t="s">
        <v>2734</v>
      </c>
      <c r="N125" s="8265"/>
    </row>
    <row r="126" spans="1:14">
      <c r="A126" s="8321" t="s">
        <v>2734</v>
      </c>
      <c r="B126" s="8292"/>
      <c r="C126" s="8293"/>
      <c r="D126" s="8317"/>
      <c r="E126" s="8304"/>
      <c r="F126" s="8305"/>
      <c r="G126" s="8306"/>
      <c r="H126" s="8307"/>
      <c r="I126" s="8308"/>
      <c r="J126" s="8306"/>
      <c r="K126" s="8307">
        <v>1650</v>
      </c>
      <c r="L126" s="8309">
        <f>L124+K126</f>
        <v>18302314</v>
      </c>
      <c r="M126" s="8265" t="s">
        <v>2734</v>
      </c>
      <c r="N126" s="8265"/>
    </row>
    <row r="127" spans="1:14">
      <c r="A127" s="8321" t="s">
        <v>2734</v>
      </c>
      <c r="B127" s="8339"/>
      <c r="C127" s="8301"/>
      <c r="D127" s="8357" t="s">
        <v>869</v>
      </c>
      <c r="E127" s="8354" t="s">
        <v>1892</v>
      </c>
      <c r="F127" s="8350" t="s">
        <v>1894</v>
      </c>
      <c r="G127" s="9805"/>
      <c r="H127" s="9807"/>
      <c r="I127" s="9805">
        <v>43535</v>
      </c>
      <c r="J127" s="9805"/>
      <c r="K127" s="8302"/>
      <c r="L127" s="9809">
        <f>L126-I127</f>
        <v>18258779</v>
      </c>
      <c r="M127" s="8265" t="s">
        <v>2734</v>
      </c>
      <c r="N127" s="8265"/>
    </row>
    <row r="128" spans="1:14">
      <c r="A128" s="8321" t="s">
        <v>2734</v>
      </c>
      <c r="B128" s="8340"/>
      <c r="C128" s="8289"/>
      <c r="D128" s="8355" t="s">
        <v>1904</v>
      </c>
      <c r="E128" s="8356" t="s">
        <v>2766</v>
      </c>
      <c r="F128" s="8352"/>
      <c r="G128" s="9806"/>
      <c r="H128" s="9808"/>
      <c r="I128" s="9806"/>
      <c r="J128" s="9806"/>
      <c r="K128" s="8303"/>
      <c r="L128" s="9810"/>
      <c r="M128" s="8265" t="s">
        <v>2734</v>
      </c>
      <c r="N128" s="8265"/>
    </row>
    <row r="129" spans="1:14">
      <c r="A129" s="8321" t="s">
        <v>2734</v>
      </c>
      <c r="B129" s="8292"/>
      <c r="C129" s="8293"/>
      <c r="D129" s="8317"/>
      <c r="E129" s="8304"/>
      <c r="F129" s="8305"/>
      <c r="G129" s="8306"/>
      <c r="H129" s="8307"/>
      <c r="I129" s="8308"/>
      <c r="J129" s="8306"/>
      <c r="K129" s="8307">
        <v>1650</v>
      </c>
      <c r="L129" s="8309">
        <f>L127+K129</f>
        <v>18260429</v>
      </c>
      <c r="M129" s="8265" t="s">
        <v>2734</v>
      </c>
      <c r="N129" s="8265"/>
    </row>
    <row r="130" spans="1:14">
      <c r="A130" s="8321" t="s">
        <v>2734</v>
      </c>
      <c r="B130" s="8339"/>
      <c r="C130" s="8301"/>
      <c r="D130" s="8358" t="s">
        <v>815</v>
      </c>
      <c r="E130" s="8354" t="s">
        <v>1892</v>
      </c>
      <c r="F130" s="8359" t="s">
        <v>1894</v>
      </c>
      <c r="G130" s="9805"/>
      <c r="H130" s="9807"/>
      <c r="I130" s="9805">
        <v>178397</v>
      </c>
      <c r="J130" s="9805"/>
      <c r="K130" s="8302"/>
      <c r="L130" s="9809">
        <f>L129-I130</f>
        <v>18082032</v>
      </c>
      <c r="M130" s="8265" t="s">
        <v>2734</v>
      </c>
      <c r="N130" s="8265"/>
    </row>
    <row r="131" spans="1:14">
      <c r="A131" s="8321" t="s">
        <v>2734</v>
      </c>
      <c r="B131" s="8340"/>
      <c r="C131" s="8289"/>
      <c r="D131" s="8360" t="s">
        <v>1896</v>
      </c>
      <c r="E131" s="8356" t="s">
        <v>2766</v>
      </c>
      <c r="F131" s="8352"/>
      <c r="G131" s="9806"/>
      <c r="H131" s="9808"/>
      <c r="I131" s="9806"/>
      <c r="J131" s="9806"/>
      <c r="K131" s="8303"/>
      <c r="L131" s="9810"/>
      <c r="M131" s="8265" t="s">
        <v>2734</v>
      </c>
      <c r="N131" s="8265"/>
    </row>
    <row r="132" spans="1:14">
      <c r="A132" s="8321" t="s">
        <v>2734</v>
      </c>
      <c r="B132" s="8292"/>
      <c r="C132" s="8293"/>
      <c r="D132" s="8317"/>
      <c r="E132" s="8304"/>
      <c r="F132" s="8305"/>
      <c r="G132" s="8306"/>
      <c r="H132" s="8307"/>
      <c r="I132" s="8308"/>
      <c r="J132" s="8306"/>
      <c r="K132" s="8307">
        <v>2200</v>
      </c>
      <c r="L132" s="8309">
        <f>L130+K132</f>
        <v>18084232</v>
      </c>
      <c r="M132" s="8265" t="s">
        <v>2734</v>
      </c>
      <c r="N132" s="8265"/>
    </row>
    <row r="133" spans="1:14">
      <c r="A133" s="8321" t="s">
        <v>2734</v>
      </c>
      <c r="B133" s="8339"/>
      <c r="C133" s="8301"/>
      <c r="D133" s="8348" t="s">
        <v>869</v>
      </c>
      <c r="E133" s="8336" t="s">
        <v>2135</v>
      </c>
      <c r="F133" s="8332" t="s">
        <v>2137</v>
      </c>
      <c r="G133" s="9805"/>
      <c r="H133" s="9807">
        <v>120362</v>
      </c>
      <c r="I133" s="9805"/>
      <c r="J133" s="9805"/>
      <c r="K133" s="8302"/>
      <c r="L133" s="9809">
        <f>L132-H133</f>
        <v>17963870</v>
      </c>
      <c r="M133" s="8265" t="s">
        <v>2734</v>
      </c>
      <c r="N133" s="8286"/>
    </row>
    <row r="134" spans="1:14">
      <c r="A134" s="8321" t="s">
        <v>2734</v>
      </c>
      <c r="B134" s="8340"/>
      <c r="C134" s="8289"/>
      <c r="D134" s="8342" t="s">
        <v>2155</v>
      </c>
      <c r="E134" s="8337" t="s">
        <v>2136</v>
      </c>
      <c r="F134" s="8335"/>
      <c r="G134" s="9806"/>
      <c r="H134" s="9808"/>
      <c r="I134" s="9806"/>
      <c r="J134" s="9806"/>
      <c r="K134" s="8303"/>
      <c r="L134" s="9810"/>
      <c r="M134" s="8265" t="s">
        <v>2734</v>
      </c>
      <c r="N134" s="8286"/>
    </row>
    <row r="135" spans="1:14">
      <c r="A135" s="8321" t="s">
        <v>2734</v>
      </c>
      <c r="B135" s="8292"/>
      <c r="C135" s="8293"/>
      <c r="D135" s="8317"/>
      <c r="E135" s="8304"/>
      <c r="F135" s="8305"/>
      <c r="G135" s="8306"/>
      <c r="H135" s="8307"/>
      <c r="I135" s="8308"/>
      <c r="J135" s="8306"/>
      <c r="K135" s="8307">
        <v>1650</v>
      </c>
      <c r="L135" s="8309">
        <f>L133+K135</f>
        <v>17965520</v>
      </c>
      <c r="M135" s="8265" t="s">
        <v>2734</v>
      </c>
      <c r="N135" s="8286"/>
    </row>
    <row r="136" spans="1:14">
      <c r="A136" s="8321" t="s">
        <v>2734</v>
      </c>
      <c r="B136" s="8339"/>
      <c r="C136" s="8301"/>
      <c r="D136" s="8300" t="s">
        <v>821</v>
      </c>
      <c r="E136" s="8282" t="s">
        <v>2495</v>
      </c>
      <c r="F136" s="8350"/>
      <c r="G136" s="9805"/>
      <c r="H136" s="9807"/>
      <c r="I136" s="9805"/>
      <c r="J136" s="9805">
        <v>345717</v>
      </c>
      <c r="K136" s="8302"/>
      <c r="L136" s="9809">
        <f>L135-J136</f>
        <v>17619803</v>
      </c>
      <c r="M136" s="8265" t="s">
        <v>2734</v>
      </c>
      <c r="N136" s="8265"/>
    </row>
    <row r="137" spans="1:14">
      <c r="A137" s="8321" t="s">
        <v>2734</v>
      </c>
      <c r="B137" s="8340"/>
      <c r="C137" s="8289"/>
      <c r="D137" s="8287" t="s">
        <v>2544</v>
      </c>
      <c r="E137" s="8288" t="s">
        <v>2629</v>
      </c>
      <c r="F137" s="8352"/>
      <c r="G137" s="9806"/>
      <c r="H137" s="9808"/>
      <c r="I137" s="9806"/>
      <c r="J137" s="9806"/>
      <c r="K137" s="8303"/>
      <c r="L137" s="9810"/>
      <c r="M137" s="8265" t="s">
        <v>2734</v>
      </c>
      <c r="N137" s="8265"/>
    </row>
    <row r="138" spans="1:14">
      <c r="A138" s="8321" t="s">
        <v>2734</v>
      </c>
      <c r="B138" s="8292"/>
      <c r="C138" s="8293"/>
      <c r="D138" s="8317"/>
      <c r="E138" s="8304"/>
      <c r="F138" s="8305"/>
      <c r="G138" s="8306"/>
      <c r="H138" s="8307"/>
      <c r="I138" s="8308"/>
      <c r="J138" s="8306"/>
      <c r="K138" s="8307">
        <v>2200</v>
      </c>
      <c r="L138" s="8309">
        <f>L136+K138</f>
        <v>17622003</v>
      </c>
      <c r="M138" s="8265" t="s">
        <v>2734</v>
      </c>
      <c r="N138" s="8265"/>
    </row>
    <row r="139" spans="1:14">
      <c r="A139" s="8321" t="s">
        <v>2734</v>
      </c>
      <c r="B139" s="8339"/>
      <c r="C139" s="8301"/>
      <c r="D139" s="8300" t="s">
        <v>821</v>
      </c>
      <c r="E139" s="8282" t="s">
        <v>2495</v>
      </c>
      <c r="F139" s="8350"/>
      <c r="G139" s="9805"/>
      <c r="H139" s="9807"/>
      <c r="I139" s="9805"/>
      <c r="J139" s="9805">
        <v>92826</v>
      </c>
      <c r="K139" s="8302"/>
      <c r="L139" s="9809">
        <f>L138-J139</f>
        <v>17529177</v>
      </c>
      <c r="M139" s="8265" t="s">
        <v>2734</v>
      </c>
      <c r="N139" s="8265"/>
    </row>
    <row r="140" spans="1:14">
      <c r="A140" s="8321" t="s">
        <v>2734</v>
      </c>
      <c r="B140" s="8340"/>
      <c r="C140" s="8289"/>
      <c r="D140" s="8287" t="s">
        <v>2545</v>
      </c>
      <c r="E140" s="8288" t="s">
        <v>2629</v>
      </c>
      <c r="F140" s="8352"/>
      <c r="G140" s="9806"/>
      <c r="H140" s="9808"/>
      <c r="I140" s="9806"/>
      <c r="J140" s="9806"/>
      <c r="K140" s="8303"/>
      <c r="L140" s="9810"/>
      <c r="M140" s="8265" t="s">
        <v>2734</v>
      </c>
      <c r="N140" s="8265"/>
    </row>
    <row r="141" spans="1:14">
      <c r="A141" s="8321" t="s">
        <v>2734</v>
      </c>
      <c r="B141" s="8292"/>
      <c r="C141" s="8293"/>
      <c r="D141" s="8317"/>
      <c r="E141" s="8304"/>
      <c r="F141" s="8305"/>
      <c r="G141" s="8306"/>
      <c r="H141" s="8307"/>
      <c r="I141" s="8308"/>
      <c r="J141" s="8306"/>
      <c r="K141" s="8307">
        <v>2200</v>
      </c>
      <c r="L141" s="8309">
        <f>L139+K141</f>
        <v>17531377</v>
      </c>
      <c r="M141" s="8265" t="s">
        <v>2734</v>
      </c>
      <c r="N141" s="8265"/>
    </row>
    <row r="142" spans="1:14">
      <c r="A142" s="8321" t="s">
        <v>2734</v>
      </c>
      <c r="B142" s="8339"/>
      <c r="C142" s="8301"/>
      <c r="D142" s="8330" t="s">
        <v>2551</v>
      </c>
      <c r="E142" s="8361" t="s">
        <v>1745</v>
      </c>
      <c r="F142" s="8316" t="s">
        <v>1746</v>
      </c>
      <c r="G142" s="9805"/>
      <c r="H142" s="9807">
        <v>1002500</v>
      </c>
      <c r="I142" s="9805"/>
      <c r="J142" s="9805"/>
      <c r="K142" s="8302"/>
      <c r="L142" s="9809">
        <f>L141-H142</f>
        <v>16528877</v>
      </c>
      <c r="M142" s="8265" t="s">
        <v>2734</v>
      </c>
      <c r="N142" s="8286"/>
    </row>
    <row r="143" spans="1:14">
      <c r="A143" s="8321" t="s">
        <v>2734</v>
      </c>
      <c r="B143" s="8340"/>
      <c r="C143" s="8289"/>
      <c r="D143" s="8333" t="s">
        <v>1501</v>
      </c>
      <c r="E143" s="8288" t="s">
        <v>38</v>
      </c>
      <c r="F143" s="8289"/>
      <c r="G143" s="9806"/>
      <c r="H143" s="9808"/>
      <c r="I143" s="9806"/>
      <c r="J143" s="9806"/>
      <c r="K143" s="8303"/>
      <c r="L143" s="9810"/>
      <c r="M143" s="8265" t="s">
        <v>2734</v>
      </c>
      <c r="N143" s="8286"/>
    </row>
    <row r="144" spans="1:14">
      <c r="A144" s="8321" t="s">
        <v>2734</v>
      </c>
      <c r="B144" s="8292"/>
      <c r="C144" s="8293"/>
      <c r="D144" s="8317"/>
      <c r="E144" s="8304"/>
      <c r="F144" s="8305"/>
      <c r="G144" s="8306"/>
      <c r="H144" s="8307"/>
      <c r="I144" s="8308"/>
      <c r="J144" s="8306"/>
      <c r="K144" s="8307">
        <v>2200</v>
      </c>
      <c r="L144" s="8309">
        <f>L142+K144</f>
        <v>16531077</v>
      </c>
      <c r="M144" s="8265" t="s">
        <v>2734</v>
      </c>
      <c r="N144" s="8286"/>
    </row>
    <row r="145" spans="1:14">
      <c r="A145" s="8321" t="s">
        <v>2734</v>
      </c>
      <c r="B145" s="8339"/>
      <c r="C145" s="8301"/>
      <c r="D145" s="8362" t="s">
        <v>2331</v>
      </c>
      <c r="E145" s="8363" t="s">
        <v>1312</v>
      </c>
      <c r="F145" s="8350" t="s">
        <v>1326</v>
      </c>
      <c r="G145" s="9805"/>
      <c r="H145" s="9807">
        <v>307900</v>
      </c>
      <c r="I145" s="9805"/>
      <c r="J145" s="9805"/>
      <c r="K145" s="8302"/>
      <c r="L145" s="9809">
        <f>L144-H145</f>
        <v>16223177</v>
      </c>
      <c r="M145" s="8265" t="s">
        <v>2734</v>
      </c>
      <c r="N145" s="8286"/>
    </row>
    <row r="146" spans="1:14">
      <c r="A146" s="8321" t="s">
        <v>2734</v>
      </c>
      <c r="B146" s="8340"/>
      <c r="C146" s="8289"/>
      <c r="D146" s="8364" t="s">
        <v>2369</v>
      </c>
      <c r="E146" s="8356" t="s">
        <v>1313</v>
      </c>
      <c r="F146" s="8352"/>
      <c r="G146" s="9806"/>
      <c r="H146" s="9808"/>
      <c r="I146" s="9806"/>
      <c r="J146" s="9806"/>
      <c r="K146" s="8303"/>
      <c r="L146" s="9810"/>
      <c r="M146" s="8265" t="s">
        <v>2734</v>
      </c>
      <c r="N146" s="8286"/>
    </row>
    <row r="147" spans="1:14">
      <c r="A147" s="8321" t="s">
        <v>2734</v>
      </c>
      <c r="B147" s="8292"/>
      <c r="C147" s="8293"/>
      <c r="D147" s="8317"/>
      <c r="E147" s="8304"/>
      <c r="F147" s="8305"/>
      <c r="G147" s="8306"/>
      <c r="H147" s="8307"/>
      <c r="I147" s="8308"/>
      <c r="J147" s="8306"/>
      <c r="K147" s="8307">
        <v>1000</v>
      </c>
      <c r="L147" s="8309">
        <f>L145+K147</f>
        <v>16224177</v>
      </c>
      <c r="M147" s="8265" t="s">
        <v>2734</v>
      </c>
      <c r="N147" s="8286"/>
    </row>
    <row r="148" spans="1:14">
      <c r="A148" s="8321" t="s">
        <v>2734</v>
      </c>
      <c r="B148" s="8339"/>
      <c r="C148" s="8301"/>
      <c r="D148" s="8362" t="s">
        <v>1710</v>
      </c>
      <c r="E148" s="8363" t="s">
        <v>1312</v>
      </c>
      <c r="F148" s="8350" t="s">
        <v>1326</v>
      </c>
      <c r="G148" s="9805"/>
      <c r="H148" s="9807">
        <v>154390</v>
      </c>
      <c r="I148" s="9805"/>
      <c r="J148" s="9805"/>
      <c r="K148" s="8302"/>
      <c r="L148" s="9809">
        <f>L147-H148</f>
        <v>16069787</v>
      </c>
      <c r="M148" s="8265" t="s">
        <v>2734</v>
      </c>
      <c r="N148" s="8286"/>
    </row>
    <row r="149" spans="1:14">
      <c r="A149" s="8321" t="s">
        <v>2734</v>
      </c>
      <c r="B149" s="8340"/>
      <c r="C149" s="8289"/>
      <c r="D149" s="8364" t="s">
        <v>2184</v>
      </c>
      <c r="E149" s="8356" t="s">
        <v>1313</v>
      </c>
      <c r="F149" s="8352"/>
      <c r="G149" s="9806"/>
      <c r="H149" s="9808"/>
      <c r="I149" s="9806"/>
      <c r="J149" s="9806"/>
      <c r="K149" s="8303"/>
      <c r="L149" s="9810"/>
      <c r="M149" s="8265" t="s">
        <v>2734</v>
      </c>
      <c r="N149" s="8286"/>
    </row>
    <row r="150" spans="1:14">
      <c r="A150" s="8321" t="s">
        <v>2734</v>
      </c>
      <c r="B150" s="8292"/>
      <c r="C150" s="8293"/>
      <c r="D150" s="8317"/>
      <c r="E150" s="8304"/>
      <c r="F150" s="8305"/>
      <c r="G150" s="8306"/>
      <c r="H150" s="8307"/>
      <c r="I150" s="8308"/>
      <c r="J150" s="8306"/>
      <c r="K150" s="8307">
        <v>1500</v>
      </c>
      <c r="L150" s="8309">
        <f>L148+K150</f>
        <v>16071287</v>
      </c>
      <c r="M150" s="8265" t="s">
        <v>2734</v>
      </c>
      <c r="N150" s="8286"/>
    </row>
    <row r="151" spans="1:14">
      <c r="A151" s="8321" t="s">
        <v>2734</v>
      </c>
      <c r="B151" s="8339"/>
      <c r="C151" s="8301"/>
      <c r="D151" s="8341" t="s">
        <v>2212</v>
      </c>
      <c r="E151" s="8336" t="s">
        <v>1862</v>
      </c>
      <c r="F151" s="8332" t="s">
        <v>1863</v>
      </c>
      <c r="G151" s="9805"/>
      <c r="H151" s="9807">
        <v>145887</v>
      </c>
      <c r="I151" s="9805"/>
      <c r="J151" s="9805"/>
      <c r="K151" s="8302"/>
      <c r="L151" s="9809">
        <f>L150-H151</f>
        <v>15925400</v>
      </c>
      <c r="M151" s="8265" t="s">
        <v>2734</v>
      </c>
      <c r="N151" s="8286"/>
    </row>
    <row r="152" spans="1:14">
      <c r="A152" s="8321" t="s">
        <v>2734</v>
      </c>
      <c r="B152" s="8340"/>
      <c r="C152" s="8289"/>
      <c r="D152" s="8342" t="s">
        <v>2213</v>
      </c>
      <c r="E152" s="8337" t="s">
        <v>1819</v>
      </c>
      <c r="F152" s="8335"/>
      <c r="G152" s="9806"/>
      <c r="H152" s="9808"/>
      <c r="I152" s="9806"/>
      <c r="J152" s="9806"/>
      <c r="K152" s="8303"/>
      <c r="L152" s="9810"/>
      <c r="M152" s="8265" t="s">
        <v>2734</v>
      </c>
      <c r="N152" s="8286"/>
    </row>
    <row r="153" spans="1:14">
      <c r="A153" s="8321" t="s">
        <v>2734</v>
      </c>
      <c r="B153" s="8292"/>
      <c r="C153" s="8293"/>
      <c r="D153" s="8292"/>
      <c r="E153" s="8293"/>
      <c r="F153" s="8293"/>
      <c r="G153" s="8306"/>
      <c r="H153" s="8307"/>
      <c r="I153" s="8308"/>
      <c r="J153" s="8306"/>
      <c r="K153" s="8307">
        <v>700</v>
      </c>
      <c r="L153" s="8309">
        <f>L151+K153</f>
        <v>15926100</v>
      </c>
      <c r="M153" s="8265" t="s">
        <v>2734</v>
      </c>
      <c r="N153" s="8286"/>
    </row>
    <row r="154" spans="1:14">
      <c r="A154" s="8321" t="s">
        <v>2734</v>
      </c>
      <c r="B154" s="8339"/>
      <c r="C154" s="8301"/>
      <c r="D154" s="8348" t="s">
        <v>815</v>
      </c>
      <c r="E154" s="8336" t="s">
        <v>1657</v>
      </c>
      <c r="F154" s="8332" t="s">
        <v>135</v>
      </c>
      <c r="G154" s="9805"/>
      <c r="H154" s="9807">
        <v>320868</v>
      </c>
      <c r="I154" s="9805"/>
      <c r="J154" s="9805"/>
      <c r="K154" s="8302"/>
      <c r="L154" s="9809">
        <f>L153-H154</f>
        <v>15605232</v>
      </c>
      <c r="M154" s="8265" t="s">
        <v>2734</v>
      </c>
      <c r="N154" s="8286"/>
    </row>
    <row r="155" spans="1:14">
      <c r="A155" s="8321" t="s">
        <v>2734</v>
      </c>
      <c r="B155" s="8340"/>
      <c r="C155" s="8289"/>
      <c r="D155" s="8342" t="s">
        <v>1656</v>
      </c>
      <c r="E155" s="8337" t="s">
        <v>956</v>
      </c>
      <c r="F155" s="8335"/>
      <c r="G155" s="9806"/>
      <c r="H155" s="9808"/>
      <c r="I155" s="9806"/>
      <c r="J155" s="9806"/>
      <c r="K155" s="8303"/>
      <c r="L155" s="9810"/>
      <c r="M155" s="8265" t="s">
        <v>2734</v>
      </c>
      <c r="N155" s="8286"/>
    </row>
    <row r="156" spans="1:14">
      <c r="A156" s="8321" t="s">
        <v>2734</v>
      </c>
      <c r="B156" s="8292"/>
      <c r="C156" s="8293"/>
      <c r="D156" s="8292"/>
      <c r="E156" s="8293"/>
      <c r="F156" s="8293"/>
      <c r="G156" s="8306"/>
      <c r="H156" s="8307"/>
      <c r="I156" s="8308"/>
      <c r="J156" s="8306"/>
      <c r="K156" s="8307">
        <v>2200</v>
      </c>
      <c r="L156" s="8309">
        <f>L154+K156</f>
        <v>15607432</v>
      </c>
      <c r="M156" s="8265" t="s">
        <v>2734</v>
      </c>
      <c r="N156" s="8286"/>
    </row>
    <row r="157" spans="1:14">
      <c r="A157" s="8321" t="s">
        <v>2734</v>
      </c>
      <c r="B157" s="8339"/>
      <c r="C157" s="8301"/>
      <c r="D157" s="8348" t="s">
        <v>796</v>
      </c>
      <c r="E157" s="8336" t="s">
        <v>1657</v>
      </c>
      <c r="F157" s="8332" t="s">
        <v>135</v>
      </c>
      <c r="G157" s="9805"/>
      <c r="H157" s="9807">
        <v>126300</v>
      </c>
      <c r="I157" s="9805"/>
      <c r="J157" s="9805"/>
      <c r="K157" s="8302"/>
      <c r="L157" s="9809">
        <f>L156-H157</f>
        <v>15481132</v>
      </c>
      <c r="M157" s="8265" t="s">
        <v>2734</v>
      </c>
      <c r="N157" s="8286"/>
    </row>
    <row r="158" spans="1:14">
      <c r="A158" s="8321" t="s">
        <v>2734</v>
      </c>
      <c r="B158" s="8340"/>
      <c r="C158" s="8289"/>
      <c r="D158" s="8342" t="s">
        <v>1658</v>
      </c>
      <c r="E158" s="8337" t="s">
        <v>956</v>
      </c>
      <c r="F158" s="8335"/>
      <c r="G158" s="9806"/>
      <c r="H158" s="9808"/>
      <c r="I158" s="9806"/>
      <c r="J158" s="9806"/>
      <c r="K158" s="8303"/>
      <c r="L158" s="9810"/>
      <c r="M158" s="8265" t="s">
        <v>2734</v>
      </c>
      <c r="N158" s="8286"/>
    </row>
    <row r="159" spans="1:14">
      <c r="A159" s="8321" t="s">
        <v>2734</v>
      </c>
      <c r="B159" s="8292"/>
      <c r="C159" s="8293"/>
      <c r="D159" s="8292"/>
      <c r="E159" s="8293"/>
      <c r="F159" s="8293"/>
      <c r="G159" s="8306"/>
      <c r="H159" s="8307"/>
      <c r="I159" s="8308"/>
      <c r="J159" s="8306"/>
      <c r="K159" s="8307">
        <v>750</v>
      </c>
      <c r="L159" s="8309">
        <f>L157+K159</f>
        <v>15481882</v>
      </c>
      <c r="M159" s="8265" t="s">
        <v>2734</v>
      </c>
      <c r="N159" s="8286"/>
    </row>
    <row r="160" spans="1:14">
      <c r="A160" s="8321" t="s">
        <v>2734</v>
      </c>
      <c r="B160" s="8339"/>
      <c r="C160" s="8301"/>
      <c r="D160" s="8341" t="s">
        <v>1716</v>
      </c>
      <c r="E160" s="8336" t="s">
        <v>1717</v>
      </c>
      <c r="F160" s="8332" t="s">
        <v>1423</v>
      </c>
      <c r="G160" s="9805"/>
      <c r="H160" s="9807">
        <v>191700</v>
      </c>
      <c r="I160" s="9805"/>
      <c r="J160" s="9805"/>
      <c r="K160" s="8302"/>
      <c r="L160" s="9809">
        <f>L159-H160</f>
        <v>15290182</v>
      </c>
      <c r="M160" s="8265" t="s">
        <v>2734</v>
      </c>
      <c r="N160" s="8286"/>
    </row>
    <row r="161" spans="1:14">
      <c r="A161" s="8321" t="s">
        <v>2734</v>
      </c>
      <c r="B161" s="8340"/>
      <c r="C161" s="8289"/>
      <c r="D161" s="8342" t="s">
        <v>1715</v>
      </c>
      <c r="E161" s="8337" t="s">
        <v>956</v>
      </c>
      <c r="F161" s="8335"/>
      <c r="G161" s="9806"/>
      <c r="H161" s="9808"/>
      <c r="I161" s="9806"/>
      <c r="J161" s="9806"/>
      <c r="K161" s="8303"/>
      <c r="L161" s="9810"/>
      <c r="M161" s="8265" t="s">
        <v>2734</v>
      </c>
      <c r="N161" s="8286"/>
    </row>
    <row r="162" spans="1:14">
      <c r="A162" s="8321" t="s">
        <v>2734</v>
      </c>
      <c r="B162" s="8292"/>
      <c r="C162" s="8293"/>
      <c r="D162" s="8292"/>
      <c r="E162" s="8293"/>
      <c r="F162" s="8293"/>
      <c r="G162" s="8306"/>
      <c r="H162" s="8307"/>
      <c r="I162" s="8308"/>
      <c r="J162" s="8306"/>
      <c r="K162" s="8307">
        <v>750</v>
      </c>
      <c r="L162" s="8309">
        <f>L160+K162</f>
        <v>15290932</v>
      </c>
      <c r="M162" s="8265" t="s">
        <v>2734</v>
      </c>
      <c r="N162" s="8286"/>
    </row>
    <row r="163" spans="1:14">
      <c r="A163" s="8321" t="s">
        <v>2734</v>
      </c>
      <c r="B163" s="8339"/>
      <c r="C163" s="8301"/>
      <c r="D163" s="8348" t="s">
        <v>781</v>
      </c>
      <c r="E163" s="8336" t="s">
        <v>2046</v>
      </c>
      <c r="F163" s="8365" t="s">
        <v>2048</v>
      </c>
      <c r="G163" s="9805"/>
      <c r="H163" s="9807">
        <v>103140</v>
      </c>
      <c r="I163" s="9805"/>
      <c r="J163" s="9805"/>
      <c r="K163" s="8302"/>
      <c r="L163" s="9809">
        <f>L162-H163</f>
        <v>15187792</v>
      </c>
      <c r="M163" s="8265" t="s">
        <v>2734</v>
      </c>
      <c r="N163" s="8286"/>
    </row>
    <row r="164" spans="1:14">
      <c r="A164" s="8321" t="s">
        <v>2734</v>
      </c>
      <c r="B164" s="8340"/>
      <c r="C164" s="8289"/>
      <c r="D164" s="8342" t="s">
        <v>2045</v>
      </c>
      <c r="E164" s="8337" t="s">
        <v>2047</v>
      </c>
      <c r="F164" s="8366"/>
      <c r="G164" s="9806"/>
      <c r="H164" s="9808"/>
      <c r="I164" s="9806"/>
      <c r="J164" s="9806"/>
      <c r="K164" s="8303"/>
      <c r="L164" s="9810"/>
      <c r="M164" s="8265" t="s">
        <v>2734</v>
      </c>
      <c r="N164" s="8286"/>
    </row>
    <row r="165" spans="1:14">
      <c r="A165" s="8321" t="s">
        <v>2734</v>
      </c>
      <c r="B165" s="8292"/>
      <c r="C165" s="8293"/>
      <c r="D165" s="8292"/>
      <c r="E165" s="8293"/>
      <c r="F165" s="8293"/>
      <c r="G165" s="8306"/>
      <c r="H165" s="8307"/>
      <c r="I165" s="8308"/>
      <c r="J165" s="8306"/>
      <c r="K165" s="8307">
        <v>1500</v>
      </c>
      <c r="L165" s="8309">
        <f>L163+K165</f>
        <v>15189292</v>
      </c>
      <c r="M165" s="8265" t="s">
        <v>2734</v>
      </c>
      <c r="N165" s="8286"/>
    </row>
    <row r="166" spans="1:14">
      <c r="A166" s="8321" t="s">
        <v>2734</v>
      </c>
      <c r="B166" s="8339"/>
      <c r="C166" s="8301"/>
      <c r="D166" s="8341" t="s">
        <v>1716</v>
      </c>
      <c r="E166" s="8336" t="s">
        <v>1049</v>
      </c>
      <c r="F166" s="8332" t="s">
        <v>126</v>
      </c>
      <c r="G166" s="9805"/>
      <c r="H166" s="9807">
        <v>44300</v>
      </c>
      <c r="I166" s="9805"/>
      <c r="J166" s="9805"/>
      <c r="K166" s="8302"/>
      <c r="L166" s="9809">
        <f>L165-H166</f>
        <v>15144992</v>
      </c>
      <c r="M166" s="8265" t="s">
        <v>2734</v>
      </c>
      <c r="N166" s="8286"/>
    </row>
    <row r="167" spans="1:14">
      <c r="A167" s="8321" t="s">
        <v>2734</v>
      </c>
      <c r="B167" s="8340"/>
      <c r="C167" s="8289"/>
      <c r="D167" s="8342" t="s">
        <v>2559</v>
      </c>
      <c r="E167" s="8337" t="s">
        <v>956</v>
      </c>
      <c r="F167" s="8335"/>
      <c r="G167" s="9806"/>
      <c r="H167" s="9808"/>
      <c r="I167" s="9806"/>
      <c r="J167" s="9806"/>
      <c r="K167" s="8303"/>
      <c r="L167" s="9810"/>
      <c r="M167" s="8265" t="s">
        <v>2734</v>
      </c>
      <c r="N167" s="8286"/>
    </row>
    <row r="168" spans="1:14">
      <c r="A168" s="8321" t="s">
        <v>2734</v>
      </c>
      <c r="B168" s="8292"/>
      <c r="C168" s="8293"/>
      <c r="D168" s="8292"/>
      <c r="E168" s="8293"/>
      <c r="F168" s="8293"/>
      <c r="G168" s="8306"/>
      <c r="H168" s="8307"/>
      <c r="I168" s="8308"/>
      <c r="J168" s="8306"/>
      <c r="K168" s="8307">
        <v>750</v>
      </c>
      <c r="L168" s="8309">
        <f>L166+K168</f>
        <v>15145742</v>
      </c>
      <c r="M168" s="8265" t="s">
        <v>2734</v>
      </c>
      <c r="N168" s="8286"/>
    </row>
    <row r="169" spans="1:14">
      <c r="A169" s="8321" t="s">
        <v>2734</v>
      </c>
      <c r="B169" s="8339"/>
      <c r="C169" s="8301"/>
      <c r="D169" s="8367" t="s">
        <v>778</v>
      </c>
      <c r="E169" s="8368" t="s">
        <v>795</v>
      </c>
      <c r="F169" s="8369" t="s">
        <v>454</v>
      </c>
      <c r="G169" s="9805"/>
      <c r="H169" s="9807">
        <v>75140</v>
      </c>
      <c r="I169" s="9805"/>
      <c r="J169" s="9805"/>
      <c r="K169" s="8302"/>
      <c r="L169" s="9809">
        <f>L168-H169</f>
        <v>15070602</v>
      </c>
      <c r="M169" s="8265" t="s">
        <v>2734</v>
      </c>
      <c r="N169" s="8286"/>
    </row>
    <row r="170" spans="1:14">
      <c r="A170" s="8321" t="s">
        <v>2734</v>
      </c>
      <c r="B170" s="8340"/>
      <c r="C170" s="8289"/>
      <c r="D170" s="8333" t="s">
        <v>794</v>
      </c>
      <c r="E170" s="8337" t="s">
        <v>1345</v>
      </c>
      <c r="F170" s="8335"/>
      <c r="G170" s="9806"/>
      <c r="H170" s="9808"/>
      <c r="I170" s="9806"/>
      <c r="J170" s="9806"/>
      <c r="K170" s="8303"/>
      <c r="L170" s="9810"/>
      <c r="M170" s="8265" t="s">
        <v>2734</v>
      </c>
      <c r="N170" s="8286"/>
    </row>
    <row r="171" spans="1:14">
      <c r="A171" s="8321" t="s">
        <v>2734</v>
      </c>
      <c r="B171" s="8292"/>
      <c r="C171" s="8293"/>
      <c r="D171" s="8292"/>
      <c r="E171" s="8293"/>
      <c r="F171" s="8293"/>
      <c r="G171" s="8306"/>
      <c r="H171" s="8307"/>
      <c r="I171" s="8308"/>
      <c r="J171" s="8306"/>
      <c r="K171" s="8307">
        <v>1500</v>
      </c>
      <c r="L171" s="8309">
        <f>L169+K171</f>
        <v>15072102</v>
      </c>
      <c r="M171" s="8265" t="s">
        <v>2734</v>
      </c>
      <c r="N171" s="8286"/>
    </row>
    <row r="172" spans="1:14">
      <c r="A172" s="8321" t="s">
        <v>2734</v>
      </c>
      <c r="B172" s="8339"/>
      <c r="C172" s="8301"/>
      <c r="D172" s="8330" t="s">
        <v>815</v>
      </c>
      <c r="E172" s="8336" t="s">
        <v>2163</v>
      </c>
      <c r="F172" s="8332" t="s">
        <v>2164</v>
      </c>
      <c r="G172" s="9805"/>
      <c r="H172" s="9807">
        <v>406420</v>
      </c>
      <c r="I172" s="9805"/>
      <c r="J172" s="9805"/>
      <c r="K172" s="8302"/>
      <c r="L172" s="9809">
        <f>L171-H172</f>
        <v>14665682</v>
      </c>
      <c r="M172" s="8265" t="s">
        <v>2734</v>
      </c>
      <c r="N172" s="8286"/>
    </row>
    <row r="173" spans="1:14">
      <c r="A173" s="8321" t="s">
        <v>2734</v>
      </c>
      <c r="B173" s="8340"/>
      <c r="C173" s="8289"/>
      <c r="D173" s="8333" t="s">
        <v>2165</v>
      </c>
      <c r="E173" s="8337" t="s">
        <v>1819</v>
      </c>
      <c r="F173" s="8335"/>
      <c r="G173" s="9806"/>
      <c r="H173" s="9808"/>
      <c r="I173" s="9806"/>
      <c r="J173" s="9806"/>
      <c r="K173" s="8303"/>
      <c r="L173" s="9810"/>
      <c r="M173" s="8265" t="s">
        <v>2734</v>
      </c>
      <c r="N173" s="8286"/>
    </row>
    <row r="174" spans="1:14">
      <c r="A174" s="8321" t="s">
        <v>2734</v>
      </c>
      <c r="B174" s="8292"/>
      <c r="C174" s="8293"/>
      <c r="D174" s="8292"/>
      <c r="E174" s="8293"/>
      <c r="F174" s="8293"/>
      <c r="G174" s="8306"/>
      <c r="H174" s="8307"/>
      <c r="I174" s="8308"/>
      <c r="J174" s="8306"/>
      <c r="K174" s="8307">
        <v>2200</v>
      </c>
      <c r="L174" s="8309">
        <f>L172+K174</f>
        <v>14667882</v>
      </c>
      <c r="M174" s="8265" t="s">
        <v>2734</v>
      </c>
      <c r="N174" s="8286"/>
    </row>
    <row r="175" spans="1:14">
      <c r="A175" s="8321" t="s">
        <v>2734</v>
      </c>
      <c r="B175" s="8339"/>
      <c r="C175" s="8301"/>
      <c r="D175" s="8370" t="s">
        <v>781</v>
      </c>
      <c r="E175" s="8336" t="s">
        <v>2163</v>
      </c>
      <c r="F175" s="8332" t="s">
        <v>2164</v>
      </c>
      <c r="G175" s="9805"/>
      <c r="H175" s="9807">
        <v>22890</v>
      </c>
      <c r="I175" s="9805"/>
      <c r="J175" s="9805"/>
      <c r="K175" s="8302"/>
      <c r="L175" s="9809">
        <f>L174-H175</f>
        <v>14644992</v>
      </c>
      <c r="M175" s="8265" t="s">
        <v>2734</v>
      </c>
      <c r="N175" s="8286"/>
    </row>
    <row r="176" spans="1:14">
      <c r="A176" s="8321" t="s">
        <v>2734</v>
      </c>
      <c r="B176" s="8340"/>
      <c r="C176" s="8289"/>
      <c r="D176" s="8371" t="s">
        <v>2293</v>
      </c>
      <c r="E176" s="8337" t="s">
        <v>1819</v>
      </c>
      <c r="F176" s="8335"/>
      <c r="G176" s="9806"/>
      <c r="H176" s="9808"/>
      <c r="I176" s="9806"/>
      <c r="J176" s="9806"/>
      <c r="K176" s="8303"/>
      <c r="L176" s="9810"/>
      <c r="M176" s="8265" t="s">
        <v>2734</v>
      </c>
      <c r="N176" s="8286"/>
    </row>
    <row r="177" spans="1:14">
      <c r="A177" s="8321" t="s">
        <v>2734</v>
      </c>
      <c r="B177" s="8292"/>
      <c r="C177" s="8293"/>
      <c r="D177" s="8292"/>
      <c r="E177" s="8293"/>
      <c r="F177" s="8293"/>
      <c r="G177" s="8306"/>
      <c r="H177" s="8307"/>
      <c r="I177" s="8308"/>
      <c r="J177" s="8306"/>
      <c r="K177" s="8307">
        <v>1500</v>
      </c>
      <c r="L177" s="8309">
        <f>L175+K177</f>
        <v>14646492</v>
      </c>
      <c r="M177" s="8265" t="s">
        <v>2734</v>
      </c>
      <c r="N177" s="8286"/>
    </row>
    <row r="178" spans="1:14">
      <c r="A178" s="8321" t="s">
        <v>2734</v>
      </c>
      <c r="B178" s="8339"/>
      <c r="C178" s="8301"/>
      <c r="D178" s="8348" t="s">
        <v>815</v>
      </c>
      <c r="E178" s="8336" t="s">
        <v>2131</v>
      </c>
      <c r="F178" s="8332" t="s">
        <v>2132</v>
      </c>
      <c r="G178" s="9805"/>
      <c r="H178" s="9807">
        <v>536362</v>
      </c>
      <c r="I178" s="9805"/>
      <c r="J178" s="9805"/>
      <c r="K178" s="8302"/>
      <c r="L178" s="9809">
        <f>L177-H178</f>
        <v>14110130</v>
      </c>
      <c r="M178" s="8265" t="s">
        <v>2734</v>
      </c>
      <c r="N178" s="8286"/>
    </row>
    <row r="179" spans="1:14">
      <c r="A179" s="8321" t="s">
        <v>2734</v>
      </c>
      <c r="B179" s="8340"/>
      <c r="C179" s="8289"/>
      <c r="D179" s="8342" t="s">
        <v>2153</v>
      </c>
      <c r="E179" s="8337" t="s">
        <v>1819</v>
      </c>
      <c r="F179" s="8335"/>
      <c r="G179" s="9806"/>
      <c r="H179" s="9808"/>
      <c r="I179" s="9806"/>
      <c r="J179" s="9806"/>
      <c r="K179" s="8303"/>
      <c r="L179" s="9810"/>
      <c r="M179" s="8265" t="s">
        <v>2734</v>
      </c>
      <c r="N179" s="8286"/>
    </row>
    <row r="180" spans="1:14">
      <c r="A180" s="8321" t="s">
        <v>2734</v>
      </c>
      <c r="B180" s="8292"/>
      <c r="C180" s="8293"/>
      <c r="D180" s="8292"/>
      <c r="E180" s="8293"/>
      <c r="F180" s="8293"/>
      <c r="G180" s="8306"/>
      <c r="H180" s="8307"/>
      <c r="I180" s="8308"/>
      <c r="J180" s="8306"/>
      <c r="K180" s="8307">
        <v>2200</v>
      </c>
      <c r="L180" s="8309">
        <f>L178+K180</f>
        <v>14112330</v>
      </c>
      <c r="M180" s="8265" t="s">
        <v>2734</v>
      </c>
      <c r="N180" s="8286"/>
    </row>
    <row r="181" spans="1:14">
      <c r="A181" s="8321" t="s">
        <v>2734</v>
      </c>
      <c r="B181" s="8339"/>
      <c r="C181" s="8301"/>
      <c r="D181" s="8348" t="s">
        <v>1837</v>
      </c>
      <c r="E181" s="8336" t="s">
        <v>2131</v>
      </c>
      <c r="F181" s="8332" t="s">
        <v>2132</v>
      </c>
      <c r="G181" s="9805"/>
      <c r="H181" s="9807">
        <v>147390</v>
      </c>
      <c r="I181" s="9805"/>
      <c r="J181" s="9805"/>
      <c r="K181" s="8302"/>
      <c r="L181" s="9809">
        <f>L180-H181</f>
        <v>13964940</v>
      </c>
      <c r="M181" s="8265" t="s">
        <v>2734</v>
      </c>
      <c r="N181" s="8286"/>
    </row>
    <row r="182" spans="1:14">
      <c r="A182" s="8321" t="s">
        <v>2734</v>
      </c>
      <c r="B182" s="8340"/>
      <c r="C182" s="8289"/>
      <c r="D182" s="8342" t="s">
        <v>2130</v>
      </c>
      <c r="E182" s="8337" t="s">
        <v>1819</v>
      </c>
      <c r="F182" s="8335"/>
      <c r="G182" s="9806"/>
      <c r="H182" s="9808"/>
      <c r="I182" s="9806"/>
      <c r="J182" s="9806"/>
      <c r="K182" s="8303"/>
      <c r="L182" s="9810"/>
      <c r="M182" s="8265" t="s">
        <v>2734</v>
      </c>
      <c r="N182" s="8286"/>
    </row>
    <row r="183" spans="1:14">
      <c r="A183" s="8321" t="s">
        <v>2734</v>
      </c>
      <c r="B183" s="8292"/>
      <c r="C183" s="8293"/>
      <c r="D183" s="8292"/>
      <c r="E183" s="8293"/>
      <c r="F183" s="8293"/>
      <c r="G183" s="8306"/>
      <c r="H183" s="8307"/>
      <c r="I183" s="8308"/>
      <c r="J183" s="8306"/>
      <c r="K183" s="8307">
        <v>1500</v>
      </c>
      <c r="L183" s="8309">
        <f>L181+K183</f>
        <v>13966440</v>
      </c>
      <c r="M183" s="8265" t="s">
        <v>2734</v>
      </c>
      <c r="N183" s="8286"/>
    </row>
    <row r="184" spans="1:14">
      <c r="A184" s="8321" t="s">
        <v>2734</v>
      </c>
      <c r="B184" s="8339"/>
      <c r="C184" s="8301"/>
      <c r="D184" s="8348" t="s">
        <v>821</v>
      </c>
      <c r="E184" s="8336" t="s">
        <v>1288</v>
      </c>
      <c r="F184" s="8332" t="s">
        <v>1301</v>
      </c>
      <c r="G184" s="9805"/>
      <c r="H184" s="9807">
        <v>373347</v>
      </c>
      <c r="I184" s="9805"/>
      <c r="J184" s="9805"/>
      <c r="K184" s="8302"/>
      <c r="L184" s="9809">
        <f>L183-H184</f>
        <v>13593093</v>
      </c>
      <c r="M184" s="8265" t="s">
        <v>2734</v>
      </c>
      <c r="N184" s="8286"/>
    </row>
    <row r="185" spans="1:14">
      <c r="A185" s="8321" t="s">
        <v>2734</v>
      </c>
      <c r="B185" s="8340"/>
      <c r="C185" s="8289"/>
      <c r="D185" s="8342" t="s">
        <v>1287</v>
      </c>
      <c r="E185" s="8337" t="s">
        <v>2051</v>
      </c>
      <c r="F185" s="8335"/>
      <c r="G185" s="9806"/>
      <c r="H185" s="9808"/>
      <c r="I185" s="9806"/>
      <c r="J185" s="9806"/>
      <c r="K185" s="8303"/>
      <c r="L185" s="9810"/>
      <c r="M185" s="8265" t="s">
        <v>2734</v>
      </c>
      <c r="N185" s="8286"/>
    </row>
    <row r="186" spans="1:14">
      <c r="A186" s="8321" t="s">
        <v>2734</v>
      </c>
      <c r="B186" s="8292"/>
      <c r="C186" s="8293"/>
      <c r="D186" s="8292"/>
      <c r="E186" s="8293"/>
      <c r="F186" s="8293"/>
      <c r="G186" s="8306"/>
      <c r="H186" s="8307"/>
      <c r="I186" s="8308"/>
      <c r="J186" s="8306"/>
      <c r="K186" s="8307">
        <v>2200</v>
      </c>
      <c r="L186" s="8309">
        <f>L184+K186</f>
        <v>13595293</v>
      </c>
      <c r="M186" s="8265" t="s">
        <v>2734</v>
      </c>
      <c r="N186" s="8286"/>
    </row>
    <row r="187" spans="1:14">
      <c r="A187" s="8321" t="s">
        <v>2734</v>
      </c>
      <c r="B187" s="8339"/>
      <c r="C187" s="8301"/>
      <c r="D187" s="8367" t="s">
        <v>815</v>
      </c>
      <c r="E187" s="8336" t="s">
        <v>157</v>
      </c>
      <c r="F187" s="8332" t="s">
        <v>156</v>
      </c>
      <c r="G187" s="9805"/>
      <c r="H187" s="9807">
        <v>867556</v>
      </c>
      <c r="I187" s="9805"/>
      <c r="J187" s="9805"/>
      <c r="K187" s="8302"/>
      <c r="L187" s="9809">
        <f>L186-H187</f>
        <v>12727737</v>
      </c>
      <c r="M187" s="8265" t="s">
        <v>2734</v>
      </c>
      <c r="N187" s="8286"/>
    </row>
    <row r="188" spans="1:14">
      <c r="A188" s="8321" t="s">
        <v>2734</v>
      </c>
      <c r="B188" s="8340"/>
      <c r="C188" s="8289"/>
      <c r="D188" s="8367" t="s">
        <v>1022</v>
      </c>
      <c r="E188" s="8337" t="s">
        <v>1383</v>
      </c>
      <c r="F188" s="8335"/>
      <c r="G188" s="9806"/>
      <c r="H188" s="9808"/>
      <c r="I188" s="9806"/>
      <c r="J188" s="9806"/>
      <c r="K188" s="8303"/>
      <c r="L188" s="9810"/>
      <c r="M188" s="8265" t="s">
        <v>2734</v>
      </c>
      <c r="N188" s="8286"/>
    </row>
    <row r="189" spans="1:14">
      <c r="A189" s="8321" t="s">
        <v>2734</v>
      </c>
      <c r="B189" s="8292"/>
      <c r="C189" s="8293"/>
      <c r="D189" s="8292"/>
      <c r="E189" s="8293"/>
      <c r="F189" s="8293"/>
      <c r="G189" s="8306"/>
      <c r="H189" s="8307"/>
      <c r="I189" s="8308"/>
      <c r="J189" s="8306"/>
      <c r="K189" s="8307">
        <v>2200</v>
      </c>
      <c r="L189" s="8309">
        <f>L187+K189</f>
        <v>12729937</v>
      </c>
      <c r="M189" s="8265" t="s">
        <v>2734</v>
      </c>
      <c r="N189" s="8286"/>
    </row>
    <row r="190" spans="1:14">
      <c r="A190" s="8321" t="s">
        <v>2734</v>
      </c>
      <c r="B190" s="8339"/>
      <c r="C190" s="8301"/>
      <c r="D190" s="8372" t="s">
        <v>778</v>
      </c>
      <c r="E190" s="8336" t="s">
        <v>157</v>
      </c>
      <c r="F190" s="8332" t="s">
        <v>156</v>
      </c>
      <c r="G190" s="9805"/>
      <c r="H190" s="9807">
        <v>207140</v>
      </c>
      <c r="I190" s="9805"/>
      <c r="J190" s="9805"/>
      <c r="K190" s="8302"/>
      <c r="L190" s="9809">
        <f>L189-H190</f>
        <v>12522797</v>
      </c>
      <c r="M190" s="8265" t="s">
        <v>2734</v>
      </c>
      <c r="N190" s="8286"/>
    </row>
    <row r="191" spans="1:14">
      <c r="A191" s="8321" t="s">
        <v>2734</v>
      </c>
      <c r="B191" s="8340"/>
      <c r="C191" s="8289"/>
      <c r="D191" s="8373" t="s">
        <v>1340</v>
      </c>
      <c r="E191" s="8337" t="s">
        <v>1383</v>
      </c>
      <c r="F191" s="8335"/>
      <c r="G191" s="9806"/>
      <c r="H191" s="9808"/>
      <c r="I191" s="9806"/>
      <c r="J191" s="9806"/>
      <c r="K191" s="8303"/>
      <c r="L191" s="9810"/>
      <c r="M191" s="8265" t="s">
        <v>2734</v>
      </c>
      <c r="N191" s="8286"/>
    </row>
    <row r="192" spans="1:14">
      <c r="A192" s="8321" t="s">
        <v>2734</v>
      </c>
      <c r="B192" s="8292"/>
      <c r="C192" s="8293"/>
      <c r="D192" s="8292"/>
      <c r="E192" s="8293"/>
      <c r="F192" s="8293"/>
      <c r="G192" s="8306"/>
      <c r="H192" s="8307"/>
      <c r="I192" s="8308"/>
      <c r="J192" s="8306"/>
      <c r="K192" s="8307">
        <v>1500</v>
      </c>
      <c r="L192" s="8309">
        <f>L190+K192</f>
        <v>12524297</v>
      </c>
      <c r="M192" s="8265" t="s">
        <v>2734</v>
      </c>
      <c r="N192" s="8286"/>
    </row>
    <row r="193" spans="1:14">
      <c r="A193" s="8321" t="s">
        <v>2734</v>
      </c>
      <c r="B193" s="8339"/>
      <c r="C193" s="8301"/>
      <c r="D193" s="8367" t="s">
        <v>815</v>
      </c>
      <c r="E193" s="8331" t="s">
        <v>267</v>
      </c>
      <c r="F193" s="8332" t="s">
        <v>271</v>
      </c>
      <c r="G193" s="9805"/>
      <c r="H193" s="9807">
        <v>249708</v>
      </c>
      <c r="I193" s="9805"/>
      <c r="J193" s="9805"/>
      <c r="K193" s="8302"/>
      <c r="L193" s="9809">
        <f>L192-H193</f>
        <v>12274589</v>
      </c>
      <c r="M193" s="8265" t="s">
        <v>2734</v>
      </c>
      <c r="N193" s="8286"/>
    </row>
    <row r="194" spans="1:14">
      <c r="A194" s="8321" t="s">
        <v>2734</v>
      </c>
      <c r="B194" s="8340"/>
      <c r="C194" s="8289"/>
      <c r="D194" s="8367" t="s">
        <v>1023</v>
      </c>
      <c r="E194" s="8334" t="s">
        <v>304</v>
      </c>
      <c r="F194" s="8335"/>
      <c r="G194" s="9806"/>
      <c r="H194" s="9808"/>
      <c r="I194" s="9806"/>
      <c r="J194" s="9806"/>
      <c r="K194" s="8303"/>
      <c r="L194" s="9810"/>
      <c r="M194" s="8265" t="s">
        <v>2734</v>
      </c>
      <c r="N194" s="8286"/>
    </row>
    <row r="195" spans="1:14">
      <c r="A195" s="8321" t="s">
        <v>2734</v>
      </c>
      <c r="B195" s="8292"/>
      <c r="C195" s="8293"/>
      <c r="D195" s="8292"/>
      <c r="E195" s="8293"/>
      <c r="F195" s="8293"/>
      <c r="G195" s="8306"/>
      <c r="H195" s="8307"/>
      <c r="I195" s="8308"/>
      <c r="J195" s="8306"/>
      <c r="K195" s="8307">
        <v>2200</v>
      </c>
      <c r="L195" s="8309">
        <f>L193+K195</f>
        <v>12276789</v>
      </c>
      <c r="M195" s="8265" t="s">
        <v>2734</v>
      </c>
      <c r="N195" s="8286"/>
    </row>
    <row r="196" spans="1:14">
      <c r="A196" s="8321" t="s">
        <v>2734</v>
      </c>
      <c r="B196" s="8339"/>
      <c r="C196" s="8301"/>
      <c r="D196" s="8372" t="s">
        <v>781</v>
      </c>
      <c r="E196" s="8331" t="s">
        <v>267</v>
      </c>
      <c r="F196" s="8332" t="s">
        <v>271</v>
      </c>
      <c r="G196" s="9805"/>
      <c r="H196" s="9807">
        <v>20940</v>
      </c>
      <c r="I196" s="9805"/>
      <c r="J196" s="9805"/>
      <c r="K196" s="8302"/>
      <c r="L196" s="9809">
        <f>L195-H196</f>
        <v>12255849</v>
      </c>
      <c r="M196" s="8265" t="s">
        <v>2734</v>
      </c>
      <c r="N196" s="8286"/>
    </row>
    <row r="197" spans="1:14">
      <c r="A197" s="8321" t="s">
        <v>2734</v>
      </c>
      <c r="B197" s="8340"/>
      <c r="C197" s="8289"/>
      <c r="D197" s="8373" t="s">
        <v>791</v>
      </c>
      <c r="E197" s="8334" t="s">
        <v>304</v>
      </c>
      <c r="F197" s="8335"/>
      <c r="G197" s="9806"/>
      <c r="H197" s="9808"/>
      <c r="I197" s="9806"/>
      <c r="J197" s="9806"/>
      <c r="K197" s="8303"/>
      <c r="L197" s="9810"/>
      <c r="M197" s="8265" t="s">
        <v>2734</v>
      </c>
      <c r="N197" s="8286"/>
    </row>
    <row r="198" spans="1:14">
      <c r="A198" s="8321" t="s">
        <v>2734</v>
      </c>
      <c r="B198" s="8292"/>
      <c r="C198" s="8293"/>
      <c r="D198" s="8292"/>
      <c r="E198" s="8293"/>
      <c r="F198" s="8293"/>
      <c r="G198" s="8306"/>
      <c r="H198" s="8307"/>
      <c r="I198" s="8308"/>
      <c r="J198" s="8306"/>
      <c r="K198" s="8307">
        <v>1500</v>
      </c>
      <c r="L198" s="8309">
        <f>L196+K198</f>
        <v>12257349</v>
      </c>
      <c r="M198" s="8265" t="s">
        <v>2734</v>
      </c>
      <c r="N198" s="8286"/>
    </row>
    <row r="199" spans="1:14">
      <c r="A199" s="8321" t="s">
        <v>2734</v>
      </c>
      <c r="B199" s="8339"/>
      <c r="C199" s="8301"/>
      <c r="D199" s="8330" t="s">
        <v>815</v>
      </c>
      <c r="E199" s="8336" t="s">
        <v>1586</v>
      </c>
      <c r="F199" s="8332" t="s">
        <v>1637</v>
      </c>
      <c r="G199" s="9805"/>
      <c r="H199" s="9807">
        <v>88864</v>
      </c>
      <c r="I199" s="9805"/>
      <c r="J199" s="9805"/>
      <c r="K199" s="8302"/>
      <c r="L199" s="9809">
        <f>L198-H199</f>
        <v>12168485</v>
      </c>
      <c r="M199" s="8265" t="s">
        <v>2734</v>
      </c>
      <c r="N199" s="8286"/>
    </row>
    <row r="200" spans="1:14">
      <c r="A200" s="8321" t="s">
        <v>2734</v>
      </c>
      <c r="B200" s="8340"/>
      <c r="C200" s="8289"/>
      <c r="D200" s="8333" t="s">
        <v>1585</v>
      </c>
      <c r="E200" s="8337" t="s">
        <v>729</v>
      </c>
      <c r="F200" s="8335"/>
      <c r="G200" s="9806"/>
      <c r="H200" s="9808"/>
      <c r="I200" s="9806"/>
      <c r="J200" s="9806"/>
      <c r="K200" s="8303"/>
      <c r="L200" s="9810"/>
      <c r="M200" s="8265" t="s">
        <v>2734</v>
      </c>
      <c r="N200" s="8286"/>
    </row>
    <row r="201" spans="1:14">
      <c r="A201" s="8321" t="s">
        <v>2734</v>
      </c>
      <c r="B201" s="8292"/>
      <c r="C201" s="8293"/>
      <c r="D201" s="8292"/>
      <c r="E201" s="8293"/>
      <c r="F201" s="8293"/>
      <c r="G201" s="8306"/>
      <c r="H201" s="8307"/>
      <c r="I201" s="8308"/>
      <c r="J201" s="8306"/>
      <c r="K201" s="8307">
        <v>2200</v>
      </c>
      <c r="L201" s="8309">
        <f>L199+K201</f>
        <v>12170685</v>
      </c>
      <c r="M201" s="8265" t="s">
        <v>2734</v>
      </c>
      <c r="N201" s="8286"/>
    </row>
    <row r="202" spans="1:14">
      <c r="A202" s="8321" t="s">
        <v>2734</v>
      </c>
      <c r="B202" s="8339"/>
      <c r="C202" s="8301"/>
      <c r="D202" s="8348" t="s">
        <v>796</v>
      </c>
      <c r="E202" s="8336" t="s">
        <v>1586</v>
      </c>
      <c r="F202" s="8332" t="s">
        <v>1637</v>
      </c>
      <c r="G202" s="9805"/>
      <c r="H202" s="9807">
        <v>42300</v>
      </c>
      <c r="I202" s="9805"/>
      <c r="J202" s="9805"/>
      <c r="K202" s="8302"/>
      <c r="L202" s="9809">
        <f>L201-H202</f>
        <v>12128385</v>
      </c>
      <c r="M202" s="8265" t="s">
        <v>2734</v>
      </c>
      <c r="N202" s="8286"/>
    </row>
    <row r="203" spans="1:14">
      <c r="A203" s="8321" t="s">
        <v>2734</v>
      </c>
      <c r="B203" s="8340"/>
      <c r="C203" s="8289"/>
      <c r="D203" s="8342" t="s">
        <v>1587</v>
      </c>
      <c r="E203" s="8337" t="s">
        <v>729</v>
      </c>
      <c r="F203" s="8335"/>
      <c r="G203" s="9806"/>
      <c r="H203" s="9808"/>
      <c r="I203" s="9806"/>
      <c r="J203" s="9806"/>
      <c r="K203" s="8303"/>
      <c r="L203" s="9810"/>
      <c r="M203" s="8265" t="s">
        <v>2734</v>
      </c>
      <c r="N203" s="8286"/>
    </row>
    <row r="204" spans="1:14">
      <c r="A204" s="8321" t="s">
        <v>2734</v>
      </c>
      <c r="B204" s="8292"/>
      <c r="C204" s="8293"/>
      <c r="D204" s="8292"/>
      <c r="E204" s="8293"/>
      <c r="F204" s="8293"/>
      <c r="G204" s="8306"/>
      <c r="H204" s="8307"/>
      <c r="I204" s="8308"/>
      <c r="J204" s="8306"/>
      <c r="K204" s="8307">
        <v>750</v>
      </c>
      <c r="L204" s="8309">
        <f>L202+K204</f>
        <v>12129135</v>
      </c>
      <c r="M204" s="8265" t="s">
        <v>2734</v>
      </c>
      <c r="N204" s="8286"/>
    </row>
    <row r="205" spans="1:14">
      <c r="A205" s="8321" t="s">
        <v>2734</v>
      </c>
      <c r="B205" s="8339"/>
      <c r="C205" s="8301"/>
      <c r="D205" s="8341" t="s">
        <v>851</v>
      </c>
      <c r="E205" s="8336" t="s">
        <v>853</v>
      </c>
      <c r="F205" s="8332" t="s">
        <v>497</v>
      </c>
      <c r="G205" s="9805"/>
      <c r="H205" s="9807">
        <v>415183</v>
      </c>
      <c r="I205" s="9805"/>
      <c r="J205" s="9805"/>
      <c r="K205" s="8302"/>
      <c r="L205" s="9809">
        <f>L204-H205</f>
        <v>11713952</v>
      </c>
      <c r="M205" s="8265" t="s">
        <v>2734</v>
      </c>
      <c r="N205" s="8286"/>
    </row>
    <row r="206" spans="1:14">
      <c r="A206" s="8321" t="s">
        <v>2734</v>
      </c>
      <c r="B206" s="8340"/>
      <c r="C206" s="8289"/>
      <c r="D206" s="8342" t="s">
        <v>852</v>
      </c>
      <c r="E206" s="8337" t="s">
        <v>919</v>
      </c>
      <c r="F206" s="8335"/>
      <c r="G206" s="9806"/>
      <c r="H206" s="9808"/>
      <c r="I206" s="9806"/>
      <c r="J206" s="9806"/>
      <c r="K206" s="8303"/>
      <c r="L206" s="9810"/>
      <c r="M206" s="8265" t="s">
        <v>2734</v>
      </c>
      <c r="N206" s="8286"/>
    </row>
    <row r="207" spans="1:14">
      <c r="A207" s="8321" t="s">
        <v>2734</v>
      </c>
      <c r="B207" s="8292"/>
      <c r="C207" s="8293"/>
      <c r="D207" s="8292"/>
      <c r="E207" s="8293"/>
      <c r="F207" s="8293"/>
      <c r="G207" s="8306"/>
      <c r="H207" s="8307"/>
      <c r="I207" s="8308"/>
      <c r="J207" s="8306"/>
      <c r="K207" s="8307">
        <v>2200</v>
      </c>
      <c r="L207" s="8309">
        <f>L205+K207</f>
        <v>11716152</v>
      </c>
      <c r="M207" s="8265" t="s">
        <v>2734</v>
      </c>
      <c r="N207" s="8286"/>
    </row>
    <row r="208" spans="1:14">
      <c r="A208" s="8321" t="s">
        <v>2734</v>
      </c>
      <c r="B208" s="8339"/>
      <c r="C208" s="8301"/>
      <c r="D208" s="8374" t="s">
        <v>815</v>
      </c>
      <c r="E208" s="8336" t="s">
        <v>399</v>
      </c>
      <c r="F208" s="8332" t="s">
        <v>401</v>
      </c>
      <c r="G208" s="9805"/>
      <c r="H208" s="9807">
        <v>255899</v>
      </c>
      <c r="I208" s="9805"/>
      <c r="J208" s="9805"/>
      <c r="K208" s="8302"/>
      <c r="L208" s="9809">
        <f>L207-H208</f>
        <v>11460253</v>
      </c>
      <c r="M208" s="8265" t="s">
        <v>2734</v>
      </c>
      <c r="N208" s="8286"/>
    </row>
    <row r="209" spans="1:14">
      <c r="A209" s="8321" t="s">
        <v>2734</v>
      </c>
      <c r="B209" s="8340"/>
      <c r="C209" s="8289"/>
      <c r="D209" s="8333" t="s">
        <v>1051</v>
      </c>
      <c r="E209" s="8337" t="s">
        <v>2392</v>
      </c>
      <c r="F209" s="8335"/>
      <c r="G209" s="9806"/>
      <c r="H209" s="9808"/>
      <c r="I209" s="9806"/>
      <c r="J209" s="9806"/>
      <c r="K209" s="8303"/>
      <c r="L209" s="9810"/>
      <c r="M209" s="8265" t="s">
        <v>2734</v>
      </c>
      <c r="N209" s="8286"/>
    </row>
    <row r="210" spans="1:14">
      <c r="A210" s="8321" t="s">
        <v>2734</v>
      </c>
      <c r="B210" s="8292"/>
      <c r="C210" s="8293"/>
      <c r="D210" s="8292"/>
      <c r="E210" s="8293"/>
      <c r="F210" s="8293"/>
      <c r="G210" s="8306"/>
      <c r="H210" s="8307"/>
      <c r="I210" s="8308"/>
      <c r="J210" s="8306"/>
      <c r="K210" s="8307">
        <v>2200</v>
      </c>
      <c r="L210" s="8309">
        <f>L208+K210</f>
        <v>11462453</v>
      </c>
      <c r="M210" s="8265" t="s">
        <v>2734</v>
      </c>
      <c r="N210" s="8286"/>
    </row>
    <row r="211" spans="1:14">
      <c r="A211" s="8321" t="s">
        <v>2734</v>
      </c>
      <c r="B211" s="8339"/>
      <c r="C211" s="8301"/>
      <c r="D211" s="8374" t="s">
        <v>815</v>
      </c>
      <c r="E211" s="8336" t="s">
        <v>399</v>
      </c>
      <c r="F211" s="8332" t="s">
        <v>401</v>
      </c>
      <c r="G211" s="9805"/>
      <c r="H211" s="9807">
        <v>472976</v>
      </c>
      <c r="I211" s="9805"/>
      <c r="J211" s="9805"/>
      <c r="K211" s="8302"/>
      <c r="L211" s="9809">
        <f>L210-H211</f>
        <v>10989477</v>
      </c>
      <c r="M211" s="8265" t="s">
        <v>2734</v>
      </c>
      <c r="N211" s="8286"/>
    </row>
    <row r="212" spans="1:14">
      <c r="A212" s="8321" t="s">
        <v>2734</v>
      </c>
      <c r="B212" s="8340"/>
      <c r="C212" s="8289"/>
      <c r="D212" s="8333" t="s">
        <v>1163</v>
      </c>
      <c r="E212" s="8337" t="s">
        <v>2392</v>
      </c>
      <c r="F212" s="8335"/>
      <c r="G212" s="9806"/>
      <c r="H212" s="9808"/>
      <c r="I212" s="9806"/>
      <c r="J212" s="9806"/>
      <c r="K212" s="8303"/>
      <c r="L212" s="9810"/>
      <c r="M212" s="8265" t="s">
        <v>2734</v>
      </c>
      <c r="N212" s="8286"/>
    </row>
    <row r="213" spans="1:14">
      <c r="A213" s="8321" t="s">
        <v>2734</v>
      </c>
      <c r="B213" s="8292"/>
      <c r="C213" s="8293"/>
      <c r="D213" s="8292"/>
      <c r="E213" s="8293"/>
      <c r="F213" s="8293"/>
      <c r="G213" s="8306"/>
      <c r="H213" s="8307"/>
      <c r="I213" s="8308"/>
      <c r="J213" s="8306"/>
      <c r="K213" s="8307">
        <v>2200</v>
      </c>
      <c r="L213" s="8309">
        <f>L211+K213</f>
        <v>10991677</v>
      </c>
      <c r="M213" s="8265" t="s">
        <v>2734</v>
      </c>
      <c r="N213" s="8286"/>
    </row>
    <row r="214" spans="1:14">
      <c r="A214" s="8321" t="s">
        <v>2734</v>
      </c>
      <c r="B214" s="8339"/>
      <c r="C214" s="8301"/>
      <c r="D214" s="8330" t="s">
        <v>778</v>
      </c>
      <c r="E214" s="8331" t="s">
        <v>399</v>
      </c>
      <c r="F214" s="8332" t="s">
        <v>401</v>
      </c>
      <c r="G214" s="9805"/>
      <c r="H214" s="9807">
        <v>32940</v>
      </c>
      <c r="I214" s="9805"/>
      <c r="J214" s="9805"/>
      <c r="K214" s="8302"/>
      <c r="L214" s="9809">
        <f>L213-H214</f>
        <v>10958737</v>
      </c>
      <c r="M214" s="8265" t="s">
        <v>2734</v>
      </c>
      <c r="N214" s="8286"/>
    </row>
    <row r="215" spans="1:14">
      <c r="A215" s="8321" t="s">
        <v>2734</v>
      </c>
      <c r="B215" s="8340"/>
      <c r="C215" s="8289"/>
      <c r="D215" s="8333" t="s">
        <v>862</v>
      </c>
      <c r="E215" s="8334" t="s">
        <v>1184</v>
      </c>
      <c r="F215" s="8335"/>
      <c r="G215" s="9806"/>
      <c r="H215" s="9808"/>
      <c r="I215" s="9806"/>
      <c r="J215" s="9806"/>
      <c r="K215" s="8303"/>
      <c r="L215" s="9810"/>
      <c r="M215" s="8265" t="s">
        <v>2734</v>
      </c>
      <c r="N215" s="8286"/>
    </row>
    <row r="216" spans="1:14">
      <c r="A216" s="8321" t="s">
        <v>2734</v>
      </c>
      <c r="B216" s="8292"/>
      <c r="C216" s="8293"/>
      <c r="D216" s="8292"/>
      <c r="E216" s="8293"/>
      <c r="F216" s="8293"/>
      <c r="G216" s="8306"/>
      <c r="H216" s="8307"/>
      <c r="I216" s="8308"/>
      <c r="J216" s="8306"/>
      <c r="K216" s="8307">
        <v>1500</v>
      </c>
      <c r="L216" s="8309">
        <f>L214+K216</f>
        <v>10960237</v>
      </c>
      <c r="M216" s="8265" t="s">
        <v>2734</v>
      </c>
      <c r="N216" s="8286"/>
    </row>
    <row r="217" spans="1:14">
      <c r="A217" s="8321" t="s">
        <v>2734</v>
      </c>
      <c r="B217" s="8339"/>
      <c r="C217" s="8301"/>
      <c r="D217" s="8341" t="s">
        <v>781</v>
      </c>
      <c r="E217" s="8336" t="s">
        <v>614</v>
      </c>
      <c r="F217" s="8332" t="s">
        <v>414</v>
      </c>
      <c r="G217" s="9805"/>
      <c r="H217" s="9807">
        <v>193140</v>
      </c>
      <c r="I217" s="9805"/>
      <c r="J217" s="9805"/>
      <c r="K217" s="8302"/>
      <c r="L217" s="9809">
        <f>L216-H217</f>
        <v>10767097</v>
      </c>
      <c r="M217" s="8265" t="s">
        <v>2734</v>
      </c>
      <c r="N217" s="8286"/>
    </row>
    <row r="218" spans="1:14">
      <c r="A218" s="8321" t="s">
        <v>2734</v>
      </c>
      <c r="B218" s="8340"/>
      <c r="C218" s="8289"/>
      <c r="D218" s="8342" t="s">
        <v>1031</v>
      </c>
      <c r="E218" s="8337" t="s">
        <v>698</v>
      </c>
      <c r="F218" s="8335"/>
      <c r="G218" s="9806"/>
      <c r="H218" s="9808"/>
      <c r="I218" s="9806"/>
      <c r="J218" s="9806"/>
      <c r="K218" s="8303"/>
      <c r="L218" s="9810"/>
      <c r="M218" s="8265" t="s">
        <v>2734</v>
      </c>
      <c r="N218" s="8286"/>
    </row>
    <row r="219" spans="1:14">
      <c r="A219" s="8321" t="s">
        <v>2734</v>
      </c>
      <c r="B219" s="8292"/>
      <c r="C219" s="8293"/>
      <c r="D219" s="8292"/>
      <c r="E219" s="8293"/>
      <c r="F219" s="8293"/>
      <c r="G219" s="8306"/>
      <c r="H219" s="8307"/>
      <c r="I219" s="8308"/>
      <c r="J219" s="8306"/>
      <c r="K219" s="8307">
        <v>1500</v>
      </c>
      <c r="L219" s="8309">
        <f>L217+K219</f>
        <v>10768597</v>
      </c>
      <c r="M219" s="8265" t="s">
        <v>2734</v>
      </c>
      <c r="N219" s="8286"/>
    </row>
    <row r="220" spans="1:14">
      <c r="A220" s="8321" t="s">
        <v>2734</v>
      </c>
      <c r="B220" s="8339"/>
      <c r="C220" s="8301"/>
      <c r="D220" s="8348" t="s">
        <v>781</v>
      </c>
      <c r="E220" s="8336" t="s">
        <v>1246</v>
      </c>
      <c r="F220" s="8375" t="s">
        <v>1248</v>
      </c>
      <c r="G220" s="9805"/>
      <c r="H220" s="9807">
        <v>206140</v>
      </c>
      <c r="I220" s="9805"/>
      <c r="J220" s="9805"/>
      <c r="K220" s="8302"/>
      <c r="L220" s="9809">
        <f>L219-H220</f>
        <v>10562457</v>
      </c>
      <c r="M220" s="8265" t="s">
        <v>2734</v>
      </c>
      <c r="N220" s="8286"/>
    </row>
    <row r="221" spans="1:14">
      <c r="A221" s="8321" t="s">
        <v>2734</v>
      </c>
      <c r="B221" s="8340"/>
      <c r="C221" s="8289"/>
      <c r="D221" s="8342" t="s">
        <v>1487</v>
      </c>
      <c r="E221" s="8337" t="s">
        <v>1247</v>
      </c>
      <c r="F221" s="8366"/>
      <c r="G221" s="9806"/>
      <c r="H221" s="9808"/>
      <c r="I221" s="9806"/>
      <c r="J221" s="9806"/>
      <c r="K221" s="8303"/>
      <c r="L221" s="9810"/>
      <c r="M221" s="8265" t="s">
        <v>2734</v>
      </c>
      <c r="N221" s="8286"/>
    </row>
    <row r="222" spans="1:14">
      <c r="A222" s="8321" t="s">
        <v>2734</v>
      </c>
      <c r="B222" s="8292"/>
      <c r="C222" s="8293"/>
      <c r="D222" s="8292"/>
      <c r="E222" s="8293"/>
      <c r="F222" s="8293"/>
      <c r="G222" s="8306"/>
      <c r="H222" s="8307"/>
      <c r="I222" s="8308"/>
      <c r="J222" s="8306"/>
      <c r="K222" s="8307">
        <v>1500</v>
      </c>
      <c r="L222" s="8309">
        <f>L220+K222</f>
        <v>10563957</v>
      </c>
      <c r="M222" s="8265" t="s">
        <v>2734</v>
      </c>
      <c r="N222" s="8286"/>
    </row>
    <row r="223" spans="1:14">
      <c r="A223" s="8321" t="s">
        <v>2734</v>
      </c>
      <c r="B223" s="8339"/>
      <c r="C223" s="8301"/>
      <c r="D223" s="8348" t="s">
        <v>815</v>
      </c>
      <c r="E223" s="8336" t="s">
        <v>1145</v>
      </c>
      <c r="F223" s="8332" t="s">
        <v>1230</v>
      </c>
      <c r="G223" s="9805"/>
      <c r="H223" s="9807">
        <v>807340</v>
      </c>
      <c r="I223" s="9805"/>
      <c r="J223" s="9805"/>
      <c r="K223" s="8302"/>
      <c r="L223" s="9809">
        <f>L222-H223</f>
        <v>9756617</v>
      </c>
      <c r="M223" s="8265" t="s">
        <v>2734</v>
      </c>
      <c r="N223" s="8286"/>
    </row>
    <row r="224" spans="1:14">
      <c r="A224" s="8321" t="s">
        <v>2734</v>
      </c>
      <c r="B224" s="8340"/>
      <c r="C224" s="8289"/>
      <c r="D224" s="8342" t="s">
        <v>1146</v>
      </c>
      <c r="E224" s="8337" t="s">
        <v>729</v>
      </c>
      <c r="F224" s="8335"/>
      <c r="G224" s="9806"/>
      <c r="H224" s="9808"/>
      <c r="I224" s="9806"/>
      <c r="J224" s="9806"/>
      <c r="K224" s="8303"/>
      <c r="L224" s="9810"/>
      <c r="M224" s="8265" t="s">
        <v>2734</v>
      </c>
      <c r="N224" s="8286"/>
    </row>
    <row r="225" spans="1:14">
      <c r="A225" s="8321" t="s">
        <v>2734</v>
      </c>
      <c r="B225" s="8292"/>
      <c r="C225" s="8293"/>
      <c r="D225" s="8292"/>
      <c r="E225" s="8293"/>
      <c r="F225" s="8293"/>
      <c r="G225" s="8306"/>
      <c r="H225" s="8307"/>
      <c r="I225" s="8308"/>
      <c r="J225" s="8306"/>
      <c r="K225" s="8307">
        <v>2200</v>
      </c>
      <c r="L225" s="8309">
        <f>L223+K225</f>
        <v>9758817</v>
      </c>
      <c r="M225" s="8265" t="s">
        <v>2734</v>
      </c>
      <c r="N225" s="8286"/>
    </row>
    <row r="226" spans="1:14">
      <c r="A226" s="8321" t="s">
        <v>2734</v>
      </c>
      <c r="B226" s="8339"/>
      <c r="C226" s="8301"/>
      <c r="D226" s="8348" t="s">
        <v>815</v>
      </c>
      <c r="E226" s="8336" t="s">
        <v>138</v>
      </c>
      <c r="F226" s="8375" t="s">
        <v>140</v>
      </c>
      <c r="G226" s="9805"/>
      <c r="H226" s="9807">
        <v>339864</v>
      </c>
      <c r="I226" s="9805"/>
      <c r="J226" s="9805"/>
      <c r="K226" s="8302"/>
      <c r="L226" s="9809">
        <f>L225-H226</f>
        <v>9418953</v>
      </c>
      <c r="M226" s="8265" t="s">
        <v>2734</v>
      </c>
      <c r="N226" s="8286"/>
    </row>
    <row r="227" spans="1:14">
      <c r="A227" s="8321" t="s">
        <v>2734</v>
      </c>
      <c r="B227" s="8340"/>
      <c r="C227" s="8289"/>
      <c r="D227" s="8342" t="s">
        <v>910</v>
      </c>
      <c r="E227" s="8337" t="s">
        <v>598</v>
      </c>
      <c r="F227" s="8366"/>
      <c r="G227" s="9806"/>
      <c r="H227" s="9808"/>
      <c r="I227" s="9806"/>
      <c r="J227" s="9806"/>
      <c r="K227" s="8303"/>
      <c r="L227" s="9810"/>
      <c r="M227" s="8265" t="s">
        <v>2734</v>
      </c>
      <c r="N227" s="8286"/>
    </row>
    <row r="228" spans="1:14">
      <c r="A228" s="8321" t="s">
        <v>2734</v>
      </c>
      <c r="B228" s="8292"/>
      <c r="C228" s="8293"/>
      <c r="D228" s="8292"/>
      <c r="E228" s="8293"/>
      <c r="F228" s="8293"/>
      <c r="G228" s="8306"/>
      <c r="H228" s="8307"/>
      <c r="I228" s="8308"/>
      <c r="J228" s="8306"/>
      <c r="K228" s="8307">
        <v>2200</v>
      </c>
      <c r="L228" s="8309">
        <f>L226+K228</f>
        <v>9421153</v>
      </c>
      <c r="M228" s="8265" t="s">
        <v>2734</v>
      </c>
      <c r="N228" s="8286"/>
    </row>
    <row r="229" spans="1:14">
      <c r="A229" s="8321" t="s">
        <v>2734</v>
      </c>
      <c r="B229" s="8339"/>
      <c r="C229" s="8301"/>
      <c r="D229" s="8341" t="s">
        <v>821</v>
      </c>
      <c r="E229" s="8336" t="s">
        <v>1427</v>
      </c>
      <c r="F229" s="8332" t="s">
        <v>1544</v>
      </c>
      <c r="G229" s="9805"/>
      <c r="H229" s="9807">
        <v>85666</v>
      </c>
      <c r="I229" s="9805"/>
      <c r="J229" s="9805"/>
      <c r="K229" s="8302"/>
      <c r="L229" s="9809">
        <f>L228-H229</f>
        <v>9335487</v>
      </c>
      <c r="M229" s="8265" t="s">
        <v>2734</v>
      </c>
      <c r="N229" s="8286"/>
    </row>
    <row r="230" spans="1:14">
      <c r="A230" s="8321" t="s">
        <v>2734</v>
      </c>
      <c r="B230" s="8340"/>
      <c r="C230" s="8289"/>
      <c r="D230" s="8342" t="s">
        <v>1426</v>
      </c>
      <c r="E230" s="8337" t="s">
        <v>729</v>
      </c>
      <c r="F230" s="8335"/>
      <c r="G230" s="9806"/>
      <c r="H230" s="9808"/>
      <c r="I230" s="9806"/>
      <c r="J230" s="9806"/>
      <c r="K230" s="8303"/>
      <c r="L230" s="9810"/>
      <c r="M230" s="8265" t="s">
        <v>2734</v>
      </c>
      <c r="N230" s="8286"/>
    </row>
    <row r="231" spans="1:14">
      <c r="A231" s="8321" t="s">
        <v>2734</v>
      </c>
      <c r="B231" s="8292"/>
      <c r="C231" s="8293"/>
      <c r="D231" s="8292"/>
      <c r="E231" s="8293"/>
      <c r="F231" s="8293"/>
      <c r="G231" s="8306"/>
      <c r="H231" s="8307"/>
      <c r="I231" s="8308"/>
      <c r="J231" s="8306"/>
      <c r="K231" s="8307">
        <v>2200</v>
      </c>
      <c r="L231" s="8309">
        <f>L229+K231</f>
        <v>9337687</v>
      </c>
      <c r="M231" s="8265" t="s">
        <v>2734</v>
      </c>
      <c r="N231" s="8286"/>
    </row>
    <row r="232" spans="1:14">
      <c r="A232" s="8321" t="s">
        <v>2734</v>
      </c>
      <c r="B232" s="8339"/>
      <c r="C232" s="8301"/>
      <c r="D232" s="8374" t="s">
        <v>796</v>
      </c>
      <c r="E232" s="8336" t="s">
        <v>1427</v>
      </c>
      <c r="F232" s="8365" t="s">
        <v>1544</v>
      </c>
      <c r="G232" s="9805"/>
      <c r="H232" s="9807">
        <v>159100</v>
      </c>
      <c r="I232" s="9805"/>
      <c r="J232" s="9805"/>
      <c r="K232" s="8302"/>
      <c r="L232" s="9809">
        <f>L231-H232</f>
        <v>9178587</v>
      </c>
      <c r="M232" s="8265" t="s">
        <v>2734</v>
      </c>
      <c r="N232" s="8286"/>
    </row>
    <row r="233" spans="1:14">
      <c r="A233" s="8321" t="s">
        <v>2734</v>
      </c>
      <c r="B233" s="8340"/>
      <c r="C233" s="8289"/>
      <c r="D233" s="8333" t="s">
        <v>1522</v>
      </c>
      <c r="E233" s="8337" t="s">
        <v>729</v>
      </c>
      <c r="F233" s="8366"/>
      <c r="G233" s="9806"/>
      <c r="H233" s="9808"/>
      <c r="I233" s="9806"/>
      <c r="J233" s="9806"/>
      <c r="K233" s="8303"/>
      <c r="L233" s="9810"/>
      <c r="M233" s="8265" t="s">
        <v>2734</v>
      </c>
      <c r="N233" s="8286"/>
    </row>
    <row r="234" spans="1:14">
      <c r="A234" s="8321" t="s">
        <v>2734</v>
      </c>
      <c r="B234" s="8292"/>
      <c r="C234" s="8293"/>
      <c r="D234" s="8292"/>
      <c r="E234" s="8293"/>
      <c r="F234" s="8293"/>
      <c r="G234" s="8306"/>
      <c r="H234" s="8307"/>
      <c r="I234" s="8308"/>
      <c r="J234" s="8306"/>
      <c r="K234" s="8307">
        <v>750</v>
      </c>
      <c r="L234" s="8309">
        <f>L232+K234</f>
        <v>9179337</v>
      </c>
      <c r="M234" s="8265" t="s">
        <v>2734</v>
      </c>
      <c r="N234" s="8286"/>
    </row>
    <row r="235" spans="1:14">
      <c r="A235" s="8321" t="s">
        <v>2734</v>
      </c>
      <c r="B235" s="8339"/>
      <c r="C235" s="8301"/>
      <c r="D235" s="8341" t="s">
        <v>821</v>
      </c>
      <c r="E235" s="8336" t="s">
        <v>2106</v>
      </c>
      <c r="F235" s="8332" t="s">
        <v>2108</v>
      </c>
      <c r="G235" s="9805"/>
      <c r="H235" s="9807">
        <v>248797</v>
      </c>
      <c r="I235" s="9805"/>
      <c r="J235" s="9805"/>
      <c r="K235" s="8302"/>
      <c r="L235" s="9809">
        <f>L234-H235</f>
        <v>8930540</v>
      </c>
      <c r="M235" s="8265" t="s">
        <v>2734</v>
      </c>
      <c r="N235" s="8286"/>
    </row>
    <row r="236" spans="1:14">
      <c r="A236" s="8321" t="s">
        <v>2734</v>
      </c>
      <c r="B236" s="8340"/>
      <c r="C236" s="8289"/>
      <c r="D236" s="8342" t="s">
        <v>2109</v>
      </c>
      <c r="E236" s="8337" t="s">
        <v>2107</v>
      </c>
      <c r="F236" s="8335"/>
      <c r="G236" s="9806"/>
      <c r="H236" s="9808"/>
      <c r="I236" s="9806"/>
      <c r="J236" s="9806"/>
      <c r="K236" s="8303"/>
      <c r="L236" s="9810"/>
      <c r="M236" s="8265" t="s">
        <v>2734</v>
      </c>
      <c r="N236" s="8286"/>
    </row>
    <row r="237" spans="1:14">
      <c r="A237" s="8321" t="s">
        <v>2734</v>
      </c>
      <c r="B237" s="8292"/>
      <c r="C237" s="8293"/>
      <c r="D237" s="8292"/>
      <c r="E237" s="8293"/>
      <c r="F237" s="8293"/>
      <c r="G237" s="8306"/>
      <c r="H237" s="8307"/>
      <c r="I237" s="8308"/>
      <c r="J237" s="8306"/>
      <c r="K237" s="8307">
        <v>2200</v>
      </c>
      <c r="L237" s="8309">
        <f>L235+K237</f>
        <v>8932740</v>
      </c>
      <c r="M237" s="8265" t="s">
        <v>2734</v>
      </c>
      <c r="N237" s="8286"/>
    </row>
    <row r="238" spans="1:14">
      <c r="A238" s="8321" t="s">
        <v>2734</v>
      </c>
      <c r="B238" s="8339"/>
      <c r="C238" s="8301"/>
      <c r="D238" s="8341" t="s">
        <v>821</v>
      </c>
      <c r="E238" s="8336" t="s">
        <v>1959</v>
      </c>
      <c r="F238" s="8365" t="s">
        <v>1961</v>
      </c>
      <c r="G238" s="9805"/>
      <c r="H238" s="9807">
        <v>55066</v>
      </c>
      <c r="I238" s="9805"/>
      <c r="J238" s="9805"/>
      <c r="K238" s="8302"/>
      <c r="L238" s="9809">
        <f>L237-H238</f>
        <v>8877674</v>
      </c>
      <c r="M238" s="8265" t="s">
        <v>2734</v>
      </c>
      <c r="N238" s="8286"/>
    </row>
    <row r="239" spans="1:14">
      <c r="A239" s="8321" t="s">
        <v>2734</v>
      </c>
      <c r="B239" s="8340"/>
      <c r="C239" s="8289"/>
      <c r="D239" s="8342" t="s">
        <v>2560</v>
      </c>
      <c r="E239" s="8337" t="s">
        <v>1960</v>
      </c>
      <c r="F239" s="8366"/>
      <c r="G239" s="9806"/>
      <c r="H239" s="9808"/>
      <c r="I239" s="9806"/>
      <c r="J239" s="9806"/>
      <c r="K239" s="8303"/>
      <c r="L239" s="9810"/>
      <c r="M239" s="8265" t="s">
        <v>2734</v>
      </c>
      <c r="N239" s="8286"/>
    </row>
    <row r="240" spans="1:14">
      <c r="A240" s="8321" t="s">
        <v>2734</v>
      </c>
      <c r="B240" s="8292"/>
      <c r="C240" s="8293"/>
      <c r="D240" s="8317"/>
      <c r="E240" s="8304"/>
      <c r="F240" s="8305"/>
      <c r="G240" s="8306"/>
      <c r="H240" s="8307"/>
      <c r="I240" s="8308"/>
      <c r="J240" s="8306"/>
      <c r="K240" s="8307">
        <v>2200</v>
      </c>
      <c r="L240" s="8309">
        <f>L238+K240</f>
        <v>8879874</v>
      </c>
      <c r="M240" s="8265" t="s">
        <v>2734</v>
      </c>
      <c r="N240" s="8286"/>
    </row>
    <row r="241" spans="1:14">
      <c r="A241" s="8321" t="s">
        <v>2734</v>
      </c>
      <c r="B241" s="8339"/>
      <c r="C241" s="8301"/>
      <c r="D241" s="8341" t="s">
        <v>821</v>
      </c>
      <c r="E241" s="8336" t="s">
        <v>1959</v>
      </c>
      <c r="F241" s="8365" t="s">
        <v>1961</v>
      </c>
      <c r="G241" s="9805"/>
      <c r="H241" s="9807">
        <v>141951</v>
      </c>
      <c r="I241" s="9805"/>
      <c r="J241" s="9805"/>
      <c r="K241" s="8302"/>
      <c r="L241" s="9809">
        <f>L240-H241</f>
        <v>8737923</v>
      </c>
      <c r="M241" s="8265" t="s">
        <v>2734</v>
      </c>
      <c r="N241" s="8286"/>
    </row>
    <row r="242" spans="1:14">
      <c r="A242" s="8321" t="s">
        <v>2734</v>
      </c>
      <c r="B242" s="8340"/>
      <c r="C242" s="8289"/>
      <c r="D242" s="8342" t="s">
        <v>2561</v>
      </c>
      <c r="E242" s="8337" t="s">
        <v>1960</v>
      </c>
      <c r="F242" s="8366"/>
      <c r="G242" s="9806"/>
      <c r="H242" s="9808"/>
      <c r="I242" s="9806"/>
      <c r="J242" s="9806"/>
      <c r="K242" s="8303"/>
      <c r="L242" s="9810"/>
      <c r="M242" s="8265" t="s">
        <v>2734</v>
      </c>
      <c r="N242" s="8286"/>
    </row>
    <row r="243" spans="1:14">
      <c r="A243" s="8321" t="s">
        <v>2734</v>
      </c>
      <c r="B243" s="8292"/>
      <c r="C243" s="8293"/>
      <c r="D243" s="8317"/>
      <c r="E243" s="8304"/>
      <c r="F243" s="8305"/>
      <c r="G243" s="8306"/>
      <c r="H243" s="8307"/>
      <c r="I243" s="8308"/>
      <c r="J243" s="8306"/>
      <c r="K243" s="8307">
        <v>2200</v>
      </c>
      <c r="L243" s="8309">
        <f>L241+K243</f>
        <v>8740123</v>
      </c>
      <c r="M243" s="8265" t="s">
        <v>2734</v>
      </c>
      <c r="N243" s="8286"/>
    </row>
    <row r="244" spans="1:14">
      <c r="A244" s="8321" t="s">
        <v>2734</v>
      </c>
      <c r="B244" s="8339"/>
      <c r="C244" s="8301"/>
      <c r="D244" s="8341" t="s">
        <v>821</v>
      </c>
      <c r="E244" s="8336" t="s">
        <v>1959</v>
      </c>
      <c r="F244" s="8365" t="s">
        <v>1961</v>
      </c>
      <c r="G244" s="9805"/>
      <c r="H244" s="9807">
        <v>141951</v>
      </c>
      <c r="I244" s="9805"/>
      <c r="J244" s="9805"/>
      <c r="K244" s="8302"/>
      <c r="L244" s="9809">
        <f>L243-H244</f>
        <v>8598172</v>
      </c>
      <c r="M244" s="8265" t="s">
        <v>2734</v>
      </c>
      <c r="N244" s="8286"/>
    </row>
    <row r="245" spans="1:14">
      <c r="A245" s="8321" t="s">
        <v>2734</v>
      </c>
      <c r="B245" s="8340"/>
      <c r="C245" s="8289"/>
      <c r="D245" s="8342" t="s">
        <v>2562</v>
      </c>
      <c r="E245" s="8337" t="s">
        <v>1960</v>
      </c>
      <c r="F245" s="8366"/>
      <c r="G245" s="9806"/>
      <c r="H245" s="9808"/>
      <c r="I245" s="9806"/>
      <c r="J245" s="9806"/>
      <c r="K245" s="8303"/>
      <c r="L245" s="9810"/>
      <c r="M245" s="8265" t="s">
        <v>2734</v>
      </c>
      <c r="N245" s="8286"/>
    </row>
    <row r="246" spans="1:14">
      <c r="A246" s="8321" t="s">
        <v>2734</v>
      </c>
      <c r="B246" s="8292"/>
      <c r="C246" s="8293"/>
      <c r="D246" s="8317"/>
      <c r="E246" s="8304"/>
      <c r="F246" s="8305"/>
      <c r="G246" s="8306"/>
      <c r="H246" s="8307"/>
      <c r="I246" s="8308"/>
      <c r="J246" s="8306"/>
      <c r="K246" s="8307">
        <v>2200</v>
      </c>
      <c r="L246" s="8309">
        <f>L244+K246</f>
        <v>8600372</v>
      </c>
      <c r="M246" s="8265" t="s">
        <v>2734</v>
      </c>
      <c r="N246" s="8286"/>
    </row>
    <row r="247" spans="1:14">
      <c r="A247" s="8321" t="s">
        <v>2734</v>
      </c>
      <c r="B247" s="8339"/>
      <c r="C247" s="8301"/>
      <c r="D247" s="8341" t="s">
        <v>821</v>
      </c>
      <c r="E247" s="8336" t="s">
        <v>1959</v>
      </c>
      <c r="F247" s="8365" t="s">
        <v>1961</v>
      </c>
      <c r="G247" s="9805"/>
      <c r="H247" s="9807">
        <v>104140</v>
      </c>
      <c r="I247" s="9805"/>
      <c r="J247" s="9805"/>
      <c r="K247" s="8302"/>
      <c r="L247" s="9809">
        <f>L246-H247</f>
        <v>8496232</v>
      </c>
      <c r="M247" s="8265" t="s">
        <v>2734</v>
      </c>
      <c r="N247" s="8286"/>
    </row>
    <row r="248" spans="1:14">
      <c r="A248" s="8321" t="s">
        <v>2734</v>
      </c>
      <c r="B248" s="8340"/>
      <c r="C248" s="8289"/>
      <c r="D248" s="8342" t="s">
        <v>2563</v>
      </c>
      <c r="E248" s="8337" t="s">
        <v>1960</v>
      </c>
      <c r="F248" s="8366"/>
      <c r="G248" s="9806"/>
      <c r="H248" s="9808"/>
      <c r="I248" s="9806"/>
      <c r="J248" s="9806"/>
      <c r="K248" s="8303"/>
      <c r="L248" s="9810"/>
      <c r="M248" s="8265" t="s">
        <v>2734</v>
      </c>
      <c r="N248" s="8286"/>
    </row>
    <row r="249" spans="1:14">
      <c r="A249" s="8321" t="s">
        <v>2734</v>
      </c>
      <c r="B249" s="8292"/>
      <c r="C249" s="8293"/>
      <c r="D249" s="8317"/>
      <c r="E249" s="8304"/>
      <c r="F249" s="8305"/>
      <c r="G249" s="8306"/>
      <c r="H249" s="8307"/>
      <c r="I249" s="8308"/>
      <c r="J249" s="8306"/>
      <c r="K249" s="8307">
        <v>2200</v>
      </c>
      <c r="L249" s="8309">
        <f>L247+K249</f>
        <v>8498432</v>
      </c>
      <c r="M249" s="8265" t="s">
        <v>2734</v>
      </c>
      <c r="N249" s="8286"/>
    </row>
    <row r="250" spans="1:14">
      <c r="A250" s="8321" t="s">
        <v>2734</v>
      </c>
      <c r="B250" s="8339"/>
      <c r="C250" s="8301"/>
      <c r="D250" s="8341" t="s">
        <v>821</v>
      </c>
      <c r="E250" s="8336" t="s">
        <v>1959</v>
      </c>
      <c r="F250" s="8365" t="s">
        <v>1961</v>
      </c>
      <c r="G250" s="9805"/>
      <c r="H250" s="9807">
        <v>84903</v>
      </c>
      <c r="I250" s="9805"/>
      <c r="J250" s="9805"/>
      <c r="K250" s="8302"/>
      <c r="L250" s="9809">
        <f>L249-H250</f>
        <v>8413529</v>
      </c>
      <c r="M250" s="8265" t="s">
        <v>2734</v>
      </c>
      <c r="N250" s="8286"/>
    </row>
    <row r="251" spans="1:14">
      <c r="A251" s="8321" t="s">
        <v>2734</v>
      </c>
      <c r="B251" s="8340"/>
      <c r="C251" s="8289"/>
      <c r="D251" s="8342" t="s">
        <v>2564</v>
      </c>
      <c r="E251" s="8337" t="s">
        <v>1960</v>
      </c>
      <c r="F251" s="8366"/>
      <c r="G251" s="9806"/>
      <c r="H251" s="9808"/>
      <c r="I251" s="9806"/>
      <c r="J251" s="9806"/>
      <c r="K251" s="8303"/>
      <c r="L251" s="9810"/>
      <c r="M251" s="8265" t="s">
        <v>2734</v>
      </c>
      <c r="N251" s="8286"/>
    </row>
    <row r="252" spans="1:14">
      <c r="A252" s="8321" t="s">
        <v>2734</v>
      </c>
      <c r="B252" s="8292"/>
      <c r="C252" s="8293"/>
      <c r="D252" s="8317"/>
      <c r="E252" s="8304"/>
      <c r="F252" s="8305"/>
      <c r="G252" s="8306"/>
      <c r="H252" s="8307"/>
      <c r="I252" s="8308"/>
      <c r="J252" s="8306"/>
      <c r="K252" s="8307">
        <v>2200</v>
      </c>
      <c r="L252" s="8309">
        <f>L250+K252</f>
        <v>8415729</v>
      </c>
      <c r="M252" s="8265" t="s">
        <v>2734</v>
      </c>
      <c r="N252" s="8286"/>
    </row>
    <row r="253" spans="1:14">
      <c r="A253" s="8321" t="s">
        <v>2734</v>
      </c>
      <c r="B253" s="8339"/>
      <c r="C253" s="8301"/>
      <c r="D253" s="8341" t="s">
        <v>821</v>
      </c>
      <c r="E253" s="8336" t="s">
        <v>1959</v>
      </c>
      <c r="F253" s="8365" t="s">
        <v>1961</v>
      </c>
      <c r="G253" s="9805"/>
      <c r="H253" s="9807">
        <v>728106</v>
      </c>
      <c r="I253" s="9805"/>
      <c r="J253" s="9805"/>
      <c r="K253" s="8302"/>
      <c r="L253" s="9809">
        <f>L252-H253</f>
        <v>7687623</v>
      </c>
      <c r="M253" s="8265" t="s">
        <v>2734</v>
      </c>
      <c r="N253" s="8286"/>
    </row>
    <row r="254" spans="1:14">
      <c r="A254" s="8321" t="s">
        <v>2734</v>
      </c>
      <c r="B254" s="8340"/>
      <c r="C254" s="8289"/>
      <c r="D254" s="8342" t="s">
        <v>2565</v>
      </c>
      <c r="E254" s="8337" t="s">
        <v>1960</v>
      </c>
      <c r="F254" s="8366"/>
      <c r="G254" s="9806"/>
      <c r="H254" s="9808"/>
      <c r="I254" s="9806"/>
      <c r="J254" s="9806"/>
      <c r="K254" s="8303"/>
      <c r="L254" s="9810"/>
      <c r="M254" s="8265" t="s">
        <v>2734</v>
      </c>
      <c r="N254" s="8286"/>
    </row>
    <row r="255" spans="1:14">
      <c r="A255" s="8321" t="s">
        <v>2734</v>
      </c>
      <c r="B255" s="8292"/>
      <c r="C255" s="8293"/>
      <c r="D255" s="8317"/>
      <c r="E255" s="8304"/>
      <c r="F255" s="8305"/>
      <c r="G255" s="8306"/>
      <c r="H255" s="8307"/>
      <c r="I255" s="8308"/>
      <c r="J255" s="8306"/>
      <c r="K255" s="8307">
        <v>2200</v>
      </c>
      <c r="L255" s="8309">
        <f>L253+K255</f>
        <v>7689823</v>
      </c>
      <c r="M255" s="8265" t="s">
        <v>2734</v>
      </c>
      <c r="N255" s="8286"/>
    </row>
    <row r="256" spans="1:14">
      <c r="A256" s="8321" t="s">
        <v>2734</v>
      </c>
      <c r="B256" s="8339"/>
      <c r="C256" s="8301"/>
      <c r="D256" s="8348" t="s">
        <v>781</v>
      </c>
      <c r="E256" s="8336" t="s">
        <v>1959</v>
      </c>
      <c r="F256" s="8365" t="s">
        <v>1961</v>
      </c>
      <c r="G256" s="9805"/>
      <c r="H256" s="9807">
        <v>31140</v>
      </c>
      <c r="I256" s="9805"/>
      <c r="J256" s="9805"/>
      <c r="K256" s="8302"/>
      <c r="L256" s="9809">
        <f>L255-H256</f>
        <v>7658683</v>
      </c>
      <c r="M256" s="8265" t="s">
        <v>2734</v>
      </c>
      <c r="N256" s="8286"/>
    </row>
    <row r="257" spans="1:14">
      <c r="A257" s="8321" t="s">
        <v>2734</v>
      </c>
      <c r="B257" s="8340"/>
      <c r="C257" s="8289"/>
      <c r="D257" s="8342" t="s">
        <v>2245</v>
      </c>
      <c r="E257" s="8337" t="s">
        <v>1960</v>
      </c>
      <c r="F257" s="8366"/>
      <c r="G257" s="9806"/>
      <c r="H257" s="9808"/>
      <c r="I257" s="9806"/>
      <c r="J257" s="9806"/>
      <c r="K257" s="8303"/>
      <c r="L257" s="9810"/>
      <c r="M257" s="8265" t="s">
        <v>2734</v>
      </c>
      <c r="N257" s="8286"/>
    </row>
    <row r="258" spans="1:14">
      <c r="A258" s="8321" t="s">
        <v>2734</v>
      </c>
      <c r="B258" s="8292"/>
      <c r="C258" s="8293"/>
      <c r="D258" s="8317"/>
      <c r="E258" s="8304"/>
      <c r="F258" s="8305"/>
      <c r="G258" s="8306"/>
      <c r="H258" s="8307"/>
      <c r="I258" s="8308"/>
      <c r="J258" s="8306"/>
      <c r="K258" s="8307">
        <v>1500</v>
      </c>
      <c r="L258" s="8309">
        <f>L256+K258</f>
        <v>7660183</v>
      </c>
      <c r="M258" s="8265" t="s">
        <v>2734</v>
      </c>
      <c r="N258" s="8286"/>
    </row>
    <row r="259" spans="1:14">
      <c r="A259" s="8321" t="s">
        <v>2734</v>
      </c>
      <c r="B259" s="8339"/>
      <c r="C259" s="8301"/>
      <c r="D259" s="8348" t="s">
        <v>781</v>
      </c>
      <c r="E259" s="8336" t="s">
        <v>1959</v>
      </c>
      <c r="F259" s="8365" t="s">
        <v>1961</v>
      </c>
      <c r="G259" s="9805"/>
      <c r="H259" s="9807">
        <v>39140</v>
      </c>
      <c r="I259" s="9805"/>
      <c r="J259" s="9805"/>
      <c r="K259" s="8302"/>
      <c r="L259" s="9809">
        <f>L258-H259</f>
        <v>7621043</v>
      </c>
      <c r="M259" s="8265" t="s">
        <v>2734</v>
      </c>
      <c r="N259" s="8286"/>
    </row>
    <row r="260" spans="1:14">
      <c r="A260" s="8321" t="s">
        <v>2734</v>
      </c>
      <c r="B260" s="8340"/>
      <c r="C260" s="8289"/>
      <c r="D260" s="8342" t="s">
        <v>2246</v>
      </c>
      <c r="E260" s="8337" t="s">
        <v>1960</v>
      </c>
      <c r="F260" s="8366"/>
      <c r="G260" s="9806"/>
      <c r="H260" s="9808"/>
      <c r="I260" s="9806"/>
      <c r="J260" s="9806"/>
      <c r="K260" s="8303"/>
      <c r="L260" s="9810"/>
      <c r="M260" s="8265" t="s">
        <v>2734</v>
      </c>
      <c r="N260" s="8286"/>
    </row>
    <row r="261" spans="1:14">
      <c r="A261" s="8321" t="s">
        <v>2734</v>
      </c>
      <c r="B261" s="8292"/>
      <c r="C261" s="8293"/>
      <c r="D261" s="8317"/>
      <c r="E261" s="8304"/>
      <c r="F261" s="8305"/>
      <c r="G261" s="8306"/>
      <c r="H261" s="8307"/>
      <c r="I261" s="8308"/>
      <c r="J261" s="8306"/>
      <c r="K261" s="8307">
        <v>1500</v>
      </c>
      <c r="L261" s="8309">
        <f>L259+K261</f>
        <v>7622543</v>
      </c>
      <c r="M261" s="8265" t="s">
        <v>2734</v>
      </c>
      <c r="N261" s="8286"/>
    </row>
    <row r="262" spans="1:14">
      <c r="A262" s="8321" t="s">
        <v>2734</v>
      </c>
      <c r="B262" s="8339"/>
      <c r="C262" s="8301"/>
      <c r="D262" s="8348" t="s">
        <v>781</v>
      </c>
      <c r="E262" s="8336" t="s">
        <v>1959</v>
      </c>
      <c r="F262" s="8365" t="s">
        <v>1961</v>
      </c>
      <c r="G262" s="9805"/>
      <c r="H262" s="9807">
        <v>24140</v>
      </c>
      <c r="I262" s="9805"/>
      <c r="J262" s="9805"/>
      <c r="K262" s="8302"/>
      <c r="L262" s="9809">
        <f>L261-H262</f>
        <v>7598403</v>
      </c>
      <c r="M262" s="8265" t="s">
        <v>2734</v>
      </c>
      <c r="N262" s="8286"/>
    </row>
    <row r="263" spans="1:14">
      <c r="A263" s="8321" t="s">
        <v>2734</v>
      </c>
      <c r="B263" s="8340"/>
      <c r="C263" s="8289"/>
      <c r="D263" s="8342" t="s">
        <v>2247</v>
      </c>
      <c r="E263" s="8337" t="s">
        <v>1960</v>
      </c>
      <c r="F263" s="8366"/>
      <c r="G263" s="9806"/>
      <c r="H263" s="9808"/>
      <c r="I263" s="9806"/>
      <c r="J263" s="9806"/>
      <c r="K263" s="8303"/>
      <c r="L263" s="9810"/>
      <c r="M263" s="8265" t="s">
        <v>2734</v>
      </c>
      <c r="N263" s="8286"/>
    </row>
    <row r="264" spans="1:14">
      <c r="A264" s="8321" t="s">
        <v>2734</v>
      </c>
      <c r="B264" s="8292"/>
      <c r="C264" s="8293"/>
      <c r="D264" s="8317"/>
      <c r="E264" s="8304"/>
      <c r="F264" s="8305"/>
      <c r="G264" s="8306"/>
      <c r="H264" s="8307"/>
      <c r="I264" s="8308"/>
      <c r="J264" s="8306"/>
      <c r="K264" s="8307">
        <v>1500</v>
      </c>
      <c r="L264" s="8309">
        <f>L262+K264</f>
        <v>7599903</v>
      </c>
      <c r="M264" s="8265" t="s">
        <v>2734</v>
      </c>
      <c r="N264" s="8286"/>
    </row>
    <row r="265" spans="1:14">
      <c r="A265" s="8321" t="s">
        <v>2734</v>
      </c>
      <c r="B265" s="8339"/>
      <c r="C265" s="8301"/>
      <c r="D265" s="8376" t="s">
        <v>781</v>
      </c>
      <c r="E265" s="8377" t="s">
        <v>1959</v>
      </c>
      <c r="F265" s="8365" t="s">
        <v>1961</v>
      </c>
      <c r="G265" s="9805"/>
      <c r="H265" s="9807">
        <v>77640</v>
      </c>
      <c r="I265" s="9805"/>
      <c r="J265" s="9805"/>
      <c r="K265" s="8302"/>
      <c r="L265" s="9809">
        <f>L264-H265</f>
        <v>7522263</v>
      </c>
      <c r="M265" s="8265" t="s">
        <v>2734</v>
      </c>
      <c r="N265" s="8286"/>
    </row>
    <row r="266" spans="1:14">
      <c r="A266" s="8321" t="s">
        <v>2734</v>
      </c>
      <c r="B266" s="8340"/>
      <c r="C266" s="8289"/>
      <c r="D266" s="8378" t="s">
        <v>1958</v>
      </c>
      <c r="E266" s="8379" t="s">
        <v>1960</v>
      </c>
      <c r="F266" s="8380"/>
      <c r="G266" s="9806"/>
      <c r="H266" s="9808"/>
      <c r="I266" s="9806"/>
      <c r="J266" s="9806"/>
      <c r="K266" s="8303"/>
      <c r="L266" s="9810"/>
      <c r="M266" s="8265" t="s">
        <v>2734</v>
      </c>
      <c r="N266" s="8286"/>
    </row>
    <row r="267" spans="1:14">
      <c r="A267" s="8321" t="s">
        <v>2734</v>
      </c>
      <c r="B267" s="8292"/>
      <c r="C267" s="8293"/>
      <c r="D267" s="8317"/>
      <c r="E267" s="8304"/>
      <c r="F267" s="8305"/>
      <c r="G267" s="8306"/>
      <c r="H267" s="8307"/>
      <c r="I267" s="8308"/>
      <c r="J267" s="8306"/>
      <c r="K267" s="8307">
        <v>1500</v>
      </c>
      <c r="L267" s="8309">
        <f>L265+K267</f>
        <v>7523763</v>
      </c>
      <c r="M267" s="8265" t="s">
        <v>2734</v>
      </c>
      <c r="N267" s="8286"/>
    </row>
    <row r="268" spans="1:14">
      <c r="A268" s="8321" t="s">
        <v>2734</v>
      </c>
      <c r="B268" s="8339"/>
      <c r="C268" s="8301" t="s">
        <v>2275</v>
      </c>
      <c r="D268" s="8357" t="s">
        <v>591</v>
      </c>
      <c r="E268" s="8349"/>
      <c r="F268" s="8350"/>
      <c r="G268" s="9805">
        <v>25000000</v>
      </c>
      <c r="H268" s="9807"/>
      <c r="I268" s="9805"/>
      <c r="J268" s="9805"/>
      <c r="K268" s="8302"/>
      <c r="L268" s="9809">
        <f>L267+G268</f>
        <v>32523763</v>
      </c>
      <c r="M268" s="8265" t="s">
        <v>2734</v>
      </c>
      <c r="N268" s="8265"/>
    </row>
    <row r="269" spans="1:14">
      <c r="A269" s="8321" t="s">
        <v>2734</v>
      </c>
      <c r="B269" s="8340"/>
      <c r="C269" s="8289"/>
      <c r="D269" s="8355"/>
      <c r="E269" s="8351"/>
      <c r="F269" s="8352"/>
      <c r="G269" s="9806"/>
      <c r="H269" s="9808"/>
      <c r="I269" s="9806"/>
      <c r="J269" s="9806"/>
      <c r="K269" s="8303"/>
      <c r="L269" s="9810"/>
      <c r="M269" s="8265" t="s">
        <v>2734</v>
      </c>
      <c r="N269" s="8265"/>
    </row>
    <row r="270" spans="1:14">
      <c r="A270" s="8321" t="s">
        <v>2734</v>
      </c>
      <c r="B270" s="8292"/>
      <c r="C270" s="8293"/>
      <c r="D270" s="8317"/>
      <c r="E270" s="8304"/>
      <c r="F270" s="8305"/>
      <c r="G270" s="8306"/>
      <c r="H270" s="8307"/>
      <c r="I270" s="8308"/>
      <c r="J270" s="8306"/>
      <c r="K270" s="8307"/>
      <c r="L270" s="8309"/>
      <c r="M270" s="8265" t="s">
        <v>2734</v>
      </c>
      <c r="N270" s="8265"/>
    </row>
    <row r="271" spans="1:14">
      <c r="A271" s="8321" t="s">
        <v>2734</v>
      </c>
      <c r="B271" s="8339"/>
      <c r="C271" s="8301"/>
      <c r="D271" s="8281" t="s">
        <v>1109</v>
      </c>
      <c r="E271" s="8282" t="s">
        <v>1049</v>
      </c>
      <c r="F271" s="8301" t="s">
        <v>126</v>
      </c>
      <c r="G271" s="9805"/>
      <c r="H271" s="9807">
        <v>502500</v>
      </c>
      <c r="I271" s="9805"/>
      <c r="J271" s="9805"/>
      <c r="K271" s="8302"/>
      <c r="L271" s="9809">
        <f>L268-H271</f>
        <v>32021263</v>
      </c>
      <c r="M271" s="8265" t="s">
        <v>2734</v>
      </c>
      <c r="N271" s="8286"/>
    </row>
    <row r="272" spans="1:14">
      <c r="A272" s="8321" t="s">
        <v>2734</v>
      </c>
      <c r="B272" s="8340"/>
      <c r="C272" s="8289"/>
      <c r="D272" s="8287" t="s">
        <v>1048</v>
      </c>
      <c r="E272" s="8288" t="s">
        <v>956</v>
      </c>
      <c r="F272" s="8289"/>
      <c r="G272" s="9806"/>
      <c r="H272" s="9808"/>
      <c r="I272" s="9806"/>
      <c r="J272" s="9806"/>
      <c r="K272" s="8303"/>
      <c r="L272" s="9810"/>
      <c r="M272" s="8265" t="s">
        <v>2734</v>
      </c>
      <c r="N272" s="8286"/>
    </row>
    <row r="273" spans="1:14">
      <c r="A273" s="8321" t="s">
        <v>2734</v>
      </c>
      <c r="B273" s="8292"/>
      <c r="C273" s="8293"/>
      <c r="D273" s="8317"/>
      <c r="E273" s="8304"/>
      <c r="F273" s="8305"/>
      <c r="G273" s="8306"/>
      <c r="H273" s="8307"/>
      <c r="I273" s="8308"/>
      <c r="J273" s="8306"/>
      <c r="K273" s="8307">
        <v>2200</v>
      </c>
      <c r="L273" s="8309">
        <f>L271+K273</f>
        <v>32023463</v>
      </c>
      <c r="M273" s="8265" t="s">
        <v>2734</v>
      </c>
      <c r="N273" s="8286"/>
    </row>
    <row r="274" spans="1:14">
      <c r="A274" s="8321" t="s">
        <v>2734</v>
      </c>
      <c r="B274" s="8339"/>
      <c r="C274" s="8301"/>
      <c r="D274" s="8381" t="s">
        <v>781</v>
      </c>
      <c r="E274" s="8363" t="s">
        <v>632</v>
      </c>
      <c r="F274" s="8350" t="s">
        <v>74</v>
      </c>
      <c r="G274" s="9805"/>
      <c r="H274" s="9807">
        <v>84640</v>
      </c>
      <c r="I274" s="9805"/>
      <c r="J274" s="9805"/>
      <c r="K274" s="8302"/>
      <c r="L274" s="9809">
        <f>L273-H274</f>
        <v>31938823</v>
      </c>
      <c r="M274" s="8265" t="s">
        <v>2734</v>
      </c>
      <c r="N274" s="8286"/>
    </row>
    <row r="275" spans="1:14">
      <c r="A275" s="8321" t="s">
        <v>2734</v>
      </c>
      <c r="B275" s="8340"/>
      <c r="C275" s="8289"/>
      <c r="D275" s="8382" t="s">
        <v>1005</v>
      </c>
      <c r="E275" s="8356" t="s">
        <v>956</v>
      </c>
      <c r="F275" s="8352"/>
      <c r="G275" s="9806"/>
      <c r="H275" s="9808"/>
      <c r="I275" s="9806"/>
      <c r="J275" s="9806"/>
      <c r="K275" s="8303"/>
      <c r="L275" s="9810"/>
      <c r="M275" s="8265" t="s">
        <v>2734</v>
      </c>
      <c r="N275" s="8286"/>
    </row>
    <row r="276" spans="1:14">
      <c r="A276" s="8321" t="s">
        <v>2734</v>
      </c>
      <c r="B276" s="8292"/>
      <c r="C276" s="8293"/>
      <c r="D276" s="8317"/>
      <c r="E276" s="8304"/>
      <c r="F276" s="8305"/>
      <c r="G276" s="8306"/>
      <c r="H276" s="8307"/>
      <c r="I276" s="8308"/>
      <c r="J276" s="8306"/>
      <c r="K276" s="8307">
        <v>1500</v>
      </c>
      <c r="L276" s="8309">
        <f>L274+K276</f>
        <v>31940323</v>
      </c>
      <c r="M276" s="8265" t="s">
        <v>2734</v>
      </c>
      <c r="N276" s="8286"/>
    </row>
    <row r="277" spans="1:14">
      <c r="A277" s="8321" t="s">
        <v>2734</v>
      </c>
      <c r="B277" s="8339"/>
      <c r="C277" s="8301"/>
      <c r="D277" s="8383" t="s">
        <v>778</v>
      </c>
      <c r="E277" s="8363" t="s">
        <v>632</v>
      </c>
      <c r="F277" s="8350" t="s">
        <v>74</v>
      </c>
      <c r="G277" s="9805"/>
      <c r="H277" s="9807">
        <v>98640</v>
      </c>
      <c r="I277" s="9805"/>
      <c r="J277" s="9805"/>
      <c r="K277" s="8302"/>
      <c r="L277" s="9809">
        <f>L276-H277</f>
        <v>31841683</v>
      </c>
      <c r="M277" s="8265" t="s">
        <v>2734</v>
      </c>
      <c r="N277" s="8286"/>
    </row>
    <row r="278" spans="1:14">
      <c r="A278" s="8321" t="s">
        <v>2734</v>
      </c>
      <c r="B278" s="8340"/>
      <c r="C278" s="8289"/>
      <c r="D278" s="8384" t="s">
        <v>1004</v>
      </c>
      <c r="E278" s="8356" t="s">
        <v>956</v>
      </c>
      <c r="F278" s="8352"/>
      <c r="G278" s="9806"/>
      <c r="H278" s="9808"/>
      <c r="I278" s="9806"/>
      <c r="J278" s="9806"/>
      <c r="K278" s="8303"/>
      <c r="L278" s="9810"/>
      <c r="M278" s="8265" t="s">
        <v>2734</v>
      </c>
      <c r="N278" s="8286"/>
    </row>
    <row r="279" spans="1:14">
      <c r="A279" s="8321" t="s">
        <v>2734</v>
      </c>
      <c r="B279" s="8292"/>
      <c r="C279" s="8293"/>
      <c r="D279" s="8317"/>
      <c r="E279" s="8304"/>
      <c r="F279" s="8305"/>
      <c r="G279" s="8306"/>
      <c r="H279" s="8307"/>
      <c r="I279" s="8308"/>
      <c r="J279" s="8306"/>
      <c r="K279" s="8307">
        <v>1500</v>
      </c>
      <c r="L279" s="8309">
        <f>L277+K279</f>
        <v>31843183</v>
      </c>
      <c r="M279" s="8265" t="s">
        <v>2734</v>
      </c>
      <c r="N279" s="8286"/>
    </row>
    <row r="280" spans="1:14">
      <c r="A280" s="8321" t="s">
        <v>2734</v>
      </c>
      <c r="B280" s="8339"/>
      <c r="C280" s="8301"/>
      <c r="D280" s="8358" t="s">
        <v>815</v>
      </c>
      <c r="E280" s="8363" t="s">
        <v>1591</v>
      </c>
      <c r="F280" s="8350" t="s">
        <v>1601</v>
      </c>
      <c r="G280" s="9805"/>
      <c r="H280" s="9807">
        <v>84903</v>
      </c>
      <c r="I280" s="9805"/>
      <c r="J280" s="9805"/>
      <c r="K280" s="8302"/>
      <c r="L280" s="9809">
        <f>L279-H280</f>
        <v>31758280</v>
      </c>
      <c r="M280" s="8265" t="s">
        <v>2734</v>
      </c>
      <c r="N280" s="8286"/>
    </row>
    <row r="281" spans="1:14">
      <c r="A281" s="8321" t="s">
        <v>2734</v>
      </c>
      <c r="B281" s="8340"/>
      <c r="C281" s="8289"/>
      <c r="D281" s="8360" t="s">
        <v>2272</v>
      </c>
      <c r="E281" s="8356" t="s">
        <v>956</v>
      </c>
      <c r="F281" s="8385"/>
      <c r="G281" s="9806"/>
      <c r="H281" s="9808"/>
      <c r="I281" s="9806"/>
      <c r="J281" s="9806"/>
      <c r="K281" s="8303"/>
      <c r="L281" s="9810"/>
      <c r="M281" s="8265" t="s">
        <v>2734</v>
      </c>
      <c r="N281" s="8286"/>
    </row>
    <row r="282" spans="1:14">
      <c r="A282" s="8321" t="s">
        <v>2734</v>
      </c>
      <c r="B282" s="8292"/>
      <c r="C282" s="8293"/>
      <c r="D282" s="8317"/>
      <c r="E282" s="8304"/>
      <c r="F282" s="8305"/>
      <c r="G282" s="8306"/>
      <c r="H282" s="8307"/>
      <c r="I282" s="8308"/>
      <c r="J282" s="8306"/>
      <c r="K282" s="8307">
        <v>2200</v>
      </c>
      <c r="L282" s="8309">
        <f>L280+K282</f>
        <v>31760480</v>
      </c>
      <c r="M282" s="8265" t="s">
        <v>2734</v>
      </c>
      <c r="N282" s="8286"/>
    </row>
    <row r="283" spans="1:14">
      <c r="A283" s="8321" t="s">
        <v>2734</v>
      </c>
      <c r="B283" s="8339"/>
      <c r="C283" s="8301"/>
      <c r="D283" s="8386" t="s">
        <v>781</v>
      </c>
      <c r="E283" s="8363" t="s">
        <v>1591</v>
      </c>
      <c r="F283" s="8350" t="s">
        <v>1601</v>
      </c>
      <c r="G283" s="9805"/>
      <c r="H283" s="9807">
        <v>10390</v>
      </c>
      <c r="I283" s="9805"/>
      <c r="J283" s="9805"/>
      <c r="K283" s="8302"/>
      <c r="L283" s="9809">
        <f>L282-H283</f>
        <v>31750090</v>
      </c>
      <c r="M283" s="8265" t="s">
        <v>2734</v>
      </c>
      <c r="N283" s="8286"/>
    </row>
    <row r="284" spans="1:14">
      <c r="A284" s="8321" t="s">
        <v>2734</v>
      </c>
      <c r="B284" s="8340"/>
      <c r="C284" s="8289"/>
      <c r="D284" s="8360" t="s">
        <v>2273</v>
      </c>
      <c r="E284" s="8356" t="s">
        <v>956</v>
      </c>
      <c r="F284" s="8385"/>
      <c r="G284" s="9806"/>
      <c r="H284" s="9808"/>
      <c r="I284" s="9806"/>
      <c r="J284" s="9806"/>
      <c r="K284" s="8303"/>
      <c r="L284" s="9810"/>
      <c r="M284" s="8265" t="s">
        <v>2734</v>
      </c>
      <c r="N284" s="8286"/>
    </row>
    <row r="285" spans="1:14">
      <c r="A285" s="8321" t="s">
        <v>2734</v>
      </c>
      <c r="B285" s="8292"/>
      <c r="C285" s="8293"/>
      <c r="D285" s="8317"/>
      <c r="E285" s="8304"/>
      <c r="F285" s="8305"/>
      <c r="G285" s="8306"/>
      <c r="H285" s="8307"/>
      <c r="I285" s="8308"/>
      <c r="J285" s="8306"/>
      <c r="K285" s="8307">
        <v>1500</v>
      </c>
      <c r="L285" s="8309">
        <f>L283+K285</f>
        <v>31751590</v>
      </c>
      <c r="M285" s="8265" t="s">
        <v>2734</v>
      </c>
      <c r="N285" s="8286"/>
    </row>
    <row r="286" spans="1:14">
      <c r="A286" s="8321" t="s">
        <v>2734</v>
      </c>
      <c r="B286" s="8339"/>
      <c r="C286" s="8301"/>
      <c r="D286" s="8387" t="s">
        <v>821</v>
      </c>
      <c r="E286" s="8363" t="s">
        <v>2115</v>
      </c>
      <c r="F286" s="8350" t="s">
        <v>2116</v>
      </c>
      <c r="G286" s="9805"/>
      <c r="H286" s="9807">
        <v>211675</v>
      </c>
      <c r="I286" s="9805"/>
      <c r="J286" s="9805"/>
      <c r="K286" s="8302"/>
      <c r="L286" s="9809">
        <f>L285-H286</f>
        <v>31539915</v>
      </c>
      <c r="M286" s="8265" t="s">
        <v>2734</v>
      </c>
      <c r="N286" s="8286"/>
    </row>
    <row r="287" spans="1:14">
      <c r="A287" s="8321" t="s">
        <v>2734</v>
      </c>
      <c r="B287" s="8340"/>
      <c r="C287" s="8289"/>
      <c r="D287" s="8364" t="s">
        <v>2292</v>
      </c>
      <c r="E287" s="8356" t="s">
        <v>2107</v>
      </c>
      <c r="F287" s="8352"/>
      <c r="G287" s="9806"/>
      <c r="H287" s="9808"/>
      <c r="I287" s="9806"/>
      <c r="J287" s="9806"/>
      <c r="K287" s="8303"/>
      <c r="L287" s="9810"/>
      <c r="M287" s="8265" t="s">
        <v>2734</v>
      </c>
      <c r="N287" s="8286"/>
    </row>
    <row r="288" spans="1:14">
      <c r="A288" s="8321" t="s">
        <v>2734</v>
      </c>
      <c r="B288" s="8292"/>
      <c r="C288" s="8293"/>
      <c r="D288" s="8317"/>
      <c r="E288" s="8304"/>
      <c r="F288" s="8305"/>
      <c r="G288" s="8306"/>
      <c r="H288" s="8307"/>
      <c r="I288" s="8308"/>
      <c r="J288" s="8306"/>
      <c r="K288" s="8307">
        <v>2200</v>
      </c>
      <c r="L288" s="8309">
        <f>L286+K288</f>
        <v>31542115</v>
      </c>
      <c r="M288" s="8265" t="s">
        <v>2734</v>
      </c>
      <c r="N288" s="8286"/>
    </row>
    <row r="289" spans="1:14">
      <c r="A289" s="8321" t="s">
        <v>2734</v>
      </c>
      <c r="B289" s="8339"/>
      <c r="C289" s="8301"/>
      <c r="D289" s="8362" t="s">
        <v>1710</v>
      </c>
      <c r="E289" s="8363" t="s">
        <v>2294</v>
      </c>
      <c r="F289" s="8350" t="s">
        <v>2295</v>
      </c>
      <c r="G289" s="9805"/>
      <c r="H289" s="9807">
        <v>67140</v>
      </c>
      <c r="I289" s="9805"/>
      <c r="J289" s="9805"/>
      <c r="K289" s="8302"/>
      <c r="L289" s="9809">
        <f>L288-H289</f>
        <v>31474975</v>
      </c>
      <c r="M289" s="8265" t="s">
        <v>2734</v>
      </c>
      <c r="N289" s="8286"/>
    </row>
    <row r="290" spans="1:14">
      <c r="A290" s="8321" t="s">
        <v>2734</v>
      </c>
      <c r="B290" s="8340"/>
      <c r="C290" s="8289"/>
      <c r="D290" s="8364" t="s">
        <v>2296</v>
      </c>
      <c r="E290" s="8356" t="s">
        <v>746</v>
      </c>
      <c r="F290" s="8352"/>
      <c r="G290" s="9806"/>
      <c r="H290" s="9808"/>
      <c r="I290" s="9806"/>
      <c r="J290" s="9806"/>
      <c r="K290" s="8303"/>
      <c r="L290" s="9810"/>
      <c r="M290" s="8265" t="s">
        <v>2734</v>
      </c>
      <c r="N290" s="8286"/>
    </row>
    <row r="291" spans="1:14">
      <c r="A291" s="8321" t="s">
        <v>2734</v>
      </c>
      <c r="B291" s="8292"/>
      <c r="C291" s="8293"/>
      <c r="D291" s="8317"/>
      <c r="E291" s="8304"/>
      <c r="F291" s="8305"/>
      <c r="G291" s="8306"/>
      <c r="H291" s="8307"/>
      <c r="I291" s="8308"/>
      <c r="J291" s="8306"/>
      <c r="K291" s="8307">
        <v>1500</v>
      </c>
      <c r="L291" s="8309">
        <f>L289+K291</f>
        <v>31476475</v>
      </c>
      <c r="M291" s="8265" t="s">
        <v>2734</v>
      </c>
      <c r="N291" s="8286"/>
    </row>
    <row r="292" spans="1:14">
      <c r="A292" s="8321" t="s">
        <v>2734</v>
      </c>
      <c r="B292" s="8339"/>
      <c r="C292" s="8301"/>
      <c r="D292" s="8387" t="s">
        <v>796</v>
      </c>
      <c r="E292" s="8363" t="s">
        <v>1036</v>
      </c>
      <c r="F292" s="8350" t="s">
        <v>499</v>
      </c>
      <c r="G292" s="9805"/>
      <c r="H292" s="9807">
        <v>57800</v>
      </c>
      <c r="I292" s="9805"/>
      <c r="J292" s="9805"/>
      <c r="K292" s="8302"/>
      <c r="L292" s="9809">
        <f>L291-H292</f>
        <v>31418675</v>
      </c>
      <c r="M292" s="8265" t="s">
        <v>2734</v>
      </c>
      <c r="N292" s="8286"/>
    </row>
    <row r="293" spans="1:14">
      <c r="A293" s="8321" t="s">
        <v>2734</v>
      </c>
      <c r="B293" s="8340"/>
      <c r="C293" s="8289"/>
      <c r="D293" s="8364" t="s">
        <v>802</v>
      </c>
      <c r="E293" s="8356" t="s">
        <v>200</v>
      </c>
      <c r="F293" s="8352"/>
      <c r="G293" s="9806"/>
      <c r="H293" s="9808"/>
      <c r="I293" s="9806"/>
      <c r="J293" s="9806"/>
      <c r="K293" s="8303"/>
      <c r="L293" s="9810"/>
      <c r="M293" s="8265" t="s">
        <v>2734</v>
      </c>
      <c r="N293" s="8286"/>
    </row>
    <row r="294" spans="1:14">
      <c r="A294" s="8321" t="s">
        <v>2734</v>
      </c>
      <c r="B294" s="8292"/>
      <c r="C294" s="8293"/>
      <c r="D294" s="8317"/>
      <c r="E294" s="8304"/>
      <c r="F294" s="8305"/>
      <c r="G294" s="8306"/>
      <c r="H294" s="8307"/>
      <c r="I294" s="8308"/>
      <c r="J294" s="8306"/>
      <c r="K294" s="8307">
        <v>750</v>
      </c>
      <c r="L294" s="8309">
        <f>L292+K294</f>
        <v>31419425</v>
      </c>
      <c r="M294" s="8265" t="s">
        <v>2734</v>
      </c>
      <c r="N294" s="8286"/>
    </row>
    <row r="295" spans="1:14">
      <c r="A295" s="8321" t="s">
        <v>2734</v>
      </c>
      <c r="B295" s="8339"/>
      <c r="C295" s="8301"/>
      <c r="D295" s="8387" t="s">
        <v>796</v>
      </c>
      <c r="E295" s="8363" t="s">
        <v>1750</v>
      </c>
      <c r="F295" s="8350" t="s">
        <v>406</v>
      </c>
      <c r="G295" s="9805"/>
      <c r="H295" s="9807">
        <v>138300</v>
      </c>
      <c r="I295" s="9805"/>
      <c r="J295" s="9805"/>
      <c r="K295" s="8302"/>
      <c r="L295" s="9809">
        <f>L294-H295</f>
        <v>31281125</v>
      </c>
      <c r="M295" s="8265" t="s">
        <v>2734</v>
      </c>
      <c r="N295" s="8286"/>
    </row>
    <row r="296" spans="1:14">
      <c r="A296" s="8321" t="s">
        <v>2734</v>
      </c>
      <c r="B296" s="8340"/>
      <c r="C296" s="8289"/>
      <c r="D296" s="8364" t="s">
        <v>1034</v>
      </c>
      <c r="E296" s="8356" t="s">
        <v>698</v>
      </c>
      <c r="F296" s="8352"/>
      <c r="G296" s="9806"/>
      <c r="H296" s="9808"/>
      <c r="I296" s="9806"/>
      <c r="J296" s="9806"/>
      <c r="K296" s="8303"/>
      <c r="L296" s="9810"/>
      <c r="M296" s="8265" t="s">
        <v>2734</v>
      </c>
      <c r="N296" s="8286"/>
    </row>
    <row r="297" spans="1:14">
      <c r="A297" s="8321" t="s">
        <v>2734</v>
      </c>
      <c r="B297" s="8292"/>
      <c r="C297" s="8293"/>
      <c r="D297" s="8317"/>
      <c r="E297" s="8304"/>
      <c r="F297" s="8305"/>
      <c r="G297" s="8306"/>
      <c r="H297" s="8307"/>
      <c r="I297" s="8308"/>
      <c r="J297" s="8306"/>
      <c r="K297" s="8307">
        <v>750</v>
      </c>
      <c r="L297" s="8309">
        <f>L295+K297</f>
        <v>31281875</v>
      </c>
      <c r="M297" s="8265" t="s">
        <v>2734</v>
      </c>
      <c r="N297" s="8286"/>
    </row>
    <row r="298" spans="1:14">
      <c r="A298" s="8321" t="s">
        <v>2734</v>
      </c>
      <c r="B298" s="8339"/>
      <c r="C298" s="8301"/>
      <c r="D298" s="8362" t="s">
        <v>796</v>
      </c>
      <c r="E298" s="8354" t="s">
        <v>1496</v>
      </c>
      <c r="F298" s="8388" t="s">
        <v>1497</v>
      </c>
      <c r="G298" s="9805"/>
      <c r="H298" s="9807">
        <v>42300</v>
      </c>
      <c r="I298" s="9805"/>
      <c r="J298" s="9805"/>
      <c r="K298" s="8302"/>
      <c r="L298" s="9809">
        <f>L297-H298</f>
        <v>31239575</v>
      </c>
      <c r="M298" s="8265" t="s">
        <v>2734</v>
      </c>
      <c r="N298" s="8286"/>
    </row>
    <row r="299" spans="1:14">
      <c r="A299" s="8321" t="s">
        <v>2734</v>
      </c>
      <c r="B299" s="8340"/>
      <c r="C299" s="8289"/>
      <c r="D299" s="8360" t="s">
        <v>2298</v>
      </c>
      <c r="E299" s="8356" t="s">
        <v>38</v>
      </c>
      <c r="F299" s="8352"/>
      <c r="G299" s="9806"/>
      <c r="H299" s="9808"/>
      <c r="I299" s="9806"/>
      <c r="J299" s="9806"/>
      <c r="K299" s="8303"/>
      <c r="L299" s="9810"/>
      <c r="M299" s="8265" t="s">
        <v>2734</v>
      </c>
      <c r="N299" s="8286"/>
    </row>
    <row r="300" spans="1:14">
      <c r="A300" s="8321" t="s">
        <v>2734</v>
      </c>
      <c r="B300" s="8292"/>
      <c r="C300" s="8293"/>
      <c r="D300" s="8317"/>
      <c r="E300" s="8304"/>
      <c r="F300" s="8305"/>
      <c r="G300" s="8306"/>
      <c r="H300" s="8307"/>
      <c r="I300" s="8308"/>
      <c r="J300" s="8306"/>
      <c r="K300" s="8307">
        <v>750</v>
      </c>
      <c r="L300" s="8309">
        <f>L298+K300</f>
        <v>31240325</v>
      </c>
      <c r="M300" s="8265" t="s">
        <v>2734</v>
      </c>
      <c r="N300" s="8286"/>
    </row>
    <row r="301" spans="1:14">
      <c r="A301" s="8321" t="s">
        <v>2734</v>
      </c>
      <c r="B301" s="8339"/>
      <c r="C301" s="8301"/>
      <c r="D301" s="8387" t="s">
        <v>1716</v>
      </c>
      <c r="E301" s="8363" t="s">
        <v>2104</v>
      </c>
      <c r="F301" s="8350" t="s">
        <v>1372</v>
      </c>
      <c r="G301" s="9805"/>
      <c r="H301" s="9807">
        <v>243900</v>
      </c>
      <c r="I301" s="9805"/>
      <c r="J301" s="9805"/>
      <c r="K301" s="8302"/>
      <c r="L301" s="9809">
        <f>L300-H301</f>
        <v>30996425</v>
      </c>
      <c r="M301" s="8265" t="s">
        <v>2734</v>
      </c>
      <c r="N301" s="8286"/>
    </row>
    <row r="302" spans="1:14">
      <c r="A302" s="8321" t="s">
        <v>2734</v>
      </c>
      <c r="B302" s="8340"/>
      <c r="C302" s="8289"/>
      <c r="D302" s="8364" t="s">
        <v>1077</v>
      </c>
      <c r="E302" s="8356" t="s">
        <v>1804</v>
      </c>
      <c r="F302" s="8352"/>
      <c r="G302" s="9806"/>
      <c r="H302" s="9808"/>
      <c r="I302" s="9806"/>
      <c r="J302" s="9806"/>
      <c r="K302" s="8303"/>
      <c r="L302" s="9810"/>
      <c r="M302" s="8265" t="s">
        <v>2734</v>
      </c>
      <c r="N302" s="8286"/>
    </row>
    <row r="303" spans="1:14">
      <c r="A303" s="8321" t="s">
        <v>2734</v>
      </c>
      <c r="B303" s="8292"/>
      <c r="C303" s="8293"/>
      <c r="D303" s="8317"/>
      <c r="E303" s="8304"/>
      <c r="F303" s="8305"/>
      <c r="G303" s="8306"/>
      <c r="H303" s="8307"/>
      <c r="I303" s="8308"/>
      <c r="J303" s="8306"/>
      <c r="K303" s="8307">
        <v>750</v>
      </c>
      <c r="L303" s="8309">
        <f>L301+K303</f>
        <v>30997175</v>
      </c>
      <c r="M303" s="8265" t="s">
        <v>2734</v>
      </c>
      <c r="N303" s="8286"/>
    </row>
    <row r="304" spans="1:14">
      <c r="A304" s="8321" t="s">
        <v>2734</v>
      </c>
      <c r="B304" s="8339"/>
      <c r="C304" s="8301"/>
      <c r="D304" s="8389" t="s">
        <v>815</v>
      </c>
      <c r="E304" s="8390" t="s">
        <v>302</v>
      </c>
      <c r="F304" s="8388" t="s">
        <v>878</v>
      </c>
      <c r="G304" s="9805"/>
      <c r="H304" s="9807">
        <v>82079</v>
      </c>
      <c r="I304" s="9805"/>
      <c r="J304" s="9805"/>
      <c r="K304" s="8302"/>
      <c r="L304" s="9809">
        <f>L303-H304</f>
        <v>30915096</v>
      </c>
      <c r="M304" s="8265" t="s">
        <v>2734</v>
      </c>
      <c r="N304" s="8286"/>
    </row>
    <row r="305" spans="1:14">
      <c r="A305" s="8321" t="s">
        <v>2734</v>
      </c>
      <c r="B305" s="8340"/>
      <c r="C305" s="8289"/>
      <c r="D305" s="8360" t="s">
        <v>831</v>
      </c>
      <c r="E305" s="8391" t="s">
        <v>918</v>
      </c>
      <c r="F305" s="8392"/>
      <c r="G305" s="9806"/>
      <c r="H305" s="9808"/>
      <c r="I305" s="9806"/>
      <c r="J305" s="9806"/>
      <c r="K305" s="8303"/>
      <c r="L305" s="9810"/>
      <c r="M305" s="8265" t="s">
        <v>2734</v>
      </c>
      <c r="N305" s="8286"/>
    </row>
    <row r="306" spans="1:14">
      <c r="A306" s="8321" t="s">
        <v>2734</v>
      </c>
      <c r="B306" s="8292"/>
      <c r="C306" s="8293"/>
      <c r="D306" s="8317"/>
      <c r="E306" s="8304"/>
      <c r="F306" s="8305"/>
      <c r="G306" s="8306"/>
      <c r="H306" s="8307"/>
      <c r="I306" s="8308"/>
      <c r="J306" s="8306"/>
      <c r="K306" s="8307">
        <v>2200</v>
      </c>
      <c r="L306" s="8309">
        <f>L304+K306</f>
        <v>30917296</v>
      </c>
      <c r="M306" s="8265" t="s">
        <v>2734</v>
      </c>
      <c r="N306" s="8286"/>
    </row>
    <row r="307" spans="1:14">
      <c r="A307" s="8321" t="s">
        <v>2734</v>
      </c>
      <c r="B307" s="8339"/>
      <c r="C307" s="8301"/>
      <c r="D307" s="8387" t="s">
        <v>796</v>
      </c>
      <c r="E307" s="8363" t="s">
        <v>302</v>
      </c>
      <c r="F307" s="8388" t="s">
        <v>878</v>
      </c>
      <c r="G307" s="9805"/>
      <c r="H307" s="9807">
        <v>111300</v>
      </c>
      <c r="I307" s="9805"/>
      <c r="J307" s="9805"/>
      <c r="K307" s="8302"/>
      <c r="L307" s="9809">
        <f>L306-H307</f>
        <v>30805996</v>
      </c>
      <c r="M307" s="8265" t="s">
        <v>2734</v>
      </c>
      <c r="N307" s="8286"/>
    </row>
    <row r="308" spans="1:14">
      <c r="A308" s="8321" t="s">
        <v>2734</v>
      </c>
      <c r="B308" s="8340"/>
      <c r="C308" s="8289"/>
      <c r="D308" s="8364" t="s">
        <v>1521</v>
      </c>
      <c r="E308" s="8356" t="s">
        <v>918</v>
      </c>
      <c r="F308" s="8392"/>
      <c r="G308" s="9806"/>
      <c r="H308" s="9808"/>
      <c r="I308" s="9806"/>
      <c r="J308" s="9806"/>
      <c r="K308" s="8303"/>
      <c r="L308" s="9810"/>
      <c r="M308" s="8265" t="s">
        <v>2734</v>
      </c>
      <c r="N308" s="8286"/>
    </row>
    <row r="309" spans="1:14">
      <c r="A309" s="8321" t="s">
        <v>2734</v>
      </c>
      <c r="B309" s="8292"/>
      <c r="C309" s="8293"/>
      <c r="D309" s="8317"/>
      <c r="E309" s="8304"/>
      <c r="F309" s="8305"/>
      <c r="G309" s="8306"/>
      <c r="H309" s="8307"/>
      <c r="I309" s="8308"/>
      <c r="J309" s="8306"/>
      <c r="K309" s="8307">
        <v>750</v>
      </c>
      <c r="L309" s="8309">
        <f>L307+K309</f>
        <v>30806746</v>
      </c>
      <c r="M309" s="8265" t="s">
        <v>2734</v>
      </c>
      <c r="N309" s="8286"/>
    </row>
    <row r="310" spans="1:14">
      <c r="A310" s="8321" t="s">
        <v>2734</v>
      </c>
      <c r="B310" s="8339"/>
      <c r="C310" s="8301"/>
      <c r="D310" s="8362" t="s">
        <v>821</v>
      </c>
      <c r="E310" s="8363" t="s">
        <v>1339</v>
      </c>
      <c r="F310" s="8318" t="s">
        <v>1347</v>
      </c>
      <c r="G310" s="9805"/>
      <c r="H310" s="9807">
        <v>459712</v>
      </c>
      <c r="I310" s="9805"/>
      <c r="J310" s="9805"/>
      <c r="K310" s="8302"/>
      <c r="L310" s="9809">
        <f>L309-H310</f>
        <v>30347034</v>
      </c>
      <c r="M310" s="8265" t="s">
        <v>2734</v>
      </c>
      <c r="N310" s="8286"/>
    </row>
    <row r="311" spans="1:14">
      <c r="A311" s="8321" t="s">
        <v>2734</v>
      </c>
      <c r="B311" s="8340"/>
      <c r="C311" s="8289"/>
      <c r="D311" s="8364" t="s">
        <v>1338</v>
      </c>
      <c r="E311" s="8356" t="s">
        <v>304</v>
      </c>
      <c r="F311" s="8392"/>
      <c r="G311" s="9806"/>
      <c r="H311" s="9808"/>
      <c r="I311" s="9806"/>
      <c r="J311" s="9806"/>
      <c r="K311" s="8303"/>
      <c r="L311" s="9810"/>
      <c r="M311" s="8265" t="s">
        <v>2734</v>
      </c>
      <c r="N311" s="8286"/>
    </row>
    <row r="312" spans="1:14">
      <c r="A312" s="8321" t="s">
        <v>2734</v>
      </c>
      <c r="B312" s="8292"/>
      <c r="C312" s="8293"/>
      <c r="D312" s="8317"/>
      <c r="E312" s="8304"/>
      <c r="F312" s="8305"/>
      <c r="G312" s="8306"/>
      <c r="H312" s="8307"/>
      <c r="I312" s="8308"/>
      <c r="J312" s="8306"/>
      <c r="K312" s="8307">
        <v>2200</v>
      </c>
      <c r="L312" s="8309">
        <f>L310+K312</f>
        <v>30349234</v>
      </c>
      <c r="M312" s="8265" t="s">
        <v>2734</v>
      </c>
      <c r="N312" s="8286"/>
    </row>
    <row r="313" spans="1:14">
      <c r="A313" s="8321" t="s">
        <v>2734</v>
      </c>
      <c r="B313" s="8339"/>
      <c r="C313" s="8301"/>
      <c r="D313" s="8387" t="s">
        <v>1710</v>
      </c>
      <c r="E313" s="8363" t="s">
        <v>2425</v>
      </c>
      <c r="F313" s="8350" t="s">
        <v>2426</v>
      </c>
      <c r="G313" s="9805"/>
      <c r="H313" s="9807">
        <v>156140</v>
      </c>
      <c r="I313" s="9805"/>
      <c r="J313" s="9805"/>
      <c r="K313" s="8302"/>
      <c r="L313" s="9809">
        <f>L312-H313</f>
        <v>30193094</v>
      </c>
      <c r="M313" s="8265" t="s">
        <v>2734</v>
      </c>
      <c r="N313" s="8286"/>
    </row>
    <row r="314" spans="1:14">
      <c r="A314" s="8321" t="s">
        <v>2734</v>
      </c>
      <c r="B314" s="8340"/>
      <c r="C314" s="8289"/>
      <c r="D314" s="8364" t="s">
        <v>2424</v>
      </c>
      <c r="E314" s="8356" t="s">
        <v>1712</v>
      </c>
      <c r="F314" s="8352"/>
      <c r="G314" s="9806"/>
      <c r="H314" s="9808"/>
      <c r="I314" s="9806"/>
      <c r="J314" s="9806"/>
      <c r="K314" s="8303"/>
      <c r="L314" s="9810"/>
      <c r="M314" s="8265" t="s">
        <v>2734</v>
      </c>
      <c r="N314" s="8286"/>
    </row>
    <row r="315" spans="1:14">
      <c r="A315" s="8321" t="s">
        <v>2734</v>
      </c>
      <c r="B315" s="8292"/>
      <c r="C315" s="8293"/>
      <c r="D315" s="8317"/>
      <c r="E315" s="8304"/>
      <c r="F315" s="8305"/>
      <c r="G315" s="8306"/>
      <c r="H315" s="8307"/>
      <c r="I315" s="8308"/>
      <c r="J315" s="8306"/>
      <c r="K315" s="8307">
        <v>1500</v>
      </c>
      <c r="L315" s="8309">
        <f>L313+K315</f>
        <v>30194594</v>
      </c>
      <c r="M315" s="8265" t="s">
        <v>2734</v>
      </c>
      <c r="N315" s="8286"/>
    </row>
    <row r="316" spans="1:14">
      <c r="A316" s="8321" t="s">
        <v>2734</v>
      </c>
      <c r="B316" s="8339"/>
      <c r="C316" s="8301"/>
      <c r="D316" s="8393" t="s">
        <v>2021</v>
      </c>
      <c r="E316" s="8394" t="s">
        <v>790</v>
      </c>
      <c r="F316" s="8350" t="s">
        <v>877</v>
      </c>
      <c r="G316" s="9805"/>
      <c r="H316" s="9807">
        <v>33500</v>
      </c>
      <c r="I316" s="9805"/>
      <c r="J316" s="9805"/>
      <c r="K316" s="8302"/>
      <c r="L316" s="9809">
        <f>L315-H316</f>
        <v>30161094</v>
      </c>
      <c r="M316" s="8265" t="s">
        <v>2734</v>
      </c>
      <c r="N316" s="8286"/>
    </row>
    <row r="317" spans="1:14">
      <c r="A317" s="8321" t="s">
        <v>2734</v>
      </c>
      <c r="B317" s="8340"/>
      <c r="C317" s="8289"/>
      <c r="D317" s="8395" t="s">
        <v>1981</v>
      </c>
      <c r="E317" s="8396" t="s">
        <v>304</v>
      </c>
      <c r="F317" s="8397"/>
      <c r="G317" s="9806"/>
      <c r="H317" s="9808"/>
      <c r="I317" s="9806"/>
      <c r="J317" s="9806"/>
      <c r="K317" s="8303"/>
      <c r="L317" s="9810"/>
      <c r="M317" s="8265" t="s">
        <v>2734</v>
      </c>
      <c r="N317" s="8286"/>
    </row>
    <row r="318" spans="1:14">
      <c r="A318" s="8321" t="s">
        <v>2734</v>
      </c>
      <c r="B318" s="8292"/>
      <c r="C318" s="8293"/>
      <c r="D318" s="8317"/>
      <c r="E318" s="8304"/>
      <c r="F318" s="8305"/>
      <c r="G318" s="8306"/>
      <c r="H318" s="8307"/>
      <c r="I318" s="8308"/>
      <c r="J318" s="8306"/>
      <c r="K318" s="8307">
        <v>750</v>
      </c>
      <c r="L318" s="8309">
        <f>L316+K318</f>
        <v>30161844</v>
      </c>
      <c r="M318" s="8265" t="s">
        <v>2734</v>
      </c>
      <c r="N318" s="8286"/>
    </row>
    <row r="319" spans="1:14">
      <c r="A319" s="8321" t="s">
        <v>2734</v>
      </c>
      <c r="B319" s="8339"/>
      <c r="C319" s="8301"/>
      <c r="D319" s="8389" t="s">
        <v>821</v>
      </c>
      <c r="E319" s="8363" t="s">
        <v>790</v>
      </c>
      <c r="F319" s="8350" t="s">
        <v>877</v>
      </c>
      <c r="G319" s="9805"/>
      <c r="H319" s="9807">
        <v>241784</v>
      </c>
      <c r="I319" s="9805"/>
      <c r="J319" s="9805"/>
      <c r="K319" s="8302"/>
      <c r="L319" s="9809">
        <f>L318-H319</f>
        <v>29920060</v>
      </c>
      <c r="M319" s="8265" t="s">
        <v>2734</v>
      </c>
      <c r="N319" s="8286"/>
    </row>
    <row r="320" spans="1:14">
      <c r="A320" s="8321" t="s">
        <v>2734</v>
      </c>
      <c r="B320" s="8340"/>
      <c r="C320" s="8289"/>
      <c r="D320" s="8360" t="s">
        <v>827</v>
      </c>
      <c r="E320" s="8356" t="s">
        <v>304</v>
      </c>
      <c r="F320" s="8352"/>
      <c r="G320" s="9806"/>
      <c r="H320" s="9808"/>
      <c r="I320" s="9806"/>
      <c r="J320" s="9806"/>
      <c r="K320" s="8303"/>
      <c r="L320" s="9810"/>
      <c r="M320" s="8265" t="s">
        <v>2734</v>
      </c>
      <c r="N320" s="8286"/>
    </row>
    <row r="321" spans="1:14">
      <c r="A321" s="8321" t="s">
        <v>2734</v>
      </c>
      <c r="B321" s="8292"/>
      <c r="C321" s="8293"/>
      <c r="D321" s="8317"/>
      <c r="E321" s="8304"/>
      <c r="F321" s="8305"/>
      <c r="G321" s="8306"/>
      <c r="H321" s="8307"/>
      <c r="I321" s="8308"/>
      <c r="J321" s="8306"/>
      <c r="K321" s="8307">
        <v>2200</v>
      </c>
      <c r="L321" s="8309">
        <f>L319+K321</f>
        <v>29922260</v>
      </c>
      <c r="M321" s="8265" t="s">
        <v>2734</v>
      </c>
      <c r="N321" s="8286"/>
    </row>
    <row r="322" spans="1:14">
      <c r="A322" s="8321" t="s">
        <v>2734</v>
      </c>
      <c r="B322" s="8339"/>
      <c r="C322" s="8301"/>
      <c r="D322" s="8389" t="s">
        <v>815</v>
      </c>
      <c r="E322" s="8363" t="s">
        <v>790</v>
      </c>
      <c r="F322" s="8388" t="s">
        <v>877</v>
      </c>
      <c r="G322" s="9805"/>
      <c r="H322" s="9807">
        <v>8029</v>
      </c>
      <c r="I322" s="9805"/>
      <c r="J322" s="9805"/>
      <c r="K322" s="8302"/>
      <c r="L322" s="9809">
        <f>L321-H322</f>
        <v>29914231</v>
      </c>
      <c r="M322" s="8265" t="s">
        <v>2734</v>
      </c>
      <c r="N322" s="8286"/>
    </row>
    <row r="323" spans="1:14">
      <c r="A323" s="8321" t="s">
        <v>2734</v>
      </c>
      <c r="B323" s="8340"/>
      <c r="C323" s="8289"/>
      <c r="D323" s="8360" t="s">
        <v>828</v>
      </c>
      <c r="E323" s="8356" t="s">
        <v>304</v>
      </c>
      <c r="F323" s="8392"/>
      <c r="G323" s="9806"/>
      <c r="H323" s="9808"/>
      <c r="I323" s="9806"/>
      <c r="J323" s="9806"/>
      <c r="K323" s="8303"/>
      <c r="L323" s="9810"/>
      <c r="M323" s="8265" t="s">
        <v>2734</v>
      </c>
      <c r="N323" s="8286"/>
    </row>
    <row r="324" spans="1:14">
      <c r="A324" s="8321" t="s">
        <v>2734</v>
      </c>
      <c r="B324" s="8292"/>
      <c r="C324" s="8293"/>
      <c r="D324" s="8317"/>
      <c r="E324" s="8304"/>
      <c r="F324" s="8305"/>
      <c r="G324" s="8306"/>
      <c r="H324" s="8307"/>
      <c r="I324" s="8308"/>
      <c r="J324" s="8306"/>
      <c r="K324" s="8307">
        <v>2200</v>
      </c>
      <c r="L324" s="8309">
        <f>L322+K324</f>
        <v>29916431</v>
      </c>
      <c r="M324" s="8265" t="s">
        <v>2734</v>
      </c>
      <c r="N324" s="8286"/>
    </row>
    <row r="325" spans="1:14">
      <c r="A325" s="8321" t="s">
        <v>2734</v>
      </c>
      <c r="B325" s="8339"/>
      <c r="C325" s="8301"/>
      <c r="D325" s="8383" t="s">
        <v>781</v>
      </c>
      <c r="E325" s="8354" t="s">
        <v>790</v>
      </c>
      <c r="F325" s="8350" t="s">
        <v>877</v>
      </c>
      <c r="G325" s="9805"/>
      <c r="H325" s="9807">
        <v>31390</v>
      </c>
      <c r="I325" s="9805"/>
      <c r="J325" s="9805"/>
      <c r="K325" s="8302"/>
      <c r="L325" s="9809">
        <f>L324-H325</f>
        <v>29885041</v>
      </c>
      <c r="M325" s="8265" t="s">
        <v>2734</v>
      </c>
      <c r="N325" s="8286"/>
    </row>
    <row r="326" spans="1:14">
      <c r="A326" s="8321" t="s">
        <v>2734</v>
      </c>
      <c r="B326" s="8340"/>
      <c r="C326" s="8289"/>
      <c r="D326" s="8384" t="s">
        <v>789</v>
      </c>
      <c r="E326" s="8398" t="s">
        <v>304</v>
      </c>
      <c r="F326" s="8352"/>
      <c r="G326" s="9806"/>
      <c r="H326" s="9808"/>
      <c r="I326" s="9806"/>
      <c r="J326" s="9806"/>
      <c r="K326" s="8303"/>
      <c r="L326" s="9810"/>
      <c r="M326" s="8265" t="s">
        <v>2734</v>
      </c>
      <c r="N326" s="8286"/>
    </row>
    <row r="327" spans="1:14">
      <c r="A327" s="8321" t="s">
        <v>2734</v>
      </c>
      <c r="B327" s="8292"/>
      <c r="C327" s="8293"/>
      <c r="D327" s="8317"/>
      <c r="E327" s="8304"/>
      <c r="F327" s="8305"/>
      <c r="G327" s="8306"/>
      <c r="H327" s="8307"/>
      <c r="I327" s="8308"/>
      <c r="J327" s="8306"/>
      <c r="K327" s="8307">
        <v>1500</v>
      </c>
      <c r="L327" s="8309">
        <f>L325+K327</f>
        <v>29886541</v>
      </c>
      <c r="M327" s="8265" t="s">
        <v>2734</v>
      </c>
      <c r="N327" s="8286"/>
    </row>
    <row r="328" spans="1:14">
      <c r="A328" s="8321" t="s">
        <v>2734</v>
      </c>
      <c r="B328" s="8339"/>
      <c r="C328" s="8301"/>
      <c r="D328" s="8383" t="s">
        <v>2218</v>
      </c>
      <c r="E328" s="8354" t="s">
        <v>790</v>
      </c>
      <c r="F328" s="8350" t="s">
        <v>877</v>
      </c>
      <c r="G328" s="9805"/>
      <c r="H328" s="9807">
        <v>42300</v>
      </c>
      <c r="I328" s="9805"/>
      <c r="J328" s="9805"/>
      <c r="K328" s="8302"/>
      <c r="L328" s="9809">
        <f>L327-H328</f>
        <v>29844241</v>
      </c>
      <c r="M328" s="8265" t="s">
        <v>2734</v>
      </c>
      <c r="N328" s="8286"/>
    </row>
    <row r="329" spans="1:14">
      <c r="A329" s="8321" t="s">
        <v>2734</v>
      </c>
      <c r="B329" s="8340"/>
      <c r="C329" s="8289"/>
      <c r="D329" s="8384" t="s">
        <v>2219</v>
      </c>
      <c r="E329" s="8398" t="s">
        <v>304</v>
      </c>
      <c r="F329" s="8352"/>
      <c r="G329" s="9806"/>
      <c r="H329" s="9808"/>
      <c r="I329" s="9806"/>
      <c r="J329" s="9806"/>
      <c r="K329" s="8303"/>
      <c r="L329" s="9810"/>
      <c r="M329" s="8265" t="s">
        <v>2734</v>
      </c>
      <c r="N329" s="8286"/>
    </row>
    <row r="330" spans="1:14">
      <c r="A330" s="8321" t="s">
        <v>2734</v>
      </c>
      <c r="B330" s="8292"/>
      <c r="C330" s="8293"/>
      <c r="D330" s="8317"/>
      <c r="E330" s="8304"/>
      <c r="F330" s="8305"/>
      <c r="G330" s="8306"/>
      <c r="H330" s="8307"/>
      <c r="I330" s="8308"/>
      <c r="J330" s="8306"/>
      <c r="K330" s="8307">
        <v>750</v>
      </c>
      <c r="L330" s="8309">
        <f>L328+K330</f>
        <v>29844991</v>
      </c>
      <c r="M330" s="8265" t="s">
        <v>2734</v>
      </c>
      <c r="N330" s="8286"/>
    </row>
    <row r="331" spans="1:14">
      <c r="A331" s="8321" t="s">
        <v>2734</v>
      </c>
      <c r="B331" s="8339"/>
      <c r="C331" s="8301"/>
      <c r="D331" s="8387" t="s">
        <v>821</v>
      </c>
      <c r="E331" s="8354" t="s">
        <v>2461</v>
      </c>
      <c r="F331" s="8359" t="s">
        <v>2491</v>
      </c>
      <c r="G331" s="9805"/>
      <c r="H331" s="9807">
        <v>255108</v>
      </c>
      <c r="I331" s="9805"/>
      <c r="J331" s="9805"/>
      <c r="K331" s="8302"/>
      <c r="L331" s="9809">
        <f>L330-H331</f>
        <v>29589883</v>
      </c>
      <c r="M331" s="8265" t="s">
        <v>2734</v>
      </c>
      <c r="N331" s="8286"/>
    </row>
    <row r="332" spans="1:14">
      <c r="A332" s="8321" t="s">
        <v>2734</v>
      </c>
      <c r="B332" s="8340"/>
      <c r="C332" s="8289"/>
      <c r="D332" s="8364" t="s">
        <v>2567</v>
      </c>
      <c r="E332" s="8356" t="s">
        <v>1819</v>
      </c>
      <c r="F332" s="8352"/>
      <c r="G332" s="9806"/>
      <c r="H332" s="9808"/>
      <c r="I332" s="9806"/>
      <c r="J332" s="9806"/>
      <c r="K332" s="8303"/>
      <c r="L332" s="9810"/>
      <c r="M332" s="8265" t="s">
        <v>2734</v>
      </c>
      <c r="N332" s="8286"/>
    </row>
    <row r="333" spans="1:14">
      <c r="A333" s="8321" t="s">
        <v>2734</v>
      </c>
      <c r="B333" s="8292"/>
      <c r="C333" s="8293"/>
      <c r="D333" s="8317"/>
      <c r="E333" s="8304"/>
      <c r="F333" s="8305"/>
      <c r="G333" s="8306"/>
      <c r="H333" s="8307"/>
      <c r="I333" s="8308"/>
      <c r="J333" s="8306"/>
      <c r="K333" s="8307">
        <v>2200</v>
      </c>
      <c r="L333" s="8309">
        <f>L331+K333</f>
        <v>29592083</v>
      </c>
      <c r="M333" s="8265" t="s">
        <v>2734</v>
      </c>
      <c r="N333" s="8286"/>
    </row>
    <row r="334" spans="1:14">
      <c r="A334" s="8321" t="s">
        <v>2734</v>
      </c>
      <c r="B334" s="8339"/>
      <c r="C334" s="8301"/>
      <c r="D334" s="8387" t="s">
        <v>821</v>
      </c>
      <c r="E334" s="8354" t="s">
        <v>2461</v>
      </c>
      <c r="F334" s="8359" t="s">
        <v>2491</v>
      </c>
      <c r="G334" s="9805"/>
      <c r="H334" s="9807">
        <v>95950</v>
      </c>
      <c r="I334" s="9805"/>
      <c r="J334" s="9805"/>
      <c r="K334" s="8302"/>
      <c r="L334" s="9809">
        <f>L333-H334</f>
        <v>29496133</v>
      </c>
      <c r="M334" s="8265" t="s">
        <v>2734</v>
      </c>
      <c r="N334" s="8286"/>
    </row>
    <row r="335" spans="1:14">
      <c r="A335" s="8321" t="s">
        <v>2734</v>
      </c>
      <c r="B335" s="8340"/>
      <c r="C335" s="8289"/>
      <c r="D335" s="8364" t="s">
        <v>2568</v>
      </c>
      <c r="E335" s="8356" t="s">
        <v>1819</v>
      </c>
      <c r="F335" s="8352"/>
      <c r="G335" s="9806"/>
      <c r="H335" s="9808"/>
      <c r="I335" s="9806"/>
      <c r="J335" s="9806"/>
      <c r="K335" s="8303"/>
      <c r="L335" s="9810"/>
      <c r="M335" s="8265" t="s">
        <v>2734</v>
      </c>
      <c r="N335" s="8286"/>
    </row>
    <row r="336" spans="1:14">
      <c r="A336" s="8321" t="s">
        <v>2734</v>
      </c>
      <c r="B336" s="8292"/>
      <c r="C336" s="8293"/>
      <c r="D336" s="8317"/>
      <c r="E336" s="8304"/>
      <c r="F336" s="8305"/>
      <c r="G336" s="8306"/>
      <c r="H336" s="8307"/>
      <c r="I336" s="8308"/>
      <c r="J336" s="8306"/>
      <c r="K336" s="8307">
        <v>2200</v>
      </c>
      <c r="L336" s="8309">
        <f>L334+K336</f>
        <v>29498333</v>
      </c>
      <c r="M336" s="8265" t="s">
        <v>2734</v>
      </c>
      <c r="N336" s="8286"/>
    </row>
    <row r="337" spans="1:14">
      <c r="A337" s="8321" t="s">
        <v>2734</v>
      </c>
      <c r="B337" s="8339"/>
      <c r="C337" s="8301"/>
      <c r="D337" s="8387" t="s">
        <v>821</v>
      </c>
      <c r="E337" s="8363" t="s">
        <v>2110</v>
      </c>
      <c r="F337" s="8350" t="s">
        <v>2111</v>
      </c>
      <c r="G337" s="9805"/>
      <c r="H337" s="9807">
        <v>384542</v>
      </c>
      <c r="I337" s="9805"/>
      <c r="J337" s="9805"/>
      <c r="K337" s="8302"/>
      <c r="L337" s="9809">
        <f>L336-H337</f>
        <v>29113791</v>
      </c>
      <c r="M337" s="8265" t="s">
        <v>2734</v>
      </c>
      <c r="N337" s="8286"/>
    </row>
    <row r="338" spans="1:14">
      <c r="A338" s="8321" t="s">
        <v>2734</v>
      </c>
      <c r="B338" s="8340"/>
      <c r="C338" s="8289"/>
      <c r="D338" s="8364" t="s">
        <v>2112</v>
      </c>
      <c r="E338" s="8356" t="s">
        <v>2107</v>
      </c>
      <c r="F338" s="8352"/>
      <c r="G338" s="9806"/>
      <c r="H338" s="9808"/>
      <c r="I338" s="9806"/>
      <c r="J338" s="9806"/>
      <c r="K338" s="8303"/>
      <c r="L338" s="9810"/>
      <c r="M338" s="8265" t="s">
        <v>2734</v>
      </c>
      <c r="N338" s="8286"/>
    </row>
    <row r="339" spans="1:14">
      <c r="A339" s="8321" t="s">
        <v>2734</v>
      </c>
      <c r="B339" s="8292"/>
      <c r="C339" s="8293"/>
      <c r="D339" s="8317"/>
      <c r="E339" s="8304"/>
      <c r="F339" s="8305"/>
      <c r="G339" s="8306"/>
      <c r="H339" s="8307"/>
      <c r="I339" s="8308"/>
      <c r="J339" s="8306"/>
      <c r="K339" s="8307">
        <v>2200</v>
      </c>
      <c r="L339" s="8309">
        <f>L337+K339</f>
        <v>29115991</v>
      </c>
      <c r="M339" s="8265" t="s">
        <v>2734</v>
      </c>
      <c r="N339" s="8286"/>
    </row>
    <row r="340" spans="1:14">
      <c r="A340" s="8321" t="s">
        <v>2734</v>
      </c>
      <c r="B340" s="8339"/>
      <c r="C340" s="8301"/>
      <c r="D340" s="8399" t="s">
        <v>796</v>
      </c>
      <c r="E340" s="8363" t="s">
        <v>2110</v>
      </c>
      <c r="F340" s="8350" t="s">
        <v>2111</v>
      </c>
      <c r="G340" s="9805"/>
      <c r="H340" s="9807">
        <v>41300</v>
      </c>
      <c r="I340" s="9805"/>
      <c r="J340" s="9805"/>
      <c r="K340" s="8302"/>
      <c r="L340" s="9809">
        <f>L339-H340</f>
        <v>29074691</v>
      </c>
      <c r="M340" s="8265" t="s">
        <v>2734</v>
      </c>
      <c r="N340" s="8286"/>
    </row>
    <row r="341" spans="1:14">
      <c r="A341" s="8321" t="s">
        <v>2734</v>
      </c>
      <c r="B341" s="8340"/>
      <c r="C341" s="8289"/>
      <c r="D341" s="8360" t="s">
        <v>2113</v>
      </c>
      <c r="E341" s="8356" t="s">
        <v>2107</v>
      </c>
      <c r="F341" s="8352"/>
      <c r="G341" s="9806"/>
      <c r="H341" s="9808"/>
      <c r="I341" s="9806"/>
      <c r="J341" s="9806"/>
      <c r="K341" s="8303"/>
      <c r="L341" s="9810"/>
      <c r="M341" s="8265" t="s">
        <v>2734</v>
      </c>
      <c r="N341" s="8286"/>
    </row>
    <row r="342" spans="1:14">
      <c r="A342" s="8321" t="s">
        <v>2734</v>
      </c>
      <c r="B342" s="8292"/>
      <c r="C342" s="8293"/>
      <c r="D342" s="8317"/>
      <c r="E342" s="8304"/>
      <c r="F342" s="8305"/>
      <c r="G342" s="8306"/>
      <c r="H342" s="8307"/>
      <c r="I342" s="8308"/>
      <c r="J342" s="8306"/>
      <c r="K342" s="8307">
        <v>750</v>
      </c>
      <c r="L342" s="8309">
        <f>L340+K342</f>
        <v>29075441</v>
      </c>
      <c r="M342" s="8265" t="s">
        <v>2734</v>
      </c>
      <c r="N342" s="8286"/>
    </row>
    <row r="343" spans="1:14">
      <c r="A343" s="8321" t="s">
        <v>2734</v>
      </c>
      <c r="B343" s="8339"/>
      <c r="C343" s="8301"/>
      <c r="D343" s="8400" t="s">
        <v>815</v>
      </c>
      <c r="E343" s="8349" t="s">
        <v>2472</v>
      </c>
      <c r="F343" s="8318" t="s">
        <v>2475</v>
      </c>
      <c r="G343" s="9805"/>
      <c r="H343" s="9807">
        <v>2060198</v>
      </c>
      <c r="I343" s="9805"/>
      <c r="J343" s="9805"/>
      <c r="K343" s="8302"/>
      <c r="L343" s="9809">
        <f>L342-H343</f>
        <v>27015243</v>
      </c>
      <c r="M343" s="8265" t="s">
        <v>2734</v>
      </c>
      <c r="N343" s="8286"/>
    </row>
    <row r="344" spans="1:14">
      <c r="A344" s="8321" t="s">
        <v>2734</v>
      </c>
      <c r="B344" s="8340"/>
      <c r="C344" s="8289"/>
      <c r="D344" s="8401" t="s">
        <v>2502</v>
      </c>
      <c r="E344" s="8351" t="s">
        <v>2476</v>
      </c>
      <c r="F344" s="8392"/>
      <c r="G344" s="9806"/>
      <c r="H344" s="9808"/>
      <c r="I344" s="9806"/>
      <c r="J344" s="9806"/>
      <c r="K344" s="8303"/>
      <c r="L344" s="9810"/>
      <c r="M344" s="8265" t="s">
        <v>2734</v>
      </c>
      <c r="N344" s="8286"/>
    </row>
    <row r="345" spans="1:14">
      <c r="A345" s="8321" t="s">
        <v>2734</v>
      </c>
      <c r="B345" s="8292"/>
      <c r="C345" s="8293"/>
      <c r="D345" s="8317"/>
      <c r="E345" s="8304"/>
      <c r="F345" s="8305"/>
      <c r="G345" s="8306"/>
      <c r="H345" s="8307"/>
      <c r="I345" s="8308"/>
      <c r="J345" s="8306"/>
      <c r="K345" s="8307">
        <v>2200</v>
      </c>
      <c r="L345" s="8309">
        <f>L343+K345</f>
        <v>27017443</v>
      </c>
      <c r="M345" s="8265" t="s">
        <v>2734</v>
      </c>
      <c r="N345" s="8286"/>
    </row>
    <row r="346" spans="1:14">
      <c r="A346" s="8321" t="s">
        <v>2734</v>
      </c>
      <c r="B346" s="8339"/>
      <c r="C346" s="8301"/>
      <c r="D346" s="8362" t="s">
        <v>815</v>
      </c>
      <c r="E346" s="8363" t="s">
        <v>2472</v>
      </c>
      <c r="F346" s="8318" t="s">
        <v>2475</v>
      </c>
      <c r="G346" s="9805"/>
      <c r="H346" s="9807">
        <v>84903</v>
      </c>
      <c r="I346" s="9805"/>
      <c r="J346" s="9805"/>
      <c r="K346" s="8302"/>
      <c r="L346" s="9809">
        <f>L345-H346</f>
        <v>26932540</v>
      </c>
      <c r="M346" s="8265" t="s">
        <v>2734</v>
      </c>
      <c r="N346" s="8286"/>
    </row>
    <row r="347" spans="1:14">
      <c r="A347" s="8321" t="s">
        <v>2734</v>
      </c>
      <c r="B347" s="8340"/>
      <c r="C347" s="8289"/>
      <c r="D347" s="8364" t="s">
        <v>2500</v>
      </c>
      <c r="E347" s="8356" t="s">
        <v>2476</v>
      </c>
      <c r="F347" s="8392"/>
      <c r="G347" s="9806"/>
      <c r="H347" s="9808"/>
      <c r="I347" s="9806"/>
      <c r="J347" s="9806"/>
      <c r="K347" s="8303"/>
      <c r="L347" s="9810"/>
      <c r="M347" s="8265" t="s">
        <v>2734</v>
      </c>
      <c r="N347" s="8286"/>
    </row>
    <row r="348" spans="1:14">
      <c r="A348" s="8321" t="s">
        <v>2734</v>
      </c>
      <c r="B348" s="8292"/>
      <c r="C348" s="8293"/>
      <c r="D348" s="8317"/>
      <c r="E348" s="8304"/>
      <c r="F348" s="8305"/>
      <c r="G348" s="8306"/>
      <c r="H348" s="8307"/>
      <c r="I348" s="8308"/>
      <c r="J348" s="8306"/>
      <c r="K348" s="8307">
        <v>2200</v>
      </c>
      <c r="L348" s="8309">
        <f>L346+K348</f>
        <v>26934740</v>
      </c>
      <c r="M348" s="8265" t="s">
        <v>2734</v>
      </c>
      <c r="N348" s="8286"/>
    </row>
    <row r="349" spans="1:14">
      <c r="A349" s="8321" t="s">
        <v>2734</v>
      </c>
      <c r="B349" s="8339"/>
      <c r="C349" s="8301"/>
      <c r="D349" s="8362" t="s">
        <v>815</v>
      </c>
      <c r="E349" s="8363" t="s">
        <v>2472</v>
      </c>
      <c r="F349" s="8318" t="s">
        <v>2475</v>
      </c>
      <c r="G349" s="9805"/>
      <c r="H349" s="9807">
        <v>271893</v>
      </c>
      <c r="I349" s="9805"/>
      <c r="J349" s="9805"/>
      <c r="K349" s="8302"/>
      <c r="L349" s="9809">
        <f>L348-H349</f>
        <v>26662847</v>
      </c>
      <c r="M349" s="8265" t="s">
        <v>2734</v>
      </c>
      <c r="N349" s="8286"/>
    </row>
    <row r="350" spans="1:14">
      <c r="A350" s="8321" t="s">
        <v>2734</v>
      </c>
      <c r="B350" s="8340"/>
      <c r="C350" s="8289"/>
      <c r="D350" s="8364" t="s">
        <v>2501</v>
      </c>
      <c r="E350" s="8356" t="s">
        <v>2476</v>
      </c>
      <c r="F350" s="8392"/>
      <c r="G350" s="9806"/>
      <c r="H350" s="9808"/>
      <c r="I350" s="9806"/>
      <c r="J350" s="9806"/>
      <c r="K350" s="8303"/>
      <c r="L350" s="9810"/>
      <c r="M350" s="8265" t="s">
        <v>2734</v>
      </c>
      <c r="N350" s="8286"/>
    </row>
    <row r="351" spans="1:14">
      <c r="A351" s="8321" t="s">
        <v>2734</v>
      </c>
      <c r="B351" s="8292"/>
      <c r="C351" s="8293"/>
      <c r="D351" s="8317"/>
      <c r="E351" s="8304"/>
      <c r="F351" s="8305"/>
      <c r="G351" s="8306"/>
      <c r="H351" s="8307"/>
      <c r="I351" s="8308"/>
      <c r="J351" s="8306"/>
      <c r="K351" s="8307">
        <v>2200</v>
      </c>
      <c r="L351" s="8309">
        <f>L349+K351</f>
        <v>26665047</v>
      </c>
      <c r="M351" s="8265" t="s">
        <v>2734</v>
      </c>
      <c r="N351" s="8286"/>
    </row>
    <row r="352" spans="1:14">
      <c r="A352" s="8321" t="s">
        <v>2734</v>
      </c>
      <c r="B352" s="8339"/>
      <c r="C352" s="8301"/>
      <c r="D352" s="8362" t="s">
        <v>781</v>
      </c>
      <c r="E352" s="8363" t="s">
        <v>2472</v>
      </c>
      <c r="F352" s="8318" t="s">
        <v>2475</v>
      </c>
      <c r="G352" s="9805"/>
      <c r="H352" s="9807">
        <v>20390</v>
      </c>
      <c r="I352" s="9805"/>
      <c r="J352" s="9805"/>
      <c r="K352" s="8302"/>
      <c r="L352" s="9809">
        <f>L351-H352</f>
        <v>26644657</v>
      </c>
      <c r="M352" s="8265" t="s">
        <v>2734</v>
      </c>
      <c r="N352" s="8286"/>
    </row>
    <row r="353" spans="1:14">
      <c r="A353" s="8321" t="s">
        <v>2734</v>
      </c>
      <c r="B353" s="8340"/>
      <c r="C353" s="8289"/>
      <c r="D353" s="8364" t="s">
        <v>2503</v>
      </c>
      <c r="E353" s="8356" t="s">
        <v>2476</v>
      </c>
      <c r="F353" s="8392"/>
      <c r="G353" s="9806"/>
      <c r="H353" s="9808"/>
      <c r="I353" s="9806"/>
      <c r="J353" s="9806"/>
      <c r="K353" s="8303"/>
      <c r="L353" s="9810"/>
      <c r="M353" s="8265" t="s">
        <v>2734</v>
      </c>
      <c r="N353" s="8286"/>
    </row>
    <row r="354" spans="1:14">
      <c r="A354" s="8321" t="s">
        <v>2734</v>
      </c>
      <c r="B354" s="8292"/>
      <c r="C354" s="8293"/>
      <c r="D354" s="8317"/>
      <c r="E354" s="8304"/>
      <c r="F354" s="8305"/>
      <c r="G354" s="8306"/>
      <c r="H354" s="8307"/>
      <c r="I354" s="8308"/>
      <c r="J354" s="8306"/>
      <c r="K354" s="8307">
        <v>1500</v>
      </c>
      <c r="L354" s="8309">
        <f>L352+K354</f>
        <v>26646157</v>
      </c>
      <c r="M354" s="8265" t="s">
        <v>2734</v>
      </c>
      <c r="N354" s="8286"/>
    </row>
    <row r="355" spans="1:14">
      <c r="A355" s="8321" t="s">
        <v>2734</v>
      </c>
      <c r="B355" s="8339"/>
      <c r="C355" s="8301"/>
      <c r="D355" s="8387" t="s">
        <v>781</v>
      </c>
      <c r="E355" s="8354" t="s">
        <v>2507</v>
      </c>
      <c r="F355" s="8359" t="s">
        <v>2508</v>
      </c>
      <c r="G355" s="9805"/>
      <c r="H355" s="9807">
        <v>31140</v>
      </c>
      <c r="I355" s="9805"/>
      <c r="J355" s="9805"/>
      <c r="K355" s="8302"/>
      <c r="L355" s="9809">
        <f>L354-H355</f>
        <v>26615017</v>
      </c>
      <c r="M355" s="8265" t="s">
        <v>2734</v>
      </c>
      <c r="N355" s="8286"/>
    </row>
    <row r="356" spans="1:14">
      <c r="A356" s="8321" t="s">
        <v>2734</v>
      </c>
      <c r="B356" s="8340"/>
      <c r="C356" s="8289"/>
      <c r="D356" s="8364" t="s">
        <v>2506</v>
      </c>
      <c r="E356" s="8356" t="s">
        <v>1804</v>
      </c>
      <c r="F356" s="8352"/>
      <c r="G356" s="9806"/>
      <c r="H356" s="9808"/>
      <c r="I356" s="9806"/>
      <c r="J356" s="9806"/>
      <c r="K356" s="8303"/>
      <c r="L356" s="9810"/>
      <c r="M356" s="8265" t="s">
        <v>2734</v>
      </c>
      <c r="N356" s="8286"/>
    </row>
    <row r="357" spans="1:14">
      <c r="A357" s="8321" t="s">
        <v>2734</v>
      </c>
      <c r="B357" s="8292"/>
      <c r="C357" s="8293"/>
      <c r="D357" s="8317"/>
      <c r="E357" s="8304"/>
      <c r="F357" s="8305"/>
      <c r="G357" s="8306"/>
      <c r="H357" s="8307"/>
      <c r="I357" s="8308"/>
      <c r="J357" s="8306"/>
      <c r="K357" s="8307">
        <v>1500</v>
      </c>
      <c r="L357" s="8309">
        <f>L355+K357</f>
        <v>26616517</v>
      </c>
      <c r="M357" s="8265" t="s">
        <v>2734</v>
      </c>
      <c r="N357" s="8286"/>
    </row>
    <row r="358" spans="1:14">
      <c r="A358" s="8321" t="s">
        <v>2734</v>
      </c>
      <c r="B358" s="8339"/>
      <c r="C358" s="8301"/>
      <c r="D358" s="8402" t="s">
        <v>821</v>
      </c>
      <c r="E358" s="8354" t="s">
        <v>2118</v>
      </c>
      <c r="F358" s="8350" t="s">
        <v>2119</v>
      </c>
      <c r="G358" s="9805"/>
      <c r="H358" s="9807">
        <v>352018</v>
      </c>
      <c r="I358" s="9805"/>
      <c r="J358" s="9805"/>
      <c r="K358" s="8302"/>
      <c r="L358" s="9809">
        <f>L357-H358</f>
        <v>26264499</v>
      </c>
      <c r="M358" s="8265" t="s">
        <v>2734</v>
      </c>
      <c r="N358" s="8286"/>
    </row>
    <row r="359" spans="1:14">
      <c r="A359" s="8321" t="s">
        <v>2734</v>
      </c>
      <c r="B359" s="8340"/>
      <c r="C359" s="8289"/>
      <c r="D359" s="8401" t="s">
        <v>2117</v>
      </c>
      <c r="E359" s="8356" t="s">
        <v>2107</v>
      </c>
      <c r="F359" s="8352"/>
      <c r="G359" s="9806"/>
      <c r="H359" s="9808"/>
      <c r="I359" s="9806"/>
      <c r="J359" s="9806"/>
      <c r="K359" s="8303"/>
      <c r="L359" s="9810"/>
      <c r="M359" s="8265" t="s">
        <v>2734</v>
      </c>
      <c r="N359" s="8286"/>
    </row>
    <row r="360" spans="1:14">
      <c r="A360" s="8321" t="s">
        <v>2734</v>
      </c>
      <c r="B360" s="8292"/>
      <c r="C360" s="8293"/>
      <c r="D360" s="8317"/>
      <c r="E360" s="8304"/>
      <c r="F360" s="8305"/>
      <c r="G360" s="8306"/>
      <c r="H360" s="8307"/>
      <c r="I360" s="8308"/>
      <c r="J360" s="8306"/>
      <c r="K360" s="8307">
        <v>2200</v>
      </c>
      <c r="L360" s="8309">
        <f>L358+K360</f>
        <v>26266699</v>
      </c>
      <c r="M360" s="8265" t="s">
        <v>2734</v>
      </c>
      <c r="N360" s="8286"/>
    </row>
    <row r="361" spans="1:14">
      <c r="A361" s="8321" t="s">
        <v>2734</v>
      </c>
      <c r="B361" s="8339"/>
      <c r="C361" s="8301"/>
      <c r="D361" s="8341" t="s">
        <v>815</v>
      </c>
      <c r="E361" s="8336" t="s">
        <v>160</v>
      </c>
      <c r="F361" s="8332" t="s">
        <v>162</v>
      </c>
      <c r="G361" s="9805"/>
      <c r="H361" s="9807">
        <v>417512</v>
      </c>
      <c r="I361" s="9805"/>
      <c r="J361" s="9805"/>
      <c r="K361" s="8302"/>
      <c r="L361" s="9809">
        <f>L360-H361</f>
        <v>25849187</v>
      </c>
      <c r="M361" s="8265" t="s">
        <v>2734</v>
      </c>
      <c r="N361" s="8286"/>
    </row>
    <row r="362" spans="1:14">
      <c r="A362" s="8321" t="s">
        <v>2734</v>
      </c>
      <c r="B362" s="8340"/>
      <c r="C362" s="8289"/>
      <c r="D362" s="8403" t="s">
        <v>849</v>
      </c>
      <c r="E362" s="8337" t="s">
        <v>850</v>
      </c>
      <c r="F362" s="8335"/>
      <c r="G362" s="9806"/>
      <c r="H362" s="9808"/>
      <c r="I362" s="9806"/>
      <c r="J362" s="9806"/>
      <c r="K362" s="8303"/>
      <c r="L362" s="9810"/>
      <c r="M362" s="8265" t="s">
        <v>2734</v>
      </c>
      <c r="N362" s="8286"/>
    </row>
    <row r="363" spans="1:14">
      <c r="A363" s="8321" t="s">
        <v>2734</v>
      </c>
      <c r="B363" s="8292"/>
      <c r="C363" s="8293"/>
      <c r="D363" s="8317"/>
      <c r="E363" s="8304"/>
      <c r="F363" s="8305"/>
      <c r="G363" s="8306"/>
      <c r="H363" s="8307"/>
      <c r="I363" s="8308"/>
      <c r="J363" s="8306"/>
      <c r="K363" s="8307">
        <v>2200</v>
      </c>
      <c r="L363" s="8309">
        <f>L361+K363</f>
        <v>25851387</v>
      </c>
      <c r="M363" s="8265" t="s">
        <v>2734</v>
      </c>
      <c r="N363" s="8286"/>
    </row>
    <row r="364" spans="1:14">
      <c r="A364" s="8321" t="s">
        <v>2734</v>
      </c>
      <c r="B364" s="8339"/>
      <c r="C364" s="8301"/>
      <c r="D364" s="8348" t="s">
        <v>869</v>
      </c>
      <c r="E364" s="8336" t="s">
        <v>160</v>
      </c>
      <c r="F364" s="8332" t="s">
        <v>162</v>
      </c>
      <c r="G364" s="9805"/>
      <c r="H364" s="9807">
        <v>300910</v>
      </c>
      <c r="I364" s="9805"/>
      <c r="J364" s="9805"/>
      <c r="K364" s="8302"/>
      <c r="L364" s="9809">
        <f>L363-H364</f>
        <v>25550477</v>
      </c>
      <c r="M364" s="8265" t="s">
        <v>2734</v>
      </c>
      <c r="N364" s="8286"/>
    </row>
    <row r="365" spans="1:14">
      <c r="A365" s="8321" t="s">
        <v>2734</v>
      </c>
      <c r="B365" s="8340"/>
      <c r="C365" s="8289"/>
      <c r="D365" s="8342" t="s">
        <v>1781</v>
      </c>
      <c r="E365" s="8337" t="s">
        <v>850</v>
      </c>
      <c r="F365" s="8335"/>
      <c r="G365" s="9806"/>
      <c r="H365" s="9808"/>
      <c r="I365" s="9806"/>
      <c r="J365" s="9806"/>
      <c r="K365" s="8303"/>
      <c r="L365" s="9810"/>
      <c r="M365" s="8265" t="s">
        <v>2734</v>
      </c>
      <c r="N365" s="8286"/>
    </row>
    <row r="366" spans="1:14">
      <c r="A366" s="8321" t="s">
        <v>2734</v>
      </c>
      <c r="B366" s="8292"/>
      <c r="C366" s="8293"/>
      <c r="D366" s="8317"/>
      <c r="E366" s="8304"/>
      <c r="F366" s="8305"/>
      <c r="G366" s="8306"/>
      <c r="H366" s="8307"/>
      <c r="I366" s="8308"/>
      <c r="J366" s="8306"/>
      <c r="K366" s="8307">
        <v>1650</v>
      </c>
      <c r="L366" s="8309">
        <f>L364+K366</f>
        <v>25552127</v>
      </c>
      <c r="M366" s="8265" t="s">
        <v>2734</v>
      </c>
      <c r="N366" s="8286"/>
    </row>
    <row r="367" spans="1:14">
      <c r="A367" s="8321" t="s">
        <v>2734</v>
      </c>
      <c r="B367" s="8339"/>
      <c r="C367" s="8301"/>
      <c r="D367" s="8330" t="s">
        <v>815</v>
      </c>
      <c r="E367" s="8331" t="s">
        <v>1847</v>
      </c>
      <c r="F367" s="8332" t="s">
        <v>1848</v>
      </c>
      <c r="G367" s="9805"/>
      <c r="H367" s="9807">
        <v>843552</v>
      </c>
      <c r="I367" s="9805"/>
      <c r="J367" s="9805"/>
      <c r="K367" s="8302"/>
      <c r="L367" s="9809">
        <f>L366-H367</f>
        <v>24708575</v>
      </c>
      <c r="M367" s="8265" t="s">
        <v>2734</v>
      </c>
      <c r="N367" s="8286"/>
    </row>
    <row r="368" spans="1:14">
      <c r="A368" s="8321" t="s">
        <v>2734</v>
      </c>
      <c r="B368" s="8340"/>
      <c r="C368" s="8289"/>
      <c r="D368" s="8342" t="s">
        <v>1846</v>
      </c>
      <c r="E368" s="8334" t="s">
        <v>1819</v>
      </c>
      <c r="F368" s="8335"/>
      <c r="G368" s="9806"/>
      <c r="H368" s="9808"/>
      <c r="I368" s="9806"/>
      <c r="J368" s="9806"/>
      <c r="K368" s="8303"/>
      <c r="L368" s="9810"/>
      <c r="M368" s="8265" t="s">
        <v>2734</v>
      </c>
      <c r="N368" s="8286"/>
    </row>
    <row r="369" spans="1:14">
      <c r="A369" s="8321" t="s">
        <v>2734</v>
      </c>
      <c r="B369" s="8292"/>
      <c r="C369" s="8293"/>
      <c r="D369" s="8317"/>
      <c r="E369" s="8304"/>
      <c r="F369" s="8305"/>
      <c r="G369" s="8306"/>
      <c r="H369" s="8307"/>
      <c r="I369" s="8308"/>
      <c r="J369" s="8306"/>
      <c r="K369" s="8307">
        <v>2200</v>
      </c>
      <c r="L369" s="8309">
        <f>L367+K369</f>
        <v>24710775</v>
      </c>
      <c r="M369" s="8265" t="s">
        <v>2734</v>
      </c>
      <c r="N369" s="8286"/>
    </row>
    <row r="370" spans="1:14">
      <c r="A370" s="8321" t="s">
        <v>2734</v>
      </c>
      <c r="B370" s="8339"/>
      <c r="C370" s="8301"/>
      <c r="D370" s="8341" t="s">
        <v>1716</v>
      </c>
      <c r="E370" s="8331" t="s">
        <v>1847</v>
      </c>
      <c r="F370" s="8332" t="s">
        <v>1848</v>
      </c>
      <c r="G370" s="9805"/>
      <c r="H370" s="9807">
        <v>98300</v>
      </c>
      <c r="I370" s="9805"/>
      <c r="J370" s="9805"/>
      <c r="K370" s="8302"/>
      <c r="L370" s="9809">
        <f>L369-H370</f>
        <v>24612475</v>
      </c>
      <c r="M370" s="8265" t="s">
        <v>2734</v>
      </c>
      <c r="N370" s="8286"/>
    </row>
    <row r="371" spans="1:14">
      <c r="A371" s="8321" t="s">
        <v>2734</v>
      </c>
      <c r="B371" s="8340"/>
      <c r="C371" s="8289"/>
      <c r="D371" s="8342" t="s">
        <v>1890</v>
      </c>
      <c r="E371" s="8334" t="s">
        <v>1819</v>
      </c>
      <c r="F371" s="8335"/>
      <c r="G371" s="9806"/>
      <c r="H371" s="9808"/>
      <c r="I371" s="9806"/>
      <c r="J371" s="9806"/>
      <c r="K371" s="8303"/>
      <c r="L371" s="9810"/>
      <c r="M371" s="8265" t="s">
        <v>2734</v>
      </c>
      <c r="N371" s="8286"/>
    </row>
    <row r="372" spans="1:14">
      <c r="A372" s="8321" t="s">
        <v>2734</v>
      </c>
      <c r="B372" s="8292"/>
      <c r="C372" s="8293"/>
      <c r="D372" s="8317"/>
      <c r="E372" s="8304"/>
      <c r="F372" s="8305"/>
      <c r="G372" s="8306"/>
      <c r="H372" s="8307"/>
      <c r="I372" s="8308"/>
      <c r="J372" s="8306"/>
      <c r="K372" s="8307">
        <v>750</v>
      </c>
      <c r="L372" s="8309">
        <f>L370+K372</f>
        <v>24613225</v>
      </c>
      <c r="M372" s="8265" t="s">
        <v>2734</v>
      </c>
      <c r="N372" s="8286"/>
    </row>
    <row r="373" spans="1:14">
      <c r="A373" s="8321" t="s">
        <v>2734</v>
      </c>
      <c r="B373" s="8339"/>
      <c r="C373" s="8301"/>
      <c r="D373" s="8341" t="s">
        <v>1716</v>
      </c>
      <c r="E373" s="8331" t="s">
        <v>1847</v>
      </c>
      <c r="F373" s="8332" t="s">
        <v>1848</v>
      </c>
      <c r="G373" s="9805"/>
      <c r="H373" s="9807">
        <v>42300</v>
      </c>
      <c r="I373" s="9805"/>
      <c r="J373" s="9805"/>
      <c r="K373" s="8302"/>
      <c r="L373" s="9809">
        <f>L372-H373</f>
        <v>24570925</v>
      </c>
      <c r="M373" s="8265" t="s">
        <v>2734</v>
      </c>
      <c r="N373" s="8286"/>
    </row>
    <row r="374" spans="1:14">
      <c r="A374" s="8321" t="s">
        <v>2734</v>
      </c>
      <c r="B374" s="8340"/>
      <c r="C374" s="8289"/>
      <c r="D374" s="8342" t="s">
        <v>2541</v>
      </c>
      <c r="E374" s="8334" t="s">
        <v>1819</v>
      </c>
      <c r="F374" s="8335"/>
      <c r="G374" s="9806"/>
      <c r="H374" s="9808"/>
      <c r="I374" s="9806"/>
      <c r="J374" s="9806"/>
      <c r="K374" s="8303"/>
      <c r="L374" s="9810"/>
      <c r="M374" s="8265" t="s">
        <v>2734</v>
      </c>
      <c r="N374" s="8286"/>
    </row>
    <row r="375" spans="1:14">
      <c r="A375" s="8321" t="s">
        <v>2734</v>
      </c>
      <c r="B375" s="8292"/>
      <c r="C375" s="8293"/>
      <c r="D375" s="8317"/>
      <c r="E375" s="8304"/>
      <c r="F375" s="8305"/>
      <c r="G375" s="8306"/>
      <c r="H375" s="8307"/>
      <c r="I375" s="8308"/>
      <c r="J375" s="8306"/>
      <c r="K375" s="8307">
        <v>750</v>
      </c>
      <c r="L375" s="8309">
        <f>L373+K375</f>
        <v>24571675</v>
      </c>
      <c r="M375" s="8265" t="s">
        <v>2734</v>
      </c>
      <c r="N375" s="8286"/>
    </row>
    <row r="376" spans="1:14">
      <c r="A376" s="8321" t="s">
        <v>2734</v>
      </c>
      <c r="B376" s="8339"/>
      <c r="C376" s="8301"/>
      <c r="D376" s="8348" t="s">
        <v>869</v>
      </c>
      <c r="E376" s="8331" t="s">
        <v>1847</v>
      </c>
      <c r="F376" s="8332" t="s">
        <v>1848</v>
      </c>
      <c r="G376" s="9805"/>
      <c r="H376" s="9807">
        <v>39685</v>
      </c>
      <c r="I376" s="9805"/>
      <c r="J376" s="9805"/>
      <c r="K376" s="8302"/>
      <c r="L376" s="9809">
        <f>L375-H376</f>
        <v>24531990</v>
      </c>
      <c r="M376" s="8265" t="s">
        <v>2734</v>
      </c>
      <c r="N376" s="8286"/>
    </row>
    <row r="377" spans="1:14">
      <c r="A377" s="8321" t="s">
        <v>2734</v>
      </c>
      <c r="B377" s="8340"/>
      <c r="C377" s="8289"/>
      <c r="D377" s="8342" t="s">
        <v>1849</v>
      </c>
      <c r="E377" s="8334" t="s">
        <v>1819</v>
      </c>
      <c r="F377" s="8335"/>
      <c r="G377" s="9806"/>
      <c r="H377" s="9808"/>
      <c r="I377" s="9806"/>
      <c r="J377" s="9806"/>
      <c r="K377" s="8303"/>
      <c r="L377" s="9810"/>
      <c r="M377" s="8265" t="s">
        <v>2734</v>
      </c>
      <c r="N377" s="8286"/>
    </row>
    <row r="378" spans="1:14">
      <c r="A378" s="8321" t="s">
        <v>2734</v>
      </c>
      <c r="B378" s="8292"/>
      <c r="C378" s="8293"/>
      <c r="D378" s="8317"/>
      <c r="E378" s="8304"/>
      <c r="F378" s="8305"/>
      <c r="G378" s="8306"/>
      <c r="H378" s="8307"/>
      <c r="I378" s="8308"/>
      <c r="J378" s="8306"/>
      <c r="K378" s="8307">
        <v>1650</v>
      </c>
      <c r="L378" s="8309">
        <f>L376+K378</f>
        <v>24533640</v>
      </c>
      <c r="M378" s="8265" t="s">
        <v>2734</v>
      </c>
      <c r="N378" s="8286"/>
    </row>
    <row r="379" spans="1:14">
      <c r="A379" s="8321" t="s">
        <v>2734</v>
      </c>
      <c r="B379" s="8339"/>
      <c r="C379" s="8301"/>
      <c r="D379" s="8330" t="s">
        <v>821</v>
      </c>
      <c r="E379" s="8336" t="s">
        <v>2061</v>
      </c>
      <c r="F379" s="8332" t="s">
        <v>2062</v>
      </c>
      <c r="G379" s="9805"/>
      <c r="H379" s="9807">
        <v>227973</v>
      </c>
      <c r="I379" s="9805"/>
      <c r="J379" s="9805"/>
      <c r="K379" s="8302"/>
      <c r="L379" s="9809">
        <f>L378-H379</f>
        <v>24305667</v>
      </c>
      <c r="M379" s="8265" t="s">
        <v>2734</v>
      </c>
      <c r="N379" s="8286"/>
    </row>
    <row r="380" spans="1:14">
      <c r="A380" s="8321" t="s">
        <v>2734</v>
      </c>
      <c r="B380" s="8340"/>
      <c r="C380" s="8289"/>
      <c r="D380" s="8333" t="s">
        <v>2056</v>
      </c>
      <c r="E380" s="8337" t="s">
        <v>1804</v>
      </c>
      <c r="F380" s="8335"/>
      <c r="G380" s="9806"/>
      <c r="H380" s="9808"/>
      <c r="I380" s="9806"/>
      <c r="J380" s="9806"/>
      <c r="K380" s="8303"/>
      <c r="L380" s="9810"/>
      <c r="M380" s="8265" t="s">
        <v>2734</v>
      </c>
      <c r="N380" s="8286"/>
    </row>
    <row r="381" spans="1:14">
      <c r="A381" s="8321" t="s">
        <v>2734</v>
      </c>
      <c r="B381" s="8292"/>
      <c r="C381" s="8293"/>
      <c r="D381" s="8317"/>
      <c r="E381" s="8304"/>
      <c r="F381" s="8305"/>
      <c r="G381" s="8306"/>
      <c r="H381" s="8307"/>
      <c r="I381" s="8308"/>
      <c r="J381" s="8306"/>
      <c r="K381" s="8307">
        <v>2200</v>
      </c>
      <c r="L381" s="8309">
        <f>L379+K381</f>
        <v>24307867</v>
      </c>
      <c r="M381" s="8265" t="s">
        <v>2734</v>
      </c>
      <c r="N381" s="8286"/>
    </row>
    <row r="382" spans="1:14">
      <c r="A382" s="8321" t="s">
        <v>2734</v>
      </c>
      <c r="B382" s="8339"/>
      <c r="C382" s="8301"/>
      <c r="D382" s="8330" t="s">
        <v>815</v>
      </c>
      <c r="E382" s="8336" t="s">
        <v>2061</v>
      </c>
      <c r="F382" s="8332" t="s">
        <v>2062</v>
      </c>
      <c r="G382" s="9805"/>
      <c r="H382" s="9807">
        <v>236815</v>
      </c>
      <c r="I382" s="9805"/>
      <c r="J382" s="9805"/>
      <c r="K382" s="8302"/>
      <c r="L382" s="9809">
        <f>L381-H382</f>
        <v>24071052</v>
      </c>
      <c r="M382" s="8265" t="s">
        <v>2734</v>
      </c>
      <c r="N382" s="8286"/>
    </row>
    <row r="383" spans="1:14">
      <c r="A383" s="8321" t="s">
        <v>2734</v>
      </c>
      <c r="B383" s="8340"/>
      <c r="C383" s="8289"/>
      <c r="D383" s="8333" t="s">
        <v>2057</v>
      </c>
      <c r="E383" s="8337" t="s">
        <v>1804</v>
      </c>
      <c r="F383" s="8335"/>
      <c r="G383" s="9806"/>
      <c r="H383" s="9808"/>
      <c r="I383" s="9806"/>
      <c r="J383" s="9806"/>
      <c r="K383" s="8303"/>
      <c r="L383" s="9810"/>
      <c r="M383" s="8265" t="s">
        <v>2734</v>
      </c>
      <c r="N383" s="8286"/>
    </row>
    <row r="384" spans="1:14">
      <c r="A384" s="8321" t="s">
        <v>2734</v>
      </c>
      <c r="B384" s="8292"/>
      <c r="C384" s="8293"/>
      <c r="D384" s="8317"/>
      <c r="E384" s="8304"/>
      <c r="F384" s="8305"/>
      <c r="G384" s="8306"/>
      <c r="H384" s="8307"/>
      <c r="I384" s="8308"/>
      <c r="J384" s="8306"/>
      <c r="K384" s="8307">
        <v>2200</v>
      </c>
      <c r="L384" s="8309">
        <f>L382+K384</f>
        <v>24073252</v>
      </c>
      <c r="M384" s="8265" t="s">
        <v>2734</v>
      </c>
      <c r="N384" s="8286"/>
    </row>
    <row r="385" spans="1:14">
      <c r="A385" s="8321" t="s">
        <v>2734</v>
      </c>
      <c r="B385" s="8339"/>
      <c r="C385" s="8301"/>
      <c r="D385" s="8404" t="s">
        <v>796</v>
      </c>
      <c r="E385" s="8336" t="s">
        <v>2061</v>
      </c>
      <c r="F385" s="8332" t="s">
        <v>2062</v>
      </c>
      <c r="G385" s="9805"/>
      <c r="H385" s="9807">
        <v>141300</v>
      </c>
      <c r="I385" s="9805"/>
      <c r="J385" s="9805"/>
      <c r="K385" s="8302"/>
      <c r="L385" s="9809">
        <f>L384-H385</f>
        <v>23931952</v>
      </c>
      <c r="M385" s="8265" t="s">
        <v>2734</v>
      </c>
      <c r="N385" s="8286"/>
    </row>
    <row r="386" spans="1:14">
      <c r="A386" s="8321" t="s">
        <v>2734</v>
      </c>
      <c r="B386" s="8340"/>
      <c r="C386" s="8289"/>
      <c r="D386" s="8347" t="s">
        <v>2058</v>
      </c>
      <c r="E386" s="8337" t="s">
        <v>1804</v>
      </c>
      <c r="F386" s="8335"/>
      <c r="G386" s="9806"/>
      <c r="H386" s="9808"/>
      <c r="I386" s="9806"/>
      <c r="J386" s="9806"/>
      <c r="K386" s="8303"/>
      <c r="L386" s="9810"/>
      <c r="M386" s="8265" t="s">
        <v>2734</v>
      </c>
      <c r="N386" s="8286"/>
    </row>
    <row r="387" spans="1:14">
      <c r="A387" s="8321" t="s">
        <v>2734</v>
      </c>
      <c r="B387" s="8292"/>
      <c r="C387" s="8293"/>
      <c r="D387" s="8317"/>
      <c r="E387" s="8304"/>
      <c r="F387" s="8305"/>
      <c r="G387" s="8306"/>
      <c r="H387" s="8307"/>
      <c r="I387" s="8308"/>
      <c r="J387" s="8306"/>
      <c r="K387" s="8307">
        <v>750</v>
      </c>
      <c r="L387" s="8309">
        <f>L385+K387</f>
        <v>23932702</v>
      </c>
      <c r="M387" s="8265" t="s">
        <v>2734</v>
      </c>
      <c r="N387" s="8286"/>
    </row>
    <row r="388" spans="1:14">
      <c r="A388" s="8321" t="s">
        <v>2734</v>
      </c>
      <c r="B388" s="8339"/>
      <c r="C388" s="8301"/>
      <c r="D388" s="8404" t="s">
        <v>796</v>
      </c>
      <c r="E388" s="8336" t="s">
        <v>2061</v>
      </c>
      <c r="F388" s="8332" t="s">
        <v>2062</v>
      </c>
      <c r="G388" s="9805"/>
      <c r="H388" s="9807">
        <v>41300</v>
      </c>
      <c r="I388" s="9805"/>
      <c r="J388" s="9805"/>
      <c r="K388" s="8302"/>
      <c r="L388" s="9809">
        <f>L387-H388</f>
        <v>23891402</v>
      </c>
      <c r="M388" s="8265" t="s">
        <v>2734</v>
      </c>
      <c r="N388" s="8286"/>
    </row>
    <row r="389" spans="1:14">
      <c r="A389" s="8321" t="s">
        <v>2734</v>
      </c>
      <c r="B389" s="8340"/>
      <c r="C389" s="8289"/>
      <c r="D389" s="8347" t="s">
        <v>2059</v>
      </c>
      <c r="E389" s="8337" t="s">
        <v>1804</v>
      </c>
      <c r="F389" s="8335"/>
      <c r="G389" s="9806"/>
      <c r="H389" s="9808"/>
      <c r="I389" s="9806"/>
      <c r="J389" s="9806"/>
      <c r="K389" s="8303"/>
      <c r="L389" s="9810"/>
      <c r="M389" s="8265" t="s">
        <v>2734</v>
      </c>
      <c r="N389" s="8286"/>
    </row>
    <row r="390" spans="1:14">
      <c r="A390" s="8321" t="s">
        <v>2734</v>
      </c>
      <c r="B390" s="8292"/>
      <c r="C390" s="8293"/>
      <c r="D390" s="8317"/>
      <c r="E390" s="8304"/>
      <c r="F390" s="8305"/>
      <c r="G390" s="8306"/>
      <c r="H390" s="8307"/>
      <c r="I390" s="8308"/>
      <c r="J390" s="8306"/>
      <c r="K390" s="8307">
        <v>750</v>
      </c>
      <c r="L390" s="8309">
        <f>L388+K390</f>
        <v>23892152</v>
      </c>
      <c r="M390" s="8265" t="s">
        <v>2734</v>
      </c>
      <c r="N390" s="8286"/>
    </row>
    <row r="391" spans="1:14">
      <c r="A391" s="8321" t="s">
        <v>2734</v>
      </c>
      <c r="B391" s="8339"/>
      <c r="C391" s="8301"/>
      <c r="D391" s="8348" t="s">
        <v>869</v>
      </c>
      <c r="E391" s="8336" t="s">
        <v>2061</v>
      </c>
      <c r="F391" s="8332" t="s">
        <v>2062</v>
      </c>
      <c r="G391" s="9805"/>
      <c r="H391" s="9807">
        <v>43535</v>
      </c>
      <c r="I391" s="9805"/>
      <c r="J391" s="9805"/>
      <c r="K391" s="8302"/>
      <c r="L391" s="9809">
        <f>L390-H391</f>
        <v>23848617</v>
      </c>
      <c r="M391" s="8265" t="s">
        <v>2734</v>
      </c>
      <c r="N391" s="8286"/>
    </row>
    <row r="392" spans="1:14">
      <c r="A392" s="8321" t="s">
        <v>2734</v>
      </c>
      <c r="B392" s="8340"/>
      <c r="C392" s="8289"/>
      <c r="D392" s="8342" t="s">
        <v>2060</v>
      </c>
      <c r="E392" s="8337" t="s">
        <v>1804</v>
      </c>
      <c r="F392" s="8335"/>
      <c r="G392" s="9806"/>
      <c r="H392" s="9808"/>
      <c r="I392" s="9806"/>
      <c r="J392" s="9806"/>
      <c r="K392" s="8303"/>
      <c r="L392" s="9810"/>
      <c r="M392" s="8265" t="s">
        <v>2734</v>
      </c>
      <c r="N392" s="8286"/>
    </row>
    <row r="393" spans="1:14">
      <c r="A393" s="8321" t="s">
        <v>2734</v>
      </c>
      <c r="B393" s="8292"/>
      <c r="C393" s="8293"/>
      <c r="D393" s="8317"/>
      <c r="E393" s="8304"/>
      <c r="F393" s="8305"/>
      <c r="G393" s="8306"/>
      <c r="H393" s="8307"/>
      <c r="I393" s="8308"/>
      <c r="J393" s="8306"/>
      <c r="K393" s="8307">
        <v>1650</v>
      </c>
      <c r="L393" s="8309">
        <f>L391+K393</f>
        <v>23850267</v>
      </c>
      <c r="M393" s="8265" t="s">
        <v>2734</v>
      </c>
      <c r="N393" s="8286"/>
    </row>
    <row r="394" spans="1:14">
      <c r="A394" s="8321" t="s">
        <v>2734</v>
      </c>
      <c r="B394" s="8339"/>
      <c r="C394" s="8301"/>
      <c r="D394" s="8348" t="s">
        <v>815</v>
      </c>
      <c r="E394" s="8336" t="s">
        <v>2131</v>
      </c>
      <c r="F394" s="8332" t="s">
        <v>2132</v>
      </c>
      <c r="G394" s="9805"/>
      <c r="H394" s="9807">
        <v>108673</v>
      </c>
      <c r="I394" s="9805"/>
      <c r="J394" s="9805"/>
      <c r="K394" s="8302"/>
      <c r="L394" s="9809">
        <f>L393-H394</f>
        <v>23741594</v>
      </c>
      <c r="M394" s="8265" t="s">
        <v>2734</v>
      </c>
      <c r="N394" s="8286"/>
    </row>
    <row r="395" spans="1:14">
      <c r="A395" s="8321" t="s">
        <v>2734</v>
      </c>
      <c r="B395" s="8340"/>
      <c r="C395" s="8289"/>
      <c r="D395" s="8342" t="s">
        <v>2328</v>
      </c>
      <c r="E395" s="8337" t="s">
        <v>1819</v>
      </c>
      <c r="F395" s="8335"/>
      <c r="G395" s="9806"/>
      <c r="H395" s="9808"/>
      <c r="I395" s="9806"/>
      <c r="J395" s="9806"/>
      <c r="K395" s="8303"/>
      <c r="L395" s="9810"/>
      <c r="M395" s="8265" t="s">
        <v>2734</v>
      </c>
      <c r="N395" s="8286"/>
    </row>
    <row r="396" spans="1:14">
      <c r="A396" s="8321" t="s">
        <v>2734</v>
      </c>
      <c r="B396" s="8292"/>
      <c r="C396" s="8293"/>
      <c r="D396" s="8317"/>
      <c r="E396" s="8304"/>
      <c r="F396" s="8305"/>
      <c r="G396" s="8306"/>
      <c r="H396" s="8307"/>
      <c r="I396" s="8308"/>
      <c r="J396" s="8306"/>
      <c r="K396" s="8307">
        <v>2200</v>
      </c>
      <c r="L396" s="8309">
        <f>L394+K396</f>
        <v>23743794</v>
      </c>
      <c r="M396" s="8265" t="s">
        <v>2734</v>
      </c>
      <c r="N396" s="8286"/>
    </row>
    <row r="397" spans="1:14">
      <c r="A397" s="8321" t="s">
        <v>2734</v>
      </c>
      <c r="B397" s="8339"/>
      <c r="C397" s="8301"/>
      <c r="D397" s="8348" t="s">
        <v>2329</v>
      </c>
      <c r="E397" s="8336" t="s">
        <v>2131</v>
      </c>
      <c r="F397" s="8332" t="s">
        <v>2132</v>
      </c>
      <c r="G397" s="9805"/>
      <c r="H397" s="9807">
        <v>44930</v>
      </c>
      <c r="I397" s="9805"/>
      <c r="J397" s="9805"/>
      <c r="K397" s="8302"/>
      <c r="L397" s="9809">
        <f>L396-H397</f>
        <v>23698864</v>
      </c>
      <c r="M397" s="8265" t="s">
        <v>2734</v>
      </c>
      <c r="N397" s="8286"/>
    </row>
    <row r="398" spans="1:14">
      <c r="A398" s="8321" t="s">
        <v>2734</v>
      </c>
      <c r="B398" s="8340"/>
      <c r="C398" s="8289"/>
      <c r="D398" s="8342" t="s">
        <v>2330</v>
      </c>
      <c r="E398" s="8337" t="s">
        <v>1819</v>
      </c>
      <c r="F398" s="8335"/>
      <c r="G398" s="9806"/>
      <c r="H398" s="9808"/>
      <c r="I398" s="9806"/>
      <c r="J398" s="9806"/>
      <c r="K398" s="8303"/>
      <c r="L398" s="9810"/>
      <c r="M398" s="8265" t="s">
        <v>2734</v>
      </c>
      <c r="N398" s="8286"/>
    </row>
    <row r="399" spans="1:14">
      <c r="A399" s="8321" t="s">
        <v>2734</v>
      </c>
      <c r="B399" s="8292"/>
      <c r="C399" s="8293"/>
      <c r="D399" s="8317"/>
      <c r="E399" s="8304"/>
      <c r="F399" s="8305"/>
      <c r="G399" s="8306"/>
      <c r="H399" s="8307"/>
      <c r="I399" s="8308"/>
      <c r="J399" s="8306"/>
      <c r="K399" s="8307">
        <v>1650</v>
      </c>
      <c r="L399" s="8309">
        <f>L397+K399</f>
        <v>23700514</v>
      </c>
      <c r="M399" s="8265" t="s">
        <v>2734</v>
      </c>
      <c r="N399" s="8286"/>
    </row>
    <row r="400" spans="1:14">
      <c r="A400" s="8321" t="s">
        <v>2734</v>
      </c>
      <c r="B400" s="8339"/>
      <c r="C400" s="8301"/>
      <c r="D400" s="8341" t="s">
        <v>815</v>
      </c>
      <c r="E400" s="8336" t="s">
        <v>1121</v>
      </c>
      <c r="F400" s="8332" t="s">
        <v>43</v>
      </c>
      <c r="G400" s="9805"/>
      <c r="H400" s="9807">
        <v>514089</v>
      </c>
      <c r="I400" s="9805"/>
      <c r="J400" s="9805"/>
      <c r="K400" s="8302"/>
      <c r="L400" s="9809">
        <f>L399-H400</f>
        <v>23186425</v>
      </c>
      <c r="M400" s="8265" t="s">
        <v>2734</v>
      </c>
      <c r="N400" s="8286"/>
    </row>
    <row r="401" spans="1:14">
      <c r="A401" s="8321" t="s">
        <v>2734</v>
      </c>
      <c r="B401" s="8340"/>
      <c r="C401" s="8289"/>
      <c r="D401" s="8342" t="s">
        <v>2362</v>
      </c>
      <c r="E401" s="8337" t="s">
        <v>1878</v>
      </c>
      <c r="F401" s="8335"/>
      <c r="G401" s="9806"/>
      <c r="H401" s="9808"/>
      <c r="I401" s="9806"/>
      <c r="J401" s="9806"/>
      <c r="K401" s="8303"/>
      <c r="L401" s="9810"/>
      <c r="M401" s="8265" t="s">
        <v>2734</v>
      </c>
      <c r="N401" s="8286"/>
    </row>
    <row r="402" spans="1:14">
      <c r="A402" s="8321" t="s">
        <v>2734</v>
      </c>
      <c r="B402" s="8292"/>
      <c r="C402" s="8293"/>
      <c r="D402" s="8317"/>
      <c r="E402" s="8304"/>
      <c r="F402" s="8305"/>
      <c r="G402" s="8306"/>
      <c r="H402" s="8307"/>
      <c r="I402" s="8308"/>
      <c r="J402" s="8306"/>
      <c r="K402" s="8307">
        <v>2200</v>
      </c>
      <c r="L402" s="8309">
        <f>L400+K402</f>
        <v>23188625</v>
      </c>
      <c r="M402" s="8265" t="s">
        <v>2734</v>
      </c>
      <c r="N402" s="8286"/>
    </row>
    <row r="403" spans="1:14">
      <c r="A403" s="8321" t="s">
        <v>2734</v>
      </c>
      <c r="B403" s="8339"/>
      <c r="C403" s="8301"/>
      <c r="D403" s="8341" t="s">
        <v>1710</v>
      </c>
      <c r="E403" s="8336" t="s">
        <v>1121</v>
      </c>
      <c r="F403" s="8332" t="s">
        <v>43</v>
      </c>
      <c r="G403" s="9805"/>
      <c r="H403" s="9807">
        <v>15390</v>
      </c>
      <c r="I403" s="9805"/>
      <c r="J403" s="9805"/>
      <c r="K403" s="8302"/>
      <c r="L403" s="9809">
        <f>L402-H403</f>
        <v>23173235</v>
      </c>
      <c r="M403" s="8265" t="s">
        <v>2734</v>
      </c>
      <c r="N403" s="8286"/>
    </row>
    <row r="404" spans="1:14">
      <c r="A404" s="8321" t="s">
        <v>2734</v>
      </c>
      <c r="B404" s="8340"/>
      <c r="C404" s="8289"/>
      <c r="D404" s="8342" t="s">
        <v>2363</v>
      </c>
      <c r="E404" s="8337" t="s">
        <v>1878</v>
      </c>
      <c r="F404" s="8335"/>
      <c r="G404" s="9806"/>
      <c r="H404" s="9808"/>
      <c r="I404" s="9806"/>
      <c r="J404" s="9806"/>
      <c r="K404" s="8303"/>
      <c r="L404" s="9810"/>
      <c r="M404" s="8265" t="s">
        <v>2734</v>
      </c>
      <c r="N404" s="8286"/>
    </row>
    <row r="405" spans="1:14">
      <c r="A405" s="8321" t="s">
        <v>2734</v>
      </c>
      <c r="B405" s="8292"/>
      <c r="C405" s="8293"/>
      <c r="D405" s="8317"/>
      <c r="E405" s="8304"/>
      <c r="F405" s="8305"/>
      <c r="G405" s="8306"/>
      <c r="H405" s="8307"/>
      <c r="I405" s="8308"/>
      <c r="J405" s="8306"/>
      <c r="K405" s="8307">
        <v>1500</v>
      </c>
      <c r="L405" s="8309">
        <f>L403+K405</f>
        <v>23174735</v>
      </c>
      <c r="M405" s="8265" t="s">
        <v>2734</v>
      </c>
      <c r="N405" s="8286"/>
    </row>
    <row r="406" spans="1:14">
      <c r="A406" s="8321" t="s">
        <v>2734</v>
      </c>
      <c r="B406" s="8339"/>
      <c r="C406" s="8301"/>
      <c r="D406" s="8341" t="s">
        <v>1716</v>
      </c>
      <c r="E406" s="8336" t="s">
        <v>1121</v>
      </c>
      <c r="F406" s="8332" t="s">
        <v>43</v>
      </c>
      <c r="G406" s="9805"/>
      <c r="H406" s="9807">
        <v>100300</v>
      </c>
      <c r="I406" s="9805"/>
      <c r="J406" s="9805"/>
      <c r="K406" s="8302"/>
      <c r="L406" s="9809">
        <f>L405-H406</f>
        <v>23074435</v>
      </c>
      <c r="M406" s="8265" t="s">
        <v>2734</v>
      </c>
      <c r="N406" s="8286"/>
    </row>
    <row r="407" spans="1:14">
      <c r="A407" s="8321" t="s">
        <v>2734</v>
      </c>
      <c r="B407" s="8340"/>
      <c r="C407" s="8289"/>
      <c r="D407" s="8342" t="s">
        <v>2364</v>
      </c>
      <c r="E407" s="8337" t="s">
        <v>1878</v>
      </c>
      <c r="F407" s="8335"/>
      <c r="G407" s="9806"/>
      <c r="H407" s="9808"/>
      <c r="I407" s="9806"/>
      <c r="J407" s="9806"/>
      <c r="K407" s="8303"/>
      <c r="L407" s="9810"/>
      <c r="M407" s="8265" t="s">
        <v>2734</v>
      </c>
      <c r="N407" s="8286"/>
    </row>
    <row r="408" spans="1:14">
      <c r="A408" s="8321" t="s">
        <v>2734</v>
      </c>
      <c r="B408" s="8292"/>
      <c r="C408" s="8293"/>
      <c r="D408" s="8317"/>
      <c r="E408" s="8304"/>
      <c r="F408" s="8305"/>
      <c r="G408" s="8306"/>
      <c r="H408" s="8307"/>
      <c r="I408" s="8308"/>
      <c r="J408" s="8306"/>
      <c r="K408" s="8307">
        <v>750</v>
      </c>
      <c r="L408" s="8309">
        <f>L406+K408</f>
        <v>23075185</v>
      </c>
      <c r="M408" s="8265" t="s">
        <v>2734</v>
      </c>
      <c r="N408" s="8286"/>
    </row>
    <row r="409" spans="1:14">
      <c r="A409" s="8321" t="s">
        <v>2734</v>
      </c>
      <c r="B409" s="8339"/>
      <c r="C409" s="8301"/>
      <c r="D409" s="8341" t="s">
        <v>2365</v>
      </c>
      <c r="E409" s="8336" t="s">
        <v>1121</v>
      </c>
      <c r="F409" s="8332" t="s">
        <v>43</v>
      </c>
      <c r="G409" s="9805"/>
      <c r="H409" s="9807">
        <v>33500</v>
      </c>
      <c r="I409" s="9805"/>
      <c r="J409" s="9805"/>
      <c r="K409" s="8302"/>
      <c r="L409" s="9809">
        <f>L408-H409</f>
        <v>23041685</v>
      </c>
      <c r="M409" s="8265" t="s">
        <v>2734</v>
      </c>
      <c r="N409" s="8286"/>
    </row>
    <row r="410" spans="1:14">
      <c r="A410" s="8321" t="s">
        <v>2734</v>
      </c>
      <c r="B410" s="8340"/>
      <c r="C410" s="8289"/>
      <c r="D410" s="8342" t="s">
        <v>2366</v>
      </c>
      <c r="E410" s="8337" t="s">
        <v>1878</v>
      </c>
      <c r="F410" s="8335"/>
      <c r="G410" s="9806"/>
      <c r="H410" s="9808"/>
      <c r="I410" s="9806"/>
      <c r="J410" s="9806"/>
      <c r="K410" s="8303"/>
      <c r="L410" s="9810"/>
      <c r="M410" s="8265" t="s">
        <v>2734</v>
      </c>
      <c r="N410" s="8286"/>
    </row>
    <row r="411" spans="1:14">
      <c r="A411" s="8321" t="s">
        <v>2734</v>
      </c>
      <c r="B411" s="8292"/>
      <c r="C411" s="8293"/>
      <c r="D411" s="8317"/>
      <c r="E411" s="8304"/>
      <c r="F411" s="8305"/>
      <c r="G411" s="8306"/>
      <c r="H411" s="8307"/>
      <c r="I411" s="8308"/>
      <c r="J411" s="8306"/>
      <c r="K411" s="8307">
        <v>750</v>
      </c>
      <c r="L411" s="8309">
        <f>L409+K411</f>
        <v>23042435</v>
      </c>
      <c r="M411" s="8265" t="s">
        <v>2734</v>
      </c>
      <c r="N411" s="8286"/>
    </row>
    <row r="412" spans="1:14">
      <c r="A412" s="8321" t="s">
        <v>2734</v>
      </c>
      <c r="B412" s="8339"/>
      <c r="C412" s="8301"/>
      <c r="D412" s="8330" t="s">
        <v>2331</v>
      </c>
      <c r="E412" s="8336" t="s">
        <v>1121</v>
      </c>
      <c r="F412" s="8332" t="s">
        <v>43</v>
      </c>
      <c r="G412" s="9805"/>
      <c r="H412" s="9807">
        <v>114900</v>
      </c>
      <c r="I412" s="9805"/>
      <c r="J412" s="9805"/>
      <c r="K412" s="8302"/>
      <c r="L412" s="9809">
        <f>L411-H412</f>
        <v>22927535</v>
      </c>
      <c r="M412" s="8265" t="s">
        <v>2734</v>
      </c>
      <c r="N412" s="8286"/>
    </row>
    <row r="413" spans="1:14">
      <c r="A413" s="8321" t="s">
        <v>2734</v>
      </c>
      <c r="B413" s="8340"/>
      <c r="C413" s="8289"/>
      <c r="D413" s="8333" t="s">
        <v>2367</v>
      </c>
      <c r="E413" s="8337" t="s">
        <v>1878</v>
      </c>
      <c r="F413" s="8335"/>
      <c r="G413" s="9806"/>
      <c r="H413" s="9808"/>
      <c r="I413" s="9806"/>
      <c r="J413" s="9806"/>
      <c r="K413" s="8303"/>
      <c r="L413" s="9810"/>
      <c r="M413" s="8265" t="s">
        <v>2734</v>
      </c>
      <c r="N413" s="8286"/>
    </row>
    <row r="414" spans="1:14">
      <c r="A414" s="8321" t="s">
        <v>2734</v>
      </c>
      <c r="B414" s="8292"/>
      <c r="C414" s="8293"/>
      <c r="D414" s="8317"/>
      <c r="E414" s="8304"/>
      <c r="F414" s="8305"/>
      <c r="G414" s="8306"/>
      <c r="H414" s="8307"/>
      <c r="I414" s="8308"/>
      <c r="J414" s="8306"/>
      <c r="K414" s="8307">
        <v>1000</v>
      </c>
      <c r="L414" s="8309">
        <f>L412+K414</f>
        <v>22928535</v>
      </c>
      <c r="M414" s="8265" t="s">
        <v>2734</v>
      </c>
      <c r="N414" s="8286"/>
    </row>
    <row r="415" spans="1:14">
      <c r="A415" s="8321" t="s">
        <v>2734</v>
      </c>
      <c r="B415" s="8339"/>
      <c r="C415" s="8301"/>
      <c r="D415" s="8348" t="s">
        <v>869</v>
      </c>
      <c r="E415" s="8336" t="s">
        <v>1121</v>
      </c>
      <c r="F415" s="8332" t="s">
        <v>43</v>
      </c>
      <c r="G415" s="9805"/>
      <c r="H415" s="9807">
        <v>66096</v>
      </c>
      <c r="I415" s="9805"/>
      <c r="J415" s="9805"/>
      <c r="K415" s="8302"/>
      <c r="L415" s="9809">
        <f>L414-H415</f>
        <v>22862439</v>
      </c>
      <c r="M415" s="8265" t="s">
        <v>2734</v>
      </c>
      <c r="N415" s="8286"/>
    </row>
    <row r="416" spans="1:14">
      <c r="A416" s="8321" t="s">
        <v>2734</v>
      </c>
      <c r="B416" s="8340"/>
      <c r="C416" s="8289"/>
      <c r="D416" s="8342" t="s">
        <v>2433</v>
      </c>
      <c r="E416" s="8337" t="s">
        <v>1878</v>
      </c>
      <c r="F416" s="8335"/>
      <c r="G416" s="9806"/>
      <c r="H416" s="9808"/>
      <c r="I416" s="9806"/>
      <c r="J416" s="9806"/>
      <c r="K416" s="8303"/>
      <c r="L416" s="9810"/>
      <c r="M416" s="8265" t="s">
        <v>2734</v>
      </c>
      <c r="N416" s="8286"/>
    </row>
    <row r="417" spans="1:14">
      <c r="A417" s="8321" t="s">
        <v>2734</v>
      </c>
      <c r="B417" s="8292"/>
      <c r="C417" s="8293"/>
      <c r="D417" s="8317"/>
      <c r="E417" s="8304"/>
      <c r="F417" s="8305"/>
      <c r="G417" s="8306"/>
      <c r="H417" s="8307"/>
      <c r="I417" s="8308"/>
      <c r="J417" s="8306"/>
      <c r="K417" s="8307">
        <v>1650</v>
      </c>
      <c r="L417" s="8309">
        <f>L415+K417</f>
        <v>22864089</v>
      </c>
      <c r="M417" s="8265" t="s">
        <v>2734</v>
      </c>
      <c r="N417" s="8286"/>
    </row>
    <row r="418" spans="1:14">
      <c r="A418" s="8321" t="s">
        <v>2734</v>
      </c>
      <c r="B418" s="8339"/>
      <c r="C418" s="8301"/>
      <c r="D418" s="8348" t="s">
        <v>869</v>
      </c>
      <c r="E418" s="8331" t="s">
        <v>267</v>
      </c>
      <c r="F418" s="8332" t="s">
        <v>271</v>
      </c>
      <c r="G418" s="9805"/>
      <c r="H418" s="9807">
        <v>349750</v>
      </c>
      <c r="I418" s="9805"/>
      <c r="J418" s="9805"/>
      <c r="K418" s="8302"/>
      <c r="L418" s="9809">
        <f>L417-H418</f>
        <v>22514339</v>
      </c>
      <c r="M418" s="8265" t="s">
        <v>2734</v>
      </c>
      <c r="N418" s="8286"/>
    </row>
    <row r="419" spans="1:14">
      <c r="A419" s="8321" t="s">
        <v>2734</v>
      </c>
      <c r="B419" s="8340"/>
      <c r="C419" s="8289"/>
      <c r="D419" s="8342" t="s">
        <v>2162</v>
      </c>
      <c r="E419" s="8334" t="s">
        <v>304</v>
      </c>
      <c r="F419" s="8335"/>
      <c r="G419" s="9806"/>
      <c r="H419" s="9808"/>
      <c r="I419" s="9806"/>
      <c r="J419" s="9806"/>
      <c r="K419" s="8303"/>
      <c r="L419" s="9810"/>
      <c r="M419" s="8265" t="s">
        <v>2734</v>
      </c>
      <c r="N419" s="8286"/>
    </row>
    <row r="420" spans="1:14">
      <c r="A420" s="8321" t="s">
        <v>2734</v>
      </c>
      <c r="B420" s="8292"/>
      <c r="C420" s="8293"/>
      <c r="D420" s="8317"/>
      <c r="E420" s="8304"/>
      <c r="F420" s="8305"/>
      <c r="G420" s="8306"/>
      <c r="H420" s="8307"/>
      <c r="I420" s="8308"/>
      <c r="J420" s="8306"/>
      <c r="K420" s="8307">
        <v>1650</v>
      </c>
      <c r="L420" s="8309">
        <f>L418+K420</f>
        <v>22515989</v>
      </c>
      <c r="M420" s="8265" t="s">
        <v>2734</v>
      </c>
      <c r="N420" s="8286"/>
    </row>
    <row r="421" spans="1:14">
      <c r="A421" s="8321" t="s">
        <v>2734</v>
      </c>
      <c r="B421" s="8339"/>
      <c r="C421" s="8301"/>
      <c r="D421" s="8348" t="s">
        <v>869</v>
      </c>
      <c r="E421" s="8336" t="s">
        <v>1049</v>
      </c>
      <c r="F421" s="8332" t="s">
        <v>126</v>
      </c>
      <c r="G421" s="9805"/>
      <c r="H421" s="9807">
        <v>234110</v>
      </c>
      <c r="I421" s="9805"/>
      <c r="J421" s="9805"/>
      <c r="K421" s="8302"/>
      <c r="L421" s="9809">
        <f>L420-H421</f>
        <v>22281879</v>
      </c>
      <c r="M421" s="8265" t="s">
        <v>2734</v>
      </c>
      <c r="N421" s="8286"/>
    </row>
    <row r="422" spans="1:14">
      <c r="A422" s="8321" t="s">
        <v>2734</v>
      </c>
      <c r="B422" s="8340"/>
      <c r="C422" s="8289"/>
      <c r="D422" s="8342" t="s">
        <v>2601</v>
      </c>
      <c r="E422" s="8337" t="s">
        <v>956</v>
      </c>
      <c r="F422" s="8335"/>
      <c r="G422" s="9806"/>
      <c r="H422" s="9808"/>
      <c r="I422" s="9806"/>
      <c r="J422" s="9806"/>
      <c r="K422" s="8303"/>
      <c r="L422" s="9810"/>
      <c r="M422" s="8265" t="s">
        <v>2734</v>
      </c>
      <c r="N422" s="8286"/>
    </row>
    <row r="423" spans="1:14">
      <c r="A423" s="8321" t="s">
        <v>2734</v>
      </c>
      <c r="B423" s="8292"/>
      <c r="C423" s="8293"/>
      <c r="D423" s="8317"/>
      <c r="E423" s="8304"/>
      <c r="F423" s="8305"/>
      <c r="G423" s="8306"/>
      <c r="H423" s="8307"/>
      <c r="I423" s="8308"/>
      <c r="J423" s="8306"/>
      <c r="K423" s="8307">
        <v>1650</v>
      </c>
      <c r="L423" s="8309">
        <f>L421+K423</f>
        <v>22283529</v>
      </c>
      <c r="M423" s="8265" t="s">
        <v>2734</v>
      </c>
      <c r="N423" s="8286"/>
    </row>
    <row r="424" spans="1:14">
      <c r="A424" s="8321" t="s">
        <v>2734</v>
      </c>
      <c r="B424" s="8339"/>
      <c r="C424" s="8301"/>
      <c r="D424" s="8405" t="s">
        <v>1710</v>
      </c>
      <c r="E424" s="8361" t="s">
        <v>1766</v>
      </c>
      <c r="F424" s="8350"/>
      <c r="G424" s="9805"/>
      <c r="H424" s="9807"/>
      <c r="I424" s="9807">
        <v>978640</v>
      </c>
      <c r="J424" s="9805"/>
      <c r="K424" s="8302"/>
      <c r="L424" s="9809">
        <f>L423-I424</f>
        <v>21304889</v>
      </c>
      <c r="M424" s="8265" t="s">
        <v>2734</v>
      </c>
      <c r="N424" s="8286"/>
    </row>
    <row r="425" spans="1:14">
      <c r="A425" s="8321" t="s">
        <v>2734</v>
      </c>
      <c r="B425" s="8340"/>
      <c r="C425" s="8289"/>
      <c r="D425" s="8406" t="s">
        <v>1765</v>
      </c>
      <c r="E425" s="8288"/>
      <c r="F425" s="8352"/>
      <c r="G425" s="9806"/>
      <c r="H425" s="9808"/>
      <c r="I425" s="9808"/>
      <c r="J425" s="9806"/>
      <c r="K425" s="8303"/>
      <c r="L425" s="9810"/>
      <c r="M425" s="8265" t="s">
        <v>2734</v>
      </c>
      <c r="N425" s="8286"/>
    </row>
    <row r="426" spans="1:14">
      <c r="A426" s="8321" t="s">
        <v>2734</v>
      </c>
      <c r="B426" s="8292"/>
      <c r="C426" s="8293"/>
      <c r="D426" s="8329"/>
      <c r="E426" s="8329"/>
      <c r="F426" s="8305"/>
      <c r="G426" s="8306"/>
      <c r="H426" s="8307"/>
      <c r="I426" s="8307"/>
      <c r="J426" s="8306"/>
      <c r="K426" s="8307">
        <v>1500</v>
      </c>
      <c r="L426" s="8309">
        <f>L424+K426</f>
        <v>21306389</v>
      </c>
      <c r="M426" s="8265" t="s">
        <v>2734</v>
      </c>
      <c r="N426" s="8286"/>
    </row>
    <row r="427" spans="1:14">
      <c r="A427" s="8321" t="s">
        <v>2734</v>
      </c>
      <c r="B427" s="8339"/>
      <c r="C427" s="8301"/>
      <c r="D427" s="8405" t="s">
        <v>1710</v>
      </c>
      <c r="E427" s="8282" t="s">
        <v>1768</v>
      </c>
      <c r="F427" s="8350"/>
      <c r="G427" s="9805"/>
      <c r="H427" s="9807"/>
      <c r="I427" s="9807">
        <v>168140</v>
      </c>
      <c r="J427" s="9805"/>
      <c r="K427" s="8302"/>
      <c r="L427" s="9809">
        <f>L426-I427</f>
        <v>21138249</v>
      </c>
      <c r="M427" s="8265" t="s">
        <v>2734</v>
      </c>
      <c r="N427" s="8286"/>
    </row>
    <row r="428" spans="1:14">
      <c r="A428" s="8321" t="s">
        <v>2734</v>
      </c>
      <c r="B428" s="8340"/>
      <c r="C428" s="8289"/>
      <c r="D428" s="8406" t="s">
        <v>1767</v>
      </c>
      <c r="E428" s="8288"/>
      <c r="F428" s="8352"/>
      <c r="G428" s="9806"/>
      <c r="H428" s="9808"/>
      <c r="I428" s="9808"/>
      <c r="J428" s="9806"/>
      <c r="K428" s="8303"/>
      <c r="L428" s="9810"/>
      <c r="M428" s="8265" t="s">
        <v>2734</v>
      </c>
      <c r="N428" s="8286"/>
    </row>
    <row r="429" spans="1:14">
      <c r="A429" s="8321" t="s">
        <v>2734</v>
      </c>
      <c r="B429" s="8292"/>
      <c r="C429" s="8293"/>
      <c r="D429" s="8329"/>
      <c r="E429" s="8329"/>
      <c r="F429" s="8305"/>
      <c r="G429" s="8306"/>
      <c r="H429" s="8307"/>
      <c r="I429" s="8307"/>
      <c r="J429" s="8306"/>
      <c r="K429" s="8307">
        <v>1500</v>
      </c>
      <c r="L429" s="8309">
        <f>L427+K429</f>
        <v>21139749</v>
      </c>
      <c r="M429" s="8265" t="s">
        <v>2734</v>
      </c>
      <c r="N429" s="8286"/>
    </row>
    <row r="430" spans="1:14">
      <c r="A430" s="8321" t="s">
        <v>2734</v>
      </c>
      <c r="B430" s="8339"/>
      <c r="C430" s="8301"/>
      <c r="D430" s="8405" t="s">
        <v>1710</v>
      </c>
      <c r="E430" s="8282" t="s">
        <v>1770</v>
      </c>
      <c r="F430" s="8350"/>
      <c r="G430" s="9805"/>
      <c r="H430" s="9807"/>
      <c r="I430" s="9807">
        <v>370640</v>
      </c>
      <c r="J430" s="9805"/>
      <c r="K430" s="8302"/>
      <c r="L430" s="9809">
        <f>L429-I430</f>
        <v>20769109</v>
      </c>
      <c r="M430" s="8265" t="s">
        <v>2734</v>
      </c>
      <c r="N430" s="8286"/>
    </row>
    <row r="431" spans="1:14">
      <c r="A431" s="8321" t="s">
        <v>2734</v>
      </c>
      <c r="B431" s="8340"/>
      <c r="C431" s="8289"/>
      <c r="D431" s="8406" t="s">
        <v>1769</v>
      </c>
      <c r="E431" s="8288"/>
      <c r="F431" s="8352"/>
      <c r="G431" s="9806"/>
      <c r="H431" s="9808"/>
      <c r="I431" s="9808"/>
      <c r="J431" s="9806"/>
      <c r="K431" s="8303"/>
      <c r="L431" s="9810"/>
      <c r="M431" s="8265" t="s">
        <v>2734</v>
      </c>
      <c r="N431" s="8286"/>
    </row>
    <row r="432" spans="1:14">
      <c r="A432" s="8321" t="s">
        <v>2734</v>
      </c>
      <c r="B432" s="8292"/>
      <c r="C432" s="8293"/>
      <c r="D432" s="8317"/>
      <c r="E432" s="8304"/>
      <c r="F432" s="8305"/>
      <c r="G432" s="8306"/>
      <c r="H432" s="8307"/>
      <c r="I432" s="8307"/>
      <c r="J432" s="8306"/>
      <c r="K432" s="8307">
        <v>1500</v>
      </c>
      <c r="L432" s="8309">
        <f>L430+K432</f>
        <v>20770609</v>
      </c>
      <c r="M432" s="8265" t="s">
        <v>2734</v>
      </c>
      <c r="N432" s="8286"/>
    </row>
    <row r="433" spans="1:14">
      <c r="A433" s="8321" t="s">
        <v>2734</v>
      </c>
      <c r="B433" s="8339"/>
      <c r="C433" s="8301"/>
      <c r="D433" s="8405" t="s">
        <v>1710</v>
      </c>
      <c r="E433" s="8282" t="s">
        <v>956</v>
      </c>
      <c r="F433" s="8350"/>
      <c r="G433" s="9805"/>
      <c r="H433" s="9807"/>
      <c r="I433" s="9807">
        <v>10905900</v>
      </c>
      <c r="J433" s="9805"/>
      <c r="K433" s="8302"/>
      <c r="L433" s="9809">
        <f>L432-I433</f>
        <v>9864709</v>
      </c>
      <c r="M433" s="8265" t="s">
        <v>2734</v>
      </c>
      <c r="N433" s="8286"/>
    </row>
    <row r="434" spans="1:14">
      <c r="A434" s="8321" t="s">
        <v>2734</v>
      </c>
      <c r="B434" s="8340"/>
      <c r="C434" s="8289"/>
      <c r="D434" s="8406" t="s">
        <v>1771</v>
      </c>
      <c r="E434" s="8288"/>
      <c r="F434" s="8352"/>
      <c r="G434" s="9806"/>
      <c r="H434" s="9808"/>
      <c r="I434" s="9808"/>
      <c r="J434" s="9806"/>
      <c r="K434" s="8303"/>
      <c r="L434" s="9810"/>
      <c r="M434" s="8265" t="s">
        <v>2734</v>
      </c>
      <c r="N434" s="8286"/>
    </row>
    <row r="435" spans="1:14">
      <c r="A435" s="8321" t="s">
        <v>2734</v>
      </c>
      <c r="B435" s="8292"/>
      <c r="C435" s="8293"/>
      <c r="D435" s="8317"/>
      <c r="E435" s="8304"/>
      <c r="F435" s="8305"/>
      <c r="G435" s="8306"/>
      <c r="H435" s="8307"/>
      <c r="I435" s="8307"/>
      <c r="J435" s="8306"/>
      <c r="K435" s="8307">
        <v>1500</v>
      </c>
      <c r="L435" s="8309">
        <f>L433+K435</f>
        <v>9866209</v>
      </c>
      <c r="M435" s="8265" t="s">
        <v>2734</v>
      </c>
      <c r="N435" s="8286"/>
    </row>
    <row r="436" spans="1:14">
      <c r="A436" s="8321" t="s">
        <v>2734</v>
      </c>
      <c r="B436" s="8339"/>
      <c r="C436" s="8301"/>
      <c r="D436" s="8405" t="s">
        <v>1710</v>
      </c>
      <c r="E436" s="8282" t="s">
        <v>1945</v>
      </c>
      <c r="F436" s="8350"/>
      <c r="G436" s="9805"/>
      <c r="H436" s="9807"/>
      <c r="I436" s="9807">
        <v>168140</v>
      </c>
      <c r="J436" s="9805"/>
      <c r="K436" s="8302"/>
      <c r="L436" s="9809">
        <f>L435-I436</f>
        <v>9698069</v>
      </c>
      <c r="M436" s="8265" t="s">
        <v>2734</v>
      </c>
      <c r="N436" s="8286"/>
    </row>
    <row r="437" spans="1:14">
      <c r="A437" s="8321" t="s">
        <v>2734</v>
      </c>
      <c r="B437" s="8340"/>
      <c r="C437" s="8289"/>
      <c r="D437" s="8406" t="s">
        <v>1944</v>
      </c>
      <c r="E437" s="8288"/>
      <c r="F437" s="8352"/>
      <c r="G437" s="9806"/>
      <c r="H437" s="9808"/>
      <c r="I437" s="9808"/>
      <c r="J437" s="9806"/>
      <c r="K437" s="8303"/>
      <c r="L437" s="9810"/>
      <c r="M437" s="8265" t="s">
        <v>2734</v>
      </c>
      <c r="N437" s="8286"/>
    </row>
    <row r="438" spans="1:14">
      <c r="A438" s="8321" t="s">
        <v>2734</v>
      </c>
      <c r="B438" s="8292"/>
      <c r="C438" s="8293"/>
      <c r="D438" s="8317"/>
      <c r="E438" s="8304"/>
      <c r="F438" s="8305"/>
      <c r="G438" s="8306"/>
      <c r="H438" s="8307"/>
      <c r="I438" s="8307"/>
      <c r="J438" s="8306"/>
      <c r="K438" s="8307">
        <v>1500</v>
      </c>
      <c r="L438" s="8309">
        <f>L436+K438</f>
        <v>9699569</v>
      </c>
      <c r="M438" s="8265" t="s">
        <v>2734</v>
      </c>
      <c r="N438" s="8286"/>
    </row>
    <row r="439" spans="1:14">
      <c r="A439" s="8321" t="s">
        <v>2734</v>
      </c>
      <c r="B439" s="8339"/>
      <c r="C439" s="8301"/>
      <c r="D439" s="8405" t="s">
        <v>1710</v>
      </c>
      <c r="E439" s="8282" t="s">
        <v>2049</v>
      </c>
      <c r="F439" s="8350"/>
      <c r="G439" s="9805"/>
      <c r="H439" s="9807"/>
      <c r="I439" s="9807">
        <v>361140</v>
      </c>
      <c r="J439" s="9805"/>
      <c r="K439" s="8302"/>
      <c r="L439" s="9809">
        <f>L438-I439</f>
        <v>9338429</v>
      </c>
      <c r="M439" s="8265" t="s">
        <v>2734</v>
      </c>
      <c r="N439" s="8286"/>
    </row>
    <row r="440" spans="1:14">
      <c r="A440" s="8321" t="s">
        <v>2734</v>
      </c>
      <c r="B440" s="8340"/>
      <c r="C440" s="8289"/>
      <c r="D440" s="8406" t="s">
        <v>2050</v>
      </c>
      <c r="E440" s="8288"/>
      <c r="F440" s="8352"/>
      <c r="G440" s="9806"/>
      <c r="H440" s="9808"/>
      <c r="I440" s="9808"/>
      <c r="J440" s="9806"/>
      <c r="K440" s="8303"/>
      <c r="L440" s="9810"/>
      <c r="M440" s="8265" t="s">
        <v>2734</v>
      </c>
      <c r="N440" s="8286"/>
    </row>
    <row r="441" spans="1:14">
      <c r="A441" s="8321" t="s">
        <v>2734</v>
      </c>
      <c r="B441" s="8292"/>
      <c r="C441" s="8293"/>
      <c r="D441" s="8317"/>
      <c r="E441" s="8304"/>
      <c r="F441" s="8305"/>
      <c r="G441" s="8306"/>
      <c r="H441" s="8307"/>
      <c r="I441" s="8307"/>
      <c r="J441" s="8306"/>
      <c r="K441" s="8307">
        <v>1500</v>
      </c>
      <c r="L441" s="8309">
        <f>L439+K441</f>
        <v>9339929</v>
      </c>
      <c r="M441" s="8265" t="s">
        <v>2734</v>
      </c>
      <c r="N441" s="8286"/>
    </row>
    <row r="442" spans="1:14">
      <c r="A442" s="8321" t="s">
        <v>2734</v>
      </c>
      <c r="B442" s="8339"/>
      <c r="C442" s="8301"/>
      <c r="D442" s="8407" t="s">
        <v>815</v>
      </c>
      <c r="E442" s="8377" t="s">
        <v>200</v>
      </c>
      <c r="F442" s="8350"/>
      <c r="G442" s="9805"/>
      <c r="H442" s="9807"/>
      <c r="I442" s="9807">
        <v>224353</v>
      </c>
      <c r="J442" s="9805"/>
      <c r="K442" s="8302"/>
      <c r="L442" s="9809">
        <f>L441-I442</f>
        <v>9115576</v>
      </c>
      <c r="M442" s="8265" t="s">
        <v>2734</v>
      </c>
      <c r="N442" s="8286"/>
    </row>
    <row r="443" spans="1:14">
      <c r="A443" s="8321" t="s">
        <v>2734</v>
      </c>
      <c r="B443" s="8340"/>
      <c r="C443" s="8289"/>
      <c r="D443" s="8407" t="s">
        <v>1789</v>
      </c>
      <c r="E443" s="8379"/>
      <c r="F443" s="8352"/>
      <c r="G443" s="9806"/>
      <c r="H443" s="9808"/>
      <c r="I443" s="9808"/>
      <c r="J443" s="9806"/>
      <c r="K443" s="8303"/>
      <c r="L443" s="9810"/>
      <c r="M443" s="8265" t="s">
        <v>2734</v>
      </c>
      <c r="N443" s="8286"/>
    </row>
    <row r="444" spans="1:14">
      <c r="A444" s="8321" t="s">
        <v>2734</v>
      </c>
      <c r="B444" s="8292"/>
      <c r="C444" s="8293"/>
      <c r="D444" s="8317"/>
      <c r="E444" s="8304"/>
      <c r="F444" s="8305"/>
      <c r="G444" s="8306"/>
      <c r="H444" s="8307"/>
      <c r="I444" s="8307"/>
      <c r="J444" s="8306"/>
      <c r="K444" s="8307">
        <v>2200</v>
      </c>
      <c r="L444" s="8309">
        <f>L442+K444</f>
        <v>9117776</v>
      </c>
      <c r="M444" s="8265" t="s">
        <v>2734</v>
      </c>
      <c r="N444" s="8286"/>
    </row>
    <row r="445" spans="1:14">
      <c r="A445" s="8321" t="s">
        <v>2734</v>
      </c>
      <c r="B445" s="8339"/>
      <c r="C445" s="8301"/>
      <c r="D445" s="8408" t="s">
        <v>781</v>
      </c>
      <c r="E445" s="8377" t="s">
        <v>200</v>
      </c>
      <c r="F445" s="8350"/>
      <c r="G445" s="9805"/>
      <c r="H445" s="9807"/>
      <c r="I445" s="9807">
        <v>24140</v>
      </c>
      <c r="J445" s="9805"/>
      <c r="K445" s="8302"/>
      <c r="L445" s="9809">
        <f>L444-I445</f>
        <v>9093636</v>
      </c>
      <c r="M445" s="8265" t="s">
        <v>2734</v>
      </c>
      <c r="N445" s="8286"/>
    </row>
    <row r="446" spans="1:14">
      <c r="A446" s="8321" t="s">
        <v>2734</v>
      </c>
      <c r="B446" s="8340"/>
      <c r="C446" s="8289"/>
      <c r="D446" s="8409" t="s">
        <v>1691</v>
      </c>
      <c r="E446" s="8379"/>
      <c r="F446" s="8352"/>
      <c r="G446" s="9806"/>
      <c r="H446" s="9808"/>
      <c r="I446" s="9808"/>
      <c r="J446" s="9806"/>
      <c r="K446" s="8303"/>
      <c r="L446" s="9810"/>
      <c r="M446" s="8265" t="s">
        <v>2734</v>
      </c>
      <c r="N446" s="8286"/>
    </row>
    <row r="447" spans="1:14">
      <c r="A447" s="8321" t="s">
        <v>2734</v>
      </c>
      <c r="B447" s="8292"/>
      <c r="C447" s="8293"/>
      <c r="D447" s="8317"/>
      <c r="E447" s="8304"/>
      <c r="F447" s="8305"/>
      <c r="G447" s="8306"/>
      <c r="H447" s="8307"/>
      <c r="I447" s="8307"/>
      <c r="J447" s="8306"/>
      <c r="K447" s="8307">
        <v>1500</v>
      </c>
      <c r="L447" s="8309">
        <f>L445+K447</f>
        <v>9095136</v>
      </c>
      <c r="M447" s="8265" t="s">
        <v>2734</v>
      </c>
      <c r="N447" s="8286"/>
    </row>
    <row r="448" spans="1:14" ht="16.5">
      <c r="A448" s="8321" t="s">
        <v>2734</v>
      </c>
      <c r="B448" s="8339"/>
      <c r="C448" s="8301"/>
      <c r="D448" s="8410" t="s">
        <v>815</v>
      </c>
      <c r="E448" s="8411" t="s">
        <v>46</v>
      </c>
      <c r="F448" s="8350"/>
      <c r="G448" s="9805"/>
      <c r="H448" s="9807"/>
      <c r="I448" s="9807"/>
      <c r="J448" s="9807">
        <v>4631313</v>
      </c>
      <c r="K448" s="8302"/>
      <c r="L448" s="9809">
        <f>L447-J448</f>
        <v>4463823</v>
      </c>
      <c r="M448" s="8265" t="s">
        <v>2734</v>
      </c>
      <c r="N448" s="8265"/>
    </row>
    <row r="449" spans="1:14" ht="16.5">
      <c r="A449" s="8321" t="s">
        <v>2734</v>
      </c>
      <c r="B449" s="8340"/>
      <c r="C449" s="8289"/>
      <c r="D449" s="8412" t="s">
        <v>889</v>
      </c>
      <c r="E449" s="8413"/>
      <c r="F449" s="8352"/>
      <c r="G449" s="9806"/>
      <c r="H449" s="9808"/>
      <c r="I449" s="9808"/>
      <c r="J449" s="9808"/>
      <c r="K449" s="8303"/>
      <c r="L449" s="9810"/>
      <c r="M449" s="8265" t="s">
        <v>2734</v>
      </c>
      <c r="N449" s="8265"/>
    </row>
    <row r="450" spans="1:14">
      <c r="A450" s="8321" t="s">
        <v>2734</v>
      </c>
      <c r="B450" s="8292"/>
      <c r="C450" s="8293"/>
      <c r="D450" s="8317"/>
      <c r="E450" s="8304"/>
      <c r="F450" s="8305"/>
      <c r="G450" s="8306"/>
      <c r="H450" s="8307"/>
      <c r="I450" s="8307"/>
      <c r="J450" s="8307"/>
      <c r="K450" s="8307">
        <v>2200</v>
      </c>
      <c r="L450" s="8309">
        <f>L448+K450</f>
        <v>4466023</v>
      </c>
      <c r="M450" s="8265" t="s">
        <v>2734</v>
      </c>
      <c r="N450" s="8265"/>
    </row>
    <row r="451" spans="1:14" ht="16.5">
      <c r="A451" s="8321" t="s">
        <v>2734</v>
      </c>
      <c r="B451" s="8339"/>
      <c r="C451" s="8301"/>
      <c r="D451" s="8414" t="s">
        <v>1710</v>
      </c>
      <c r="E451" s="8415" t="s">
        <v>46</v>
      </c>
      <c r="F451" s="8350"/>
      <c r="G451" s="9805"/>
      <c r="H451" s="9807"/>
      <c r="I451" s="9807"/>
      <c r="J451" s="9807">
        <v>198140</v>
      </c>
      <c r="K451" s="8302"/>
      <c r="L451" s="9809">
        <f>L450-J451</f>
        <v>4267883</v>
      </c>
      <c r="M451" s="8265" t="s">
        <v>2734</v>
      </c>
      <c r="N451" s="8265"/>
    </row>
    <row r="452" spans="1:14" ht="16.5">
      <c r="A452" s="8321" t="s">
        <v>2734</v>
      </c>
      <c r="B452" s="8340"/>
      <c r="C452" s="8289"/>
      <c r="D452" s="8416" t="s">
        <v>1772</v>
      </c>
      <c r="E452" s="8417"/>
      <c r="F452" s="8352"/>
      <c r="G452" s="9806"/>
      <c r="H452" s="9808"/>
      <c r="I452" s="9808"/>
      <c r="J452" s="9808"/>
      <c r="K452" s="8303"/>
      <c r="L452" s="9810"/>
      <c r="M452" s="8265" t="s">
        <v>2734</v>
      </c>
      <c r="N452" s="8265"/>
    </row>
    <row r="453" spans="1:14">
      <c r="A453" s="8321" t="s">
        <v>2734</v>
      </c>
      <c r="B453" s="8292"/>
      <c r="C453" s="8293"/>
      <c r="D453" s="8317"/>
      <c r="E453" s="8304"/>
      <c r="F453" s="8305"/>
      <c r="G453" s="8306"/>
      <c r="H453" s="8307"/>
      <c r="I453" s="8307"/>
      <c r="J453" s="8307"/>
      <c r="K453" s="8307">
        <v>1500</v>
      </c>
      <c r="L453" s="8309">
        <f>L451+K453</f>
        <v>4269383</v>
      </c>
      <c r="M453" s="8265" t="s">
        <v>2734</v>
      </c>
      <c r="N453" s="8265"/>
    </row>
    <row r="454" spans="1:14" ht="16.5">
      <c r="A454" s="8321" t="s">
        <v>2734</v>
      </c>
      <c r="B454" s="8339"/>
      <c r="C454" s="8301"/>
      <c r="D454" s="8414" t="s">
        <v>869</v>
      </c>
      <c r="E454" s="8415" t="s">
        <v>46</v>
      </c>
      <c r="F454" s="8350"/>
      <c r="G454" s="9805"/>
      <c r="H454" s="9807"/>
      <c r="I454" s="9807"/>
      <c r="J454" s="9807">
        <v>47427</v>
      </c>
      <c r="K454" s="8302"/>
      <c r="L454" s="9809">
        <f>L453-J454</f>
        <v>4221956</v>
      </c>
      <c r="M454" s="8265" t="s">
        <v>2734</v>
      </c>
      <c r="N454" s="8265"/>
    </row>
    <row r="455" spans="1:14" ht="16.5">
      <c r="A455" s="8321" t="s">
        <v>2734</v>
      </c>
      <c r="B455" s="8340"/>
      <c r="C455" s="8289"/>
      <c r="D455" s="8416" t="s">
        <v>1775</v>
      </c>
      <c r="E455" s="8417"/>
      <c r="F455" s="8352"/>
      <c r="G455" s="9806"/>
      <c r="H455" s="9808"/>
      <c r="I455" s="9808"/>
      <c r="J455" s="9808"/>
      <c r="K455" s="8303"/>
      <c r="L455" s="9810"/>
      <c r="M455" s="8265" t="s">
        <v>2734</v>
      </c>
      <c r="N455" s="8265"/>
    </row>
    <row r="456" spans="1:14">
      <c r="A456" s="8321" t="s">
        <v>2734</v>
      </c>
      <c r="B456" s="8292"/>
      <c r="C456" s="8293"/>
      <c r="D456" s="8317"/>
      <c r="E456" s="8304"/>
      <c r="F456" s="8305"/>
      <c r="G456" s="8306"/>
      <c r="H456" s="8307"/>
      <c r="I456" s="8307"/>
      <c r="J456" s="8307"/>
      <c r="K456" s="8307">
        <v>1650</v>
      </c>
      <c r="L456" s="8309">
        <f>L454+K456</f>
        <v>4223606</v>
      </c>
      <c r="M456" s="8265" t="s">
        <v>2734</v>
      </c>
      <c r="N456" s="8265"/>
    </row>
    <row r="457" spans="1:14" ht="16.5">
      <c r="A457" s="8321" t="s">
        <v>2734</v>
      </c>
      <c r="B457" s="8339"/>
      <c r="C457" s="8301"/>
      <c r="D457" s="8414" t="s">
        <v>869</v>
      </c>
      <c r="E457" s="8415" t="s">
        <v>46</v>
      </c>
      <c r="F457" s="8350"/>
      <c r="G457" s="9805"/>
      <c r="H457" s="9807"/>
      <c r="I457" s="9807"/>
      <c r="J457" s="9807">
        <v>40235</v>
      </c>
      <c r="K457" s="8302"/>
      <c r="L457" s="9809">
        <f>L456-J457</f>
        <v>4183371</v>
      </c>
      <c r="M457" s="8265" t="s">
        <v>2734</v>
      </c>
      <c r="N457" s="8265"/>
    </row>
    <row r="458" spans="1:14" ht="16.5">
      <c r="A458" s="8321" t="s">
        <v>2734</v>
      </c>
      <c r="B458" s="8340"/>
      <c r="C458" s="8289"/>
      <c r="D458" s="8416" t="s">
        <v>1776</v>
      </c>
      <c r="E458" s="8417"/>
      <c r="F458" s="8352"/>
      <c r="G458" s="9806"/>
      <c r="H458" s="9808"/>
      <c r="I458" s="9808"/>
      <c r="J458" s="9808"/>
      <c r="K458" s="8303"/>
      <c r="L458" s="9810"/>
      <c r="M458" s="8265" t="s">
        <v>2734</v>
      </c>
      <c r="N458" s="8265"/>
    </row>
    <row r="459" spans="1:14">
      <c r="A459" s="8321" t="s">
        <v>2734</v>
      </c>
      <c r="B459" s="8292"/>
      <c r="C459" s="8293"/>
      <c r="D459" s="8317"/>
      <c r="E459" s="8304"/>
      <c r="F459" s="8305"/>
      <c r="G459" s="8306"/>
      <c r="H459" s="8307"/>
      <c r="I459" s="8307"/>
      <c r="J459" s="8307"/>
      <c r="K459" s="8307">
        <v>1650</v>
      </c>
      <c r="L459" s="8309">
        <f>L457+K459</f>
        <v>4185021</v>
      </c>
      <c r="M459" s="8265" t="s">
        <v>2734</v>
      </c>
      <c r="N459" s="8265"/>
    </row>
    <row r="460" spans="1:14" ht="16.5">
      <c r="A460" s="8321" t="s">
        <v>2734</v>
      </c>
      <c r="B460" s="8339"/>
      <c r="C460" s="8301"/>
      <c r="D460" s="8418" t="s">
        <v>869</v>
      </c>
      <c r="E460" s="8415" t="s">
        <v>46</v>
      </c>
      <c r="F460" s="8350"/>
      <c r="G460" s="9805"/>
      <c r="H460" s="9807"/>
      <c r="I460" s="9807">
        <v>47110</v>
      </c>
      <c r="J460" s="9805"/>
      <c r="K460" s="8302"/>
      <c r="L460" s="9809">
        <f>L459-I460</f>
        <v>4137911</v>
      </c>
      <c r="M460" s="8265" t="s">
        <v>2734</v>
      </c>
      <c r="N460" s="8286"/>
    </row>
    <row r="461" spans="1:14" ht="16.5">
      <c r="A461" s="8321" t="s">
        <v>2734</v>
      </c>
      <c r="B461" s="8340"/>
      <c r="C461" s="8289"/>
      <c r="D461" s="8419" t="s">
        <v>1778</v>
      </c>
      <c r="E461" s="8417" t="s">
        <v>2084</v>
      </c>
      <c r="F461" s="8352"/>
      <c r="G461" s="9806"/>
      <c r="H461" s="9808"/>
      <c r="I461" s="9808"/>
      <c r="J461" s="9806"/>
      <c r="K461" s="8303"/>
      <c r="L461" s="9810"/>
      <c r="M461" s="8265" t="s">
        <v>2734</v>
      </c>
      <c r="N461" s="8286"/>
    </row>
    <row r="462" spans="1:14">
      <c r="A462" s="8321" t="s">
        <v>2734</v>
      </c>
      <c r="B462" s="8292"/>
      <c r="C462" s="8293"/>
      <c r="D462" s="8317"/>
      <c r="E462" s="8304"/>
      <c r="F462" s="8305"/>
      <c r="G462" s="8306"/>
      <c r="H462" s="8307"/>
      <c r="I462" s="8307"/>
      <c r="J462" s="8306"/>
      <c r="K462" s="8307">
        <v>1650</v>
      </c>
      <c r="L462" s="8309">
        <f>L460+K462</f>
        <v>4139561</v>
      </c>
      <c r="M462" s="8265" t="s">
        <v>2734</v>
      </c>
      <c r="N462" s="8286"/>
    </row>
    <row r="463" spans="1:14" ht="16.5">
      <c r="A463" s="8321" t="s">
        <v>2734</v>
      </c>
      <c r="B463" s="8339"/>
      <c r="C463" s="8301"/>
      <c r="D463" s="8414" t="s">
        <v>869</v>
      </c>
      <c r="E463" s="8415" t="s">
        <v>46</v>
      </c>
      <c r="F463" s="8350"/>
      <c r="G463" s="9805"/>
      <c r="H463" s="9807"/>
      <c r="I463" s="9807"/>
      <c r="J463" s="9807">
        <v>156128</v>
      </c>
      <c r="K463" s="8302"/>
      <c r="L463" s="9809">
        <f>L462-J463</f>
        <v>3983433</v>
      </c>
      <c r="M463" s="8265" t="s">
        <v>2734</v>
      </c>
      <c r="N463" s="8265"/>
    </row>
    <row r="464" spans="1:14" ht="16.5">
      <c r="A464" s="8321" t="s">
        <v>2734</v>
      </c>
      <c r="B464" s="8340"/>
      <c r="C464" s="8289"/>
      <c r="D464" s="8416" t="s">
        <v>1777</v>
      </c>
      <c r="E464" s="8417"/>
      <c r="F464" s="8352"/>
      <c r="G464" s="9806"/>
      <c r="H464" s="9808"/>
      <c r="I464" s="9808"/>
      <c r="J464" s="9808"/>
      <c r="K464" s="8303"/>
      <c r="L464" s="9810"/>
      <c r="M464" s="8265" t="s">
        <v>2734</v>
      </c>
      <c r="N464" s="8265"/>
    </row>
    <row r="465" spans="1:14">
      <c r="A465" s="8321" t="s">
        <v>2734</v>
      </c>
      <c r="B465" s="8292"/>
      <c r="C465" s="8293"/>
      <c r="D465" s="8317"/>
      <c r="E465" s="8304"/>
      <c r="F465" s="8305"/>
      <c r="G465" s="8306"/>
      <c r="H465" s="8307"/>
      <c r="I465" s="8307"/>
      <c r="J465" s="8306"/>
      <c r="K465" s="8307">
        <v>1650</v>
      </c>
      <c r="L465" s="8309">
        <f>L463+K465</f>
        <v>3985083</v>
      </c>
      <c r="M465" s="8265" t="s">
        <v>2734</v>
      </c>
      <c r="N465" s="8265"/>
    </row>
    <row r="466" spans="1:14">
      <c r="A466" s="8321" t="s">
        <v>2734</v>
      </c>
      <c r="B466" s="8339"/>
      <c r="C466" s="8301"/>
      <c r="D466" s="8281" t="s">
        <v>815</v>
      </c>
      <c r="E466" s="8282" t="s">
        <v>113</v>
      </c>
      <c r="F466" s="8301" t="s">
        <v>114</v>
      </c>
      <c r="G466" s="9805"/>
      <c r="H466" s="9807"/>
      <c r="I466" s="9805"/>
      <c r="J466" s="9805">
        <v>542701</v>
      </c>
      <c r="K466" s="8302"/>
      <c r="L466" s="9809">
        <f>L465-J466</f>
        <v>3442382</v>
      </c>
      <c r="M466" s="8265" t="s">
        <v>2734</v>
      </c>
      <c r="N466" s="8286"/>
    </row>
    <row r="467" spans="1:14">
      <c r="A467" s="8321" t="s">
        <v>2734</v>
      </c>
      <c r="B467" s="8340"/>
      <c r="C467" s="8289"/>
      <c r="D467" s="8300" t="s">
        <v>2215</v>
      </c>
      <c r="E467" s="8361" t="s">
        <v>46</v>
      </c>
      <c r="F467" s="8420"/>
      <c r="G467" s="9806"/>
      <c r="H467" s="9808"/>
      <c r="I467" s="9806"/>
      <c r="J467" s="9806"/>
      <c r="K467" s="8303"/>
      <c r="L467" s="9810"/>
      <c r="M467" s="8265" t="s">
        <v>2734</v>
      </c>
      <c r="N467" s="8286"/>
    </row>
    <row r="468" spans="1:14">
      <c r="A468" s="8321" t="s">
        <v>2734</v>
      </c>
      <c r="B468" s="8292"/>
      <c r="C468" s="8293"/>
      <c r="D468" s="8317"/>
      <c r="E468" s="8304"/>
      <c r="F468" s="8305"/>
      <c r="G468" s="8306"/>
      <c r="H468" s="8307"/>
      <c r="I468" s="8308"/>
      <c r="J468" s="8306"/>
      <c r="K468" s="8307">
        <v>2200</v>
      </c>
      <c r="L468" s="8309">
        <f>L466+K468</f>
        <v>3444582</v>
      </c>
      <c r="M468" s="8265" t="s">
        <v>2734</v>
      </c>
      <c r="N468" s="8286"/>
    </row>
    <row r="469" spans="1:14">
      <c r="A469" s="8321" t="s">
        <v>2734</v>
      </c>
      <c r="B469" s="8339"/>
      <c r="C469" s="8301"/>
      <c r="D469" s="8386" t="s">
        <v>869</v>
      </c>
      <c r="E469" s="8354" t="s">
        <v>2461</v>
      </c>
      <c r="F469" s="8359" t="s">
        <v>2491</v>
      </c>
      <c r="G469" s="9805"/>
      <c r="H469" s="9807">
        <v>56606</v>
      </c>
      <c r="I469" s="9805"/>
      <c r="J469" s="9805"/>
      <c r="K469" s="8302"/>
      <c r="L469" s="9809">
        <f>L468-H469</f>
        <v>3387976</v>
      </c>
      <c r="M469" s="8265" t="s">
        <v>2734</v>
      </c>
      <c r="N469" s="8286"/>
    </row>
    <row r="470" spans="1:14">
      <c r="A470" s="8321" t="s">
        <v>2734</v>
      </c>
      <c r="B470" s="8340"/>
      <c r="C470" s="8289"/>
      <c r="D470" s="8360" t="s">
        <v>2625</v>
      </c>
      <c r="E470" s="8356" t="s">
        <v>1819</v>
      </c>
      <c r="F470" s="8352"/>
      <c r="G470" s="9806"/>
      <c r="H470" s="9808"/>
      <c r="I470" s="9806"/>
      <c r="J470" s="9806"/>
      <c r="K470" s="8303"/>
      <c r="L470" s="9810"/>
      <c r="M470" s="8265" t="s">
        <v>2734</v>
      </c>
      <c r="N470" s="8286"/>
    </row>
    <row r="471" spans="1:14">
      <c r="A471" s="8321" t="s">
        <v>2734</v>
      </c>
      <c r="B471" s="8292"/>
      <c r="C471" s="8293"/>
      <c r="D471" s="8317"/>
      <c r="E471" s="8304"/>
      <c r="F471" s="8305"/>
      <c r="G471" s="8306"/>
      <c r="H471" s="8307"/>
      <c r="I471" s="8308"/>
      <c r="J471" s="8306"/>
      <c r="K471" s="8307">
        <v>1650</v>
      </c>
      <c r="L471" s="8309">
        <f>L469+K471</f>
        <v>3389626</v>
      </c>
      <c r="M471" s="8265" t="s">
        <v>2734</v>
      </c>
      <c r="N471" s="8286"/>
    </row>
    <row r="472" spans="1:14" ht="16.5">
      <c r="A472" s="8321" t="s">
        <v>2734</v>
      </c>
      <c r="B472" s="8339"/>
      <c r="C472" s="8301" t="s">
        <v>2767</v>
      </c>
      <c r="D472" s="8421" t="s">
        <v>1109</v>
      </c>
      <c r="E472" s="8422" t="s">
        <v>1112</v>
      </c>
      <c r="F472" s="8423" t="s">
        <v>1114</v>
      </c>
      <c r="G472" s="9805"/>
      <c r="H472" s="9807">
        <v>502500</v>
      </c>
      <c r="I472" s="9805"/>
      <c r="J472" s="9805"/>
      <c r="K472" s="8302"/>
      <c r="L472" s="9809">
        <f>L471-H472</f>
        <v>2887126</v>
      </c>
      <c r="M472" s="8265" t="s">
        <v>2734</v>
      </c>
      <c r="N472" s="8286"/>
    </row>
    <row r="473" spans="1:14" ht="16.5">
      <c r="A473" s="8321" t="s">
        <v>2734</v>
      </c>
      <c r="B473" s="8340"/>
      <c r="C473" s="8289"/>
      <c r="D473" s="8424" t="s">
        <v>1111</v>
      </c>
      <c r="E473" s="8425" t="s">
        <v>1113</v>
      </c>
      <c r="F473" s="8426"/>
      <c r="G473" s="9806"/>
      <c r="H473" s="9808"/>
      <c r="I473" s="9806"/>
      <c r="J473" s="9806"/>
      <c r="K473" s="8303"/>
      <c r="L473" s="9810"/>
      <c r="M473" s="8265" t="s">
        <v>2734</v>
      </c>
      <c r="N473" s="8286"/>
    </row>
    <row r="474" spans="1:14">
      <c r="A474" s="8321" t="s">
        <v>2734</v>
      </c>
      <c r="B474" s="8292"/>
      <c r="C474" s="8293"/>
      <c r="D474" s="8317"/>
      <c r="E474" s="8304"/>
      <c r="F474" s="8305"/>
      <c r="G474" s="8306"/>
      <c r="H474" s="8307"/>
      <c r="I474" s="8308"/>
      <c r="J474" s="8306"/>
      <c r="K474" s="8307">
        <v>2200</v>
      </c>
      <c r="L474" s="8309">
        <f>L472+K474</f>
        <v>2889326</v>
      </c>
      <c r="M474" s="8265" t="s">
        <v>2734</v>
      </c>
      <c r="N474" s="8286"/>
    </row>
    <row r="475" spans="1:14" ht="16.5">
      <c r="A475" s="8321" t="s">
        <v>2734</v>
      </c>
      <c r="B475" s="8339"/>
      <c r="C475" s="8301"/>
      <c r="D475" s="8414" t="s">
        <v>1710</v>
      </c>
      <c r="E475" s="8415"/>
      <c r="F475" s="8350"/>
      <c r="G475" s="9805"/>
      <c r="H475" s="9807"/>
      <c r="I475" s="9807"/>
      <c r="J475" s="9805">
        <v>50940</v>
      </c>
      <c r="K475" s="8302"/>
      <c r="L475" s="9809">
        <f>L474-J475</f>
        <v>2838386</v>
      </c>
      <c r="M475" s="8265" t="s">
        <v>2734</v>
      </c>
      <c r="N475" s="8265"/>
    </row>
    <row r="476" spans="1:14" ht="16.5">
      <c r="A476" s="8321" t="s">
        <v>2734</v>
      </c>
      <c r="B476" s="8340"/>
      <c r="C476" s="8289"/>
      <c r="D476" s="8416" t="s">
        <v>2768</v>
      </c>
      <c r="E476" s="8288" t="s">
        <v>2629</v>
      </c>
      <c r="F476" s="8352"/>
      <c r="G476" s="9806"/>
      <c r="H476" s="9808"/>
      <c r="I476" s="9808"/>
      <c r="J476" s="9806"/>
      <c r="K476" s="8303"/>
      <c r="L476" s="9810"/>
      <c r="M476" s="8265" t="s">
        <v>2734</v>
      </c>
      <c r="N476" s="8265"/>
    </row>
    <row r="477" spans="1:14">
      <c r="A477" s="8321" t="s">
        <v>2734</v>
      </c>
      <c r="B477" s="8292"/>
      <c r="C477" s="8293"/>
      <c r="D477" s="8317"/>
      <c r="E477" s="8304"/>
      <c r="F477" s="8305"/>
      <c r="G477" s="8306"/>
      <c r="H477" s="8307"/>
      <c r="I477" s="8307"/>
      <c r="J477" s="8306"/>
      <c r="K477" s="8307">
        <v>1500</v>
      </c>
      <c r="L477" s="8309">
        <f>L475+K477</f>
        <v>2839886</v>
      </c>
      <c r="M477" s="8265" t="s">
        <v>2734</v>
      </c>
      <c r="N477" s="8265"/>
    </row>
    <row r="478" spans="1:14">
      <c r="A478" s="8321" t="s">
        <v>2734</v>
      </c>
      <c r="B478" s="8339"/>
      <c r="C478" s="8301"/>
      <c r="D478" s="8300" t="s">
        <v>952</v>
      </c>
      <c r="E478" s="8282" t="s">
        <v>1862</v>
      </c>
      <c r="F478" s="8301" t="s">
        <v>1863</v>
      </c>
      <c r="G478" s="9805"/>
      <c r="H478" s="9807">
        <v>52500</v>
      </c>
      <c r="I478" s="9805"/>
      <c r="J478" s="9805"/>
      <c r="K478" s="8302"/>
      <c r="L478" s="9809">
        <f>L477-H478</f>
        <v>2787386</v>
      </c>
      <c r="M478" s="8265" t="s">
        <v>2734</v>
      </c>
      <c r="N478" s="8286"/>
    </row>
    <row r="479" spans="1:14">
      <c r="A479" s="8321" t="s">
        <v>2734</v>
      </c>
      <c r="B479" s="8340"/>
      <c r="C479" s="8289"/>
      <c r="D479" s="8287" t="s">
        <v>1861</v>
      </c>
      <c r="E479" s="8288" t="s">
        <v>1819</v>
      </c>
      <c r="F479" s="8289"/>
      <c r="G479" s="9806"/>
      <c r="H479" s="9808"/>
      <c r="I479" s="9806"/>
      <c r="J479" s="9806"/>
      <c r="K479" s="8303"/>
      <c r="L479" s="9810"/>
      <c r="M479" s="8265" t="s">
        <v>2734</v>
      </c>
      <c r="N479" s="8286"/>
    </row>
    <row r="480" spans="1:14">
      <c r="A480" s="8321" t="s">
        <v>2734</v>
      </c>
      <c r="B480" s="8292"/>
      <c r="C480" s="8293"/>
      <c r="D480" s="8317"/>
      <c r="E480" s="8304"/>
      <c r="F480" s="8305"/>
      <c r="G480" s="8306"/>
      <c r="H480" s="8307"/>
      <c r="I480" s="8308"/>
      <c r="J480" s="8306"/>
      <c r="K480" s="8307">
        <v>2200</v>
      </c>
      <c r="L480" s="8309">
        <f>L478+K480</f>
        <v>2789586</v>
      </c>
      <c r="M480" s="8265" t="s">
        <v>2734</v>
      </c>
      <c r="N480" s="8286"/>
    </row>
    <row r="481" spans="1:14">
      <c r="A481" s="8321" t="s">
        <v>2734</v>
      </c>
      <c r="B481" s="8339"/>
      <c r="C481" s="8301" t="s">
        <v>2769</v>
      </c>
      <c r="D481" s="8281" t="s">
        <v>815</v>
      </c>
      <c r="E481" s="8282" t="s">
        <v>1720</v>
      </c>
      <c r="F481" s="8316" t="s">
        <v>1739</v>
      </c>
      <c r="G481" s="9805"/>
      <c r="H481" s="9807"/>
      <c r="I481" s="9805"/>
      <c r="J481" s="9805">
        <v>20320</v>
      </c>
      <c r="K481" s="8302"/>
      <c r="L481" s="9809">
        <f>L480-J481</f>
        <v>2769266</v>
      </c>
      <c r="M481" s="8265" t="s">
        <v>2734</v>
      </c>
      <c r="N481" s="8265"/>
    </row>
    <row r="482" spans="1:14">
      <c r="A482" s="8321" t="s">
        <v>2734</v>
      </c>
      <c r="B482" s="8340"/>
      <c r="C482" s="8289"/>
      <c r="D482" s="8287" t="s">
        <v>1721</v>
      </c>
      <c r="E482" s="8288" t="s">
        <v>1176</v>
      </c>
      <c r="F482" s="8319"/>
      <c r="G482" s="9806"/>
      <c r="H482" s="9808"/>
      <c r="I482" s="9806"/>
      <c r="J482" s="9806"/>
      <c r="K482" s="8303"/>
      <c r="L482" s="9810"/>
      <c r="M482" s="8265" t="s">
        <v>2734</v>
      </c>
      <c r="N482" s="8265"/>
    </row>
    <row r="483" spans="1:14">
      <c r="A483" s="8321" t="s">
        <v>2734</v>
      </c>
      <c r="B483" s="8292"/>
      <c r="C483" s="8293"/>
      <c r="D483" s="8292"/>
      <c r="E483" s="8304"/>
      <c r="F483" s="8320"/>
      <c r="G483" s="8306"/>
      <c r="H483" s="8307"/>
      <c r="I483" s="8308"/>
      <c r="J483" s="8306"/>
      <c r="K483" s="8307">
        <v>2200</v>
      </c>
      <c r="L483" s="8309">
        <f>L481+K483</f>
        <v>2771466</v>
      </c>
      <c r="M483" s="8265" t="s">
        <v>2734</v>
      </c>
      <c r="N483" s="8265"/>
    </row>
    <row r="484" spans="1:14">
      <c r="A484" s="8321" t="s">
        <v>2734</v>
      </c>
      <c r="B484" s="8339"/>
      <c r="C484" s="8301"/>
      <c r="D484" s="8300" t="s">
        <v>1710</v>
      </c>
      <c r="E484" s="8282" t="s">
        <v>1720</v>
      </c>
      <c r="F484" s="8301" t="s">
        <v>1739</v>
      </c>
      <c r="G484" s="9805"/>
      <c r="H484" s="9807"/>
      <c r="I484" s="9805"/>
      <c r="J484" s="9805">
        <v>15140</v>
      </c>
      <c r="K484" s="8302"/>
      <c r="L484" s="9809">
        <f>L483-J484</f>
        <v>2756326</v>
      </c>
      <c r="M484" s="8265" t="s">
        <v>2734</v>
      </c>
      <c r="N484" s="8265"/>
    </row>
    <row r="485" spans="1:14">
      <c r="A485" s="8321" t="s">
        <v>2734</v>
      </c>
      <c r="B485" s="8340"/>
      <c r="C485" s="8289"/>
      <c r="D485" s="8287" t="s">
        <v>1821</v>
      </c>
      <c r="E485" s="8288" t="s">
        <v>1479</v>
      </c>
      <c r="F485" s="8289"/>
      <c r="G485" s="9806"/>
      <c r="H485" s="9808"/>
      <c r="I485" s="9806"/>
      <c r="J485" s="9806"/>
      <c r="K485" s="8303"/>
      <c r="L485" s="9810"/>
      <c r="M485" s="8265" t="s">
        <v>2734</v>
      </c>
      <c r="N485" s="8265"/>
    </row>
    <row r="486" spans="1:14">
      <c r="A486" s="8321" t="s">
        <v>2734</v>
      </c>
      <c r="B486" s="8292"/>
      <c r="C486" s="8293"/>
      <c r="D486" s="8292"/>
      <c r="E486" s="8304"/>
      <c r="F486" s="8344"/>
      <c r="G486" s="8306"/>
      <c r="H486" s="8307"/>
      <c r="I486" s="8308"/>
      <c r="J486" s="8306"/>
      <c r="K486" s="8307">
        <v>1500</v>
      </c>
      <c r="L486" s="8309">
        <f>L484+K486</f>
        <v>2757826</v>
      </c>
      <c r="M486" s="8265" t="s">
        <v>2734</v>
      </c>
      <c r="N486" s="8265"/>
    </row>
    <row r="487" spans="1:14">
      <c r="A487" s="8321" t="s">
        <v>2734</v>
      </c>
      <c r="B487" s="8339"/>
      <c r="C487" s="8301"/>
      <c r="D487" s="8300" t="s">
        <v>1710</v>
      </c>
      <c r="E487" s="8282" t="s">
        <v>1720</v>
      </c>
      <c r="F487" s="8301" t="s">
        <v>1739</v>
      </c>
      <c r="G487" s="9805"/>
      <c r="H487" s="9807"/>
      <c r="I487" s="9805"/>
      <c r="J487" s="9805">
        <v>55390</v>
      </c>
      <c r="K487" s="8302"/>
      <c r="L487" s="9809">
        <f>L486-J487</f>
        <v>2702436</v>
      </c>
      <c r="M487" s="8265" t="s">
        <v>2734</v>
      </c>
      <c r="N487" s="8265"/>
    </row>
    <row r="488" spans="1:14">
      <c r="A488" s="8321" t="s">
        <v>2734</v>
      </c>
      <c r="B488" s="8340"/>
      <c r="C488" s="8289"/>
      <c r="D488" s="8287" t="s">
        <v>1822</v>
      </c>
      <c r="E488" s="8288" t="s">
        <v>1479</v>
      </c>
      <c r="F488" s="8289"/>
      <c r="G488" s="9806"/>
      <c r="H488" s="9808"/>
      <c r="I488" s="9806"/>
      <c r="J488" s="9806"/>
      <c r="K488" s="8303"/>
      <c r="L488" s="9810"/>
      <c r="M488" s="8265" t="s">
        <v>2734</v>
      </c>
      <c r="N488" s="8265"/>
    </row>
    <row r="489" spans="1:14">
      <c r="A489" s="8321" t="s">
        <v>2734</v>
      </c>
      <c r="B489" s="8292"/>
      <c r="C489" s="8293"/>
      <c r="D489" s="8292"/>
      <c r="E489" s="8338"/>
      <c r="F489" s="8344"/>
      <c r="G489" s="8306"/>
      <c r="H489" s="8307"/>
      <c r="I489" s="8308"/>
      <c r="J489" s="8306"/>
      <c r="K489" s="8307">
        <v>1500</v>
      </c>
      <c r="L489" s="8309">
        <f>L487+K489</f>
        <v>2703936</v>
      </c>
      <c r="M489" s="8265" t="s">
        <v>2734</v>
      </c>
      <c r="N489" s="8265"/>
    </row>
    <row r="490" spans="1:14">
      <c r="A490" s="8321" t="s">
        <v>2734</v>
      </c>
      <c r="B490" s="8339"/>
      <c r="C490" s="8301"/>
      <c r="D490" s="8281" t="s">
        <v>815</v>
      </c>
      <c r="E490" s="8282" t="s">
        <v>1720</v>
      </c>
      <c r="F490" s="8301" t="s">
        <v>1739</v>
      </c>
      <c r="G490" s="9805"/>
      <c r="H490" s="9807"/>
      <c r="I490" s="9805"/>
      <c r="J490" s="9805">
        <v>265329</v>
      </c>
      <c r="K490" s="8302"/>
      <c r="L490" s="9809">
        <f>L489-J490</f>
        <v>2438607</v>
      </c>
      <c r="M490" s="8265" t="s">
        <v>2734</v>
      </c>
      <c r="N490" s="8265"/>
    </row>
    <row r="491" spans="1:14">
      <c r="A491" s="8321" t="s">
        <v>2734</v>
      </c>
      <c r="B491" s="8340"/>
      <c r="C491" s="8289"/>
      <c r="D491" s="8287" t="s">
        <v>1719</v>
      </c>
      <c r="E491" s="8288" t="s">
        <v>1176</v>
      </c>
      <c r="F491" s="8289"/>
      <c r="G491" s="9806"/>
      <c r="H491" s="9808"/>
      <c r="I491" s="9806"/>
      <c r="J491" s="9806"/>
      <c r="K491" s="8303"/>
      <c r="L491" s="9810"/>
      <c r="M491" s="8265" t="s">
        <v>2734</v>
      </c>
      <c r="N491" s="8265"/>
    </row>
    <row r="492" spans="1:14">
      <c r="A492" s="8321" t="s">
        <v>2734</v>
      </c>
      <c r="B492" s="8292"/>
      <c r="C492" s="8293"/>
      <c r="D492" s="8292"/>
      <c r="E492" s="8338"/>
      <c r="F492" s="8344"/>
      <c r="G492" s="8306"/>
      <c r="H492" s="8307"/>
      <c r="I492" s="8308"/>
      <c r="J492" s="8306"/>
      <c r="K492" s="8307">
        <v>2200</v>
      </c>
      <c r="L492" s="8309">
        <f>L490+K492</f>
        <v>2440807</v>
      </c>
      <c r="M492" s="8265" t="s">
        <v>2734</v>
      </c>
      <c r="N492" s="8265"/>
    </row>
    <row r="493" spans="1:14">
      <c r="A493" s="8321" t="s">
        <v>2734</v>
      </c>
      <c r="B493" s="8339"/>
      <c r="C493" s="8301" t="s">
        <v>2278</v>
      </c>
      <c r="D493" s="8300" t="s">
        <v>2212</v>
      </c>
      <c r="E493" s="8325" t="s">
        <v>568</v>
      </c>
      <c r="F493" s="8301" t="s">
        <v>715</v>
      </c>
      <c r="G493" s="9805"/>
      <c r="H493" s="9807">
        <v>170896</v>
      </c>
      <c r="I493" s="9805"/>
      <c r="J493" s="9805"/>
      <c r="K493" s="8302"/>
      <c r="L493" s="9809">
        <f>L492-H493</f>
        <v>2269911</v>
      </c>
      <c r="M493" s="8265" t="s">
        <v>2734</v>
      </c>
      <c r="N493" s="8286"/>
    </row>
    <row r="494" spans="1:14">
      <c r="A494" s="8321" t="s">
        <v>2734</v>
      </c>
      <c r="B494" s="8340"/>
      <c r="C494" s="8289"/>
      <c r="D494" s="8287" t="s">
        <v>2309</v>
      </c>
      <c r="E494" s="8327" t="s">
        <v>250</v>
      </c>
      <c r="F494" s="8289"/>
      <c r="G494" s="9806"/>
      <c r="H494" s="9808"/>
      <c r="I494" s="9806"/>
      <c r="J494" s="9806"/>
      <c r="K494" s="8303"/>
      <c r="L494" s="9810"/>
      <c r="M494" s="8265" t="s">
        <v>2734</v>
      </c>
      <c r="N494" s="8286"/>
    </row>
    <row r="495" spans="1:14">
      <c r="A495" s="8321" t="s">
        <v>2734</v>
      </c>
      <c r="B495" s="8292"/>
      <c r="C495" s="8293"/>
      <c r="D495" s="8317"/>
      <c r="E495" s="8304"/>
      <c r="F495" s="8305"/>
      <c r="G495" s="8306"/>
      <c r="H495" s="8307"/>
      <c r="I495" s="8308"/>
      <c r="J495" s="8306"/>
      <c r="K495" s="8307">
        <v>700</v>
      </c>
      <c r="L495" s="8309">
        <f>L493+K495</f>
        <v>2270611</v>
      </c>
      <c r="M495" s="8265" t="s">
        <v>2734</v>
      </c>
      <c r="N495" s="8286"/>
    </row>
    <row r="496" spans="1:14">
      <c r="A496" s="8321" t="s">
        <v>2734</v>
      </c>
      <c r="B496" s="8339"/>
      <c r="C496" s="8301"/>
      <c r="D496" s="8281" t="s">
        <v>997</v>
      </c>
      <c r="E496" s="8282" t="s">
        <v>278</v>
      </c>
      <c r="F496" s="8316" t="s">
        <v>279</v>
      </c>
      <c r="G496" s="9805"/>
      <c r="H496" s="9807">
        <v>202500</v>
      </c>
      <c r="I496" s="9805"/>
      <c r="J496" s="9805"/>
      <c r="K496" s="8302"/>
      <c r="L496" s="9809">
        <f>L495-H496</f>
        <v>2068111</v>
      </c>
      <c r="M496" s="8265" t="s">
        <v>2734</v>
      </c>
      <c r="N496" s="8286"/>
    </row>
    <row r="497" spans="1:14">
      <c r="A497" s="8321" t="s">
        <v>2734</v>
      </c>
      <c r="B497" s="8340"/>
      <c r="C497" s="8289"/>
      <c r="D497" s="8300" t="s">
        <v>1527</v>
      </c>
      <c r="E497" s="8361" t="s">
        <v>38</v>
      </c>
      <c r="F497" s="8316"/>
      <c r="G497" s="9806"/>
      <c r="H497" s="9808"/>
      <c r="I497" s="9806"/>
      <c r="J497" s="9806"/>
      <c r="K497" s="8303"/>
      <c r="L497" s="9810"/>
      <c r="M497" s="8265" t="s">
        <v>2734</v>
      </c>
      <c r="N497" s="8286"/>
    </row>
    <row r="498" spans="1:14">
      <c r="A498" s="8321" t="s">
        <v>2734</v>
      </c>
      <c r="B498" s="8292"/>
      <c r="C498" s="8293"/>
      <c r="D498" s="8317"/>
      <c r="E498" s="8304"/>
      <c r="F498" s="8305"/>
      <c r="G498" s="8306"/>
      <c r="H498" s="8307"/>
      <c r="I498" s="8308"/>
      <c r="J498" s="8306"/>
      <c r="K498" s="8307">
        <v>2200</v>
      </c>
      <c r="L498" s="8309">
        <f>L496+K498</f>
        <v>2070311</v>
      </c>
      <c r="M498" s="8265" t="s">
        <v>2734</v>
      </c>
      <c r="N498" s="8286"/>
    </row>
    <row r="499" spans="1:14">
      <c r="A499" s="8321" t="s">
        <v>2734</v>
      </c>
      <c r="B499" s="8339"/>
      <c r="C499" s="8301"/>
      <c r="D499" s="8281" t="s">
        <v>781</v>
      </c>
      <c r="E499" s="8282" t="s">
        <v>1255</v>
      </c>
      <c r="F499" s="8301" t="s">
        <v>1256</v>
      </c>
      <c r="G499" s="9805"/>
      <c r="H499" s="9807"/>
      <c r="I499" s="9805"/>
      <c r="J499" s="9805">
        <v>59340</v>
      </c>
      <c r="K499" s="8302"/>
      <c r="L499" s="9809">
        <f>L498-J499</f>
        <v>2010971</v>
      </c>
      <c r="M499" s="8265" t="s">
        <v>2734</v>
      </c>
      <c r="N499" s="8265"/>
    </row>
    <row r="500" spans="1:14">
      <c r="A500" s="8321" t="s">
        <v>2734</v>
      </c>
      <c r="B500" s="8340"/>
      <c r="C500" s="8289"/>
      <c r="D500" s="8300" t="s">
        <v>1161</v>
      </c>
      <c r="E500" s="8361" t="s">
        <v>746</v>
      </c>
      <c r="F500" s="8420"/>
      <c r="G500" s="9806"/>
      <c r="H500" s="9808"/>
      <c r="I500" s="9806"/>
      <c r="J500" s="9806"/>
      <c r="K500" s="8303"/>
      <c r="L500" s="9810"/>
      <c r="M500" s="8265" t="s">
        <v>2734</v>
      </c>
      <c r="N500" s="8265"/>
    </row>
    <row r="501" spans="1:14">
      <c r="A501" s="8321" t="s">
        <v>2734</v>
      </c>
      <c r="B501" s="8292"/>
      <c r="C501" s="8293"/>
      <c r="D501" s="8292"/>
      <c r="E501" s="8304"/>
      <c r="F501" s="8305"/>
      <c r="G501" s="8306"/>
      <c r="H501" s="8307"/>
      <c r="I501" s="8308"/>
      <c r="J501" s="8306"/>
      <c r="K501" s="8307">
        <v>1500</v>
      </c>
      <c r="L501" s="8309">
        <f>L499+K501</f>
        <v>2012471</v>
      </c>
      <c r="M501" s="8265" t="s">
        <v>2734</v>
      </c>
      <c r="N501" s="8265"/>
    </row>
    <row r="502" spans="1:14">
      <c r="A502" s="8321" t="s">
        <v>2734</v>
      </c>
      <c r="B502" s="8339"/>
      <c r="C502" s="8301"/>
      <c r="D502" s="8300" t="s">
        <v>781</v>
      </c>
      <c r="E502" s="8361" t="s">
        <v>1255</v>
      </c>
      <c r="F502" s="8420" t="s">
        <v>1256</v>
      </c>
      <c r="G502" s="9805"/>
      <c r="H502" s="9807"/>
      <c r="I502" s="9805"/>
      <c r="J502" s="9805">
        <v>24140</v>
      </c>
      <c r="K502" s="8302"/>
      <c r="L502" s="9809">
        <f>L501-J502</f>
        <v>1988331</v>
      </c>
      <c r="M502" s="8265" t="s">
        <v>2734</v>
      </c>
      <c r="N502" s="8265"/>
    </row>
    <row r="503" spans="1:14">
      <c r="A503" s="8321" t="s">
        <v>2734</v>
      </c>
      <c r="B503" s="8340"/>
      <c r="C503" s="8289"/>
      <c r="D503" s="8300" t="s">
        <v>2200</v>
      </c>
      <c r="E503" s="8361" t="s">
        <v>746</v>
      </c>
      <c r="F503" s="8420"/>
      <c r="G503" s="9806"/>
      <c r="H503" s="9808"/>
      <c r="I503" s="9806"/>
      <c r="J503" s="9806"/>
      <c r="K503" s="8303"/>
      <c r="L503" s="9810"/>
      <c r="M503" s="8265" t="s">
        <v>2734</v>
      </c>
      <c r="N503" s="8265"/>
    </row>
    <row r="504" spans="1:14">
      <c r="A504" s="8321" t="s">
        <v>2734</v>
      </c>
      <c r="B504" s="8292"/>
      <c r="C504" s="8293"/>
      <c r="D504" s="8292"/>
      <c r="E504" s="8304"/>
      <c r="F504" s="8305"/>
      <c r="G504" s="8306"/>
      <c r="H504" s="8307"/>
      <c r="I504" s="8308"/>
      <c r="J504" s="8306"/>
      <c r="K504" s="8307">
        <v>1500</v>
      </c>
      <c r="L504" s="8309">
        <f>L502+K504</f>
        <v>1989831</v>
      </c>
      <c r="M504" s="8265" t="s">
        <v>2734</v>
      </c>
      <c r="N504" s="8265"/>
    </row>
    <row r="505" spans="1:14">
      <c r="A505" s="8321" t="s">
        <v>2734</v>
      </c>
      <c r="B505" s="8339"/>
      <c r="C505" s="8301" t="s">
        <v>2770</v>
      </c>
      <c r="D505" s="8427" t="s">
        <v>864</v>
      </c>
      <c r="E505" s="8282" t="s">
        <v>1334</v>
      </c>
      <c r="F505" s="8301" t="s">
        <v>1348</v>
      </c>
      <c r="G505" s="9805"/>
      <c r="H505" s="9807">
        <v>102500</v>
      </c>
      <c r="I505" s="9805"/>
      <c r="J505" s="9805"/>
      <c r="K505" s="8302"/>
      <c r="L505" s="9809">
        <f>L504-H505</f>
        <v>1887331</v>
      </c>
      <c r="M505" s="8265" t="s">
        <v>2734</v>
      </c>
      <c r="N505" s="8286"/>
    </row>
    <row r="506" spans="1:14">
      <c r="A506" s="8321" t="s">
        <v>2734</v>
      </c>
      <c r="B506" s="8340"/>
      <c r="C506" s="8289"/>
      <c r="D506" s="8428" t="s">
        <v>1333</v>
      </c>
      <c r="E506" s="8288" t="s">
        <v>918</v>
      </c>
      <c r="F506" s="8289"/>
      <c r="G506" s="9806"/>
      <c r="H506" s="9808"/>
      <c r="I506" s="9806"/>
      <c r="J506" s="9806"/>
      <c r="K506" s="8303"/>
      <c r="L506" s="9810"/>
      <c r="M506" s="8265" t="s">
        <v>2734</v>
      </c>
      <c r="N506" s="8286"/>
    </row>
    <row r="507" spans="1:14">
      <c r="A507" s="8321" t="s">
        <v>2734</v>
      </c>
      <c r="B507" s="8292"/>
      <c r="C507" s="8293"/>
      <c r="D507" s="8317"/>
      <c r="E507" s="8304"/>
      <c r="F507" s="8305"/>
      <c r="G507" s="8306"/>
      <c r="H507" s="8307"/>
      <c r="I507" s="8308"/>
      <c r="J507" s="8306"/>
      <c r="K507" s="8307">
        <v>2200</v>
      </c>
      <c r="L507" s="8309">
        <f>L505+K507</f>
        <v>1889531</v>
      </c>
      <c r="M507" s="8265" t="s">
        <v>2734</v>
      </c>
      <c r="N507" s="8286"/>
    </row>
    <row r="508" spans="1:14">
      <c r="A508" s="8321" t="s">
        <v>2734</v>
      </c>
      <c r="B508" s="8339"/>
      <c r="C508" s="8301"/>
      <c r="D508" s="8427" t="s">
        <v>997</v>
      </c>
      <c r="E508" s="8282" t="s">
        <v>2773</v>
      </c>
      <c r="F508" s="8301" t="s">
        <v>2772</v>
      </c>
      <c r="G508" s="9805"/>
      <c r="H508" s="9807">
        <v>202500</v>
      </c>
      <c r="I508" s="9805"/>
      <c r="J508" s="9805"/>
      <c r="K508" s="8302"/>
      <c r="L508" s="9809">
        <f>L507-H508</f>
        <v>1687031</v>
      </c>
      <c r="M508" s="8265" t="s">
        <v>2734</v>
      </c>
      <c r="N508" s="8286"/>
    </row>
    <row r="509" spans="1:14">
      <c r="A509" s="8321" t="s">
        <v>2734</v>
      </c>
      <c r="B509" s="8340"/>
      <c r="C509" s="8289"/>
      <c r="D509" s="8428" t="s">
        <v>2771</v>
      </c>
      <c r="E509" s="8288" t="s">
        <v>1176</v>
      </c>
      <c r="F509" s="8289"/>
      <c r="G509" s="9806"/>
      <c r="H509" s="9808"/>
      <c r="I509" s="9806"/>
      <c r="J509" s="9806"/>
      <c r="K509" s="8303"/>
      <c r="L509" s="9810"/>
      <c r="M509" s="8265" t="s">
        <v>2734</v>
      </c>
      <c r="N509" s="8286"/>
    </row>
    <row r="510" spans="1:14">
      <c r="A510" s="8321" t="s">
        <v>2734</v>
      </c>
      <c r="B510" s="8292"/>
      <c r="C510" s="8293"/>
      <c r="D510" s="8317"/>
      <c r="E510" s="8304"/>
      <c r="F510" s="8305"/>
      <c r="G510" s="8306"/>
      <c r="H510" s="8307"/>
      <c r="I510" s="8308"/>
      <c r="J510" s="8306"/>
      <c r="K510" s="8307">
        <v>2200</v>
      </c>
      <c r="L510" s="8309">
        <f>L508+K510</f>
        <v>1689231</v>
      </c>
      <c r="M510" s="8265" t="s">
        <v>2734</v>
      </c>
      <c r="N510" s="8286"/>
    </row>
    <row r="511" spans="1:14">
      <c r="A511" s="8321" t="s">
        <v>2734</v>
      </c>
      <c r="B511" s="8339"/>
      <c r="C511" s="8301"/>
      <c r="D511" s="8330" t="s">
        <v>1109</v>
      </c>
      <c r="E511" s="8282" t="s">
        <v>1471</v>
      </c>
      <c r="F511" s="8301" t="s">
        <v>1469</v>
      </c>
      <c r="G511" s="9805"/>
      <c r="H511" s="9807">
        <v>502500</v>
      </c>
      <c r="I511" s="9805"/>
      <c r="J511" s="9805"/>
      <c r="K511" s="8302"/>
      <c r="L511" s="9809">
        <f>L510-H511</f>
        <v>1186731</v>
      </c>
      <c r="M511" s="8265" t="s">
        <v>2734</v>
      </c>
      <c r="N511" s="8286"/>
    </row>
    <row r="512" spans="1:14">
      <c r="A512" s="8321" t="s">
        <v>2734</v>
      </c>
      <c r="B512" s="8340"/>
      <c r="C512" s="8289"/>
      <c r="D512" s="8333" t="s">
        <v>1468</v>
      </c>
      <c r="E512" s="8288" t="s">
        <v>2556</v>
      </c>
      <c r="F512" s="8289"/>
      <c r="G512" s="9806"/>
      <c r="H512" s="9808"/>
      <c r="I512" s="9806"/>
      <c r="J512" s="9806"/>
      <c r="K512" s="8303"/>
      <c r="L512" s="9810"/>
      <c r="M512" s="8265" t="s">
        <v>2734</v>
      </c>
      <c r="N512" s="8286"/>
    </row>
    <row r="513" spans="1:14">
      <c r="A513" s="8321" t="s">
        <v>2734</v>
      </c>
      <c r="B513" s="8292"/>
      <c r="C513" s="8293"/>
      <c r="D513" s="8317"/>
      <c r="E513" s="8304"/>
      <c r="F513" s="8305"/>
      <c r="G513" s="8306"/>
      <c r="H513" s="8307"/>
      <c r="I513" s="8308"/>
      <c r="J513" s="8306"/>
      <c r="K513" s="8307">
        <v>2200</v>
      </c>
      <c r="L513" s="8309">
        <f>L511+K513</f>
        <v>1188931</v>
      </c>
      <c r="M513" s="8265" t="s">
        <v>2734</v>
      </c>
      <c r="N513" s="8286"/>
    </row>
    <row r="514" spans="1:14">
      <c r="A514" s="8321" t="s">
        <v>2734</v>
      </c>
      <c r="B514" s="8339"/>
      <c r="C514" s="8301" t="s">
        <v>2774</v>
      </c>
      <c r="D514" s="8357" t="s">
        <v>2753</v>
      </c>
      <c r="E514" s="8349"/>
      <c r="F514" s="8350"/>
      <c r="G514" s="9805"/>
      <c r="H514" s="9807"/>
      <c r="I514" s="9805"/>
      <c r="J514" s="9805"/>
      <c r="K514" s="8302"/>
      <c r="L514" s="9809"/>
      <c r="M514" s="8265" t="s">
        <v>2734</v>
      </c>
      <c r="N514" s="8265"/>
    </row>
    <row r="515" spans="1:14">
      <c r="A515" s="8321" t="s">
        <v>2734</v>
      </c>
      <c r="B515" s="8340"/>
      <c r="C515" s="8289"/>
      <c r="D515" s="8355"/>
      <c r="E515" s="8351"/>
      <c r="F515" s="8352"/>
      <c r="G515" s="9806"/>
      <c r="H515" s="9808"/>
      <c r="I515" s="9806"/>
      <c r="J515" s="9806"/>
      <c r="K515" s="8303"/>
      <c r="L515" s="9810"/>
      <c r="M515" s="8265" t="s">
        <v>2734</v>
      </c>
      <c r="N515" s="8265"/>
    </row>
    <row r="516" spans="1:14">
      <c r="A516" s="8321" t="s">
        <v>2734</v>
      </c>
      <c r="B516" s="8292"/>
      <c r="C516" s="8293"/>
      <c r="D516" s="8317"/>
      <c r="E516" s="8304"/>
      <c r="F516" s="8305"/>
      <c r="G516" s="8306"/>
      <c r="H516" s="8307"/>
      <c r="I516" s="8308"/>
      <c r="J516" s="8306"/>
      <c r="K516" s="8307"/>
      <c r="L516" s="8309"/>
      <c r="M516" s="8265" t="s">
        <v>2734</v>
      </c>
      <c r="N516" s="8265"/>
    </row>
    <row r="517" spans="1:14">
      <c r="A517" s="8321" t="s">
        <v>2734</v>
      </c>
      <c r="B517" s="8339"/>
      <c r="C517" s="8301" t="s">
        <v>2775</v>
      </c>
      <c r="D517" s="8427" t="s">
        <v>2776</v>
      </c>
      <c r="E517" s="8349"/>
      <c r="F517" s="8350"/>
      <c r="G517" s="9805"/>
      <c r="H517" s="9807"/>
      <c r="I517" s="9805"/>
      <c r="J517" s="9805">
        <v>205620</v>
      </c>
      <c r="K517" s="8302"/>
      <c r="L517" s="9809">
        <f>L513-J517</f>
        <v>983311</v>
      </c>
      <c r="M517" s="8265" t="s">
        <v>2734</v>
      </c>
      <c r="N517" s="8265"/>
    </row>
    <row r="518" spans="1:14">
      <c r="A518" s="8321" t="s">
        <v>2734</v>
      </c>
      <c r="B518" s="8340"/>
      <c r="C518" s="8289"/>
      <c r="D518" s="8428" t="s">
        <v>2777</v>
      </c>
      <c r="E518" s="8351" t="s">
        <v>2629</v>
      </c>
      <c r="F518" s="8352"/>
      <c r="G518" s="9806"/>
      <c r="H518" s="9808"/>
      <c r="I518" s="9806"/>
      <c r="J518" s="9806"/>
      <c r="K518" s="8303"/>
      <c r="L518" s="9810"/>
      <c r="M518" s="8265" t="s">
        <v>2734</v>
      </c>
      <c r="N518" s="8265"/>
    </row>
    <row r="519" spans="1:14">
      <c r="A519" s="8321" t="s">
        <v>2734</v>
      </c>
      <c r="B519" s="8292"/>
      <c r="C519" s="8293"/>
      <c r="D519" s="8317"/>
      <c r="E519" s="8304"/>
      <c r="F519" s="8305"/>
      <c r="G519" s="8306"/>
      <c r="H519" s="8307"/>
      <c r="I519" s="8308"/>
      <c r="J519" s="8306"/>
      <c r="K519" s="8307">
        <v>1650</v>
      </c>
      <c r="L519" s="8309">
        <f>L517+K519</f>
        <v>984961</v>
      </c>
      <c r="M519" s="8265" t="s">
        <v>2734</v>
      </c>
      <c r="N519" s="8265"/>
    </row>
    <row r="520" spans="1:14">
      <c r="A520" s="8321" t="s">
        <v>2734</v>
      </c>
      <c r="B520" s="8339"/>
      <c r="C520" s="8301"/>
      <c r="D520" s="8330" t="s">
        <v>1109</v>
      </c>
      <c r="E520" s="8282" t="s">
        <v>1584</v>
      </c>
      <c r="F520" s="8316" t="s">
        <v>56</v>
      </c>
      <c r="G520" s="9805"/>
      <c r="H520" s="9807">
        <v>502500</v>
      </c>
      <c r="I520" s="9805"/>
      <c r="J520" s="9805"/>
      <c r="K520" s="8302"/>
      <c r="L520" s="9809">
        <f>L519-H520</f>
        <v>482461</v>
      </c>
      <c r="M520" s="8265" t="s">
        <v>2734</v>
      </c>
      <c r="N520" s="8286"/>
    </row>
    <row r="521" spans="1:14">
      <c r="A521" s="8321" t="s">
        <v>2734</v>
      </c>
      <c r="B521" s="8340"/>
      <c r="C521" s="8289"/>
      <c r="D521" s="8287" t="s">
        <v>1583</v>
      </c>
      <c r="E521" s="8288" t="s">
        <v>1384</v>
      </c>
      <c r="F521" s="8319"/>
      <c r="G521" s="9806"/>
      <c r="H521" s="9808"/>
      <c r="I521" s="9806"/>
      <c r="J521" s="9806"/>
      <c r="K521" s="8303"/>
      <c r="L521" s="9810"/>
      <c r="M521" s="8265" t="s">
        <v>2734</v>
      </c>
      <c r="N521" s="8286"/>
    </row>
    <row r="522" spans="1:14">
      <c r="A522" s="8321" t="s">
        <v>2734</v>
      </c>
      <c r="B522" s="8292"/>
      <c r="C522" s="8293"/>
      <c r="D522" s="8292"/>
      <c r="E522" s="8293"/>
      <c r="F522" s="8293"/>
      <c r="G522" s="8306"/>
      <c r="H522" s="8307"/>
      <c r="I522" s="8308"/>
      <c r="J522" s="8306"/>
      <c r="K522" s="8307">
        <v>2200</v>
      </c>
      <c r="L522" s="8309">
        <f>L520+K522</f>
        <v>484661</v>
      </c>
      <c r="M522" s="8265" t="s">
        <v>2734</v>
      </c>
      <c r="N522" s="8286"/>
    </row>
    <row r="523" spans="1:14">
      <c r="A523" s="8321" t="s">
        <v>2734</v>
      </c>
      <c r="B523" s="8339"/>
      <c r="C523" s="8301"/>
      <c r="D523" s="8300" t="s">
        <v>781</v>
      </c>
      <c r="E523" s="8349"/>
      <c r="F523" s="8350"/>
      <c r="G523" s="9805"/>
      <c r="H523" s="9807"/>
      <c r="I523" s="9805"/>
      <c r="J523" s="9805">
        <v>88140</v>
      </c>
      <c r="K523" s="8302"/>
      <c r="L523" s="9809">
        <f>L522-J523</f>
        <v>396521</v>
      </c>
      <c r="M523" s="8265" t="s">
        <v>2734</v>
      </c>
      <c r="N523" s="8265"/>
    </row>
    <row r="524" spans="1:14">
      <c r="A524" s="8321" t="s">
        <v>2734</v>
      </c>
      <c r="B524" s="8340"/>
      <c r="C524" s="8289"/>
      <c r="D524" s="8300" t="s">
        <v>2778</v>
      </c>
      <c r="E524" s="8351"/>
      <c r="F524" s="8352"/>
      <c r="G524" s="9806"/>
      <c r="H524" s="9808"/>
      <c r="I524" s="9806"/>
      <c r="J524" s="9806"/>
      <c r="K524" s="8303"/>
      <c r="L524" s="9810"/>
      <c r="M524" s="8265" t="s">
        <v>2734</v>
      </c>
      <c r="N524" s="8265"/>
    </row>
    <row r="525" spans="1:14">
      <c r="A525" s="8321" t="s">
        <v>2734</v>
      </c>
      <c r="B525" s="8292"/>
      <c r="C525" s="8293"/>
      <c r="D525" s="8292"/>
      <c r="E525" s="8304"/>
      <c r="F525" s="8305"/>
      <c r="G525" s="8306"/>
      <c r="H525" s="8307"/>
      <c r="I525" s="8308"/>
      <c r="J525" s="8306"/>
      <c r="K525" s="8307">
        <v>1500</v>
      </c>
      <c r="L525" s="8309">
        <f>L523+K525</f>
        <v>398021</v>
      </c>
      <c r="M525" s="8265" t="s">
        <v>2734</v>
      </c>
      <c r="N525" s="8265"/>
    </row>
    <row r="526" spans="1:14">
      <c r="A526" s="8397"/>
      <c r="B526" s="8339"/>
      <c r="C526" s="8301" t="s">
        <v>2779</v>
      </c>
      <c r="D526" s="8357" t="s">
        <v>591</v>
      </c>
      <c r="E526" s="8349"/>
      <c r="F526" s="8350"/>
      <c r="G526" s="9805">
        <v>25000000</v>
      </c>
      <c r="H526" s="9807"/>
      <c r="I526" s="9805"/>
      <c r="J526" s="9805"/>
      <c r="K526" s="8302"/>
      <c r="L526" s="9809">
        <f>L525+G526</f>
        <v>25398021</v>
      </c>
      <c r="M526" s="8265" t="s">
        <v>2734</v>
      </c>
      <c r="N526" s="8265"/>
    </row>
    <row r="527" spans="1:14">
      <c r="A527" s="8397"/>
      <c r="B527" s="8340"/>
      <c r="C527" s="8289"/>
      <c r="D527" s="8355"/>
      <c r="E527" s="8351"/>
      <c r="F527" s="8352"/>
      <c r="G527" s="9806"/>
      <c r="H527" s="9808"/>
      <c r="I527" s="9806"/>
      <c r="J527" s="9806"/>
      <c r="K527" s="8303"/>
      <c r="L527" s="9810"/>
      <c r="M527" s="8265" t="s">
        <v>2734</v>
      </c>
      <c r="N527" s="8265"/>
    </row>
    <row r="528" spans="1:14">
      <c r="A528" s="8397"/>
      <c r="B528" s="8292"/>
      <c r="C528" s="8293"/>
      <c r="D528" s="8317"/>
      <c r="E528" s="8304"/>
      <c r="F528" s="8305"/>
      <c r="G528" s="8306"/>
      <c r="H528" s="8307"/>
      <c r="I528" s="8308"/>
      <c r="J528" s="8306"/>
      <c r="K528" s="8307"/>
      <c r="L528" s="8309"/>
      <c r="M528" s="8265" t="s">
        <v>2734</v>
      </c>
      <c r="N528" s="8265"/>
    </row>
    <row r="529" spans="1:14">
      <c r="A529" s="8397"/>
      <c r="B529" s="8339"/>
      <c r="C529" s="8301"/>
      <c r="D529" s="8300" t="s">
        <v>1109</v>
      </c>
      <c r="E529" s="8282" t="s">
        <v>1831</v>
      </c>
      <c r="F529" s="8332" t="s">
        <v>717</v>
      </c>
      <c r="G529" s="9805"/>
      <c r="H529" s="9807">
        <v>502500</v>
      </c>
      <c r="I529" s="9805"/>
      <c r="J529" s="9805"/>
      <c r="K529" s="8302"/>
      <c r="L529" s="9809">
        <f>L526-H529</f>
        <v>24895521</v>
      </c>
      <c r="M529" s="8265" t="s">
        <v>2734</v>
      </c>
      <c r="N529" s="8286"/>
    </row>
    <row r="530" spans="1:14">
      <c r="A530" s="8397"/>
      <c r="B530" s="8340"/>
      <c r="C530" s="8289"/>
      <c r="D530" s="8326" t="s">
        <v>1179</v>
      </c>
      <c r="E530" s="8288" t="s">
        <v>250</v>
      </c>
      <c r="F530" s="8335"/>
      <c r="G530" s="9806"/>
      <c r="H530" s="9808"/>
      <c r="I530" s="9806"/>
      <c r="J530" s="9806"/>
      <c r="K530" s="8303"/>
      <c r="L530" s="9810"/>
      <c r="M530" s="8265" t="s">
        <v>2734</v>
      </c>
      <c r="N530" s="8286"/>
    </row>
    <row r="531" spans="1:14">
      <c r="A531" s="8397"/>
      <c r="B531" s="8292"/>
      <c r="C531" s="8293"/>
      <c r="D531" s="8317"/>
      <c r="E531" s="8304"/>
      <c r="F531" s="8305"/>
      <c r="G531" s="8306"/>
      <c r="H531" s="8307"/>
      <c r="I531" s="8308"/>
      <c r="J531" s="8306"/>
      <c r="K531" s="8307">
        <v>2200</v>
      </c>
      <c r="L531" s="8309">
        <f>L529+K531</f>
        <v>24897721</v>
      </c>
      <c r="M531" s="8265" t="s">
        <v>2734</v>
      </c>
      <c r="N531" s="8286"/>
    </row>
    <row r="532" spans="1:14">
      <c r="A532" s="8397"/>
      <c r="B532" s="8339"/>
      <c r="C532" s="8301"/>
      <c r="D532" s="8346" t="s">
        <v>815</v>
      </c>
      <c r="E532" s="8361" t="s">
        <v>1335</v>
      </c>
      <c r="F532" s="8359"/>
      <c r="G532" s="9805"/>
      <c r="H532" s="9807"/>
      <c r="I532" s="9805"/>
      <c r="J532" s="9805">
        <v>255108</v>
      </c>
      <c r="K532" s="8302"/>
      <c r="L532" s="9809">
        <f>L531-J532</f>
        <v>24642613</v>
      </c>
      <c r="M532" s="8265" t="s">
        <v>2734</v>
      </c>
      <c r="N532" s="8265"/>
    </row>
    <row r="533" spans="1:14">
      <c r="A533" s="8397"/>
      <c r="B533" s="8340"/>
      <c r="C533" s="8289"/>
      <c r="D533" s="8347" t="s">
        <v>1026</v>
      </c>
      <c r="E533" s="8288" t="s">
        <v>814</v>
      </c>
      <c r="F533" s="8352"/>
      <c r="G533" s="9806"/>
      <c r="H533" s="9808"/>
      <c r="I533" s="9806"/>
      <c r="J533" s="9806"/>
      <c r="K533" s="8303"/>
      <c r="L533" s="9810"/>
      <c r="M533" s="8265" t="s">
        <v>2734</v>
      </c>
      <c r="N533" s="8265"/>
    </row>
    <row r="534" spans="1:14">
      <c r="A534" s="8397"/>
      <c r="B534" s="8292"/>
      <c r="C534" s="8293"/>
      <c r="D534" s="8317"/>
      <c r="E534" s="8304"/>
      <c r="F534" s="8305"/>
      <c r="G534" s="8306"/>
      <c r="H534" s="8307"/>
      <c r="I534" s="8308"/>
      <c r="J534" s="8306"/>
      <c r="K534" s="8307">
        <v>2200</v>
      </c>
      <c r="L534" s="8309">
        <f>L532+K534</f>
        <v>24644813</v>
      </c>
      <c r="M534" s="8265" t="s">
        <v>2734</v>
      </c>
      <c r="N534" s="8265"/>
    </row>
    <row r="535" spans="1:14">
      <c r="A535" s="8397"/>
      <c r="B535" s="8339"/>
      <c r="C535" s="8301"/>
      <c r="D535" s="8300" t="s">
        <v>781</v>
      </c>
      <c r="E535" s="8349"/>
      <c r="F535" s="8350"/>
      <c r="G535" s="9805"/>
      <c r="H535" s="9807"/>
      <c r="I535" s="9805"/>
      <c r="J535" s="9805">
        <v>24140</v>
      </c>
      <c r="K535" s="8302"/>
      <c r="L535" s="9809">
        <f>L534-J535</f>
        <v>24620673</v>
      </c>
      <c r="M535" s="8265" t="s">
        <v>2734</v>
      </c>
      <c r="N535" s="8265"/>
    </row>
    <row r="536" spans="1:14">
      <c r="A536" s="8397"/>
      <c r="B536" s="8340"/>
      <c r="C536" s="8289"/>
      <c r="D536" s="8300" t="s">
        <v>2780</v>
      </c>
      <c r="E536" s="8351" t="s">
        <v>2629</v>
      </c>
      <c r="F536" s="8352"/>
      <c r="G536" s="9806"/>
      <c r="H536" s="9808"/>
      <c r="I536" s="9806"/>
      <c r="J536" s="9806"/>
      <c r="K536" s="8303"/>
      <c r="L536" s="9810"/>
      <c r="M536" s="8265" t="s">
        <v>2734</v>
      </c>
      <c r="N536" s="8265"/>
    </row>
    <row r="537" spans="1:14">
      <c r="A537" s="8397"/>
      <c r="B537" s="8292"/>
      <c r="C537" s="8293"/>
      <c r="D537" s="8317"/>
      <c r="E537" s="8304"/>
      <c r="F537" s="8305"/>
      <c r="G537" s="8306"/>
      <c r="H537" s="8307"/>
      <c r="I537" s="8308"/>
      <c r="J537" s="8306"/>
      <c r="K537" s="8307">
        <v>1500</v>
      </c>
      <c r="L537" s="8309">
        <f>L535+K537</f>
        <v>24622173</v>
      </c>
      <c r="M537" s="8265" t="s">
        <v>2734</v>
      </c>
      <c r="N537" s="8265"/>
    </row>
    <row r="538" spans="1:14">
      <c r="A538" s="8397"/>
      <c r="B538" s="8339"/>
      <c r="C538" s="8301" t="s">
        <v>2781</v>
      </c>
      <c r="D538" s="8281" t="s">
        <v>1109</v>
      </c>
      <c r="E538" s="8282" t="s">
        <v>1049</v>
      </c>
      <c r="F538" s="8301" t="s">
        <v>126</v>
      </c>
      <c r="G538" s="9805"/>
      <c r="H538" s="9807">
        <v>502500</v>
      </c>
      <c r="I538" s="9805"/>
      <c r="J538" s="9805"/>
      <c r="K538" s="8302"/>
      <c r="L538" s="9809">
        <f>L537-H538</f>
        <v>24119673</v>
      </c>
      <c r="M538" s="8265" t="s">
        <v>2734</v>
      </c>
      <c r="N538" s="8286"/>
    </row>
    <row r="539" spans="1:14">
      <c r="A539" s="8397"/>
      <c r="B539" s="8340"/>
      <c r="C539" s="8289"/>
      <c r="D539" s="8287" t="s">
        <v>1048</v>
      </c>
      <c r="E539" s="8288" t="s">
        <v>956</v>
      </c>
      <c r="F539" s="8289"/>
      <c r="G539" s="9806"/>
      <c r="H539" s="9808"/>
      <c r="I539" s="9806"/>
      <c r="J539" s="9806"/>
      <c r="K539" s="8303"/>
      <c r="L539" s="9810"/>
      <c r="M539" s="8265" t="s">
        <v>2734</v>
      </c>
      <c r="N539" s="8286"/>
    </row>
    <row r="540" spans="1:14">
      <c r="A540" s="8397"/>
      <c r="B540" s="8292"/>
      <c r="C540" s="8293"/>
      <c r="D540" s="8317"/>
      <c r="E540" s="8304"/>
      <c r="F540" s="8305"/>
      <c r="G540" s="8306"/>
      <c r="H540" s="8307"/>
      <c r="I540" s="8308"/>
      <c r="J540" s="8306"/>
      <c r="K540" s="8307">
        <v>2200</v>
      </c>
      <c r="L540" s="8309">
        <f>L538+K540</f>
        <v>24121873</v>
      </c>
      <c r="M540" s="8265" t="s">
        <v>2734</v>
      </c>
      <c r="N540" s="8286"/>
    </row>
    <row r="541" spans="1:14">
      <c r="A541" s="8397"/>
      <c r="B541" s="8339"/>
      <c r="C541" s="8301"/>
      <c r="D541" s="8300" t="s">
        <v>781</v>
      </c>
      <c r="E541" s="8349"/>
      <c r="F541" s="8350"/>
      <c r="G541" s="9805"/>
      <c r="H541" s="9807"/>
      <c r="I541" s="9805"/>
      <c r="J541" s="9805">
        <v>144140</v>
      </c>
      <c r="K541" s="8302"/>
      <c r="L541" s="9809">
        <f>L540-J541</f>
        <v>23977733</v>
      </c>
      <c r="M541" s="8265" t="s">
        <v>2734</v>
      </c>
      <c r="N541" s="8265"/>
    </row>
    <row r="542" spans="1:14">
      <c r="A542" s="8397"/>
      <c r="B542" s="8340"/>
      <c r="C542" s="8289"/>
      <c r="D542" s="8300" t="s">
        <v>2351</v>
      </c>
      <c r="E542" s="8351"/>
      <c r="F542" s="8352"/>
      <c r="G542" s="9806"/>
      <c r="H542" s="9808"/>
      <c r="I542" s="9806"/>
      <c r="J542" s="9806"/>
      <c r="K542" s="8303"/>
      <c r="L542" s="9810"/>
      <c r="M542" s="8265" t="s">
        <v>2734</v>
      </c>
      <c r="N542" s="8265"/>
    </row>
    <row r="543" spans="1:14">
      <c r="A543" s="8397"/>
      <c r="B543" s="8292"/>
      <c r="C543" s="8293"/>
      <c r="D543" s="8317"/>
      <c r="E543" s="8304"/>
      <c r="F543" s="8305"/>
      <c r="G543" s="8306"/>
      <c r="H543" s="8307"/>
      <c r="I543" s="8308"/>
      <c r="J543" s="8306"/>
      <c r="K543" s="8307">
        <v>1500</v>
      </c>
      <c r="L543" s="8309">
        <f>L541+K543</f>
        <v>23979233</v>
      </c>
      <c r="M543" s="8265" t="s">
        <v>2734</v>
      </c>
      <c r="N543" s="8286"/>
    </row>
    <row r="544" spans="1:14">
      <c r="A544" s="8397"/>
      <c r="B544" s="8339"/>
      <c r="C544" s="8301" t="s">
        <v>2784</v>
      </c>
      <c r="D544" s="8281" t="s">
        <v>1710</v>
      </c>
      <c r="E544" s="8282" t="s">
        <v>2495</v>
      </c>
      <c r="F544" s="8318"/>
      <c r="G544" s="8429"/>
      <c r="H544" s="8284"/>
      <c r="I544" s="8429"/>
      <c r="J544" s="8429">
        <v>608140</v>
      </c>
      <c r="K544" s="8430"/>
      <c r="L544" s="9809">
        <f>L543-J544</f>
        <v>23371093</v>
      </c>
      <c r="M544" s="8265" t="s">
        <v>2734</v>
      </c>
      <c r="N544" s="8286"/>
    </row>
    <row r="545" spans="1:14">
      <c r="A545" s="8397"/>
      <c r="B545" s="8340"/>
      <c r="C545" s="8289"/>
      <c r="D545" s="8287" t="s">
        <v>2517</v>
      </c>
      <c r="E545" s="8288"/>
      <c r="F545" s="8319"/>
      <c r="G545" s="8431"/>
      <c r="H545" s="8290"/>
      <c r="I545" s="8431"/>
      <c r="J545" s="8431"/>
      <c r="K545" s="8432"/>
      <c r="L545" s="9810"/>
      <c r="M545" s="8265" t="s">
        <v>2734</v>
      </c>
      <c r="N545" s="8286"/>
    </row>
    <row r="546" spans="1:14">
      <c r="A546" s="8397"/>
      <c r="B546" s="8292"/>
      <c r="C546" s="8293"/>
      <c r="D546" s="8317"/>
      <c r="E546" s="8304"/>
      <c r="F546" s="8305"/>
      <c r="G546" s="8433"/>
      <c r="H546" s="8433"/>
      <c r="I546" s="8306"/>
      <c r="J546" s="8433"/>
      <c r="K546" s="8307">
        <v>1500</v>
      </c>
      <c r="L546" s="8309">
        <f>L544+K546</f>
        <v>23372593</v>
      </c>
      <c r="M546" s="8265" t="s">
        <v>2734</v>
      </c>
      <c r="N546" s="8286"/>
    </row>
    <row r="547" spans="1:14">
      <c r="A547" s="8397"/>
      <c r="B547" s="8339"/>
      <c r="C547" s="8301"/>
      <c r="D547" s="8281" t="s">
        <v>1710</v>
      </c>
      <c r="E547" s="8282" t="s">
        <v>2495</v>
      </c>
      <c r="F547" s="8318"/>
      <c r="G547" s="8429"/>
      <c r="H547" s="8284"/>
      <c r="I547" s="8429"/>
      <c r="J547" s="8429">
        <v>88140</v>
      </c>
      <c r="K547" s="8430"/>
      <c r="L547" s="9809">
        <f>L546-J547</f>
        <v>23284453</v>
      </c>
      <c r="M547" s="8265" t="s">
        <v>2734</v>
      </c>
      <c r="N547" s="8286"/>
    </row>
    <row r="548" spans="1:14">
      <c r="A548" s="8397"/>
      <c r="B548" s="8340"/>
      <c r="C548" s="8289"/>
      <c r="D548" s="8287" t="s">
        <v>2519</v>
      </c>
      <c r="E548" s="8288"/>
      <c r="F548" s="8319"/>
      <c r="G548" s="8431"/>
      <c r="H548" s="8290"/>
      <c r="I548" s="8431"/>
      <c r="J548" s="8431"/>
      <c r="K548" s="8432"/>
      <c r="L548" s="9810"/>
      <c r="M548" s="8265" t="s">
        <v>2734</v>
      </c>
      <c r="N548" s="8286"/>
    </row>
    <row r="549" spans="1:14">
      <c r="A549" s="8397"/>
      <c r="B549" s="8292"/>
      <c r="C549" s="8293"/>
      <c r="D549" s="8317"/>
      <c r="E549" s="8304"/>
      <c r="F549" s="8305"/>
      <c r="G549" s="8433"/>
      <c r="H549" s="8433"/>
      <c r="I549" s="8306"/>
      <c r="J549" s="8433"/>
      <c r="K549" s="8307">
        <v>1500</v>
      </c>
      <c r="L549" s="8309">
        <f>L547+K549</f>
        <v>23285953</v>
      </c>
      <c r="M549" s="8265" t="s">
        <v>2734</v>
      </c>
      <c r="N549" s="8286"/>
    </row>
    <row r="550" spans="1:14">
      <c r="A550" s="8397"/>
      <c r="B550" s="8339"/>
      <c r="C550" s="8301"/>
      <c r="D550" s="8281" t="s">
        <v>1710</v>
      </c>
      <c r="E550" s="8282" t="s">
        <v>2495</v>
      </c>
      <c r="F550" s="8318"/>
      <c r="G550" s="8429"/>
      <c r="H550" s="8284"/>
      <c r="I550" s="8429"/>
      <c r="J550" s="8429">
        <v>88140</v>
      </c>
      <c r="K550" s="8430"/>
      <c r="L550" s="9809">
        <f>L549-J550</f>
        <v>23197813</v>
      </c>
      <c r="M550" s="8265" t="s">
        <v>2734</v>
      </c>
      <c r="N550" s="8286"/>
    </row>
    <row r="551" spans="1:14">
      <c r="A551" s="8397"/>
      <c r="B551" s="8340"/>
      <c r="C551" s="8289"/>
      <c r="D551" s="8287" t="s">
        <v>2785</v>
      </c>
      <c r="E551" s="8288"/>
      <c r="F551" s="8319"/>
      <c r="G551" s="8431"/>
      <c r="H551" s="8290"/>
      <c r="I551" s="8431"/>
      <c r="J551" s="8431"/>
      <c r="K551" s="8432"/>
      <c r="L551" s="9810"/>
      <c r="M551" s="8265" t="s">
        <v>2734</v>
      </c>
      <c r="N551" s="8286"/>
    </row>
    <row r="552" spans="1:14">
      <c r="A552" s="8397"/>
      <c r="B552" s="8292"/>
      <c r="C552" s="8293"/>
      <c r="D552" s="8317"/>
      <c r="E552" s="8304"/>
      <c r="F552" s="8305"/>
      <c r="G552" s="8433"/>
      <c r="H552" s="8433"/>
      <c r="I552" s="8306"/>
      <c r="J552" s="8433"/>
      <c r="K552" s="8307">
        <v>1500</v>
      </c>
      <c r="L552" s="8309">
        <f>L550+K552</f>
        <v>23199313</v>
      </c>
      <c r="M552" s="8265" t="s">
        <v>2734</v>
      </c>
      <c r="N552" s="8286"/>
    </row>
    <row r="553" spans="1:14">
      <c r="A553" s="8397"/>
      <c r="B553" s="8339"/>
      <c r="C553" s="8301"/>
      <c r="D553" s="8346" t="s">
        <v>815</v>
      </c>
      <c r="E553" s="8349"/>
      <c r="F553" s="8350"/>
      <c r="G553" s="9805"/>
      <c r="H553" s="9807"/>
      <c r="I553" s="9805"/>
      <c r="J553" s="9805">
        <v>61344</v>
      </c>
      <c r="K553" s="8302"/>
      <c r="L553" s="9809">
        <f>L552-J553</f>
        <v>23137969</v>
      </c>
      <c r="M553" s="8265" t="s">
        <v>2734</v>
      </c>
      <c r="N553" s="8286"/>
    </row>
    <row r="554" spans="1:14">
      <c r="A554" s="8397"/>
      <c r="B554" s="8340"/>
      <c r="C554" s="8289"/>
      <c r="D554" s="8347" t="s">
        <v>2786</v>
      </c>
      <c r="E554" s="8351" t="s">
        <v>2629</v>
      </c>
      <c r="F554" s="8352"/>
      <c r="G554" s="9806"/>
      <c r="H554" s="9808"/>
      <c r="I554" s="9806"/>
      <c r="J554" s="9806"/>
      <c r="K554" s="8303"/>
      <c r="L554" s="9810"/>
      <c r="M554" s="8265" t="s">
        <v>2734</v>
      </c>
      <c r="N554" s="8286"/>
    </row>
    <row r="555" spans="1:14">
      <c r="A555" s="8397"/>
      <c r="B555" s="8292"/>
      <c r="C555" s="8293"/>
      <c r="D555" s="8317"/>
      <c r="E555" s="8304"/>
      <c r="F555" s="8305"/>
      <c r="G555" s="8306"/>
      <c r="H555" s="8307"/>
      <c r="I555" s="8308"/>
      <c r="J555" s="8306"/>
      <c r="K555" s="8307">
        <v>2200</v>
      </c>
      <c r="L555" s="8309">
        <f>L553+K555</f>
        <v>23140169</v>
      </c>
      <c r="M555" s="8265" t="s">
        <v>2734</v>
      </c>
      <c r="N555" s="8286"/>
    </row>
    <row r="556" spans="1:14">
      <c r="A556" s="8397"/>
      <c r="B556" s="8339"/>
      <c r="C556" s="8301"/>
      <c r="D556" s="8300" t="s">
        <v>796</v>
      </c>
      <c r="E556" s="8282" t="s">
        <v>614</v>
      </c>
      <c r="F556" s="8301" t="s">
        <v>414</v>
      </c>
      <c r="G556" s="9805"/>
      <c r="H556" s="9807">
        <v>42300</v>
      </c>
      <c r="I556" s="9805"/>
      <c r="J556" s="9805"/>
      <c r="K556" s="8302"/>
      <c r="L556" s="9809">
        <f>L555-H556</f>
        <v>23097869</v>
      </c>
      <c r="M556" s="8265" t="s">
        <v>2734</v>
      </c>
      <c r="N556" s="8286"/>
    </row>
    <row r="557" spans="1:14">
      <c r="A557" s="8397"/>
      <c r="B557" s="8340"/>
      <c r="C557" s="8289"/>
      <c r="D557" s="8287" t="s">
        <v>2618</v>
      </c>
      <c r="E557" s="8288" t="s">
        <v>2787</v>
      </c>
      <c r="F557" s="8289"/>
      <c r="G557" s="9806"/>
      <c r="H557" s="9808"/>
      <c r="I557" s="9806"/>
      <c r="J557" s="9806"/>
      <c r="K557" s="8303"/>
      <c r="L557" s="9810"/>
      <c r="M557" s="8265" t="s">
        <v>2734</v>
      </c>
      <c r="N557" s="8286"/>
    </row>
    <row r="558" spans="1:14">
      <c r="A558" s="8397"/>
      <c r="B558" s="8292"/>
      <c r="C558" s="8293"/>
      <c r="D558" s="8317"/>
      <c r="E558" s="8304"/>
      <c r="F558" s="8344"/>
      <c r="G558" s="8306"/>
      <c r="H558" s="8307"/>
      <c r="I558" s="8308"/>
      <c r="J558" s="8306"/>
      <c r="K558" s="8307">
        <v>750</v>
      </c>
      <c r="L558" s="8309">
        <f>L556+K558</f>
        <v>23098619</v>
      </c>
      <c r="M558" s="8265" t="s">
        <v>2734</v>
      </c>
      <c r="N558" s="8286"/>
    </row>
    <row r="559" spans="1:14">
      <c r="A559" s="8397"/>
      <c r="B559" s="8339"/>
      <c r="C559" s="8301"/>
      <c r="D559" s="8281" t="s">
        <v>781</v>
      </c>
      <c r="E559" s="8361" t="s">
        <v>1496</v>
      </c>
      <c r="F559" s="8316" t="s">
        <v>1497</v>
      </c>
      <c r="G559" s="9805"/>
      <c r="H559" s="9807">
        <v>20940</v>
      </c>
      <c r="I559" s="9805"/>
      <c r="J559" s="9805"/>
      <c r="K559" s="8302"/>
      <c r="L559" s="9809">
        <f>L558-H559</f>
        <v>23077679</v>
      </c>
      <c r="M559" s="8265" t="s">
        <v>2734</v>
      </c>
      <c r="N559" s="8286"/>
    </row>
    <row r="560" spans="1:14">
      <c r="A560" s="8397"/>
      <c r="B560" s="8340"/>
      <c r="C560" s="8289"/>
      <c r="D560" s="8287" t="s">
        <v>1493</v>
      </c>
      <c r="E560" s="8288" t="s">
        <v>38</v>
      </c>
      <c r="F560" s="8289"/>
      <c r="G560" s="9806"/>
      <c r="H560" s="9808"/>
      <c r="I560" s="9806"/>
      <c r="J560" s="9806"/>
      <c r="K560" s="8303"/>
      <c r="L560" s="9810"/>
      <c r="M560" s="8265" t="s">
        <v>2734</v>
      </c>
      <c r="N560" s="8286"/>
    </row>
    <row r="561" spans="1:14">
      <c r="A561" s="8397"/>
      <c r="B561" s="8292"/>
      <c r="C561" s="8293"/>
      <c r="D561" s="8434"/>
      <c r="E561" s="8314"/>
      <c r="F561" s="8320"/>
      <c r="G561" s="8306"/>
      <c r="H561" s="8307"/>
      <c r="I561" s="8308"/>
      <c r="J561" s="8306"/>
      <c r="K561" s="8307">
        <v>1500</v>
      </c>
      <c r="L561" s="8309">
        <f>L559+K561</f>
        <v>23079179</v>
      </c>
      <c r="M561" s="8265" t="s">
        <v>2734</v>
      </c>
      <c r="N561" s="8286"/>
    </row>
    <row r="562" spans="1:14">
      <c r="A562" s="8397"/>
      <c r="B562" s="8339"/>
      <c r="C562" s="8301"/>
      <c r="D562" s="8281" t="s">
        <v>781</v>
      </c>
      <c r="E562" s="8361" t="s">
        <v>1496</v>
      </c>
      <c r="F562" s="8316" t="s">
        <v>1497</v>
      </c>
      <c r="G562" s="9805"/>
      <c r="H562" s="9807">
        <v>20940</v>
      </c>
      <c r="I562" s="9805"/>
      <c r="J562" s="9805"/>
      <c r="K562" s="8302"/>
      <c r="L562" s="9809">
        <f>L561-H562</f>
        <v>23058239</v>
      </c>
      <c r="M562" s="8265" t="s">
        <v>2734</v>
      </c>
      <c r="N562" s="8286"/>
    </row>
    <row r="563" spans="1:14">
      <c r="A563" s="8397"/>
      <c r="B563" s="8340"/>
      <c r="C563" s="8289"/>
      <c r="D563" s="8287" t="s">
        <v>1494</v>
      </c>
      <c r="E563" s="8288" t="s">
        <v>38</v>
      </c>
      <c r="F563" s="8289"/>
      <c r="G563" s="9806"/>
      <c r="H563" s="9808"/>
      <c r="I563" s="9806"/>
      <c r="J563" s="9806"/>
      <c r="K563" s="8303"/>
      <c r="L563" s="9810"/>
      <c r="M563" s="8265" t="s">
        <v>2734</v>
      </c>
      <c r="N563" s="8286"/>
    </row>
    <row r="564" spans="1:14">
      <c r="A564" s="8397"/>
      <c r="B564" s="8292"/>
      <c r="C564" s="8293"/>
      <c r="D564" s="8317"/>
      <c r="E564" s="8304"/>
      <c r="F564" s="8305"/>
      <c r="G564" s="8306"/>
      <c r="H564" s="8307"/>
      <c r="I564" s="8308"/>
      <c r="J564" s="8306"/>
      <c r="K564" s="8307">
        <v>1500</v>
      </c>
      <c r="L564" s="8309">
        <f>L562+K564</f>
        <v>23059739</v>
      </c>
      <c r="M564" s="8265" t="s">
        <v>2734</v>
      </c>
      <c r="N564" s="8286"/>
    </row>
    <row r="565" spans="1:14">
      <c r="A565" s="8397"/>
      <c r="B565" s="8339"/>
      <c r="C565" s="8301"/>
      <c r="D565" s="8281" t="s">
        <v>781</v>
      </c>
      <c r="E565" s="8361" t="s">
        <v>1496</v>
      </c>
      <c r="F565" s="8316" t="s">
        <v>1497</v>
      </c>
      <c r="G565" s="9805"/>
      <c r="H565" s="9807">
        <v>31640</v>
      </c>
      <c r="I565" s="9805"/>
      <c r="J565" s="9805"/>
      <c r="K565" s="8302"/>
      <c r="L565" s="9809">
        <f>L564-H565</f>
        <v>23028099</v>
      </c>
      <c r="M565" s="8265" t="s">
        <v>2734</v>
      </c>
      <c r="N565" s="8286"/>
    </row>
    <row r="566" spans="1:14">
      <c r="A566" s="8397"/>
      <c r="B566" s="8340"/>
      <c r="C566" s="8289"/>
      <c r="D566" s="8287" t="s">
        <v>1495</v>
      </c>
      <c r="E566" s="8288" t="s">
        <v>38</v>
      </c>
      <c r="F566" s="8289"/>
      <c r="G566" s="9806"/>
      <c r="H566" s="9808"/>
      <c r="I566" s="9806"/>
      <c r="J566" s="9806"/>
      <c r="K566" s="8303"/>
      <c r="L566" s="9810"/>
      <c r="M566" s="8265" t="s">
        <v>2734</v>
      </c>
      <c r="N566" s="8286"/>
    </row>
    <row r="567" spans="1:14">
      <c r="A567" s="8397"/>
      <c r="B567" s="8292"/>
      <c r="C567" s="8293"/>
      <c r="D567" s="8434"/>
      <c r="E567" s="8314"/>
      <c r="F567" s="8320"/>
      <c r="G567" s="8306"/>
      <c r="H567" s="8307"/>
      <c r="I567" s="8308"/>
      <c r="J567" s="8306"/>
      <c r="K567" s="8307">
        <v>1500</v>
      </c>
      <c r="L567" s="8309">
        <f>L565+K567</f>
        <v>23029599</v>
      </c>
      <c r="M567" s="8265" t="s">
        <v>2734</v>
      </c>
      <c r="N567" s="8286"/>
    </row>
    <row r="568" spans="1:14">
      <c r="A568" s="8397"/>
      <c r="B568" s="8339"/>
      <c r="C568" s="8301"/>
      <c r="D568" s="8348" t="s">
        <v>781</v>
      </c>
      <c r="E568" s="8336" t="s">
        <v>1734</v>
      </c>
      <c r="F568" s="8375" t="s">
        <v>1805</v>
      </c>
      <c r="G568" s="9805"/>
      <c r="H568" s="9807">
        <v>60140</v>
      </c>
      <c r="I568" s="9805"/>
      <c r="J568" s="9805"/>
      <c r="K568" s="8302"/>
      <c r="L568" s="9809">
        <f>L567-H568</f>
        <v>22969459</v>
      </c>
      <c r="M568" s="8265" t="s">
        <v>2734</v>
      </c>
      <c r="N568" s="8286"/>
    </row>
    <row r="569" spans="1:14">
      <c r="A569" s="8397"/>
      <c r="B569" s="8340"/>
      <c r="C569" s="8289"/>
      <c r="D569" s="8342" t="s">
        <v>1733</v>
      </c>
      <c r="E569" s="8337" t="s">
        <v>1860</v>
      </c>
      <c r="F569" s="8366"/>
      <c r="G569" s="9806"/>
      <c r="H569" s="9808"/>
      <c r="I569" s="9806"/>
      <c r="J569" s="9806"/>
      <c r="K569" s="8303"/>
      <c r="L569" s="9810"/>
      <c r="M569" s="8265" t="s">
        <v>2734</v>
      </c>
      <c r="N569" s="8286"/>
    </row>
    <row r="570" spans="1:14">
      <c r="A570" s="8397"/>
      <c r="B570" s="8292"/>
      <c r="C570" s="8293"/>
      <c r="D570" s="8434"/>
      <c r="E570" s="8314"/>
      <c r="F570" s="8320"/>
      <c r="G570" s="8306"/>
      <c r="H570" s="8307"/>
      <c r="I570" s="8308"/>
      <c r="J570" s="8306"/>
      <c r="K570" s="8307">
        <v>1500</v>
      </c>
      <c r="L570" s="8309">
        <f>L568+K570</f>
        <v>22970959</v>
      </c>
      <c r="M570" s="8265" t="s">
        <v>2734</v>
      </c>
      <c r="N570" s="8286"/>
    </row>
    <row r="571" spans="1:14">
      <c r="A571" s="8397"/>
      <c r="B571" s="8339"/>
      <c r="C571" s="8301"/>
      <c r="D571" s="8324" t="s">
        <v>781</v>
      </c>
      <c r="E571" s="8282" t="s">
        <v>933</v>
      </c>
      <c r="F571" s="8301" t="s">
        <v>110</v>
      </c>
      <c r="G571" s="9805"/>
      <c r="H571" s="9807">
        <v>88140</v>
      </c>
      <c r="I571" s="9805"/>
      <c r="J571" s="9805"/>
      <c r="K571" s="8302"/>
      <c r="L571" s="9809">
        <f>L570-H571</f>
        <v>22882819</v>
      </c>
      <c r="M571" s="8265" t="s">
        <v>2734</v>
      </c>
      <c r="N571" s="8286"/>
    </row>
    <row r="572" spans="1:14">
      <c r="A572" s="8397"/>
      <c r="B572" s="8340"/>
      <c r="C572" s="8289"/>
      <c r="D572" s="8342" t="s">
        <v>1241</v>
      </c>
      <c r="E572" s="8288" t="s">
        <v>598</v>
      </c>
      <c r="F572" s="8289"/>
      <c r="G572" s="9806"/>
      <c r="H572" s="9808"/>
      <c r="I572" s="9806"/>
      <c r="J572" s="9806"/>
      <c r="K572" s="8303"/>
      <c r="L572" s="9810"/>
      <c r="M572" s="8265" t="s">
        <v>2734</v>
      </c>
      <c r="N572" s="8286"/>
    </row>
    <row r="573" spans="1:14">
      <c r="A573" s="8397"/>
      <c r="B573" s="8292"/>
      <c r="C573" s="8293"/>
      <c r="D573" s="8317"/>
      <c r="E573" s="8304"/>
      <c r="F573" s="8305"/>
      <c r="G573" s="8306"/>
      <c r="H573" s="8307"/>
      <c r="I573" s="8308"/>
      <c r="J573" s="8306"/>
      <c r="K573" s="8307">
        <v>1500</v>
      </c>
      <c r="L573" s="8309">
        <f>L571+K573</f>
        <v>22884319</v>
      </c>
      <c r="M573" s="8265" t="s">
        <v>2734</v>
      </c>
      <c r="N573" s="8286"/>
    </row>
    <row r="574" spans="1:14">
      <c r="A574" s="8397"/>
      <c r="B574" s="8339"/>
      <c r="C574" s="8301"/>
      <c r="D574" s="8281" t="s">
        <v>781</v>
      </c>
      <c r="E574" s="8336" t="s">
        <v>312</v>
      </c>
      <c r="F574" s="8301" t="s">
        <v>310</v>
      </c>
      <c r="G574" s="9805"/>
      <c r="H574" s="9807">
        <v>15390</v>
      </c>
      <c r="I574" s="9805"/>
      <c r="J574" s="9805"/>
      <c r="K574" s="8302"/>
      <c r="L574" s="9809">
        <f>L573-H574</f>
        <v>22868929</v>
      </c>
      <c r="M574" s="8265" t="s">
        <v>2734</v>
      </c>
      <c r="N574" s="8286"/>
    </row>
    <row r="575" spans="1:14">
      <c r="A575" s="8397"/>
      <c r="B575" s="8340"/>
      <c r="C575" s="8289"/>
      <c r="D575" s="8287" t="s">
        <v>1535</v>
      </c>
      <c r="E575" s="8337" t="s">
        <v>38</v>
      </c>
      <c r="F575" s="8366"/>
      <c r="G575" s="9806"/>
      <c r="H575" s="9808"/>
      <c r="I575" s="9806"/>
      <c r="J575" s="9806"/>
      <c r="K575" s="8303"/>
      <c r="L575" s="9810"/>
      <c r="M575" s="8265" t="s">
        <v>2734</v>
      </c>
      <c r="N575" s="8286"/>
    </row>
    <row r="576" spans="1:14">
      <c r="A576" s="8397"/>
      <c r="B576" s="8292"/>
      <c r="C576" s="8293"/>
      <c r="D576" s="8434"/>
      <c r="E576" s="8314"/>
      <c r="F576" s="8320"/>
      <c r="G576" s="8306"/>
      <c r="H576" s="8307"/>
      <c r="I576" s="8308"/>
      <c r="J576" s="8306"/>
      <c r="K576" s="8307">
        <v>1500</v>
      </c>
      <c r="L576" s="8309">
        <f>L574+K576</f>
        <v>22870429</v>
      </c>
      <c r="M576" s="8265" t="s">
        <v>2734</v>
      </c>
      <c r="N576" s="8286"/>
    </row>
    <row r="577" spans="1:14">
      <c r="A577" s="8397"/>
      <c r="B577" s="8339"/>
      <c r="C577" s="8301"/>
      <c r="D577" s="8300" t="s">
        <v>1716</v>
      </c>
      <c r="E577" s="8282" t="s">
        <v>1717</v>
      </c>
      <c r="F577" s="8301" t="s">
        <v>1423</v>
      </c>
      <c r="G577" s="9805"/>
      <c r="H577" s="9807">
        <v>42300</v>
      </c>
      <c r="I577" s="9805"/>
      <c r="J577" s="9805"/>
      <c r="K577" s="8302"/>
      <c r="L577" s="9809">
        <f>L576-H577</f>
        <v>22828129</v>
      </c>
      <c r="M577" s="8265" t="s">
        <v>2734</v>
      </c>
      <c r="N577" s="8286"/>
    </row>
    <row r="578" spans="1:14">
      <c r="A578" s="8397"/>
      <c r="B578" s="8340"/>
      <c r="C578" s="8289"/>
      <c r="D578" s="8287" t="s">
        <v>2002</v>
      </c>
      <c r="E578" s="8288" t="s">
        <v>956</v>
      </c>
      <c r="F578" s="8289"/>
      <c r="G578" s="9806"/>
      <c r="H578" s="9808"/>
      <c r="I578" s="9806"/>
      <c r="J578" s="9806"/>
      <c r="K578" s="8303"/>
      <c r="L578" s="9810"/>
      <c r="M578" s="8265" t="s">
        <v>2734</v>
      </c>
      <c r="N578" s="8286"/>
    </row>
    <row r="579" spans="1:14">
      <c r="A579" s="8397"/>
      <c r="B579" s="8292"/>
      <c r="C579" s="8293"/>
      <c r="D579" s="8317"/>
      <c r="E579" s="8304"/>
      <c r="F579" s="8305"/>
      <c r="G579" s="8306"/>
      <c r="H579" s="8307"/>
      <c r="I579" s="8308"/>
      <c r="J579" s="8306"/>
      <c r="K579" s="8307">
        <v>750</v>
      </c>
      <c r="L579" s="8309">
        <f>L577+K579</f>
        <v>22828879</v>
      </c>
      <c r="M579" s="8265" t="s">
        <v>2734</v>
      </c>
      <c r="N579" s="8286"/>
    </row>
    <row r="580" spans="1:14">
      <c r="A580" s="8397"/>
      <c r="B580" s="8339"/>
      <c r="C580" s="8301"/>
      <c r="D580" s="8324" t="s">
        <v>781</v>
      </c>
      <c r="E580" s="8282" t="s">
        <v>199</v>
      </c>
      <c r="F580" s="8301" t="s">
        <v>201</v>
      </c>
      <c r="G580" s="9805"/>
      <c r="H580" s="9807">
        <v>90140</v>
      </c>
      <c r="I580" s="9805"/>
      <c r="J580" s="9805"/>
      <c r="K580" s="8302"/>
      <c r="L580" s="9809">
        <f>L579-H580</f>
        <v>22738739</v>
      </c>
      <c r="M580" s="8265" t="s">
        <v>2734</v>
      </c>
      <c r="N580" s="8286"/>
    </row>
    <row r="581" spans="1:14">
      <c r="A581" s="8397"/>
      <c r="B581" s="8340"/>
      <c r="C581" s="8289"/>
      <c r="D581" s="8326" t="s">
        <v>1243</v>
      </c>
      <c r="E581" s="8288" t="s">
        <v>200</v>
      </c>
      <c r="F581" s="8289"/>
      <c r="G581" s="9806"/>
      <c r="H581" s="9808"/>
      <c r="I581" s="9806"/>
      <c r="J581" s="9806"/>
      <c r="K581" s="8303"/>
      <c r="L581" s="9810"/>
      <c r="M581" s="8265" t="s">
        <v>2734</v>
      </c>
      <c r="N581" s="8286"/>
    </row>
    <row r="582" spans="1:14">
      <c r="A582" s="8397"/>
      <c r="B582" s="8292"/>
      <c r="C582" s="8293"/>
      <c r="D582" s="8317"/>
      <c r="E582" s="8304"/>
      <c r="F582" s="8305"/>
      <c r="G582" s="8306"/>
      <c r="H582" s="8307"/>
      <c r="I582" s="8308"/>
      <c r="J582" s="8306"/>
      <c r="K582" s="8307">
        <v>1500</v>
      </c>
      <c r="L582" s="8309">
        <f>L580+K582</f>
        <v>22740239</v>
      </c>
      <c r="M582" s="8265" t="s">
        <v>2734</v>
      </c>
      <c r="N582" s="8286"/>
    </row>
    <row r="583" spans="1:14">
      <c r="A583" s="8397"/>
      <c r="B583" s="8339"/>
      <c r="C583" s="8301"/>
      <c r="D583" s="8348" t="s">
        <v>781</v>
      </c>
      <c r="E583" s="8336" t="s">
        <v>943</v>
      </c>
      <c r="F583" s="8375" t="s">
        <v>1231</v>
      </c>
      <c r="G583" s="9805"/>
      <c r="H583" s="9807">
        <v>144640</v>
      </c>
      <c r="I583" s="9805"/>
      <c r="J583" s="9805"/>
      <c r="K583" s="8302"/>
      <c r="L583" s="9809">
        <f>L582-H583</f>
        <v>22595599</v>
      </c>
      <c r="M583" s="8265" t="s">
        <v>2734</v>
      </c>
      <c r="N583" s="8286"/>
    </row>
    <row r="584" spans="1:14">
      <c r="A584" s="8397"/>
      <c r="B584" s="8340"/>
      <c r="C584" s="8289"/>
      <c r="D584" s="8342" t="s">
        <v>1181</v>
      </c>
      <c r="E584" s="8337" t="s">
        <v>598</v>
      </c>
      <c r="F584" s="8366"/>
      <c r="G584" s="9806"/>
      <c r="H584" s="9808"/>
      <c r="I584" s="9806"/>
      <c r="J584" s="9806"/>
      <c r="K584" s="8303"/>
      <c r="L584" s="9810"/>
      <c r="M584" s="8265" t="s">
        <v>2734</v>
      </c>
      <c r="N584" s="8286"/>
    </row>
    <row r="585" spans="1:14">
      <c r="A585" s="8397"/>
      <c r="B585" s="8292"/>
      <c r="C585" s="8293"/>
      <c r="D585" s="8317"/>
      <c r="E585" s="8304"/>
      <c r="F585" s="8305"/>
      <c r="G585" s="8306"/>
      <c r="H585" s="8307"/>
      <c r="I585" s="8308"/>
      <c r="J585" s="8306"/>
      <c r="K585" s="8307">
        <v>1500</v>
      </c>
      <c r="L585" s="8309">
        <f>L583+K585</f>
        <v>22597099</v>
      </c>
      <c r="M585" s="8265" t="s">
        <v>2734</v>
      </c>
      <c r="N585" s="8286"/>
    </row>
    <row r="586" spans="1:14">
      <c r="A586" s="8397"/>
      <c r="B586" s="8339"/>
      <c r="C586" s="8301"/>
      <c r="D586" s="8348" t="s">
        <v>781</v>
      </c>
      <c r="E586" s="8336" t="s">
        <v>1246</v>
      </c>
      <c r="F586" s="8375" t="s">
        <v>1248</v>
      </c>
      <c r="G586" s="9805"/>
      <c r="H586" s="9807">
        <v>46140</v>
      </c>
      <c r="I586" s="9805"/>
      <c r="J586" s="9805"/>
      <c r="K586" s="8302"/>
      <c r="L586" s="9809">
        <f>L585-H586</f>
        <v>22550959</v>
      </c>
      <c r="M586" s="8265" t="s">
        <v>2734</v>
      </c>
      <c r="N586" s="8286"/>
    </row>
    <row r="587" spans="1:14">
      <c r="A587" s="8397"/>
      <c r="B587" s="8340"/>
      <c r="C587" s="8289"/>
      <c r="D587" s="8342" t="s">
        <v>1245</v>
      </c>
      <c r="E587" s="8337" t="s">
        <v>1247</v>
      </c>
      <c r="F587" s="8366"/>
      <c r="G587" s="9806"/>
      <c r="H587" s="9808"/>
      <c r="I587" s="9806"/>
      <c r="J587" s="9806"/>
      <c r="K587" s="8303"/>
      <c r="L587" s="9810"/>
      <c r="M587" s="8265" t="s">
        <v>2734</v>
      </c>
      <c r="N587" s="8286"/>
    </row>
    <row r="588" spans="1:14">
      <c r="A588" s="8397"/>
      <c r="B588" s="8292"/>
      <c r="C588" s="8293"/>
      <c r="D588" s="8434"/>
      <c r="E588" s="8314"/>
      <c r="F588" s="8320"/>
      <c r="G588" s="8306"/>
      <c r="H588" s="8307"/>
      <c r="I588" s="8308"/>
      <c r="J588" s="8306"/>
      <c r="K588" s="8307">
        <v>1500</v>
      </c>
      <c r="L588" s="8309">
        <f>L586+K588</f>
        <v>22552459</v>
      </c>
      <c r="M588" s="8265" t="s">
        <v>2734</v>
      </c>
      <c r="N588" s="8286"/>
    </row>
    <row r="589" spans="1:14">
      <c r="A589" s="8397"/>
      <c r="B589" s="8339"/>
      <c r="C589" s="8301"/>
      <c r="D589" s="8281" t="s">
        <v>781</v>
      </c>
      <c r="E589" s="8282" t="s">
        <v>2266</v>
      </c>
      <c r="F589" s="8435" t="s">
        <v>1322</v>
      </c>
      <c r="G589" s="9805"/>
      <c r="H589" s="9807">
        <v>16140</v>
      </c>
      <c r="I589" s="9805"/>
      <c r="J589" s="9805"/>
      <c r="K589" s="8302"/>
      <c r="L589" s="9809">
        <f>L588-H589</f>
        <v>22536319</v>
      </c>
      <c r="M589" s="8265" t="s">
        <v>2734</v>
      </c>
      <c r="N589" s="8286"/>
    </row>
    <row r="590" spans="1:14">
      <c r="A590" s="8397"/>
      <c r="B590" s="8340"/>
      <c r="C590" s="8289"/>
      <c r="D590" s="8287" t="s">
        <v>1306</v>
      </c>
      <c r="E590" s="8288" t="s">
        <v>1176</v>
      </c>
      <c r="F590" s="8289"/>
      <c r="G590" s="9806"/>
      <c r="H590" s="9808"/>
      <c r="I590" s="9806"/>
      <c r="J590" s="9806"/>
      <c r="K590" s="8303"/>
      <c r="L590" s="9810"/>
      <c r="M590" s="8265" t="s">
        <v>2734</v>
      </c>
      <c r="N590" s="8286"/>
    </row>
    <row r="591" spans="1:14">
      <c r="A591" s="8397"/>
      <c r="B591" s="8292"/>
      <c r="C591" s="8293"/>
      <c r="D591" s="8434"/>
      <c r="E591" s="8314"/>
      <c r="F591" s="8320"/>
      <c r="G591" s="8306"/>
      <c r="H591" s="8307"/>
      <c r="I591" s="8308"/>
      <c r="J591" s="8306"/>
      <c r="K591" s="8307">
        <v>1500</v>
      </c>
      <c r="L591" s="8309">
        <f>L589+K591</f>
        <v>22537819</v>
      </c>
      <c r="M591" s="8265" t="s">
        <v>2734</v>
      </c>
      <c r="N591" s="8286"/>
    </row>
    <row r="592" spans="1:14">
      <c r="A592" s="8397"/>
      <c r="B592" s="8339"/>
      <c r="C592" s="8301"/>
      <c r="D592" s="8281" t="s">
        <v>781</v>
      </c>
      <c r="E592" s="8282" t="s">
        <v>743</v>
      </c>
      <c r="F592" s="8301" t="s">
        <v>1177</v>
      </c>
      <c r="G592" s="9805"/>
      <c r="H592" s="9807">
        <v>24390</v>
      </c>
      <c r="I592" s="9805"/>
      <c r="J592" s="9805"/>
      <c r="K592" s="8302"/>
      <c r="L592" s="9809">
        <f>L591-H592</f>
        <v>22513429</v>
      </c>
      <c r="M592" s="8265" t="s">
        <v>2734</v>
      </c>
      <c r="N592" s="8286"/>
    </row>
    <row r="593" spans="1:14">
      <c r="A593" s="8397"/>
      <c r="B593" s="8340"/>
      <c r="C593" s="8289"/>
      <c r="D593" s="8287" t="s">
        <v>1175</v>
      </c>
      <c r="E593" s="8288" t="s">
        <v>1176</v>
      </c>
      <c r="F593" s="8289"/>
      <c r="G593" s="9806"/>
      <c r="H593" s="9808"/>
      <c r="I593" s="9806"/>
      <c r="J593" s="9806"/>
      <c r="K593" s="8303"/>
      <c r="L593" s="9810"/>
      <c r="M593" s="8265" t="s">
        <v>2734</v>
      </c>
      <c r="N593" s="8286"/>
    </row>
    <row r="594" spans="1:14">
      <c r="A594" s="8397"/>
      <c r="B594" s="8292"/>
      <c r="C594" s="8293"/>
      <c r="D594" s="8434"/>
      <c r="E594" s="8314"/>
      <c r="F594" s="8320"/>
      <c r="G594" s="8306"/>
      <c r="H594" s="8307"/>
      <c r="I594" s="8308"/>
      <c r="J594" s="8306"/>
      <c r="K594" s="8307">
        <v>1500</v>
      </c>
      <c r="L594" s="8309">
        <f>L592+K594</f>
        <v>22514929</v>
      </c>
      <c r="M594" s="8265" t="s">
        <v>2734</v>
      </c>
      <c r="N594" s="8286"/>
    </row>
    <row r="595" spans="1:14">
      <c r="A595" s="8397"/>
      <c r="B595" s="8339"/>
      <c r="C595" s="8301"/>
      <c r="D595" s="8324" t="s">
        <v>1920</v>
      </c>
      <c r="E595" s="8325" t="s">
        <v>1887</v>
      </c>
      <c r="F595" s="8301" t="s">
        <v>1888</v>
      </c>
      <c r="G595" s="9805"/>
      <c r="H595" s="9807">
        <v>162140</v>
      </c>
      <c r="I595" s="9805"/>
      <c r="J595" s="9805"/>
      <c r="K595" s="8302"/>
      <c r="L595" s="9809">
        <f>L594-H595</f>
        <v>22352789</v>
      </c>
      <c r="M595" s="8265" t="s">
        <v>2734</v>
      </c>
      <c r="N595" s="8286"/>
    </row>
    <row r="596" spans="1:14">
      <c r="A596" s="8397"/>
      <c r="B596" s="8340"/>
      <c r="C596" s="8289"/>
      <c r="D596" s="8326" t="s">
        <v>1922</v>
      </c>
      <c r="E596" s="8327" t="s">
        <v>1819</v>
      </c>
      <c r="F596" s="8289"/>
      <c r="G596" s="9806"/>
      <c r="H596" s="9808"/>
      <c r="I596" s="9806"/>
      <c r="J596" s="9806"/>
      <c r="K596" s="8303"/>
      <c r="L596" s="9810"/>
      <c r="M596" s="8265" t="s">
        <v>2734</v>
      </c>
      <c r="N596" s="8286"/>
    </row>
    <row r="597" spans="1:14">
      <c r="A597" s="8397"/>
      <c r="B597" s="8292"/>
      <c r="C597" s="8293"/>
      <c r="D597" s="8436"/>
      <c r="E597" s="8436"/>
      <c r="F597" s="8436"/>
      <c r="G597" s="8306"/>
      <c r="H597" s="8307"/>
      <c r="I597" s="8308"/>
      <c r="J597" s="8306"/>
      <c r="K597" s="8307">
        <v>1500</v>
      </c>
      <c r="L597" s="8309">
        <f>L595+K597</f>
        <v>22354289</v>
      </c>
      <c r="M597" s="8265" t="s">
        <v>2734</v>
      </c>
      <c r="N597" s="8286"/>
    </row>
    <row r="598" spans="1:14">
      <c r="A598" s="8397"/>
      <c r="B598" s="8339"/>
      <c r="C598" s="8301"/>
      <c r="D598" s="8324" t="s">
        <v>1921</v>
      </c>
      <c r="E598" s="8325" t="s">
        <v>1887</v>
      </c>
      <c r="F598" s="8301" t="s">
        <v>1888</v>
      </c>
      <c r="G598" s="9805"/>
      <c r="H598" s="9807">
        <v>33340</v>
      </c>
      <c r="I598" s="9805"/>
      <c r="J598" s="9805"/>
      <c r="K598" s="8302"/>
      <c r="L598" s="9809">
        <f>L597-H598</f>
        <v>22320949</v>
      </c>
      <c r="M598" s="8265" t="s">
        <v>2734</v>
      </c>
      <c r="N598" s="8286"/>
    </row>
    <row r="599" spans="1:14">
      <c r="A599" s="8397"/>
      <c r="B599" s="8340"/>
      <c r="C599" s="8289"/>
      <c r="D599" s="8326" t="s">
        <v>1923</v>
      </c>
      <c r="E599" s="8327" t="s">
        <v>1819</v>
      </c>
      <c r="F599" s="8289"/>
      <c r="G599" s="9806"/>
      <c r="H599" s="9808"/>
      <c r="I599" s="9806"/>
      <c r="J599" s="9806"/>
      <c r="K599" s="8303"/>
      <c r="L599" s="9810"/>
      <c r="M599" s="8265" t="s">
        <v>2734</v>
      </c>
      <c r="N599" s="8286"/>
    </row>
    <row r="600" spans="1:14">
      <c r="A600" s="8397"/>
      <c r="B600" s="8292"/>
      <c r="C600" s="8293"/>
      <c r="D600" s="8434"/>
      <c r="E600" s="8314"/>
      <c r="F600" s="8320"/>
      <c r="G600" s="8306"/>
      <c r="H600" s="8307"/>
      <c r="I600" s="8308"/>
      <c r="J600" s="8306"/>
      <c r="K600" s="8307">
        <v>1500</v>
      </c>
      <c r="L600" s="8309">
        <f>L598+K600</f>
        <v>22322449</v>
      </c>
      <c r="M600" s="8265" t="s">
        <v>2734</v>
      </c>
      <c r="N600" s="8286"/>
    </row>
    <row r="601" spans="1:14">
      <c r="A601" s="8397"/>
      <c r="B601" s="8339"/>
      <c r="C601" s="8301"/>
      <c r="D601" s="8348" t="s">
        <v>781</v>
      </c>
      <c r="E601" s="8282" t="s">
        <v>1959</v>
      </c>
      <c r="F601" s="8318" t="s">
        <v>1961</v>
      </c>
      <c r="G601" s="9805"/>
      <c r="H601" s="9807">
        <v>88140</v>
      </c>
      <c r="I601" s="9805"/>
      <c r="J601" s="9805"/>
      <c r="K601" s="8302"/>
      <c r="L601" s="9809">
        <f>L600-H601</f>
        <v>22234309</v>
      </c>
      <c r="M601" s="8265" t="s">
        <v>2734</v>
      </c>
      <c r="N601" s="8286"/>
    </row>
    <row r="602" spans="1:14">
      <c r="A602" s="8397"/>
      <c r="B602" s="8340"/>
      <c r="C602" s="8289"/>
      <c r="D602" s="8342" t="s">
        <v>2257</v>
      </c>
      <c r="E602" s="8288" t="s">
        <v>1960</v>
      </c>
      <c r="F602" s="8319"/>
      <c r="G602" s="9806"/>
      <c r="H602" s="9808"/>
      <c r="I602" s="9806"/>
      <c r="J602" s="9806"/>
      <c r="K602" s="8303"/>
      <c r="L602" s="9810"/>
      <c r="M602" s="8265" t="s">
        <v>2734</v>
      </c>
      <c r="N602" s="8286"/>
    </row>
    <row r="603" spans="1:14">
      <c r="A603" s="8397"/>
      <c r="B603" s="8292"/>
      <c r="C603" s="8293"/>
      <c r="D603" s="8317"/>
      <c r="E603" s="8304"/>
      <c r="F603" s="8305"/>
      <c r="G603" s="8306"/>
      <c r="H603" s="8307"/>
      <c r="I603" s="8308"/>
      <c r="J603" s="8306"/>
      <c r="K603" s="8307">
        <v>1500</v>
      </c>
      <c r="L603" s="8309">
        <f>L601+K603</f>
        <v>22235809</v>
      </c>
      <c r="M603" s="8265" t="s">
        <v>2734</v>
      </c>
      <c r="N603" s="8286"/>
    </row>
    <row r="604" spans="1:14">
      <c r="A604" s="8397"/>
      <c r="B604" s="8339"/>
      <c r="C604" s="8301"/>
      <c r="D604" s="8348" t="s">
        <v>781</v>
      </c>
      <c r="E604" s="8282" t="s">
        <v>1959</v>
      </c>
      <c r="F604" s="8318" t="s">
        <v>1961</v>
      </c>
      <c r="G604" s="9805"/>
      <c r="H604" s="9807">
        <v>10390</v>
      </c>
      <c r="I604" s="9805"/>
      <c r="J604" s="9805"/>
      <c r="K604" s="8302"/>
      <c r="L604" s="9809">
        <f>L603-H604</f>
        <v>22225419</v>
      </c>
      <c r="M604" s="8265" t="s">
        <v>2734</v>
      </c>
      <c r="N604" s="8286"/>
    </row>
    <row r="605" spans="1:14">
      <c r="A605" s="8397"/>
      <c r="B605" s="8340"/>
      <c r="C605" s="8289"/>
      <c r="D605" s="8342" t="s">
        <v>2258</v>
      </c>
      <c r="E605" s="8288" t="s">
        <v>1960</v>
      </c>
      <c r="F605" s="8319"/>
      <c r="G605" s="9806"/>
      <c r="H605" s="9808"/>
      <c r="I605" s="9806"/>
      <c r="J605" s="9806"/>
      <c r="K605" s="8303"/>
      <c r="L605" s="9810"/>
      <c r="M605" s="8265" t="s">
        <v>2734</v>
      </c>
      <c r="N605" s="8286"/>
    </row>
    <row r="606" spans="1:14">
      <c r="A606" s="8397"/>
      <c r="B606" s="8292"/>
      <c r="C606" s="8293"/>
      <c r="D606" s="8317"/>
      <c r="E606" s="8304"/>
      <c r="F606" s="8305"/>
      <c r="G606" s="8306"/>
      <c r="H606" s="8307"/>
      <c r="I606" s="8308"/>
      <c r="J606" s="8306"/>
      <c r="K606" s="8307">
        <v>1500</v>
      </c>
      <c r="L606" s="8309">
        <f>L604+K606</f>
        <v>22226919</v>
      </c>
      <c r="M606" s="8265" t="s">
        <v>2734</v>
      </c>
      <c r="N606" s="8286"/>
    </row>
    <row r="607" spans="1:14">
      <c r="A607" s="8397"/>
      <c r="B607" s="8339"/>
      <c r="C607" s="8301"/>
      <c r="D607" s="8330" t="s">
        <v>781</v>
      </c>
      <c r="E607" s="8282" t="s">
        <v>2174</v>
      </c>
      <c r="F607" s="8316" t="s">
        <v>2175</v>
      </c>
      <c r="G607" s="8429"/>
      <c r="H607" s="8429">
        <v>46740</v>
      </c>
      <c r="I607" s="9805"/>
      <c r="J607" s="9805"/>
      <c r="K607" s="8302"/>
      <c r="L607" s="9809">
        <f>L606-H607</f>
        <v>22180179</v>
      </c>
      <c r="M607" s="8265" t="s">
        <v>2734</v>
      </c>
      <c r="N607" s="8286"/>
    </row>
    <row r="608" spans="1:14">
      <c r="A608" s="8397"/>
      <c r="B608" s="8340"/>
      <c r="C608" s="8289"/>
      <c r="D608" s="8333" t="s">
        <v>2470</v>
      </c>
      <c r="E608" s="8288" t="s">
        <v>1819</v>
      </c>
      <c r="F608" s="8289"/>
      <c r="G608" s="8431"/>
      <c r="H608" s="8431"/>
      <c r="I608" s="9806"/>
      <c r="J608" s="9806"/>
      <c r="K608" s="8303"/>
      <c r="L608" s="9810"/>
      <c r="M608" s="8265" t="s">
        <v>2734</v>
      </c>
      <c r="N608" s="8286"/>
    </row>
    <row r="609" spans="1:14">
      <c r="A609" s="8397"/>
      <c r="B609" s="8292"/>
      <c r="C609" s="8293"/>
      <c r="D609" s="8434"/>
      <c r="E609" s="8314"/>
      <c r="F609" s="8320"/>
      <c r="G609" s="8296"/>
      <c r="H609" s="8296"/>
      <c r="I609" s="8308"/>
      <c r="J609" s="8306"/>
      <c r="K609" s="8307">
        <v>1500</v>
      </c>
      <c r="L609" s="8309">
        <f>L607+K609</f>
        <v>22181679</v>
      </c>
      <c r="M609" s="8265" t="s">
        <v>2734</v>
      </c>
      <c r="N609" s="8286"/>
    </row>
    <row r="610" spans="1:14">
      <c r="A610" s="8397"/>
      <c r="B610" s="8339"/>
      <c r="C610" s="8301"/>
      <c r="D610" s="8330" t="s">
        <v>781</v>
      </c>
      <c r="E610" s="8282" t="s">
        <v>2174</v>
      </c>
      <c r="F610" s="8316" t="s">
        <v>2175</v>
      </c>
      <c r="G610" s="8429"/>
      <c r="H610" s="8429">
        <v>37340</v>
      </c>
      <c r="I610" s="9805"/>
      <c r="J610" s="9805"/>
      <c r="K610" s="8302"/>
      <c r="L610" s="9809">
        <f>L609-H610</f>
        <v>22144339</v>
      </c>
      <c r="M610" s="8265" t="s">
        <v>2734</v>
      </c>
      <c r="N610" s="8286"/>
    </row>
    <row r="611" spans="1:14">
      <c r="A611" s="8397"/>
      <c r="B611" s="8340"/>
      <c r="C611" s="8289"/>
      <c r="D611" s="8333" t="s">
        <v>2530</v>
      </c>
      <c r="E611" s="8288" t="s">
        <v>1819</v>
      </c>
      <c r="F611" s="8289"/>
      <c r="G611" s="8431"/>
      <c r="H611" s="8431"/>
      <c r="I611" s="9806"/>
      <c r="J611" s="9806"/>
      <c r="K611" s="8303"/>
      <c r="L611" s="9810"/>
      <c r="M611" s="8265" t="s">
        <v>2734</v>
      </c>
      <c r="N611" s="8286"/>
    </row>
    <row r="612" spans="1:14">
      <c r="A612" s="8397"/>
      <c r="B612" s="8292"/>
      <c r="C612" s="8293"/>
      <c r="D612" s="8434"/>
      <c r="E612" s="8314"/>
      <c r="F612" s="8320"/>
      <c r="G612" s="8296"/>
      <c r="H612" s="8296"/>
      <c r="I612" s="8308"/>
      <c r="J612" s="8306"/>
      <c r="K612" s="8307">
        <v>1500</v>
      </c>
      <c r="L612" s="8309">
        <f>L610+K612</f>
        <v>22145839</v>
      </c>
      <c r="M612" s="8265" t="s">
        <v>2734</v>
      </c>
      <c r="N612" s="8286"/>
    </row>
    <row r="613" spans="1:14">
      <c r="A613" s="8397"/>
      <c r="B613" s="8339"/>
      <c r="C613" s="8301"/>
      <c r="D613" s="8281" t="s">
        <v>1710</v>
      </c>
      <c r="E613" s="8282" t="s">
        <v>2523</v>
      </c>
      <c r="F613" s="8301" t="s">
        <v>2522</v>
      </c>
      <c r="G613" s="8429"/>
      <c r="H613" s="8429">
        <v>50390</v>
      </c>
      <c r="I613" s="9805"/>
      <c r="J613" s="9805"/>
      <c r="K613" s="8302"/>
      <c r="L613" s="9809">
        <f>L612-H613</f>
        <v>22095449</v>
      </c>
      <c r="M613" s="8265" t="s">
        <v>2734</v>
      </c>
      <c r="N613" s="8286"/>
    </row>
    <row r="614" spans="1:14">
      <c r="A614" s="8397"/>
      <c r="B614" s="8340"/>
      <c r="C614" s="8289"/>
      <c r="D614" s="8287" t="s">
        <v>2527</v>
      </c>
      <c r="E614" s="8288" t="s">
        <v>2521</v>
      </c>
      <c r="F614" s="8289"/>
      <c r="G614" s="8431"/>
      <c r="H614" s="8431"/>
      <c r="I614" s="9806"/>
      <c r="J614" s="9806"/>
      <c r="K614" s="8303"/>
      <c r="L614" s="9810"/>
      <c r="M614" s="8265" t="s">
        <v>2734</v>
      </c>
      <c r="N614" s="8286"/>
    </row>
    <row r="615" spans="1:14">
      <c r="A615" s="8397"/>
      <c r="B615" s="8292"/>
      <c r="C615" s="8293"/>
      <c r="D615" s="8317"/>
      <c r="E615" s="8304"/>
      <c r="F615" s="8305"/>
      <c r="G615" s="8296"/>
      <c r="H615" s="8296"/>
      <c r="I615" s="8308"/>
      <c r="J615" s="8306"/>
      <c r="K615" s="8307">
        <v>1500</v>
      </c>
      <c r="L615" s="8309">
        <f>L613+K615</f>
        <v>22096949</v>
      </c>
      <c r="M615" s="8265" t="s">
        <v>2734</v>
      </c>
      <c r="N615" s="8286"/>
    </row>
    <row r="616" spans="1:14">
      <c r="A616" s="8397"/>
      <c r="B616" s="8339"/>
      <c r="C616" s="8301"/>
      <c r="D616" s="8281" t="s">
        <v>781</v>
      </c>
      <c r="E616" s="8282" t="s">
        <v>2472</v>
      </c>
      <c r="F616" s="8318" t="s">
        <v>2475</v>
      </c>
      <c r="G616" s="8429"/>
      <c r="H616" s="8429">
        <v>59890</v>
      </c>
      <c r="I616" s="9805"/>
      <c r="J616" s="9805"/>
      <c r="K616" s="8302"/>
      <c r="L616" s="9809">
        <f>L615-H616</f>
        <v>22037059</v>
      </c>
      <c r="M616" s="8265" t="s">
        <v>2734</v>
      </c>
      <c r="N616" s="8286"/>
    </row>
    <row r="617" spans="1:14">
      <c r="A617" s="8397"/>
      <c r="B617" s="8340"/>
      <c r="C617" s="8289"/>
      <c r="D617" s="8287" t="s">
        <v>2471</v>
      </c>
      <c r="E617" s="8288" t="s">
        <v>2476</v>
      </c>
      <c r="F617" s="8319"/>
      <c r="G617" s="8431"/>
      <c r="H617" s="8431"/>
      <c r="I617" s="9806"/>
      <c r="J617" s="9806"/>
      <c r="K617" s="8303"/>
      <c r="L617" s="9810"/>
      <c r="M617" s="8265" t="s">
        <v>2734</v>
      </c>
      <c r="N617" s="8286"/>
    </row>
    <row r="618" spans="1:14">
      <c r="A618" s="8397"/>
      <c r="B618" s="8292"/>
      <c r="C618" s="8293"/>
      <c r="D618" s="8317"/>
      <c r="E618" s="8304"/>
      <c r="F618" s="8305"/>
      <c r="G618" s="8296"/>
      <c r="H618" s="8296"/>
      <c r="I618" s="8308"/>
      <c r="J618" s="8306"/>
      <c r="K618" s="8307">
        <v>1500</v>
      </c>
      <c r="L618" s="8309">
        <f>L616+K618</f>
        <v>22038559</v>
      </c>
      <c r="M618" s="8265" t="s">
        <v>2734</v>
      </c>
      <c r="N618" s="8286"/>
    </row>
    <row r="619" spans="1:14">
      <c r="A619" s="8397"/>
      <c r="B619" s="8339"/>
      <c r="C619" s="8301"/>
      <c r="D619" s="8386" t="s">
        <v>781</v>
      </c>
      <c r="E619" s="8361" t="s">
        <v>2461</v>
      </c>
      <c r="F619" s="8420" t="s">
        <v>2491</v>
      </c>
      <c r="G619" s="8284"/>
      <c r="H619" s="8284">
        <v>14940</v>
      </c>
      <c r="I619" s="9805"/>
      <c r="J619" s="9805"/>
      <c r="K619" s="8302"/>
      <c r="L619" s="9809">
        <f>L618-H619</f>
        <v>22023619</v>
      </c>
      <c r="M619" s="8265" t="s">
        <v>2734</v>
      </c>
      <c r="N619" s="8286"/>
    </row>
    <row r="620" spans="1:14">
      <c r="A620" s="8397"/>
      <c r="B620" s="8340"/>
      <c r="C620" s="8289"/>
      <c r="D620" s="8326" t="s">
        <v>2459</v>
      </c>
      <c r="E620" s="8288" t="s">
        <v>1819</v>
      </c>
      <c r="F620" s="8289"/>
      <c r="G620" s="8290"/>
      <c r="H620" s="8290"/>
      <c r="I620" s="9806"/>
      <c r="J620" s="9806"/>
      <c r="K620" s="8303"/>
      <c r="L620" s="9810"/>
      <c r="M620" s="8265" t="s">
        <v>2734</v>
      </c>
      <c r="N620" s="8286"/>
    </row>
    <row r="621" spans="1:14">
      <c r="A621" s="8397"/>
      <c r="B621" s="8292"/>
      <c r="C621" s="8293"/>
      <c r="D621" s="8317"/>
      <c r="E621" s="8304"/>
      <c r="F621" s="8305"/>
      <c r="G621" s="8296"/>
      <c r="H621" s="8296"/>
      <c r="I621" s="8308"/>
      <c r="J621" s="8306"/>
      <c r="K621" s="8307">
        <v>1500</v>
      </c>
      <c r="L621" s="8309">
        <f>L619+K621</f>
        <v>22025119</v>
      </c>
      <c r="M621" s="8265" t="s">
        <v>2734</v>
      </c>
      <c r="N621" s="8286"/>
    </row>
    <row r="622" spans="1:14">
      <c r="A622" s="8397"/>
      <c r="B622" s="8339"/>
      <c r="C622" s="8301"/>
      <c r="D622" s="8386" t="s">
        <v>781</v>
      </c>
      <c r="E622" s="8361" t="s">
        <v>2461</v>
      </c>
      <c r="F622" s="8420" t="s">
        <v>2491</v>
      </c>
      <c r="G622" s="8284"/>
      <c r="H622" s="8284">
        <v>29740</v>
      </c>
      <c r="I622" s="9805"/>
      <c r="J622" s="9805"/>
      <c r="K622" s="8302"/>
      <c r="L622" s="9809">
        <f>L621-H622</f>
        <v>21995379</v>
      </c>
      <c r="M622" s="8265" t="s">
        <v>2734</v>
      </c>
      <c r="N622" s="8286"/>
    </row>
    <row r="623" spans="1:14">
      <c r="A623" s="8397"/>
      <c r="B623" s="8340"/>
      <c r="C623" s="8289"/>
      <c r="D623" s="8326" t="s">
        <v>2460</v>
      </c>
      <c r="E623" s="8288" t="s">
        <v>1819</v>
      </c>
      <c r="F623" s="8289"/>
      <c r="G623" s="8290"/>
      <c r="H623" s="8290"/>
      <c r="I623" s="9806"/>
      <c r="J623" s="9806"/>
      <c r="K623" s="8303"/>
      <c r="L623" s="9810"/>
      <c r="M623" s="8265" t="s">
        <v>2734</v>
      </c>
      <c r="N623" s="8286"/>
    </row>
    <row r="624" spans="1:14">
      <c r="A624" s="8397"/>
      <c r="B624" s="8292"/>
      <c r="C624" s="8293"/>
      <c r="D624" s="8317"/>
      <c r="E624" s="8304"/>
      <c r="F624" s="8305"/>
      <c r="G624" s="8296"/>
      <c r="H624" s="8296"/>
      <c r="I624" s="8308"/>
      <c r="J624" s="8306"/>
      <c r="K624" s="8307">
        <v>1500</v>
      </c>
      <c r="L624" s="8309">
        <f>L622+K624</f>
        <v>21996879</v>
      </c>
      <c r="M624" s="8265" t="s">
        <v>2734</v>
      </c>
      <c r="N624" s="8286"/>
    </row>
    <row r="625" spans="1:14">
      <c r="A625" s="8286"/>
      <c r="B625" s="8339"/>
      <c r="C625" s="8301"/>
      <c r="D625" s="8330" t="s">
        <v>781</v>
      </c>
      <c r="E625" s="8282" t="s">
        <v>113</v>
      </c>
      <c r="F625" s="8301" t="s">
        <v>114</v>
      </c>
      <c r="G625" s="8429"/>
      <c r="H625" s="8429"/>
      <c r="I625" s="8429"/>
      <c r="J625" s="8429">
        <v>100140</v>
      </c>
      <c r="K625" s="8430"/>
      <c r="L625" s="9809">
        <f>L624-J625</f>
        <v>21896739</v>
      </c>
      <c r="M625" s="8265" t="s">
        <v>2734</v>
      </c>
      <c r="N625" s="8286"/>
    </row>
    <row r="626" spans="1:14">
      <c r="A626" s="8286"/>
      <c r="B626" s="8340"/>
      <c r="C626" s="8289"/>
      <c r="D626" s="8333" t="s">
        <v>1420</v>
      </c>
      <c r="E626" s="8288" t="s">
        <v>46</v>
      </c>
      <c r="F626" s="8289"/>
      <c r="G626" s="8431"/>
      <c r="H626" s="8431"/>
      <c r="I626" s="8431"/>
      <c r="J626" s="8431"/>
      <c r="K626" s="8432"/>
      <c r="L626" s="9810"/>
      <c r="M626" s="8265" t="s">
        <v>2734</v>
      </c>
      <c r="N626" s="8286"/>
    </row>
    <row r="627" spans="1:14">
      <c r="A627" s="8286"/>
      <c r="B627" s="8292"/>
      <c r="C627" s="8293"/>
      <c r="D627" s="8434"/>
      <c r="E627" s="8314"/>
      <c r="F627" s="8320"/>
      <c r="G627" s="8296"/>
      <c r="H627" s="8296"/>
      <c r="I627" s="8297"/>
      <c r="J627" s="8296"/>
      <c r="K627" s="8307">
        <v>1500</v>
      </c>
      <c r="L627" s="8309">
        <f>L625+K627</f>
        <v>21898239</v>
      </c>
      <c r="M627" s="8265" t="s">
        <v>2734</v>
      </c>
      <c r="N627" s="8286"/>
    </row>
    <row r="628" spans="1:14">
      <c r="A628" s="8397"/>
      <c r="B628" s="8339"/>
      <c r="C628" s="8301"/>
      <c r="D628" s="8281" t="s">
        <v>997</v>
      </c>
      <c r="E628" s="8282" t="s">
        <v>278</v>
      </c>
      <c r="F628" s="8316" t="s">
        <v>279</v>
      </c>
      <c r="G628" s="9805"/>
      <c r="H628" s="9807">
        <v>502500</v>
      </c>
      <c r="I628" s="9805"/>
      <c r="J628" s="9805"/>
      <c r="K628" s="8302"/>
      <c r="L628" s="9809">
        <f>L627-H628</f>
        <v>21395739</v>
      </c>
      <c r="M628" s="8265" t="s">
        <v>2734</v>
      </c>
      <c r="N628" s="8286"/>
    </row>
    <row r="629" spans="1:14">
      <c r="A629" s="8397"/>
      <c r="B629" s="8340"/>
      <c r="C629" s="8289"/>
      <c r="D629" s="8300" t="s">
        <v>1527</v>
      </c>
      <c r="E629" s="8361" t="s">
        <v>38</v>
      </c>
      <c r="F629" s="8316"/>
      <c r="G629" s="9806"/>
      <c r="H629" s="9808"/>
      <c r="I629" s="9806"/>
      <c r="J629" s="9806"/>
      <c r="K629" s="8303"/>
      <c r="L629" s="9810"/>
      <c r="M629" s="8265" t="s">
        <v>2734</v>
      </c>
      <c r="N629" s="8286"/>
    </row>
    <row r="630" spans="1:14">
      <c r="A630" s="8397"/>
      <c r="B630" s="8292"/>
      <c r="C630" s="8293"/>
      <c r="D630" s="8317"/>
      <c r="E630" s="8304"/>
      <c r="F630" s="8305"/>
      <c r="G630" s="8306"/>
      <c r="H630" s="8307"/>
      <c r="I630" s="8308"/>
      <c r="J630" s="8306"/>
      <c r="K630" s="8307">
        <v>2200</v>
      </c>
      <c r="L630" s="8309">
        <f>L628+K630</f>
        <v>21397939</v>
      </c>
      <c r="M630" s="8265" t="s">
        <v>2734</v>
      </c>
      <c r="N630" s="8286"/>
    </row>
    <row r="631" spans="1:14" ht="16.5">
      <c r="A631" s="8321"/>
      <c r="B631" s="8339"/>
      <c r="C631" s="8301" t="s">
        <v>2788</v>
      </c>
      <c r="D631" s="8437" t="s">
        <v>781</v>
      </c>
      <c r="E631" s="8438" t="s">
        <v>1363</v>
      </c>
      <c r="F631" s="8439"/>
      <c r="G631" s="9805"/>
      <c r="H631" s="9807"/>
      <c r="I631" s="9805">
        <v>427640</v>
      </c>
      <c r="J631" s="9805"/>
      <c r="K631" s="8302"/>
      <c r="L631" s="9809">
        <f>L630-I631</f>
        <v>20970299</v>
      </c>
      <c r="M631" s="8265" t="s">
        <v>2734</v>
      </c>
      <c r="N631" s="8286"/>
    </row>
    <row r="632" spans="1:14" ht="16.5">
      <c r="A632" s="8321"/>
      <c r="B632" s="8340"/>
      <c r="C632" s="8289"/>
      <c r="D632" s="8440" t="s">
        <v>1362</v>
      </c>
      <c r="E632" s="8441"/>
      <c r="F632" s="8442"/>
      <c r="G632" s="9806"/>
      <c r="H632" s="9808"/>
      <c r="I632" s="9806"/>
      <c r="J632" s="9806"/>
      <c r="K632" s="8303"/>
      <c r="L632" s="9810"/>
      <c r="M632" s="8265" t="s">
        <v>2734</v>
      </c>
      <c r="N632" s="8286"/>
    </row>
    <row r="633" spans="1:14" ht="16.5">
      <c r="A633" s="8321"/>
      <c r="B633" s="8292"/>
      <c r="C633" s="8293"/>
      <c r="D633" s="8443"/>
      <c r="E633" s="8444"/>
      <c r="F633" s="8445"/>
      <c r="G633" s="8306"/>
      <c r="H633" s="8307"/>
      <c r="I633" s="8308"/>
      <c r="J633" s="8306"/>
      <c r="K633" s="8307">
        <v>1500</v>
      </c>
      <c r="L633" s="8309">
        <f>L631+K633</f>
        <v>20971799</v>
      </c>
      <c r="M633" s="8265" t="s">
        <v>2734</v>
      </c>
      <c r="N633" s="8286"/>
    </row>
    <row r="634" spans="1:14" ht="16.5">
      <c r="A634" s="8321"/>
      <c r="B634" s="8339"/>
      <c r="C634" s="8301"/>
      <c r="D634" s="8446" t="s">
        <v>781</v>
      </c>
      <c r="E634" s="8438" t="s">
        <v>1184</v>
      </c>
      <c r="F634" s="8439"/>
      <c r="G634" s="9805"/>
      <c r="H634" s="9807"/>
      <c r="I634" s="9805">
        <v>294640</v>
      </c>
      <c r="J634" s="9805"/>
      <c r="K634" s="8302"/>
      <c r="L634" s="9809">
        <f>L633-I634</f>
        <v>20677159</v>
      </c>
      <c r="M634" s="8265" t="s">
        <v>2734</v>
      </c>
      <c r="N634" s="8286"/>
    </row>
    <row r="635" spans="1:14" ht="16.5">
      <c r="A635" s="8321"/>
      <c r="B635" s="8340"/>
      <c r="C635" s="8289"/>
      <c r="D635" s="8447" t="s">
        <v>1182</v>
      </c>
      <c r="E635" s="8441"/>
      <c r="F635" s="8448"/>
      <c r="G635" s="9806"/>
      <c r="H635" s="9808"/>
      <c r="I635" s="9806"/>
      <c r="J635" s="9806"/>
      <c r="K635" s="8303"/>
      <c r="L635" s="9810"/>
      <c r="M635" s="8265" t="s">
        <v>2734</v>
      </c>
      <c r="N635" s="8286"/>
    </row>
    <row r="636" spans="1:14" ht="16.5">
      <c r="A636" s="8321"/>
      <c r="B636" s="8292"/>
      <c r="C636" s="8293"/>
      <c r="D636" s="8443"/>
      <c r="E636" s="8444"/>
      <c r="F636" s="8445"/>
      <c r="G636" s="8306"/>
      <c r="H636" s="8307"/>
      <c r="I636" s="8308"/>
      <c r="J636" s="8306"/>
      <c r="K636" s="8307">
        <v>1500</v>
      </c>
      <c r="L636" s="8309">
        <f>L634+K636</f>
        <v>20678659</v>
      </c>
      <c r="M636" s="8265" t="s">
        <v>2734</v>
      </c>
      <c r="N636" s="8286"/>
    </row>
    <row r="637" spans="1:14">
      <c r="B637" s="8339"/>
      <c r="C637" s="8301"/>
      <c r="D637" s="8449" t="s">
        <v>864</v>
      </c>
      <c r="E637" s="8282" t="s">
        <v>743</v>
      </c>
      <c r="F637" s="8301" t="s">
        <v>1177</v>
      </c>
      <c r="G637" s="8429"/>
      <c r="H637" s="8284">
        <v>1002500</v>
      </c>
      <c r="I637" s="8429"/>
      <c r="J637" s="8429"/>
      <c r="K637" s="8430"/>
      <c r="L637" s="9809">
        <f>L636-H637</f>
        <v>19676159</v>
      </c>
      <c r="M637" s="8265" t="s">
        <v>2734</v>
      </c>
    </row>
    <row r="638" spans="1:14">
      <c r="B638" s="8340"/>
      <c r="C638" s="8289"/>
      <c r="D638" s="8450" t="s">
        <v>1028</v>
      </c>
      <c r="E638" s="8288" t="s">
        <v>46</v>
      </c>
      <c r="F638" s="8289"/>
      <c r="G638" s="8431"/>
      <c r="H638" s="8290"/>
      <c r="I638" s="8431"/>
      <c r="J638" s="8431"/>
      <c r="K638" s="8432"/>
      <c r="L638" s="9810"/>
      <c r="M638" s="8265" t="s">
        <v>2734</v>
      </c>
    </row>
    <row r="639" spans="1:14">
      <c r="B639" s="8292"/>
      <c r="C639" s="8293"/>
      <c r="D639" s="8317"/>
      <c r="E639" s="8304"/>
      <c r="F639" s="8305"/>
      <c r="G639" s="8296"/>
      <c r="H639" s="8296"/>
      <c r="I639" s="8306"/>
      <c r="J639" s="8433"/>
      <c r="K639" s="8307">
        <v>2200</v>
      </c>
      <c r="L639" s="8309">
        <f>L637+K639</f>
        <v>19678359</v>
      </c>
      <c r="M639" s="8265" t="s">
        <v>2734</v>
      </c>
    </row>
    <row r="640" spans="1:14">
      <c r="A640" s="8286"/>
      <c r="B640" s="8339"/>
      <c r="C640" s="8301"/>
      <c r="D640" s="8281" t="s">
        <v>796</v>
      </c>
      <c r="E640" s="8282" t="s">
        <v>955</v>
      </c>
      <c r="F640" s="8301" t="s">
        <v>1232</v>
      </c>
      <c r="G640" s="9805"/>
      <c r="H640" s="9807"/>
      <c r="I640" s="9805"/>
      <c r="J640" s="9805">
        <v>41300</v>
      </c>
      <c r="K640" s="8302"/>
      <c r="L640" s="9809">
        <f>L639-J640</f>
        <v>19637059</v>
      </c>
      <c r="M640" s="8265" t="s">
        <v>2734</v>
      </c>
    </row>
    <row r="641" spans="1:13">
      <c r="A641" s="8286"/>
      <c r="B641" s="8340"/>
      <c r="C641" s="8289"/>
      <c r="D641" s="8326" t="s">
        <v>1187</v>
      </c>
      <c r="E641" s="8288" t="s">
        <v>956</v>
      </c>
      <c r="F641" s="8289"/>
      <c r="G641" s="9806"/>
      <c r="H641" s="9808"/>
      <c r="I641" s="9806"/>
      <c r="J641" s="9806"/>
      <c r="K641" s="8303"/>
      <c r="L641" s="9810"/>
      <c r="M641" s="8265" t="s">
        <v>2734</v>
      </c>
    </row>
    <row r="642" spans="1:13">
      <c r="A642" s="8286"/>
      <c r="B642" s="8292"/>
      <c r="C642" s="8293"/>
      <c r="D642" s="8317"/>
      <c r="E642" s="8304"/>
      <c r="F642" s="8305"/>
      <c r="G642" s="8306"/>
      <c r="H642" s="8307"/>
      <c r="I642" s="8308"/>
      <c r="J642" s="8306"/>
      <c r="K642" s="8307">
        <v>750</v>
      </c>
      <c r="L642" s="8309">
        <f>L640+K642</f>
        <v>19637809</v>
      </c>
      <c r="M642" s="8265" t="s">
        <v>2734</v>
      </c>
    </row>
    <row r="643" spans="1:13">
      <c r="A643" s="8286"/>
      <c r="B643" s="8339"/>
      <c r="C643" s="8301"/>
      <c r="D643" s="8281" t="s">
        <v>796</v>
      </c>
      <c r="E643" s="8282" t="s">
        <v>955</v>
      </c>
      <c r="F643" s="8301" t="s">
        <v>1232</v>
      </c>
      <c r="G643" s="9805"/>
      <c r="H643" s="9807"/>
      <c r="I643" s="9805"/>
      <c r="J643" s="9805">
        <v>68800</v>
      </c>
      <c r="K643" s="8302"/>
      <c r="L643" s="9809">
        <f>L642-J643</f>
        <v>19569009</v>
      </c>
      <c r="M643" s="8265" t="s">
        <v>2734</v>
      </c>
    </row>
    <row r="644" spans="1:13">
      <c r="A644" s="8286"/>
      <c r="B644" s="8340"/>
      <c r="C644" s="8289"/>
      <c r="D644" s="8326" t="s">
        <v>2260</v>
      </c>
      <c r="E644" s="8288" t="s">
        <v>956</v>
      </c>
      <c r="F644" s="8289"/>
      <c r="G644" s="9806"/>
      <c r="H644" s="9808"/>
      <c r="I644" s="9806"/>
      <c r="J644" s="9806"/>
      <c r="K644" s="8303"/>
      <c r="L644" s="9810"/>
      <c r="M644" s="8265" t="s">
        <v>2734</v>
      </c>
    </row>
    <row r="645" spans="1:13">
      <c r="A645" s="8286"/>
      <c r="B645" s="8292"/>
      <c r="C645" s="8293"/>
      <c r="D645" s="8292"/>
      <c r="E645" s="8338"/>
      <c r="F645" s="8344"/>
      <c r="G645" s="8306"/>
      <c r="H645" s="8307"/>
      <c r="I645" s="8308"/>
      <c r="J645" s="8306"/>
      <c r="K645" s="8307">
        <v>750</v>
      </c>
      <c r="L645" s="8309">
        <f>L643+K645</f>
        <v>19569759</v>
      </c>
      <c r="M645" s="8265" t="s">
        <v>2734</v>
      </c>
    </row>
    <row r="646" spans="1:13">
      <c r="B646" s="8339"/>
      <c r="C646" s="8301"/>
      <c r="D646" s="8281" t="s">
        <v>880</v>
      </c>
      <c r="E646" s="8282" t="s">
        <v>1312</v>
      </c>
      <c r="F646" s="8301" t="s">
        <v>1326</v>
      </c>
      <c r="G646" s="9805"/>
      <c r="H646" s="9807">
        <v>1002500</v>
      </c>
      <c r="I646" s="9805"/>
      <c r="J646" s="9805"/>
      <c r="K646" s="8302"/>
      <c r="L646" s="9809">
        <f>L645-H646</f>
        <v>18567259</v>
      </c>
      <c r="M646" s="8265" t="s">
        <v>2734</v>
      </c>
    </row>
    <row r="647" spans="1:13">
      <c r="B647" s="8340"/>
      <c r="C647" s="8289"/>
      <c r="D647" s="8287" t="s">
        <v>1311</v>
      </c>
      <c r="E647" s="8288" t="s">
        <v>1313</v>
      </c>
      <c r="F647" s="8289"/>
      <c r="G647" s="9806"/>
      <c r="H647" s="9808"/>
      <c r="I647" s="9806"/>
      <c r="J647" s="9806"/>
      <c r="K647" s="8303"/>
      <c r="L647" s="9810"/>
      <c r="M647" s="8265" t="s">
        <v>2734</v>
      </c>
    </row>
    <row r="648" spans="1:13">
      <c r="B648" s="8292"/>
      <c r="C648" s="8293"/>
      <c r="D648" s="8317"/>
      <c r="E648" s="8304"/>
      <c r="F648" s="8344"/>
      <c r="G648" s="8306"/>
      <c r="H648" s="8307"/>
      <c r="I648" s="8308"/>
      <c r="J648" s="8306"/>
      <c r="K648" s="8307">
        <v>2200</v>
      </c>
      <c r="L648" s="8309">
        <f>L646+K648</f>
        <v>18569459</v>
      </c>
      <c r="M648" s="8265" t="s">
        <v>2734</v>
      </c>
    </row>
    <row r="649" spans="1:13">
      <c r="A649" s="8286"/>
      <c r="B649" s="8339"/>
      <c r="C649" s="8301"/>
      <c r="D649" s="8324" t="s">
        <v>815</v>
      </c>
      <c r="E649" s="8325" t="s">
        <v>1852</v>
      </c>
      <c r="F649" s="8350"/>
      <c r="G649" s="9805"/>
      <c r="H649" s="9807"/>
      <c r="I649" s="9805"/>
      <c r="J649" s="9805">
        <v>2823741</v>
      </c>
      <c r="K649" s="8302"/>
      <c r="L649" s="9809">
        <f>L648-J649</f>
        <v>15745718</v>
      </c>
      <c r="M649" s="8265" t="s">
        <v>2734</v>
      </c>
    </row>
    <row r="650" spans="1:13">
      <c r="A650" s="8286"/>
      <c r="B650" s="8340"/>
      <c r="C650" s="8289"/>
      <c r="D650" s="8342" t="s">
        <v>1851</v>
      </c>
      <c r="E650" s="8327"/>
      <c r="F650" s="8352"/>
      <c r="G650" s="9806"/>
      <c r="H650" s="9808"/>
      <c r="I650" s="9806"/>
      <c r="J650" s="9806"/>
      <c r="K650" s="8303"/>
      <c r="L650" s="9810"/>
      <c r="M650" s="8265" t="s">
        <v>2734</v>
      </c>
    </row>
    <row r="651" spans="1:13">
      <c r="A651" s="8286"/>
      <c r="B651" s="8292"/>
      <c r="C651" s="8293"/>
      <c r="D651" s="8317"/>
      <c r="E651" s="8314"/>
      <c r="F651" s="8305"/>
      <c r="G651" s="8306"/>
      <c r="H651" s="8307"/>
      <c r="I651" s="8308"/>
      <c r="J651" s="8306"/>
      <c r="K651" s="8307">
        <v>2200</v>
      </c>
      <c r="L651" s="8309">
        <f>L649+K651</f>
        <v>15747918</v>
      </c>
      <c r="M651" s="8265" t="s">
        <v>2734</v>
      </c>
    </row>
    <row r="652" spans="1:13">
      <c r="A652" s="8286"/>
      <c r="B652" s="8339"/>
      <c r="C652" s="8301"/>
      <c r="D652" s="8324" t="s">
        <v>815</v>
      </c>
      <c r="E652" s="8325" t="s">
        <v>1852</v>
      </c>
      <c r="F652" s="8350"/>
      <c r="G652" s="9805"/>
      <c r="H652" s="9807"/>
      <c r="I652" s="9805"/>
      <c r="J652" s="9805">
        <v>919674</v>
      </c>
      <c r="K652" s="8302"/>
      <c r="L652" s="9809">
        <f>L651-J652</f>
        <v>14828244</v>
      </c>
      <c r="M652" s="8265" t="s">
        <v>2734</v>
      </c>
    </row>
    <row r="653" spans="1:13">
      <c r="A653" s="8286"/>
      <c r="B653" s="8340"/>
      <c r="C653" s="8289"/>
      <c r="D653" s="8342" t="s">
        <v>1854</v>
      </c>
      <c r="E653" s="8327"/>
      <c r="F653" s="8352"/>
      <c r="G653" s="9806"/>
      <c r="H653" s="9808"/>
      <c r="I653" s="9806"/>
      <c r="J653" s="9806"/>
      <c r="K653" s="8303"/>
      <c r="L653" s="9810"/>
      <c r="M653" s="8265" t="s">
        <v>2734</v>
      </c>
    </row>
    <row r="654" spans="1:13">
      <c r="A654" s="8286"/>
      <c r="B654" s="8292"/>
      <c r="C654" s="8293"/>
      <c r="D654" s="8317"/>
      <c r="E654" s="8314"/>
      <c r="F654" s="8305"/>
      <c r="G654" s="8306"/>
      <c r="H654" s="8307"/>
      <c r="I654" s="8308"/>
      <c r="J654" s="8306"/>
      <c r="K654" s="8307">
        <v>2200</v>
      </c>
      <c r="L654" s="8309">
        <f>L652+K654</f>
        <v>14830444</v>
      </c>
      <c r="M654" s="8265" t="s">
        <v>2734</v>
      </c>
    </row>
    <row r="655" spans="1:13">
      <c r="A655" s="8286"/>
      <c r="B655" s="8339"/>
      <c r="C655" s="8301"/>
      <c r="D655" s="8324" t="s">
        <v>815</v>
      </c>
      <c r="E655" s="8325" t="s">
        <v>1852</v>
      </c>
      <c r="F655" s="8350"/>
      <c r="G655" s="9805"/>
      <c r="H655" s="9807"/>
      <c r="I655" s="9805"/>
      <c r="J655" s="9805">
        <v>5124758</v>
      </c>
      <c r="K655" s="8302"/>
      <c r="L655" s="9809">
        <f>L654-J655</f>
        <v>9705686</v>
      </c>
      <c r="M655" s="8265" t="s">
        <v>2734</v>
      </c>
    </row>
    <row r="656" spans="1:13">
      <c r="A656" s="8286"/>
      <c r="B656" s="8340"/>
      <c r="C656" s="8289"/>
      <c r="D656" s="8342" t="s">
        <v>1855</v>
      </c>
      <c r="E656" s="8327"/>
      <c r="F656" s="8352"/>
      <c r="G656" s="9806"/>
      <c r="H656" s="9808"/>
      <c r="I656" s="9806"/>
      <c r="J656" s="9806"/>
      <c r="K656" s="8303"/>
      <c r="L656" s="9810"/>
      <c r="M656" s="8265" t="s">
        <v>2734</v>
      </c>
    </row>
    <row r="657" spans="1:13">
      <c r="A657" s="8286"/>
      <c r="B657" s="8292"/>
      <c r="C657" s="8293"/>
      <c r="D657" s="8317"/>
      <c r="E657" s="8314"/>
      <c r="F657" s="8305"/>
      <c r="G657" s="8306"/>
      <c r="H657" s="8307"/>
      <c r="I657" s="8308"/>
      <c r="J657" s="8306"/>
      <c r="K657" s="8307">
        <v>2200</v>
      </c>
      <c r="L657" s="8309">
        <f>L655+K657</f>
        <v>9707886</v>
      </c>
      <c r="M657" s="8265" t="s">
        <v>2734</v>
      </c>
    </row>
    <row r="658" spans="1:13">
      <c r="A658" s="8286"/>
      <c r="B658" s="8339"/>
      <c r="C658" s="8301"/>
      <c r="D658" s="8324" t="s">
        <v>815</v>
      </c>
      <c r="E658" s="8325" t="s">
        <v>1852</v>
      </c>
      <c r="F658" s="8350"/>
      <c r="G658" s="9805"/>
      <c r="H658" s="9807"/>
      <c r="I658" s="9805"/>
      <c r="J658" s="9805">
        <v>284400</v>
      </c>
      <c r="K658" s="8302"/>
      <c r="L658" s="9809">
        <f>L657-J658</f>
        <v>9423486</v>
      </c>
      <c r="M658" s="8265" t="s">
        <v>2734</v>
      </c>
    </row>
    <row r="659" spans="1:13">
      <c r="A659" s="8286"/>
      <c r="B659" s="8340"/>
      <c r="C659" s="8289"/>
      <c r="D659" s="8342" t="s">
        <v>1856</v>
      </c>
      <c r="E659" s="8327"/>
      <c r="F659" s="8352"/>
      <c r="G659" s="9806"/>
      <c r="H659" s="9808"/>
      <c r="I659" s="9806"/>
      <c r="J659" s="9806"/>
      <c r="K659" s="8303"/>
      <c r="L659" s="9810"/>
      <c r="M659" s="8265" t="s">
        <v>2734</v>
      </c>
    </row>
    <row r="660" spans="1:13">
      <c r="A660" s="8286"/>
      <c r="B660" s="8292"/>
      <c r="C660" s="8293"/>
      <c r="D660" s="8317"/>
      <c r="E660" s="8314"/>
      <c r="F660" s="8305"/>
      <c r="G660" s="8306"/>
      <c r="H660" s="8307"/>
      <c r="I660" s="8308"/>
      <c r="J660" s="8306"/>
      <c r="K660" s="8307">
        <v>2200</v>
      </c>
      <c r="L660" s="8309">
        <f>L658+K660</f>
        <v>9425686</v>
      </c>
      <c r="M660" s="8265" t="s">
        <v>2734</v>
      </c>
    </row>
    <row r="661" spans="1:13">
      <c r="A661" s="8286"/>
      <c r="B661" s="8339"/>
      <c r="C661" s="8301"/>
      <c r="D661" s="8324" t="s">
        <v>815</v>
      </c>
      <c r="E661" s="8325" t="s">
        <v>1852</v>
      </c>
      <c r="F661" s="8350"/>
      <c r="G661" s="9805"/>
      <c r="H661" s="9807"/>
      <c r="I661" s="9805"/>
      <c r="J661" s="9805">
        <v>700810</v>
      </c>
      <c r="K661" s="8302"/>
      <c r="L661" s="9809">
        <f>L660-J661</f>
        <v>8724876</v>
      </c>
      <c r="M661" s="8265" t="s">
        <v>2734</v>
      </c>
    </row>
    <row r="662" spans="1:13">
      <c r="A662" s="8286"/>
      <c r="B662" s="8340"/>
      <c r="C662" s="8289"/>
      <c r="D662" s="8342" t="s">
        <v>1857</v>
      </c>
      <c r="E662" s="8327"/>
      <c r="F662" s="8352"/>
      <c r="G662" s="9806"/>
      <c r="H662" s="9808"/>
      <c r="I662" s="9806"/>
      <c r="J662" s="9806"/>
      <c r="K662" s="8303"/>
      <c r="L662" s="9810"/>
      <c r="M662" s="8265" t="s">
        <v>2734</v>
      </c>
    </row>
    <row r="663" spans="1:13">
      <c r="A663" s="8286"/>
      <c r="B663" s="8292"/>
      <c r="C663" s="8293"/>
      <c r="D663" s="8317"/>
      <c r="E663" s="8314"/>
      <c r="F663" s="8305"/>
      <c r="G663" s="8306"/>
      <c r="H663" s="8307"/>
      <c r="I663" s="8308"/>
      <c r="J663" s="8306"/>
      <c r="K663" s="8307">
        <v>2200</v>
      </c>
      <c r="L663" s="8309">
        <f>L661+K663</f>
        <v>8727076</v>
      </c>
      <c r="M663" s="8265" t="s">
        <v>2734</v>
      </c>
    </row>
    <row r="664" spans="1:13">
      <c r="A664" s="8286"/>
      <c r="B664" s="8339"/>
      <c r="C664" s="8301"/>
      <c r="D664" s="8324" t="s">
        <v>815</v>
      </c>
      <c r="E664" s="8325" t="s">
        <v>1852</v>
      </c>
      <c r="F664" s="8350"/>
      <c r="G664" s="9805"/>
      <c r="H664" s="9807"/>
      <c r="I664" s="9805"/>
      <c r="J664" s="9805">
        <v>2042151</v>
      </c>
      <c r="K664" s="8302"/>
      <c r="L664" s="9809">
        <f>L663-J664</f>
        <v>6684925</v>
      </c>
      <c r="M664" s="8265" t="s">
        <v>2734</v>
      </c>
    </row>
    <row r="665" spans="1:13">
      <c r="A665" s="8286"/>
      <c r="B665" s="8340"/>
      <c r="C665" s="8289"/>
      <c r="D665" s="8342" t="s">
        <v>1853</v>
      </c>
      <c r="E665" s="8327"/>
      <c r="F665" s="8352"/>
      <c r="G665" s="9806"/>
      <c r="H665" s="9808"/>
      <c r="I665" s="9806"/>
      <c r="J665" s="9806"/>
      <c r="K665" s="8303"/>
      <c r="L665" s="9810"/>
      <c r="M665" s="8265" t="s">
        <v>2734</v>
      </c>
    </row>
    <row r="666" spans="1:13">
      <c r="A666" s="8286"/>
      <c r="B666" s="8292"/>
      <c r="C666" s="8293"/>
      <c r="D666" s="8317"/>
      <c r="E666" s="8314"/>
      <c r="F666" s="8305"/>
      <c r="G666" s="8306"/>
      <c r="H666" s="8307"/>
      <c r="I666" s="8308"/>
      <c r="J666" s="8306"/>
      <c r="K666" s="8307">
        <v>2200</v>
      </c>
      <c r="L666" s="8309">
        <f>L664+K666</f>
        <v>6687125</v>
      </c>
      <c r="M666" s="8265" t="s">
        <v>2734</v>
      </c>
    </row>
    <row r="667" spans="1:13">
      <c r="A667" s="8286"/>
      <c r="B667" s="8339"/>
      <c r="C667" s="8301"/>
      <c r="D667" s="8281" t="s">
        <v>869</v>
      </c>
      <c r="E667" s="8282" t="s">
        <v>1845</v>
      </c>
      <c r="F667" s="8350"/>
      <c r="G667" s="9805"/>
      <c r="H667" s="9807"/>
      <c r="I667" s="9805"/>
      <c r="J667" s="9805">
        <v>138667</v>
      </c>
      <c r="K667" s="8302"/>
      <c r="L667" s="9809">
        <f>L666-J667</f>
        <v>6548458</v>
      </c>
      <c r="M667" s="8265" t="s">
        <v>2734</v>
      </c>
    </row>
    <row r="668" spans="1:13">
      <c r="A668" s="8286"/>
      <c r="B668" s="8340"/>
      <c r="C668" s="8289"/>
      <c r="D668" s="8287" t="s">
        <v>2311</v>
      </c>
      <c r="E668" s="8288"/>
      <c r="F668" s="8352"/>
      <c r="G668" s="9806"/>
      <c r="H668" s="9808"/>
      <c r="I668" s="9806"/>
      <c r="J668" s="9806"/>
      <c r="K668" s="8303"/>
      <c r="L668" s="9810"/>
      <c r="M668" s="8265" t="s">
        <v>2734</v>
      </c>
    </row>
    <row r="669" spans="1:13">
      <c r="A669" s="8286"/>
      <c r="B669" s="8292"/>
      <c r="C669" s="8293"/>
      <c r="D669" s="8317"/>
      <c r="E669" s="8304"/>
      <c r="F669" s="8305"/>
      <c r="G669" s="8306"/>
      <c r="H669" s="8307"/>
      <c r="I669" s="8308"/>
      <c r="J669" s="8306"/>
      <c r="K669" s="8307">
        <v>1650</v>
      </c>
      <c r="L669" s="8309">
        <f>L667+K669</f>
        <v>6550108</v>
      </c>
      <c r="M669" s="8265" t="s">
        <v>2734</v>
      </c>
    </row>
    <row r="670" spans="1:13">
      <c r="A670" s="8286"/>
      <c r="B670" s="8339"/>
      <c r="C670" s="8301"/>
      <c r="D670" s="8281" t="s">
        <v>869</v>
      </c>
      <c r="E670" s="8282" t="s">
        <v>1845</v>
      </c>
      <c r="F670" s="8350"/>
      <c r="G670" s="9805"/>
      <c r="H670" s="9807"/>
      <c r="I670" s="9805"/>
      <c r="J670" s="9805">
        <v>52276</v>
      </c>
      <c r="K670" s="8302"/>
      <c r="L670" s="9809">
        <f>L669-J670</f>
        <v>6497832</v>
      </c>
      <c r="M670" s="8265" t="s">
        <v>2734</v>
      </c>
    </row>
    <row r="671" spans="1:13">
      <c r="A671" s="8286"/>
      <c r="B671" s="8340"/>
      <c r="C671" s="8289"/>
      <c r="D671" s="8287" t="s">
        <v>1872</v>
      </c>
      <c r="E671" s="8288"/>
      <c r="F671" s="8352"/>
      <c r="G671" s="9806"/>
      <c r="H671" s="9808"/>
      <c r="I671" s="9806"/>
      <c r="J671" s="9806"/>
      <c r="K671" s="8303"/>
      <c r="L671" s="9810"/>
      <c r="M671" s="8265" t="s">
        <v>2734</v>
      </c>
    </row>
    <row r="672" spans="1:13">
      <c r="A672" s="8286"/>
      <c r="B672" s="8292"/>
      <c r="C672" s="8293"/>
      <c r="D672" s="8317"/>
      <c r="E672" s="8304"/>
      <c r="F672" s="8305"/>
      <c r="G672" s="8306"/>
      <c r="H672" s="8307"/>
      <c r="I672" s="8308"/>
      <c r="J672" s="8306"/>
      <c r="K672" s="8307">
        <v>1650</v>
      </c>
      <c r="L672" s="8309">
        <f>L670+K672</f>
        <v>6499482</v>
      </c>
      <c r="M672" s="8265" t="s">
        <v>2734</v>
      </c>
    </row>
    <row r="673" spans="1:13">
      <c r="B673" s="8339"/>
      <c r="C673" s="8301" t="s">
        <v>2789</v>
      </c>
      <c r="D673" s="8427" t="s">
        <v>1278</v>
      </c>
      <c r="E673" s="8282" t="s">
        <v>1334</v>
      </c>
      <c r="F673" s="8301" t="s">
        <v>1348</v>
      </c>
      <c r="G673" s="8429"/>
      <c r="H673" s="8284">
        <v>305000</v>
      </c>
      <c r="I673" s="8429"/>
      <c r="J673" s="8429"/>
      <c r="K673" s="8430" t="s">
        <v>356</v>
      </c>
      <c r="L673" s="9809">
        <f>L672-H673</f>
        <v>6194482</v>
      </c>
      <c r="M673" s="8265" t="s">
        <v>2734</v>
      </c>
    </row>
    <row r="674" spans="1:13">
      <c r="B674" s="8340"/>
      <c r="C674" s="8289"/>
      <c r="D674" s="8428" t="s">
        <v>1333</v>
      </c>
      <c r="E674" s="8288" t="s">
        <v>918</v>
      </c>
      <c r="F674" s="8289"/>
      <c r="G674" s="8431"/>
      <c r="H674" s="8290"/>
      <c r="I674" s="8431"/>
      <c r="J674" s="8431"/>
      <c r="K674" s="8432"/>
      <c r="L674" s="9810"/>
      <c r="M674" s="8265" t="s">
        <v>2734</v>
      </c>
    </row>
    <row r="675" spans="1:13">
      <c r="B675" s="8292"/>
      <c r="C675" s="8293"/>
      <c r="D675" s="8292"/>
      <c r="E675" s="8304"/>
      <c r="F675" s="8305"/>
      <c r="G675" s="8433"/>
      <c r="H675" s="8433"/>
      <c r="I675" s="8306"/>
      <c r="J675" s="8433"/>
      <c r="K675" s="8307">
        <v>4400</v>
      </c>
      <c r="L675" s="8309">
        <f>L673+K675</f>
        <v>6198882</v>
      </c>
      <c r="M675" s="8265" t="s">
        <v>2734</v>
      </c>
    </row>
    <row r="676" spans="1:13">
      <c r="A676" s="8286"/>
      <c r="B676" s="8339"/>
      <c r="C676" s="8301"/>
      <c r="D676" s="8427" t="s">
        <v>864</v>
      </c>
      <c r="E676" s="8349"/>
      <c r="F676" s="8350"/>
      <c r="G676" s="9805"/>
      <c r="H676" s="9807"/>
      <c r="I676" s="9805"/>
      <c r="J676" s="9805">
        <v>102500</v>
      </c>
      <c r="K676" s="8302"/>
      <c r="L676" s="9809">
        <f>L675-J676</f>
        <v>6096382</v>
      </c>
      <c r="M676" s="8265" t="s">
        <v>2734</v>
      </c>
    </row>
    <row r="677" spans="1:13">
      <c r="A677" s="8286"/>
      <c r="B677" s="8340"/>
      <c r="C677" s="8289"/>
      <c r="D677" s="8428" t="s">
        <v>2790</v>
      </c>
      <c r="E677" s="8351" t="s">
        <v>2629</v>
      </c>
      <c r="F677" s="8352"/>
      <c r="G677" s="9806"/>
      <c r="H677" s="9808"/>
      <c r="I677" s="9806"/>
      <c r="J677" s="9806"/>
      <c r="K677" s="8303"/>
      <c r="L677" s="9810"/>
      <c r="M677" s="8265" t="s">
        <v>2734</v>
      </c>
    </row>
    <row r="678" spans="1:13">
      <c r="A678" s="8286"/>
      <c r="B678" s="8292"/>
      <c r="C678" s="8293"/>
      <c r="D678" s="8292"/>
      <c r="E678" s="8338"/>
      <c r="F678" s="8305"/>
      <c r="G678" s="8306"/>
      <c r="H678" s="8307"/>
      <c r="I678" s="8308"/>
      <c r="J678" s="8306"/>
      <c r="K678" s="8307">
        <v>2200</v>
      </c>
      <c r="L678" s="8309">
        <f>L676+K678</f>
        <v>6098582</v>
      </c>
      <c r="M678" s="8265" t="s">
        <v>2734</v>
      </c>
    </row>
    <row r="679" spans="1:13">
      <c r="A679" s="8286"/>
      <c r="B679" s="8339"/>
      <c r="C679" s="8301"/>
      <c r="D679" s="8330" t="s">
        <v>812</v>
      </c>
      <c r="E679" s="8325" t="s">
        <v>1335</v>
      </c>
      <c r="F679" s="8350"/>
      <c r="G679" s="9805"/>
      <c r="H679" s="9807"/>
      <c r="I679" s="9805"/>
      <c r="J679" s="9805">
        <v>444698</v>
      </c>
      <c r="K679" s="8302"/>
      <c r="L679" s="9809">
        <f>L678-J679</f>
        <v>5653884</v>
      </c>
      <c r="M679" s="8265" t="s">
        <v>2734</v>
      </c>
    </row>
    <row r="680" spans="1:13">
      <c r="A680" s="8286"/>
      <c r="B680" s="8340"/>
      <c r="C680" s="8289"/>
      <c r="D680" s="8347" t="s">
        <v>813</v>
      </c>
      <c r="E680" s="8327" t="s">
        <v>814</v>
      </c>
      <c r="F680" s="8352"/>
      <c r="G680" s="9806"/>
      <c r="H680" s="9808"/>
      <c r="I680" s="9806"/>
      <c r="J680" s="9806"/>
      <c r="K680" s="8303"/>
      <c r="L680" s="9810"/>
      <c r="M680" s="8265" t="s">
        <v>2734</v>
      </c>
    </row>
    <row r="681" spans="1:13">
      <c r="A681" s="8286"/>
      <c r="B681" s="8292"/>
      <c r="C681" s="8293"/>
      <c r="D681" s="8317"/>
      <c r="E681" s="8304"/>
      <c r="F681" s="8305"/>
      <c r="G681" s="8306"/>
      <c r="H681" s="8307"/>
      <c r="I681" s="8308"/>
      <c r="J681" s="8306"/>
      <c r="K681" s="8307">
        <v>2200</v>
      </c>
      <c r="L681" s="8309">
        <f>L679+K681</f>
        <v>5656084</v>
      </c>
      <c r="M681" s="8265" t="s">
        <v>2734</v>
      </c>
    </row>
    <row r="682" spans="1:13">
      <c r="B682" s="8339"/>
      <c r="C682" s="8301"/>
      <c r="D682" s="8324" t="s">
        <v>815</v>
      </c>
      <c r="E682" s="8282" t="s">
        <v>848</v>
      </c>
      <c r="F682" s="8301" t="s">
        <v>52</v>
      </c>
      <c r="G682" s="9805"/>
      <c r="H682" s="9807">
        <v>549285</v>
      </c>
      <c r="I682" s="9805"/>
      <c r="J682" s="9805"/>
      <c r="K682" s="8302"/>
      <c r="L682" s="9809">
        <f>L681-H682</f>
        <v>5106799</v>
      </c>
      <c r="M682" s="8265" t="s">
        <v>2734</v>
      </c>
    </row>
    <row r="683" spans="1:13">
      <c r="B683" s="8340"/>
      <c r="C683" s="8289"/>
      <c r="D683" s="8326" t="s">
        <v>847</v>
      </c>
      <c r="E683" s="8288" t="s">
        <v>51</v>
      </c>
      <c r="F683" s="8289"/>
      <c r="G683" s="9806"/>
      <c r="H683" s="9808"/>
      <c r="I683" s="9806"/>
      <c r="J683" s="9806"/>
      <c r="K683" s="8303"/>
      <c r="L683" s="9810"/>
      <c r="M683" s="8265" t="s">
        <v>2734</v>
      </c>
    </row>
    <row r="684" spans="1:13">
      <c r="B684" s="8292"/>
      <c r="C684" s="8293"/>
      <c r="D684" s="8317"/>
      <c r="E684" s="8304"/>
      <c r="F684" s="8305"/>
      <c r="G684" s="8306"/>
      <c r="H684" s="8307"/>
      <c r="I684" s="8308"/>
      <c r="J684" s="8306"/>
      <c r="K684" s="8307">
        <v>2200</v>
      </c>
      <c r="L684" s="8309">
        <f>L682+K684</f>
        <v>5108999</v>
      </c>
      <c r="M684" s="8265" t="s">
        <v>2734</v>
      </c>
    </row>
    <row r="685" spans="1:13">
      <c r="B685" s="8339"/>
      <c r="C685" s="8301" t="s">
        <v>2791</v>
      </c>
      <c r="D685" s="8324" t="s">
        <v>2793</v>
      </c>
      <c r="E685" s="8282" t="s">
        <v>2266</v>
      </c>
      <c r="F685" s="8435" t="s">
        <v>1322</v>
      </c>
      <c r="G685" s="9805"/>
      <c r="H685" s="9807">
        <v>292973</v>
      </c>
      <c r="I685" s="9805"/>
      <c r="J685" s="9805"/>
      <c r="K685" s="8302"/>
      <c r="L685" s="9809">
        <f>L684-H685</f>
        <v>4816026</v>
      </c>
      <c r="M685" s="8265" t="s">
        <v>2734</v>
      </c>
    </row>
    <row r="686" spans="1:13">
      <c r="B686" s="8340"/>
      <c r="C686" s="8289"/>
      <c r="D686" s="8326" t="s">
        <v>2792</v>
      </c>
      <c r="E686" s="8288" t="s">
        <v>1176</v>
      </c>
      <c r="F686" s="8289"/>
      <c r="G686" s="9806"/>
      <c r="H686" s="9808"/>
      <c r="I686" s="9806"/>
      <c r="J686" s="9806"/>
      <c r="K686" s="8303"/>
      <c r="L686" s="9810"/>
      <c r="M686" s="8265" t="s">
        <v>2734</v>
      </c>
    </row>
    <row r="687" spans="1:13">
      <c r="B687" s="8292"/>
      <c r="C687" s="8293"/>
      <c r="D687" s="8292"/>
      <c r="E687" s="8314"/>
      <c r="F687" s="8320"/>
      <c r="G687" s="8306"/>
      <c r="H687" s="8307"/>
      <c r="I687" s="8308"/>
      <c r="J687" s="8306"/>
      <c r="K687" s="8307">
        <v>2200</v>
      </c>
      <c r="L687" s="8309">
        <f>L685+K687</f>
        <v>4818226</v>
      </c>
      <c r="M687" s="8265" t="s">
        <v>2734</v>
      </c>
    </row>
    <row r="688" spans="1:13">
      <c r="B688" s="8339"/>
      <c r="C688" s="8301"/>
      <c r="D688" s="8324" t="s">
        <v>2794</v>
      </c>
      <c r="E688" s="8282" t="s">
        <v>2266</v>
      </c>
      <c r="F688" s="8435" t="s">
        <v>1322</v>
      </c>
      <c r="G688" s="9805"/>
      <c r="H688" s="9807">
        <v>298815</v>
      </c>
      <c r="I688" s="9805"/>
      <c r="J688" s="9805"/>
      <c r="K688" s="8302"/>
      <c r="L688" s="9809">
        <f>L687-H688</f>
        <v>4519411</v>
      </c>
      <c r="M688" s="8265" t="s">
        <v>2734</v>
      </c>
    </row>
    <row r="689" spans="1:13">
      <c r="B689" s="8340"/>
      <c r="C689" s="8289"/>
      <c r="D689" s="8326" t="s">
        <v>2792</v>
      </c>
      <c r="E689" s="8288" t="s">
        <v>1176</v>
      </c>
      <c r="F689" s="8289"/>
      <c r="G689" s="9806"/>
      <c r="H689" s="9808"/>
      <c r="I689" s="9806"/>
      <c r="J689" s="9806"/>
      <c r="K689" s="8303"/>
      <c r="L689" s="9810"/>
      <c r="M689" s="8265" t="s">
        <v>2734</v>
      </c>
    </row>
    <row r="690" spans="1:13">
      <c r="B690" s="8292"/>
      <c r="C690" s="8293"/>
      <c r="D690" s="8292"/>
      <c r="E690" s="8314"/>
      <c r="F690" s="8320"/>
      <c r="G690" s="8306"/>
      <c r="H690" s="8307"/>
      <c r="I690" s="8308"/>
      <c r="J690" s="8306"/>
      <c r="K690" s="8307">
        <v>2200</v>
      </c>
      <c r="L690" s="8309">
        <f>L688+K690</f>
        <v>4521611</v>
      </c>
      <c r="M690" s="8265" t="s">
        <v>2734</v>
      </c>
    </row>
    <row r="691" spans="1:13">
      <c r="B691" s="8339"/>
      <c r="C691" s="8301"/>
      <c r="D691" s="8348" t="s">
        <v>1109</v>
      </c>
      <c r="E691" s="8336" t="s">
        <v>1580</v>
      </c>
      <c r="F691" s="8375" t="s">
        <v>1600</v>
      </c>
      <c r="G691" s="8429"/>
      <c r="H691" s="8429">
        <v>502500</v>
      </c>
      <c r="I691" s="9805"/>
      <c r="J691" s="9805"/>
      <c r="K691" s="8302"/>
      <c r="L691" s="9809">
        <f>L690-H691</f>
        <v>4019111</v>
      </c>
      <c r="M691" s="8265" t="s">
        <v>2734</v>
      </c>
    </row>
    <row r="692" spans="1:13">
      <c r="B692" s="8340"/>
      <c r="C692" s="8289"/>
      <c r="D692" s="8342" t="s">
        <v>1579</v>
      </c>
      <c r="E692" s="8337" t="s">
        <v>38</v>
      </c>
      <c r="F692" s="8366"/>
      <c r="G692" s="8431"/>
      <c r="H692" s="8431"/>
      <c r="I692" s="9806"/>
      <c r="J692" s="9806"/>
      <c r="K692" s="8303"/>
      <c r="L692" s="9810"/>
      <c r="M692" s="8265" t="s">
        <v>2734</v>
      </c>
    </row>
    <row r="693" spans="1:13">
      <c r="B693" s="8292"/>
      <c r="C693" s="8293"/>
      <c r="D693" s="8317"/>
      <c r="E693" s="8304"/>
      <c r="F693" s="8344"/>
      <c r="G693" s="8297"/>
      <c r="H693" s="8433"/>
      <c r="I693" s="8308"/>
      <c r="J693" s="8306"/>
      <c r="K693" s="8307">
        <v>2200</v>
      </c>
      <c r="L693" s="8309">
        <f>L691+K693</f>
        <v>4021311</v>
      </c>
      <c r="M693" s="8265" t="s">
        <v>2734</v>
      </c>
    </row>
    <row r="694" spans="1:13">
      <c r="B694" s="8339"/>
      <c r="C694" s="8301"/>
      <c r="D694" s="8300" t="s">
        <v>2749</v>
      </c>
      <c r="E694" s="8282" t="s">
        <v>848</v>
      </c>
      <c r="F694" s="8301" t="s">
        <v>52</v>
      </c>
      <c r="G694" s="8429"/>
      <c r="H694" s="8284">
        <v>154900</v>
      </c>
      <c r="I694" s="8429"/>
      <c r="J694" s="8429"/>
      <c r="K694" s="8430"/>
      <c r="L694" s="9809">
        <f>L693-H694</f>
        <v>3866411</v>
      </c>
      <c r="M694" s="8265" t="s">
        <v>2734</v>
      </c>
    </row>
    <row r="695" spans="1:13">
      <c r="B695" s="8340"/>
      <c r="C695" s="8289"/>
      <c r="D695" s="8326" t="s">
        <v>2623</v>
      </c>
      <c r="E695" s="8288" t="s">
        <v>1302</v>
      </c>
      <c r="F695" s="8289"/>
      <c r="G695" s="8431"/>
      <c r="H695" s="8290"/>
      <c r="I695" s="8431"/>
      <c r="J695" s="8431"/>
      <c r="K695" s="8432"/>
      <c r="L695" s="9810"/>
      <c r="M695" s="8265" t="s">
        <v>2734</v>
      </c>
    </row>
    <row r="696" spans="1:13">
      <c r="B696" s="8292"/>
      <c r="C696" s="8293"/>
      <c r="D696" s="8317"/>
      <c r="E696" s="8304"/>
      <c r="F696" s="8305"/>
      <c r="G696" s="8433"/>
      <c r="H696" s="8433"/>
      <c r="I696" s="8306"/>
      <c r="J696" s="8433"/>
      <c r="K696" s="8307">
        <v>1000</v>
      </c>
      <c r="L696" s="8309">
        <f>L694+K696</f>
        <v>3867411</v>
      </c>
      <c r="M696" s="8265" t="s">
        <v>2734</v>
      </c>
    </row>
    <row r="697" spans="1:13">
      <c r="A697" s="8286"/>
      <c r="B697" s="8339"/>
      <c r="C697" s="8301" t="s">
        <v>2795</v>
      </c>
      <c r="D697" s="8357" t="s">
        <v>591</v>
      </c>
      <c r="E697" s="8349"/>
      <c r="F697" s="8350"/>
      <c r="G697" s="9805">
        <v>25000000</v>
      </c>
      <c r="H697" s="9807"/>
      <c r="I697" s="9805"/>
      <c r="J697" s="9805"/>
      <c r="K697" s="8302"/>
      <c r="L697" s="9809">
        <f>L696+G697</f>
        <v>28867411</v>
      </c>
      <c r="M697" s="8265" t="s">
        <v>2734</v>
      </c>
    </row>
    <row r="698" spans="1:13">
      <c r="A698" s="8286"/>
      <c r="B698" s="8340"/>
      <c r="C698" s="8289"/>
      <c r="D698" s="8355"/>
      <c r="E698" s="8351"/>
      <c r="F698" s="8352"/>
      <c r="G698" s="9806"/>
      <c r="H698" s="9808"/>
      <c r="I698" s="9806"/>
      <c r="J698" s="9806"/>
      <c r="K698" s="8303"/>
      <c r="L698" s="9810"/>
      <c r="M698" s="8265" t="s">
        <v>2734</v>
      </c>
    </row>
    <row r="699" spans="1:13">
      <c r="A699" s="8286"/>
      <c r="B699" s="8292"/>
      <c r="C699" s="8293"/>
      <c r="D699" s="8292"/>
      <c r="E699" s="8338"/>
      <c r="F699" s="8305"/>
      <c r="G699" s="8306"/>
      <c r="H699" s="8307"/>
      <c r="I699" s="8308"/>
      <c r="J699" s="8306"/>
      <c r="K699" s="8307"/>
      <c r="L699" s="8309"/>
      <c r="M699" s="8265" t="s">
        <v>2734</v>
      </c>
    </row>
    <row r="700" spans="1:13">
      <c r="B700" s="8339"/>
      <c r="C700" s="8301"/>
      <c r="D700" s="8324" t="s">
        <v>2037</v>
      </c>
      <c r="E700" s="8282" t="s">
        <v>1532</v>
      </c>
      <c r="F700" s="8283" t="s">
        <v>1233</v>
      </c>
      <c r="G700" s="8429"/>
      <c r="H700" s="8284">
        <v>807500</v>
      </c>
      <c r="I700" s="8429"/>
      <c r="J700" s="8429"/>
      <c r="K700" s="8430"/>
      <c r="L700" s="9809">
        <f>L697-H700</f>
        <v>28059911</v>
      </c>
      <c r="M700" s="8265" t="s">
        <v>2734</v>
      </c>
    </row>
    <row r="701" spans="1:13">
      <c r="B701" s="8340"/>
      <c r="C701" s="8289"/>
      <c r="D701" s="8326" t="s">
        <v>1172</v>
      </c>
      <c r="E701" s="8288" t="s">
        <v>1570</v>
      </c>
      <c r="F701" s="8319"/>
      <c r="G701" s="8431"/>
      <c r="H701" s="8290"/>
      <c r="I701" s="8431"/>
      <c r="J701" s="8431"/>
      <c r="K701" s="8432"/>
      <c r="L701" s="9810"/>
      <c r="M701" s="8265" t="s">
        <v>2734</v>
      </c>
    </row>
    <row r="702" spans="1:13">
      <c r="B702" s="8292"/>
      <c r="C702" s="8293"/>
      <c r="D702" s="8317"/>
      <c r="E702" s="8304"/>
      <c r="F702" s="8305"/>
      <c r="G702" s="8433"/>
      <c r="H702" s="8433"/>
      <c r="I702" s="8306"/>
      <c r="J702" s="8433"/>
      <c r="K702" s="8307">
        <v>6600</v>
      </c>
      <c r="L702" s="8309">
        <f>L700+K702</f>
        <v>28066511</v>
      </c>
      <c r="M702" s="8265" t="s">
        <v>2734</v>
      </c>
    </row>
    <row r="703" spans="1:13">
      <c r="A703" s="8286"/>
      <c r="B703" s="8339"/>
      <c r="C703" s="8301" t="s">
        <v>2796</v>
      </c>
      <c r="D703" s="8348" t="s">
        <v>2753</v>
      </c>
      <c r="E703" s="8282"/>
      <c r="F703" s="8350"/>
      <c r="G703" s="9805"/>
      <c r="H703" s="9807"/>
      <c r="I703" s="9805"/>
      <c r="J703" s="9805"/>
      <c r="K703" s="8302"/>
      <c r="L703" s="9809"/>
      <c r="M703" s="8265" t="s">
        <v>2734</v>
      </c>
    </row>
    <row r="704" spans="1:13">
      <c r="A704" s="8286"/>
      <c r="B704" s="8340"/>
      <c r="C704" s="8289"/>
      <c r="D704" s="8342"/>
      <c r="E704" s="8288"/>
      <c r="F704" s="8352"/>
      <c r="G704" s="9806"/>
      <c r="H704" s="9808"/>
      <c r="I704" s="9806"/>
      <c r="J704" s="9806"/>
      <c r="K704" s="8303"/>
      <c r="L704" s="9810"/>
      <c r="M704" s="8265" t="s">
        <v>2734</v>
      </c>
    </row>
    <row r="705" spans="1:13">
      <c r="A705" s="8286"/>
      <c r="B705" s="8292"/>
      <c r="C705" s="8293"/>
      <c r="D705" s="8292"/>
      <c r="E705" s="8338"/>
      <c r="F705" s="8305"/>
      <c r="G705" s="8306"/>
      <c r="H705" s="8307"/>
      <c r="I705" s="8308"/>
      <c r="J705" s="8306"/>
      <c r="K705" s="8307"/>
      <c r="L705" s="8309"/>
      <c r="M705" s="8265" t="s">
        <v>2734</v>
      </c>
    </row>
    <row r="706" spans="1:13">
      <c r="A706" s="8286"/>
      <c r="B706" s="8339"/>
      <c r="C706" s="8301" t="s">
        <v>2797</v>
      </c>
      <c r="D706" s="8357" t="s">
        <v>591</v>
      </c>
      <c r="E706" s="8349"/>
      <c r="F706" s="8350"/>
      <c r="G706" s="9805">
        <v>25000000</v>
      </c>
      <c r="H706" s="9807"/>
      <c r="I706" s="9805"/>
      <c r="J706" s="9805"/>
      <c r="K706" s="8302"/>
      <c r="L706" s="9809">
        <f>L702+G706</f>
        <v>53066511</v>
      </c>
      <c r="M706" s="8265" t="s">
        <v>2734</v>
      </c>
    </row>
    <row r="707" spans="1:13">
      <c r="A707" s="8286"/>
      <c r="B707" s="8340"/>
      <c r="C707" s="8289"/>
      <c r="D707" s="8355"/>
      <c r="E707" s="8351"/>
      <c r="F707" s="8352"/>
      <c r="G707" s="9806"/>
      <c r="H707" s="9808"/>
      <c r="I707" s="9806"/>
      <c r="J707" s="9806"/>
      <c r="K707" s="8303"/>
      <c r="L707" s="9810"/>
      <c r="M707" s="8265" t="s">
        <v>2734</v>
      </c>
    </row>
    <row r="708" spans="1:13">
      <c r="A708" s="8286"/>
      <c r="B708" s="8292"/>
      <c r="C708" s="8293"/>
      <c r="D708" s="8317"/>
      <c r="E708" s="8304"/>
      <c r="F708" s="8305"/>
      <c r="G708" s="8306"/>
      <c r="H708" s="8307"/>
      <c r="I708" s="8308"/>
      <c r="J708" s="8306"/>
      <c r="K708" s="8307"/>
      <c r="L708" s="8309"/>
      <c r="M708" s="8265" t="s">
        <v>2734</v>
      </c>
    </row>
    <row r="709" spans="1:13">
      <c r="A709" s="8286"/>
      <c r="B709" s="8339"/>
      <c r="C709" s="8301" t="s">
        <v>2798</v>
      </c>
      <c r="D709" s="8281" t="s">
        <v>1710</v>
      </c>
      <c r="E709" s="8282" t="s">
        <v>2621</v>
      </c>
      <c r="F709" s="8350"/>
      <c r="G709" s="9805"/>
      <c r="H709" s="9807"/>
      <c r="I709" s="9805"/>
      <c r="J709" s="9805">
        <v>30390</v>
      </c>
      <c r="K709" s="8302"/>
      <c r="L709" s="9809">
        <f>L706-J709</f>
        <v>53036121</v>
      </c>
      <c r="M709" s="8265" t="s">
        <v>2734</v>
      </c>
    </row>
    <row r="710" spans="1:13">
      <c r="A710" s="8286"/>
      <c r="B710" s="8340"/>
      <c r="C710" s="8289"/>
      <c r="D710" s="8287" t="s">
        <v>2799</v>
      </c>
      <c r="E710" s="8288"/>
      <c r="F710" s="8352"/>
      <c r="G710" s="9806"/>
      <c r="H710" s="9808"/>
      <c r="I710" s="9806"/>
      <c r="J710" s="9806"/>
      <c r="K710" s="8303"/>
      <c r="L710" s="9810"/>
      <c r="M710" s="8265" t="s">
        <v>2734</v>
      </c>
    </row>
    <row r="711" spans="1:13">
      <c r="A711" s="8286"/>
      <c r="B711" s="8292"/>
      <c r="C711" s="8293"/>
      <c r="D711" s="8292"/>
      <c r="E711" s="8338"/>
      <c r="F711" s="8305"/>
      <c r="G711" s="8306"/>
      <c r="H711" s="8307"/>
      <c r="I711" s="8308"/>
      <c r="J711" s="8306"/>
      <c r="K711" s="8307">
        <v>1500</v>
      </c>
      <c r="L711" s="8309">
        <f>L709+K711</f>
        <v>53037621</v>
      </c>
      <c r="M711" s="8265" t="s">
        <v>2734</v>
      </c>
    </row>
    <row r="712" spans="1:13">
      <c r="A712" s="8397"/>
      <c r="B712" s="8339"/>
      <c r="C712" s="8301" t="s">
        <v>2800</v>
      </c>
      <c r="D712" s="8348" t="s">
        <v>2753</v>
      </c>
      <c r="E712" s="8282"/>
      <c r="F712" s="8350"/>
      <c r="G712" s="9805"/>
      <c r="H712" s="9807"/>
      <c r="I712" s="9805"/>
      <c r="J712" s="9805"/>
      <c r="K712" s="8302"/>
      <c r="L712" s="9809"/>
    </row>
    <row r="713" spans="1:13">
      <c r="A713" s="8397"/>
      <c r="B713" s="8340"/>
      <c r="C713" s="8289"/>
      <c r="D713" s="8342"/>
      <c r="E713" s="8288"/>
      <c r="F713" s="8352"/>
      <c r="G713" s="9806"/>
      <c r="H713" s="9808"/>
      <c r="I713" s="9806"/>
      <c r="J713" s="9806"/>
      <c r="K713" s="8303"/>
      <c r="L713" s="9810"/>
    </row>
    <row r="714" spans="1:13" s="8453" customFormat="1" ht="18">
      <c r="A714" s="8451"/>
      <c r="B714" s="9819" t="s">
        <v>2801</v>
      </c>
      <c r="C714" s="9820"/>
      <c r="D714" s="9820"/>
      <c r="E714" s="9820"/>
      <c r="F714" s="9821"/>
      <c r="G714" s="8452">
        <f>SUM(G4:G713)</f>
        <v>100000000</v>
      </c>
      <c r="H714" s="8452">
        <f>SUM(H4:H713)</f>
        <v>37199605</v>
      </c>
      <c r="I714" s="8452">
        <f>SUM(I4:I713)</f>
        <v>14294437</v>
      </c>
      <c r="J714" s="8452">
        <f>SUM(J4:J713)</f>
        <v>24878468</v>
      </c>
      <c r="K714" s="8452">
        <f>SUM(K4:K713)</f>
        <v>393000</v>
      </c>
      <c r="L714" s="8452">
        <f>L3+G714-H714-I714-J714+K714</f>
        <v>53037621</v>
      </c>
    </row>
    <row r="715" spans="1:13" s="8453" customFormat="1" ht="18">
      <c r="A715" s="8451"/>
      <c r="B715" s="9813" t="s">
        <v>242</v>
      </c>
      <c r="C715" s="9814"/>
      <c r="D715" s="9814"/>
      <c r="E715" s="9814"/>
      <c r="F715" s="9815"/>
      <c r="G715" s="8457">
        <f>SUM(G15:G714)</f>
        <v>200000000</v>
      </c>
      <c r="H715" s="8457">
        <f>SUM(H15:H714)</f>
        <v>73945463</v>
      </c>
      <c r="I715" s="8457">
        <f>SUM(I15:I714)</f>
        <v>28588874</v>
      </c>
      <c r="J715" s="8457">
        <f>SUM(J15:J714)</f>
        <v>49756936</v>
      </c>
      <c r="K715" s="8457">
        <f>SUM(K15:K714)</f>
        <v>781550</v>
      </c>
      <c r="L715" s="8457">
        <f>L14+G715-H715-I715-J715+K715</f>
        <v>48490277</v>
      </c>
    </row>
    <row r="716" spans="1:13" s="8453" customFormat="1" ht="18">
      <c r="A716" s="8451"/>
      <c r="B716" s="9816" t="s">
        <v>243</v>
      </c>
      <c r="C716" s="9817"/>
      <c r="D716" s="9817"/>
      <c r="E716" s="9817"/>
      <c r="F716" s="9818"/>
      <c r="G716" s="8454">
        <f t="shared" ref="G716:L716" si="0">SUM(G714:G715)</f>
        <v>300000000</v>
      </c>
      <c r="H716" s="8454">
        <f t="shared" si="0"/>
        <v>111145068</v>
      </c>
      <c r="I716" s="8454">
        <f t="shared" si="0"/>
        <v>42883311</v>
      </c>
      <c r="J716" s="8454">
        <f t="shared" si="0"/>
        <v>74635404</v>
      </c>
      <c r="K716" s="8454">
        <f t="shared" si="0"/>
        <v>1174550</v>
      </c>
      <c r="L716" s="8454">
        <f t="shared" si="0"/>
        <v>101527898</v>
      </c>
    </row>
    <row r="717" spans="1:13">
      <c r="A717" s="8397"/>
    </row>
    <row r="718" spans="1:13">
      <c r="A718" s="8397"/>
      <c r="E718" s="8266"/>
      <c r="F718" s="8266"/>
      <c r="G718" s="8456"/>
      <c r="H718" s="8456"/>
      <c r="I718" s="8456"/>
      <c r="J718" s="8456"/>
      <c r="K718" s="8456"/>
      <c r="L718" s="8456"/>
    </row>
    <row r="719" spans="1:13">
      <c r="A719" s="8397"/>
    </row>
    <row r="720" spans="1:13">
      <c r="A720" s="8397"/>
    </row>
    <row r="721" spans="1:1">
      <c r="A721" s="8397"/>
    </row>
    <row r="722" spans="1:1">
      <c r="A722" s="8397"/>
    </row>
    <row r="723" spans="1:1">
      <c r="A723" s="8397"/>
    </row>
    <row r="724" spans="1:1">
      <c r="A724" s="8397"/>
    </row>
    <row r="725" spans="1:1">
      <c r="A725" s="8397"/>
    </row>
    <row r="726" spans="1:1">
      <c r="A726" s="8397"/>
    </row>
    <row r="727" spans="1:1">
      <c r="A727" s="8397"/>
    </row>
    <row r="728" spans="1:1">
      <c r="A728" s="8397"/>
    </row>
    <row r="729" spans="1:1">
      <c r="A729" s="8397"/>
    </row>
    <row r="730" spans="1:1">
      <c r="A730" s="8397"/>
    </row>
    <row r="731" spans="1:1">
      <c r="A731" s="8397"/>
    </row>
    <row r="732" spans="1:1">
      <c r="A732" s="8397"/>
    </row>
    <row r="733" spans="1:1">
      <c r="A733" s="8397"/>
    </row>
    <row r="734" spans="1:1">
      <c r="A734" s="8397"/>
    </row>
    <row r="735" spans="1:1">
      <c r="A735" s="8397"/>
    </row>
    <row r="736" spans="1:1">
      <c r="A736" s="8397"/>
    </row>
    <row r="737" spans="1:1">
      <c r="A737" s="8397"/>
    </row>
    <row r="738" spans="1:1">
      <c r="A738" s="8397"/>
    </row>
    <row r="739" spans="1:1">
      <c r="A739" s="8397"/>
    </row>
    <row r="740" spans="1:1">
      <c r="A740" s="8397"/>
    </row>
    <row r="741" spans="1:1">
      <c r="A741" s="8397"/>
    </row>
    <row r="742" spans="1:1">
      <c r="A742" s="8397"/>
    </row>
    <row r="743" spans="1:1">
      <c r="A743" s="8397"/>
    </row>
    <row r="744" spans="1:1">
      <c r="A744" s="8397"/>
    </row>
    <row r="745" spans="1:1">
      <c r="A745" s="8397"/>
    </row>
    <row r="746" spans="1:1">
      <c r="A746" s="8397"/>
    </row>
    <row r="747" spans="1:1">
      <c r="A747" s="8397"/>
    </row>
    <row r="748" spans="1:1">
      <c r="A748" s="8397"/>
    </row>
    <row r="749" spans="1:1">
      <c r="A749" s="8397"/>
    </row>
    <row r="750" spans="1:1">
      <c r="A750" s="8397"/>
    </row>
    <row r="751" spans="1:1">
      <c r="A751" s="8397"/>
    </row>
    <row r="752" spans="1:1">
      <c r="A752" s="8397"/>
    </row>
    <row r="753" spans="1:1">
      <c r="A753" s="8397"/>
    </row>
    <row r="754" spans="1:1">
      <c r="A754" s="8397"/>
    </row>
    <row r="755" spans="1:1">
      <c r="A755" s="8397"/>
    </row>
    <row r="756" spans="1:1">
      <c r="A756" s="8397"/>
    </row>
  </sheetData>
  <mergeCells count="1170">
    <mergeCell ref="I664:I665"/>
    <mergeCell ref="G631:G632"/>
    <mergeCell ref="H631:H632"/>
    <mergeCell ref="I631:I632"/>
    <mergeCell ref="J631:J632"/>
    <mergeCell ref="L631:L632"/>
    <mergeCell ref="G634:G635"/>
    <mergeCell ref="H634:H635"/>
    <mergeCell ref="I634:I635"/>
    <mergeCell ref="J634:J635"/>
    <mergeCell ref="L634:L635"/>
    <mergeCell ref="J658:J659"/>
    <mergeCell ref="L658:L659"/>
    <mergeCell ref="G661:G662"/>
    <mergeCell ref="H661:H662"/>
    <mergeCell ref="I661:I662"/>
    <mergeCell ref="J661:J662"/>
    <mergeCell ref="L661:L662"/>
    <mergeCell ref="L643:L644"/>
    <mergeCell ref="J643:J644"/>
    <mergeCell ref="I643:I644"/>
    <mergeCell ref="H643:H644"/>
    <mergeCell ref="G643:G644"/>
    <mergeCell ref="G640:G641"/>
    <mergeCell ref="H640:H641"/>
    <mergeCell ref="I640:I641"/>
    <mergeCell ref="J640:J641"/>
    <mergeCell ref="L640:L641"/>
    <mergeCell ref="H655:H656"/>
    <mergeCell ref="I655:I656"/>
    <mergeCell ref="J655:J656"/>
    <mergeCell ref="L649:L650"/>
    <mergeCell ref="L625:L626"/>
    <mergeCell ref="G628:G629"/>
    <mergeCell ref="H628:H629"/>
    <mergeCell ref="I628:I629"/>
    <mergeCell ref="J628:J629"/>
    <mergeCell ref="L628:L629"/>
    <mergeCell ref="I616:I617"/>
    <mergeCell ref="J616:J617"/>
    <mergeCell ref="L616:L617"/>
    <mergeCell ref="I619:I620"/>
    <mergeCell ref="J619:J620"/>
    <mergeCell ref="L619:L620"/>
    <mergeCell ref="I610:I611"/>
    <mergeCell ref="J610:J611"/>
    <mergeCell ref="L610:L611"/>
    <mergeCell ref="I613:I614"/>
    <mergeCell ref="J613:J614"/>
    <mergeCell ref="L613:L614"/>
    <mergeCell ref="G652:G653"/>
    <mergeCell ref="H652:H653"/>
    <mergeCell ref="I652:I653"/>
    <mergeCell ref="J652:J653"/>
    <mergeCell ref="L652:L653"/>
    <mergeCell ref="G655:G656"/>
    <mergeCell ref="L637:L638"/>
    <mergeCell ref="H589:H590"/>
    <mergeCell ref="I589:I590"/>
    <mergeCell ref="J589:J590"/>
    <mergeCell ref="L589:L590"/>
    <mergeCell ref="I607:I608"/>
    <mergeCell ref="J607:J608"/>
    <mergeCell ref="L607:L608"/>
    <mergeCell ref="G583:G584"/>
    <mergeCell ref="H583:H584"/>
    <mergeCell ref="I583:I584"/>
    <mergeCell ref="J583:J584"/>
    <mergeCell ref="L583:L584"/>
    <mergeCell ref="G586:G587"/>
    <mergeCell ref="H586:H587"/>
    <mergeCell ref="I586:I587"/>
    <mergeCell ref="J586:J587"/>
    <mergeCell ref="L586:L587"/>
    <mergeCell ref="G601:G602"/>
    <mergeCell ref="H601:H602"/>
    <mergeCell ref="I601:I602"/>
    <mergeCell ref="J601:J602"/>
    <mergeCell ref="L601:L602"/>
    <mergeCell ref="G604:G605"/>
    <mergeCell ref="H604:H605"/>
    <mergeCell ref="I604:I605"/>
    <mergeCell ref="G595:G596"/>
    <mergeCell ref="H595:H596"/>
    <mergeCell ref="G565:G566"/>
    <mergeCell ref="I520:I521"/>
    <mergeCell ref="L544:L545"/>
    <mergeCell ref="H541:H542"/>
    <mergeCell ref="G523:G524"/>
    <mergeCell ref="H523:H524"/>
    <mergeCell ref="I523:I524"/>
    <mergeCell ref="J523:J524"/>
    <mergeCell ref="L523:L524"/>
    <mergeCell ref="G577:G578"/>
    <mergeCell ref="H577:H578"/>
    <mergeCell ref="I577:I578"/>
    <mergeCell ref="J577:J578"/>
    <mergeCell ref="L577:L578"/>
    <mergeCell ref="G580:G581"/>
    <mergeCell ref="H580:H581"/>
    <mergeCell ref="I580:I581"/>
    <mergeCell ref="J580:J581"/>
    <mergeCell ref="L580:L581"/>
    <mergeCell ref="G520:G521"/>
    <mergeCell ref="G553:G554"/>
    <mergeCell ref="H553:H554"/>
    <mergeCell ref="I553:I554"/>
    <mergeCell ref="J553:J554"/>
    <mergeCell ref="L553:L554"/>
    <mergeCell ref="G556:G557"/>
    <mergeCell ref="G562:G563"/>
    <mergeCell ref="H562:H563"/>
    <mergeCell ref="I562:I563"/>
    <mergeCell ref="J562:J563"/>
    <mergeCell ref="L562:L563"/>
    <mergeCell ref="G514:G515"/>
    <mergeCell ref="H514:H515"/>
    <mergeCell ref="I514:I515"/>
    <mergeCell ref="J514:J515"/>
    <mergeCell ref="L514:L515"/>
    <mergeCell ref="G517:G518"/>
    <mergeCell ref="H517:H518"/>
    <mergeCell ref="I517:I518"/>
    <mergeCell ref="J517:J518"/>
    <mergeCell ref="L517:L518"/>
    <mergeCell ref="L526:L527"/>
    <mergeCell ref="L529:L530"/>
    <mergeCell ref="L532:L533"/>
    <mergeCell ref="I541:I542"/>
    <mergeCell ref="G538:G539"/>
    <mergeCell ref="H538:H539"/>
    <mergeCell ref="I538:I539"/>
    <mergeCell ref="J538:J539"/>
    <mergeCell ref="L499:L500"/>
    <mergeCell ref="G502:G503"/>
    <mergeCell ref="H502:H503"/>
    <mergeCell ref="I502:I503"/>
    <mergeCell ref="J502:J503"/>
    <mergeCell ref="L502:L503"/>
    <mergeCell ref="G505:G506"/>
    <mergeCell ref="I505:I506"/>
    <mergeCell ref="J505:J506"/>
    <mergeCell ref="H556:H557"/>
    <mergeCell ref="I556:I557"/>
    <mergeCell ref="J556:J557"/>
    <mergeCell ref="L556:L557"/>
    <mergeCell ref="G559:G560"/>
    <mergeCell ref="H559:H560"/>
    <mergeCell ref="I559:I560"/>
    <mergeCell ref="J559:J560"/>
    <mergeCell ref="L559:L560"/>
    <mergeCell ref="H505:H506"/>
    <mergeCell ref="L433:L434"/>
    <mergeCell ref="G424:G425"/>
    <mergeCell ref="H424:H425"/>
    <mergeCell ref="I424:I425"/>
    <mergeCell ref="J424:J425"/>
    <mergeCell ref="L424:L425"/>
    <mergeCell ref="G427:G428"/>
    <mergeCell ref="H427:H428"/>
    <mergeCell ref="I427:I428"/>
    <mergeCell ref="J427:J428"/>
    <mergeCell ref="L427:L428"/>
    <mergeCell ref="G493:G494"/>
    <mergeCell ref="H493:H494"/>
    <mergeCell ref="I493:I494"/>
    <mergeCell ref="J493:J494"/>
    <mergeCell ref="L493:L494"/>
    <mergeCell ref="J532:J533"/>
    <mergeCell ref="L490:L491"/>
    <mergeCell ref="G475:G476"/>
    <mergeCell ref="H475:H476"/>
    <mergeCell ref="I475:I476"/>
    <mergeCell ref="J475:J476"/>
    <mergeCell ref="L475:L476"/>
    <mergeCell ref="G478:G479"/>
    <mergeCell ref="H478:H479"/>
    <mergeCell ref="G508:G509"/>
    <mergeCell ref="H508:H509"/>
    <mergeCell ref="I508:I509"/>
    <mergeCell ref="J508:J509"/>
    <mergeCell ref="L508:L509"/>
    <mergeCell ref="G511:G512"/>
    <mergeCell ref="H511:H512"/>
    <mergeCell ref="J394:J395"/>
    <mergeCell ref="G403:G404"/>
    <mergeCell ref="I406:I407"/>
    <mergeCell ref="G496:G497"/>
    <mergeCell ref="H496:H497"/>
    <mergeCell ref="I496:I497"/>
    <mergeCell ref="J496:J497"/>
    <mergeCell ref="L496:L497"/>
    <mergeCell ref="G436:G437"/>
    <mergeCell ref="H436:H437"/>
    <mergeCell ref="I436:I437"/>
    <mergeCell ref="J436:J437"/>
    <mergeCell ref="L436:L437"/>
    <mergeCell ref="G439:G440"/>
    <mergeCell ref="H439:H440"/>
    <mergeCell ref="I439:I440"/>
    <mergeCell ref="J439:J440"/>
    <mergeCell ref="L439:L440"/>
    <mergeCell ref="G490:G491"/>
    <mergeCell ref="J433:J434"/>
    <mergeCell ref="L469:L470"/>
    <mergeCell ref="H460:H461"/>
    <mergeCell ref="I460:I461"/>
    <mergeCell ref="J460:J461"/>
    <mergeCell ref="L460:L461"/>
    <mergeCell ref="L478:L479"/>
    <mergeCell ref="G481:G482"/>
    <mergeCell ref="H481:H482"/>
    <mergeCell ref="I481:I482"/>
    <mergeCell ref="G487:G488"/>
    <mergeCell ref="L487:L488"/>
    <mergeCell ref="I463:I464"/>
    <mergeCell ref="H397:H398"/>
    <mergeCell ref="I397:I398"/>
    <mergeCell ref="J397:J398"/>
    <mergeCell ref="L397:L398"/>
    <mergeCell ref="G400:G401"/>
    <mergeCell ref="H400:H401"/>
    <mergeCell ref="I400:I401"/>
    <mergeCell ref="J400:J401"/>
    <mergeCell ref="L400:L401"/>
    <mergeCell ref="I418:I419"/>
    <mergeCell ref="J418:J419"/>
    <mergeCell ref="L418:L419"/>
    <mergeCell ref="G421:G422"/>
    <mergeCell ref="H421:H422"/>
    <mergeCell ref="I421:I422"/>
    <mergeCell ref="J421:J422"/>
    <mergeCell ref="L421:L422"/>
    <mergeCell ref="G412:G413"/>
    <mergeCell ref="H412:H413"/>
    <mergeCell ref="I412:I413"/>
    <mergeCell ref="J412:J413"/>
    <mergeCell ref="L412:L413"/>
    <mergeCell ref="G415:G416"/>
    <mergeCell ref="H415:H416"/>
    <mergeCell ref="I415:I416"/>
    <mergeCell ref="J415:J416"/>
    <mergeCell ref="L415:L416"/>
    <mergeCell ref="H418:H419"/>
    <mergeCell ref="J406:J407"/>
    <mergeCell ref="G418:G419"/>
    <mergeCell ref="I391:I392"/>
    <mergeCell ref="J391:J392"/>
    <mergeCell ref="L391:L392"/>
    <mergeCell ref="G463:G464"/>
    <mergeCell ref="H463:H464"/>
    <mergeCell ref="L442:L443"/>
    <mergeCell ref="G445:G446"/>
    <mergeCell ref="H445:H446"/>
    <mergeCell ref="I445:I446"/>
    <mergeCell ref="J445:J446"/>
    <mergeCell ref="L445:L446"/>
    <mergeCell ref="G454:G455"/>
    <mergeCell ref="H454:H455"/>
    <mergeCell ref="I454:I455"/>
    <mergeCell ref="L466:L467"/>
    <mergeCell ref="J454:J455"/>
    <mergeCell ref="I403:I404"/>
    <mergeCell ref="J403:J404"/>
    <mergeCell ref="L403:L404"/>
    <mergeCell ref="G406:G407"/>
    <mergeCell ref="H406:H407"/>
    <mergeCell ref="L406:L407"/>
    <mergeCell ref="G409:G410"/>
    <mergeCell ref="H409:H410"/>
    <mergeCell ref="I409:I410"/>
    <mergeCell ref="J409:J410"/>
    <mergeCell ref="L409:L410"/>
    <mergeCell ref="H403:H404"/>
    <mergeCell ref="G430:G431"/>
    <mergeCell ref="G460:G461"/>
    <mergeCell ref="L394:L395"/>
    <mergeCell ref="G397:G398"/>
    <mergeCell ref="L364:L365"/>
    <mergeCell ref="G367:G368"/>
    <mergeCell ref="H367:H368"/>
    <mergeCell ref="I367:I368"/>
    <mergeCell ref="J367:J368"/>
    <mergeCell ref="L367:L368"/>
    <mergeCell ref="G370:G371"/>
    <mergeCell ref="H370:H371"/>
    <mergeCell ref="I370:I371"/>
    <mergeCell ref="J463:J464"/>
    <mergeCell ref="L463:L464"/>
    <mergeCell ref="G442:G443"/>
    <mergeCell ref="H442:H443"/>
    <mergeCell ref="I442:I443"/>
    <mergeCell ref="J442:J443"/>
    <mergeCell ref="L370:L371"/>
    <mergeCell ref="G472:G473"/>
    <mergeCell ref="L472:L473"/>
    <mergeCell ref="L379:L380"/>
    <mergeCell ref="G382:G383"/>
    <mergeCell ref="H379:H380"/>
    <mergeCell ref="I379:I380"/>
    <mergeCell ref="H394:H395"/>
    <mergeCell ref="I394:I395"/>
    <mergeCell ref="J379:J380"/>
    <mergeCell ref="J370:J371"/>
    <mergeCell ref="G376:G377"/>
    <mergeCell ref="H376:H377"/>
    <mergeCell ref="I376:I377"/>
    <mergeCell ref="J376:J377"/>
    <mergeCell ref="L376:L377"/>
    <mergeCell ref="G379:G380"/>
    <mergeCell ref="L355:L356"/>
    <mergeCell ref="G358:G359"/>
    <mergeCell ref="I358:I359"/>
    <mergeCell ref="J358:J359"/>
    <mergeCell ref="L358:L359"/>
    <mergeCell ref="L352:L353"/>
    <mergeCell ref="G361:G362"/>
    <mergeCell ref="H361:H362"/>
    <mergeCell ref="I361:I362"/>
    <mergeCell ref="J361:J362"/>
    <mergeCell ref="L361:L362"/>
    <mergeCell ref="G364:G365"/>
    <mergeCell ref="H364:H365"/>
    <mergeCell ref="L451:L452"/>
    <mergeCell ref="G457:G458"/>
    <mergeCell ref="H457:H458"/>
    <mergeCell ref="I457:I458"/>
    <mergeCell ref="J457:J458"/>
    <mergeCell ref="L457:L458"/>
    <mergeCell ref="H382:H383"/>
    <mergeCell ref="I382:I383"/>
    <mergeCell ref="J382:J383"/>
    <mergeCell ref="L382:L383"/>
    <mergeCell ref="H430:H431"/>
    <mergeCell ref="I430:I431"/>
    <mergeCell ref="J430:J431"/>
    <mergeCell ref="L430:L431"/>
    <mergeCell ref="G433:G434"/>
    <mergeCell ref="H433:H434"/>
    <mergeCell ref="I433:I434"/>
    <mergeCell ref="G352:G353"/>
    <mergeCell ref="H352:H353"/>
    <mergeCell ref="G313:G314"/>
    <mergeCell ref="H313:H314"/>
    <mergeCell ref="I313:I314"/>
    <mergeCell ref="J313:J314"/>
    <mergeCell ref="L313:L314"/>
    <mergeCell ref="L337:L338"/>
    <mergeCell ref="G340:G341"/>
    <mergeCell ref="H340:H341"/>
    <mergeCell ref="I340:I341"/>
    <mergeCell ref="J340:J341"/>
    <mergeCell ref="L340:L341"/>
    <mergeCell ref="J325:J326"/>
    <mergeCell ref="L325:L326"/>
    <mergeCell ref="L328:L329"/>
    <mergeCell ref="G307:G308"/>
    <mergeCell ref="H307:H308"/>
    <mergeCell ref="I307:I308"/>
    <mergeCell ref="J307:J308"/>
    <mergeCell ref="L307:L308"/>
    <mergeCell ref="G310:G311"/>
    <mergeCell ref="H310:H311"/>
    <mergeCell ref="I310:I311"/>
    <mergeCell ref="J310:J311"/>
    <mergeCell ref="L310:L311"/>
    <mergeCell ref="L334:L335"/>
    <mergeCell ref="G337:G338"/>
    <mergeCell ref="H337:H338"/>
    <mergeCell ref="I337:I338"/>
    <mergeCell ref="J337:J338"/>
    <mergeCell ref="G328:G329"/>
    <mergeCell ref="H328:H329"/>
    <mergeCell ref="I328:I329"/>
    <mergeCell ref="G301:G302"/>
    <mergeCell ref="H301:H302"/>
    <mergeCell ref="I301:I302"/>
    <mergeCell ref="J301:J302"/>
    <mergeCell ref="L301:L302"/>
    <mergeCell ref="G304:G305"/>
    <mergeCell ref="H304:H305"/>
    <mergeCell ref="I304:I305"/>
    <mergeCell ref="J304:J305"/>
    <mergeCell ref="L304:L305"/>
    <mergeCell ref="G295:G296"/>
    <mergeCell ref="H295:H296"/>
    <mergeCell ref="I295:I296"/>
    <mergeCell ref="J295:J296"/>
    <mergeCell ref="L295:L296"/>
    <mergeCell ref="G298:G299"/>
    <mergeCell ref="H298:H299"/>
    <mergeCell ref="I298:I299"/>
    <mergeCell ref="J298:J299"/>
    <mergeCell ref="L298:L299"/>
    <mergeCell ref="J289:J290"/>
    <mergeCell ref="L289:L290"/>
    <mergeCell ref="G292:G293"/>
    <mergeCell ref="H292:H293"/>
    <mergeCell ref="I292:I293"/>
    <mergeCell ref="J292:J293"/>
    <mergeCell ref="L292:L293"/>
    <mergeCell ref="I280:I281"/>
    <mergeCell ref="J280:J281"/>
    <mergeCell ref="L280:L281"/>
    <mergeCell ref="G283:G284"/>
    <mergeCell ref="H283:H284"/>
    <mergeCell ref="I283:I284"/>
    <mergeCell ref="J283:J284"/>
    <mergeCell ref="L283:L284"/>
    <mergeCell ref="G286:G287"/>
    <mergeCell ref="H286:H287"/>
    <mergeCell ref="I286:I287"/>
    <mergeCell ref="J286:J287"/>
    <mergeCell ref="L286:L287"/>
    <mergeCell ref="G280:G281"/>
    <mergeCell ref="H280:H281"/>
    <mergeCell ref="G331:G332"/>
    <mergeCell ref="H331:H332"/>
    <mergeCell ref="I331:I332"/>
    <mergeCell ref="J331:J332"/>
    <mergeCell ref="L331:L332"/>
    <mergeCell ref="G334:G335"/>
    <mergeCell ref="H334:H335"/>
    <mergeCell ref="I334:I335"/>
    <mergeCell ref="J334:J335"/>
    <mergeCell ref="G268:G269"/>
    <mergeCell ref="H268:H269"/>
    <mergeCell ref="I268:I269"/>
    <mergeCell ref="J268:J269"/>
    <mergeCell ref="L268:L269"/>
    <mergeCell ref="G271:G272"/>
    <mergeCell ref="H271:H272"/>
    <mergeCell ref="I271:I272"/>
    <mergeCell ref="J271:J272"/>
    <mergeCell ref="L271:L272"/>
    <mergeCell ref="G274:G275"/>
    <mergeCell ref="H274:H275"/>
    <mergeCell ref="I274:I275"/>
    <mergeCell ref="J274:J275"/>
    <mergeCell ref="L274:L275"/>
    <mergeCell ref="G277:G278"/>
    <mergeCell ref="H277:H278"/>
    <mergeCell ref="I277:I278"/>
    <mergeCell ref="J277:J278"/>
    <mergeCell ref="L277:L278"/>
    <mergeCell ref="G289:G290"/>
    <mergeCell ref="H289:H290"/>
    <mergeCell ref="I289:I290"/>
    <mergeCell ref="G316:G317"/>
    <mergeCell ref="H316:H317"/>
    <mergeCell ref="I316:I317"/>
    <mergeCell ref="J316:J317"/>
    <mergeCell ref="L316:L317"/>
    <mergeCell ref="G319:G320"/>
    <mergeCell ref="H319:H320"/>
    <mergeCell ref="I319:I320"/>
    <mergeCell ref="J319:J320"/>
    <mergeCell ref="L319:L320"/>
    <mergeCell ref="G322:G323"/>
    <mergeCell ref="H322:H323"/>
    <mergeCell ref="I322:I323"/>
    <mergeCell ref="J322:J323"/>
    <mergeCell ref="L322:L323"/>
    <mergeCell ref="G325:G326"/>
    <mergeCell ref="H325:H326"/>
    <mergeCell ref="I325:I326"/>
    <mergeCell ref="L343:L344"/>
    <mergeCell ref="G346:G347"/>
    <mergeCell ref="H346:H347"/>
    <mergeCell ref="I346:I347"/>
    <mergeCell ref="L505:L506"/>
    <mergeCell ref="J520:J521"/>
    <mergeCell ref="L520:L521"/>
    <mergeCell ref="G526:G527"/>
    <mergeCell ref="H526:H527"/>
    <mergeCell ref="I526:I527"/>
    <mergeCell ref="G469:G470"/>
    <mergeCell ref="H469:H470"/>
    <mergeCell ref="I469:I470"/>
    <mergeCell ref="J469:J470"/>
    <mergeCell ref="G373:G374"/>
    <mergeCell ref="J346:J347"/>
    <mergeCell ref="L346:L347"/>
    <mergeCell ref="L349:L350"/>
    <mergeCell ref="L385:L386"/>
    <mergeCell ref="G388:G389"/>
    <mergeCell ref="H388:H389"/>
    <mergeCell ref="I388:I389"/>
    <mergeCell ref="J388:J389"/>
    <mergeCell ref="L388:L389"/>
    <mergeCell ref="H373:H374"/>
    <mergeCell ref="I373:I374"/>
    <mergeCell ref="J373:J374"/>
    <mergeCell ref="L373:L374"/>
    <mergeCell ref="G466:G467"/>
    <mergeCell ref="H466:H467"/>
    <mergeCell ref="I466:I467"/>
    <mergeCell ref="J466:J467"/>
    <mergeCell ref="H565:H566"/>
    <mergeCell ref="I565:I566"/>
    <mergeCell ref="J565:J566"/>
    <mergeCell ref="L565:L566"/>
    <mergeCell ref="G568:G569"/>
    <mergeCell ref="H568:H569"/>
    <mergeCell ref="I568:I569"/>
    <mergeCell ref="J568:J569"/>
    <mergeCell ref="L568:L569"/>
    <mergeCell ref="H520:H521"/>
    <mergeCell ref="L454:L455"/>
    <mergeCell ref="G448:G449"/>
    <mergeCell ref="H448:H449"/>
    <mergeCell ref="I448:I449"/>
    <mergeCell ref="J448:J449"/>
    <mergeCell ref="L448:L449"/>
    <mergeCell ref="G451:G452"/>
    <mergeCell ref="H451:H452"/>
    <mergeCell ref="I451:I452"/>
    <mergeCell ref="J451:J452"/>
    <mergeCell ref="J478:J479"/>
    <mergeCell ref="H472:H473"/>
    <mergeCell ref="I472:I473"/>
    <mergeCell ref="J472:J473"/>
    <mergeCell ref="I478:I479"/>
    <mergeCell ref="I511:I512"/>
    <mergeCell ref="J511:J512"/>
    <mergeCell ref="L511:L512"/>
    <mergeCell ref="G499:G500"/>
    <mergeCell ref="H499:H500"/>
    <mergeCell ref="I499:I500"/>
    <mergeCell ref="J499:J500"/>
    <mergeCell ref="J355:J356"/>
    <mergeCell ref="G385:G386"/>
    <mergeCell ref="H385:H386"/>
    <mergeCell ref="I385:I386"/>
    <mergeCell ref="J385:J386"/>
    <mergeCell ref="J526:J527"/>
    <mergeCell ref="G529:G530"/>
    <mergeCell ref="H529:H530"/>
    <mergeCell ref="I529:I530"/>
    <mergeCell ref="J529:J530"/>
    <mergeCell ref="G532:G533"/>
    <mergeCell ref="H532:H533"/>
    <mergeCell ref="I532:I533"/>
    <mergeCell ref="G343:G344"/>
    <mergeCell ref="H343:H344"/>
    <mergeCell ref="I343:I344"/>
    <mergeCell ref="J343:J344"/>
    <mergeCell ref="G349:G350"/>
    <mergeCell ref="H349:H350"/>
    <mergeCell ref="I349:I350"/>
    <mergeCell ref="J349:J350"/>
    <mergeCell ref="I364:I365"/>
    <mergeCell ref="J364:J365"/>
    <mergeCell ref="H490:H491"/>
    <mergeCell ref="I490:I491"/>
    <mergeCell ref="J490:J491"/>
    <mergeCell ref="J481:J482"/>
    <mergeCell ref="G394:G395"/>
    <mergeCell ref="I352:I353"/>
    <mergeCell ref="J352:J353"/>
    <mergeCell ref="G391:G392"/>
    <mergeCell ref="H391:H392"/>
    <mergeCell ref="L112:L113"/>
    <mergeCell ref="J178:J179"/>
    <mergeCell ref="L178:L179"/>
    <mergeCell ref="H487:H488"/>
    <mergeCell ref="I487:I488"/>
    <mergeCell ref="J487:J488"/>
    <mergeCell ref="G115:G116"/>
    <mergeCell ref="H115:H116"/>
    <mergeCell ref="I115:I116"/>
    <mergeCell ref="J115:J116"/>
    <mergeCell ref="L115:L116"/>
    <mergeCell ref="G112:G113"/>
    <mergeCell ref="H112:H113"/>
    <mergeCell ref="I112:I113"/>
    <mergeCell ref="J112:J113"/>
    <mergeCell ref="L247:L248"/>
    <mergeCell ref="G193:G194"/>
    <mergeCell ref="H193:H194"/>
    <mergeCell ref="J328:J329"/>
    <mergeCell ref="G355:G356"/>
    <mergeCell ref="I193:I194"/>
    <mergeCell ref="J193:J194"/>
    <mergeCell ref="L193:L194"/>
    <mergeCell ref="G196:G197"/>
    <mergeCell ref="H196:H197"/>
    <mergeCell ref="I196:I197"/>
    <mergeCell ref="J196:J197"/>
    <mergeCell ref="L196:L197"/>
    <mergeCell ref="J208:J209"/>
    <mergeCell ref="H355:H356"/>
    <mergeCell ref="I355:I356"/>
    <mergeCell ref="L208:L209"/>
    <mergeCell ref="B1:B2"/>
    <mergeCell ref="C1:C2"/>
    <mergeCell ref="D1:D2"/>
    <mergeCell ref="E1:F1"/>
    <mergeCell ref="G1:G2"/>
    <mergeCell ref="H1:J1"/>
    <mergeCell ref="B10:B11"/>
    <mergeCell ref="C10:C11"/>
    <mergeCell ref="J10:J11"/>
    <mergeCell ref="K10:K11"/>
    <mergeCell ref="L10:L11"/>
    <mergeCell ref="B7:B8"/>
    <mergeCell ref="C7:C8"/>
    <mergeCell ref="G7:G8"/>
    <mergeCell ref="H7:H8"/>
    <mergeCell ref="I7:I8"/>
    <mergeCell ref="J7:J8"/>
    <mergeCell ref="B16:B17"/>
    <mergeCell ref="K1:K2"/>
    <mergeCell ref="L1:L2"/>
    <mergeCell ref="L7:L8"/>
    <mergeCell ref="C16:C17"/>
    <mergeCell ref="J16:J17"/>
    <mergeCell ref="K16:K17"/>
    <mergeCell ref="L16:L17"/>
    <mergeCell ref="B13:B14"/>
    <mergeCell ref="C13:C14"/>
    <mergeCell ref="G13:G14"/>
    <mergeCell ref="H13:H14"/>
    <mergeCell ref="I13:I14"/>
    <mergeCell ref="J13:J14"/>
    <mergeCell ref="B22:B23"/>
    <mergeCell ref="C22:C23"/>
    <mergeCell ref="H22:H23"/>
    <mergeCell ref="K22:K23"/>
    <mergeCell ref="L22:L23"/>
    <mergeCell ref="B19:B20"/>
    <mergeCell ref="C19:C20"/>
    <mergeCell ref="G19:G20"/>
    <mergeCell ref="H19:H20"/>
    <mergeCell ref="I19:I20"/>
    <mergeCell ref="J19:J20"/>
    <mergeCell ref="L13:L14"/>
    <mergeCell ref="L19:L20"/>
    <mergeCell ref="B4:B5"/>
    <mergeCell ref="C4:C5"/>
    <mergeCell ref="J4:J5"/>
    <mergeCell ref="K4:K5"/>
    <mergeCell ref="L4:L5"/>
    <mergeCell ref="B28:B29"/>
    <mergeCell ref="C28:C29"/>
    <mergeCell ref="H28:H29"/>
    <mergeCell ref="K28:K29"/>
    <mergeCell ref="L28:L29"/>
    <mergeCell ref="B25:B26"/>
    <mergeCell ref="C25:C26"/>
    <mergeCell ref="G25:G26"/>
    <mergeCell ref="H25:H26"/>
    <mergeCell ref="I25:I26"/>
    <mergeCell ref="J25:J26"/>
    <mergeCell ref="B34:B35"/>
    <mergeCell ref="C34:C35"/>
    <mergeCell ref="H34:H35"/>
    <mergeCell ref="K34:K35"/>
    <mergeCell ref="L34:L35"/>
    <mergeCell ref="B31:B32"/>
    <mergeCell ref="C31:C32"/>
    <mergeCell ref="G31:G32"/>
    <mergeCell ref="H31:H32"/>
    <mergeCell ref="I31:I32"/>
    <mergeCell ref="J31:J32"/>
    <mergeCell ref="L25:L26"/>
    <mergeCell ref="L31:L32"/>
    <mergeCell ref="B40:B41"/>
    <mergeCell ref="C40:C41"/>
    <mergeCell ref="H40:H41"/>
    <mergeCell ref="K40:K41"/>
    <mergeCell ref="L40:L41"/>
    <mergeCell ref="B37:B38"/>
    <mergeCell ref="C37:C38"/>
    <mergeCell ref="G37:G38"/>
    <mergeCell ref="H37:H38"/>
    <mergeCell ref="I37:I38"/>
    <mergeCell ref="J37:J38"/>
    <mergeCell ref="B46:B47"/>
    <mergeCell ref="C46:C47"/>
    <mergeCell ref="H46:H47"/>
    <mergeCell ref="K46:K47"/>
    <mergeCell ref="L46:L47"/>
    <mergeCell ref="B43:B44"/>
    <mergeCell ref="C43:C44"/>
    <mergeCell ref="G43:G44"/>
    <mergeCell ref="H43:H44"/>
    <mergeCell ref="I43:I44"/>
    <mergeCell ref="J43:J44"/>
    <mergeCell ref="L37:L38"/>
    <mergeCell ref="L43:L44"/>
    <mergeCell ref="B49:B50"/>
    <mergeCell ref="C49:C50"/>
    <mergeCell ref="G49:G50"/>
    <mergeCell ref="H49:H50"/>
    <mergeCell ref="I49:I50"/>
    <mergeCell ref="J49:J50"/>
    <mergeCell ref="J55:J56"/>
    <mergeCell ref="L55:L56"/>
    <mergeCell ref="G58:G59"/>
    <mergeCell ref="H58:H59"/>
    <mergeCell ref="I58:I59"/>
    <mergeCell ref="J58:J59"/>
    <mergeCell ref="L58:L59"/>
    <mergeCell ref="B52:B53"/>
    <mergeCell ref="C52:C53"/>
    <mergeCell ref="K52:K53"/>
    <mergeCell ref="L52:L53"/>
    <mergeCell ref="B55:B56"/>
    <mergeCell ref="C55:C56"/>
    <mergeCell ref="G55:G56"/>
    <mergeCell ref="H55:H56"/>
    <mergeCell ref="I55:I56"/>
    <mergeCell ref="L49:L50"/>
    <mergeCell ref="G64:G65"/>
    <mergeCell ref="H64:H65"/>
    <mergeCell ref="I64:I65"/>
    <mergeCell ref="J64:J65"/>
    <mergeCell ref="L64:L65"/>
    <mergeCell ref="G61:G62"/>
    <mergeCell ref="H61:H62"/>
    <mergeCell ref="I61:I62"/>
    <mergeCell ref="J61:J62"/>
    <mergeCell ref="G70:G71"/>
    <mergeCell ref="H70:H71"/>
    <mergeCell ref="I70:I71"/>
    <mergeCell ref="J70:J71"/>
    <mergeCell ref="L70:L71"/>
    <mergeCell ref="G67:G68"/>
    <mergeCell ref="H67:H68"/>
    <mergeCell ref="I67:I68"/>
    <mergeCell ref="J67:J68"/>
    <mergeCell ref="L61:L62"/>
    <mergeCell ref="L67:L68"/>
    <mergeCell ref="G76:G77"/>
    <mergeCell ref="H76:H77"/>
    <mergeCell ref="I76:I77"/>
    <mergeCell ref="J76:J77"/>
    <mergeCell ref="K76:K77"/>
    <mergeCell ref="L76:L77"/>
    <mergeCell ref="G73:G74"/>
    <mergeCell ref="H73:H74"/>
    <mergeCell ref="I73:I74"/>
    <mergeCell ref="J73:J74"/>
    <mergeCell ref="G82:G83"/>
    <mergeCell ref="H82:H83"/>
    <mergeCell ref="I82:I83"/>
    <mergeCell ref="J82:J83"/>
    <mergeCell ref="L82:L83"/>
    <mergeCell ref="G79:G80"/>
    <mergeCell ref="H79:H80"/>
    <mergeCell ref="I79:I80"/>
    <mergeCell ref="J79:J80"/>
    <mergeCell ref="L73:L74"/>
    <mergeCell ref="L79:L80"/>
    <mergeCell ref="G88:G89"/>
    <mergeCell ref="H88:H89"/>
    <mergeCell ref="I88:I89"/>
    <mergeCell ref="J88:J89"/>
    <mergeCell ref="L88:L89"/>
    <mergeCell ref="G85:G86"/>
    <mergeCell ref="H85:H86"/>
    <mergeCell ref="I85:I86"/>
    <mergeCell ref="J85:J86"/>
    <mergeCell ref="G94:G95"/>
    <mergeCell ref="H94:H95"/>
    <mergeCell ref="I94:I95"/>
    <mergeCell ref="J94:J95"/>
    <mergeCell ref="L94:L95"/>
    <mergeCell ref="G91:G92"/>
    <mergeCell ref="H91:H92"/>
    <mergeCell ref="I91:I92"/>
    <mergeCell ref="J91:J92"/>
    <mergeCell ref="L85:L86"/>
    <mergeCell ref="L91:L92"/>
    <mergeCell ref="G100:G101"/>
    <mergeCell ref="H100:H101"/>
    <mergeCell ref="I100:I101"/>
    <mergeCell ref="J100:J101"/>
    <mergeCell ref="L100:L101"/>
    <mergeCell ref="G97:G98"/>
    <mergeCell ref="H97:H98"/>
    <mergeCell ref="I97:I98"/>
    <mergeCell ref="J97:J98"/>
    <mergeCell ref="G103:G104"/>
    <mergeCell ref="H103:H104"/>
    <mergeCell ref="I103:I104"/>
    <mergeCell ref="J103:J104"/>
    <mergeCell ref="L103:L104"/>
    <mergeCell ref="L106:L107"/>
    <mergeCell ref="G109:G110"/>
    <mergeCell ref="H109:H110"/>
    <mergeCell ref="I109:I110"/>
    <mergeCell ref="J109:J110"/>
    <mergeCell ref="L109:L110"/>
    <mergeCell ref="G106:G107"/>
    <mergeCell ref="H106:H107"/>
    <mergeCell ref="I106:I107"/>
    <mergeCell ref="J106:J107"/>
    <mergeCell ref="L97:L98"/>
    <mergeCell ref="L205:L206"/>
    <mergeCell ref="J205:J206"/>
    <mergeCell ref="I205:I206"/>
    <mergeCell ref="H205:H206"/>
    <mergeCell ref="G205:G206"/>
    <mergeCell ref="L202:L203"/>
    <mergeCell ref="J202:J203"/>
    <mergeCell ref="I202:I203"/>
    <mergeCell ref="H202:H203"/>
    <mergeCell ref="G202:G203"/>
    <mergeCell ref="B714:F714"/>
    <mergeCell ref="G220:G221"/>
    <mergeCell ref="H220:H221"/>
    <mergeCell ref="I220:I221"/>
    <mergeCell ref="J220:J221"/>
    <mergeCell ref="L220:L221"/>
    <mergeCell ref="G223:G224"/>
    <mergeCell ref="H223:H224"/>
    <mergeCell ref="I223:I224"/>
    <mergeCell ref="J223:J224"/>
    <mergeCell ref="L223:L224"/>
    <mergeCell ref="G226:G227"/>
    <mergeCell ref="H226:H227"/>
    <mergeCell ref="I226:I227"/>
    <mergeCell ref="J226:J227"/>
    <mergeCell ref="G250:G251"/>
    <mergeCell ref="H250:H251"/>
    <mergeCell ref="I250:I251"/>
    <mergeCell ref="J250:J251"/>
    <mergeCell ref="L250:L251"/>
    <mergeCell ref="H247:H248"/>
    <mergeCell ref="I247:I248"/>
    <mergeCell ref="B715:F715"/>
    <mergeCell ref="B716:F716"/>
    <mergeCell ref="L118:L119"/>
    <mergeCell ref="G265:G266"/>
    <mergeCell ref="H265:H266"/>
    <mergeCell ref="I265:I266"/>
    <mergeCell ref="J265:J266"/>
    <mergeCell ref="L265:L266"/>
    <mergeCell ref="G118:G119"/>
    <mergeCell ref="H118:H119"/>
    <mergeCell ref="I118:I119"/>
    <mergeCell ref="J118:J119"/>
    <mergeCell ref="G211:G212"/>
    <mergeCell ref="H211:H212"/>
    <mergeCell ref="I211:I212"/>
    <mergeCell ref="J211:J212"/>
    <mergeCell ref="L211:L212"/>
    <mergeCell ref="G214:G215"/>
    <mergeCell ref="H214:H215"/>
    <mergeCell ref="I214:I215"/>
    <mergeCell ref="J214:J215"/>
    <mergeCell ref="L214:L215"/>
    <mergeCell ref="G247:G248"/>
    <mergeCell ref="G199:G200"/>
    <mergeCell ref="H199:H200"/>
    <mergeCell ref="I199:I200"/>
    <mergeCell ref="J199:J200"/>
    <mergeCell ref="L199:L200"/>
    <mergeCell ref="G208:G209"/>
    <mergeCell ref="H208:H209"/>
    <mergeCell ref="I208:I209"/>
    <mergeCell ref="G121:G122"/>
    <mergeCell ref="H121:H122"/>
    <mergeCell ref="I121:I122"/>
    <mergeCell ref="J121:J122"/>
    <mergeCell ref="L121:L122"/>
    <mergeCell ref="G139:G140"/>
    <mergeCell ref="H139:H140"/>
    <mergeCell ref="I139:I140"/>
    <mergeCell ref="J139:J140"/>
    <mergeCell ref="L139:L140"/>
    <mergeCell ref="G124:G125"/>
    <mergeCell ref="H124:H125"/>
    <mergeCell ref="I124:I125"/>
    <mergeCell ref="J124:J125"/>
    <mergeCell ref="L124:L125"/>
    <mergeCell ref="G127:G128"/>
    <mergeCell ref="H127:H128"/>
    <mergeCell ref="I127:I128"/>
    <mergeCell ref="J127:J128"/>
    <mergeCell ref="L127:L128"/>
    <mergeCell ref="G130:G131"/>
    <mergeCell ref="H130:H131"/>
    <mergeCell ref="I130:I131"/>
    <mergeCell ref="J130:J131"/>
    <mergeCell ref="G181:G182"/>
    <mergeCell ref="H181:H182"/>
    <mergeCell ref="I181:I182"/>
    <mergeCell ref="J181:J182"/>
    <mergeCell ref="L181:L182"/>
    <mergeCell ref="G184:G185"/>
    <mergeCell ref="H184:H185"/>
    <mergeCell ref="I184:I185"/>
    <mergeCell ref="J184:J185"/>
    <mergeCell ref="L184:L185"/>
    <mergeCell ref="L130:L131"/>
    <mergeCell ref="G133:G134"/>
    <mergeCell ref="H133:H134"/>
    <mergeCell ref="I133:I134"/>
    <mergeCell ref="J133:J134"/>
    <mergeCell ref="L133:L134"/>
    <mergeCell ref="G136:G137"/>
    <mergeCell ref="H136:H137"/>
    <mergeCell ref="I136:I137"/>
    <mergeCell ref="J136:J137"/>
    <mergeCell ref="L136:L137"/>
    <mergeCell ref="I172:I173"/>
    <mergeCell ref="J172:J173"/>
    <mergeCell ref="L172:L173"/>
    <mergeCell ref="G175:G176"/>
    <mergeCell ref="H175:H176"/>
    <mergeCell ref="I175:I176"/>
    <mergeCell ref="J175:J176"/>
    <mergeCell ref="L175:L176"/>
    <mergeCell ref="G178:G179"/>
    <mergeCell ref="H178:H179"/>
    <mergeCell ref="I178:I179"/>
    <mergeCell ref="L160:L161"/>
    <mergeCell ref="G163:G164"/>
    <mergeCell ref="H163:H164"/>
    <mergeCell ref="I163:I164"/>
    <mergeCell ref="J163:J164"/>
    <mergeCell ref="L163:L164"/>
    <mergeCell ref="G166:G167"/>
    <mergeCell ref="H166:H167"/>
    <mergeCell ref="I166:I167"/>
    <mergeCell ref="J166:J167"/>
    <mergeCell ref="L166:L167"/>
    <mergeCell ref="G169:G170"/>
    <mergeCell ref="H169:H170"/>
    <mergeCell ref="I169:I170"/>
    <mergeCell ref="J169:J170"/>
    <mergeCell ref="L169:L170"/>
    <mergeCell ref="G172:G173"/>
    <mergeCell ref="H172:H173"/>
    <mergeCell ref="G142:G143"/>
    <mergeCell ref="H142:H143"/>
    <mergeCell ref="I142:I143"/>
    <mergeCell ref="J142:J143"/>
    <mergeCell ref="L142:L143"/>
    <mergeCell ref="G145:G146"/>
    <mergeCell ref="H145:H146"/>
    <mergeCell ref="I145:I146"/>
    <mergeCell ref="J145:J146"/>
    <mergeCell ref="L145:L146"/>
    <mergeCell ref="G148:G149"/>
    <mergeCell ref="H148:H149"/>
    <mergeCell ref="I148:I149"/>
    <mergeCell ref="J148:J149"/>
    <mergeCell ref="L148:L149"/>
    <mergeCell ref="G151:G152"/>
    <mergeCell ref="H151:H152"/>
    <mergeCell ref="I151:I152"/>
    <mergeCell ref="J151:J152"/>
    <mergeCell ref="L151:L152"/>
    <mergeCell ref="G154:G155"/>
    <mergeCell ref="H154:H155"/>
    <mergeCell ref="I154:I155"/>
    <mergeCell ref="J154:J155"/>
    <mergeCell ref="L154:L155"/>
    <mergeCell ref="G157:G158"/>
    <mergeCell ref="H157:H158"/>
    <mergeCell ref="I157:I158"/>
    <mergeCell ref="J157:J158"/>
    <mergeCell ref="L157:L158"/>
    <mergeCell ref="J229:J230"/>
    <mergeCell ref="L229:L230"/>
    <mergeCell ref="G232:G233"/>
    <mergeCell ref="H232:H233"/>
    <mergeCell ref="I232:I233"/>
    <mergeCell ref="J232:J233"/>
    <mergeCell ref="L232:L233"/>
    <mergeCell ref="L226:L227"/>
    <mergeCell ref="G187:G188"/>
    <mergeCell ref="H187:H188"/>
    <mergeCell ref="I187:I188"/>
    <mergeCell ref="J187:J188"/>
    <mergeCell ref="L187:L188"/>
    <mergeCell ref="G190:G191"/>
    <mergeCell ref="H190:H191"/>
    <mergeCell ref="I190:I191"/>
    <mergeCell ref="J190:J191"/>
    <mergeCell ref="L190:L191"/>
    <mergeCell ref="G160:G161"/>
    <mergeCell ref="H160:H161"/>
    <mergeCell ref="I160:I161"/>
    <mergeCell ref="J160:J161"/>
    <mergeCell ref="J247:J248"/>
    <mergeCell ref="J664:J665"/>
    <mergeCell ref="G238:G239"/>
    <mergeCell ref="H238:H239"/>
    <mergeCell ref="I238:I239"/>
    <mergeCell ref="J238:J239"/>
    <mergeCell ref="L238:L239"/>
    <mergeCell ref="G241:G242"/>
    <mergeCell ref="H241:H242"/>
    <mergeCell ref="I241:I242"/>
    <mergeCell ref="J241:J242"/>
    <mergeCell ref="L241:L242"/>
    <mergeCell ref="G244:G245"/>
    <mergeCell ref="H244:H245"/>
    <mergeCell ref="I244:I245"/>
    <mergeCell ref="J244:J245"/>
    <mergeCell ref="L244:L245"/>
    <mergeCell ref="L481:L482"/>
    <mergeCell ref="G484:G485"/>
    <mergeCell ref="H484:H485"/>
    <mergeCell ref="I484:I485"/>
    <mergeCell ref="J484:J485"/>
    <mergeCell ref="L484:L485"/>
    <mergeCell ref="G256:G257"/>
    <mergeCell ref="H256:H257"/>
    <mergeCell ref="I256:I257"/>
    <mergeCell ref="J256:J257"/>
    <mergeCell ref="L256:L257"/>
    <mergeCell ref="G253:G254"/>
    <mergeCell ref="H253:H254"/>
    <mergeCell ref="I253:I254"/>
    <mergeCell ref="H358:H359"/>
    <mergeCell ref="H574:H575"/>
    <mergeCell ref="I574:I575"/>
    <mergeCell ref="J574:J575"/>
    <mergeCell ref="H658:H659"/>
    <mergeCell ref="I658:I659"/>
    <mergeCell ref="L574:L575"/>
    <mergeCell ref="I622:I623"/>
    <mergeCell ref="J622:J623"/>
    <mergeCell ref="L622:L623"/>
    <mergeCell ref="I595:I596"/>
    <mergeCell ref="J595:J596"/>
    <mergeCell ref="L595:L596"/>
    <mergeCell ref="G598:G599"/>
    <mergeCell ref="H598:H599"/>
    <mergeCell ref="I598:I599"/>
    <mergeCell ref="J598:J599"/>
    <mergeCell ref="L598:L599"/>
    <mergeCell ref="G574:G575"/>
    <mergeCell ref="G592:G593"/>
    <mergeCell ref="H592:H593"/>
    <mergeCell ref="I592:I593"/>
    <mergeCell ref="G589:G590"/>
    <mergeCell ref="H649:H650"/>
    <mergeCell ref="I649:I650"/>
    <mergeCell ref="J649:J650"/>
    <mergeCell ref="I646:I647"/>
    <mergeCell ref="J646:J647"/>
    <mergeCell ref="L646:L647"/>
    <mergeCell ref="J604:J605"/>
    <mergeCell ref="L604:L605"/>
    <mergeCell ref="J592:J593"/>
    <mergeCell ref="L592:L593"/>
    <mergeCell ref="J688:J689"/>
    <mergeCell ref="L688:L689"/>
    <mergeCell ref="L673:L674"/>
    <mergeCell ref="G676:G677"/>
    <mergeCell ref="H676:H677"/>
    <mergeCell ref="I676:I677"/>
    <mergeCell ref="J676:J677"/>
    <mergeCell ref="L676:L677"/>
    <mergeCell ref="G679:G680"/>
    <mergeCell ref="H679:H680"/>
    <mergeCell ref="I679:I680"/>
    <mergeCell ref="J679:J680"/>
    <mergeCell ref="G670:G671"/>
    <mergeCell ref="H670:H671"/>
    <mergeCell ref="I670:I671"/>
    <mergeCell ref="J670:J671"/>
    <mergeCell ref="L670:L671"/>
    <mergeCell ref="L679:L680"/>
    <mergeCell ref="G682:G683"/>
    <mergeCell ref="H682:H683"/>
    <mergeCell ref="L685:L686"/>
    <mergeCell ref="L706:L707"/>
    <mergeCell ref="G709:G710"/>
    <mergeCell ref="H709:H710"/>
    <mergeCell ref="I709:I710"/>
    <mergeCell ref="L694:L695"/>
    <mergeCell ref="G697:G698"/>
    <mergeCell ref="H697:H698"/>
    <mergeCell ref="I697:I698"/>
    <mergeCell ref="J697:J698"/>
    <mergeCell ref="L697:L698"/>
    <mergeCell ref="L700:L701"/>
    <mergeCell ref="G703:G704"/>
    <mergeCell ref="H703:H704"/>
    <mergeCell ref="I703:I704"/>
    <mergeCell ref="H259:H260"/>
    <mergeCell ref="I259:I260"/>
    <mergeCell ref="J259:J260"/>
    <mergeCell ref="G664:G665"/>
    <mergeCell ref="H664:H665"/>
    <mergeCell ref="I682:I683"/>
    <mergeCell ref="J682:J683"/>
    <mergeCell ref="L682:L683"/>
    <mergeCell ref="I691:I692"/>
    <mergeCell ref="J691:J692"/>
    <mergeCell ref="L691:L692"/>
    <mergeCell ref="G685:G686"/>
    <mergeCell ref="H685:H686"/>
    <mergeCell ref="I685:I686"/>
    <mergeCell ref="J685:J686"/>
    <mergeCell ref="G688:G689"/>
    <mergeCell ref="H688:H689"/>
    <mergeCell ref="I688:I689"/>
    <mergeCell ref="N1:N3"/>
    <mergeCell ref="M1:M3"/>
    <mergeCell ref="G535:G536"/>
    <mergeCell ref="H535:H536"/>
    <mergeCell ref="I535:I536"/>
    <mergeCell ref="J535:J536"/>
    <mergeCell ref="L535:L536"/>
    <mergeCell ref="G571:G572"/>
    <mergeCell ref="H571:H572"/>
    <mergeCell ref="I571:I572"/>
    <mergeCell ref="J571:J572"/>
    <mergeCell ref="L571:L572"/>
    <mergeCell ref="L547:L548"/>
    <mergeCell ref="L550:L551"/>
    <mergeCell ref="L538:L539"/>
    <mergeCell ref="G541:G542"/>
    <mergeCell ref="H667:H668"/>
    <mergeCell ref="I667:I668"/>
    <mergeCell ref="J667:J668"/>
    <mergeCell ref="L667:L668"/>
    <mergeCell ref="G658:G659"/>
    <mergeCell ref="L664:L665"/>
    <mergeCell ref="G649:G650"/>
    <mergeCell ref="L655:L656"/>
    <mergeCell ref="I235:I236"/>
    <mergeCell ref="J235:J236"/>
    <mergeCell ref="L235:L236"/>
    <mergeCell ref="G229:G230"/>
    <mergeCell ref="G259:G260"/>
    <mergeCell ref="J253:J254"/>
    <mergeCell ref="L253:L254"/>
    <mergeCell ref="H229:H230"/>
    <mergeCell ref="G235:G236"/>
    <mergeCell ref="H235:H236"/>
    <mergeCell ref="G712:G713"/>
    <mergeCell ref="H712:H713"/>
    <mergeCell ref="I712:I713"/>
    <mergeCell ref="J712:J713"/>
    <mergeCell ref="L712:L713"/>
    <mergeCell ref="I229:I230"/>
    <mergeCell ref="G217:G218"/>
    <mergeCell ref="H217:H218"/>
    <mergeCell ref="I217:I218"/>
    <mergeCell ref="J217:J218"/>
    <mergeCell ref="L217:L218"/>
    <mergeCell ref="J703:J704"/>
    <mergeCell ref="L703:L704"/>
    <mergeCell ref="G706:G707"/>
    <mergeCell ref="H706:H707"/>
    <mergeCell ref="L259:L260"/>
    <mergeCell ref="G262:G263"/>
    <mergeCell ref="H262:H263"/>
    <mergeCell ref="I262:I263"/>
    <mergeCell ref="J262:J263"/>
    <mergeCell ref="L262:L263"/>
    <mergeCell ref="J541:J542"/>
    <mergeCell ref="L541:L542"/>
    <mergeCell ref="J709:J710"/>
    <mergeCell ref="L709:L710"/>
    <mergeCell ref="G646:G647"/>
    <mergeCell ref="H646:H647"/>
    <mergeCell ref="G667:G668"/>
    <mergeCell ref="I706:I707"/>
    <mergeCell ref="J706:J707"/>
  </mergeCells>
  <pageMargins left="0.31496062992125984" right="0.31496062992125984" top="0.15748031496062992" bottom="0.15748031496062992" header="0.31496062992125984" footer="0"/>
  <pageSetup paperSize="9" scale="95" orientation="landscape" horizontalDpi="120" verticalDpi="72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U735"/>
  <sheetViews>
    <sheetView showGridLines="0" workbookViewId="0">
      <pane xSplit="11" ySplit="3" topLeftCell="L483" activePane="bottomRight" state="frozen"/>
      <selection pane="topRight" activeCell="L1" sqref="L1"/>
      <selection pane="bottomLeft" activeCell="A4" sqref="A4"/>
      <selection pane="bottomRight" activeCell="C491" sqref="C491"/>
    </sheetView>
  </sheetViews>
  <sheetFormatPr defaultRowHeight="15.75"/>
  <cols>
    <col min="1" max="1" width="3" style="8266" customWidth="1"/>
    <col min="2" max="2" width="10.42578125" style="8266" customWidth="1"/>
    <col min="3" max="3" width="48.140625" style="8266" customWidth="1"/>
    <col min="4" max="4" width="19.140625" style="8266" customWidth="1"/>
    <col min="5" max="5" width="11.7109375" style="8266" customWidth="1"/>
    <col min="6" max="7" width="15.5703125" style="8266" customWidth="1"/>
    <col min="8" max="8" width="14.28515625" style="8266" customWidth="1"/>
    <col min="9" max="9" width="16.85546875" style="8266" customWidth="1"/>
    <col min="10" max="10" width="12.140625" style="8266" customWidth="1"/>
    <col min="11" max="11" width="15.5703125" style="8266" customWidth="1"/>
    <col min="12" max="16384" width="9.140625" style="8266"/>
  </cols>
  <sheetData>
    <row r="1" spans="1:11">
      <c r="A1" s="9853" t="s">
        <v>1</v>
      </c>
      <c r="B1" s="9855" t="s">
        <v>2</v>
      </c>
      <c r="C1" s="9853" t="s">
        <v>3</v>
      </c>
      <c r="D1" s="9857" t="s">
        <v>4</v>
      </c>
      <c r="E1" s="9858"/>
      <c r="F1" s="9849" t="s">
        <v>5</v>
      </c>
      <c r="G1" s="9859" t="s">
        <v>6</v>
      </c>
      <c r="H1" s="9860"/>
      <c r="I1" s="9861"/>
      <c r="J1" s="9849" t="s">
        <v>7</v>
      </c>
      <c r="K1" s="9851" t="s">
        <v>8</v>
      </c>
    </row>
    <row r="2" spans="1:11">
      <c r="A2" s="9854"/>
      <c r="B2" s="9856"/>
      <c r="C2" s="9854"/>
      <c r="D2" s="8468" t="s">
        <v>9</v>
      </c>
      <c r="E2" s="8469" t="s">
        <v>10</v>
      </c>
      <c r="F2" s="9850"/>
      <c r="G2" s="8470" t="s">
        <v>11</v>
      </c>
      <c r="H2" s="8471" t="s">
        <v>537</v>
      </c>
      <c r="I2" s="8470" t="s">
        <v>13</v>
      </c>
      <c r="J2" s="9850"/>
      <c r="K2" s="9852"/>
    </row>
    <row r="3" spans="1:11">
      <c r="A3" s="8271" t="s">
        <v>75</v>
      </c>
      <c r="B3" s="8272"/>
      <c r="C3" s="8273"/>
      <c r="D3" s="8274"/>
      <c r="E3" s="8275"/>
      <c r="F3" s="8276"/>
      <c r="G3" s="8277"/>
      <c r="H3" s="8278"/>
      <c r="I3" s="8279"/>
      <c r="J3" s="8279"/>
      <c r="K3" s="8280">
        <f>'Jan''18'!L714</f>
        <v>53037621</v>
      </c>
    </row>
    <row r="4" spans="1:11" ht="18">
      <c r="A4" s="8458"/>
      <c r="B4" s="8475">
        <v>43132</v>
      </c>
      <c r="C4" s="8281" t="s">
        <v>815</v>
      </c>
      <c r="D4" s="8282" t="s">
        <v>1720</v>
      </c>
      <c r="E4" s="8482" t="s">
        <v>1739</v>
      </c>
      <c r="F4" s="8476"/>
      <c r="G4" s="8476"/>
      <c r="H4" s="8476"/>
      <c r="I4" s="8476">
        <v>284391</v>
      </c>
      <c r="J4" s="8458"/>
      <c r="K4" s="8480">
        <f>K3-I4</f>
        <v>52753230</v>
      </c>
    </row>
    <row r="5" spans="1:11" ht="18">
      <c r="A5" s="8459"/>
      <c r="B5" s="8459"/>
      <c r="C5" s="8287" t="s">
        <v>1719</v>
      </c>
      <c r="D5" s="8288" t="s">
        <v>1176</v>
      </c>
      <c r="E5" s="8483"/>
      <c r="F5" s="8477"/>
      <c r="G5" s="8477"/>
      <c r="H5" s="8477"/>
      <c r="I5" s="8477"/>
      <c r="J5" s="8459"/>
      <c r="K5" s="8459"/>
    </row>
    <row r="6" spans="1:11" ht="18">
      <c r="A6" s="8461"/>
      <c r="B6" s="8462"/>
      <c r="C6" s="8496"/>
      <c r="D6" s="8497"/>
      <c r="E6" s="8486"/>
      <c r="F6" s="8478"/>
      <c r="G6" s="8478"/>
      <c r="H6" s="8466"/>
      <c r="I6" s="8478"/>
      <c r="J6" s="8466">
        <v>2200</v>
      </c>
      <c r="K6" s="8467">
        <f>K4+J6</f>
        <v>52755430</v>
      </c>
    </row>
    <row r="7" spans="1:11" ht="18">
      <c r="A7" s="8460"/>
      <c r="B7" s="8460"/>
      <c r="C7" s="8281" t="s">
        <v>815</v>
      </c>
      <c r="D7" s="8282" t="s">
        <v>1720</v>
      </c>
      <c r="E7" s="8487" t="s">
        <v>1739</v>
      </c>
      <c r="F7" s="8479"/>
      <c r="G7" s="8479"/>
      <c r="H7" s="8479"/>
      <c r="I7" s="8479">
        <v>19542</v>
      </c>
      <c r="J7" s="8460"/>
      <c r="K7" s="8481">
        <f>K6-I7</f>
        <v>52735888</v>
      </c>
    </row>
    <row r="8" spans="1:11" ht="18">
      <c r="A8" s="8459"/>
      <c r="B8" s="8459"/>
      <c r="C8" s="8287" t="s">
        <v>1721</v>
      </c>
      <c r="D8" s="8288" t="s">
        <v>1176</v>
      </c>
      <c r="E8" s="8488"/>
      <c r="F8" s="8477"/>
      <c r="G8" s="8477"/>
      <c r="H8" s="8477"/>
      <c r="I8" s="8477"/>
      <c r="J8" s="8459"/>
      <c r="K8" s="8459"/>
    </row>
    <row r="9" spans="1:11" ht="18">
      <c r="A9" s="8461"/>
      <c r="B9" s="8462"/>
      <c r="C9" s="8496"/>
      <c r="D9" s="8497"/>
      <c r="E9" s="8489"/>
      <c r="F9" s="8478"/>
      <c r="G9" s="8478"/>
      <c r="H9" s="8466"/>
      <c r="I9" s="8478"/>
      <c r="J9" s="8466">
        <v>2200</v>
      </c>
      <c r="K9" s="8467">
        <f>K7+J9</f>
        <v>52738088</v>
      </c>
    </row>
    <row r="10" spans="1:11" ht="18">
      <c r="A10" s="8460"/>
      <c r="B10" s="8460"/>
      <c r="C10" s="8300" t="s">
        <v>1710</v>
      </c>
      <c r="D10" s="8282" t="s">
        <v>1720</v>
      </c>
      <c r="E10" s="8482" t="s">
        <v>1739</v>
      </c>
      <c r="F10" s="8479"/>
      <c r="G10" s="8479"/>
      <c r="H10" s="8479"/>
      <c r="I10" s="8479">
        <v>15140</v>
      </c>
      <c r="J10" s="8460"/>
      <c r="K10" s="8481">
        <f>K9-I10</f>
        <v>52722948</v>
      </c>
    </row>
    <row r="11" spans="1:11" ht="18">
      <c r="A11" s="8459"/>
      <c r="B11" s="8459"/>
      <c r="C11" s="8287" t="s">
        <v>1821</v>
      </c>
      <c r="D11" s="8288" t="s">
        <v>1479</v>
      </c>
      <c r="E11" s="8483"/>
      <c r="F11" s="8477"/>
      <c r="G11" s="8477"/>
      <c r="H11" s="8477"/>
      <c r="I11" s="8477"/>
      <c r="J11" s="8459"/>
      <c r="K11" s="8459"/>
    </row>
    <row r="12" spans="1:11" ht="18">
      <c r="A12" s="8461"/>
      <c r="B12" s="8462"/>
      <c r="C12" s="8496"/>
      <c r="D12" s="8497"/>
      <c r="E12" s="8490"/>
      <c r="F12" s="8478"/>
      <c r="G12" s="8478"/>
      <c r="H12" s="8466"/>
      <c r="I12" s="8478"/>
      <c r="J12" s="8466">
        <v>1500</v>
      </c>
      <c r="K12" s="8467">
        <f>K10+J12</f>
        <v>52724448</v>
      </c>
    </row>
    <row r="13" spans="1:11" ht="18">
      <c r="A13" s="8458"/>
      <c r="B13" s="8458"/>
      <c r="C13" s="8300" t="s">
        <v>1710</v>
      </c>
      <c r="D13" s="8282" t="s">
        <v>1720</v>
      </c>
      <c r="E13" s="8482" t="s">
        <v>1739</v>
      </c>
      <c r="F13" s="8476"/>
      <c r="G13" s="8476"/>
      <c r="H13" s="8476"/>
      <c r="I13" s="8476">
        <v>37890</v>
      </c>
      <c r="J13" s="8458"/>
      <c r="K13" s="8480">
        <f>K12-I13</f>
        <v>52686558</v>
      </c>
    </row>
    <row r="14" spans="1:11" ht="18">
      <c r="A14" s="8459"/>
      <c r="B14" s="8459"/>
      <c r="C14" s="8287" t="s">
        <v>1822</v>
      </c>
      <c r="D14" s="8288" t="s">
        <v>1479</v>
      </c>
      <c r="E14" s="8483"/>
      <c r="F14" s="8477"/>
      <c r="G14" s="8477"/>
      <c r="H14" s="8477"/>
      <c r="I14" s="8477"/>
      <c r="J14" s="8459"/>
      <c r="K14" s="8459"/>
    </row>
    <row r="15" spans="1:11" ht="18">
      <c r="A15" s="8461"/>
      <c r="B15" s="8462"/>
      <c r="C15" s="8496"/>
      <c r="D15" s="8504"/>
      <c r="E15" s="8490"/>
      <c r="F15" s="8478"/>
      <c r="G15" s="8478"/>
      <c r="H15" s="8466"/>
      <c r="I15" s="8478"/>
      <c r="J15" s="8466">
        <v>1500</v>
      </c>
      <c r="K15" s="8467">
        <f>K13+J15</f>
        <v>52688058</v>
      </c>
    </row>
    <row r="16" spans="1:11" ht="18">
      <c r="A16" s="8460"/>
      <c r="B16" s="8460"/>
      <c r="C16" s="8281" t="s">
        <v>815</v>
      </c>
      <c r="D16" s="8282" t="s">
        <v>113</v>
      </c>
      <c r="E16" s="8482" t="s">
        <v>114</v>
      </c>
      <c r="F16" s="8479"/>
      <c r="G16" s="8479"/>
      <c r="H16" s="8479"/>
      <c r="I16" s="8479">
        <v>560132</v>
      </c>
      <c r="J16" s="8460"/>
      <c r="K16" s="8481">
        <f>K15-I16</f>
        <v>52127926</v>
      </c>
    </row>
    <row r="17" spans="1:12" ht="18">
      <c r="A17" s="8459"/>
      <c r="B17" s="8459"/>
      <c r="C17" s="8300" t="s">
        <v>2215</v>
      </c>
      <c r="D17" s="8361" t="s">
        <v>46</v>
      </c>
      <c r="E17" s="8491"/>
      <c r="F17" s="8477"/>
      <c r="G17" s="8477"/>
      <c r="H17" s="8477"/>
      <c r="I17" s="8477"/>
      <c r="J17" s="8459"/>
      <c r="K17" s="8459"/>
    </row>
    <row r="18" spans="1:12" ht="18">
      <c r="A18" s="8461"/>
      <c r="B18" s="8462"/>
      <c r="C18" s="8484"/>
      <c r="D18" s="8485"/>
      <c r="E18" s="8486"/>
      <c r="F18" s="8478"/>
      <c r="G18" s="8478"/>
      <c r="H18" s="8466"/>
      <c r="I18" s="8478"/>
      <c r="J18" s="8466">
        <v>2200</v>
      </c>
      <c r="K18" s="8467">
        <f>K16+J18</f>
        <v>52130126</v>
      </c>
    </row>
    <row r="19" spans="1:12">
      <c r="A19" s="8460"/>
      <c r="B19" s="8460"/>
      <c r="C19" s="8281" t="s">
        <v>781</v>
      </c>
      <c r="D19" s="8282" t="s">
        <v>278</v>
      </c>
      <c r="E19" s="8283" t="s">
        <v>279</v>
      </c>
      <c r="F19" s="8284"/>
      <c r="G19" s="8284">
        <v>20940</v>
      </c>
      <c r="H19" s="8285"/>
      <c r="I19" s="9805"/>
      <c r="J19" s="9824"/>
      <c r="K19" s="8481">
        <f>K18-G19</f>
        <v>52109186</v>
      </c>
      <c r="L19" s="8265"/>
    </row>
    <row r="20" spans="1:12">
      <c r="A20" s="8459"/>
      <c r="B20" s="8459"/>
      <c r="C20" s="8287" t="s">
        <v>1530</v>
      </c>
      <c r="D20" s="8288" t="s">
        <v>38</v>
      </c>
      <c r="E20" s="8289"/>
      <c r="F20" s="8290"/>
      <c r="G20" s="8290"/>
      <c r="H20" s="8291"/>
      <c r="I20" s="9806"/>
      <c r="J20" s="9825"/>
      <c r="K20" s="8459"/>
      <c r="L20" s="8265"/>
    </row>
    <row r="21" spans="1:12">
      <c r="A21" s="8461"/>
      <c r="B21" s="8462"/>
      <c r="C21" s="8492"/>
      <c r="D21" s="8464"/>
      <c r="E21" s="8464"/>
      <c r="F21" s="8493"/>
      <c r="G21" s="8493"/>
      <c r="H21" s="8494"/>
      <c r="I21" s="8493"/>
      <c r="J21" s="8495">
        <v>1500</v>
      </c>
      <c r="K21" s="8467">
        <f>K19+J21</f>
        <v>52110686</v>
      </c>
      <c r="L21" s="8265"/>
    </row>
    <row r="22" spans="1:12">
      <c r="A22" s="8458"/>
      <c r="B22" s="8458"/>
      <c r="C22" s="8300" t="s">
        <v>796</v>
      </c>
      <c r="D22" s="8282" t="s">
        <v>167</v>
      </c>
      <c r="E22" s="8301" t="s">
        <v>56</v>
      </c>
      <c r="F22" s="9805"/>
      <c r="G22" s="9807">
        <v>171300</v>
      </c>
      <c r="H22" s="9805"/>
      <c r="I22" s="9805"/>
      <c r="J22" s="8302"/>
      <c r="K22" s="8476">
        <f>K21-G22</f>
        <v>51939386</v>
      </c>
      <c r="L22" s="8265"/>
    </row>
    <row r="23" spans="1:12">
      <c r="A23" s="8459"/>
      <c r="B23" s="8459"/>
      <c r="C23" s="8287" t="s">
        <v>1033</v>
      </c>
      <c r="D23" s="8288" t="s">
        <v>1384</v>
      </c>
      <c r="E23" s="8289"/>
      <c r="F23" s="9806"/>
      <c r="G23" s="9808"/>
      <c r="H23" s="9806"/>
      <c r="I23" s="9806"/>
      <c r="J23" s="8303"/>
      <c r="K23" s="8459"/>
      <c r="L23" s="8265"/>
    </row>
    <row r="24" spans="1:12">
      <c r="A24" s="8461"/>
      <c r="B24" s="8462"/>
      <c r="C24" s="8496"/>
      <c r="D24" s="8497"/>
      <c r="E24" s="8498"/>
      <c r="F24" s="8465"/>
      <c r="G24" s="8466"/>
      <c r="H24" s="8499"/>
      <c r="I24" s="8465"/>
      <c r="J24" s="8466">
        <v>750</v>
      </c>
      <c r="K24" s="8467">
        <f>K22+J24</f>
        <v>51940136</v>
      </c>
      <c r="L24" s="8265"/>
    </row>
    <row r="25" spans="1:12">
      <c r="A25" s="8460"/>
      <c r="B25" s="8460"/>
      <c r="C25" s="8310" t="s">
        <v>815</v>
      </c>
      <c r="D25" s="8282" t="s">
        <v>1883</v>
      </c>
      <c r="E25" s="8301" t="s">
        <v>1884</v>
      </c>
      <c r="F25" s="8284"/>
      <c r="G25" s="8284">
        <v>139055</v>
      </c>
      <c r="H25" s="8285"/>
      <c r="I25" s="9805"/>
      <c r="J25" s="9824"/>
      <c r="K25" s="8481">
        <f>K24-G25</f>
        <v>51801081</v>
      </c>
      <c r="L25" s="8265"/>
    </row>
    <row r="26" spans="1:12">
      <c r="A26" s="8459"/>
      <c r="B26" s="8459"/>
      <c r="C26" s="8312" t="s">
        <v>1882</v>
      </c>
      <c r="D26" s="8288" t="s">
        <v>1819</v>
      </c>
      <c r="E26" s="8289"/>
      <c r="F26" s="8290"/>
      <c r="G26" s="8290"/>
      <c r="H26" s="8291"/>
      <c r="I26" s="9806"/>
      <c r="J26" s="9825"/>
      <c r="K26" s="8459"/>
      <c r="L26" s="8265"/>
    </row>
    <row r="27" spans="1:12">
      <c r="A27" s="8461"/>
      <c r="B27" s="8462"/>
      <c r="C27" s="8500"/>
      <c r="D27" s="8501"/>
      <c r="E27" s="8502"/>
      <c r="F27" s="8493"/>
      <c r="G27" s="8493"/>
      <c r="H27" s="8494"/>
      <c r="I27" s="8493"/>
      <c r="J27" s="8495">
        <v>2200</v>
      </c>
      <c r="K27" s="8467">
        <f>K25+J27</f>
        <v>51803281</v>
      </c>
      <c r="L27" s="8265"/>
    </row>
    <row r="28" spans="1:12">
      <c r="A28" s="8460"/>
      <c r="B28" s="8460"/>
      <c r="C28" s="8310" t="s">
        <v>1921</v>
      </c>
      <c r="D28" s="8282" t="s">
        <v>1883</v>
      </c>
      <c r="E28" s="8301" t="s">
        <v>1884</v>
      </c>
      <c r="F28" s="9805"/>
      <c r="G28" s="9807">
        <v>65840</v>
      </c>
      <c r="H28" s="9805"/>
      <c r="I28" s="9805"/>
      <c r="J28" s="8302"/>
      <c r="K28" s="8479">
        <f>K27-G28</f>
        <v>51737441</v>
      </c>
      <c r="L28" s="8265"/>
    </row>
    <row r="29" spans="1:12">
      <c r="A29" s="8459"/>
      <c r="B29" s="8459"/>
      <c r="C29" s="8310" t="s">
        <v>1941</v>
      </c>
      <c r="D29" s="8288" t="s">
        <v>1819</v>
      </c>
      <c r="E29" s="8289"/>
      <c r="F29" s="9806"/>
      <c r="G29" s="9808"/>
      <c r="H29" s="9806"/>
      <c r="I29" s="9806"/>
      <c r="J29" s="8303"/>
      <c r="K29" s="8459"/>
      <c r="L29" s="8265"/>
    </row>
    <row r="30" spans="1:12">
      <c r="A30" s="8461"/>
      <c r="B30" s="8462"/>
      <c r="C30" s="8496"/>
      <c r="D30" s="8501"/>
      <c r="E30" s="8502"/>
      <c r="F30" s="8465"/>
      <c r="G30" s="8466"/>
      <c r="H30" s="8499"/>
      <c r="I30" s="8465"/>
      <c r="J30" s="8466">
        <v>1500</v>
      </c>
      <c r="K30" s="8467">
        <f>K28+J30</f>
        <v>51738941</v>
      </c>
      <c r="L30" s="8265"/>
    </row>
    <row r="31" spans="1:12">
      <c r="A31" s="8458"/>
      <c r="B31" s="8458"/>
      <c r="C31" s="8281" t="s">
        <v>796</v>
      </c>
      <c r="D31" s="8282" t="s">
        <v>1532</v>
      </c>
      <c r="E31" s="8316" t="s">
        <v>1233</v>
      </c>
      <c r="F31" s="8284"/>
      <c r="G31" s="8284">
        <v>98300</v>
      </c>
      <c r="H31" s="8285"/>
      <c r="I31" s="9805"/>
      <c r="J31" s="9824"/>
      <c r="K31" s="8480">
        <f>K30-G31</f>
        <v>51640641</v>
      </c>
      <c r="L31" s="8265"/>
    </row>
    <row r="32" spans="1:12">
      <c r="A32" s="8459"/>
      <c r="B32" s="8459"/>
      <c r="C32" s="8287" t="s">
        <v>1905</v>
      </c>
      <c r="D32" s="8288" t="s">
        <v>1570</v>
      </c>
      <c r="E32" s="8289"/>
      <c r="F32" s="8290"/>
      <c r="G32" s="8290"/>
      <c r="H32" s="8291"/>
      <c r="I32" s="9806"/>
      <c r="J32" s="9825"/>
      <c r="K32" s="8459"/>
      <c r="L32" s="8265"/>
    </row>
    <row r="33" spans="1:12">
      <c r="A33" s="8461"/>
      <c r="B33" s="8462"/>
      <c r="C33" s="8461"/>
      <c r="D33" s="8497"/>
      <c r="E33" s="8498"/>
      <c r="F33" s="8493"/>
      <c r="G33" s="8493"/>
      <c r="H33" s="8494"/>
      <c r="I33" s="8493"/>
      <c r="J33" s="8495">
        <v>750</v>
      </c>
      <c r="K33" s="8467">
        <f>K31+J33</f>
        <v>51641391</v>
      </c>
      <c r="L33" s="8265"/>
    </row>
    <row r="34" spans="1:12">
      <c r="A34" s="8460"/>
      <c r="B34" s="8460"/>
      <c r="C34" s="8281" t="s">
        <v>796</v>
      </c>
      <c r="D34" s="8282" t="s">
        <v>1334</v>
      </c>
      <c r="E34" s="8318" t="s">
        <v>1348</v>
      </c>
      <c r="F34" s="9805"/>
      <c r="G34" s="9807">
        <v>41300</v>
      </c>
      <c r="H34" s="9805"/>
      <c r="I34" s="9805"/>
      <c r="J34" s="8302"/>
      <c r="K34" s="8481">
        <f>K33-G34</f>
        <v>51600091</v>
      </c>
      <c r="L34" s="8265"/>
    </row>
    <row r="35" spans="1:12">
      <c r="A35" s="8459"/>
      <c r="B35" s="8459"/>
      <c r="C35" s="8287" t="s">
        <v>1342</v>
      </c>
      <c r="D35" s="8288" t="s">
        <v>918</v>
      </c>
      <c r="E35" s="8319"/>
      <c r="F35" s="9806"/>
      <c r="G35" s="9808"/>
      <c r="H35" s="9806"/>
      <c r="I35" s="9806"/>
      <c r="J35" s="8303"/>
      <c r="K35" s="8459"/>
      <c r="L35" s="8265"/>
    </row>
    <row r="36" spans="1:12">
      <c r="A36" s="8461"/>
      <c r="B36" s="8462"/>
      <c r="C36" s="8496"/>
      <c r="D36" s="8497"/>
      <c r="E36" s="8503"/>
      <c r="F36" s="8465"/>
      <c r="G36" s="8466"/>
      <c r="H36" s="8499"/>
      <c r="I36" s="8465"/>
      <c r="J36" s="8466">
        <v>750</v>
      </c>
      <c r="K36" s="8467">
        <f>K34+J36</f>
        <v>51600841</v>
      </c>
      <c r="L36" s="8265"/>
    </row>
    <row r="37" spans="1:12">
      <c r="A37" s="8460"/>
      <c r="B37" s="8460"/>
      <c r="C37" s="8281" t="s">
        <v>815</v>
      </c>
      <c r="D37" s="8282" t="s">
        <v>1283</v>
      </c>
      <c r="E37" s="8301" t="s">
        <v>1346</v>
      </c>
      <c r="F37" s="8284"/>
      <c r="G37" s="9807">
        <v>669224</v>
      </c>
      <c r="H37" s="8285"/>
      <c r="I37" s="8322"/>
      <c r="J37" s="9824"/>
      <c r="K37" s="8481">
        <f>K36-G37</f>
        <v>50931617</v>
      </c>
      <c r="L37" s="8265"/>
    </row>
    <row r="38" spans="1:12">
      <c r="A38" s="8459"/>
      <c r="B38" s="8459"/>
      <c r="C38" s="8287" t="s">
        <v>1282</v>
      </c>
      <c r="D38" s="8288" t="s">
        <v>250</v>
      </c>
      <c r="E38" s="8289"/>
      <c r="F38" s="8290"/>
      <c r="G38" s="9808"/>
      <c r="H38" s="8291"/>
      <c r="I38" s="8323"/>
      <c r="J38" s="9825"/>
      <c r="K38" s="8459"/>
      <c r="L38" s="8265"/>
    </row>
    <row r="39" spans="1:12">
      <c r="A39" s="8461"/>
      <c r="B39" s="8462"/>
      <c r="C39" s="8461"/>
      <c r="D39" s="8497"/>
      <c r="E39" s="8498"/>
      <c r="F39" s="8493"/>
      <c r="G39" s="8493"/>
      <c r="H39" s="8494"/>
      <c r="I39" s="8493"/>
      <c r="J39" s="8495">
        <v>2200</v>
      </c>
      <c r="K39" s="8467">
        <f>K37+J39</f>
        <v>50933817</v>
      </c>
      <c r="L39" s="8265"/>
    </row>
    <row r="40" spans="1:12">
      <c r="A40" s="8458"/>
      <c r="B40" s="8458"/>
      <c r="C40" s="8324" t="s">
        <v>796</v>
      </c>
      <c r="D40" s="8325" t="s">
        <v>1283</v>
      </c>
      <c r="E40" s="8301" t="s">
        <v>1346</v>
      </c>
      <c r="F40" s="9805"/>
      <c r="G40" s="9807">
        <v>268900</v>
      </c>
      <c r="H40" s="9805"/>
      <c r="I40" s="9805"/>
      <c r="J40" s="8302"/>
      <c r="K40" s="8480">
        <f>K39-G40</f>
        <v>50664917</v>
      </c>
      <c r="L40" s="8265"/>
    </row>
    <row r="41" spans="1:12">
      <c r="A41" s="8459"/>
      <c r="B41" s="8459"/>
      <c r="C41" s="8326" t="s">
        <v>1341</v>
      </c>
      <c r="D41" s="8327" t="s">
        <v>250</v>
      </c>
      <c r="E41" s="8289"/>
      <c r="F41" s="9806"/>
      <c r="G41" s="9808"/>
      <c r="H41" s="9806"/>
      <c r="I41" s="9806"/>
      <c r="J41" s="8303"/>
      <c r="K41" s="8459"/>
      <c r="L41" s="8265"/>
    </row>
    <row r="42" spans="1:12">
      <c r="A42" s="8461"/>
      <c r="B42" s="8462"/>
      <c r="C42" s="8461"/>
      <c r="D42" s="8497"/>
      <c r="E42" s="8498"/>
      <c r="F42" s="8465"/>
      <c r="G42" s="8466"/>
      <c r="H42" s="8499"/>
      <c r="I42" s="8465"/>
      <c r="J42" s="8466">
        <v>750</v>
      </c>
      <c r="K42" s="8467">
        <f>K40+J42</f>
        <v>50665667</v>
      </c>
      <c r="L42" s="8265"/>
    </row>
    <row r="43" spans="1:12">
      <c r="A43" s="8460"/>
      <c r="B43" s="8460"/>
      <c r="C43" s="8328" t="s">
        <v>821</v>
      </c>
      <c r="D43" s="8282" t="s">
        <v>558</v>
      </c>
      <c r="E43" s="8283" t="s">
        <v>251</v>
      </c>
      <c r="F43" s="8284"/>
      <c r="G43" s="9807">
        <v>363751</v>
      </c>
      <c r="H43" s="8285"/>
      <c r="I43" s="8322"/>
      <c r="J43" s="9824"/>
      <c r="K43" s="8481">
        <f>K42-G43</f>
        <v>50301916</v>
      </c>
      <c r="L43" s="8265"/>
    </row>
    <row r="44" spans="1:12">
      <c r="A44" s="8459"/>
      <c r="B44" s="8459"/>
      <c r="C44" s="8328" t="s">
        <v>2631</v>
      </c>
      <c r="D44" s="8288" t="s">
        <v>250</v>
      </c>
      <c r="E44" s="8319"/>
      <c r="F44" s="8290"/>
      <c r="G44" s="9808"/>
      <c r="H44" s="8291"/>
      <c r="I44" s="8323"/>
      <c r="J44" s="9825"/>
      <c r="K44" s="8459"/>
      <c r="L44" s="8265"/>
    </row>
    <row r="45" spans="1:12">
      <c r="A45" s="8461"/>
      <c r="B45" s="8462"/>
      <c r="C45" s="8461"/>
      <c r="D45" s="8497"/>
      <c r="E45" s="8498"/>
      <c r="F45" s="8493"/>
      <c r="G45" s="8493"/>
      <c r="H45" s="8494"/>
      <c r="I45" s="8493"/>
      <c r="J45" s="8495">
        <v>2200</v>
      </c>
      <c r="K45" s="8467">
        <f>K43+J45</f>
        <v>50304116</v>
      </c>
      <c r="L45" s="8265"/>
    </row>
    <row r="46" spans="1:12">
      <c r="A46" s="8460"/>
      <c r="B46" s="8460"/>
      <c r="C46" s="8328" t="s">
        <v>799</v>
      </c>
      <c r="D46" s="8282" t="s">
        <v>558</v>
      </c>
      <c r="E46" s="8283" t="s">
        <v>251</v>
      </c>
      <c r="F46" s="9805"/>
      <c r="G46" s="9807">
        <v>68800</v>
      </c>
      <c r="H46" s="9805"/>
      <c r="I46" s="9805"/>
      <c r="J46" s="8302"/>
      <c r="K46" s="8481">
        <f>K45-G46</f>
        <v>50235316</v>
      </c>
      <c r="L46" s="8265"/>
    </row>
    <row r="47" spans="1:12">
      <c r="A47" s="8459"/>
      <c r="B47" s="8459"/>
      <c r="C47" s="8328" t="s">
        <v>800</v>
      </c>
      <c r="D47" s="8288" t="s">
        <v>250</v>
      </c>
      <c r="E47" s="8319"/>
      <c r="F47" s="9806"/>
      <c r="G47" s="9808"/>
      <c r="H47" s="9806"/>
      <c r="I47" s="9806"/>
      <c r="J47" s="8303"/>
      <c r="K47" s="8459"/>
      <c r="L47" s="8265"/>
    </row>
    <row r="48" spans="1:12">
      <c r="A48" s="8461"/>
      <c r="B48" s="8462"/>
      <c r="C48" s="8461"/>
      <c r="D48" s="8497"/>
      <c r="E48" s="8498"/>
      <c r="F48" s="8465"/>
      <c r="G48" s="8466"/>
      <c r="H48" s="8499"/>
      <c r="I48" s="8465"/>
      <c r="J48" s="8466">
        <v>750</v>
      </c>
      <c r="K48" s="8467">
        <f>K46+J48</f>
        <v>50236066</v>
      </c>
      <c r="L48" s="8265"/>
    </row>
    <row r="49" spans="1:12">
      <c r="A49" s="8458"/>
      <c r="B49" s="8458"/>
      <c r="C49" s="8324" t="s">
        <v>781</v>
      </c>
      <c r="D49" s="8282" t="s">
        <v>1285</v>
      </c>
      <c r="E49" s="8301" t="s">
        <v>1320</v>
      </c>
      <c r="F49" s="8284"/>
      <c r="G49" s="9807">
        <v>26740</v>
      </c>
      <c r="H49" s="8285"/>
      <c r="I49" s="8322"/>
      <c r="J49" s="9824"/>
      <c r="K49" s="8480">
        <f>K48-G49</f>
        <v>50209326</v>
      </c>
      <c r="L49" s="8265"/>
    </row>
    <row r="50" spans="1:12">
      <c r="A50" s="8459"/>
      <c r="B50" s="8459"/>
      <c r="C50" s="8326" t="s">
        <v>1092</v>
      </c>
      <c r="D50" s="8288" t="s">
        <v>38</v>
      </c>
      <c r="E50" s="8289"/>
      <c r="F50" s="8290"/>
      <c r="G50" s="9808"/>
      <c r="H50" s="8291"/>
      <c r="I50" s="8323"/>
      <c r="J50" s="9825"/>
      <c r="K50" s="8459"/>
      <c r="L50" s="8265"/>
    </row>
    <row r="51" spans="1:12">
      <c r="A51" s="8461"/>
      <c r="B51" s="8462"/>
      <c r="C51" s="8463"/>
      <c r="D51" s="8464"/>
      <c r="E51" s="8464"/>
      <c r="F51" s="8493"/>
      <c r="G51" s="8493"/>
      <c r="H51" s="8494"/>
      <c r="I51" s="8493"/>
      <c r="J51" s="8495">
        <v>1500</v>
      </c>
      <c r="K51" s="8467">
        <f>K49+J51</f>
        <v>50210826</v>
      </c>
      <c r="L51" s="8265"/>
    </row>
    <row r="52" spans="1:12">
      <c r="A52" s="8460"/>
      <c r="B52" s="8460"/>
      <c r="C52" s="8281" t="s">
        <v>781</v>
      </c>
      <c r="D52" s="8282" t="s">
        <v>1344</v>
      </c>
      <c r="E52" s="8318" t="s">
        <v>1349</v>
      </c>
      <c r="F52" s="9805"/>
      <c r="G52" s="9807">
        <v>165640</v>
      </c>
      <c r="H52" s="9805"/>
      <c r="I52" s="9805"/>
      <c r="J52" s="8302"/>
      <c r="K52" s="8481">
        <f>K51-G52</f>
        <v>50045186</v>
      </c>
      <c r="L52" s="8265"/>
    </row>
    <row r="53" spans="1:12">
      <c r="A53" s="8459"/>
      <c r="B53" s="8459"/>
      <c r="C53" s="8287" t="s">
        <v>1343</v>
      </c>
      <c r="D53" s="8288" t="s">
        <v>1543</v>
      </c>
      <c r="E53" s="8319"/>
      <c r="F53" s="9806"/>
      <c r="G53" s="9808"/>
      <c r="H53" s="9806"/>
      <c r="I53" s="9806"/>
      <c r="J53" s="8303"/>
      <c r="K53" s="8459"/>
      <c r="L53" s="8265"/>
    </row>
    <row r="54" spans="1:12">
      <c r="A54" s="8461"/>
      <c r="B54" s="8462"/>
      <c r="C54" s="8461"/>
      <c r="D54" s="8497"/>
      <c r="E54" s="8498"/>
      <c r="F54" s="8465"/>
      <c r="G54" s="8466"/>
      <c r="H54" s="8499"/>
      <c r="I54" s="8465"/>
      <c r="J54" s="8466">
        <v>1500</v>
      </c>
      <c r="K54" s="8467">
        <f>K52+J54</f>
        <v>50046686</v>
      </c>
      <c r="L54" s="8265"/>
    </row>
    <row r="55" spans="1:12">
      <c r="A55" s="8460"/>
      <c r="B55" s="8460"/>
      <c r="C55" s="8281" t="s">
        <v>781</v>
      </c>
      <c r="D55" s="8282" t="s">
        <v>1344</v>
      </c>
      <c r="E55" s="8318" t="s">
        <v>1349</v>
      </c>
      <c r="F55" s="8284"/>
      <c r="G55" s="9807">
        <v>24140</v>
      </c>
      <c r="H55" s="8285"/>
      <c r="I55" s="8322"/>
      <c r="J55" s="9824"/>
      <c r="K55" s="8481">
        <f>K54-G55</f>
        <v>50022546</v>
      </c>
      <c r="L55" s="8265"/>
    </row>
    <row r="56" spans="1:12">
      <c r="A56" s="8459"/>
      <c r="B56" s="8459"/>
      <c r="C56" s="8287" t="s">
        <v>2121</v>
      </c>
      <c r="D56" s="8288" t="s">
        <v>1543</v>
      </c>
      <c r="E56" s="8319"/>
      <c r="F56" s="8290"/>
      <c r="G56" s="9808"/>
      <c r="H56" s="8291"/>
      <c r="I56" s="8323"/>
      <c r="J56" s="9825"/>
      <c r="K56" s="8459"/>
      <c r="L56" s="8265"/>
    </row>
    <row r="57" spans="1:12">
      <c r="A57" s="8461"/>
      <c r="B57" s="8462"/>
      <c r="C57" s="8461"/>
      <c r="D57" s="8497"/>
      <c r="E57" s="8498"/>
      <c r="F57" s="8493"/>
      <c r="G57" s="8493"/>
      <c r="H57" s="8494"/>
      <c r="I57" s="8493"/>
      <c r="J57" s="8495">
        <v>1500</v>
      </c>
      <c r="K57" s="8467">
        <f>K55+J57</f>
        <v>50024046</v>
      </c>
      <c r="L57" s="8265"/>
    </row>
    <row r="58" spans="1:12">
      <c r="A58" s="8458"/>
      <c r="B58" s="8458"/>
      <c r="C58" s="8300" t="s">
        <v>781</v>
      </c>
      <c r="D58" s="8282" t="s">
        <v>1560</v>
      </c>
      <c r="E58" s="8301" t="s">
        <v>1603</v>
      </c>
      <c r="F58" s="9805"/>
      <c r="G58" s="9807">
        <v>39140</v>
      </c>
      <c r="H58" s="9805"/>
      <c r="I58" s="9805"/>
      <c r="J58" s="8302"/>
      <c r="K58" s="8480">
        <f>K57-G58</f>
        <v>49984906</v>
      </c>
      <c r="L58" s="8265"/>
    </row>
    <row r="59" spans="1:12">
      <c r="A59" s="8459"/>
      <c r="B59" s="8459"/>
      <c r="C59" s="8326" t="s">
        <v>1559</v>
      </c>
      <c r="D59" s="8288" t="s">
        <v>38</v>
      </c>
      <c r="E59" s="8289"/>
      <c r="F59" s="9806"/>
      <c r="G59" s="9808"/>
      <c r="H59" s="9806"/>
      <c r="I59" s="9806"/>
      <c r="J59" s="8303"/>
      <c r="K59" s="8459"/>
      <c r="L59" s="8265"/>
    </row>
    <row r="60" spans="1:12">
      <c r="A60" s="8461"/>
      <c r="B60" s="8462"/>
      <c r="C60" s="8461"/>
      <c r="D60" s="8497"/>
      <c r="E60" s="8498"/>
      <c r="F60" s="8465"/>
      <c r="G60" s="8466"/>
      <c r="H60" s="8499"/>
      <c r="I60" s="8465"/>
      <c r="J60" s="8466">
        <v>1500</v>
      </c>
      <c r="K60" s="8467">
        <f>K58+J60</f>
        <v>49986406</v>
      </c>
      <c r="L60" s="8265"/>
    </row>
    <row r="61" spans="1:12">
      <c r="A61" s="8460"/>
      <c r="B61" s="8460"/>
      <c r="C61" s="8324" t="s">
        <v>815</v>
      </c>
      <c r="D61" s="8325" t="s">
        <v>1887</v>
      </c>
      <c r="E61" s="8301" t="s">
        <v>1888</v>
      </c>
      <c r="F61" s="8284"/>
      <c r="G61" s="9807">
        <v>1719935</v>
      </c>
      <c r="H61" s="8285"/>
      <c r="I61" s="8322"/>
      <c r="J61" s="9824"/>
      <c r="K61" s="8481">
        <f>K60-G61</f>
        <v>48266471</v>
      </c>
      <c r="L61" s="8265"/>
    </row>
    <row r="62" spans="1:12">
      <c r="A62" s="8459"/>
      <c r="B62" s="8459"/>
      <c r="C62" s="8326" t="s">
        <v>1886</v>
      </c>
      <c r="D62" s="8327" t="s">
        <v>1951</v>
      </c>
      <c r="E62" s="8289"/>
      <c r="F62" s="8290"/>
      <c r="G62" s="9808"/>
      <c r="H62" s="8291"/>
      <c r="I62" s="8323"/>
      <c r="J62" s="9825"/>
      <c r="K62" s="8459"/>
      <c r="L62" s="8265"/>
    </row>
    <row r="63" spans="1:12">
      <c r="A63" s="8461"/>
      <c r="B63" s="8462"/>
      <c r="C63" s="8461"/>
      <c r="D63" s="8497"/>
      <c r="E63" s="8498"/>
      <c r="F63" s="8493"/>
      <c r="G63" s="8493"/>
      <c r="H63" s="8494"/>
      <c r="I63" s="8493"/>
      <c r="J63" s="8495">
        <v>2200</v>
      </c>
      <c r="K63" s="8467">
        <f>K61+J63</f>
        <v>48268671</v>
      </c>
      <c r="L63" s="8265"/>
    </row>
    <row r="64" spans="1:12">
      <c r="A64" s="8460"/>
      <c r="B64" s="8460"/>
      <c r="C64" s="8330" t="s">
        <v>815</v>
      </c>
      <c r="D64" s="8331" t="s">
        <v>1887</v>
      </c>
      <c r="E64" s="8332" t="s">
        <v>1888</v>
      </c>
      <c r="F64" s="9805"/>
      <c r="G64" s="9807">
        <v>290739</v>
      </c>
      <c r="H64" s="9805"/>
      <c r="I64" s="9805"/>
      <c r="J64" s="8302"/>
      <c r="K64" s="8481">
        <f>K63-G64</f>
        <v>47977932</v>
      </c>
      <c r="L64" s="8265"/>
    </row>
    <row r="65" spans="1:12">
      <c r="A65" s="8459"/>
      <c r="B65" s="8459"/>
      <c r="C65" s="8333" t="s">
        <v>1889</v>
      </c>
      <c r="D65" s="8334" t="s">
        <v>1951</v>
      </c>
      <c r="E65" s="8335"/>
      <c r="F65" s="9806"/>
      <c r="G65" s="9808"/>
      <c r="H65" s="9806"/>
      <c r="I65" s="9806"/>
      <c r="J65" s="8303"/>
      <c r="K65" s="8459"/>
      <c r="L65" s="8265"/>
    </row>
    <row r="66" spans="1:12">
      <c r="A66" s="8461"/>
      <c r="B66" s="8462"/>
      <c r="C66" s="8461"/>
      <c r="D66" s="8497"/>
      <c r="E66" s="8498"/>
      <c r="F66" s="8465"/>
      <c r="G66" s="8466"/>
      <c r="H66" s="8499"/>
      <c r="I66" s="8465"/>
      <c r="J66" s="8466">
        <v>2200</v>
      </c>
      <c r="K66" s="8467">
        <f>K64+J66</f>
        <v>47980132</v>
      </c>
      <c r="L66" s="8265"/>
    </row>
    <row r="67" spans="1:12">
      <c r="A67" s="8458"/>
      <c r="B67" s="8458"/>
      <c r="C67" s="8330" t="s">
        <v>815</v>
      </c>
      <c r="D67" s="8336" t="s">
        <v>568</v>
      </c>
      <c r="E67" s="8332" t="s">
        <v>715</v>
      </c>
      <c r="F67" s="8284"/>
      <c r="G67" s="8284">
        <v>539531</v>
      </c>
      <c r="H67" s="8285"/>
      <c r="I67" s="8322"/>
      <c r="J67" s="9824"/>
      <c r="K67" s="8480">
        <f>K66-G67</f>
        <v>47440601</v>
      </c>
      <c r="L67" s="8265"/>
    </row>
    <row r="68" spans="1:12">
      <c r="A68" s="8459"/>
      <c r="B68" s="8459"/>
      <c r="C68" s="8333" t="s">
        <v>833</v>
      </c>
      <c r="D68" s="8337" t="s">
        <v>250</v>
      </c>
      <c r="E68" s="8335"/>
      <c r="F68" s="8290"/>
      <c r="G68" s="8290"/>
      <c r="H68" s="8291"/>
      <c r="I68" s="8323"/>
      <c r="J68" s="9825"/>
      <c r="K68" s="8459"/>
      <c r="L68" s="8265"/>
    </row>
    <row r="69" spans="1:12">
      <c r="A69" s="8461"/>
      <c r="B69" s="8462"/>
      <c r="C69" s="8504"/>
      <c r="D69" s="8497"/>
      <c r="E69" s="8497"/>
      <c r="F69" s="8493"/>
      <c r="G69" s="8493"/>
      <c r="H69" s="8494"/>
      <c r="I69" s="8493"/>
      <c r="J69" s="8495">
        <v>2200</v>
      </c>
      <c r="K69" s="8467">
        <f>K67+J69</f>
        <v>47442801</v>
      </c>
      <c r="L69" s="8265"/>
    </row>
    <row r="70" spans="1:12">
      <c r="A70" s="8460"/>
      <c r="B70" s="8460"/>
      <c r="C70" s="8330" t="s">
        <v>815</v>
      </c>
      <c r="D70" s="8336" t="s">
        <v>568</v>
      </c>
      <c r="E70" s="8332" t="s">
        <v>715</v>
      </c>
      <c r="F70" s="9805"/>
      <c r="G70" s="9807">
        <v>201785</v>
      </c>
      <c r="H70" s="9805"/>
      <c r="I70" s="9805"/>
      <c r="J70" s="8302"/>
      <c r="K70" s="8481">
        <f>K69-G70</f>
        <v>47241016</v>
      </c>
      <c r="L70" s="8265"/>
    </row>
    <row r="71" spans="1:12">
      <c r="A71" s="8459"/>
      <c r="B71" s="8459"/>
      <c r="C71" s="8333" t="s">
        <v>2539</v>
      </c>
      <c r="D71" s="8337" t="s">
        <v>250</v>
      </c>
      <c r="E71" s="8335"/>
      <c r="F71" s="9806"/>
      <c r="G71" s="9808"/>
      <c r="H71" s="9806"/>
      <c r="I71" s="9806"/>
      <c r="J71" s="8303"/>
      <c r="K71" s="8459"/>
      <c r="L71" s="8265"/>
    </row>
    <row r="72" spans="1:12">
      <c r="A72" s="8461"/>
      <c r="B72" s="8462"/>
      <c r="C72" s="8461"/>
      <c r="D72" s="8497"/>
      <c r="E72" s="8498"/>
      <c r="F72" s="8465"/>
      <c r="G72" s="8466"/>
      <c r="H72" s="8499"/>
      <c r="I72" s="8465"/>
      <c r="J72" s="8466">
        <v>2200</v>
      </c>
      <c r="K72" s="8467">
        <f>K70+J72</f>
        <v>47243216</v>
      </c>
      <c r="L72" s="8265"/>
    </row>
    <row r="73" spans="1:12">
      <c r="A73" s="8460"/>
      <c r="B73" s="8460"/>
      <c r="C73" s="8330" t="s">
        <v>815</v>
      </c>
      <c r="D73" s="8336" t="s">
        <v>568</v>
      </c>
      <c r="E73" s="8332" t="s">
        <v>715</v>
      </c>
      <c r="F73" s="9805"/>
      <c r="G73" s="9807">
        <v>82809</v>
      </c>
      <c r="H73" s="9805"/>
      <c r="I73" s="9805"/>
      <c r="J73" s="8302"/>
      <c r="K73" s="8481">
        <f>K72-G73</f>
        <v>47160407</v>
      </c>
      <c r="L73" s="8265"/>
    </row>
    <row r="74" spans="1:12">
      <c r="A74" s="8459"/>
      <c r="B74" s="8459"/>
      <c r="C74" s="8333" t="s">
        <v>2633</v>
      </c>
      <c r="D74" s="8337" t="s">
        <v>250</v>
      </c>
      <c r="E74" s="8335"/>
      <c r="F74" s="9806"/>
      <c r="G74" s="9808"/>
      <c r="H74" s="9806"/>
      <c r="I74" s="9806"/>
      <c r="J74" s="8303"/>
      <c r="K74" s="8459"/>
      <c r="L74" s="8265"/>
    </row>
    <row r="75" spans="1:12">
      <c r="A75" s="8461"/>
      <c r="B75" s="8462"/>
      <c r="C75" s="8496"/>
      <c r="D75" s="8505"/>
      <c r="E75" s="8505"/>
      <c r="F75" s="8465"/>
      <c r="G75" s="8466"/>
      <c r="H75" s="8499"/>
      <c r="I75" s="8465"/>
      <c r="J75" s="8466">
        <v>2200</v>
      </c>
      <c r="K75" s="8467">
        <f>K73+J75</f>
        <v>47162607</v>
      </c>
      <c r="L75" s="8265"/>
    </row>
    <row r="76" spans="1:12">
      <c r="A76" s="8458"/>
      <c r="B76" s="8458"/>
      <c r="C76" s="8330" t="s">
        <v>781</v>
      </c>
      <c r="D76" s="8331" t="s">
        <v>568</v>
      </c>
      <c r="E76" s="8332" t="s">
        <v>715</v>
      </c>
      <c r="F76" s="9805"/>
      <c r="G76" s="9807">
        <v>17340</v>
      </c>
      <c r="H76" s="9805"/>
      <c r="I76" s="9805"/>
      <c r="J76" s="8302"/>
      <c r="K76" s="8480">
        <f>K75-G76</f>
        <v>47145267</v>
      </c>
      <c r="L76" s="8265"/>
    </row>
    <row r="77" spans="1:12">
      <c r="A77" s="8459"/>
      <c r="B77" s="8459"/>
      <c r="C77" s="8333" t="s">
        <v>793</v>
      </c>
      <c r="D77" s="8334" t="s">
        <v>250</v>
      </c>
      <c r="E77" s="8335"/>
      <c r="F77" s="9806"/>
      <c r="G77" s="9808"/>
      <c r="H77" s="9806"/>
      <c r="I77" s="9806"/>
      <c r="J77" s="8303"/>
      <c r="K77" s="8459"/>
      <c r="L77" s="8265"/>
    </row>
    <row r="78" spans="1:12">
      <c r="A78" s="8461"/>
      <c r="B78" s="8462"/>
      <c r="C78" s="8496"/>
      <c r="D78" s="8505"/>
      <c r="E78" s="8505"/>
      <c r="F78" s="8465"/>
      <c r="G78" s="8466"/>
      <c r="H78" s="8499"/>
      <c r="I78" s="8465"/>
      <c r="J78" s="8466">
        <v>1500</v>
      </c>
      <c r="K78" s="8467">
        <f>K76+J78</f>
        <v>47146767</v>
      </c>
      <c r="L78" s="8265"/>
    </row>
    <row r="79" spans="1:12">
      <c r="A79" s="8460"/>
      <c r="B79" s="8460"/>
      <c r="C79" s="8341" t="s">
        <v>796</v>
      </c>
      <c r="D79" s="8336" t="s">
        <v>1983</v>
      </c>
      <c r="E79" s="8332" t="s">
        <v>1985</v>
      </c>
      <c r="F79" s="9805"/>
      <c r="G79" s="9807">
        <v>209100</v>
      </c>
      <c r="H79" s="9805"/>
      <c r="I79" s="9805"/>
      <c r="J79" s="8302"/>
      <c r="K79" s="8481">
        <f>K78-G79</f>
        <v>46937667</v>
      </c>
      <c r="L79" s="8265"/>
    </row>
    <row r="80" spans="1:12">
      <c r="A80" s="8459"/>
      <c r="B80" s="8459"/>
      <c r="C80" s="8342" t="s">
        <v>1982</v>
      </c>
      <c r="D80" s="8337" t="s">
        <v>1984</v>
      </c>
      <c r="E80" s="8335"/>
      <c r="F80" s="9806"/>
      <c r="G80" s="9808"/>
      <c r="H80" s="9806"/>
      <c r="I80" s="9806"/>
      <c r="J80" s="8303"/>
      <c r="K80" s="8459"/>
      <c r="L80" s="8265"/>
    </row>
    <row r="81" spans="1:12">
      <c r="A81" s="8461"/>
      <c r="B81" s="8462"/>
      <c r="C81" s="8496"/>
      <c r="D81" s="8505"/>
      <c r="E81" s="8505"/>
      <c r="F81" s="8465"/>
      <c r="G81" s="8466"/>
      <c r="H81" s="8499"/>
      <c r="I81" s="8465"/>
      <c r="J81" s="8466">
        <v>750</v>
      </c>
      <c r="K81" s="8467">
        <f>K79+J81</f>
        <v>46938417</v>
      </c>
      <c r="L81" s="8265"/>
    </row>
    <row r="82" spans="1:12">
      <c r="A82" s="8460"/>
      <c r="B82" s="8460"/>
      <c r="C82" s="8330" t="s">
        <v>815</v>
      </c>
      <c r="D82" s="8506" t="s">
        <v>2804</v>
      </c>
      <c r="E82" s="8506">
        <v>961551</v>
      </c>
      <c r="F82" s="8479"/>
      <c r="G82" s="8479">
        <v>356341</v>
      </c>
      <c r="H82" s="8479"/>
      <c r="I82" s="8479"/>
      <c r="J82" s="8460"/>
      <c r="K82" s="8481">
        <f>K81-G82</f>
        <v>46582076</v>
      </c>
      <c r="L82" s="8265"/>
    </row>
    <row r="83" spans="1:12">
      <c r="A83" s="8459"/>
      <c r="B83" s="8459"/>
      <c r="C83" s="8333" t="s">
        <v>2803</v>
      </c>
      <c r="D83" s="8507" t="s">
        <v>2805</v>
      </c>
      <c r="E83" s="8459"/>
      <c r="F83" s="8477"/>
      <c r="G83" s="8477"/>
      <c r="H83" s="8477"/>
      <c r="I83" s="8477"/>
      <c r="J83" s="8459"/>
      <c r="K83" s="8459"/>
      <c r="L83" s="8265"/>
    </row>
    <row r="84" spans="1:12">
      <c r="A84" s="8461"/>
      <c r="B84" s="8462"/>
      <c r="C84" s="8496"/>
      <c r="D84" s="8464"/>
      <c r="E84" s="8464"/>
      <c r="F84" s="8478"/>
      <c r="G84" s="8478"/>
      <c r="H84" s="8466"/>
      <c r="I84" s="8478"/>
      <c r="J84" s="8466">
        <v>2200</v>
      </c>
      <c r="K84" s="8467">
        <f>K82+J84</f>
        <v>46584276</v>
      </c>
      <c r="L84" s="8265"/>
    </row>
    <row r="85" spans="1:12">
      <c r="A85" s="8458"/>
      <c r="B85" s="8458"/>
      <c r="C85" s="8330" t="s">
        <v>815</v>
      </c>
      <c r="D85" s="8506" t="s">
        <v>2804</v>
      </c>
      <c r="E85" s="8506">
        <v>961551</v>
      </c>
      <c r="F85" s="8476"/>
      <c r="G85" s="8476">
        <v>309078</v>
      </c>
      <c r="H85" s="8476"/>
      <c r="I85" s="8476"/>
      <c r="J85" s="8458"/>
      <c r="K85" s="8480">
        <f>K84-G85</f>
        <v>46275198</v>
      </c>
      <c r="L85" s="8265"/>
    </row>
    <row r="86" spans="1:12">
      <c r="A86" s="8459"/>
      <c r="B86" s="8459"/>
      <c r="C86" s="8333" t="s">
        <v>2803</v>
      </c>
      <c r="D86" s="8507" t="s">
        <v>2805</v>
      </c>
      <c r="E86" s="8459"/>
      <c r="F86" s="8477"/>
      <c r="G86" s="8477"/>
      <c r="H86" s="8477"/>
      <c r="I86" s="8477"/>
      <c r="J86" s="8459"/>
      <c r="K86" s="8459"/>
      <c r="L86" s="8265"/>
    </row>
    <row r="87" spans="1:12">
      <c r="A87" s="8461"/>
      <c r="B87" s="8462"/>
      <c r="C87" s="8496"/>
      <c r="D87" s="8464"/>
      <c r="E87" s="8464"/>
      <c r="F87" s="8478"/>
      <c r="G87" s="8478"/>
      <c r="H87" s="8466"/>
      <c r="I87" s="8478"/>
      <c r="J87" s="8466">
        <v>2200</v>
      </c>
      <c r="K87" s="8467">
        <f>K85+J87</f>
        <v>46277398</v>
      </c>
      <c r="L87" s="8265"/>
    </row>
    <row r="88" spans="1:12">
      <c r="A88" s="8460"/>
      <c r="B88" s="8460"/>
      <c r="C88" s="8341" t="s">
        <v>796</v>
      </c>
      <c r="D88" s="8506" t="s">
        <v>2804</v>
      </c>
      <c r="E88" s="8506">
        <v>961551</v>
      </c>
      <c r="F88" s="8479"/>
      <c r="G88" s="8479">
        <v>133800</v>
      </c>
      <c r="H88" s="8479"/>
      <c r="I88" s="8479"/>
      <c r="J88" s="8460"/>
      <c r="K88" s="8481">
        <f>K87-G88</f>
        <v>46143598</v>
      </c>
      <c r="L88" s="8265"/>
    </row>
    <row r="89" spans="1:12">
      <c r="A89" s="8459"/>
      <c r="B89" s="8459"/>
      <c r="C89" s="8342" t="s">
        <v>2806</v>
      </c>
      <c r="D89" s="8507" t="s">
        <v>2805</v>
      </c>
      <c r="E89" s="8459"/>
      <c r="F89" s="8477"/>
      <c r="G89" s="8477"/>
      <c r="H89" s="8477"/>
      <c r="I89" s="8477"/>
      <c r="J89" s="8459"/>
      <c r="K89" s="8459"/>
      <c r="L89" s="8265"/>
    </row>
    <row r="90" spans="1:12">
      <c r="A90" s="8461"/>
      <c r="B90" s="8462"/>
      <c r="C90" s="8496"/>
      <c r="D90" s="8464"/>
      <c r="E90" s="8464"/>
      <c r="F90" s="8478"/>
      <c r="G90" s="8478"/>
      <c r="H90" s="8466"/>
      <c r="I90" s="8478"/>
      <c r="J90" s="8466">
        <v>750</v>
      </c>
      <c r="K90" s="8467">
        <f>K88+J90</f>
        <v>46144348</v>
      </c>
      <c r="L90" s="8265"/>
    </row>
    <row r="91" spans="1:12">
      <c r="A91" s="8460"/>
      <c r="B91" s="8460"/>
      <c r="C91" s="8341" t="s">
        <v>796</v>
      </c>
      <c r="D91" s="8506" t="s">
        <v>2804</v>
      </c>
      <c r="E91" s="8506">
        <v>961551</v>
      </c>
      <c r="F91" s="8479"/>
      <c r="G91" s="8479">
        <v>103800</v>
      </c>
      <c r="H91" s="8479"/>
      <c r="I91" s="8479"/>
      <c r="J91" s="8460"/>
      <c r="K91" s="8481">
        <f>K90-G91</f>
        <v>46040548</v>
      </c>
      <c r="L91" s="8265"/>
    </row>
    <row r="92" spans="1:12">
      <c r="A92" s="8459"/>
      <c r="B92" s="8459"/>
      <c r="C92" s="8342" t="s">
        <v>2806</v>
      </c>
      <c r="D92" s="8507" t="s">
        <v>2805</v>
      </c>
      <c r="E92" s="8459"/>
      <c r="F92" s="8477"/>
      <c r="G92" s="8477"/>
      <c r="H92" s="8477"/>
      <c r="I92" s="8477"/>
      <c r="J92" s="8459"/>
      <c r="K92" s="8459"/>
      <c r="L92" s="8265"/>
    </row>
    <row r="93" spans="1:12">
      <c r="A93" s="8461"/>
      <c r="B93" s="8462"/>
      <c r="C93" s="8496"/>
      <c r="D93" s="8464"/>
      <c r="E93" s="8464"/>
      <c r="F93" s="8478"/>
      <c r="G93" s="8478"/>
      <c r="H93" s="8466"/>
      <c r="I93" s="8478"/>
      <c r="J93" s="8466">
        <v>750</v>
      </c>
      <c r="K93" s="8467">
        <f>K91+J93</f>
        <v>46041298</v>
      </c>
      <c r="L93" s="8265"/>
    </row>
    <row r="94" spans="1:12">
      <c r="A94" s="8458"/>
      <c r="B94" s="8458"/>
      <c r="C94" s="7824" t="s">
        <v>815</v>
      </c>
      <c r="D94" s="8249" t="s">
        <v>1657</v>
      </c>
      <c r="E94" s="8247" t="s">
        <v>135</v>
      </c>
      <c r="F94" s="8251"/>
      <c r="G94" s="8251">
        <v>250078</v>
      </c>
      <c r="H94" s="8251"/>
      <c r="I94" s="8251"/>
      <c r="J94" s="8017"/>
      <c r="K94" s="8480">
        <f>K93-G94</f>
        <v>45791220</v>
      </c>
      <c r="L94" s="8265"/>
    </row>
    <row r="95" spans="1:12">
      <c r="A95" s="8459"/>
      <c r="B95" s="8459"/>
      <c r="C95" s="7829" t="s">
        <v>1656</v>
      </c>
      <c r="D95" s="8250" t="s">
        <v>956</v>
      </c>
      <c r="E95" s="8248"/>
      <c r="F95" s="8252"/>
      <c r="G95" s="8252"/>
      <c r="H95" s="8252"/>
      <c r="I95" s="8252"/>
      <c r="J95" s="8019"/>
      <c r="K95" s="8459"/>
      <c r="L95" s="8265"/>
    </row>
    <row r="96" spans="1:12">
      <c r="A96" s="8461"/>
      <c r="B96" s="8462"/>
      <c r="C96" s="8508"/>
      <c r="D96" s="8509"/>
      <c r="E96" s="8510"/>
      <c r="F96" s="8511"/>
      <c r="G96" s="8511"/>
      <c r="H96" s="8512"/>
      <c r="I96" s="8511"/>
      <c r="J96" s="8513">
        <v>2200</v>
      </c>
      <c r="K96" s="8467">
        <f>K94+J96</f>
        <v>45793420</v>
      </c>
      <c r="L96" s="8265"/>
    </row>
    <row r="97" spans="1:12">
      <c r="A97" s="8460"/>
      <c r="B97" s="8460"/>
      <c r="C97" s="7824" t="s">
        <v>796</v>
      </c>
      <c r="D97" s="8249" t="s">
        <v>1657</v>
      </c>
      <c r="E97" s="8247" t="s">
        <v>135</v>
      </c>
      <c r="F97" s="8251"/>
      <c r="G97" s="8251">
        <v>74300</v>
      </c>
      <c r="H97" s="8130"/>
      <c r="I97" s="8251"/>
      <c r="J97" s="8017"/>
      <c r="K97" s="8481">
        <f>K96-G97</f>
        <v>45719120</v>
      </c>
      <c r="L97" s="8265"/>
    </row>
    <row r="98" spans="1:12">
      <c r="A98" s="8459"/>
      <c r="B98" s="8459"/>
      <c r="C98" s="7829" t="s">
        <v>1658</v>
      </c>
      <c r="D98" s="8250" t="s">
        <v>956</v>
      </c>
      <c r="E98" s="8248"/>
      <c r="F98" s="8252"/>
      <c r="G98" s="8252"/>
      <c r="H98" s="8018"/>
      <c r="I98" s="8252"/>
      <c r="J98" s="8019"/>
      <c r="K98" s="8459"/>
      <c r="L98" s="8265"/>
    </row>
    <row r="99" spans="1:12">
      <c r="A99" s="8461"/>
      <c r="B99" s="8462"/>
      <c r="C99" s="8508"/>
      <c r="D99" s="8509"/>
      <c r="E99" s="8514"/>
      <c r="F99" s="8511"/>
      <c r="G99" s="8511"/>
      <c r="H99" s="8515"/>
      <c r="I99" s="8511"/>
      <c r="J99" s="8513">
        <v>750</v>
      </c>
      <c r="K99" s="8467">
        <f>K97+J99</f>
        <v>45719870</v>
      </c>
      <c r="L99" s="8265"/>
    </row>
    <row r="100" spans="1:12">
      <c r="A100" s="8460"/>
      <c r="B100" s="8460"/>
      <c r="C100" s="7824" t="s">
        <v>1710</v>
      </c>
      <c r="D100" s="56" t="s">
        <v>1766</v>
      </c>
      <c r="E100" s="7841"/>
      <c r="F100" s="7904"/>
      <c r="G100" s="8251"/>
      <c r="H100" s="8251">
        <v>807640</v>
      </c>
      <c r="I100" s="8251"/>
      <c r="J100" s="8121"/>
      <c r="K100" s="8481">
        <f>K99-H100</f>
        <v>44912230</v>
      </c>
    </row>
    <row r="101" spans="1:12">
      <c r="A101" s="8459"/>
      <c r="B101" s="8459"/>
      <c r="C101" s="7829" t="s">
        <v>1765</v>
      </c>
      <c r="D101" s="8250"/>
      <c r="E101" s="8248"/>
      <c r="F101" s="8252"/>
      <c r="G101" s="8252"/>
      <c r="H101" s="8252"/>
      <c r="I101" s="8252"/>
      <c r="J101" s="8019"/>
      <c r="K101" s="8459"/>
    </row>
    <row r="102" spans="1:12">
      <c r="A102" s="8461"/>
      <c r="B102" s="8462"/>
      <c r="C102" s="8516"/>
      <c r="D102" s="8516"/>
      <c r="E102" s="8516"/>
      <c r="F102" s="8511"/>
      <c r="G102" s="8511"/>
      <c r="H102" s="8515"/>
      <c r="I102" s="8511"/>
      <c r="J102" s="8513">
        <v>1500</v>
      </c>
      <c r="K102" s="8467">
        <f>K100+J102</f>
        <v>44913730</v>
      </c>
    </row>
    <row r="103" spans="1:12">
      <c r="A103" s="8458"/>
      <c r="B103" s="8458"/>
      <c r="C103" s="7824" t="s">
        <v>1710</v>
      </c>
      <c r="D103" s="8249" t="s">
        <v>1768</v>
      </c>
      <c r="E103" s="8247"/>
      <c r="F103" s="7904"/>
      <c r="G103" s="8251"/>
      <c r="H103" s="8251">
        <v>168140</v>
      </c>
      <c r="I103" s="8251"/>
      <c r="J103" s="8121"/>
      <c r="K103" s="8480">
        <f>K102-H103</f>
        <v>44745590</v>
      </c>
    </row>
    <row r="104" spans="1:12">
      <c r="A104" s="8459"/>
      <c r="B104" s="8459"/>
      <c r="C104" s="7829" t="s">
        <v>1767</v>
      </c>
      <c r="D104" s="8250"/>
      <c r="E104" s="8248"/>
      <c r="F104" s="8252"/>
      <c r="G104" s="8252"/>
      <c r="H104" s="8252"/>
      <c r="I104" s="8252"/>
      <c r="J104" s="8019"/>
      <c r="K104" s="8459"/>
    </row>
    <row r="105" spans="1:12">
      <c r="A105" s="8461"/>
      <c r="B105" s="8462"/>
      <c r="C105" s="8516"/>
      <c r="D105" s="8516"/>
      <c r="E105" s="8516"/>
      <c r="F105" s="8511"/>
      <c r="G105" s="8511"/>
      <c r="H105" s="8515"/>
      <c r="I105" s="8511"/>
      <c r="J105" s="8513">
        <v>1500</v>
      </c>
      <c r="K105" s="8467">
        <f>K103+J105</f>
        <v>44747090</v>
      </c>
    </row>
    <row r="106" spans="1:12">
      <c r="A106" s="8460"/>
      <c r="B106" s="8460"/>
      <c r="C106" s="7824" t="s">
        <v>1710</v>
      </c>
      <c r="D106" s="8249" t="s">
        <v>1770</v>
      </c>
      <c r="E106" s="8247"/>
      <c r="F106" s="7904"/>
      <c r="G106" s="8251"/>
      <c r="H106" s="8251">
        <v>380140</v>
      </c>
      <c r="I106" s="8251"/>
      <c r="J106" s="8121"/>
      <c r="K106" s="8481">
        <f>K105-H106</f>
        <v>44366950</v>
      </c>
    </row>
    <row r="107" spans="1:12">
      <c r="A107" s="8459"/>
      <c r="B107" s="8459"/>
      <c r="C107" s="7829" t="s">
        <v>1769</v>
      </c>
      <c r="D107" s="8250"/>
      <c r="E107" s="8248"/>
      <c r="F107" s="8252"/>
      <c r="G107" s="8252"/>
      <c r="H107" s="8252"/>
      <c r="I107" s="8252"/>
      <c r="J107" s="8019"/>
      <c r="K107" s="8459"/>
    </row>
    <row r="108" spans="1:12">
      <c r="A108" s="8461"/>
      <c r="B108" s="8462"/>
      <c r="C108" s="8508"/>
      <c r="D108" s="8509"/>
      <c r="E108" s="8514"/>
      <c r="F108" s="8511"/>
      <c r="G108" s="8511"/>
      <c r="H108" s="8515"/>
      <c r="I108" s="8511"/>
      <c r="J108" s="8513">
        <v>1500</v>
      </c>
      <c r="K108" s="8467">
        <f>K106+J108</f>
        <v>44368450</v>
      </c>
    </row>
    <row r="109" spans="1:12">
      <c r="A109" s="8460"/>
      <c r="B109" s="8460"/>
      <c r="C109" s="7824" t="s">
        <v>1710</v>
      </c>
      <c r="D109" s="8249" t="s">
        <v>956</v>
      </c>
      <c r="E109" s="8247"/>
      <c r="F109" s="8251"/>
      <c r="G109" s="8251"/>
      <c r="H109" s="8251">
        <v>9917900</v>
      </c>
      <c r="I109" s="8251"/>
      <c r="J109" s="8017"/>
      <c r="K109" s="8481">
        <f>K108-H109</f>
        <v>34450550</v>
      </c>
    </row>
    <row r="110" spans="1:12">
      <c r="A110" s="8459"/>
      <c r="B110" s="8459"/>
      <c r="C110" s="7829" t="s">
        <v>1771</v>
      </c>
      <c r="D110" s="8250"/>
      <c r="E110" s="8248"/>
      <c r="F110" s="8252"/>
      <c r="G110" s="8252"/>
      <c r="H110" s="8252"/>
      <c r="I110" s="8252"/>
      <c r="J110" s="8019"/>
      <c r="K110" s="8459"/>
    </row>
    <row r="111" spans="1:12">
      <c r="A111" s="8461"/>
      <c r="B111" s="8462"/>
      <c r="C111" s="8508"/>
      <c r="D111" s="8509"/>
      <c r="E111" s="8514"/>
      <c r="F111" s="8511"/>
      <c r="G111" s="8511"/>
      <c r="H111" s="8515"/>
      <c r="I111" s="8511"/>
      <c r="J111" s="8513">
        <v>1500</v>
      </c>
      <c r="K111" s="8467">
        <f>K109+J111</f>
        <v>34452050</v>
      </c>
    </row>
    <row r="112" spans="1:12">
      <c r="A112" s="8458"/>
      <c r="B112" s="8458"/>
      <c r="C112" s="7824" t="s">
        <v>1710</v>
      </c>
      <c r="D112" s="8249" t="s">
        <v>1945</v>
      </c>
      <c r="E112" s="8247"/>
      <c r="F112" s="8251"/>
      <c r="G112" s="8251"/>
      <c r="H112" s="8251">
        <v>128140</v>
      </c>
      <c r="I112" s="8251"/>
      <c r="J112" s="8017"/>
      <c r="K112" s="8480">
        <f>K111-H112</f>
        <v>34323910</v>
      </c>
    </row>
    <row r="113" spans="1:12">
      <c r="A113" s="8459"/>
      <c r="B113" s="8459"/>
      <c r="C113" s="7829" t="s">
        <v>1944</v>
      </c>
      <c r="D113" s="8250"/>
      <c r="E113" s="8248"/>
      <c r="F113" s="8252"/>
      <c r="G113" s="8252"/>
      <c r="H113" s="8252"/>
      <c r="I113" s="8252"/>
      <c r="J113" s="8019"/>
      <c r="K113" s="8459"/>
    </row>
    <row r="114" spans="1:12">
      <c r="A114" s="8461"/>
      <c r="B114" s="8462"/>
      <c r="C114" s="8508"/>
      <c r="D114" s="8509"/>
      <c r="E114" s="8514"/>
      <c r="F114" s="8511"/>
      <c r="G114" s="8511"/>
      <c r="H114" s="8515"/>
      <c r="I114" s="8511"/>
      <c r="J114" s="8513">
        <v>1500</v>
      </c>
      <c r="K114" s="8467">
        <f>K112+J114</f>
        <v>34325410</v>
      </c>
    </row>
    <row r="115" spans="1:12">
      <c r="A115" s="8460"/>
      <c r="B115" s="8460"/>
      <c r="C115" s="7824" t="s">
        <v>1710</v>
      </c>
      <c r="D115" s="8249" t="s">
        <v>2049</v>
      </c>
      <c r="E115" s="8247"/>
      <c r="F115" s="7904"/>
      <c r="G115" s="8251"/>
      <c r="H115" s="8251">
        <v>361140</v>
      </c>
      <c r="I115" s="8251"/>
      <c r="J115" s="8121"/>
      <c r="K115" s="8481">
        <f>K114-H115</f>
        <v>33964270</v>
      </c>
    </row>
    <row r="116" spans="1:12">
      <c r="A116" s="8459"/>
      <c r="B116" s="8459"/>
      <c r="C116" s="7829" t="s">
        <v>2050</v>
      </c>
      <c r="D116" s="8250"/>
      <c r="E116" s="8248"/>
      <c r="F116" s="8252"/>
      <c r="G116" s="8252"/>
      <c r="H116" s="8252"/>
      <c r="I116" s="8252"/>
      <c r="J116" s="8019"/>
      <c r="K116" s="8459"/>
    </row>
    <row r="117" spans="1:12">
      <c r="A117" s="8461"/>
      <c r="B117" s="8462"/>
      <c r="C117" s="8508"/>
      <c r="D117" s="8509"/>
      <c r="E117" s="8514"/>
      <c r="F117" s="8511"/>
      <c r="G117" s="8511"/>
      <c r="H117" s="8515"/>
      <c r="I117" s="8511"/>
      <c r="J117" s="8513">
        <v>1500</v>
      </c>
      <c r="K117" s="8467">
        <f>K115+J117</f>
        <v>33965770</v>
      </c>
    </row>
    <row r="118" spans="1:12">
      <c r="A118" s="8460"/>
      <c r="B118" s="8460"/>
      <c r="C118" s="7851" t="s">
        <v>1716</v>
      </c>
      <c r="D118" s="8249" t="s">
        <v>1717</v>
      </c>
      <c r="E118" s="8247" t="s">
        <v>1423</v>
      </c>
      <c r="F118" s="8254"/>
      <c r="G118" s="8254">
        <v>200400</v>
      </c>
      <c r="H118" s="8130"/>
      <c r="I118" s="8126"/>
      <c r="J118" s="8017"/>
      <c r="K118" s="8481">
        <f>K117-G118</f>
        <v>33765370</v>
      </c>
      <c r="L118" s="8265"/>
    </row>
    <row r="119" spans="1:12">
      <c r="A119" s="8459"/>
      <c r="B119" s="8459"/>
      <c r="C119" s="7829" t="s">
        <v>1715</v>
      </c>
      <c r="D119" s="8250" t="s">
        <v>956</v>
      </c>
      <c r="E119" s="8248"/>
      <c r="F119" s="8255"/>
      <c r="G119" s="8255"/>
      <c r="H119" s="8018"/>
      <c r="I119" s="8127"/>
      <c r="J119" s="8017"/>
      <c r="K119" s="8459"/>
      <c r="L119" s="8265"/>
    </row>
    <row r="120" spans="1:12">
      <c r="A120" s="8461"/>
      <c r="B120" s="8462"/>
      <c r="C120" s="8508"/>
      <c r="D120" s="8509"/>
      <c r="E120" s="8514"/>
      <c r="F120" s="8511"/>
      <c r="G120" s="8511"/>
      <c r="H120" s="8515"/>
      <c r="I120" s="8517"/>
      <c r="J120" s="8513">
        <v>750</v>
      </c>
      <c r="K120" s="8467">
        <f>K118+J120</f>
        <v>33766120</v>
      </c>
      <c r="L120" s="8265"/>
    </row>
    <row r="121" spans="1:12">
      <c r="A121" s="8458"/>
      <c r="B121" s="8458"/>
      <c r="C121" s="7874" t="s">
        <v>781</v>
      </c>
      <c r="D121" s="8249" t="s">
        <v>2046</v>
      </c>
      <c r="E121" s="7861" t="s">
        <v>2048</v>
      </c>
      <c r="F121" s="8251"/>
      <c r="G121" s="8251">
        <v>114140</v>
      </c>
      <c r="H121" s="8130"/>
      <c r="I121" s="8251"/>
      <c r="J121" s="8017"/>
      <c r="K121" s="8480">
        <f>K120-G121</f>
        <v>33651980</v>
      </c>
      <c r="L121" s="8265"/>
    </row>
    <row r="122" spans="1:12">
      <c r="A122" s="8459"/>
      <c r="B122" s="8459"/>
      <c r="C122" s="7873" t="s">
        <v>2045</v>
      </c>
      <c r="D122" s="8250" t="s">
        <v>2047</v>
      </c>
      <c r="E122" s="8253"/>
      <c r="F122" s="8252"/>
      <c r="G122" s="8252"/>
      <c r="H122" s="8018"/>
      <c r="I122" s="8252"/>
      <c r="J122" s="8017"/>
      <c r="K122" s="8459"/>
      <c r="L122" s="8265"/>
    </row>
    <row r="123" spans="1:12">
      <c r="A123" s="8461"/>
      <c r="B123" s="8462"/>
      <c r="C123" s="8518"/>
      <c r="D123" s="8509"/>
      <c r="E123" s="8514"/>
      <c r="F123" s="8511"/>
      <c r="G123" s="8511"/>
      <c r="H123" s="8515"/>
      <c r="I123" s="8511"/>
      <c r="J123" s="8513">
        <v>1500</v>
      </c>
      <c r="K123" s="8467">
        <f>K121+J123</f>
        <v>33653480</v>
      </c>
      <c r="L123" s="8265"/>
    </row>
    <row r="124" spans="1:12">
      <c r="A124" s="8460"/>
      <c r="B124" s="8460"/>
      <c r="C124" s="7851" t="s">
        <v>1716</v>
      </c>
      <c r="D124" s="8156" t="s">
        <v>1049</v>
      </c>
      <c r="E124" s="8247" t="s">
        <v>126</v>
      </c>
      <c r="F124" s="7904"/>
      <c r="G124" s="8251">
        <v>72300</v>
      </c>
      <c r="H124" s="8251"/>
      <c r="I124" s="8251"/>
      <c r="J124" s="8121"/>
      <c r="K124" s="8481">
        <f>K123-G124</f>
        <v>33581180</v>
      </c>
      <c r="L124" s="8265"/>
    </row>
    <row r="125" spans="1:12">
      <c r="A125" s="8459"/>
      <c r="B125" s="8459"/>
      <c r="C125" s="7829" t="s">
        <v>2559</v>
      </c>
      <c r="D125" s="8157" t="s">
        <v>956</v>
      </c>
      <c r="E125" s="8248"/>
      <c r="F125" s="8252"/>
      <c r="G125" s="8252"/>
      <c r="H125" s="8252"/>
      <c r="I125" s="8252"/>
      <c r="J125" s="8019"/>
      <c r="K125" s="8459"/>
      <c r="L125" s="8265"/>
    </row>
    <row r="126" spans="1:12">
      <c r="A126" s="8461"/>
      <c r="B126" s="8462"/>
      <c r="C126" s="8508"/>
      <c r="D126" s="8519"/>
      <c r="E126" s="8520"/>
      <c r="F126" s="8511"/>
      <c r="G126" s="8511"/>
      <c r="H126" s="8515"/>
      <c r="I126" s="8511"/>
      <c r="J126" s="8513">
        <v>750</v>
      </c>
      <c r="K126" s="8467">
        <f>K124+J126</f>
        <v>33581930</v>
      </c>
      <c r="L126" s="8265"/>
    </row>
    <row r="127" spans="1:12">
      <c r="A127" s="8460"/>
      <c r="B127" s="8460"/>
      <c r="C127" s="7862" t="s">
        <v>778</v>
      </c>
      <c r="D127" s="56" t="s">
        <v>795</v>
      </c>
      <c r="E127" s="7903" t="s">
        <v>454</v>
      </c>
      <c r="F127" s="7904"/>
      <c r="G127" s="7904">
        <v>106640</v>
      </c>
      <c r="H127" s="8130"/>
      <c r="I127" s="7904"/>
      <c r="J127" s="8130"/>
      <c r="K127" s="8481">
        <f>K126-G127</f>
        <v>33475290</v>
      </c>
      <c r="L127" s="8265"/>
    </row>
    <row r="128" spans="1:12">
      <c r="A128" s="8459"/>
      <c r="B128" s="8459"/>
      <c r="C128" s="193" t="s">
        <v>794</v>
      </c>
      <c r="D128" s="8250" t="s">
        <v>1345</v>
      </c>
      <c r="E128" s="8248"/>
      <c r="F128" s="8252"/>
      <c r="G128" s="8252"/>
      <c r="H128" s="8018"/>
      <c r="I128" s="8252"/>
      <c r="J128" s="8018"/>
      <c r="K128" s="8459"/>
      <c r="L128" s="8265"/>
    </row>
    <row r="129" spans="1:12">
      <c r="A129" s="8461"/>
      <c r="B129" s="8462"/>
      <c r="C129" s="8521"/>
      <c r="D129" s="8522"/>
      <c r="E129" s="8523"/>
      <c r="F129" s="8515"/>
      <c r="G129" s="8515"/>
      <c r="H129" s="8515"/>
      <c r="I129" s="8515"/>
      <c r="J129" s="8513">
        <v>1500</v>
      </c>
      <c r="K129" s="8467">
        <f>K127+J129</f>
        <v>33476790</v>
      </c>
      <c r="L129" s="8265"/>
    </row>
    <row r="130" spans="1:12">
      <c r="A130" s="8458"/>
      <c r="B130" s="8458"/>
      <c r="C130" s="191" t="s">
        <v>815</v>
      </c>
      <c r="D130" s="8249" t="s">
        <v>2163</v>
      </c>
      <c r="E130" s="8247" t="s">
        <v>2164</v>
      </c>
      <c r="F130" s="8251"/>
      <c r="G130" s="8251">
        <v>229107</v>
      </c>
      <c r="H130" s="8251"/>
      <c r="I130" s="8251"/>
      <c r="J130" s="8256"/>
      <c r="K130" s="8480">
        <f>K129-G130</f>
        <v>33247683</v>
      </c>
      <c r="L130" s="8265"/>
    </row>
    <row r="131" spans="1:12">
      <c r="A131" s="8459"/>
      <c r="B131" s="8459"/>
      <c r="C131" s="193" t="s">
        <v>2165</v>
      </c>
      <c r="D131" s="8250" t="s">
        <v>1819</v>
      </c>
      <c r="E131" s="8248"/>
      <c r="F131" s="8255"/>
      <c r="G131" s="8252"/>
      <c r="H131" s="8252"/>
      <c r="I131" s="8252"/>
      <c r="J131" s="8257"/>
      <c r="K131" s="8459"/>
      <c r="L131" s="8265"/>
    </row>
    <row r="132" spans="1:12">
      <c r="A132" s="8461"/>
      <c r="B132" s="8462"/>
      <c r="C132" s="8521"/>
      <c r="D132" s="8519"/>
      <c r="E132" s="8510"/>
      <c r="F132" s="8511"/>
      <c r="G132" s="8511"/>
      <c r="H132" s="8515"/>
      <c r="I132" s="8511"/>
      <c r="J132" s="8513">
        <v>2200</v>
      </c>
      <c r="K132" s="8467">
        <f>K130+J132</f>
        <v>33249883</v>
      </c>
      <c r="L132" s="8265"/>
    </row>
    <row r="133" spans="1:12">
      <c r="A133" s="8460"/>
      <c r="B133" s="8460"/>
      <c r="C133" s="8158" t="s">
        <v>781</v>
      </c>
      <c r="D133" s="8249" t="s">
        <v>2163</v>
      </c>
      <c r="E133" s="8247" t="s">
        <v>2164</v>
      </c>
      <c r="F133" s="8251"/>
      <c r="G133" s="8251">
        <v>70390</v>
      </c>
      <c r="H133" s="8251"/>
      <c r="I133" s="8251"/>
      <c r="J133" s="8256"/>
      <c r="K133" s="8481">
        <f>K132-G133</f>
        <v>33179493</v>
      </c>
      <c r="L133" s="8265"/>
    </row>
    <row r="134" spans="1:12">
      <c r="A134" s="8459"/>
      <c r="B134" s="8459"/>
      <c r="C134" s="7857" t="s">
        <v>2293</v>
      </c>
      <c r="D134" s="8250" t="s">
        <v>1819</v>
      </c>
      <c r="E134" s="8248"/>
      <c r="F134" s="8252"/>
      <c r="G134" s="8252"/>
      <c r="H134" s="8252"/>
      <c r="I134" s="8252"/>
      <c r="J134" s="8257"/>
      <c r="K134" s="8459"/>
      <c r="L134" s="8265"/>
    </row>
    <row r="135" spans="1:12">
      <c r="A135" s="8461"/>
      <c r="B135" s="8462"/>
      <c r="C135" s="8524"/>
      <c r="D135" s="8519"/>
      <c r="E135" s="8510"/>
      <c r="F135" s="8525"/>
      <c r="G135" s="8526"/>
      <c r="H135" s="8512"/>
      <c r="I135" s="8526"/>
      <c r="J135" s="8513">
        <v>1500</v>
      </c>
      <c r="K135" s="8467">
        <f>K133+J135</f>
        <v>33180993</v>
      </c>
      <c r="L135" s="8265"/>
    </row>
    <row r="136" spans="1:12">
      <c r="A136" s="8460"/>
      <c r="B136" s="8460"/>
      <c r="C136" s="7824" t="s">
        <v>815</v>
      </c>
      <c r="D136" s="8249" t="s">
        <v>2131</v>
      </c>
      <c r="E136" s="8247" t="s">
        <v>2132</v>
      </c>
      <c r="F136" s="7904"/>
      <c r="G136" s="8251">
        <v>526854</v>
      </c>
      <c r="H136" s="8251"/>
      <c r="I136" s="8251"/>
      <c r="J136" s="8017"/>
      <c r="K136" s="8481">
        <f>K135-G136</f>
        <v>32654139</v>
      </c>
      <c r="L136" s="8265"/>
    </row>
    <row r="137" spans="1:12">
      <c r="A137" s="8459"/>
      <c r="B137" s="8459"/>
      <c r="C137" s="7829" t="s">
        <v>2153</v>
      </c>
      <c r="D137" s="8250" t="s">
        <v>1819</v>
      </c>
      <c r="E137" s="8248"/>
      <c r="F137" s="8252"/>
      <c r="G137" s="8252"/>
      <c r="H137" s="8252"/>
      <c r="I137" s="8252"/>
      <c r="J137" s="8019"/>
      <c r="K137" s="8459"/>
      <c r="L137" s="8265"/>
    </row>
    <row r="138" spans="1:12">
      <c r="A138" s="8461"/>
      <c r="B138" s="8462"/>
      <c r="C138" s="8508"/>
      <c r="D138" s="8509"/>
      <c r="E138" s="8514"/>
      <c r="F138" s="8526"/>
      <c r="G138" s="8526"/>
      <c r="H138" s="8515"/>
      <c r="I138" s="8511"/>
      <c r="J138" s="8513">
        <v>2200</v>
      </c>
      <c r="K138" s="8467">
        <f>K136+J138</f>
        <v>32656339</v>
      </c>
      <c r="L138" s="8265"/>
    </row>
    <row r="139" spans="1:12">
      <c r="A139" s="8458"/>
      <c r="B139" s="8458"/>
      <c r="C139" s="7824" t="s">
        <v>1837</v>
      </c>
      <c r="D139" s="8249" t="s">
        <v>2131</v>
      </c>
      <c r="E139" s="8247" t="s">
        <v>2132</v>
      </c>
      <c r="F139" s="8251"/>
      <c r="G139" s="8251">
        <v>63390</v>
      </c>
      <c r="H139" s="8130"/>
      <c r="I139" s="8251"/>
      <c r="J139" s="8017"/>
      <c r="K139" s="8480">
        <f>K138-G139</f>
        <v>32592949</v>
      </c>
      <c r="L139" s="8265"/>
    </row>
    <row r="140" spans="1:12">
      <c r="A140" s="8459"/>
      <c r="B140" s="8459"/>
      <c r="C140" s="7829" t="s">
        <v>2130</v>
      </c>
      <c r="D140" s="8250" t="s">
        <v>1819</v>
      </c>
      <c r="E140" s="8248"/>
      <c r="F140" s="8252"/>
      <c r="G140" s="8252"/>
      <c r="H140" s="8018"/>
      <c r="I140" s="8252"/>
      <c r="J140" s="8019"/>
      <c r="K140" s="8459"/>
      <c r="L140" s="8265"/>
    </row>
    <row r="141" spans="1:12">
      <c r="A141" s="8461"/>
      <c r="B141" s="8462"/>
      <c r="C141" s="8508"/>
      <c r="D141" s="8509"/>
      <c r="E141" s="8514"/>
      <c r="F141" s="8511"/>
      <c r="G141" s="8511"/>
      <c r="H141" s="8515"/>
      <c r="I141" s="8511"/>
      <c r="J141" s="8513">
        <v>1500</v>
      </c>
      <c r="K141" s="8467">
        <f>K139+J141</f>
        <v>32594449</v>
      </c>
      <c r="L141" s="8265"/>
    </row>
    <row r="142" spans="1:12">
      <c r="A142" s="8460"/>
      <c r="B142" s="8460"/>
      <c r="C142" s="7824" t="s">
        <v>821</v>
      </c>
      <c r="D142" s="8249" t="s">
        <v>1288</v>
      </c>
      <c r="E142" s="8247" t="s">
        <v>1301</v>
      </c>
      <c r="F142" s="7904"/>
      <c r="G142" s="8251">
        <v>382943</v>
      </c>
      <c r="H142" s="8130"/>
      <c r="I142" s="8251"/>
      <c r="J142" s="8256"/>
      <c r="K142" s="8481">
        <f>K141-G142</f>
        <v>32211506</v>
      </c>
      <c r="L142" s="8265"/>
    </row>
    <row r="143" spans="1:12">
      <c r="A143" s="8459"/>
      <c r="B143" s="8459"/>
      <c r="C143" s="7829" t="s">
        <v>1287</v>
      </c>
      <c r="D143" s="8250" t="s">
        <v>2051</v>
      </c>
      <c r="E143" s="8248"/>
      <c r="F143" s="8252"/>
      <c r="G143" s="8252"/>
      <c r="H143" s="8130"/>
      <c r="I143" s="8252"/>
      <c r="J143" s="8257"/>
      <c r="K143" s="8459"/>
      <c r="L143" s="8265"/>
    </row>
    <row r="144" spans="1:12">
      <c r="A144" s="8461"/>
      <c r="B144" s="8462"/>
      <c r="C144" s="8508"/>
      <c r="D144" s="8509"/>
      <c r="E144" s="8514"/>
      <c r="F144" s="8512"/>
      <c r="G144" s="8512"/>
      <c r="H144" s="8512"/>
      <c r="I144" s="8512"/>
      <c r="J144" s="8513">
        <v>2200</v>
      </c>
      <c r="K144" s="8467">
        <f>K142+J144</f>
        <v>32213706</v>
      </c>
      <c r="L144" s="8265"/>
    </row>
    <row r="145" spans="1:12">
      <c r="A145" s="8460"/>
      <c r="B145" s="8460"/>
      <c r="C145" s="7862" t="s">
        <v>815</v>
      </c>
      <c r="D145" s="8249" t="s">
        <v>157</v>
      </c>
      <c r="E145" s="8247" t="s">
        <v>156</v>
      </c>
      <c r="F145" s="8251"/>
      <c r="G145" s="8251">
        <v>892911</v>
      </c>
      <c r="H145" s="8130"/>
      <c r="I145" s="8251"/>
      <c r="J145" s="8130"/>
      <c r="K145" s="8481">
        <f>K144-G145</f>
        <v>31320795</v>
      </c>
      <c r="L145" s="8265"/>
    </row>
    <row r="146" spans="1:12">
      <c r="A146" s="8459"/>
      <c r="B146" s="8459"/>
      <c r="C146" s="7862" t="s">
        <v>1022</v>
      </c>
      <c r="D146" s="8250" t="s">
        <v>1383</v>
      </c>
      <c r="E146" s="8248"/>
      <c r="F146" s="8252"/>
      <c r="G146" s="8252"/>
      <c r="H146" s="8130"/>
      <c r="I146" s="8252"/>
      <c r="J146" s="8130"/>
      <c r="K146" s="8459"/>
      <c r="L146" s="8265"/>
    </row>
    <row r="147" spans="1:12">
      <c r="A147" s="8461"/>
      <c r="B147" s="8462"/>
      <c r="C147" s="8508"/>
      <c r="D147" s="8519"/>
      <c r="E147" s="8523"/>
      <c r="F147" s="8512"/>
      <c r="G147" s="8512"/>
      <c r="H147" s="8512"/>
      <c r="I147" s="8512"/>
      <c r="J147" s="8513">
        <v>2200</v>
      </c>
      <c r="K147" s="8467">
        <f>K145+J147</f>
        <v>31322995</v>
      </c>
      <c r="L147" s="8265"/>
    </row>
    <row r="148" spans="1:12">
      <c r="A148" s="8460"/>
      <c r="B148" s="8460"/>
      <c r="C148" s="29" t="s">
        <v>778</v>
      </c>
      <c r="D148" s="8249" t="s">
        <v>157</v>
      </c>
      <c r="E148" s="8247" t="s">
        <v>156</v>
      </c>
      <c r="F148" s="7904"/>
      <c r="G148" s="8251">
        <v>228140</v>
      </c>
      <c r="H148" s="8130"/>
      <c r="I148" s="8251"/>
      <c r="J148" s="8130"/>
      <c r="K148" s="8481">
        <f>K147-G148</f>
        <v>31094855</v>
      </c>
      <c r="L148" s="8265"/>
    </row>
    <row r="149" spans="1:12">
      <c r="A149" s="8459"/>
      <c r="B149" s="8459"/>
      <c r="C149" s="8161" t="s">
        <v>1340</v>
      </c>
      <c r="D149" s="8250" t="s">
        <v>1383</v>
      </c>
      <c r="E149" s="8248"/>
      <c r="F149" s="8252"/>
      <c r="G149" s="8252"/>
      <c r="H149" s="8130"/>
      <c r="I149" s="8252"/>
      <c r="J149" s="8130"/>
      <c r="K149" s="8459"/>
      <c r="L149" s="8265"/>
    </row>
    <row r="150" spans="1:12">
      <c r="A150" s="8461"/>
      <c r="B150" s="8462"/>
      <c r="C150" s="8521"/>
      <c r="D150" s="8527"/>
      <c r="E150" s="8528"/>
      <c r="F150" s="8512"/>
      <c r="G150" s="8512"/>
      <c r="H150" s="8512"/>
      <c r="I150" s="8512"/>
      <c r="J150" s="8513">
        <v>1500</v>
      </c>
      <c r="K150" s="8467">
        <f>K148+J150</f>
        <v>31096355</v>
      </c>
      <c r="L150" s="8265"/>
    </row>
    <row r="151" spans="1:12">
      <c r="A151" s="8458"/>
      <c r="B151" s="8458"/>
      <c r="C151" s="7862" t="s">
        <v>815</v>
      </c>
      <c r="D151" s="7883" t="s">
        <v>267</v>
      </c>
      <c r="E151" s="8247" t="s">
        <v>271</v>
      </c>
      <c r="F151" s="8251"/>
      <c r="G151" s="8251">
        <v>254462</v>
      </c>
      <c r="H151" s="8016"/>
      <c r="I151" s="8251"/>
      <c r="J151" s="8130"/>
      <c r="K151" s="8480">
        <f>K150-G151</f>
        <v>30841893</v>
      </c>
      <c r="L151" s="8265"/>
    </row>
    <row r="152" spans="1:12">
      <c r="A152" s="8459"/>
      <c r="B152" s="8459"/>
      <c r="C152" s="7862" t="s">
        <v>1023</v>
      </c>
      <c r="D152" s="7884" t="s">
        <v>304</v>
      </c>
      <c r="E152" s="8248"/>
      <c r="F152" s="8252"/>
      <c r="G152" s="8252"/>
      <c r="H152" s="8130"/>
      <c r="I152" s="8252"/>
      <c r="J152" s="8130"/>
      <c r="K152" s="8459"/>
      <c r="L152" s="8265"/>
    </row>
    <row r="153" spans="1:12">
      <c r="A153" s="8461"/>
      <c r="B153" s="8462"/>
      <c r="C153" s="8508"/>
      <c r="D153" s="8509"/>
      <c r="E153" s="8514"/>
      <c r="F153" s="8512"/>
      <c r="G153" s="8512"/>
      <c r="H153" s="8512"/>
      <c r="I153" s="8512"/>
      <c r="J153" s="8513">
        <v>2200</v>
      </c>
      <c r="K153" s="8467">
        <f>K151+J153</f>
        <v>30844093</v>
      </c>
      <c r="L153" s="8265"/>
    </row>
    <row r="154" spans="1:12">
      <c r="A154" s="8460"/>
      <c r="B154" s="8460"/>
      <c r="C154" s="29" t="s">
        <v>781</v>
      </c>
      <c r="D154" s="7883" t="s">
        <v>267</v>
      </c>
      <c r="E154" s="8247" t="s">
        <v>271</v>
      </c>
      <c r="F154" s="7904"/>
      <c r="G154" s="8251">
        <v>24040</v>
      </c>
      <c r="H154" s="8136"/>
      <c r="I154" s="8251"/>
      <c r="J154" s="8016"/>
      <c r="K154" s="8481">
        <f>K153-G154</f>
        <v>30820053</v>
      </c>
      <c r="L154" s="8265"/>
    </row>
    <row r="155" spans="1:12">
      <c r="A155" s="8459"/>
      <c r="B155" s="8459"/>
      <c r="C155" s="8161" t="s">
        <v>791</v>
      </c>
      <c r="D155" s="7884" t="s">
        <v>304</v>
      </c>
      <c r="E155" s="8248"/>
      <c r="F155" s="8252"/>
      <c r="G155" s="8252"/>
      <c r="H155" s="8137"/>
      <c r="I155" s="8252"/>
      <c r="J155" s="8130"/>
      <c r="K155" s="8459"/>
      <c r="L155" s="8265"/>
    </row>
    <row r="156" spans="1:12">
      <c r="A156" s="8461"/>
      <c r="B156" s="8462"/>
      <c r="C156" s="8529"/>
      <c r="D156" s="8529"/>
      <c r="E156" s="8529"/>
      <c r="F156" s="8512"/>
      <c r="G156" s="8530"/>
      <c r="H156" s="8512"/>
      <c r="I156" s="8512"/>
      <c r="J156" s="8513">
        <v>1500</v>
      </c>
      <c r="K156" s="8467">
        <f>K154+J156</f>
        <v>30821553</v>
      </c>
      <c r="L156" s="8265"/>
    </row>
    <row r="157" spans="1:12">
      <c r="A157" s="8460"/>
      <c r="B157" s="8460"/>
      <c r="C157" s="191" t="s">
        <v>815</v>
      </c>
      <c r="D157" s="8249" t="s">
        <v>1586</v>
      </c>
      <c r="E157" s="8247" t="s">
        <v>1637</v>
      </c>
      <c r="F157" s="8251"/>
      <c r="G157" s="8251">
        <v>111255</v>
      </c>
      <c r="H157" s="8251"/>
      <c r="I157" s="8251"/>
      <c r="J157" s="8256"/>
      <c r="K157" s="8481">
        <f>K156-G157</f>
        <v>30710298</v>
      </c>
      <c r="L157" s="8265"/>
    </row>
    <row r="158" spans="1:12">
      <c r="A158" s="8459"/>
      <c r="B158" s="8459"/>
      <c r="C158" s="193" t="s">
        <v>1585</v>
      </c>
      <c r="D158" s="8250" t="s">
        <v>729</v>
      </c>
      <c r="E158" s="8248"/>
      <c r="F158" s="8252"/>
      <c r="G158" s="8252"/>
      <c r="H158" s="8252"/>
      <c r="I158" s="8252"/>
      <c r="J158" s="8257"/>
      <c r="K158" s="8459"/>
      <c r="L158" s="8265"/>
    </row>
    <row r="159" spans="1:12">
      <c r="A159" s="8461"/>
      <c r="B159" s="8462"/>
      <c r="C159" s="8521"/>
      <c r="D159" s="8519"/>
      <c r="E159" s="8510"/>
      <c r="F159" s="8511"/>
      <c r="G159" s="8511"/>
      <c r="H159" s="8515"/>
      <c r="I159" s="8511"/>
      <c r="J159" s="8513">
        <v>2200</v>
      </c>
      <c r="K159" s="8467">
        <f>K157+J159</f>
        <v>30712498</v>
      </c>
      <c r="L159" s="8265"/>
    </row>
    <row r="160" spans="1:12">
      <c r="A160" s="8458"/>
      <c r="B160" s="8458"/>
      <c r="C160" s="7824" t="s">
        <v>796</v>
      </c>
      <c r="D160" s="8249" t="s">
        <v>1586</v>
      </c>
      <c r="E160" s="8247" t="s">
        <v>1637</v>
      </c>
      <c r="F160" s="8251"/>
      <c r="G160" s="8251">
        <v>42300</v>
      </c>
      <c r="H160" s="8251"/>
      <c r="I160" s="8251"/>
      <c r="J160" s="8256"/>
      <c r="K160" s="8480">
        <f>K159-G160</f>
        <v>30670198</v>
      </c>
      <c r="L160" s="8265"/>
    </row>
    <row r="161" spans="1:12">
      <c r="A161" s="8459"/>
      <c r="B161" s="8459"/>
      <c r="C161" s="7829" t="s">
        <v>1587</v>
      </c>
      <c r="D161" s="8250" t="s">
        <v>729</v>
      </c>
      <c r="E161" s="8248"/>
      <c r="F161" s="8252"/>
      <c r="G161" s="8252"/>
      <c r="H161" s="8252"/>
      <c r="I161" s="8252"/>
      <c r="J161" s="8257"/>
      <c r="K161" s="8459"/>
      <c r="L161" s="8265"/>
    </row>
    <row r="162" spans="1:12">
      <c r="A162" s="8461"/>
      <c r="B162" s="8462"/>
      <c r="C162" s="8521"/>
      <c r="D162" s="8519"/>
      <c r="E162" s="8510"/>
      <c r="F162" s="8511"/>
      <c r="G162" s="8511"/>
      <c r="H162" s="8515"/>
      <c r="I162" s="8511"/>
      <c r="J162" s="8534">
        <v>750</v>
      </c>
      <c r="K162" s="8467">
        <f>K160+J162</f>
        <v>30670948</v>
      </c>
      <c r="L162" s="8265"/>
    </row>
    <row r="163" spans="1:12">
      <c r="A163" s="8460"/>
      <c r="B163" s="8460"/>
      <c r="C163" s="7851" t="s">
        <v>851</v>
      </c>
      <c r="D163" s="8249" t="s">
        <v>853</v>
      </c>
      <c r="E163" s="8247" t="s">
        <v>497</v>
      </c>
      <c r="F163" s="8251"/>
      <c r="G163" s="8251">
        <v>431394</v>
      </c>
      <c r="H163" s="8130"/>
      <c r="I163" s="8126"/>
      <c r="J163" s="8017"/>
      <c r="K163" s="8481">
        <f>K162-G163</f>
        <v>30239554</v>
      </c>
      <c r="L163" s="8265"/>
    </row>
    <row r="164" spans="1:12">
      <c r="A164" s="8459"/>
      <c r="B164" s="8459"/>
      <c r="C164" s="7829" t="s">
        <v>852</v>
      </c>
      <c r="D164" s="8250" t="s">
        <v>919</v>
      </c>
      <c r="E164" s="8248"/>
      <c r="F164" s="8252"/>
      <c r="G164" s="8252"/>
      <c r="H164" s="8018"/>
      <c r="I164" s="8127"/>
      <c r="J164" s="8017"/>
      <c r="K164" s="8459"/>
      <c r="L164" s="8265"/>
    </row>
    <row r="165" spans="1:12">
      <c r="A165" s="8461"/>
      <c r="B165" s="8462"/>
      <c r="C165" s="8508"/>
      <c r="D165" s="8509"/>
      <c r="E165" s="8514"/>
      <c r="F165" s="8511"/>
      <c r="G165" s="8511"/>
      <c r="H165" s="8515"/>
      <c r="I165" s="8517"/>
      <c r="J165" s="8513">
        <v>2200</v>
      </c>
      <c r="K165" s="8467">
        <f>K163+J165</f>
        <v>30241754</v>
      </c>
      <c r="L165" s="8265"/>
    </row>
    <row r="166" spans="1:12">
      <c r="A166" s="8460"/>
      <c r="B166" s="8460"/>
      <c r="C166" s="8163" t="s">
        <v>815</v>
      </c>
      <c r="D166" s="8249" t="s">
        <v>399</v>
      </c>
      <c r="E166" s="8247" t="s">
        <v>401</v>
      </c>
      <c r="F166" s="8164"/>
      <c r="G166" s="8164">
        <v>259128</v>
      </c>
      <c r="H166" s="8130"/>
      <c r="I166" s="8251"/>
      <c r="J166" s="8017"/>
      <c r="K166" s="8481">
        <f>K165-G166</f>
        <v>29982626</v>
      </c>
      <c r="L166" s="8265"/>
    </row>
    <row r="167" spans="1:12">
      <c r="A167" s="8459"/>
      <c r="B167" s="8459"/>
      <c r="C167" s="8165" t="s">
        <v>1051</v>
      </c>
      <c r="D167" s="8250" t="s">
        <v>2392</v>
      </c>
      <c r="E167" s="8248"/>
      <c r="F167" s="8166"/>
      <c r="G167" s="8166"/>
      <c r="H167" s="8018"/>
      <c r="I167" s="8252"/>
      <c r="J167" s="8017"/>
      <c r="K167" s="8459"/>
      <c r="L167" s="8265"/>
    </row>
    <row r="168" spans="1:12">
      <c r="A168" s="8461"/>
      <c r="B168" s="8462"/>
      <c r="C168" s="8508"/>
      <c r="D168" s="8509"/>
      <c r="E168" s="8514"/>
      <c r="F168" s="8511"/>
      <c r="G168" s="8511"/>
      <c r="H168" s="8515"/>
      <c r="I168" s="8517"/>
      <c r="J168" s="8513">
        <v>2200</v>
      </c>
      <c r="K168" s="8467">
        <f>K166+J168</f>
        <v>29984826</v>
      </c>
      <c r="L168" s="8265"/>
    </row>
    <row r="169" spans="1:12">
      <c r="A169" s="8458"/>
      <c r="B169" s="8458"/>
      <c r="C169" s="8163" t="s">
        <v>815</v>
      </c>
      <c r="D169" s="8249" t="s">
        <v>399</v>
      </c>
      <c r="E169" s="8247" t="s">
        <v>401</v>
      </c>
      <c r="F169" s="8251"/>
      <c r="G169" s="8256">
        <v>533192</v>
      </c>
      <c r="H169" s="8130"/>
      <c r="I169" s="8126"/>
      <c r="J169" s="8017"/>
      <c r="K169" s="8480">
        <f>K168-G169</f>
        <v>29451634</v>
      </c>
      <c r="L169" s="8265"/>
    </row>
    <row r="170" spans="1:12">
      <c r="A170" s="8459"/>
      <c r="B170" s="8459"/>
      <c r="C170" s="8165" t="s">
        <v>1163</v>
      </c>
      <c r="D170" s="8250" t="s">
        <v>2392</v>
      </c>
      <c r="E170" s="8248"/>
      <c r="F170" s="8252"/>
      <c r="G170" s="8257"/>
      <c r="H170" s="8018"/>
      <c r="I170" s="8127"/>
      <c r="J170" s="8017"/>
      <c r="K170" s="8459"/>
      <c r="L170" s="8265"/>
    </row>
    <row r="171" spans="1:12">
      <c r="A171" s="8461"/>
      <c r="B171" s="8462"/>
      <c r="C171" s="8508"/>
      <c r="D171" s="8509"/>
      <c r="E171" s="8514"/>
      <c r="F171" s="8511"/>
      <c r="G171" s="8511"/>
      <c r="H171" s="8515"/>
      <c r="I171" s="8517"/>
      <c r="J171" s="8513">
        <v>2200</v>
      </c>
      <c r="K171" s="8467">
        <f>K169+J171</f>
        <v>29453834</v>
      </c>
      <c r="L171" s="8265"/>
    </row>
    <row r="172" spans="1:12">
      <c r="A172" s="8460"/>
      <c r="B172" s="8460"/>
      <c r="C172" s="191" t="s">
        <v>778</v>
      </c>
      <c r="D172" s="192" t="s">
        <v>399</v>
      </c>
      <c r="E172" s="8247" t="s">
        <v>401</v>
      </c>
      <c r="F172" s="8251"/>
      <c r="G172" s="8251">
        <v>37340</v>
      </c>
      <c r="H172" s="8254"/>
      <c r="I172" s="7827"/>
      <c r="J172" s="8167"/>
      <c r="K172" s="8481">
        <f>K171-G172</f>
        <v>29416494</v>
      </c>
      <c r="L172" s="8265"/>
    </row>
    <row r="173" spans="1:12">
      <c r="A173" s="8459"/>
      <c r="B173" s="8459"/>
      <c r="C173" s="193" t="s">
        <v>862</v>
      </c>
      <c r="D173" s="194" t="s">
        <v>1184</v>
      </c>
      <c r="E173" s="8248"/>
      <c r="F173" s="8252"/>
      <c r="G173" s="8252"/>
      <c r="H173" s="8255"/>
      <c r="I173" s="7832"/>
      <c r="J173" s="8167"/>
      <c r="K173" s="8459"/>
      <c r="L173" s="8265"/>
    </row>
    <row r="174" spans="1:12">
      <c r="A174" s="8461"/>
      <c r="B174" s="8462"/>
      <c r="C174" s="8508"/>
      <c r="D174" s="8509"/>
      <c r="E174" s="8514"/>
      <c r="F174" s="8511"/>
      <c r="G174" s="8511"/>
      <c r="H174" s="8515"/>
      <c r="I174" s="8517"/>
      <c r="J174" s="8513">
        <v>1500</v>
      </c>
      <c r="K174" s="8467">
        <f>K172+J174</f>
        <v>29417994</v>
      </c>
      <c r="L174" s="8265"/>
    </row>
    <row r="175" spans="1:12">
      <c r="A175" s="8460"/>
      <c r="B175" s="8460"/>
      <c r="C175" s="7851" t="s">
        <v>781</v>
      </c>
      <c r="D175" s="8282" t="s">
        <v>614</v>
      </c>
      <c r="E175" s="8301" t="s">
        <v>414</v>
      </c>
      <c r="F175" s="8251"/>
      <c r="G175" s="8251">
        <v>193140</v>
      </c>
      <c r="H175" s="8251"/>
      <c r="I175" s="8251"/>
      <c r="J175" s="8016"/>
      <c r="K175" s="8481">
        <f>K174-G175</f>
        <v>29224854</v>
      </c>
      <c r="L175" s="8265"/>
    </row>
    <row r="176" spans="1:12">
      <c r="A176" s="8459"/>
      <c r="B176" s="8459"/>
      <c r="C176" s="7829" t="s">
        <v>1031</v>
      </c>
      <c r="D176" s="8288" t="s">
        <v>2787</v>
      </c>
      <c r="E176" s="8289"/>
      <c r="F176" s="8252"/>
      <c r="G176" s="8252"/>
      <c r="H176" s="8252"/>
      <c r="I176" s="8252"/>
      <c r="J176" s="8018"/>
      <c r="K176" s="8459"/>
      <c r="L176" s="8265"/>
    </row>
    <row r="177" spans="1:12">
      <c r="A177" s="8461"/>
      <c r="B177" s="8462"/>
      <c r="C177" s="8508"/>
      <c r="D177" s="8509"/>
      <c r="E177" s="8528"/>
      <c r="F177" s="8511"/>
      <c r="G177" s="8511"/>
      <c r="H177" s="8515"/>
      <c r="I177" s="8511"/>
      <c r="J177" s="8534">
        <v>1500</v>
      </c>
      <c r="K177" s="8467">
        <f>K175+J177</f>
        <v>29226354</v>
      </c>
      <c r="L177" s="8265"/>
    </row>
    <row r="178" spans="1:12">
      <c r="A178" s="8460"/>
      <c r="B178" s="8460"/>
      <c r="C178" s="8300" t="s">
        <v>796</v>
      </c>
      <c r="D178" s="8282" t="s">
        <v>614</v>
      </c>
      <c r="E178" s="8301" t="s">
        <v>414</v>
      </c>
      <c r="F178" s="9805"/>
      <c r="G178" s="9807">
        <v>42300</v>
      </c>
      <c r="H178" s="9805"/>
      <c r="I178" s="9805"/>
      <c r="J178" s="8302"/>
      <c r="K178" s="8481">
        <f>K177-G178</f>
        <v>29184054</v>
      </c>
      <c r="L178" s="8265"/>
    </row>
    <row r="179" spans="1:12">
      <c r="A179" s="8459"/>
      <c r="B179" s="8459"/>
      <c r="C179" s="8287" t="s">
        <v>2618</v>
      </c>
      <c r="D179" s="8288" t="s">
        <v>2787</v>
      </c>
      <c r="E179" s="8289"/>
      <c r="F179" s="9806"/>
      <c r="G179" s="9808"/>
      <c r="H179" s="9806"/>
      <c r="I179" s="9806"/>
      <c r="J179" s="8303"/>
      <c r="K179" s="8459"/>
      <c r="L179" s="8265"/>
    </row>
    <row r="180" spans="1:12">
      <c r="A180" s="8531"/>
      <c r="B180" s="8532"/>
      <c r="C180" s="8461"/>
      <c r="D180" s="8497"/>
      <c r="E180" s="8535"/>
      <c r="F180" s="8465"/>
      <c r="G180" s="8466"/>
      <c r="H180" s="8499"/>
      <c r="I180" s="8465"/>
      <c r="J180" s="8466">
        <v>750</v>
      </c>
      <c r="K180" s="8533">
        <f>K178+J180</f>
        <v>29184804</v>
      </c>
      <c r="L180" s="8265"/>
    </row>
    <row r="181" spans="1:12">
      <c r="A181" s="8458"/>
      <c r="B181" s="8458"/>
      <c r="C181" s="7874" t="s">
        <v>781</v>
      </c>
      <c r="D181" s="7887" t="s">
        <v>1246</v>
      </c>
      <c r="E181" s="7902" t="s">
        <v>1248</v>
      </c>
      <c r="F181" s="8251"/>
      <c r="G181" s="8251">
        <v>234640</v>
      </c>
      <c r="H181" s="8251"/>
      <c r="I181" s="8251"/>
      <c r="J181" s="8121"/>
      <c r="K181" s="8480">
        <f>K180-G181</f>
        <v>28950164</v>
      </c>
      <c r="L181" s="8265"/>
    </row>
    <row r="182" spans="1:12">
      <c r="A182" s="8459"/>
      <c r="B182" s="8459"/>
      <c r="C182" s="7873" t="s">
        <v>1487</v>
      </c>
      <c r="D182" s="7888" t="s">
        <v>1247</v>
      </c>
      <c r="E182" s="7871"/>
      <c r="F182" s="8252"/>
      <c r="G182" s="8252"/>
      <c r="H182" s="8252"/>
      <c r="I182" s="8252"/>
      <c r="J182" s="8019"/>
      <c r="K182" s="8459"/>
      <c r="L182" s="8265"/>
    </row>
    <row r="183" spans="1:12">
      <c r="A183" s="8461"/>
      <c r="B183" s="8462"/>
      <c r="C183" s="8508"/>
      <c r="D183" s="8522"/>
      <c r="E183" s="8514"/>
      <c r="F183" s="8511"/>
      <c r="G183" s="8511"/>
      <c r="H183" s="8515"/>
      <c r="I183" s="8511"/>
      <c r="J183" s="8513">
        <v>1500</v>
      </c>
      <c r="K183" s="8467">
        <f>K181+J183</f>
        <v>28951664</v>
      </c>
      <c r="L183" s="8265"/>
    </row>
    <row r="184" spans="1:12">
      <c r="A184" s="8460"/>
      <c r="B184" s="8460"/>
      <c r="C184" s="7824" t="s">
        <v>815</v>
      </c>
      <c r="D184" s="8249" t="s">
        <v>1145</v>
      </c>
      <c r="E184" s="8247" t="s">
        <v>1230</v>
      </c>
      <c r="F184" s="8251"/>
      <c r="G184" s="8251">
        <v>748706</v>
      </c>
      <c r="H184" s="8016"/>
      <c r="I184" s="8251"/>
      <c r="J184" s="8017"/>
      <c r="K184" s="8481">
        <f>K183-G184</f>
        <v>28202958</v>
      </c>
      <c r="L184" s="8265"/>
    </row>
    <row r="185" spans="1:12">
      <c r="A185" s="8459"/>
      <c r="B185" s="8459"/>
      <c r="C185" s="7829" t="s">
        <v>1146</v>
      </c>
      <c r="D185" s="8250" t="s">
        <v>729</v>
      </c>
      <c r="E185" s="8248"/>
      <c r="F185" s="8252"/>
      <c r="G185" s="8252"/>
      <c r="H185" s="8018"/>
      <c r="I185" s="8252"/>
      <c r="J185" s="8017"/>
      <c r="K185" s="8459"/>
      <c r="L185" s="8265"/>
    </row>
    <row r="186" spans="1:12">
      <c r="A186" s="8461"/>
      <c r="B186" s="8462"/>
      <c r="C186" s="8508"/>
      <c r="D186" s="8509"/>
      <c r="E186" s="8514"/>
      <c r="F186" s="8511"/>
      <c r="G186" s="8511"/>
      <c r="H186" s="8536"/>
      <c r="I186" s="8511"/>
      <c r="J186" s="8513">
        <v>2200</v>
      </c>
      <c r="K186" s="8467">
        <f>K184+J186</f>
        <v>28205158</v>
      </c>
      <c r="L186" s="8265"/>
    </row>
    <row r="187" spans="1:12">
      <c r="A187" s="8460"/>
      <c r="B187" s="8460"/>
      <c r="C187" s="7824" t="s">
        <v>815</v>
      </c>
      <c r="D187" s="8249" t="s">
        <v>138</v>
      </c>
      <c r="E187" s="7841" t="s">
        <v>140</v>
      </c>
      <c r="F187" s="8254"/>
      <c r="G187" s="8254">
        <v>335110</v>
      </c>
      <c r="H187" s="7826"/>
      <c r="I187" s="8254"/>
      <c r="J187" s="8130"/>
      <c r="K187" s="8481">
        <f>K186-G187</f>
        <v>27870048</v>
      </c>
      <c r="L187" s="8265"/>
    </row>
    <row r="188" spans="1:12">
      <c r="A188" s="8459"/>
      <c r="B188" s="8459"/>
      <c r="C188" s="7829" t="s">
        <v>910</v>
      </c>
      <c r="D188" s="8250" t="s">
        <v>598</v>
      </c>
      <c r="E188" s="8253"/>
      <c r="F188" s="8168"/>
      <c r="G188" s="8255"/>
      <c r="H188" s="7831"/>
      <c r="I188" s="8255"/>
      <c r="J188" s="8018"/>
      <c r="K188" s="8459"/>
      <c r="L188" s="8265"/>
    </row>
    <row r="189" spans="1:12">
      <c r="A189" s="8461"/>
      <c r="B189" s="8462"/>
      <c r="C189" s="8508"/>
      <c r="D189" s="8509"/>
      <c r="E189" s="8514"/>
      <c r="F189" s="8512"/>
      <c r="G189" s="8515"/>
      <c r="H189" s="8515"/>
      <c r="I189" s="8515"/>
      <c r="J189" s="8534">
        <v>2200</v>
      </c>
      <c r="K189" s="8467">
        <f>K187+J189</f>
        <v>27872248</v>
      </c>
      <c r="L189" s="8265"/>
    </row>
    <row r="190" spans="1:12">
      <c r="A190" s="8458"/>
      <c r="B190" s="8458"/>
      <c r="C190" s="7851" t="s">
        <v>821</v>
      </c>
      <c r="D190" s="8249" t="s">
        <v>1427</v>
      </c>
      <c r="E190" s="8247" t="s">
        <v>1544</v>
      </c>
      <c r="F190" s="7904"/>
      <c r="G190" s="8251">
        <v>85666</v>
      </c>
      <c r="H190" s="8130"/>
      <c r="I190" s="8251"/>
      <c r="J190" s="7826"/>
      <c r="K190" s="8480">
        <f>K189-G190</f>
        <v>27786582</v>
      </c>
      <c r="L190" s="8265"/>
    </row>
    <row r="191" spans="1:12">
      <c r="A191" s="8459"/>
      <c r="B191" s="8459"/>
      <c r="C191" s="7829" t="s">
        <v>1426</v>
      </c>
      <c r="D191" s="8250" t="s">
        <v>729</v>
      </c>
      <c r="E191" s="8248"/>
      <c r="F191" s="8252"/>
      <c r="G191" s="8252"/>
      <c r="H191" s="8018"/>
      <c r="I191" s="8252"/>
      <c r="J191" s="7831"/>
      <c r="K191" s="8459"/>
      <c r="L191" s="8265"/>
    </row>
    <row r="192" spans="1:12">
      <c r="A192" s="8461"/>
      <c r="B192" s="8462"/>
      <c r="C192" s="8508"/>
      <c r="D192" s="8537"/>
      <c r="E192" s="8528"/>
      <c r="F192" s="8511"/>
      <c r="G192" s="8511"/>
      <c r="H192" s="8515"/>
      <c r="I192" s="8511"/>
      <c r="J192" s="8534">
        <v>2200</v>
      </c>
      <c r="K192" s="8467">
        <f>K190+J192</f>
        <v>27788782</v>
      </c>
      <c r="L192" s="8265"/>
    </row>
    <row r="193" spans="1:12">
      <c r="A193" s="8460"/>
      <c r="B193" s="8460"/>
      <c r="C193" s="8163" t="s">
        <v>796</v>
      </c>
      <c r="D193" s="8249" t="s">
        <v>1427</v>
      </c>
      <c r="E193" s="7861" t="s">
        <v>1544</v>
      </c>
      <c r="F193" s="8251"/>
      <c r="G193" s="8251">
        <v>128700</v>
      </c>
      <c r="H193" s="8251"/>
      <c r="I193" s="8251"/>
      <c r="J193" s="8017"/>
      <c r="K193" s="8481">
        <f>K192-G193</f>
        <v>27660082</v>
      </c>
      <c r="L193" s="8265"/>
    </row>
    <row r="194" spans="1:12">
      <c r="A194" s="8459"/>
      <c r="B194" s="8459"/>
      <c r="C194" s="8165" t="s">
        <v>1522</v>
      </c>
      <c r="D194" s="8250" t="s">
        <v>729</v>
      </c>
      <c r="E194" s="8253"/>
      <c r="F194" s="8252"/>
      <c r="G194" s="8252"/>
      <c r="H194" s="8252"/>
      <c r="I194" s="8252"/>
      <c r="J194" s="8019"/>
      <c r="K194" s="8459"/>
      <c r="L194" s="8265"/>
    </row>
    <row r="195" spans="1:12">
      <c r="A195" s="8461"/>
      <c r="B195" s="8462"/>
      <c r="C195" s="8508"/>
      <c r="D195" s="8509"/>
      <c r="E195" s="8514"/>
      <c r="F195" s="8511"/>
      <c r="G195" s="8511"/>
      <c r="H195" s="8515"/>
      <c r="I195" s="8511"/>
      <c r="J195" s="8534">
        <v>750</v>
      </c>
      <c r="K195" s="8467">
        <f>K193+J195</f>
        <v>27660832</v>
      </c>
      <c r="L195" s="8265"/>
    </row>
    <row r="196" spans="1:12">
      <c r="A196" s="8460"/>
      <c r="B196" s="8460"/>
      <c r="C196" s="7851" t="s">
        <v>821</v>
      </c>
      <c r="D196" s="8249" t="s">
        <v>2106</v>
      </c>
      <c r="E196" s="8247" t="s">
        <v>2108</v>
      </c>
      <c r="F196" s="7904"/>
      <c r="G196" s="8251">
        <v>253596</v>
      </c>
      <c r="H196" s="8130"/>
      <c r="I196" s="8251"/>
      <c r="J196" s="7826"/>
      <c r="K196" s="8481">
        <f>K195-G196</f>
        <v>27407236</v>
      </c>
      <c r="L196" s="8265"/>
    </row>
    <row r="197" spans="1:12">
      <c r="A197" s="8459"/>
      <c r="B197" s="8459"/>
      <c r="C197" s="7829" t="s">
        <v>2109</v>
      </c>
      <c r="D197" s="8250" t="s">
        <v>2107</v>
      </c>
      <c r="E197" s="8248"/>
      <c r="F197" s="8252"/>
      <c r="G197" s="8252"/>
      <c r="H197" s="8018"/>
      <c r="I197" s="8252"/>
      <c r="J197" s="7831"/>
      <c r="K197" s="8459"/>
      <c r="L197" s="8265"/>
    </row>
    <row r="198" spans="1:12">
      <c r="A198" s="8461"/>
      <c r="B198" s="8462"/>
      <c r="C198" s="8508"/>
      <c r="D198" s="8537"/>
      <c r="E198" s="8528"/>
      <c r="F198" s="8511"/>
      <c r="G198" s="8511"/>
      <c r="H198" s="8515"/>
      <c r="I198" s="8511"/>
      <c r="J198" s="8534">
        <v>2200</v>
      </c>
      <c r="K198" s="8467">
        <f>K196+J198</f>
        <v>27409436</v>
      </c>
      <c r="L198" s="8265"/>
    </row>
    <row r="199" spans="1:12">
      <c r="A199" s="8458"/>
      <c r="B199" s="8458"/>
      <c r="C199" s="7851" t="s">
        <v>2212</v>
      </c>
      <c r="D199" s="8249" t="s">
        <v>1862</v>
      </c>
      <c r="E199" s="8066" t="s">
        <v>1863</v>
      </c>
      <c r="F199" s="8251"/>
      <c r="G199" s="8254">
        <v>134205</v>
      </c>
      <c r="H199" s="8251"/>
      <c r="I199" s="8251"/>
      <c r="J199" s="8256"/>
      <c r="K199" s="8480">
        <f>K198-G199</f>
        <v>27275231</v>
      </c>
      <c r="L199" s="8265"/>
    </row>
    <row r="200" spans="1:12">
      <c r="A200" s="8459"/>
      <c r="B200" s="8459"/>
      <c r="C200" s="7829" t="s">
        <v>2213</v>
      </c>
      <c r="D200" s="8250" t="s">
        <v>1819</v>
      </c>
      <c r="E200" s="8067"/>
      <c r="F200" s="8252"/>
      <c r="G200" s="8255"/>
      <c r="H200" s="8252"/>
      <c r="I200" s="8252"/>
      <c r="J200" s="8257"/>
      <c r="K200" s="8459"/>
      <c r="L200" s="8265"/>
    </row>
    <row r="201" spans="1:12">
      <c r="A201" s="8461"/>
      <c r="B201" s="8462"/>
      <c r="C201" s="8508"/>
      <c r="D201" s="8509"/>
      <c r="E201" s="8514"/>
      <c r="F201" s="8511"/>
      <c r="G201" s="8511"/>
      <c r="H201" s="8515"/>
      <c r="I201" s="8511"/>
      <c r="J201" s="8534">
        <v>700</v>
      </c>
      <c r="K201" s="8467">
        <f>K199+J201</f>
        <v>27275931</v>
      </c>
      <c r="L201" s="8265"/>
    </row>
    <row r="202" spans="1:12">
      <c r="A202" s="8460"/>
      <c r="B202" s="8460"/>
      <c r="C202" s="7851" t="s">
        <v>821</v>
      </c>
      <c r="D202" s="8249" t="s">
        <v>1959</v>
      </c>
      <c r="E202" s="7861" t="s">
        <v>1961</v>
      </c>
      <c r="F202" s="8251"/>
      <c r="G202" s="8251">
        <v>55066</v>
      </c>
      <c r="H202" s="8251"/>
      <c r="I202" s="8251"/>
      <c r="J202" s="8017"/>
      <c r="K202" s="8481">
        <f>K201-G202</f>
        <v>27220865</v>
      </c>
      <c r="L202" s="8265"/>
    </row>
    <row r="203" spans="1:12">
      <c r="A203" s="8459"/>
      <c r="B203" s="8459"/>
      <c r="C203" s="7829" t="s">
        <v>2560</v>
      </c>
      <c r="D203" s="8250" t="s">
        <v>1960</v>
      </c>
      <c r="E203" s="8253"/>
      <c r="F203" s="8252"/>
      <c r="G203" s="8252"/>
      <c r="H203" s="8252"/>
      <c r="I203" s="8252"/>
      <c r="J203" s="8019"/>
      <c r="K203" s="8459"/>
      <c r="L203" s="8265"/>
    </row>
    <row r="204" spans="1:12">
      <c r="A204" s="8461"/>
      <c r="B204" s="8462"/>
      <c r="C204" s="8508"/>
      <c r="D204" s="8509"/>
      <c r="E204" s="8514"/>
      <c r="F204" s="8511"/>
      <c r="G204" s="8511"/>
      <c r="H204" s="8515"/>
      <c r="I204" s="8511"/>
      <c r="J204" s="8534">
        <v>2200</v>
      </c>
      <c r="K204" s="8467">
        <f>K202+J204</f>
        <v>27223065</v>
      </c>
      <c r="L204" s="8265"/>
    </row>
    <row r="205" spans="1:12">
      <c r="A205" s="8460"/>
      <c r="B205" s="8460"/>
      <c r="C205" s="7851" t="s">
        <v>821</v>
      </c>
      <c r="D205" s="8249" t="s">
        <v>1959</v>
      </c>
      <c r="E205" s="7861" t="s">
        <v>1961</v>
      </c>
      <c r="F205" s="7904"/>
      <c r="G205" s="8251">
        <v>141951</v>
      </c>
      <c r="H205" s="8130"/>
      <c r="I205" s="8251"/>
      <c r="J205" s="7826"/>
      <c r="K205" s="8481">
        <f>K204-G205</f>
        <v>27081114</v>
      </c>
      <c r="L205" s="8265"/>
    </row>
    <row r="206" spans="1:12">
      <c r="A206" s="8459"/>
      <c r="B206" s="8459"/>
      <c r="C206" s="7829" t="s">
        <v>2561</v>
      </c>
      <c r="D206" s="8250" t="s">
        <v>1960</v>
      </c>
      <c r="E206" s="8253"/>
      <c r="F206" s="8252"/>
      <c r="G206" s="8252"/>
      <c r="H206" s="8018"/>
      <c r="I206" s="8252"/>
      <c r="J206" s="7831"/>
      <c r="K206" s="8459"/>
      <c r="L206" s="8265"/>
    </row>
    <row r="207" spans="1:12">
      <c r="A207" s="8461"/>
      <c r="B207" s="8462"/>
      <c r="C207" s="8508"/>
      <c r="D207" s="8509"/>
      <c r="E207" s="8514"/>
      <c r="F207" s="8511"/>
      <c r="G207" s="8511"/>
      <c r="H207" s="8515"/>
      <c r="I207" s="8511"/>
      <c r="J207" s="8534">
        <v>2200</v>
      </c>
      <c r="K207" s="8467">
        <f>K205+J207</f>
        <v>27083314</v>
      </c>
      <c r="L207" s="8265"/>
    </row>
    <row r="208" spans="1:12">
      <c r="A208" s="8458"/>
      <c r="B208" s="8458"/>
      <c r="C208" s="7851" t="s">
        <v>821</v>
      </c>
      <c r="D208" s="8249" t="s">
        <v>1959</v>
      </c>
      <c r="E208" s="7861" t="s">
        <v>1961</v>
      </c>
      <c r="F208" s="7904"/>
      <c r="G208" s="8251">
        <v>141951</v>
      </c>
      <c r="H208" s="8130"/>
      <c r="I208" s="8251"/>
      <c r="J208" s="7826"/>
      <c r="K208" s="8480">
        <f>K207-G208</f>
        <v>26941363</v>
      </c>
      <c r="L208" s="8265"/>
    </row>
    <row r="209" spans="1:12">
      <c r="A209" s="8459"/>
      <c r="B209" s="8459"/>
      <c r="C209" s="7829" t="s">
        <v>2562</v>
      </c>
      <c r="D209" s="8250" t="s">
        <v>1960</v>
      </c>
      <c r="E209" s="8253"/>
      <c r="F209" s="8252"/>
      <c r="G209" s="8252"/>
      <c r="H209" s="8018"/>
      <c r="I209" s="8252"/>
      <c r="J209" s="7831"/>
      <c r="K209" s="8459"/>
      <c r="L209" s="8265"/>
    </row>
    <row r="210" spans="1:12">
      <c r="A210" s="8461"/>
      <c r="B210" s="8462"/>
      <c r="C210" s="8508"/>
      <c r="D210" s="8509"/>
      <c r="E210" s="8514"/>
      <c r="F210" s="8511"/>
      <c r="G210" s="8511"/>
      <c r="H210" s="8515"/>
      <c r="I210" s="8511"/>
      <c r="J210" s="8534">
        <v>2200</v>
      </c>
      <c r="K210" s="8467">
        <f>K208+J210</f>
        <v>26943563</v>
      </c>
      <c r="L210" s="8265"/>
    </row>
    <row r="211" spans="1:12">
      <c r="A211" s="8460"/>
      <c r="B211" s="8460"/>
      <c r="C211" s="7851" t="s">
        <v>821</v>
      </c>
      <c r="D211" s="8249" t="s">
        <v>1959</v>
      </c>
      <c r="E211" s="7861" t="s">
        <v>1961</v>
      </c>
      <c r="F211" s="7904"/>
      <c r="G211" s="8251">
        <v>104140</v>
      </c>
      <c r="H211" s="8130"/>
      <c r="I211" s="8251"/>
      <c r="J211" s="7826"/>
      <c r="K211" s="8481">
        <f>K210-G211</f>
        <v>26839423</v>
      </c>
      <c r="L211" s="8265"/>
    </row>
    <row r="212" spans="1:12">
      <c r="A212" s="8459"/>
      <c r="B212" s="8459"/>
      <c r="C212" s="7829" t="s">
        <v>2563</v>
      </c>
      <c r="D212" s="8250" t="s">
        <v>1960</v>
      </c>
      <c r="E212" s="8253"/>
      <c r="F212" s="8252"/>
      <c r="G212" s="8252"/>
      <c r="H212" s="8018"/>
      <c r="I212" s="8252"/>
      <c r="J212" s="7831"/>
      <c r="K212" s="8459"/>
      <c r="L212" s="8265"/>
    </row>
    <row r="213" spans="1:12">
      <c r="A213" s="8461"/>
      <c r="B213" s="8462"/>
      <c r="C213" s="8508"/>
      <c r="D213" s="8509"/>
      <c r="E213" s="8514"/>
      <c r="F213" s="8511"/>
      <c r="G213" s="8511"/>
      <c r="H213" s="8515"/>
      <c r="I213" s="8511"/>
      <c r="J213" s="8534">
        <v>2200</v>
      </c>
      <c r="K213" s="8467">
        <f>K211+J213</f>
        <v>26841623</v>
      </c>
      <c r="L213" s="8265"/>
    </row>
    <row r="214" spans="1:12">
      <c r="A214" s="8460"/>
      <c r="B214" s="8460"/>
      <c r="C214" s="7851" t="s">
        <v>821</v>
      </c>
      <c r="D214" s="8249" t="s">
        <v>1959</v>
      </c>
      <c r="E214" s="7861" t="s">
        <v>1961</v>
      </c>
      <c r="F214" s="8251"/>
      <c r="G214" s="8254">
        <v>84903</v>
      </c>
      <c r="H214" s="8251"/>
      <c r="I214" s="8251"/>
      <c r="J214" s="8256"/>
      <c r="K214" s="8481">
        <f>K213-G214</f>
        <v>26756720</v>
      </c>
      <c r="L214" s="8265"/>
    </row>
    <row r="215" spans="1:12">
      <c r="A215" s="8459"/>
      <c r="B215" s="8459"/>
      <c r="C215" s="7829" t="s">
        <v>2564</v>
      </c>
      <c r="D215" s="8250" t="s">
        <v>1960</v>
      </c>
      <c r="E215" s="8253"/>
      <c r="F215" s="8252"/>
      <c r="G215" s="8255"/>
      <c r="H215" s="8252"/>
      <c r="I215" s="8252"/>
      <c r="J215" s="8257"/>
      <c r="K215" s="8459"/>
      <c r="L215" s="8265"/>
    </row>
    <row r="216" spans="1:12">
      <c r="A216" s="8461"/>
      <c r="B216" s="8462"/>
      <c r="C216" s="8508"/>
      <c r="D216" s="8509"/>
      <c r="E216" s="8514"/>
      <c r="F216" s="8511"/>
      <c r="G216" s="8511"/>
      <c r="H216" s="8515"/>
      <c r="I216" s="8511"/>
      <c r="J216" s="8534">
        <v>2200</v>
      </c>
      <c r="K216" s="8467">
        <f>K214+J216</f>
        <v>26758920</v>
      </c>
      <c r="L216" s="8265"/>
    </row>
    <row r="217" spans="1:12">
      <c r="A217" s="8458"/>
      <c r="B217" s="8458"/>
      <c r="C217" s="7851" t="s">
        <v>821</v>
      </c>
      <c r="D217" s="8249" t="s">
        <v>1959</v>
      </c>
      <c r="E217" s="7861" t="s">
        <v>1961</v>
      </c>
      <c r="F217" s="8251"/>
      <c r="G217" s="8254">
        <v>472976</v>
      </c>
      <c r="H217" s="8251"/>
      <c r="I217" s="8251"/>
      <c r="J217" s="8256"/>
      <c r="K217" s="8480">
        <f>K216-G217</f>
        <v>26285944</v>
      </c>
      <c r="L217" s="8265"/>
    </row>
    <row r="218" spans="1:12">
      <c r="A218" s="8459"/>
      <c r="B218" s="8459"/>
      <c r="C218" s="7829" t="s">
        <v>2565</v>
      </c>
      <c r="D218" s="8250" t="s">
        <v>1960</v>
      </c>
      <c r="E218" s="8253"/>
      <c r="F218" s="8252"/>
      <c r="G218" s="8255"/>
      <c r="H218" s="8252"/>
      <c r="I218" s="8252"/>
      <c r="J218" s="8257"/>
      <c r="K218" s="8459"/>
      <c r="L218" s="8265"/>
    </row>
    <row r="219" spans="1:12">
      <c r="A219" s="8461"/>
      <c r="B219" s="8462"/>
      <c r="C219" s="8508"/>
      <c r="D219" s="8509"/>
      <c r="E219" s="8514"/>
      <c r="F219" s="8511"/>
      <c r="G219" s="8511"/>
      <c r="H219" s="8515"/>
      <c r="I219" s="8511"/>
      <c r="J219" s="8534">
        <v>2200</v>
      </c>
      <c r="K219" s="8467">
        <f>K217+J219</f>
        <v>26288144</v>
      </c>
      <c r="L219" s="8265"/>
    </row>
    <row r="220" spans="1:12">
      <c r="A220" s="8460"/>
      <c r="B220" s="8460"/>
      <c r="C220" s="7874" t="s">
        <v>781</v>
      </c>
      <c r="D220" s="8249" t="s">
        <v>1959</v>
      </c>
      <c r="E220" s="7861" t="s">
        <v>1961</v>
      </c>
      <c r="F220" s="8251"/>
      <c r="G220" s="8251">
        <v>31140</v>
      </c>
      <c r="H220" s="8130"/>
      <c r="I220" s="8251"/>
      <c r="J220" s="8017"/>
      <c r="K220" s="8480">
        <f>K219-G220</f>
        <v>26257004</v>
      </c>
      <c r="L220" s="8265"/>
    </row>
    <row r="221" spans="1:12">
      <c r="A221" s="8459"/>
      <c r="B221" s="8459"/>
      <c r="C221" s="7873" t="s">
        <v>2245</v>
      </c>
      <c r="D221" s="8250" t="s">
        <v>1960</v>
      </c>
      <c r="E221" s="8253"/>
      <c r="F221" s="8252"/>
      <c r="G221" s="8252"/>
      <c r="H221" s="8018"/>
      <c r="I221" s="8252"/>
      <c r="J221" s="8017"/>
      <c r="K221" s="8459"/>
      <c r="L221" s="8265"/>
    </row>
    <row r="222" spans="1:12">
      <c r="A222" s="8461"/>
      <c r="B222" s="8462"/>
      <c r="C222" s="8508"/>
      <c r="D222" s="8509"/>
      <c r="E222" s="8514"/>
      <c r="F222" s="8511"/>
      <c r="G222" s="8511"/>
      <c r="H222" s="8515"/>
      <c r="I222" s="8511"/>
      <c r="J222" s="8513">
        <v>1500</v>
      </c>
      <c r="K222" s="8467">
        <f>K220+J222</f>
        <v>26258504</v>
      </c>
      <c r="L222" s="8265"/>
    </row>
    <row r="223" spans="1:12">
      <c r="A223" s="8460"/>
      <c r="B223" s="8460"/>
      <c r="C223" s="7874" t="s">
        <v>781</v>
      </c>
      <c r="D223" s="8249" t="s">
        <v>1959</v>
      </c>
      <c r="E223" s="7861" t="s">
        <v>1961</v>
      </c>
      <c r="F223" s="8251"/>
      <c r="G223" s="8251">
        <v>39140</v>
      </c>
      <c r="H223" s="8130"/>
      <c r="I223" s="8251"/>
      <c r="J223" s="8017"/>
      <c r="K223" s="8480">
        <f>K222-G223</f>
        <v>26219364</v>
      </c>
      <c r="L223" s="8265"/>
    </row>
    <row r="224" spans="1:12">
      <c r="A224" s="8459"/>
      <c r="B224" s="8459"/>
      <c r="C224" s="7873" t="s">
        <v>2246</v>
      </c>
      <c r="D224" s="8250" t="s">
        <v>1960</v>
      </c>
      <c r="E224" s="8253"/>
      <c r="F224" s="8252"/>
      <c r="G224" s="8252"/>
      <c r="H224" s="8018"/>
      <c r="I224" s="8252"/>
      <c r="J224" s="8017"/>
      <c r="K224" s="8459"/>
      <c r="L224" s="8265"/>
    </row>
    <row r="225" spans="1:12">
      <c r="A225" s="8461"/>
      <c r="B225" s="8462"/>
      <c r="C225" s="8508"/>
      <c r="D225" s="8509"/>
      <c r="E225" s="8514"/>
      <c r="F225" s="8511"/>
      <c r="G225" s="8511"/>
      <c r="H225" s="8515"/>
      <c r="I225" s="8511"/>
      <c r="J225" s="8513">
        <v>1500</v>
      </c>
      <c r="K225" s="8467">
        <f>K223+J225</f>
        <v>26220864</v>
      </c>
      <c r="L225" s="8265"/>
    </row>
    <row r="226" spans="1:12">
      <c r="A226" s="8458"/>
      <c r="B226" s="8458"/>
      <c r="C226" s="7874" t="s">
        <v>781</v>
      </c>
      <c r="D226" s="8249" t="s">
        <v>1959</v>
      </c>
      <c r="E226" s="7861" t="s">
        <v>1961</v>
      </c>
      <c r="F226" s="8251"/>
      <c r="G226" s="8251">
        <v>24140</v>
      </c>
      <c r="H226" s="8130"/>
      <c r="I226" s="8251"/>
      <c r="J226" s="8017"/>
      <c r="K226" s="8480">
        <f>K225-G226</f>
        <v>26196724</v>
      </c>
      <c r="L226" s="8265"/>
    </row>
    <row r="227" spans="1:12">
      <c r="A227" s="8459"/>
      <c r="B227" s="8459"/>
      <c r="C227" s="7873" t="s">
        <v>2247</v>
      </c>
      <c r="D227" s="8250" t="s">
        <v>1960</v>
      </c>
      <c r="E227" s="8253"/>
      <c r="F227" s="8252"/>
      <c r="G227" s="8252"/>
      <c r="H227" s="8018"/>
      <c r="I227" s="8252"/>
      <c r="J227" s="8017"/>
      <c r="K227" s="8459"/>
      <c r="L227" s="8265"/>
    </row>
    <row r="228" spans="1:12">
      <c r="A228" s="8461"/>
      <c r="B228" s="8462"/>
      <c r="C228" s="8508"/>
      <c r="D228" s="8509"/>
      <c r="E228" s="8514"/>
      <c r="F228" s="8511"/>
      <c r="G228" s="8511"/>
      <c r="H228" s="8515"/>
      <c r="I228" s="8511"/>
      <c r="J228" s="8513">
        <v>1500</v>
      </c>
      <c r="K228" s="8467">
        <f>K226+J228</f>
        <v>26198224</v>
      </c>
      <c r="L228" s="8265"/>
    </row>
    <row r="229" spans="1:12">
      <c r="A229" s="8458"/>
      <c r="B229" s="8458"/>
      <c r="C229" s="8376" t="s">
        <v>781</v>
      </c>
      <c r="D229" s="8377" t="s">
        <v>1959</v>
      </c>
      <c r="E229" s="8365" t="s">
        <v>1961</v>
      </c>
      <c r="F229" s="9805"/>
      <c r="G229" s="9807">
        <v>53140</v>
      </c>
      <c r="H229" s="9805"/>
      <c r="I229" s="9805"/>
      <c r="J229" s="8302"/>
      <c r="K229" s="8302">
        <f>K228-G229</f>
        <v>26145084</v>
      </c>
      <c r="L229" s="8265"/>
    </row>
    <row r="230" spans="1:12">
      <c r="A230" s="8459"/>
      <c r="B230" s="8459"/>
      <c r="C230" s="8378" t="s">
        <v>1958</v>
      </c>
      <c r="D230" s="8379" t="s">
        <v>1960</v>
      </c>
      <c r="E230" s="8380"/>
      <c r="F230" s="9806"/>
      <c r="G230" s="9808"/>
      <c r="H230" s="9806"/>
      <c r="I230" s="9806"/>
      <c r="J230" s="8303"/>
      <c r="K230" s="8303"/>
      <c r="L230" s="8265"/>
    </row>
    <row r="231" spans="1:12">
      <c r="A231" s="8461"/>
      <c r="B231" s="8462"/>
      <c r="C231" s="8461"/>
      <c r="D231" s="8497"/>
      <c r="E231" s="8498"/>
      <c r="F231" s="8465"/>
      <c r="G231" s="8466"/>
      <c r="H231" s="8499"/>
      <c r="I231" s="8465"/>
      <c r="J231" s="8466">
        <v>1500</v>
      </c>
      <c r="K231" s="8533">
        <f>K229+J231</f>
        <v>26146584</v>
      </c>
      <c r="L231" s="8265"/>
    </row>
    <row r="232" spans="1:12">
      <c r="A232" s="8460"/>
      <c r="B232" s="8460"/>
      <c r="C232" s="29" t="s">
        <v>781</v>
      </c>
      <c r="D232" s="8249" t="s">
        <v>632</v>
      </c>
      <c r="E232" s="8247" t="s">
        <v>74</v>
      </c>
      <c r="F232" s="8130"/>
      <c r="G232" s="8251">
        <v>84640</v>
      </c>
      <c r="H232" s="8251"/>
      <c r="I232" s="8251"/>
      <c r="J232" s="8251"/>
      <c r="K232" s="8480">
        <f>K231-G232</f>
        <v>26061944</v>
      </c>
      <c r="L232" s="8265"/>
    </row>
    <row r="233" spans="1:12">
      <c r="A233" s="8459"/>
      <c r="B233" s="8459"/>
      <c r="C233" s="8161" t="s">
        <v>1005</v>
      </c>
      <c r="D233" s="8250" t="s">
        <v>956</v>
      </c>
      <c r="E233" s="8248"/>
      <c r="F233" s="8130"/>
      <c r="G233" s="8252"/>
      <c r="H233" s="8252"/>
      <c r="I233" s="8252"/>
      <c r="J233" s="8252"/>
      <c r="K233" s="8459"/>
      <c r="L233" s="8265"/>
    </row>
    <row r="234" spans="1:12">
      <c r="A234" s="8461"/>
      <c r="B234" s="8462"/>
      <c r="C234" s="8508"/>
      <c r="D234" s="8509"/>
      <c r="E234" s="8514"/>
      <c r="F234" s="8512"/>
      <c r="G234" s="8512"/>
      <c r="H234" s="8526"/>
      <c r="I234" s="8526"/>
      <c r="J234" s="8526">
        <v>1500</v>
      </c>
      <c r="K234" s="8467">
        <f>K232+J234</f>
        <v>26063444</v>
      </c>
      <c r="L234" s="8265"/>
    </row>
    <row r="235" spans="1:12">
      <c r="A235" s="8460"/>
      <c r="B235" s="8460"/>
      <c r="C235" s="8153" t="s">
        <v>778</v>
      </c>
      <c r="D235" s="8249" t="s">
        <v>632</v>
      </c>
      <c r="E235" s="8247" t="s">
        <v>74</v>
      </c>
      <c r="F235" s="8251"/>
      <c r="G235" s="8251">
        <v>98640</v>
      </c>
      <c r="H235" s="8251"/>
      <c r="I235" s="8251"/>
      <c r="J235" s="8251"/>
      <c r="K235" s="8480">
        <f>K234-G235</f>
        <v>25964804</v>
      </c>
      <c r="L235" s="8265"/>
    </row>
    <row r="236" spans="1:12">
      <c r="A236" s="8459"/>
      <c r="B236" s="8459"/>
      <c r="C236" s="8173" t="s">
        <v>1004</v>
      </c>
      <c r="D236" s="8250" t="s">
        <v>956</v>
      </c>
      <c r="E236" s="8248"/>
      <c r="F236" s="8252"/>
      <c r="G236" s="8252"/>
      <c r="H236" s="8252"/>
      <c r="I236" s="8252"/>
      <c r="J236" s="8252"/>
      <c r="K236" s="8459"/>
      <c r="L236" s="8265"/>
    </row>
    <row r="237" spans="1:12">
      <c r="A237" s="8461"/>
      <c r="B237" s="8462"/>
      <c r="C237" s="8537"/>
      <c r="D237" s="8509"/>
      <c r="E237" s="8514"/>
      <c r="F237" s="8526"/>
      <c r="G237" s="8526"/>
      <c r="H237" s="8526"/>
      <c r="I237" s="8526"/>
      <c r="J237" s="8526">
        <v>1500</v>
      </c>
      <c r="K237" s="8467">
        <f>K235+J237</f>
        <v>25966304</v>
      </c>
      <c r="L237" s="8265"/>
    </row>
    <row r="238" spans="1:12">
      <c r="A238" s="8460"/>
      <c r="B238" s="8460"/>
      <c r="C238" s="7851" t="s">
        <v>781</v>
      </c>
      <c r="D238" s="56" t="s">
        <v>848</v>
      </c>
      <c r="E238" s="7903" t="s">
        <v>52</v>
      </c>
      <c r="F238" s="7904"/>
      <c r="G238" s="7904">
        <v>50390</v>
      </c>
      <c r="H238" s="7904"/>
      <c r="I238" s="7904"/>
      <c r="J238" s="8017"/>
      <c r="K238" s="8480">
        <f>K237-G238</f>
        <v>25915914</v>
      </c>
      <c r="L238" s="8265"/>
    </row>
    <row r="239" spans="1:12">
      <c r="A239" s="8459"/>
      <c r="B239" s="8459"/>
      <c r="C239" s="193" t="s">
        <v>1289</v>
      </c>
      <c r="D239" s="8250" t="s">
        <v>1302</v>
      </c>
      <c r="E239" s="8248"/>
      <c r="F239" s="8252"/>
      <c r="G239" s="8252"/>
      <c r="H239" s="8252"/>
      <c r="I239" s="8252"/>
      <c r="J239" s="8019"/>
      <c r="K239" s="8459"/>
      <c r="L239" s="8265"/>
    </row>
    <row r="240" spans="1:12">
      <c r="A240" s="8461"/>
      <c r="B240" s="8462"/>
      <c r="C240" s="8516"/>
      <c r="D240" s="8516"/>
      <c r="E240" s="8516"/>
      <c r="F240" s="8511"/>
      <c r="G240" s="8511"/>
      <c r="H240" s="8515"/>
      <c r="I240" s="8511"/>
      <c r="J240" s="8513">
        <v>1500</v>
      </c>
      <c r="K240" s="8533">
        <f>K238+J240</f>
        <v>25917414</v>
      </c>
      <c r="L240" s="8265"/>
    </row>
    <row r="241" spans="1:12">
      <c r="A241" s="8460"/>
      <c r="B241" s="8460"/>
      <c r="C241" s="7824" t="s">
        <v>2331</v>
      </c>
      <c r="D241" s="8249" t="s">
        <v>1312</v>
      </c>
      <c r="E241" s="8247" t="s">
        <v>1326</v>
      </c>
      <c r="F241" s="8251"/>
      <c r="G241" s="8251">
        <v>312900</v>
      </c>
      <c r="H241" s="8251"/>
      <c r="I241" s="8251"/>
      <c r="J241" s="8256"/>
      <c r="K241" s="8480">
        <f>K240-G241</f>
        <v>25604514</v>
      </c>
      <c r="L241" s="8265"/>
    </row>
    <row r="242" spans="1:12">
      <c r="A242" s="8459"/>
      <c r="B242" s="8459"/>
      <c r="C242" s="7829" t="s">
        <v>2369</v>
      </c>
      <c r="D242" s="8250" t="s">
        <v>1313</v>
      </c>
      <c r="E242" s="8248"/>
      <c r="F242" s="8252"/>
      <c r="G242" s="8252"/>
      <c r="H242" s="8252"/>
      <c r="I242" s="8252"/>
      <c r="J242" s="8257"/>
      <c r="K242" s="8459"/>
      <c r="L242" s="8265"/>
    </row>
    <row r="243" spans="1:12">
      <c r="A243" s="8461"/>
      <c r="B243" s="8462"/>
      <c r="C243" s="8524"/>
      <c r="D243" s="8509"/>
      <c r="E243" s="8514"/>
      <c r="F243" s="8525"/>
      <c r="G243" s="8526"/>
      <c r="H243" s="8512"/>
      <c r="I243" s="8526"/>
      <c r="J243" s="8513">
        <v>1000</v>
      </c>
      <c r="K243" s="8467">
        <f>K241+J243</f>
        <v>25605514</v>
      </c>
      <c r="L243" s="8265"/>
    </row>
    <row r="244" spans="1:12">
      <c r="A244" s="8458"/>
      <c r="B244" s="8458"/>
      <c r="C244" s="7824" t="s">
        <v>1710</v>
      </c>
      <c r="D244" s="8249" t="s">
        <v>1312</v>
      </c>
      <c r="E244" s="8247" t="s">
        <v>1326</v>
      </c>
      <c r="F244" s="8251"/>
      <c r="G244" s="8251">
        <v>157890</v>
      </c>
      <c r="H244" s="8251"/>
      <c r="I244" s="8251"/>
      <c r="J244" s="8256"/>
      <c r="K244" s="8480">
        <f>K243-G244</f>
        <v>25447624</v>
      </c>
      <c r="L244" s="8265"/>
    </row>
    <row r="245" spans="1:12">
      <c r="A245" s="8459"/>
      <c r="B245" s="8459"/>
      <c r="C245" s="7829" t="s">
        <v>2184</v>
      </c>
      <c r="D245" s="8250" t="s">
        <v>1313</v>
      </c>
      <c r="E245" s="8248"/>
      <c r="F245" s="8252"/>
      <c r="G245" s="8252"/>
      <c r="H245" s="8252"/>
      <c r="I245" s="8252"/>
      <c r="J245" s="8257"/>
      <c r="K245" s="8459"/>
      <c r="L245" s="8265"/>
    </row>
    <row r="246" spans="1:12">
      <c r="A246" s="8461"/>
      <c r="B246" s="8462"/>
      <c r="C246" s="8524"/>
      <c r="D246" s="8509"/>
      <c r="E246" s="8514"/>
      <c r="F246" s="8525"/>
      <c r="G246" s="8526"/>
      <c r="H246" s="8512"/>
      <c r="I246" s="8526"/>
      <c r="J246" s="8513">
        <v>1500</v>
      </c>
      <c r="K246" s="8467">
        <f>K244+J246</f>
        <v>25449124</v>
      </c>
      <c r="L246" s="8265"/>
    </row>
    <row r="247" spans="1:12">
      <c r="A247" s="8460"/>
      <c r="B247" s="8460"/>
      <c r="C247" s="8176" t="s">
        <v>815</v>
      </c>
      <c r="D247" s="8249" t="s">
        <v>1591</v>
      </c>
      <c r="E247" s="8247" t="s">
        <v>1601</v>
      </c>
      <c r="F247" s="8251"/>
      <c r="G247" s="8251">
        <v>84903</v>
      </c>
      <c r="H247" s="8251"/>
      <c r="I247" s="8251"/>
      <c r="J247" s="8256"/>
      <c r="K247" s="8480">
        <f>K246-G247</f>
        <v>25364221</v>
      </c>
      <c r="L247" s="8265"/>
    </row>
    <row r="248" spans="1:12">
      <c r="A248" s="8459"/>
      <c r="B248" s="8459"/>
      <c r="C248" s="7868" t="s">
        <v>2272</v>
      </c>
      <c r="D248" s="8250" t="s">
        <v>956</v>
      </c>
      <c r="E248" s="8149"/>
      <c r="F248" s="8252"/>
      <c r="G248" s="8252"/>
      <c r="H248" s="8252"/>
      <c r="I248" s="8252"/>
      <c r="J248" s="8257"/>
      <c r="K248" s="8459"/>
      <c r="L248" s="8265"/>
    </row>
    <row r="249" spans="1:12">
      <c r="A249" s="8461"/>
      <c r="B249" s="8462"/>
      <c r="C249" s="8537"/>
      <c r="D249" s="8509"/>
      <c r="E249" s="8514"/>
      <c r="F249" s="8525"/>
      <c r="G249" s="8526"/>
      <c r="H249" s="8512"/>
      <c r="I249" s="8526"/>
      <c r="J249" s="8513">
        <v>2200</v>
      </c>
      <c r="K249" s="8467">
        <f>K247+J249</f>
        <v>25366421</v>
      </c>
      <c r="L249" s="8265"/>
    </row>
    <row r="250" spans="1:12">
      <c r="A250" s="8460"/>
      <c r="B250" s="8460"/>
      <c r="C250" s="7925" t="s">
        <v>781</v>
      </c>
      <c r="D250" s="8249" t="s">
        <v>1591</v>
      </c>
      <c r="E250" s="8247" t="s">
        <v>1601</v>
      </c>
      <c r="F250" s="8130"/>
      <c r="G250" s="8251">
        <v>10390</v>
      </c>
      <c r="H250" s="8251"/>
      <c r="I250" s="8251"/>
      <c r="J250" s="8251"/>
      <c r="K250" s="8480">
        <f>K249-G250</f>
        <v>25356031</v>
      </c>
      <c r="L250" s="8265"/>
    </row>
    <row r="251" spans="1:12">
      <c r="A251" s="8459"/>
      <c r="B251" s="8459"/>
      <c r="C251" s="193" t="s">
        <v>2273</v>
      </c>
      <c r="D251" s="8250" t="s">
        <v>956</v>
      </c>
      <c r="E251" s="8149"/>
      <c r="F251" s="8130"/>
      <c r="G251" s="8252"/>
      <c r="H251" s="8252"/>
      <c r="I251" s="8252"/>
      <c r="J251" s="8252"/>
      <c r="K251" s="8459"/>
      <c r="L251" s="8265"/>
    </row>
    <row r="252" spans="1:12">
      <c r="A252" s="8461"/>
      <c r="B252" s="8462"/>
      <c r="C252" s="8508"/>
      <c r="D252" s="8509"/>
      <c r="E252" s="8514"/>
      <c r="F252" s="8512"/>
      <c r="G252" s="8512"/>
      <c r="H252" s="8526"/>
      <c r="I252" s="8526"/>
      <c r="J252" s="8526">
        <v>1500</v>
      </c>
      <c r="K252" s="8467">
        <f>K250+J252</f>
        <v>25357531</v>
      </c>
      <c r="L252" s="8265"/>
    </row>
    <row r="253" spans="1:12">
      <c r="A253" s="8458"/>
      <c r="B253" s="8458"/>
      <c r="C253" s="7851" t="s">
        <v>821</v>
      </c>
      <c r="D253" s="8249" t="s">
        <v>2115</v>
      </c>
      <c r="E253" s="8247" t="s">
        <v>2116</v>
      </c>
      <c r="F253" s="7904"/>
      <c r="G253" s="8251">
        <v>221184</v>
      </c>
      <c r="H253" s="8130"/>
      <c r="I253" s="8251"/>
      <c r="J253" s="7826"/>
      <c r="K253" s="8480">
        <f>K252-G253</f>
        <v>25136347</v>
      </c>
      <c r="L253" s="8265"/>
    </row>
    <row r="254" spans="1:12">
      <c r="A254" s="8459"/>
      <c r="B254" s="8459"/>
      <c r="C254" s="7829" t="s">
        <v>2292</v>
      </c>
      <c r="D254" s="8250" t="s">
        <v>2107</v>
      </c>
      <c r="E254" s="8248"/>
      <c r="F254" s="8252"/>
      <c r="G254" s="8252"/>
      <c r="H254" s="8018"/>
      <c r="I254" s="8252"/>
      <c r="J254" s="7831"/>
      <c r="K254" s="8459"/>
      <c r="L254" s="8265"/>
    </row>
    <row r="255" spans="1:12">
      <c r="A255" s="8461"/>
      <c r="B255" s="8462"/>
      <c r="C255" s="8508"/>
      <c r="D255" s="8537"/>
      <c r="E255" s="8528"/>
      <c r="F255" s="8511"/>
      <c r="G255" s="8511"/>
      <c r="H255" s="8515"/>
      <c r="I255" s="8511"/>
      <c r="J255" s="8534">
        <v>2200</v>
      </c>
      <c r="K255" s="8467">
        <f>K253+J255</f>
        <v>25138547</v>
      </c>
      <c r="L255" s="8265"/>
    </row>
    <row r="256" spans="1:12">
      <c r="A256" s="8460"/>
      <c r="B256" s="8460"/>
      <c r="C256" s="7824" t="s">
        <v>1710</v>
      </c>
      <c r="D256" s="8249" t="s">
        <v>2294</v>
      </c>
      <c r="E256" s="8247" t="s">
        <v>2295</v>
      </c>
      <c r="F256" s="8251"/>
      <c r="G256" s="8251">
        <v>43140</v>
      </c>
      <c r="H256" s="8251"/>
      <c r="I256" s="8251"/>
      <c r="J256" s="8251"/>
      <c r="K256" s="8480">
        <f>K255-G256</f>
        <v>25095407</v>
      </c>
      <c r="L256" s="8265"/>
    </row>
    <row r="257" spans="1:12">
      <c r="A257" s="8459"/>
      <c r="B257" s="8459"/>
      <c r="C257" s="7829" t="s">
        <v>2296</v>
      </c>
      <c r="D257" s="8250" t="s">
        <v>746</v>
      </c>
      <c r="E257" s="8248"/>
      <c r="F257" s="8252"/>
      <c r="G257" s="8252"/>
      <c r="H257" s="8252"/>
      <c r="I257" s="8252"/>
      <c r="J257" s="8252"/>
      <c r="K257" s="8459"/>
      <c r="L257" s="8265"/>
    </row>
    <row r="258" spans="1:12">
      <c r="A258" s="8461"/>
      <c r="B258" s="8462"/>
      <c r="C258" s="8508"/>
      <c r="D258" s="8509"/>
      <c r="E258" s="8528"/>
      <c r="F258" s="8526"/>
      <c r="G258" s="8526"/>
      <c r="H258" s="8526"/>
      <c r="I258" s="8526"/>
      <c r="J258" s="8526">
        <v>1500</v>
      </c>
      <c r="K258" s="8467">
        <f>K256+J258</f>
        <v>25096907</v>
      </c>
      <c r="L258" s="8265"/>
    </row>
    <row r="259" spans="1:12">
      <c r="A259" s="8460"/>
      <c r="B259" s="8460"/>
      <c r="C259" s="7851" t="s">
        <v>796</v>
      </c>
      <c r="D259" s="8249" t="s">
        <v>1036</v>
      </c>
      <c r="E259" s="8247" t="s">
        <v>499</v>
      </c>
      <c r="F259" s="7904"/>
      <c r="G259" s="8251">
        <v>46800</v>
      </c>
      <c r="H259" s="8016"/>
      <c r="I259" s="8251"/>
      <c r="J259" s="8017"/>
      <c r="K259" s="8480">
        <f>K258-G259</f>
        <v>25050107</v>
      </c>
      <c r="L259" s="8265"/>
    </row>
    <row r="260" spans="1:12">
      <c r="A260" s="8459"/>
      <c r="B260" s="8459"/>
      <c r="C260" s="7829" t="s">
        <v>802</v>
      </c>
      <c r="D260" s="8250" t="s">
        <v>200</v>
      </c>
      <c r="E260" s="8248"/>
      <c r="F260" s="8252"/>
      <c r="G260" s="8252"/>
      <c r="H260" s="8018"/>
      <c r="I260" s="8252"/>
      <c r="J260" s="8019"/>
      <c r="K260" s="8459"/>
      <c r="L260" s="8265"/>
    </row>
    <row r="261" spans="1:12">
      <c r="A261" s="8461"/>
      <c r="B261" s="8462"/>
      <c r="C261" s="8508"/>
      <c r="D261" s="8509"/>
      <c r="E261" s="8514"/>
      <c r="F261" s="8511"/>
      <c r="G261" s="8511"/>
      <c r="H261" s="8515"/>
      <c r="I261" s="8511"/>
      <c r="J261" s="8513">
        <v>750</v>
      </c>
      <c r="K261" s="8467">
        <f>K259+J261</f>
        <v>25050857</v>
      </c>
      <c r="L261" s="8265"/>
    </row>
    <row r="262" spans="1:12">
      <c r="A262" s="8458"/>
      <c r="B262" s="8458"/>
      <c r="C262" s="7851" t="s">
        <v>796</v>
      </c>
      <c r="D262" s="8249" t="s">
        <v>1750</v>
      </c>
      <c r="E262" s="8247" t="s">
        <v>406</v>
      </c>
      <c r="F262" s="7904"/>
      <c r="G262" s="8251">
        <v>130700</v>
      </c>
      <c r="H262" s="8251"/>
      <c r="I262" s="8251"/>
      <c r="J262" s="8017"/>
      <c r="K262" s="8480">
        <f>K261-G262</f>
        <v>24920157</v>
      </c>
      <c r="L262" s="8265"/>
    </row>
    <row r="263" spans="1:12">
      <c r="A263" s="8459"/>
      <c r="B263" s="8459"/>
      <c r="C263" s="7829" t="s">
        <v>1034</v>
      </c>
      <c r="D263" s="8250" t="s">
        <v>698</v>
      </c>
      <c r="E263" s="8248"/>
      <c r="F263" s="8252"/>
      <c r="G263" s="8252"/>
      <c r="H263" s="8252"/>
      <c r="I263" s="8252"/>
      <c r="J263" s="8019"/>
      <c r="K263" s="8459"/>
      <c r="L263" s="8265"/>
    </row>
    <row r="264" spans="1:12">
      <c r="A264" s="8461"/>
      <c r="B264" s="8462"/>
      <c r="C264" s="8508"/>
      <c r="D264" s="8509"/>
      <c r="E264" s="8514"/>
      <c r="F264" s="8526"/>
      <c r="G264" s="8526"/>
      <c r="H264" s="8515"/>
      <c r="I264" s="8511"/>
      <c r="J264" s="8513">
        <v>750</v>
      </c>
      <c r="K264" s="8467">
        <f>K262+J264</f>
        <v>24920907</v>
      </c>
      <c r="L264" s="8265"/>
    </row>
    <row r="265" spans="1:12">
      <c r="A265" s="8460"/>
      <c r="B265" s="8460"/>
      <c r="C265" s="7824" t="s">
        <v>796</v>
      </c>
      <c r="D265" s="56" t="s">
        <v>1496</v>
      </c>
      <c r="E265" s="7841" t="s">
        <v>1497</v>
      </c>
      <c r="F265" s="8251"/>
      <c r="G265" s="8251">
        <v>42300</v>
      </c>
      <c r="H265" s="8251"/>
      <c r="I265" s="8251"/>
      <c r="J265" s="8256"/>
      <c r="K265" s="8480">
        <f>K264-G265</f>
        <v>24878607</v>
      </c>
      <c r="L265" s="8265"/>
    </row>
    <row r="266" spans="1:12">
      <c r="A266" s="8459"/>
      <c r="B266" s="8459"/>
      <c r="C266" s="193" t="s">
        <v>2298</v>
      </c>
      <c r="D266" s="8250" t="s">
        <v>38</v>
      </c>
      <c r="E266" s="8248"/>
      <c r="F266" s="8252"/>
      <c r="G266" s="8252"/>
      <c r="H266" s="8252"/>
      <c r="I266" s="8252"/>
      <c r="J266" s="8257"/>
      <c r="K266" s="8459"/>
      <c r="L266" s="8265"/>
    </row>
    <row r="267" spans="1:12">
      <c r="A267" s="8461"/>
      <c r="B267" s="8462"/>
      <c r="C267" s="8508"/>
      <c r="D267" s="8509"/>
      <c r="E267" s="8514"/>
      <c r="F267" s="8511"/>
      <c r="G267" s="8511"/>
      <c r="H267" s="8515"/>
      <c r="I267" s="8511"/>
      <c r="J267" s="8534">
        <v>750</v>
      </c>
      <c r="K267" s="8467">
        <f>K265+J267</f>
        <v>24879357</v>
      </c>
      <c r="L267" s="8265"/>
    </row>
    <row r="268" spans="1:12">
      <c r="A268" s="8460"/>
      <c r="B268" s="8460"/>
      <c r="C268" s="7851" t="s">
        <v>1716</v>
      </c>
      <c r="D268" s="8249" t="s">
        <v>2104</v>
      </c>
      <c r="E268" s="8247" t="s">
        <v>1372</v>
      </c>
      <c r="F268" s="8254"/>
      <c r="G268" s="8254">
        <v>455700</v>
      </c>
      <c r="H268" s="8130"/>
      <c r="I268" s="8254"/>
      <c r="J268" s="8017"/>
      <c r="K268" s="8480">
        <f>K267-G268</f>
        <v>24423657</v>
      </c>
      <c r="L268" s="8265"/>
    </row>
    <row r="269" spans="1:12">
      <c r="A269" s="8459"/>
      <c r="B269" s="8459"/>
      <c r="C269" s="7829" t="s">
        <v>1077</v>
      </c>
      <c r="D269" s="8250" t="s">
        <v>1804</v>
      </c>
      <c r="E269" s="8248"/>
      <c r="F269" s="8255"/>
      <c r="G269" s="8127"/>
      <c r="H269" s="8018"/>
      <c r="I269" s="8127"/>
      <c r="J269" s="8017"/>
      <c r="K269" s="8459"/>
      <c r="L269" s="8265"/>
    </row>
    <row r="270" spans="1:12">
      <c r="A270" s="8461"/>
      <c r="B270" s="8462"/>
      <c r="C270" s="8508"/>
      <c r="D270" s="8509"/>
      <c r="E270" s="8514"/>
      <c r="F270" s="8511"/>
      <c r="G270" s="8517"/>
      <c r="H270" s="8515"/>
      <c r="I270" s="8517"/>
      <c r="J270" s="8513">
        <v>750</v>
      </c>
      <c r="K270" s="8467">
        <f>K268+J270</f>
        <v>24424407</v>
      </c>
      <c r="L270" s="8265"/>
    </row>
    <row r="271" spans="1:12">
      <c r="A271" s="8458"/>
      <c r="B271" s="8458"/>
      <c r="C271" s="191" t="s">
        <v>815</v>
      </c>
      <c r="D271" s="8177" t="s">
        <v>302</v>
      </c>
      <c r="E271" s="7841" t="s">
        <v>878</v>
      </c>
      <c r="F271" s="8251"/>
      <c r="G271" s="8256">
        <v>74710</v>
      </c>
      <c r="H271" s="8130"/>
      <c r="I271" s="8126"/>
      <c r="J271" s="8017"/>
      <c r="K271" s="8480">
        <f>K270-G271</f>
        <v>24349697</v>
      </c>
      <c r="L271" s="8265"/>
    </row>
    <row r="272" spans="1:12">
      <c r="A272" s="8459"/>
      <c r="B272" s="8459"/>
      <c r="C272" s="193" t="s">
        <v>831</v>
      </c>
      <c r="D272" s="8178" t="s">
        <v>918</v>
      </c>
      <c r="E272" s="8253"/>
      <c r="F272" s="8252"/>
      <c r="G272" s="8257"/>
      <c r="H272" s="8018"/>
      <c r="I272" s="8127"/>
      <c r="J272" s="8017"/>
      <c r="K272" s="8459"/>
      <c r="L272" s="8265"/>
    </row>
    <row r="273" spans="1:12">
      <c r="A273" s="8461"/>
      <c r="B273" s="8462"/>
      <c r="C273" s="8508"/>
      <c r="D273" s="8509"/>
      <c r="E273" s="8514"/>
      <c r="F273" s="8511"/>
      <c r="G273" s="8511"/>
      <c r="H273" s="8515"/>
      <c r="I273" s="8517"/>
      <c r="J273" s="8513">
        <v>2200</v>
      </c>
      <c r="K273" s="8467">
        <f>K271+J273</f>
        <v>24351897</v>
      </c>
      <c r="L273" s="8265"/>
    </row>
    <row r="274" spans="1:12">
      <c r="A274" s="8460"/>
      <c r="B274" s="8460"/>
      <c r="C274" s="7851" t="s">
        <v>796</v>
      </c>
      <c r="D274" s="8249" t="s">
        <v>302</v>
      </c>
      <c r="E274" s="7841" t="s">
        <v>878</v>
      </c>
      <c r="F274" s="7904"/>
      <c r="G274" s="8251">
        <v>90800</v>
      </c>
      <c r="H274" s="8130"/>
      <c r="I274" s="8126"/>
      <c r="J274" s="8017"/>
      <c r="K274" s="8480">
        <f>K273-G274</f>
        <v>24261097</v>
      </c>
      <c r="L274" s="8265"/>
    </row>
    <row r="275" spans="1:12">
      <c r="A275" s="8459"/>
      <c r="B275" s="8459"/>
      <c r="C275" s="7829" t="s">
        <v>1521</v>
      </c>
      <c r="D275" s="8250" t="s">
        <v>918</v>
      </c>
      <c r="E275" s="8253"/>
      <c r="F275" s="8252"/>
      <c r="G275" s="8252"/>
      <c r="H275" s="8018"/>
      <c r="I275" s="8127"/>
      <c r="J275" s="8017"/>
      <c r="K275" s="8459"/>
      <c r="L275" s="8265"/>
    </row>
    <row r="276" spans="1:12">
      <c r="A276" s="8461"/>
      <c r="B276" s="8462"/>
      <c r="C276" s="8508"/>
      <c r="D276" s="8509"/>
      <c r="E276" s="8514"/>
      <c r="F276" s="8511"/>
      <c r="G276" s="8511"/>
      <c r="H276" s="8515"/>
      <c r="I276" s="8517"/>
      <c r="J276" s="8513">
        <v>750</v>
      </c>
      <c r="K276" s="8467">
        <f>K274+J276</f>
        <v>24261847</v>
      </c>
      <c r="L276" s="8265"/>
    </row>
    <row r="277" spans="1:12">
      <c r="A277" s="8460"/>
      <c r="B277" s="8460"/>
      <c r="C277" s="7824" t="s">
        <v>821</v>
      </c>
      <c r="D277" s="8249" t="s">
        <v>1339</v>
      </c>
      <c r="E277" s="7861" t="s">
        <v>1347</v>
      </c>
      <c r="F277" s="8251"/>
      <c r="G277" s="8251">
        <v>395737</v>
      </c>
      <c r="H277" s="8016"/>
      <c r="I277" s="8251"/>
      <c r="J277" s="8180"/>
      <c r="K277" s="8480">
        <f>K276-G277</f>
        <v>23866110</v>
      </c>
      <c r="L277" s="8265"/>
    </row>
    <row r="278" spans="1:12">
      <c r="A278" s="8459"/>
      <c r="B278" s="8459"/>
      <c r="C278" s="7829" t="s">
        <v>1338</v>
      </c>
      <c r="D278" s="8250" t="s">
        <v>304</v>
      </c>
      <c r="E278" s="8253"/>
      <c r="F278" s="8252"/>
      <c r="G278" s="8252"/>
      <c r="H278" s="8018"/>
      <c r="I278" s="8252"/>
      <c r="J278" s="8180"/>
      <c r="K278" s="8459"/>
      <c r="L278" s="8265"/>
    </row>
    <row r="279" spans="1:12">
      <c r="A279" s="8461"/>
      <c r="B279" s="8462"/>
      <c r="C279" s="8508"/>
      <c r="D279" s="8509"/>
      <c r="E279" s="8514"/>
      <c r="F279" s="8511"/>
      <c r="G279" s="8511"/>
      <c r="H279" s="8515"/>
      <c r="I279" s="8511"/>
      <c r="J279" s="8513">
        <v>2200</v>
      </c>
      <c r="K279" s="8467">
        <f>K277+J279</f>
        <v>23868310</v>
      </c>
      <c r="L279" s="8265"/>
    </row>
    <row r="280" spans="1:12">
      <c r="A280" s="8458"/>
      <c r="B280" s="8458"/>
      <c r="C280" s="7851" t="s">
        <v>1710</v>
      </c>
      <c r="D280" s="8249" t="s">
        <v>2425</v>
      </c>
      <c r="E280" s="7867" t="s">
        <v>2426</v>
      </c>
      <c r="F280" s="7904"/>
      <c r="G280" s="8251">
        <v>145140</v>
      </c>
      <c r="H280" s="8130"/>
      <c r="I280" s="8251"/>
      <c r="J280" s="7826"/>
      <c r="K280" s="8480">
        <f>K279-G280</f>
        <v>23723170</v>
      </c>
      <c r="L280" s="8265"/>
    </row>
    <row r="281" spans="1:12">
      <c r="A281" s="8459"/>
      <c r="B281" s="8459"/>
      <c r="C281" s="7829" t="s">
        <v>2424</v>
      </c>
      <c r="D281" s="8250" t="s">
        <v>1712</v>
      </c>
      <c r="E281" s="7869"/>
      <c r="F281" s="8252"/>
      <c r="G281" s="8252"/>
      <c r="H281" s="8018"/>
      <c r="I281" s="8252"/>
      <c r="J281" s="7831"/>
      <c r="K281" s="8459"/>
      <c r="L281" s="8265"/>
    </row>
    <row r="282" spans="1:12">
      <c r="A282" s="8461"/>
      <c r="B282" s="8462"/>
      <c r="C282" s="8508"/>
      <c r="D282" s="8537"/>
      <c r="E282" s="8528"/>
      <c r="F282" s="8511"/>
      <c r="G282" s="8511"/>
      <c r="H282" s="8515"/>
      <c r="I282" s="8511"/>
      <c r="J282" s="8534">
        <v>1500</v>
      </c>
      <c r="K282" s="8467">
        <f>K280+J282</f>
        <v>23724670</v>
      </c>
      <c r="L282" s="8265"/>
    </row>
    <row r="283" spans="1:12">
      <c r="A283" s="8460"/>
      <c r="B283" s="8460"/>
      <c r="C283" s="7862" t="s">
        <v>815</v>
      </c>
      <c r="D283" s="8249" t="s">
        <v>200</v>
      </c>
      <c r="E283" s="8247"/>
      <c r="F283" s="8251"/>
      <c r="G283" s="8251"/>
      <c r="H283" s="8251">
        <v>224353</v>
      </c>
      <c r="I283" s="8126"/>
      <c r="J283" s="8017"/>
      <c r="K283" s="8480">
        <f>K282-H283</f>
        <v>23500317</v>
      </c>
    </row>
    <row r="284" spans="1:12">
      <c r="A284" s="8459"/>
      <c r="B284" s="8459"/>
      <c r="C284" s="7862" t="s">
        <v>1789</v>
      </c>
      <c r="D284" s="8250"/>
      <c r="E284" s="8248"/>
      <c r="F284" s="8252"/>
      <c r="G284" s="8252"/>
      <c r="H284" s="8252"/>
      <c r="I284" s="8127"/>
      <c r="J284" s="8017"/>
      <c r="K284" s="8459"/>
    </row>
    <row r="285" spans="1:12">
      <c r="A285" s="8461"/>
      <c r="B285" s="8462"/>
      <c r="C285" s="8508"/>
      <c r="D285" s="8509"/>
      <c r="E285" s="8514"/>
      <c r="F285" s="8511"/>
      <c r="G285" s="8511"/>
      <c r="H285" s="8515"/>
      <c r="I285" s="8517"/>
      <c r="J285" s="8513">
        <v>2200</v>
      </c>
      <c r="K285" s="8467">
        <f>K283+J285</f>
        <v>23502517</v>
      </c>
    </row>
    <row r="286" spans="1:12">
      <c r="A286" s="8460"/>
      <c r="B286" s="8460"/>
      <c r="C286" s="7874" t="s">
        <v>781</v>
      </c>
      <c r="D286" s="8249" t="s">
        <v>200</v>
      </c>
      <c r="E286" s="7861"/>
      <c r="F286" s="8251"/>
      <c r="G286" s="8251"/>
      <c r="H286" s="8130">
        <v>24140</v>
      </c>
      <c r="I286" s="8251"/>
      <c r="J286" s="8017"/>
      <c r="K286" s="8480">
        <f>K285-H286</f>
        <v>23478377</v>
      </c>
    </row>
    <row r="287" spans="1:12">
      <c r="A287" s="8459"/>
      <c r="B287" s="8459"/>
      <c r="C287" s="7873" t="s">
        <v>1691</v>
      </c>
      <c r="D287" s="8250"/>
      <c r="E287" s="8253"/>
      <c r="F287" s="8252"/>
      <c r="G287" s="8252"/>
      <c r="H287" s="8018"/>
      <c r="I287" s="8252"/>
      <c r="J287" s="8017"/>
      <c r="K287" s="8459"/>
    </row>
    <row r="288" spans="1:12">
      <c r="A288" s="8461"/>
      <c r="B288" s="8462"/>
      <c r="C288" s="8508"/>
      <c r="D288" s="8509"/>
      <c r="E288" s="8514"/>
      <c r="F288" s="8511"/>
      <c r="G288" s="8511"/>
      <c r="H288" s="8515"/>
      <c r="I288" s="8511"/>
      <c r="J288" s="8513">
        <v>1500</v>
      </c>
      <c r="K288" s="8467">
        <f>K286+J288</f>
        <v>23479877</v>
      </c>
    </row>
    <row r="289" spans="1:12">
      <c r="A289" s="8458"/>
      <c r="B289" s="8458"/>
      <c r="C289" s="191" t="s">
        <v>821</v>
      </c>
      <c r="D289" s="8249" t="s">
        <v>790</v>
      </c>
      <c r="E289" s="8247" t="s">
        <v>877</v>
      </c>
      <c r="F289" s="8251"/>
      <c r="G289" s="8254">
        <v>219598</v>
      </c>
      <c r="H289" s="8130"/>
      <c r="I289" s="8126"/>
      <c r="J289" s="8017"/>
      <c r="K289" s="8480">
        <f>K288-G289</f>
        <v>23260279</v>
      </c>
      <c r="L289" s="8265"/>
    </row>
    <row r="290" spans="1:12">
      <c r="A290" s="8459"/>
      <c r="B290" s="8459"/>
      <c r="C290" s="193" t="s">
        <v>827</v>
      </c>
      <c r="D290" s="8250" t="s">
        <v>304</v>
      </c>
      <c r="E290" s="8248"/>
      <c r="F290" s="8252"/>
      <c r="G290" s="8255"/>
      <c r="H290" s="8018"/>
      <c r="I290" s="8127"/>
      <c r="J290" s="8017"/>
      <c r="K290" s="8459"/>
      <c r="L290" s="8265"/>
    </row>
    <row r="291" spans="1:12">
      <c r="A291" s="8461"/>
      <c r="B291" s="8462"/>
      <c r="C291" s="8508"/>
      <c r="D291" s="8509"/>
      <c r="E291" s="8514"/>
      <c r="F291" s="8511"/>
      <c r="G291" s="8511"/>
      <c r="H291" s="8515"/>
      <c r="I291" s="8517"/>
      <c r="J291" s="8513">
        <v>2200</v>
      </c>
      <c r="K291" s="8467">
        <f>K289+J291</f>
        <v>23262479</v>
      </c>
      <c r="L291" s="8265"/>
    </row>
    <row r="292" spans="1:12">
      <c r="A292" s="8460"/>
      <c r="B292" s="8460"/>
      <c r="C292" s="191" t="s">
        <v>815</v>
      </c>
      <c r="D292" s="8249" t="s">
        <v>790</v>
      </c>
      <c r="E292" s="7841" t="s">
        <v>877</v>
      </c>
      <c r="F292" s="8251"/>
      <c r="G292" s="8254">
        <v>8029</v>
      </c>
      <c r="H292" s="8016"/>
      <c r="I292" s="8126"/>
      <c r="J292" s="8017"/>
      <c r="K292" s="8480">
        <f>K291-G292</f>
        <v>23254450</v>
      </c>
      <c r="L292" s="8265"/>
    </row>
    <row r="293" spans="1:12">
      <c r="A293" s="8459"/>
      <c r="B293" s="8459"/>
      <c r="C293" s="193" t="s">
        <v>828</v>
      </c>
      <c r="D293" s="8250" t="s">
        <v>304</v>
      </c>
      <c r="E293" s="8253"/>
      <c r="F293" s="8252"/>
      <c r="G293" s="8255"/>
      <c r="H293" s="8018"/>
      <c r="I293" s="8127"/>
      <c r="J293" s="8017"/>
      <c r="K293" s="8459"/>
      <c r="L293" s="8265"/>
    </row>
    <row r="294" spans="1:12">
      <c r="A294" s="8461"/>
      <c r="B294" s="8462"/>
      <c r="C294" s="8508"/>
      <c r="D294" s="8509"/>
      <c r="E294" s="8514"/>
      <c r="F294" s="8511"/>
      <c r="G294" s="8511"/>
      <c r="H294" s="8515"/>
      <c r="I294" s="8517"/>
      <c r="J294" s="8513">
        <v>2200</v>
      </c>
      <c r="K294" s="8467">
        <f>K292+J294</f>
        <v>23256650</v>
      </c>
      <c r="L294" s="8265"/>
    </row>
    <row r="295" spans="1:12">
      <c r="A295" s="8460"/>
      <c r="B295" s="8460"/>
      <c r="C295" s="8153" t="s">
        <v>781</v>
      </c>
      <c r="D295" s="56" t="s">
        <v>790</v>
      </c>
      <c r="E295" s="8247" t="s">
        <v>877</v>
      </c>
      <c r="F295" s="8251"/>
      <c r="G295" s="8251">
        <v>31390</v>
      </c>
      <c r="H295" s="8130"/>
      <c r="I295" s="8126"/>
      <c r="J295" s="8017"/>
      <c r="K295" s="8480">
        <f>K294-G295</f>
        <v>23225260</v>
      </c>
      <c r="L295" s="8265"/>
    </row>
    <row r="296" spans="1:12">
      <c r="A296" s="8459"/>
      <c r="B296" s="8459"/>
      <c r="C296" s="8173" t="s">
        <v>789</v>
      </c>
      <c r="D296" s="8181" t="s">
        <v>304</v>
      </c>
      <c r="E296" s="8248"/>
      <c r="F296" s="8252"/>
      <c r="G296" s="8252"/>
      <c r="H296" s="8018"/>
      <c r="I296" s="8127"/>
      <c r="J296" s="8017"/>
      <c r="K296" s="8459"/>
      <c r="L296" s="8265"/>
    </row>
    <row r="297" spans="1:12">
      <c r="A297" s="8461"/>
      <c r="B297" s="8462"/>
      <c r="C297" s="8508"/>
      <c r="D297" s="8509"/>
      <c r="E297" s="8514"/>
      <c r="F297" s="8511"/>
      <c r="G297" s="8511"/>
      <c r="H297" s="8515"/>
      <c r="I297" s="8517"/>
      <c r="J297" s="8513">
        <v>1500</v>
      </c>
      <c r="K297" s="8467">
        <f>K295+J297</f>
        <v>23226760</v>
      </c>
      <c r="L297" s="8265"/>
    </row>
    <row r="298" spans="1:12">
      <c r="A298" s="8460"/>
      <c r="B298" s="8460"/>
      <c r="C298" s="8153" t="s">
        <v>2218</v>
      </c>
      <c r="D298" s="56" t="s">
        <v>790</v>
      </c>
      <c r="E298" s="8247" t="s">
        <v>877</v>
      </c>
      <c r="F298" s="8251"/>
      <c r="G298" s="8251">
        <v>42300</v>
      </c>
      <c r="H298" s="8130"/>
      <c r="I298" s="8126"/>
      <c r="J298" s="8017"/>
      <c r="K298" s="8480">
        <f>K297-G298</f>
        <v>23184460</v>
      </c>
      <c r="L298" s="8265"/>
    </row>
    <row r="299" spans="1:12">
      <c r="A299" s="8459"/>
      <c r="B299" s="8459"/>
      <c r="C299" s="8173" t="s">
        <v>2219</v>
      </c>
      <c r="D299" s="8181" t="s">
        <v>304</v>
      </c>
      <c r="E299" s="8248"/>
      <c r="F299" s="8252"/>
      <c r="G299" s="8252"/>
      <c r="H299" s="8018"/>
      <c r="I299" s="8127"/>
      <c r="J299" s="8017"/>
      <c r="K299" s="8459"/>
      <c r="L299" s="8265"/>
    </row>
    <row r="300" spans="1:12">
      <c r="A300" s="8461"/>
      <c r="B300" s="8462"/>
      <c r="C300" s="8508"/>
      <c r="D300" s="8509"/>
      <c r="E300" s="8514"/>
      <c r="F300" s="8511"/>
      <c r="G300" s="8511"/>
      <c r="H300" s="8515"/>
      <c r="I300" s="8517"/>
      <c r="J300" s="8513">
        <v>750</v>
      </c>
      <c r="K300" s="8467">
        <f>K298+J300</f>
        <v>23185210</v>
      </c>
      <c r="L300" s="8265"/>
    </row>
    <row r="301" spans="1:12">
      <c r="A301" s="8339"/>
      <c r="B301" s="8301" t="s">
        <v>2807</v>
      </c>
      <c r="C301" s="8393" t="s">
        <v>2021</v>
      </c>
      <c r="D301" s="8394" t="s">
        <v>790</v>
      </c>
      <c r="E301" s="8350" t="s">
        <v>877</v>
      </c>
      <c r="F301" s="9805"/>
      <c r="G301" s="9807">
        <v>33500</v>
      </c>
      <c r="H301" s="9805"/>
      <c r="I301" s="9805"/>
      <c r="J301" s="8302"/>
      <c r="K301" s="8126">
        <f>K300-G301</f>
        <v>23151710</v>
      </c>
      <c r="L301" s="8265"/>
    </row>
    <row r="302" spans="1:12">
      <c r="A302" s="8340"/>
      <c r="B302" s="8289"/>
      <c r="C302" s="8395" t="s">
        <v>1981</v>
      </c>
      <c r="D302" s="8396" t="s">
        <v>304</v>
      </c>
      <c r="E302" s="8397"/>
      <c r="F302" s="9806"/>
      <c r="G302" s="9808"/>
      <c r="H302" s="9806"/>
      <c r="I302" s="9806"/>
      <c r="J302" s="8303"/>
      <c r="K302" s="8127"/>
      <c r="L302" s="8265"/>
    </row>
    <row r="303" spans="1:12">
      <c r="A303" s="8496"/>
      <c r="B303" s="8505"/>
      <c r="C303" s="8461"/>
      <c r="D303" s="8497"/>
      <c r="E303" s="8498"/>
      <c r="F303" s="8465"/>
      <c r="G303" s="8466"/>
      <c r="H303" s="8499"/>
      <c r="I303" s="8465"/>
      <c r="J303" s="8466">
        <v>750</v>
      </c>
      <c r="K303" s="8533">
        <f>K301+J303</f>
        <v>23152460</v>
      </c>
      <c r="L303" s="8265"/>
    </row>
    <row r="304" spans="1:12">
      <c r="A304" s="8458"/>
      <c r="B304" s="8458"/>
      <c r="C304" s="7851" t="s">
        <v>821</v>
      </c>
      <c r="D304" s="56" t="s">
        <v>2461</v>
      </c>
      <c r="E304" s="7903" t="s">
        <v>2491</v>
      </c>
      <c r="F304" s="8254"/>
      <c r="G304" s="8254">
        <v>269709</v>
      </c>
      <c r="H304" s="8126"/>
      <c r="I304" s="8126"/>
      <c r="J304" s="8017"/>
      <c r="K304" s="8480">
        <f>K303-G304</f>
        <v>22882751</v>
      </c>
      <c r="L304" s="8265"/>
    </row>
    <row r="305" spans="1:12">
      <c r="A305" s="8459"/>
      <c r="B305" s="8459"/>
      <c r="C305" s="7829" t="s">
        <v>2567</v>
      </c>
      <c r="D305" s="8250" t="s">
        <v>1819</v>
      </c>
      <c r="E305" s="8248"/>
      <c r="F305" s="8255"/>
      <c r="G305" s="8255"/>
      <c r="H305" s="8127"/>
      <c r="I305" s="8127"/>
      <c r="J305" s="8017"/>
      <c r="K305" s="8459"/>
      <c r="L305" s="8265"/>
    </row>
    <row r="306" spans="1:12">
      <c r="A306" s="8461"/>
      <c r="B306" s="8462"/>
      <c r="C306" s="8508"/>
      <c r="D306" s="8509"/>
      <c r="E306" s="8514"/>
      <c r="F306" s="8511"/>
      <c r="G306" s="8511"/>
      <c r="H306" s="8517"/>
      <c r="I306" s="8517"/>
      <c r="J306" s="8513">
        <v>2200</v>
      </c>
      <c r="K306" s="8467">
        <f>K304+J306</f>
        <v>22884951</v>
      </c>
      <c r="L306" s="8265"/>
    </row>
    <row r="307" spans="1:12">
      <c r="A307" s="8460"/>
      <c r="B307" s="8460"/>
      <c r="C307" s="7851" t="s">
        <v>821</v>
      </c>
      <c r="D307" s="56" t="s">
        <v>2461</v>
      </c>
      <c r="E307" s="7903" t="s">
        <v>2491</v>
      </c>
      <c r="F307" s="8254"/>
      <c r="G307" s="8254">
        <v>106171</v>
      </c>
      <c r="H307" s="8126"/>
      <c r="I307" s="8126"/>
      <c r="J307" s="8017"/>
      <c r="K307" s="8480">
        <f>K306-G307</f>
        <v>22778780</v>
      </c>
      <c r="L307" s="8265"/>
    </row>
    <row r="308" spans="1:12">
      <c r="A308" s="8459"/>
      <c r="B308" s="8459"/>
      <c r="C308" s="7829" t="s">
        <v>2568</v>
      </c>
      <c r="D308" s="8250" t="s">
        <v>1819</v>
      </c>
      <c r="E308" s="8248"/>
      <c r="F308" s="8255"/>
      <c r="G308" s="8255"/>
      <c r="H308" s="8127"/>
      <c r="I308" s="8127"/>
      <c r="J308" s="8017"/>
      <c r="K308" s="8459"/>
      <c r="L308" s="8265"/>
    </row>
    <row r="309" spans="1:12">
      <c r="A309" s="8461"/>
      <c r="B309" s="8462"/>
      <c r="C309" s="8508"/>
      <c r="D309" s="8509"/>
      <c r="E309" s="8514"/>
      <c r="F309" s="8511"/>
      <c r="G309" s="8511"/>
      <c r="H309" s="8517"/>
      <c r="I309" s="8517"/>
      <c r="J309" s="8513">
        <v>2200</v>
      </c>
      <c r="K309" s="8467">
        <f>K307+J309</f>
        <v>22780980</v>
      </c>
      <c r="L309" s="8265"/>
    </row>
    <row r="310" spans="1:12">
      <c r="A310" s="8458"/>
      <c r="B310" s="8458"/>
      <c r="C310" s="7851" t="s">
        <v>821</v>
      </c>
      <c r="D310" s="8249" t="s">
        <v>2110</v>
      </c>
      <c r="E310" s="8247" t="s">
        <v>2111</v>
      </c>
      <c r="F310" s="7904"/>
      <c r="G310" s="8251">
        <v>451714</v>
      </c>
      <c r="H310" s="8130"/>
      <c r="I310" s="8251"/>
      <c r="J310" s="7826"/>
      <c r="K310" s="8480">
        <f>K309-G310</f>
        <v>22329266</v>
      </c>
      <c r="L310" s="8265"/>
    </row>
    <row r="311" spans="1:12">
      <c r="A311" s="8459"/>
      <c r="B311" s="8459"/>
      <c r="C311" s="7829" t="s">
        <v>2112</v>
      </c>
      <c r="D311" s="8250" t="s">
        <v>2107</v>
      </c>
      <c r="E311" s="8248"/>
      <c r="F311" s="8252"/>
      <c r="G311" s="8252"/>
      <c r="H311" s="8018"/>
      <c r="I311" s="8252"/>
      <c r="J311" s="7831"/>
      <c r="K311" s="8459"/>
      <c r="L311" s="8265"/>
    </row>
    <row r="312" spans="1:12">
      <c r="A312" s="8461"/>
      <c r="B312" s="8462"/>
      <c r="C312" s="8508"/>
      <c r="D312" s="8537"/>
      <c r="E312" s="8528"/>
      <c r="F312" s="8511"/>
      <c r="G312" s="8511"/>
      <c r="H312" s="8515"/>
      <c r="I312" s="8511"/>
      <c r="J312" s="8534">
        <v>2200</v>
      </c>
      <c r="K312" s="8467">
        <f>K310+J312</f>
        <v>22331466</v>
      </c>
      <c r="L312" s="8265"/>
    </row>
    <row r="313" spans="1:12">
      <c r="A313" s="8460"/>
      <c r="B313" s="8460"/>
      <c r="C313" s="8163" t="s">
        <v>796</v>
      </c>
      <c r="D313" s="8249" t="s">
        <v>2110</v>
      </c>
      <c r="E313" s="8247" t="s">
        <v>2111</v>
      </c>
      <c r="F313" s="8251"/>
      <c r="G313" s="8251">
        <v>41300</v>
      </c>
      <c r="H313" s="8251"/>
      <c r="I313" s="8251"/>
      <c r="J313" s="8017"/>
      <c r="K313" s="8480">
        <f>K312-G313</f>
        <v>22290166</v>
      </c>
      <c r="L313" s="8265"/>
    </row>
    <row r="314" spans="1:12">
      <c r="A314" s="8459"/>
      <c r="B314" s="8459"/>
      <c r="C314" s="8165" t="s">
        <v>2113</v>
      </c>
      <c r="D314" s="8250" t="s">
        <v>2107</v>
      </c>
      <c r="E314" s="8248"/>
      <c r="F314" s="8252"/>
      <c r="G314" s="8252"/>
      <c r="H314" s="8252"/>
      <c r="I314" s="8252"/>
      <c r="J314" s="8019"/>
      <c r="K314" s="8459"/>
      <c r="L314" s="8265"/>
    </row>
    <row r="315" spans="1:12">
      <c r="A315" s="8461"/>
      <c r="B315" s="8462"/>
      <c r="C315" s="8508"/>
      <c r="D315" s="8537"/>
      <c r="E315" s="8528"/>
      <c r="F315" s="8511"/>
      <c r="G315" s="8511"/>
      <c r="H315" s="8515"/>
      <c r="I315" s="8511"/>
      <c r="J315" s="8534">
        <v>750</v>
      </c>
      <c r="K315" s="8467">
        <f>K313+J315</f>
        <v>22290916</v>
      </c>
      <c r="L315" s="8265"/>
    </row>
    <row r="316" spans="1:12">
      <c r="A316" s="8460"/>
      <c r="B316" s="8460"/>
      <c r="C316" s="7824" t="s">
        <v>815</v>
      </c>
      <c r="D316" s="8249" t="s">
        <v>2472</v>
      </c>
      <c r="E316" s="7861" t="s">
        <v>2475</v>
      </c>
      <c r="F316" s="8251"/>
      <c r="G316" s="8251">
        <v>84903</v>
      </c>
      <c r="H316" s="8130"/>
      <c r="I316" s="8251"/>
      <c r="J316" s="8017"/>
      <c r="K316" s="8480">
        <f>K315-G316</f>
        <v>22206013</v>
      </c>
      <c r="L316" s="8265"/>
    </row>
    <row r="317" spans="1:12">
      <c r="A317" s="8459"/>
      <c r="B317" s="8459"/>
      <c r="C317" s="7829" t="s">
        <v>2500</v>
      </c>
      <c r="D317" s="8250" t="s">
        <v>2476</v>
      </c>
      <c r="E317" s="8253"/>
      <c r="F317" s="8252"/>
      <c r="G317" s="8252"/>
      <c r="H317" s="8018"/>
      <c r="I317" s="8252"/>
      <c r="J317" s="8017"/>
      <c r="K317" s="8459"/>
      <c r="L317" s="8265"/>
    </row>
    <row r="318" spans="1:12">
      <c r="A318" s="8461"/>
      <c r="B318" s="8462"/>
      <c r="C318" s="8508"/>
      <c r="D318" s="8509"/>
      <c r="E318" s="8514"/>
      <c r="F318" s="8511"/>
      <c r="G318" s="8511"/>
      <c r="H318" s="8515"/>
      <c r="I318" s="8511"/>
      <c r="J318" s="8513">
        <v>2200</v>
      </c>
      <c r="K318" s="8467">
        <f>K316+J318</f>
        <v>22208213</v>
      </c>
      <c r="L318" s="8265"/>
    </row>
    <row r="319" spans="1:12">
      <c r="A319" s="8458"/>
      <c r="B319" s="8458"/>
      <c r="C319" s="7824" t="s">
        <v>815</v>
      </c>
      <c r="D319" s="8249" t="s">
        <v>2472</v>
      </c>
      <c r="E319" s="7861" t="s">
        <v>2475</v>
      </c>
      <c r="F319" s="8251"/>
      <c r="G319" s="8251">
        <v>259215</v>
      </c>
      <c r="H319" s="8130"/>
      <c r="I319" s="8251"/>
      <c r="J319" s="8017"/>
      <c r="K319" s="8480">
        <f>K318-G319</f>
        <v>21948998</v>
      </c>
      <c r="L319" s="8265"/>
    </row>
    <row r="320" spans="1:12">
      <c r="A320" s="8459"/>
      <c r="B320" s="8459"/>
      <c r="C320" s="7829" t="s">
        <v>2501</v>
      </c>
      <c r="D320" s="8250" t="s">
        <v>2476</v>
      </c>
      <c r="E320" s="8253"/>
      <c r="F320" s="8252"/>
      <c r="G320" s="8252"/>
      <c r="H320" s="8018"/>
      <c r="I320" s="8252"/>
      <c r="J320" s="8017"/>
      <c r="K320" s="8459"/>
      <c r="L320" s="8265"/>
    </row>
    <row r="321" spans="1:12">
      <c r="A321" s="8461"/>
      <c r="B321" s="8462"/>
      <c r="C321" s="8508"/>
      <c r="D321" s="8509"/>
      <c r="E321" s="8514"/>
      <c r="F321" s="8511"/>
      <c r="G321" s="8511"/>
      <c r="H321" s="8515"/>
      <c r="I321" s="8511"/>
      <c r="J321" s="8513">
        <v>2200</v>
      </c>
      <c r="K321" s="8467">
        <f>K319+J321</f>
        <v>21951198</v>
      </c>
      <c r="L321" s="8265"/>
    </row>
    <row r="322" spans="1:12">
      <c r="A322" s="8339"/>
      <c r="B322" s="8301"/>
      <c r="C322" s="7824" t="s">
        <v>781</v>
      </c>
      <c r="D322" s="8263" t="s">
        <v>2472</v>
      </c>
      <c r="E322" s="7861" t="s">
        <v>2475</v>
      </c>
      <c r="F322" s="8260"/>
      <c r="G322" s="8260">
        <v>20390</v>
      </c>
      <c r="H322" s="9805"/>
      <c r="I322" s="9805"/>
      <c r="J322" s="8302"/>
      <c r="K322" s="8302">
        <f>K321-G322</f>
        <v>21930808</v>
      </c>
      <c r="L322" s="8265"/>
    </row>
    <row r="323" spans="1:12">
      <c r="A323" s="8340"/>
      <c r="B323" s="8289"/>
      <c r="C323" s="7829" t="s">
        <v>2503</v>
      </c>
      <c r="D323" s="8264" t="s">
        <v>2476</v>
      </c>
      <c r="E323" s="8262"/>
      <c r="F323" s="8261"/>
      <c r="G323" s="8261"/>
      <c r="H323" s="9806"/>
      <c r="I323" s="9806"/>
      <c r="J323" s="8303"/>
      <c r="K323" s="8303"/>
      <c r="L323" s="8265"/>
    </row>
    <row r="324" spans="1:12">
      <c r="A324" s="8496"/>
      <c r="B324" s="8505"/>
      <c r="C324" s="8508"/>
      <c r="D324" s="8509"/>
      <c r="E324" s="8514"/>
      <c r="F324" s="8511"/>
      <c r="G324" s="8511"/>
      <c r="H324" s="8499"/>
      <c r="I324" s="8465"/>
      <c r="J324" s="8466">
        <v>1500</v>
      </c>
      <c r="K324" s="8533">
        <f>K322+J324</f>
        <v>21932308</v>
      </c>
      <c r="L324" s="8265"/>
    </row>
    <row r="325" spans="1:12">
      <c r="A325" s="8460"/>
      <c r="B325" s="8460"/>
      <c r="C325" s="7851" t="s">
        <v>781</v>
      </c>
      <c r="D325" s="56" t="s">
        <v>2507</v>
      </c>
      <c r="E325" s="7903" t="s">
        <v>2508</v>
      </c>
      <c r="F325" s="7904"/>
      <c r="G325" s="8251">
        <v>31140</v>
      </c>
      <c r="H325" s="8251"/>
      <c r="I325" s="8251"/>
      <c r="J325" s="7826"/>
      <c r="K325" s="8480">
        <f>K324-G325</f>
        <v>21901168</v>
      </c>
      <c r="L325" s="8265"/>
    </row>
    <row r="326" spans="1:12">
      <c r="A326" s="8459"/>
      <c r="B326" s="8459"/>
      <c r="C326" s="7829" t="s">
        <v>2506</v>
      </c>
      <c r="D326" s="8250" t="s">
        <v>1804</v>
      </c>
      <c r="E326" s="8248"/>
      <c r="F326" s="8252"/>
      <c r="G326" s="8252"/>
      <c r="H326" s="8252"/>
      <c r="I326" s="8252"/>
      <c r="J326" s="7831"/>
      <c r="K326" s="8459"/>
      <c r="L326" s="8265"/>
    </row>
    <row r="327" spans="1:12">
      <c r="A327" s="8461"/>
      <c r="B327" s="8462"/>
      <c r="C327" s="8518"/>
      <c r="D327" s="8537"/>
      <c r="E327" s="8528"/>
      <c r="F327" s="8511"/>
      <c r="G327" s="8511"/>
      <c r="H327" s="8515"/>
      <c r="I327" s="8515"/>
      <c r="J327" s="8513">
        <v>1500</v>
      </c>
      <c r="K327" s="8467">
        <f>K325+J327</f>
        <v>21902668</v>
      </c>
      <c r="L327" s="8265"/>
    </row>
    <row r="328" spans="1:12">
      <c r="A328" s="8458"/>
      <c r="B328" s="8458"/>
      <c r="C328" s="8281" t="s">
        <v>1710</v>
      </c>
      <c r="D328" s="8282" t="s">
        <v>2495</v>
      </c>
      <c r="E328" s="8332"/>
      <c r="F328" s="9805"/>
      <c r="G328" s="9807"/>
      <c r="H328" s="9805"/>
      <c r="I328" s="9805">
        <v>480140</v>
      </c>
      <c r="J328" s="8302"/>
      <c r="K328" s="8480">
        <f>K327-I328</f>
        <v>21422528</v>
      </c>
    </row>
    <row r="329" spans="1:12">
      <c r="A329" s="8459"/>
      <c r="B329" s="8459"/>
      <c r="C329" s="8287" t="s">
        <v>2498</v>
      </c>
      <c r="D329" s="8288" t="s">
        <v>2629</v>
      </c>
      <c r="E329" s="8335"/>
      <c r="F329" s="9806"/>
      <c r="G329" s="9808"/>
      <c r="H329" s="9806"/>
      <c r="I329" s="9806"/>
      <c r="J329" s="8303"/>
      <c r="K329" s="8459"/>
    </row>
    <row r="330" spans="1:12">
      <c r="A330" s="8461"/>
      <c r="B330" s="8462"/>
      <c r="C330" s="8461"/>
      <c r="D330" s="8497"/>
      <c r="E330" s="8505"/>
      <c r="F330" s="8465"/>
      <c r="G330" s="8466"/>
      <c r="H330" s="8499"/>
      <c r="I330" s="8465"/>
      <c r="J330" s="8466">
        <v>1500</v>
      </c>
      <c r="K330" s="8467">
        <f>K328+J330</f>
        <v>21424028</v>
      </c>
    </row>
    <row r="331" spans="1:12">
      <c r="A331" s="8460"/>
      <c r="B331" s="8460"/>
      <c r="C331" s="8281" t="s">
        <v>1710</v>
      </c>
      <c r="D331" s="8282" t="s">
        <v>2495</v>
      </c>
      <c r="E331" s="8332"/>
      <c r="F331" s="9805"/>
      <c r="G331" s="9807"/>
      <c r="H331" s="9805"/>
      <c r="I331" s="9805">
        <v>46640</v>
      </c>
      <c r="J331" s="8302"/>
      <c r="K331" s="8481">
        <f>K330-I331</f>
        <v>21377388</v>
      </c>
    </row>
    <row r="332" spans="1:12">
      <c r="A332" s="8459"/>
      <c r="B332" s="8459"/>
      <c r="C332" s="8287" t="s">
        <v>2499</v>
      </c>
      <c r="D332" s="8288" t="s">
        <v>2629</v>
      </c>
      <c r="E332" s="8335"/>
      <c r="F332" s="9806"/>
      <c r="G332" s="9808"/>
      <c r="H332" s="9806"/>
      <c r="I332" s="9806"/>
      <c r="J332" s="8303"/>
      <c r="K332" s="8459"/>
    </row>
    <row r="333" spans="1:12">
      <c r="A333" s="8461"/>
      <c r="B333" s="8462"/>
      <c r="C333" s="8461"/>
      <c r="D333" s="8497"/>
      <c r="E333" s="8505"/>
      <c r="F333" s="8465"/>
      <c r="G333" s="8466"/>
      <c r="H333" s="8499"/>
      <c r="I333" s="8465"/>
      <c r="J333" s="8466">
        <v>1500</v>
      </c>
      <c r="K333" s="8467">
        <f>K331+J333</f>
        <v>21378888</v>
      </c>
    </row>
    <row r="334" spans="1:12">
      <c r="A334" s="8460"/>
      <c r="B334" s="8460"/>
      <c r="C334" s="8300" t="s">
        <v>821</v>
      </c>
      <c r="D334" s="8282" t="s">
        <v>2495</v>
      </c>
      <c r="E334" s="8332"/>
      <c r="F334" s="9805"/>
      <c r="G334" s="9807"/>
      <c r="H334" s="9805"/>
      <c r="I334" s="9805">
        <v>137635</v>
      </c>
      <c r="J334" s="8302"/>
      <c r="K334" s="8481">
        <f>K333-I334</f>
        <v>21241253</v>
      </c>
    </row>
    <row r="335" spans="1:12">
      <c r="A335" s="8459"/>
      <c r="B335" s="8459"/>
      <c r="C335" s="8287" t="s">
        <v>2496</v>
      </c>
      <c r="D335" s="8288" t="s">
        <v>2629</v>
      </c>
      <c r="E335" s="8335"/>
      <c r="F335" s="9806"/>
      <c r="G335" s="9808"/>
      <c r="H335" s="9806"/>
      <c r="I335" s="9806"/>
      <c r="J335" s="8303"/>
      <c r="K335" s="8459"/>
    </row>
    <row r="336" spans="1:12">
      <c r="A336" s="8461"/>
      <c r="B336" s="8462"/>
      <c r="C336" s="8461"/>
      <c r="D336" s="8497"/>
      <c r="E336" s="8505"/>
      <c r="F336" s="8465"/>
      <c r="G336" s="8466"/>
      <c r="H336" s="8499"/>
      <c r="I336" s="8465"/>
      <c r="J336" s="8466">
        <v>2200</v>
      </c>
      <c r="K336" s="8467">
        <f>K334+J336</f>
        <v>21243453</v>
      </c>
    </row>
    <row r="337" spans="1:12">
      <c r="A337" s="8458"/>
      <c r="B337" s="8458"/>
      <c r="C337" s="8300" t="s">
        <v>821</v>
      </c>
      <c r="D337" s="8282" t="s">
        <v>2495</v>
      </c>
      <c r="E337" s="8332"/>
      <c r="F337" s="9805"/>
      <c r="G337" s="9807"/>
      <c r="H337" s="9805"/>
      <c r="I337" s="9805">
        <v>818960</v>
      </c>
      <c r="J337" s="8302"/>
      <c r="K337" s="8480">
        <f>K336-I337</f>
        <v>20424493</v>
      </c>
    </row>
    <row r="338" spans="1:12">
      <c r="A338" s="8459"/>
      <c r="B338" s="8459"/>
      <c r="C338" s="8287" t="s">
        <v>2494</v>
      </c>
      <c r="D338" s="8288" t="s">
        <v>2629</v>
      </c>
      <c r="E338" s="8335"/>
      <c r="F338" s="9806"/>
      <c r="G338" s="9808"/>
      <c r="H338" s="9806"/>
      <c r="I338" s="9806"/>
      <c r="J338" s="8303"/>
      <c r="K338" s="8459"/>
    </row>
    <row r="339" spans="1:12">
      <c r="A339" s="8461"/>
      <c r="B339" s="8462"/>
      <c r="C339" s="8496"/>
      <c r="D339" s="8505"/>
      <c r="E339" s="8505"/>
      <c r="F339" s="8465"/>
      <c r="G339" s="8466"/>
      <c r="H339" s="8499"/>
      <c r="I339" s="8465"/>
      <c r="J339" s="8466">
        <v>2200</v>
      </c>
      <c r="K339" s="8467">
        <f>K337+J339</f>
        <v>20426693</v>
      </c>
    </row>
    <row r="340" spans="1:12">
      <c r="A340" s="8460"/>
      <c r="B340" s="8460"/>
      <c r="C340" s="8300" t="s">
        <v>821</v>
      </c>
      <c r="D340" s="8282" t="s">
        <v>2495</v>
      </c>
      <c r="E340" s="8350"/>
      <c r="F340" s="9805"/>
      <c r="G340" s="9807"/>
      <c r="H340" s="9805"/>
      <c r="I340" s="9805">
        <v>363239</v>
      </c>
      <c r="J340" s="8302"/>
      <c r="K340" s="8481">
        <f>K339-I340</f>
        <v>20063454</v>
      </c>
    </row>
    <row r="341" spans="1:12">
      <c r="A341" s="8459"/>
      <c r="B341" s="8459"/>
      <c r="C341" s="8287" t="s">
        <v>2544</v>
      </c>
      <c r="D341" s="8288" t="s">
        <v>2629</v>
      </c>
      <c r="E341" s="8352"/>
      <c r="F341" s="9806"/>
      <c r="G341" s="9808"/>
      <c r="H341" s="9806"/>
      <c r="I341" s="9806"/>
      <c r="J341" s="8303"/>
      <c r="K341" s="8459"/>
    </row>
    <row r="342" spans="1:12">
      <c r="A342" s="8461"/>
      <c r="B342" s="8462"/>
      <c r="C342" s="8461"/>
      <c r="D342" s="8497"/>
      <c r="E342" s="8498"/>
      <c r="F342" s="8465"/>
      <c r="G342" s="8466"/>
      <c r="H342" s="8499"/>
      <c r="I342" s="8465"/>
      <c r="J342" s="8466">
        <v>2200</v>
      </c>
      <c r="K342" s="8467">
        <f>K340+J342</f>
        <v>20065654</v>
      </c>
    </row>
    <row r="343" spans="1:12">
      <c r="A343" s="8460"/>
      <c r="B343" s="8460"/>
      <c r="C343" s="8300" t="s">
        <v>821</v>
      </c>
      <c r="D343" s="8282" t="s">
        <v>2495</v>
      </c>
      <c r="E343" s="8350"/>
      <c r="F343" s="9805"/>
      <c r="G343" s="9807"/>
      <c r="H343" s="9805"/>
      <c r="I343" s="9805">
        <v>107087</v>
      </c>
      <c r="J343" s="8302"/>
      <c r="K343" s="8481">
        <f>K342-I343</f>
        <v>19958567</v>
      </c>
    </row>
    <row r="344" spans="1:12">
      <c r="A344" s="8459"/>
      <c r="B344" s="8459"/>
      <c r="C344" s="8287" t="s">
        <v>2545</v>
      </c>
      <c r="D344" s="8288" t="s">
        <v>2629</v>
      </c>
      <c r="E344" s="8352"/>
      <c r="F344" s="9806"/>
      <c r="G344" s="9808"/>
      <c r="H344" s="9806"/>
      <c r="I344" s="9806"/>
      <c r="J344" s="8303"/>
      <c r="K344" s="8459"/>
    </row>
    <row r="345" spans="1:12">
      <c r="A345" s="8461"/>
      <c r="B345" s="8462"/>
      <c r="C345" s="8461"/>
      <c r="D345" s="8497"/>
      <c r="E345" s="8498"/>
      <c r="F345" s="8465"/>
      <c r="G345" s="8466"/>
      <c r="H345" s="8499"/>
      <c r="I345" s="8465"/>
      <c r="J345" s="8466">
        <v>2200</v>
      </c>
      <c r="K345" s="8467">
        <f>K343+J345</f>
        <v>19960767</v>
      </c>
    </row>
    <row r="346" spans="1:12">
      <c r="A346" s="8458"/>
      <c r="B346" s="8458"/>
      <c r="C346" s="7851" t="s">
        <v>821</v>
      </c>
      <c r="D346" s="56" t="s">
        <v>2118</v>
      </c>
      <c r="E346" s="8258" t="s">
        <v>2119</v>
      </c>
      <c r="F346" s="7904"/>
      <c r="G346" s="8260">
        <v>261273</v>
      </c>
      <c r="H346" s="8130"/>
      <c r="I346" s="8260"/>
      <c r="J346" s="7826"/>
      <c r="K346" s="8480">
        <f>K345-G346</f>
        <v>19699494</v>
      </c>
      <c r="L346" s="8265"/>
    </row>
    <row r="347" spans="1:12">
      <c r="A347" s="8459"/>
      <c r="B347" s="8459"/>
      <c r="C347" s="7829" t="s">
        <v>2117</v>
      </c>
      <c r="D347" s="8264" t="s">
        <v>2107</v>
      </c>
      <c r="E347" s="8259"/>
      <c r="F347" s="8261"/>
      <c r="G347" s="8261"/>
      <c r="H347" s="8018"/>
      <c r="I347" s="8261"/>
      <c r="J347" s="7831"/>
      <c r="K347" s="8459"/>
      <c r="L347" s="8265"/>
    </row>
    <row r="348" spans="1:12">
      <c r="A348" s="8461"/>
      <c r="B348" s="8462"/>
      <c r="C348" s="8508"/>
      <c r="D348" s="8537"/>
      <c r="E348" s="8528"/>
      <c r="F348" s="8511"/>
      <c r="G348" s="8511"/>
      <c r="H348" s="8515"/>
      <c r="I348" s="8511"/>
      <c r="J348" s="8534">
        <v>2200</v>
      </c>
      <c r="K348" s="8467">
        <f>K346+J348</f>
        <v>19701694</v>
      </c>
      <c r="L348" s="8265"/>
    </row>
    <row r="349" spans="1:12">
      <c r="A349" s="8460"/>
      <c r="B349" s="8460"/>
      <c r="C349" s="8281" t="s">
        <v>1109</v>
      </c>
      <c r="D349" s="8282" t="s">
        <v>278</v>
      </c>
      <c r="E349" s="8316" t="s">
        <v>279</v>
      </c>
      <c r="F349" s="8479"/>
      <c r="G349" s="8479">
        <v>502500</v>
      </c>
      <c r="H349" s="8479"/>
      <c r="I349" s="8479"/>
      <c r="J349" s="8460"/>
      <c r="K349" s="8481">
        <f>K348-G349</f>
        <v>19199194</v>
      </c>
      <c r="L349" s="8265"/>
    </row>
    <row r="350" spans="1:12">
      <c r="A350" s="8459"/>
      <c r="B350" s="8459"/>
      <c r="C350" s="8300" t="s">
        <v>1527</v>
      </c>
      <c r="D350" s="8361" t="s">
        <v>38</v>
      </c>
      <c r="E350" s="8316"/>
      <c r="F350" s="8477"/>
      <c r="G350" s="8477"/>
      <c r="H350" s="8477"/>
      <c r="I350" s="8477"/>
      <c r="J350" s="8459"/>
      <c r="K350" s="8459"/>
      <c r="L350" s="8265"/>
    </row>
    <row r="351" spans="1:12">
      <c r="A351" s="8461"/>
      <c r="B351" s="8462"/>
      <c r="C351" s="8462"/>
      <c r="D351" s="8462"/>
      <c r="E351" s="8462"/>
      <c r="F351" s="8478"/>
      <c r="G351" s="8478"/>
      <c r="H351" s="8466"/>
      <c r="I351" s="8478"/>
      <c r="J351" s="8466">
        <v>2200</v>
      </c>
      <c r="K351" s="8467">
        <f>K349+J351</f>
        <v>19201394</v>
      </c>
      <c r="L351" s="8265"/>
    </row>
    <row r="352" spans="1:12">
      <c r="A352" s="8460"/>
      <c r="B352" s="8460"/>
      <c r="C352" s="8281" t="s">
        <v>1710</v>
      </c>
      <c r="D352" s="8282"/>
      <c r="E352" s="8332"/>
      <c r="F352" s="9805"/>
      <c r="G352" s="9807"/>
      <c r="H352" s="9805"/>
      <c r="I352" s="9805">
        <v>31340</v>
      </c>
      <c r="J352" s="8302"/>
      <c r="K352" s="8481">
        <f>K351-I352</f>
        <v>19170054</v>
      </c>
    </row>
    <row r="353" spans="1:12">
      <c r="A353" s="8459"/>
      <c r="B353" s="8459"/>
      <c r="C353" s="8287" t="s">
        <v>2630</v>
      </c>
      <c r="D353" s="8288" t="s">
        <v>2629</v>
      </c>
      <c r="E353" s="8335"/>
      <c r="F353" s="9806"/>
      <c r="G353" s="9808"/>
      <c r="H353" s="9806"/>
      <c r="I353" s="9806"/>
      <c r="J353" s="8303"/>
      <c r="K353" s="8459"/>
    </row>
    <row r="354" spans="1:12">
      <c r="A354" s="8461"/>
      <c r="B354" s="8462"/>
      <c r="C354" s="8461"/>
      <c r="D354" s="8497"/>
      <c r="E354" s="8498"/>
      <c r="F354" s="8465"/>
      <c r="G354" s="8466"/>
      <c r="H354" s="8499"/>
      <c r="I354" s="8465"/>
      <c r="J354" s="8466">
        <v>1500</v>
      </c>
      <c r="K354" s="8467">
        <f>K352+J354</f>
        <v>19171554</v>
      </c>
    </row>
    <row r="355" spans="1:12">
      <c r="A355" s="8458"/>
      <c r="B355" s="8475">
        <v>43136</v>
      </c>
      <c r="C355" s="8330" t="s">
        <v>781</v>
      </c>
      <c r="D355" s="8336" t="s">
        <v>2757</v>
      </c>
      <c r="E355" s="8332" t="s">
        <v>2758</v>
      </c>
      <c r="F355" s="9805"/>
      <c r="G355" s="9807">
        <v>22640</v>
      </c>
      <c r="H355" s="9805"/>
      <c r="I355" s="9805"/>
      <c r="J355" s="8302"/>
      <c r="K355" s="8480">
        <f>K354-G355</f>
        <v>19148914</v>
      </c>
      <c r="L355" s="8265"/>
    </row>
    <row r="356" spans="1:12">
      <c r="A356" s="8459"/>
      <c r="B356" s="8459"/>
      <c r="C356" s="8333" t="s">
        <v>2755</v>
      </c>
      <c r="D356" s="8575" t="s">
        <v>2808</v>
      </c>
      <c r="E356" s="8335"/>
      <c r="F356" s="9806"/>
      <c r="G356" s="9808"/>
      <c r="H356" s="9806"/>
      <c r="I356" s="9806"/>
      <c r="J356" s="8303"/>
      <c r="K356" s="8459"/>
      <c r="L356" s="8265"/>
    </row>
    <row r="357" spans="1:12">
      <c r="A357" s="8461"/>
      <c r="B357" s="8462"/>
      <c r="C357" s="8461"/>
      <c r="D357" s="8497"/>
      <c r="E357" s="8498"/>
      <c r="F357" s="8465"/>
      <c r="G357" s="8466"/>
      <c r="H357" s="8499"/>
      <c r="I357" s="8465"/>
      <c r="J357" s="8466">
        <v>1500</v>
      </c>
      <c r="K357" s="8467">
        <f>K355+J357</f>
        <v>19150414</v>
      </c>
      <c r="L357" s="8265"/>
    </row>
    <row r="358" spans="1:12">
      <c r="A358" s="8460"/>
      <c r="B358" s="8460"/>
      <c r="C358" s="8400" t="s">
        <v>815</v>
      </c>
      <c r="D358" s="8349" t="s">
        <v>2472</v>
      </c>
      <c r="E358" s="8318" t="s">
        <v>2475</v>
      </c>
      <c r="F358" s="9805"/>
      <c r="G358" s="9807">
        <v>1836849</v>
      </c>
      <c r="H358" s="9805"/>
      <c r="I358" s="9805"/>
      <c r="J358" s="8302"/>
      <c r="K358" s="8481">
        <f>K357-G358</f>
        <v>17313565</v>
      </c>
      <c r="L358" s="8265"/>
    </row>
    <row r="359" spans="1:12">
      <c r="A359" s="8459"/>
      <c r="B359" s="8459"/>
      <c r="C359" s="8401" t="s">
        <v>2502</v>
      </c>
      <c r="D359" s="8351" t="s">
        <v>2476</v>
      </c>
      <c r="E359" s="8392"/>
      <c r="F359" s="9806"/>
      <c r="G359" s="9808"/>
      <c r="H359" s="9806"/>
      <c r="I359" s="9806"/>
      <c r="J359" s="8303"/>
      <c r="K359" s="8459"/>
      <c r="L359" s="8265"/>
    </row>
    <row r="360" spans="1:12">
      <c r="A360" s="8461"/>
      <c r="B360" s="8462"/>
      <c r="C360" s="8461"/>
      <c r="D360" s="8497"/>
      <c r="E360" s="8498"/>
      <c r="F360" s="8465"/>
      <c r="G360" s="8466"/>
      <c r="H360" s="8499"/>
      <c r="I360" s="8465"/>
      <c r="J360" s="8466">
        <v>2200</v>
      </c>
      <c r="K360" s="8467">
        <f>K358+J360</f>
        <v>17315765</v>
      </c>
      <c r="L360" s="8265"/>
    </row>
    <row r="361" spans="1:12">
      <c r="A361" s="8460"/>
      <c r="B361" s="8460"/>
      <c r="C361" s="8386" t="s">
        <v>869</v>
      </c>
      <c r="D361" s="8354" t="s">
        <v>2461</v>
      </c>
      <c r="E361" s="8359" t="s">
        <v>2491</v>
      </c>
      <c r="F361" s="9805"/>
      <c r="G361" s="9807">
        <v>53706</v>
      </c>
      <c r="H361" s="9805"/>
      <c r="I361" s="9805"/>
      <c r="J361" s="8302"/>
      <c r="K361" s="8481">
        <f>K360-G361</f>
        <v>17262059</v>
      </c>
      <c r="L361" s="8265"/>
    </row>
    <row r="362" spans="1:12">
      <c r="A362" s="8459"/>
      <c r="B362" s="8459"/>
      <c r="C362" s="8360" t="s">
        <v>2625</v>
      </c>
      <c r="D362" s="8356" t="s">
        <v>1819</v>
      </c>
      <c r="E362" s="8352"/>
      <c r="F362" s="9806"/>
      <c r="G362" s="9808"/>
      <c r="H362" s="9806"/>
      <c r="I362" s="9806"/>
      <c r="J362" s="8303"/>
      <c r="K362" s="8459"/>
      <c r="L362" s="8265"/>
    </row>
    <row r="363" spans="1:12">
      <c r="A363" s="8461"/>
      <c r="B363" s="8462"/>
      <c r="C363" s="8461"/>
      <c r="D363" s="8497"/>
      <c r="E363" s="8498"/>
      <c r="F363" s="8465"/>
      <c r="G363" s="8466"/>
      <c r="H363" s="8499"/>
      <c r="I363" s="8465"/>
      <c r="J363" s="8466">
        <v>1650</v>
      </c>
      <c r="K363" s="8467">
        <f>K361+J363</f>
        <v>17263709</v>
      </c>
      <c r="L363" s="8265"/>
    </row>
    <row r="364" spans="1:12">
      <c r="A364" s="8458"/>
      <c r="B364" s="8458"/>
      <c r="C364" s="8341" t="s">
        <v>815</v>
      </c>
      <c r="D364" s="8336" t="s">
        <v>160</v>
      </c>
      <c r="E364" s="8332" t="s">
        <v>162</v>
      </c>
      <c r="F364" s="9805"/>
      <c r="G364" s="9807">
        <v>460298</v>
      </c>
      <c r="H364" s="9805"/>
      <c r="I364" s="9805"/>
      <c r="J364" s="8302"/>
      <c r="K364" s="8480">
        <f>K363-G364</f>
        <v>16803411</v>
      </c>
      <c r="L364" s="8265"/>
    </row>
    <row r="365" spans="1:12">
      <c r="A365" s="8459"/>
      <c r="B365" s="8459"/>
      <c r="C365" s="8403" t="s">
        <v>849</v>
      </c>
      <c r="D365" s="8337" t="s">
        <v>850</v>
      </c>
      <c r="E365" s="8335"/>
      <c r="F365" s="9806"/>
      <c r="G365" s="9808"/>
      <c r="H365" s="9806"/>
      <c r="I365" s="9806"/>
      <c r="J365" s="8303"/>
      <c r="K365" s="8459"/>
      <c r="L365" s="8265"/>
    </row>
    <row r="366" spans="1:12">
      <c r="A366" s="8461"/>
      <c r="B366" s="8462"/>
      <c r="C366" s="8461"/>
      <c r="D366" s="8497"/>
      <c r="E366" s="8498"/>
      <c r="F366" s="8465"/>
      <c r="G366" s="8466"/>
      <c r="H366" s="8499"/>
      <c r="I366" s="8465"/>
      <c r="J366" s="8466">
        <v>2200</v>
      </c>
      <c r="K366" s="8467">
        <f>K364+J366</f>
        <v>16805611</v>
      </c>
      <c r="L366" s="8265"/>
    </row>
    <row r="367" spans="1:12">
      <c r="A367" s="8460"/>
      <c r="B367" s="8460"/>
      <c r="C367" s="8348" t="s">
        <v>869</v>
      </c>
      <c r="D367" s="8336" t="s">
        <v>160</v>
      </c>
      <c r="E367" s="8332" t="s">
        <v>162</v>
      </c>
      <c r="F367" s="9805"/>
      <c r="G367" s="9807">
        <v>303550</v>
      </c>
      <c r="H367" s="9805"/>
      <c r="I367" s="9805"/>
      <c r="J367" s="8302"/>
      <c r="K367" s="8481">
        <f>K366-G367</f>
        <v>16502061</v>
      </c>
      <c r="L367" s="8265"/>
    </row>
    <row r="368" spans="1:12">
      <c r="A368" s="8459"/>
      <c r="B368" s="8459"/>
      <c r="C368" s="8342" t="s">
        <v>1781</v>
      </c>
      <c r="D368" s="8337" t="s">
        <v>850</v>
      </c>
      <c r="E368" s="8335"/>
      <c r="F368" s="9806"/>
      <c r="G368" s="9808"/>
      <c r="H368" s="9806"/>
      <c r="I368" s="9806"/>
      <c r="J368" s="8303"/>
      <c r="K368" s="8459"/>
      <c r="L368" s="8265"/>
    </row>
    <row r="369" spans="1:12">
      <c r="A369" s="8461"/>
      <c r="B369" s="8462"/>
      <c r="C369" s="8461"/>
      <c r="D369" s="8497"/>
      <c r="E369" s="8498"/>
      <c r="F369" s="8465"/>
      <c r="G369" s="8466"/>
      <c r="H369" s="8499"/>
      <c r="I369" s="8465"/>
      <c r="J369" s="8466">
        <v>1650</v>
      </c>
      <c r="K369" s="8467">
        <f>K367+J369</f>
        <v>16503711</v>
      </c>
      <c r="L369" s="8265"/>
    </row>
    <row r="370" spans="1:12">
      <c r="A370" s="8460"/>
      <c r="B370" s="8460"/>
      <c r="C370" s="474" t="s">
        <v>815</v>
      </c>
      <c r="D370" s="485" t="s">
        <v>1847</v>
      </c>
      <c r="E370" s="8540" t="s">
        <v>1848</v>
      </c>
      <c r="F370" s="8542"/>
      <c r="G370" s="8542">
        <v>793972</v>
      </c>
      <c r="H370" s="8550"/>
      <c r="I370" s="8542"/>
      <c r="J370" s="8548"/>
      <c r="K370" s="8481">
        <f>K369-G370</f>
        <v>15709739</v>
      </c>
      <c r="L370" s="8265"/>
    </row>
    <row r="371" spans="1:12">
      <c r="A371" s="8459"/>
      <c r="B371" s="8459"/>
      <c r="C371" s="461" t="s">
        <v>1846</v>
      </c>
      <c r="D371" s="486" t="s">
        <v>1819</v>
      </c>
      <c r="E371" s="8541"/>
      <c r="F371" s="8543"/>
      <c r="G371" s="8543"/>
      <c r="H371" s="8551"/>
      <c r="I371" s="8543"/>
      <c r="J371" s="8549"/>
      <c r="K371" s="8459"/>
      <c r="L371" s="8265"/>
    </row>
    <row r="372" spans="1:12">
      <c r="A372" s="8461"/>
      <c r="B372" s="8462"/>
      <c r="C372" s="8461"/>
      <c r="D372" s="8497"/>
      <c r="E372" s="8498"/>
      <c r="F372" s="8465"/>
      <c r="G372" s="8466"/>
      <c r="H372" s="8499"/>
      <c r="I372" s="8465"/>
      <c r="J372" s="8577">
        <v>2200</v>
      </c>
      <c r="K372" s="8467">
        <f>K370+J372</f>
        <v>15711939</v>
      </c>
      <c r="L372" s="8265"/>
    </row>
    <row r="373" spans="1:12">
      <c r="A373" s="8458"/>
      <c r="B373" s="8458"/>
      <c r="C373" s="517" t="s">
        <v>1716</v>
      </c>
      <c r="D373" s="485" t="s">
        <v>1847</v>
      </c>
      <c r="E373" s="8540" t="s">
        <v>1848</v>
      </c>
      <c r="F373" s="8544"/>
      <c r="G373" s="8544">
        <v>98300</v>
      </c>
      <c r="H373" s="537"/>
      <c r="I373" s="1975"/>
      <c r="J373" s="595"/>
      <c r="K373" s="8480">
        <f>K372-G373</f>
        <v>15613639</v>
      </c>
      <c r="L373" s="8265"/>
    </row>
    <row r="374" spans="1:12">
      <c r="A374" s="8459"/>
      <c r="B374" s="8459"/>
      <c r="C374" s="555" t="s">
        <v>1890</v>
      </c>
      <c r="D374" s="486" t="s">
        <v>1819</v>
      </c>
      <c r="E374" s="8541"/>
      <c r="F374" s="8545"/>
      <c r="G374" s="8545"/>
      <c r="H374" s="515"/>
      <c r="I374" s="1976"/>
      <c r="J374" s="595"/>
      <c r="K374" s="8459"/>
      <c r="L374" s="8265"/>
    </row>
    <row r="375" spans="1:12">
      <c r="A375" s="8461"/>
      <c r="B375" s="8462"/>
      <c r="C375" s="8461"/>
      <c r="D375" s="8497"/>
      <c r="E375" s="8498"/>
      <c r="F375" s="8465"/>
      <c r="G375" s="8466"/>
      <c r="H375" s="8499"/>
      <c r="I375" s="8465"/>
      <c r="J375" s="8578">
        <v>750</v>
      </c>
      <c r="K375" s="8467">
        <f>K373+J375</f>
        <v>15614389</v>
      </c>
      <c r="L375" s="8265"/>
    </row>
    <row r="376" spans="1:12">
      <c r="A376" s="8460"/>
      <c r="B376" s="8460"/>
      <c r="C376" s="517" t="s">
        <v>1716</v>
      </c>
      <c r="D376" s="485" t="s">
        <v>1847</v>
      </c>
      <c r="E376" s="8540" t="s">
        <v>1848</v>
      </c>
      <c r="F376" s="8544"/>
      <c r="G376" s="8544">
        <v>42300</v>
      </c>
      <c r="H376" s="537"/>
      <c r="I376" s="1975"/>
      <c r="J376" s="595"/>
      <c r="K376" s="8481">
        <f>K375-G376</f>
        <v>15572089</v>
      </c>
      <c r="L376" s="8265"/>
    </row>
    <row r="377" spans="1:12">
      <c r="A377" s="8459"/>
      <c r="B377" s="8459"/>
      <c r="C377" s="555" t="s">
        <v>2541</v>
      </c>
      <c r="D377" s="486" t="s">
        <v>1819</v>
      </c>
      <c r="E377" s="8541"/>
      <c r="F377" s="8545"/>
      <c r="G377" s="8545"/>
      <c r="H377" s="515"/>
      <c r="I377" s="1976"/>
      <c r="J377" s="595"/>
      <c r="K377" s="8459"/>
      <c r="L377" s="8265"/>
    </row>
    <row r="378" spans="1:12">
      <c r="A378" s="8461"/>
      <c r="B378" s="8462"/>
      <c r="C378" s="8461"/>
      <c r="D378" s="8497"/>
      <c r="E378" s="8498"/>
      <c r="F378" s="8465"/>
      <c r="G378" s="8466"/>
      <c r="H378" s="8499"/>
      <c r="I378" s="8465"/>
      <c r="J378" s="8578">
        <v>750</v>
      </c>
      <c r="K378" s="8467">
        <f>K376+J378</f>
        <v>15572839</v>
      </c>
      <c r="L378" s="8265"/>
    </row>
    <row r="379" spans="1:12">
      <c r="A379" s="8460"/>
      <c r="B379" s="8460"/>
      <c r="C379" s="556" t="s">
        <v>869</v>
      </c>
      <c r="D379" s="485" t="s">
        <v>1847</v>
      </c>
      <c r="E379" s="8540" t="s">
        <v>1848</v>
      </c>
      <c r="F379" s="8542"/>
      <c r="G379" s="8542">
        <v>38860</v>
      </c>
      <c r="H379" s="537"/>
      <c r="I379" s="8542"/>
      <c r="J379" s="595"/>
      <c r="K379" s="8481">
        <f>K378-G379</f>
        <v>15533979</v>
      </c>
      <c r="L379" s="8265"/>
    </row>
    <row r="380" spans="1:12">
      <c r="A380" s="8459"/>
      <c r="B380" s="8459"/>
      <c r="C380" s="555" t="s">
        <v>1849</v>
      </c>
      <c r="D380" s="486" t="s">
        <v>1819</v>
      </c>
      <c r="E380" s="8541"/>
      <c r="F380" s="8543"/>
      <c r="G380" s="8543"/>
      <c r="H380" s="515"/>
      <c r="I380" s="8543"/>
      <c r="J380" s="559"/>
      <c r="K380" s="8459"/>
      <c r="L380" s="8265"/>
    </row>
    <row r="381" spans="1:12">
      <c r="A381" s="8461"/>
      <c r="B381" s="8462"/>
      <c r="C381" s="8461"/>
      <c r="D381" s="8497"/>
      <c r="E381" s="8498"/>
      <c r="F381" s="8465"/>
      <c r="G381" s="8466"/>
      <c r="H381" s="8499"/>
      <c r="I381" s="8465"/>
      <c r="J381" s="8578">
        <v>1650</v>
      </c>
      <c r="K381" s="8467">
        <f>K379+J381</f>
        <v>15535629</v>
      </c>
      <c r="L381" s="8265"/>
    </row>
    <row r="382" spans="1:12">
      <c r="A382" s="8460"/>
      <c r="B382" s="8460"/>
      <c r="C382" s="8330" t="s">
        <v>821</v>
      </c>
      <c r="D382" s="8336" t="s">
        <v>2061</v>
      </c>
      <c r="E382" s="8332" t="s">
        <v>2062</v>
      </c>
      <c r="F382" s="9805"/>
      <c r="G382" s="9807">
        <v>186710</v>
      </c>
      <c r="H382" s="9805"/>
      <c r="I382" s="9805"/>
      <c r="J382" s="8302"/>
      <c r="K382" s="8481">
        <f>K381-G382</f>
        <v>15348919</v>
      </c>
      <c r="L382" s="8265"/>
    </row>
    <row r="383" spans="1:12">
      <c r="A383" s="8459"/>
      <c r="B383" s="8459"/>
      <c r="C383" s="8333" t="s">
        <v>2056</v>
      </c>
      <c r="D383" s="8337" t="s">
        <v>1804</v>
      </c>
      <c r="E383" s="8335"/>
      <c r="F383" s="9806"/>
      <c r="G383" s="9808"/>
      <c r="H383" s="9806"/>
      <c r="I383" s="9806"/>
      <c r="J383" s="8303"/>
      <c r="K383" s="8459"/>
      <c r="L383" s="8265"/>
    </row>
    <row r="384" spans="1:12">
      <c r="A384" s="8461"/>
      <c r="B384" s="8462"/>
      <c r="C384" s="8461"/>
      <c r="D384" s="8497"/>
      <c r="E384" s="8498"/>
      <c r="F384" s="8465"/>
      <c r="G384" s="8466"/>
      <c r="H384" s="8499"/>
      <c r="I384" s="8465"/>
      <c r="J384" s="8466">
        <v>2200</v>
      </c>
      <c r="K384" s="8467">
        <f>K382+J384</f>
        <v>15351119</v>
      </c>
      <c r="L384" s="8265"/>
    </row>
    <row r="385" spans="1:12">
      <c r="A385" s="8460"/>
      <c r="B385" s="8460"/>
      <c r="C385" s="8330" t="s">
        <v>815</v>
      </c>
      <c r="D385" s="8336" t="s">
        <v>2061</v>
      </c>
      <c r="E385" s="8332" t="s">
        <v>2062</v>
      </c>
      <c r="F385" s="9805"/>
      <c r="G385" s="9807">
        <v>213236</v>
      </c>
      <c r="H385" s="9805"/>
      <c r="I385" s="9805"/>
      <c r="J385" s="8302"/>
      <c r="K385" s="8481">
        <f>K384-G385</f>
        <v>15137883</v>
      </c>
      <c r="L385" s="8265"/>
    </row>
    <row r="386" spans="1:12">
      <c r="A386" s="8459"/>
      <c r="B386" s="8459"/>
      <c r="C386" s="8333" t="s">
        <v>2057</v>
      </c>
      <c r="D386" s="8337" t="s">
        <v>1804</v>
      </c>
      <c r="E386" s="8335"/>
      <c r="F386" s="9806"/>
      <c r="G386" s="9808"/>
      <c r="H386" s="9806"/>
      <c r="I386" s="9806"/>
      <c r="J386" s="8303"/>
      <c r="K386" s="8459"/>
      <c r="L386" s="8265"/>
    </row>
    <row r="387" spans="1:12">
      <c r="A387" s="8461"/>
      <c r="B387" s="8462"/>
      <c r="C387" s="8461"/>
      <c r="D387" s="8497"/>
      <c r="E387" s="8498"/>
      <c r="F387" s="8465"/>
      <c r="G387" s="8466"/>
      <c r="H387" s="8499"/>
      <c r="I387" s="8465"/>
      <c r="J387" s="8466">
        <v>2200</v>
      </c>
      <c r="K387" s="8467">
        <f>K385+J387</f>
        <v>15140083</v>
      </c>
      <c r="L387" s="8265"/>
    </row>
    <row r="388" spans="1:12">
      <c r="A388" s="8460"/>
      <c r="B388" s="8460"/>
      <c r="C388" s="8404" t="s">
        <v>796</v>
      </c>
      <c r="D388" s="8336" t="s">
        <v>2061</v>
      </c>
      <c r="E388" s="8332" t="s">
        <v>2062</v>
      </c>
      <c r="F388" s="9805"/>
      <c r="G388" s="9807">
        <v>96300</v>
      </c>
      <c r="H388" s="9805"/>
      <c r="I388" s="9805"/>
      <c r="J388" s="8302"/>
      <c r="K388" s="8481">
        <f>K387-G388</f>
        <v>15043783</v>
      </c>
      <c r="L388" s="8265"/>
    </row>
    <row r="389" spans="1:12">
      <c r="A389" s="8459"/>
      <c r="B389" s="8459"/>
      <c r="C389" s="8347" t="s">
        <v>2058</v>
      </c>
      <c r="D389" s="8337" t="s">
        <v>1804</v>
      </c>
      <c r="E389" s="8335"/>
      <c r="F389" s="9806"/>
      <c r="G389" s="9808"/>
      <c r="H389" s="9806"/>
      <c r="I389" s="9806"/>
      <c r="J389" s="8303"/>
      <c r="K389" s="8459"/>
      <c r="L389" s="8265"/>
    </row>
    <row r="390" spans="1:12">
      <c r="A390" s="8461"/>
      <c r="B390" s="8462"/>
      <c r="C390" s="8461"/>
      <c r="D390" s="8497"/>
      <c r="E390" s="8498"/>
      <c r="F390" s="8465"/>
      <c r="G390" s="8466"/>
      <c r="H390" s="8499"/>
      <c r="I390" s="8465"/>
      <c r="J390" s="8466">
        <v>750</v>
      </c>
      <c r="K390" s="8467">
        <f>K388+J390</f>
        <v>15044533</v>
      </c>
      <c r="L390" s="8265"/>
    </row>
    <row r="391" spans="1:12">
      <c r="A391" s="8460"/>
      <c r="B391" s="8460"/>
      <c r="C391" s="8404" t="s">
        <v>796</v>
      </c>
      <c r="D391" s="8336" t="s">
        <v>2061</v>
      </c>
      <c r="E391" s="8332" t="s">
        <v>2062</v>
      </c>
      <c r="F391" s="9805"/>
      <c r="G391" s="9807">
        <v>41300</v>
      </c>
      <c r="H391" s="9805"/>
      <c r="I391" s="9805"/>
      <c r="J391" s="8302"/>
      <c r="K391" s="8481">
        <f>K390-G391</f>
        <v>15003233</v>
      </c>
      <c r="L391" s="8265"/>
    </row>
    <row r="392" spans="1:12">
      <c r="A392" s="8459"/>
      <c r="B392" s="8459"/>
      <c r="C392" s="8347" t="s">
        <v>2059</v>
      </c>
      <c r="D392" s="8337" t="s">
        <v>1804</v>
      </c>
      <c r="E392" s="8335"/>
      <c r="F392" s="9806"/>
      <c r="G392" s="9808"/>
      <c r="H392" s="9806"/>
      <c r="I392" s="9806"/>
      <c r="J392" s="8303"/>
      <c r="K392" s="8459"/>
      <c r="L392" s="8265"/>
    </row>
    <row r="393" spans="1:12">
      <c r="A393" s="8461"/>
      <c r="B393" s="8462"/>
      <c r="C393" s="8461"/>
      <c r="D393" s="8497"/>
      <c r="E393" s="8498"/>
      <c r="F393" s="8465"/>
      <c r="G393" s="8466"/>
      <c r="H393" s="8499"/>
      <c r="I393" s="8465"/>
      <c r="J393" s="8466">
        <v>750</v>
      </c>
      <c r="K393" s="8467">
        <f>K391+J393</f>
        <v>15003983</v>
      </c>
      <c r="L393" s="8265"/>
    </row>
    <row r="394" spans="1:12">
      <c r="A394" s="8460"/>
      <c r="B394" s="8460"/>
      <c r="C394" s="8348" t="s">
        <v>869</v>
      </c>
      <c r="D394" s="8336" t="s">
        <v>2061</v>
      </c>
      <c r="E394" s="8332" t="s">
        <v>2062</v>
      </c>
      <c r="F394" s="9805"/>
      <c r="G394" s="9807">
        <v>47726</v>
      </c>
      <c r="H394" s="9805"/>
      <c r="I394" s="9805"/>
      <c r="J394" s="8302"/>
      <c r="K394" s="8481">
        <f>K393-G394</f>
        <v>14956257</v>
      </c>
      <c r="L394" s="8265"/>
    </row>
    <row r="395" spans="1:12">
      <c r="A395" s="8459"/>
      <c r="B395" s="8459"/>
      <c r="C395" s="8342" t="s">
        <v>2060</v>
      </c>
      <c r="D395" s="8337" t="s">
        <v>1804</v>
      </c>
      <c r="E395" s="8335"/>
      <c r="F395" s="9806"/>
      <c r="G395" s="9808"/>
      <c r="H395" s="9806"/>
      <c r="I395" s="9806"/>
      <c r="J395" s="8303"/>
      <c r="K395" s="8459"/>
      <c r="L395" s="8265"/>
    </row>
    <row r="396" spans="1:12">
      <c r="A396" s="8461"/>
      <c r="B396" s="8462"/>
      <c r="C396" s="8461"/>
      <c r="D396" s="8497"/>
      <c r="E396" s="8498"/>
      <c r="F396" s="8465"/>
      <c r="G396" s="8466"/>
      <c r="H396" s="8499"/>
      <c r="I396" s="8465"/>
      <c r="J396" s="8466">
        <v>1650</v>
      </c>
      <c r="K396" s="8467">
        <f>K394+J396</f>
        <v>14957907</v>
      </c>
      <c r="L396" s="8265"/>
    </row>
    <row r="397" spans="1:12" ht="16.5">
      <c r="A397" s="8460"/>
      <c r="B397" s="8460"/>
      <c r="C397" s="8437" t="s">
        <v>815</v>
      </c>
      <c r="D397" s="8562" t="s">
        <v>2131</v>
      </c>
      <c r="E397" s="8563" t="s">
        <v>2132</v>
      </c>
      <c r="F397" s="9843"/>
      <c r="G397" s="9845">
        <v>164136</v>
      </c>
      <c r="H397" s="9843"/>
      <c r="I397" s="9843"/>
      <c r="J397" s="8564"/>
      <c r="K397" s="8481">
        <f>K396-G397</f>
        <v>14793771</v>
      </c>
      <c r="L397" s="8265"/>
    </row>
    <row r="398" spans="1:12" ht="16.5">
      <c r="A398" s="8459"/>
      <c r="B398" s="8459"/>
      <c r="C398" s="8440" t="s">
        <v>2328</v>
      </c>
      <c r="D398" s="8565" t="s">
        <v>1819</v>
      </c>
      <c r="E398" s="8566"/>
      <c r="F398" s="9844"/>
      <c r="G398" s="9846"/>
      <c r="H398" s="9844"/>
      <c r="I398" s="9844"/>
      <c r="J398" s="8567"/>
      <c r="K398" s="8459"/>
      <c r="L398" s="8265"/>
    </row>
    <row r="399" spans="1:12" ht="16.5">
      <c r="A399" s="8461"/>
      <c r="B399" s="8462"/>
      <c r="C399" s="8461"/>
      <c r="D399" s="8497"/>
      <c r="E399" s="8498"/>
      <c r="F399" s="8465"/>
      <c r="G399" s="8466"/>
      <c r="H399" s="8499"/>
      <c r="I399" s="8465"/>
      <c r="J399" s="8579">
        <v>2200</v>
      </c>
      <c r="K399" s="8467">
        <f>K397+J399</f>
        <v>14795971</v>
      </c>
      <c r="L399" s="8265"/>
    </row>
    <row r="400" spans="1:12" ht="16.5">
      <c r="A400" s="8460"/>
      <c r="B400" s="8460"/>
      <c r="C400" s="8437" t="s">
        <v>2329</v>
      </c>
      <c r="D400" s="8562" t="s">
        <v>2131</v>
      </c>
      <c r="E400" s="8563" t="s">
        <v>2132</v>
      </c>
      <c r="F400" s="9843"/>
      <c r="G400" s="9845">
        <v>47013</v>
      </c>
      <c r="H400" s="9843"/>
      <c r="I400" s="9843"/>
      <c r="J400" s="8564"/>
      <c r="K400" s="8481">
        <f>K399-G400</f>
        <v>14748958</v>
      </c>
      <c r="L400" s="8265"/>
    </row>
    <row r="401" spans="1:12" ht="16.5">
      <c r="A401" s="8459"/>
      <c r="B401" s="8459"/>
      <c r="C401" s="8440" t="s">
        <v>2330</v>
      </c>
      <c r="D401" s="8565" t="s">
        <v>1819</v>
      </c>
      <c r="E401" s="8566"/>
      <c r="F401" s="9844"/>
      <c r="G401" s="9846"/>
      <c r="H401" s="9844"/>
      <c r="I401" s="9844"/>
      <c r="J401" s="8567"/>
      <c r="K401" s="8459"/>
      <c r="L401" s="8265"/>
    </row>
    <row r="402" spans="1:12" ht="16.5">
      <c r="A402" s="8461"/>
      <c r="B402" s="8462"/>
      <c r="C402" s="8461"/>
      <c r="D402" s="8497"/>
      <c r="E402" s="8498"/>
      <c r="F402" s="8465"/>
      <c r="G402" s="8466"/>
      <c r="H402" s="8499"/>
      <c r="I402" s="8465"/>
      <c r="J402" s="8579">
        <v>1650</v>
      </c>
      <c r="K402" s="8467">
        <f>K400+J402</f>
        <v>14750608</v>
      </c>
      <c r="L402" s="8265"/>
    </row>
    <row r="403" spans="1:12">
      <c r="A403" s="8460"/>
      <c r="B403" s="8460"/>
      <c r="C403" s="8348" t="s">
        <v>869</v>
      </c>
      <c r="D403" s="8331" t="s">
        <v>267</v>
      </c>
      <c r="E403" s="8332" t="s">
        <v>271</v>
      </c>
      <c r="F403" s="9805"/>
      <c r="G403" s="9807">
        <v>341500</v>
      </c>
      <c r="H403" s="9805"/>
      <c r="I403" s="9805"/>
      <c r="J403" s="8302"/>
      <c r="K403" s="8481">
        <f>K402-G403</f>
        <v>14409108</v>
      </c>
      <c r="L403" s="8265"/>
    </row>
    <row r="404" spans="1:12">
      <c r="A404" s="8459"/>
      <c r="B404" s="8459"/>
      <c r="C404" s="8342" t="s">
        <v>2162</v>
      </c>
      <c r="D404" s="8334" t="s">
        <v>304</v>
      </c>
      <c r="E404" s="8335"/>
      <c r="F404" s="9806"/>
      <c r="G404" s="9808"/>
      <c r="H404" s="9806"/>
      <c r="I404" s="9806"/>
      <c r="J404" s="8303"/>
      <c r="K404" s="8459"/>
      <c r="L404" s="8265"/>
    </row>
    <row r="405" spans="1:12">
      <c r="A405" s="8461"/>
      <c r="B405" s="8462"/>
      <c r="C405" s="8461"/>
      <c r="D405" s="8497"/>
      <c r="E405" s="8498"/>
      <c r="F405" s="8465"/>
      <c r="G405" s="8466"/>
      <c r="H405" s="8499"/>
      <c r="I405" s="8465"/>
      <c r="J405" s="8466">
        <v>1650</v>
      </c>
      <c r="K405" s="8467">
        <f>K403+J405</f>
        <v>14410758</v>
      </c>
      <c r="L405" s="8265"/>
    </row>
    <row r="406" spans="1:12">
      <c r="A406" s="8460"/>
      <c r="B406" s="8460"/>
      <c r="C406" s="8348" t="s">
        <v>869</v>
      </c>
      <c r="D406" s="8336" t="s">
        <v>1049</v>
      </c>
      <c r="E406" s="8332" t="s">
        <v>126</v>
      </c>
      <c r="F406" s="9805"/>
      <c r="G406" s="9807">
        <v>225860</v>
      </c>
      <c r="H406" s="9805"/>
      <c r="I406" s="9805"/>
      <c r="J406" s="8302"/>
      <c r="K406" s="8481">
        <f>K405-G406</f>
        <v>14184898</v>
      </c>
      <c r="L406" s="8265"/>
    </row>
    <row r="407" spans="1:12">
      <c r="A407" s="8459"/>
      <c r="B407" s="8459"/>
      <c r="C407" s="8342" t="s">
        <v>2601</v>
      </c>
      <c r="D407" s="8337" t="s">
        <v>956</v>
      </c>
      <c r="E407" s="8335"/>
      <c r="F407" s="9806"/>
      <c r="G407" s="9808"/>
      <c r="H407" s="9806"/>
      <c r="I407" s="9806"/>
      <c r="J407" s="8303"/>
      <c r="K407" s="8459"/>
      <c r="L407" s="8265"/>
    </row>
    <row r="408" spans="1:12">
      <c r="A408" s="8461"/>
      <c r="B408" s="8462"/>
      <c r="C408" s="8461"/>
      <c r="D408" s="8497"/>
      <c r="E408" s="8498"/>
      <c r="F408" s="8465"/>
      <c r="G408" s="8466"/>
      <c r="H408" s="8499"/>
      <c r="I408" s="8465"/>
      <c r="J408" s="8466">
        <v>1650</v>
      </c>
      <c r="K408" s="8467">
        <f>K406+J408</f>
        <v>14186548</v>
      </c>
      <c r="L408" s="8265"/>
    </row>
    <row r="409" spans="1:12" ht="16.5">
      <c r="A409" s="8460"/>
      <c r="B409" s="8460"/>
      <c r="C409" s="8568" t="s">
        <v>815</v>
      </c>
      <c r="D409" s="8562" t="s">
        <v>1121</v>
      </c>
      <c r="E409" s="8563" t="s">
        <v>43</v>
      </c>
      <c r="F409" s="9843"/>
      <c r="G409" s="9845">
        <v>451714</v>
      </c>
      <c r="H409" s="9843"/>
      <c r="I409" s="9843"/>
      <c r="J409" s="8564"/>
      <c r="K409" s="8481">
        <f>K408-G409</f>
        <v>13734834</v>
      </c>
      <c r="L409" s="8265"/>
    </row>
    <row r="410" spans="1:12" ht="16.5">
      <c r="A410" s="8459"/>
      <c r="B410" s="8459"/>
      <c r="C410" s="8440" t="s">
        <v>2362</v>
      </c>
      <c r="D410" s="8565" t="s">
        <v>1878</v>
      </c>
      <c r="E410" s="8566"/>
      <c r="F410" s="9844"/>
      <c r="G410" s="9846"/>
      <c r="H410" s="9844"/>
      <c r="I410" s="9844"/>
      <c r="J410" s="8567"/>
      <c r="K410" s="8459"/>
      <c r="L410" s="8265"/>
    </row>
    <row r="411" spans="1:12" ht="16.5">
      <c r="A411" s="8461"/>
      <c r="B411" s="8462"/>
      <c r="C411" s="8461"/>
      <c r="D411" s="8497"/>
      <c r="E411" s="8498"/>
      <c r="F411" s="8465"/>
      <c r="G411" s="8466"/>
      <c r="H411" s="8499"/>
      <c r="I411" s="8465"/>
      <c r="J411" s="8579">
        <v>2200</v>
      </c>
      <c r="K411" s="8467">
        <f>K409+J411</f>
        <v>13737034</v>
      </c>
      <c r="L411" s="8265"/>
    </row>
    <row r="412" spans="1:12" ht="16.5">
      <c r="A412" s="8460"/>
      <c r="B412" s="8460"/>
      <c r="C412" s="8568" t="s">
        <v>1710</v>
      </c>
      <c r="D412" s="8562" t="s">
        <v>1121</v>
      </c>
      <c r="E412" s="8563" t="s">
        <v>43</v>
      </c>
      <c r="F412" s="9843"/>
      <c r="G412" s="9845">
        <v>15390</v>
      </c>
      <c r="H412" s="9843"/>
      <c r="I412" s="9843"/>
      <c r="J412" s="8564"/>
      <c r="K412" s="8481">
        <f>K411-G412</f>
        <v>13721644</v>
      </c>
      <c r="L412" s="8265"/>
    </row>
    <row r="413" spans="1:12" ht="16.5">
      <c r="A413" s="8459"/>
      <c r="B413" s="8459"/>
      <c r="C413" s="8440" t="s">
        <v>2363</v>
      </c>
      <c r="D413" s="8565" t="s">
        <v>1878</v>
      </c>
      <c r="E413" s="8566"/>
      <c r="F413" s="9844"/>
      <c r="G413" s="9846"/>
      <c r="H413" s="9844"/>
      <c r="I413" s="9844"/>
      <c r="J413" s="8567"/>
      <c r="K413" s="8459"/>
      <c r="L413" s="8265"/>
    </row>
    <row r="414" spans="1:12" ht="16.5">
      <c r="A414" s="8461"/>
      <c r="B414" s="8462"/>
      <c r="C414" s="8461"/>
      <c r="D414" s="8497"/>
      <c r="E414" s="8498"/>
      <c r="F414" s="8465"/>
      <c r="G414" s="8466"/>
      <c r="H414" s="8499"/>
      <c r="I414" s="8465"/>
      <c r="J414" s="8579">
        <v>1500</v>
      </c>
      <c r="K414" s="8467">
        <f>K412+J414</f>
        <v>13723144</v>
      </c>
      <c r="L414" s="8265"/>
    </row>
    <row r="415" spans="1:12">
      <c r="A415" s="8460"/>
      <c r="B415" s="8460"/>
      <c r="C415" s="8341" t="s">
        <v>1716</v>
      </c>
      <c r="D415" s="8336" t="s">
        <v>1121</v>
      </c>
      <c r="E415" s="8332" t="s">
        <v>43</v>
      </c>
      <c r="F415" s="9805"/>
      <c r="G415" s="9807">
        <v>61100</v>
      </c>
      <c r="H415" s="9805"/>
      <c r="I415" s="9805"/>
      <c r="J415" s="8302"/>
      <c r="K415" s="8481">
        <f>K414-G415</f>
        <v>13662044</v>
      </c>
      <c r="L415" s="8265"/>
    </row>
    <row r="416" spans="1:12">
      <c r="A416" s="8459"/>
      <c r="B416" s="8459"/>
      <c r="C416" s="8342" t="s">
        <v>2364</v>
      </c>
      <c r="D416" s="8337" t="s">
        <v>1878</v>
      </c>
      <c r="E416" s="8335"/>
      <c r="F416" s="9806"/>
      <c r="G416" s="9808"/>
      <c r="H416" s="9806"/>
      <c r="I416" s="9806"/>
      <c r="J416" s="8303"/>
      <c r="K416" s="8459"/>
      <c r="L416" s="8265"/>
    </row>
    <row r="417" spans="1:12">
      <c r="A417" s="8461"/>
      <c r="B417" s="8462"/>
      <c r="C417" s="8461"/>
      <c r="D417" s="8497"/>
      <c r="E417" s="8498"/>
      <c r="F417" s="8465"/>
      <c r="G417" s="8466"/>
      <c r="H417" s="8499"/>
      <c r="I417" s="8465"/>
      <c r="J417" s="8466">
        <v>750</v>
      </c>
      <c r="K417" s="8467">
        <f>K415+J417</f>
        <v>13662794</v>
      </c>
      <c r="L417" s="8265"/>
    </row>
    <row r="418" spans="1:12">
      <c r="A418" s="8460"/>
      <c r="B418" s="8460"/>
      <c r="C418" s="8341" t="s">
        <v>2365</v>
      </c>
      <c r="D418" s="8336" t="s">
        <v>1121</v>
      </c>
      <c r="E418" s="8332" t="s">
        <v>43</v>
      </c>
      <c r="F418" s="9805"/>
      <c r="G418" s="9807">
        <v>33500</v>
      </c>
      <c r="H418" s="9805"/>
      <c r="I418" s="9805"/>
      <c r="J418" s="8302"/>
      <c r="K418" s="8481">
        <f>K417-G418</f>
        <v>13629294</v>
      </c>
      <c r="L418" s="8265"/>
    </row>
    <row r="419" spans="1:12">
      <c r="A419" s="8459"/>
      <c r="B419" s="8459"/>
      <c r="C419" s="8341" t="s">
        <v>2366</v>
      </c>
      <c r="D419" s="8368" t="s">
        <v>1878</v>
      </c>
      <c r="E419" s="8369"/>
      <c r="F419" s="9871"/>
      <c r="G419" s="9872"/>
      <c r="H419" s="9871"/>
      <c r="I419" s="9871"/>
      <c r="J419" s="8569"/>
      <c r="K419" s="8459"/>
      <c r="L419" s="8265"/>
    </row>
    <row r="420" spans="1:12">
      <c r="A420" s="8461"/>
      <c r="B420" s="8462"/>
      <c r="C420" s="8461"/>
      <c r="D420" s="8497"/>
      <c r="E420" s="8498"/>
      <c r="F420" s="8465"/>
      <c r="G420" s="8466"/>
      <c r="H420" s="8499"/>
      <c r="I420" s="8465"/>
      <c r="J420" s="8466">
        <v>750</v>
      </c>
      <c r="K420" s="8467">
        <f>K418+J420</f>
        <v>13630044</v>
      </c>
      <c r="L420" s="8265"/>
    </row>
    <row r="421" spans="1:12">
      <c r="A421" s="8339"/>
      <c r="B421" s="8552"/>
      <c r="C421" s="8330" t="s">
        <v>2331</v>
      </c>
      <c r="D421" s="8336" t="s">
        <v>1121</v>
      </c>
      <c r="E421" s="8332" t="s">
        <v>43</v>
      </c>
      <c r="F421" s="9805"/>
      <c r="G421" s="9807">
        <v>114900</v>
      </c>
      <c r="H421" s="9805"/>
      <c r="I421" s="9805"/>
      <c r="J421" s="8302"/>
      <c r="K421" s="8481">
        <f>K420-G421</f>
        <v>13515144</v>
      </c>
      <c r="L421" s="8265"/>
    </row>
    <row r="422" spans="1:12">
      <c r="A422" s="8340"/>
      <c r="B422" s="8553"/>
      <c r="C422" s="8333" t="s">
        <v>2367</v>
      </c>
      <c r="D422" s="8337" t="s">
        <v>1878</v>
      </c>
      <c r="E422" s="8335"/>
      <c r="F422" s="9806"/>
      <c r="G422" s="9808"/>
      <c r="H422" s="9806"/>
      <c r="I422" s="9806"/>
      <c r="J422" s="8303"/>
      <c r="K422" s="8459"/>
      <c r="L422" s="8265"/>
    </row>
    <row r="423" spans="1:12">
      <c r="A423" s="8461"/>
      <c r="B423" s="8462"/>
      <c r="C423" s="8461"/>
      <c r="D423" s="8497"/>
      <c r="E423" s="8498"/>
      <c r="F423" s="8465"/>
      <c r="G423" s="8466"/>
      <c r="H423" s="8499"/>
      <c r="I423" s="8465"/>
      <c r="J423" s="8466">
        <v>1000</v>
      </c>
      <c r="K423" s="8467">
        <f>K421+J423</f>
        <v>13516144</v>
      </c>
      <c r="L423" s="8265"/>
    </row>
    <row r="424" spans="1:12">
      <c r="A424" s="8339"/>
      <c r="B424" s="8552"/>
      <c r="C424" s="8348" t="s">
        <v>869</v>
      </c>
      <c r="D424" s="8336" t="s">
        <v>1121</v>
      </c>
      <c r="E424" s="8332" t="s">
        <v>43</v>
      </c>
      <c r="F424" s="9805"/>
      <c r="G424" s="9807">
        <v>78816</v>
      </c>
      <c r="H424" s="9805"/>
      <c r="I424" s="9805"/>
      <c r="J424" s="8302"/>
      <c r="K424" s="8576">
        <f>K423-G424</f>
        <v>13437328</v>
      </c>
      <c r="L424" s="8265"/>
    </row>
    <row r="425" spans="1:12">
      <c r="A425" s="8340"/>
      <c r="B425" s="8553"/>
      <c r="C425" s="8342" t="s">
        <v>2433</v>
      </c>
      <c r="D425" s="8337" t="s">
        <v>1878</v>
      </c>
      <c r="E425" s="8335"/>
      <c r="F425" s="9806"/>
      <c r="G425" s="9808"/>
      <c r="H425" s="9806"/>
      <c r="I425" s="9806"/>
      <c r="J425" s="8303"/>
      <c r="K425" s="8340"/>
      <c r="L425" s="8265"/>
    </row>
    <row r="426" spans="1:12">
      <c r="A426" s="8461"/>
      <c r="B426" s="8462"/>
      <c r="C426" s="8461"/>
      <c r="D426" s="8497"/>
      <c r="E426" s="8498"/>
      <c r="F426" s="8465"/>
      <c r="G426" s="8466"/>
      <c r="H426" s="8499"/>
      <c r="I426" s="8465"/>
      <c r="J426" s="8466">
        <v>1650</v>
      </c>
      <c r="K426" s="8580">
        <f>K424+J426</f>
        <v>13438978</v>
      </c>
      <c r="L426" s="8265"/>
    </row>
    <row r="427" spans="1:12" ht="16.5">
      <c r="A427" s="8339"/>
      <c r="B427" s="8552"/>
      <c r="C427" s="8570" t="s">
        <v>815</v>
      </c>
      <c r="D427" s="8562" t="s">
        <v>2135</v>
      </c>
      <c r="E427" s="8563" t="s">
        <v>2137</v>
      </c>
      <c r="F427" s="9843"/>
      <c r="G427" s="9845">
        <v>331116</v>
      </c>
      <c r="H427" s="9843"/>
      <c r="I427" s="9843"/>
      <c r="J427" s="8564"/>
      <c r="K427" s="8576">
        <f>K426-G427</f>
        <v>13107862</v>
      </c>
      <c r="L427" s="8265"/>
    </row>
    <row r="428" spans="1:12" ht="16.5">
      <c r="A428" s="8340"/>
      <c r="B428" s="8553"/>
      <c r="C428" s="8571" t="s">
        <v>2154</v>
      </c>
      <c r="D428" s="8565" t="s">
        <v>2136</v>
      </c>
      <c r="E428" s="8566"/>
      <c r="F428" s="9844"/>
      <c r="G428" s="9846"/>
      <c r="H428" s="9844"/>
      <c r="I428" s="9844"/>
      <c r="J428" s="8567"/>
      <c r="K428" s="8340"/>
      <c r="L428" s="8265"/>
    </row>
    <row r="429" spans="1:12" ht="16.5">
      <c r="A429" s="8461"/>
      <c r="B429" s="8462"/>
      <c r="C429" s="8461"/>
      <c r="D429" s="8497"/>
      <c r="E429" s="8498"/>
      <c r="F429" s="8465"/>
      <c r="G429" s="8466"/>
      <c r="H429" s="8499"/>
      <c r="I429" s="8465"/>
      <c r="J429" s="8579">
        <v>2200</v>
      </c>
      <c r="K429" s="8580">
        <f>K427+J429</f>
        <v>13110062</v>
      </c>
      <c r="L429" s="8265"/>
    </row>
    <row r="430" spans="1:12" ht="16.5">
      <c r="A430" s="8339"/>
      <c r="B430" s="8552"/>
      <c r="C430" s="8437" t="s">
        <v>796</v>
      </c>
      <c r="D430" s="8562" t="s">
        <v>2135</v>
      </c>
      <c r="E430" s="8563" t="s">
        <v>2137</v>
      </c>
      <c r="F430" s="9843"/>
      <c r="G430" s="9845">
        <v>42300</v>
      </c>
      <c r="H430" s="9843"/>
      <c r="I430" s="9843"/>
      <c r="J430" s="8564"/>
      <c r="K430" s="8576">
        <f>K429-G430</f>
        <v>13067762</v>
      </c>
      <c r="L430" s="8265"/>
    </row>
    <row r="431" spans="1:12" ht="16.5">
      <c r="A431" s="8340"/>
      <c r="B431" s="8553"/>
      <c r="C431" s="8572" t="s">
        <v>2133</v>
      </c>
      <c r="D431" s="8565" t="s">
        <v>2136</v>
      </c>
      <c r="E431" s="8566"/>
      <c r="F431" s="9844"/>
      <c r="G431" s="9846"/>
      <c r="H431" s="9844"/>
      <c r="I431" s="9844"/>
      <c r="J431" s="8567"/>
      <c r="K431" s="8340"/>
      <c r="L431" s="8265"/>
    </row>
    <row r="432" spans="1:12" ht="16.5">
      <c r="A432" s="8461"/>
      <c r="B432" s="8462"/>
      <c r="C432" s="8461"/>
      <c r="D432" s="8497"/>
      <c r="E432" s="8498"/>
      <c r="F432" s="8465"/>
      <c r="G432" s="8466"/>
      <c r="H432" s="8499"/>
      <c r="I432" s="8465"/>
      <c r="J432" s="8579">
        <v>750</v>
      </c>
      <c r="K432" s="8580">
        <f>K430+J432</f>
        <v>13068512</v>
      </c>
      <c r="L432" s="8265"/>
    </row>
    <row r="433" spans="1:12">
      <c r="A433" s="8339"/>
      <c r="B433" s="8552"/>
      <c r="C433" s="8348" t="s">
        <v>869</v>
      </c>
      <c r="D433" s="8336" t="s">
        <v>2135</v>
      </c>
      <c r="E433" s="8332" t="s">
        <v>2137</v>
      </c>
      <c r="F433" s="9805"/>
      <c r="G433" s="9807">
        <v>109372</v>
      </c>
      <c r="H433" s="9805"/>
      <c r="I433" s="9805"/>
      <c r="J433" s="8302"/>
      <c r="K433" s="8576">
        <f>K432-G433</f>
        <v>12959140</v>
      </c>
      <c r="L433" s="8265"/>
    </row>
    <row r="434" spans="1:12">
      <c r="A434" s="8340"/>
      <c r="B434" s="8553"/>
      <c r="C434" s="8342" t="s">
        <v>2155</v>
      </c>
      <c r="D434" s="8337" t="s">
        <v>2136</v>
      </c>
      <c r="E434" s="8335"/>
      <c r="F434" s="9806"/>
      <c r="G434" s="9808"/>
      <c r="H434" s="9806"/>
      <c r="I434" s="9806"/>
      <c r="J434" s="8303"/>
      <c r="K434" s="8340"/>
      <c r="L434" s="8265"/>
    </row>
    <row r="435" spans="1:12">
      <c r="A435" s="8461"/>
      <c r="B435" s="8462"/>
      <c r="C435" s="8461"/>
      <c r="D435" s="8497"/>
      <c r="E435" s="8498"/>
      <c r="F435" s="8465"/>
      <c r="G435" s="8466"/>
      <c r="H435" s="8499"/>
      <c r="I435" s="8465"/>
      <c r="J435" s="8466">
        <v>1650</v>
      </c>
      <c r="K435" s="8580">
        <f>K433+J435</f>
        <v>12960790</v>
      </c>
      <c r="L435" s="8265"/>
    </row>
    <row r="436" spans="1:12">
      <c r="A436" s="8339"/>
      <c r="B436" s="8552"/>
      <c r="C436" s="474" t="s">
        <v>815</v>
      </c>
      <c r="D436" s="8538" t="s">
        <v>46</v>
      </c>
      <c r="E436" s="8540"/>
      <c r="F436" s="8542"/>
      <c r="G436" s="8542"/>
      <c r="H436" s="537"/>
      <c r="I436" s="8542">
        <v>4025326</v>
      </c>
      <c r="J436" s="595"/>
      <c r="K436" s="8576">
        <f>K435-I436</f>
        <v>8935464</v>
      </c>
    </row>
    <row r="437" spans="1:12">
      <c r="A437" s="8340"/>
      <c r="B437" s="8553"/>
      <c r="C437" s="477" t="s">
        <v>889</v>
      </c>
      <c r="D437" s="8539"/>
      <c r="E437" s="8541"/>
      <c r="F437" s="8543"/>
      <c r="G437" s="8543"/>
      <c r="H437" s="515"/>
      <c r="I437" s="8543"/>
      <c r="J437" s="559"/>
      <c r="K437" s="8340"/>
    </row>
    <row r="438" spans="1:12">
      <c r="A438" s="8461"/>
      <c r="B438" s="8462"/>
      <c r="C438" s="8461"/>
      <c r="D438" s="8497"/>
      <c r="E438" s="8498"/>
      <c r="F438" s="8465"/>
      <c r="G438" s="8466"/>
      <c r="H438" s="8499"/>
      <c r="I438" s="8465"/>
      <c r="J438" s="8577">
        <v>2200</v>
      </c>
      <c r="K438" s="8580">
        <f>K436+J438</f>
        <v>8937664</v>
      </c>
    </row>
    <row r="439" spans="1:12">
      <c r="A439" s="8339"/>
      <c r="B439" s="8552"/>
      <c r="C439" s="556" t="s">
        <v>1710</v>
      </c>
      <c r="D439" s="485" t="s">
        <v>46</v>
      </c>
      <c r="E439" s="8540"/>
      <c r="F439" s="8547"/>
      <c r="G439" s="8542"/>
      <c r="H439" s="8542"/>
      <c r="I439" s="8542">
        <v>222140</v>
      </c>
      <c r="J439" s="595"/>
      <c r="K439" s="8576">
        <f>K438-I439</f>
        <v>8715524</v>
      </c>
    </row>
    <row r="440" spans="1:12">
      <c r="A440" s="8340"/>
      <c r="B440" s="8553"/>
      <c r="C440" s="555" t="s">
        <v>1772</v>
      </c>
      <c r="D440" s="486"/>
      <c r="E440" s="8541"/>
      <c r="F440" s="8543"/>
      <c r="G440" s="8543"/>
      <c r="H440" s="8543"/>
      <c r="I440" s="8543"/>
      <c r="J440" s="559"/>
      <c r="K440" s="8340"/>
    </row>
    <row r="441" spans="1:12">
      <c r="A441" s="8461"/>
      <c r="B441" s="8462"/>
      <c r="C441" s="8461"/>
      <c r="D441" s="8497"/>
      <c r="E441" s="8498"/>
      <c r="F441" s="8465"/>
      <c r="G441" s="8466"/>
      <c r="H441" s="8499"/>
      <c r="I441" s="8465"/>
      <c r="J441" s="8578">
        <v>1500</v>
      </c>
      <c r="K441" s="8580">
        <f>K439+J441</f>
        <v>8717024</v>
      </c>
    </row>
    <row r="442" spans="1:12">
      <c r="A442" s="8339"/>
      <c r="B442" s="8552"/>
      <c r="C442" s="556" t="s">
        <v>869</v>
      </c>
      <c r="D442" s="485" t="s">
        <v>46</v>
      </c>
      <c r="E442" s="974"/>
      <c r="F442" s="8547"/>
      <c r="G442" s="8542"/>
      <c r="H442" s="8542"/>
      <c r="I442" s="8542">
        <v>44276</v>
      </c>
      <c r="J442" s="595"/>
      <c r="K442" s="8576">
        <f>K441-I442</f>
        <v>8672748</v>
      </c>
    </row>
    <row r="443" spans="1:12">
      <c r="A443" s="8340"/>
      <c r="B443" s="8553"/>
      <c r="C443" s="555" t="s">
        <v>1775</v>
      </c>
      <c r="D443" s="519"/>
      <c r="E443" s="8541"/>
      <c r="F443" s="8543"/>
      <c r="G443" s="8543"/>
      <c r="H443" s="8543"/>
      <c r="I443" s="8543"/>
      <c r="J443" s="559"/>
      <c r="K443" s="8340"/>
    </row>
    <row r="444" spans="1:12">
      <c r="A444" s="8461"/>
      <c r="B444" s="8462"/>
      <c r="C444" s="8461"/>
      <c r="D444" s="8497"/>
      <c r="E444" s="8498"/>
      <c r="F444" s="8465"/>
      <c r="G444" s="8466"/>
      <c r="H444" s="8499"/>
      <c r="I444" s="8465"/>
      <c r="J444" s="8578">
        <v>1650</v>
      </c>
      <c r="K444" s="8580">
        <f>K442+J444</f>
        <v>8674398</v>
      </c>
    </row>
    <row r="445" spans="1:12">
      <c r="A445" s="8339"/>
      <c r="B445" s="8552"/>
      <c r="C445" s="556" t="s">
        <v>869</v>
      </c>
      <c r="D445" s="485" t="s">
        <v>46</v>
      </c>
      <c r="E445" s="8540"/>
      <c r="F445" s="8547"/>
      <c r="G445" s="8542"/>
      <c r="H445" s="8542"/>
      <c r="I445" s="8542">
        <v>38860</v>
      </c>
      <c r="J445" s="595"/>
      <c r="K445" s="8576">
        <f>K444-I445</f>
        <v>8635538</v>
      </c>
    </row>
    <row r="446" spans="1:12">
      <c r="A446" s="8340"/>
      <c r="B446" s="8553"/>
      <c r="C446" s="555" t="s">
        <v>1776</v>
      </c>
      <c r="D446" s="519"/>
      <c r="E446" s="8541"/>
      <c r="F446" s="8543"/>
      <c r="G446" s="8543"/>
      <c r="H446" s="8543"/>
      <c r="I446" s="8543"/>
      <c r="J446" s="559"/>
      <c r="K446" s="8340"/>
    </row>
    <row r="447" spans="1:12">
      <c r="A447" s="8461"/>
      <c r="B447" s="8462"/>
      <c r="C447" s="8461"/>
      <c r="D447" s="8497"/>
      <c r="E447" s="8498"/>
      <c r="F447" s="8465"/>
      <c r="G447" s="8466"/>
      <c r="H447" s="8499"/>
      <c r="I447" s="8465"/>
      <c r="J447" s="8578">
        <v>1650</v>
      </c>
      <c r="K447" s="8580">
        <f>K445+J447</f>
        <v>8637188</v>
      </c>
    </row>
    <row r="448" spans="1:12">
      <c r="A448" s="8339"/>
      <c r="B448" s="8552"/>
      <c r="C448" s="556" t="s">
        <v>869</v>
      </c>
      <c r="D448" s="485" t="s">
        <v>46</v>
      </c>
      <c r="E448" s="8540"/>
      <c r="F448" s="8547"/>
      <c r="G448" s="8542"/>
      <c r="H448" s="534"/>
      <c r="I448" s="8542">
        <v>390575</v>
      </c>
      <c r="J448" s="595"/>
      <c r="K448" s="8576">
        <f>K447-I448</f>
        <v>8246613</v>
      </c>
    </row>
    <row r="449" spans="1:12">
      <c r="A449" s="8340"/>
      <c r="B449" s="8553"/>
      <c r="C449" s="555" t="s">
        <v>1777</v>
      </c>
      <c r="D449" s="519"/>
      <c r="E449" s="8541"/>
      <c r="F449" s="8543"/>
      <c r="G449" s="8543"/>
      <c r="H449" s="515"/>
      <c r="I449" s="8543"/>
      <c r="J449" s="559"/>
      <c r="K449" s="8340"/>
    </row>
    <row r="450" spans="1:12">
      <c r="A450" s="8461"/>
      <c r="B450" s="8462"/>
      <c r="C450" s="8461"/>
      <c r="D450" s="8497"/>
      <c r="E450" s="8498"/>
      <c r="F450" s="8465"/>
      <c r="G450" s="8466"/>
      <c r="H450" s="8499"/>
      <c r="I450" s="8465"/>
      <c r="J450" s="8578">
        <v>1650</v>
      </c>
      <c r="K450" s="8580">
        <f>K448+J450</f>
        <v>8248263</v>
      </c>
    </row>
    <row r="451" spans="1:12">
      <c r="A451" s="8339"/>
      <c r="B451" s="8552"/>
      <c r="C451" s="556" t="s">
        <v>869</v>
      </c>
      <c r="D451" s="485" t="s">
        <v>46</v>
      </c>
      <c r="E451" s="8540"/>
      <c r="F451" s="8542"/>
      <c r="G451" s="8542"/>
      <c r="H451" s="8542">
        <v>38860</v>
      </c>
      <c r="I451" s="8542"/>
      <c r="J451" s="595"/>
      <c r="K451" s="8576">
        <f>K450-H451</f>
        <v>8209403</v>
      </c>
    </row>
    <row r="452" spans="1:12">
      <c r="A452" s="8340"/>
      <c r="B452" s="8553"/>
      <c r="C452" s="555" t="s">
        <v>1778</v>
      </c>
      <c r="D452" s="519" t="s">
        <v>2084</v>
      </c>
      <c r="E452" s="8541"/>
      <c r="F452" s="8543"/>
      <c r="G452" s="8543"/>
      <c r="H452" s="515"/>
      <c r="I452" s="8543"/>
      <c r="J452" s="559"/>
      <c r="K452" s="8340"/>
    </row>
    <row r="453" spans="1:12">
      <c r="A453" s="8461"/>
      <c r="B453" s="8462"/>
      <c r="C453" s="8461"/>
      <c r="D453" s="8497"/>
      <c r="E453" s="8498"/>
      <c r="F453" s="8465"/>
      <c r="G453" s="8466"/>
      <c r="H453" s="8499"/>
      <c r="I453" s="8465"/>
      <c r="J453" s="8578">
        <v>1650</v>
      </c>
      <c r="K453" s="8580">
        <f>K451+J453</f>
        <v>8211053</v>
      </c>
    </row>
    <row r="454" spans="1:12">
      <c r="A454" s="8460"/>
      <c r="B454" s="8460"/>
      <c r="C454" s="545" t="s">
        <v>1109</v>
      </c>
      <c r="D454" s="8538" t="s">
        <v>1584</v>
      </c>
      <c r="E454" s="974" t="s">
        <v>56</v>
      </c>
      <c r="F454" s="8542"/>
      <c r="G454" s="8542">
        <v>502500</v>
      </c>
      <c r="H454" s="8542"/>
      <c r="I454" s="8542"/>
      <c r="J454" s="8548"/>
      <c r="K454" s="8481">
        <f>K453-G454</f>
        <v>7708553</v>
      </c>
      <c r="L454" s="8265"/>
    </row>
    <row r="455" spans="1:12">
      <c r="A455" s="8459"/>
      <c r="B455" s="8459"/>
      <c r="C455" s="555" t="s">
        <v>1583</v>
      </c>
      <c r="D455" s="8539" t="s">
        <v>1384</v>
      </c>
      <c r="E455" s="8546"/>
      <c r="F455" s="8543"/>
      <c r="G455" s="8543"/>
      <c r="H455" s="8543"/>
      <c r="I455" s="8543"/>
      <c r="J455" s="8549"/>
      <c r="K455" s="8459"/>
      <c r="L455" s="8265"/>
    </row>
    <row r="456" spans="1:12">
      <c r="A456" s="8461"/>
      <c r="B456" s="8462"/>
      <c r="C456" s="8461"/>
      <c r="D456" s="8497"/>
      <c r="E456" s="8498"/>
      <c r="F456" s="8465"/>
      <c r="G456" s="8466"/>
      <c r="H456" s="8499"/>
      <c r="I456" s="8465"/>
      <c r="J456" s="8578">
        <v>2200</v>
      </c>
      <c r="K456" s="8467">
        <f>K454+J456</f>
        <v>7710753</v>
      </c>
      <c r="L456" s="8265"/>
    </row>
    <row r="457" spans="1:12" ht="16.5">
      <c r="A457" s="8460"/>
      <c r="B457" s="8460"/>
      <c r="C457" s="8573" t="s">
        <v>1109</v>
      </c>
      <c r="D457" s="8438" t="s">
        <v>1831</v>
      </c>
      <c r="E457" s="8563" t="s">
        <v>717</v>
      </c>
      <c r="F457" s="9843"/>
      <c r="G457" s="9845">
        <v>502500</v>
      </c>
      <c r="H457" s="9843"/>
      <c r="I457" s="9843"/>
      <c r="J457" s="8564"/>
      <c r="K457" s="8481">
        <f>K456-G457</f>
        <v>7208253</v>
      </c>
      <c r="L457" s="8265"/>
    </row>
    <row r="458" spans="1:12" ht="16.5">
      <c r="A458" s="8459"/>
      <c r="B458" s="8459"/>
      <c r="C458" s="8574" t="s">
        <v>1179</v>
      </c>
      <c r="D458" s="8441" t="s">
        <v>250</v>
      </c>
      <c r="E458" s="8566"/>
      <c r="F458" s="9844"/>
      <c r="G458" s="9846"/>
      <c r="H458" s="9844"/>
      <c r="I458" s="9844"/>
      <c r="J458" s="8567"/>
      <c r="K458" s="8459"/>
      <c r="L458" s="8265"/>
    </row>
    <row r="459" spans="1:12" ht="16.5">
      <c r="A459" s="8461"/>
      <c r="B459" s="8462"/>
      <c r="C459" s="8461"/>
      <c r="D459" s="8497"/>
      <c r="E459" s="8498"/>
      <c r="F459" s="8465"/>
      <c r="G459" s="8466"/>
      <c r="H459" s="8499"/>
      <c r="I459" s="8465"/>
      <c r="J459" s="8579">
        <v>2200</v>
      </c>
      <c r="K459" s="8467">
        <f>K457+J459</f>
        <v>7210453</v>
      </c>
      <c r="L459" s="8265"/>
    </row>
    <row r="460" spans="1:12" ht="16.5">
      <c r="A460" s="8460"/>
      <c r="B460" s="8460"/>
      <c r="C460" s="8446" t="s">
        <v>781</v>
      </c>
      <c r="D460" s="8438" t="s">
        <v>1255</v>
      </c>
      <c r="E460" s="8439" t="s">
        <v>1256</v>
      </c>
      <c r="F460" s="9843"/>
      <c r="G460" s="9845"/>
      <c r="H460" s="9843"/>
      <c r="I460" s="9843">
        <v>63340</v>
      </c>
      <c r="J460" s="8564"/>
      <c r="K460" s="8481">
        <f>K459-I460</f>
        <v>7147113</v>
      </c>
    </row>
    <row r="461" spans="1:12" ht="16.5">
      <c r="A461" s="8459"/>
      <c r="B461" s="8459"/>
      <c r="C461" s="8573" t="s">
        <v>1161</v>
      </c>
      <c r="D461" s="8581" t="s">
        <v>746</v>
      </c>
      <c r="E461" s="8582"/>
      <c r="F461" s="9844"/>
      <c r="G461" s="9846"/>
      <c r="H461" s="9844"/>
      <c r="I461" s="9844"/>
      <c r="J461" s="8567"/>
      <c r="K461" s="8459"/>
    </row>
    <row r="462" spans="1:12" ht="16.5">
      <c r="A462" s="8461"/>
      <c r="B462" s="8462"/>
      <c r="C462" s="8583"/>
      <c r="D462" s="8584"/>
      <c r="E462" s="8585"/>
      <c r="F462" s="8586"/>
      <c r="G462" s="8579"/>
      <c r="H462" s="8587"/>
      <c r="I462" s="8586"/>
      <c r="J462" s="8579">
        <v>1500</v>
      </c>
      <c r="K462" s="8467">
        <f>K460+J462</f>
        <v>7148613</v>
      </c>
    </row>
    <row r="463" spans="1:12" ht="16.5">
      <c r="A463" s="8460"/>
      <c r="B463" s="8460"/>
      <c r="C463" s="8573" t="s">
        <v>781</v>
      </c>
      <c r="D463" s="8581" t="s">
        <v>1255</v>
      </c>
      <c r="E463" s="8582" t="s">
        <v>1256</v>
      </c>
      <c r="F463" s="9843"/>
      <c r="G463" s="9845"/>
      <c r="H463" s="9843"/>
      <c r="I463" s="9843">
        <v>24140</v>
      </c>
      <c r="J463" s="8564"/>
      <c r="K463" s="8481">
        <f>K462-I463</f>
        <v>7124473</v>
      </c>
    </row>
    <row r="464" spans="1:12" ht="16.5">
      <c r="A464" s="8459"/>
      <c r="B464" s="8459"/>
      <c r="C464" s="8573" t="s">
        <v>2200</v>
      </c>
      <c r="D464" s="8581" t="s">
        <v>746</v>
      </c>
      <c r="E464" s="8582"/>
      <c r="F464" s="9844"/>
      <c r="G464" s="9846"/>
      <c r="H464" s="9844"/>
      <c r="I464" s="9844"/>
      <c r="J464" s="8567"/>
      <c r="K464" s="8459"/>
    </row>
    <row r="465" spans="1:12" ht="16.5">
      <c r="A465" s="8461"/>
      <c r="B465" s="8462"/>
      <c r="C465" s="8583"/>
      <c r="D465" s="8584"/>
      <c r="E465" s="8585"/>
      <c r="F465" s="8586"/>
      <c r="G465" s="8579"/>
      <c r="H465" s="8587"/>
      <c r="I465" s="8586"/>
      <c r="J465" s="8579">
        <v>1500</v>
      </c>
      <c r="K465" s="8467">
        <f>K463+J465</f>
        <v>7125973</v>
      </c>
    </row>
    <row r="466" spans="1:12">
      <c r="A466" s="8460"/>
      <c r="B466" s="8588">
        <v>43137</v>
      </c>
      <c r="C466" s="8357" t="s">
        <v>591</v>
      </c>
      <c r="D466" s="8349"/>
      <c r="E466" s="8350"/>
      <c r="F466" s="9805">
        <v>25000000</v>
      </c>
      <c r="G466" s="9807"/>
      <c r="H466" s="9805"/>
      <c r="I466" s="9805"/>
      <c r="J466" s="8302"/>
      <c r="K466" s="8481">
        <f>K465+F466</f>
        <v>32125973</v>
      </c>
    </row>
    <row r="467" spans="1:12">
      <c r="A467" s="8459"/>
      <c r="B467" s="8459"/>
      <c r="C467" s="8355"/>
      <c r="D467" s="8351"/>
      <c r="E467" s="8352"/>
      <c r="F467" s="9806"/>
      <c r="G467" s="9808"/>
      <c r="H467" s="9806"/>
      <c r="I467" s="9806"/>
      <c r="J467" s="8303"/>
      <c r="K467" s="8459"/>
    </row>
    <row r="468" spans="1:12">
      <c r="A468" s="8461"/>
      <c r="B468" s="8462"/>
      <c r="C468" s="8461"/>
      <c r="D468" s="8497"/>
      <c r="E468" s="8498"/>
      <c r="F468" s="8465"/>
      <c r="G468" s="8466"/>
      <c r="H468" s="8499"/>
      <c r="I468" s="8465"/>
      <c r="J468" s="8466"/>
      <c r="K468" s="8467"/>
    </row>
    <row r="469" spans="1:12" ht="16.5">
      <c r="A469" s="8460"/>
      <c r="B469" s="8460"/>
      <c r="C469" s="8573" t="s">
        <v>821</v>
      </c>
      <c r="D469" s="8438" t="s">
        <v>2495</v>
      </c>
      <c r="E469" s="8563"/>
      <c r="F469" s="9843"/>
      <c r="G469" s="9845"/>
      <c r="H469" s="9843"/>
      <c r="I469" s="9843">
        <v>2011718</v>
      </c>
      <c r="J469" s="8564"/>
      <c r="K469" s="8481">
        <f>K466-I469</f>
        <v>30114255</v>
      </c>
    </row>
    <row r="470" spans="1:12" ht="16.5">
      <c r="A470" s="8459"/>
      <c r="B470" s="8459"/>
      <c r="C470" s="8447" t="s">
        <v>2497</v>
      </c>
      <c r="D470" s="8441" t="s">
        <v>2629</v>
      </c>
      <c r="E470" s="8566"/>
      <c r="F470" s="9844"/>
      <c r="G470" s="9846"/>
      <c r="H470" s="9844"/>
      <c r="I470" s="9844"/>
      <c r="J470" s="8567"/>
      <c r="K470" s="8459"/>
    </row>
    <row r="471" spans="1:12" ht="16.5">
      <c r="A471" s="8461"/>
      <c r="B471" s="8462"/>
      <c r="C471" s="8589"/>
      <c r="D471" s="8584"/>
      <c r="E471" s="8590"/>
      <c r="F471" s="8586"/>
      <c r="G471" s="8579"/>
      <c r="H471" s="8587"/>
      <c r="I471" s="8586"/>
      <c r="J471" s="8579">
        <v>2200</v>
      </c>
      <c r="K471" s="8467">
        <f>K469+J471</f>
        <v>30116455</v>
      </c>
    </row>
    <row r="472" spans="1:12">
      <c r="A472" s="8460"/>
      <c r="B472" s="8588">
        <v>43138</v>
      </c>
      <c r="C472" s="7851" t="s">
        <v>2753</v>
      </c>
      <c r="D472" s="192"/>
      <c r="E472" s="8554"/>
      <c r="F472" s="8556"/>
      <c r="G472" s="8558"/>
      <c r="H472" s="8556"/>
      <c r="I472" s="8556"/>
      <c r="J472" s="8560"/>
      <c r="K472" s="8460"/>
    </row>
    <row r="473" spans="1:12">
      <c r="A473" s="8459"/>
      <c r="B473" s="8459"/>
      <c r="C473" s="7829"/>
      <c r="D473" s="194"/>
      <c r="E473" s="8555"/>
      <c r="F473" s="8557"/>
      <c r="G473" s="8559"/>
      <c r="H473" s="8557"/>
      <c r="I473" s="8557"/>
      <c r="J473" s="8561"/>
      <c r="K473" s="8459"/>
    </row>
    <row r="474" spans="1:12">
      <c r="A474" s="8461"/>
      <c r="B474" s="8462"/>
      <c r="C474" s="8508"/>
      <c r="D474" s="8509"/>
      <c r="E474" s="8514"/>
      <c r="F474" s="8511"/>
      <c r="G474" s="8511"/>
      <c r="H474" s="8515"/>
      <c r="I474" s="8511"/>
      <c r="J474" s="8534"/>
      <c r="K474" s="8467"/>
    </row>
    <row r="475" spans="1:12">
      <c r="A475" s="8460"/>
      <c r="B475" s="8588">
        <v>43139</v>
      </c>
      <c r="C475" s="7851" t="s">
        <v>2212</v>
      </c>
      <c r="D475" s="192" t="s">
        <v>568</v>
      </c>
      <c r="E475" s="8591" t="s">
        <v>715</v>
      </c>
      <c r="F475" s="8593"/>
      <c r="G475" s="8595">
        <v>165000</v>
      </c>
      <c r="H475" s="8593"/>
      <c r="I475" s="8593"/>
      <c r="J475" s="8597"/>
      <c r="K475" s="8481">
        <f>K471-G475</f>
        <v>29951455</v>
      </c>
      <c r="L475" s="8265"/>
    </row>
    <row r="476" spans="1:12">
      <c r="A476" s="8459"/>
      <c r="B476" s="8459"/>
      <c r="C476" s="7829" t="s">
        <v>2309</v>
      </c>
      <c r="D476" s="194" t="s">
        <v>250</v>
      </c>
      <c r="E476" s="8592"/>
      <c r="F476" s="8594"/>
      <c r="G476" s="8596"/>
      <c r="H476" s="8594"/>
      <c r="I476" s="8594"/>
      <c r="J476" s="8598"/>
      <c r="K476" s="8459"/>
      <c r="L476" s="8265"/>
    </row>
    <row r="477" spans="1:12">
      <c r="A477" s="8461"/>
      <c r="B477" s="8462"/>
      <c r="C477" s="8461"/>
      <c r="D477" s="8497"/>
      <c r="E477" s="8498"/>
      <c r="F477" s="8465"/>
      <c r="G477" s="8466"/>
      <c r="H477" s="8499"/>
      <c r="I477" s="8465"/>
      <c r="J477" s="8466">
        <v>700</v>
      </c>
      <c r="K477" s="8467">
        <f>K475+J477</f>
        <v>29952155</v>
      </c>
      <c r="L477" s="8265"/>
    </row>
    <row r="478" spans="1:12">
      <c r="A478" s="8460"/>
      <c r="B478" s="8460"/>
      <c r="C478" s="8281" t="s">
        <v>864</v>
      </c>
      <c r="D478" s="8349"/>
      <c r="E478" s="8332"/>
      <c r="F478" s="9805"/>
      <c r="G478" s="9807"/>
      <c r="H478" s="9805"/>
      <c r="I478" s="9805">
        <v>102500</v>
      </c>
      <c r="J478" s="8302"/>
      <c r="K478" s="8481">
        <f>K477-I478</f>
        <v>29849655</v>
      </c>
    </row>
    <row r="479" spans="1:12">
      <c r="A479" s="8459"/>
      <c r="B479" s="8459"/>
      <c r="C479" s="8287" t="s">
        <v>2761</v>
      </c>
      <c r="D479" s="8351" t="s">
        <v>2629</v>
      </c>
      <c r="E479" s="8335"/>
      <c r="F479" s="9806"/>
      <c r="G479" s="9808"/>
      <c r="H479" s="9806"/>
      <c r="I479" s="9806"/>
      <c r="J479" s="8303"/>
      <c r="K479" s="8459"/>
    </row>
    <row r="480" spans="1:12">
      <c r="A480" s="8461"/>
      <c r="B480" s="8462"/>
      <c r="C480" s="8461"/>
      <c r="D480" s="8497"/>
      <c r="E480" s="8498"/>
      <c r="F480" s="8465"/>
      <c r="G480" s="8466"/>
      <c r="H480" s="8499"/>
      <c r="I480" s="8465"/>
      <c r="J480" s="8466">
        <v>2200</v>
      </c>
      <c r="K480" s="8467">
        <f>K478+J480</f>
        <v>29851855</v>
      </c>
    </row>
    <row r="481" spans="1:12">
      <c r="A481" s="8460"/>
      <c r="B481" s="8460"/>
      <c r="C481" s="556" t="s">
        <v>1710</v>
      </c>
      <c r="D481" s="8336"/>
      <c r="E481" s="8332"/>
      <c r="F481" s="9805"/>
      <c r="G481" s="9807"/>
      <c r="H481" s="9805"/>
      <c r="I481" s="9805">
        <v>128140</v>
      </c>
      <c r="J481" s="8302"/>
      <c r="K481" s="8481">
        <f>K480-I481</f>
        <v>29723715</v>
      </c>
    </row>
    <row r="482" spans="1:12">
      <c r="A482" s="8459"/>
      <c r="B482" s="8459"/>
      <c r="C482" s="555" t="s">
        <v>2809</v>
      </c>
      <c r="D482" s="8351" t="s">
        <v>2629</v>
      </c>
      <c r="E482" s="8335"/>
      <c r="F482" s="9806"/>
      <c r="G482" s="9808"/>
      <c r="H482" s="9806"/>
      <c r="I482" s="9806"/>
      <c r="J482" s="8303"/>
      <c r="K482" s="8459"/>
    </row>
    <row r="483" spans="1:12">
      <c r="A483" s="8461"/>
      <c r="B483" s="8462"/>
      <c r="C483" s="8461"/>
      <c r="D483" s="8497"/>
      <c r="E483" s="8498"/>
      <c r="F483" s="8465"/>
      <c r="G483" s="8466"/>
      <c r="H483" s="8499"/>
      <c r="I483" s="8465"/>
      <c r="J483" s="8466">
        <v>1500</v>
      </c>
      <c r="K483" s="8467">
        <f>K481+J483</f>
        <v>29725215</v>
      </c>
    </row>
    <row r="484" spans="1:12" ht="16.5">
      <c r="A484" s="8460"/>
      <c r="B484" s="8588">
        <v>42775</v>
      </c>
      <c r="C484" s="8421" t="s">
        <v>1109</v>
      </c>
      <c r="D484" s="8422" t="s">
        <v>1112</v>
      </c>
      <c r="E484" s="8423" t="s">
        <v>1114</v>
      </c>
      <c r="F484" s="9805"/>
      <c r="G484" s="9807">
        <v>502500</v>
      </c>
      <c r="H484" s="9805"/>
      <c r="I484" s="9805"/>
      <c r="J484" s="8302"/>
      <c r="K484" s="8481">
        <f>K483-G484</f>
        <v>29222715</v>
      </c>
      <c r="L484" s="8265"/>
    </row>
    <row r="485" spans="1:12" ht="16.5">
      <c r="A485" s="8459"/>
      <c r="B485" s="8459"/>
      <c r="C485" s="8424" t="s">
        <v>1111</v>
      </c>
      <c r="D485" s="8425" t="s">
        <v>1113</v>
      </c>
      <c r="E485" s="8426"/>
      <c r="F485" s="9806"/>
      <c r="G485" s="9808"/>
      <c r="H485" s="9806"/>
      <c r="I485" s="9806"/>
      <c r="J485" s="8303"/>
      <c r="K485" s="8459"/>
      <c r="L485" s="8265"/>
    </row>
    <row r="486" spans="1:12">
      <c r="A486" s="8461"/>
      <c r="B486" s="8462"/>
      <c r="C486" s="8617"/>
      <c r="D486" s="8618"/>
      <c r="E486" s="8619"/>
      <c r="F486" s="8620"/>
      <c r="G486" s="8621"/>
      <c r="H486" s="8622"/>
      <c r="I486" s="8620"/>
      <c r="J486" s="8621">
        <v>2200</v>
      </c>
      <c r="K486" s="8467">
        <f>K484+J486</f>
        <v>29224915</v>
      </c>
      <c r="L486" s="8265"/>
    </row>
    <row r="487" spans="1:12">
      <c r="A487" s="8460"/>
      <c r="B487" s="8460"/>
      <c r="C487" s="665" t="s">
        <v>815</v>
      </c>
      <c r="D487" s="8608" t="s">
        <v>1892</v>
      </c>
      <c r="E487" s="8609" t="s">
        <v>1894</v>
      </c>
      <c r="F487" s="8605"/>
      <c r="G487" s="8601"/>
      <c r="H487" s="1975">
        <v>233861</v>
      </c>
      <c r="I487" s="1975"/>
      <c r="J487" s="595"/>
      <c r="K487" s="8481">
        <f>K486-H487</f>
        <v>28991054</v>
      </c>
    </row>
    <row r="488" spans="1:12">
      <c r="A488" s="8459"/>
      <c r="B488" s="8459"/>
      <c r="C488" s="538" t="s">
        <v>1896</v>
      </c>
      <c r="D488" s="8599" t="s">
        <v>1893</v>
      </c>
      <c r="E488" s="8600"/>
      <c r="F488" s="8602"/>
      <c r="G488" s="8602"/>
      <c r="H488" s="1976"/>
      <c r="I488" s="1976"/>
      <c r="J488" s="595"/>
      <c r="K488" s="8459"/>
    </row>
    <row r="489" spans="1:12">
      <c r="A489" s="8461"/>
      <c r="B489" s="8462"/>
      <c r="C489" s="8623"/>
      <c r="D489" s="8624"/>
      <c r="E489" s="8625"/>
      <c r="F489" s="8626"/>
      <c r="G489" s="8626"/>
      <c r="H489" s="8627"/>
      <c r="I489" s="8627"/>
      <c r="J489" s="8578">
        <v>2200</v>
      </c>
      <c r="K489" s="8467">
        <f>K487+J489</f>
        <v>28993254</v>
      </c>
    </row>
    <row r="490" spans="1:12">
      <c r="A490" s="8460"/>
      <c r="B490" s="8460"/>
      <c r="C490" s="499" t="s">
        <v>781</v>
      </c>
      <c r="D490" s="8608" t="s">
        <v>1892</v>
      </c>
      <c r="E490" s="8609" t="s">
        <v>1894</v>
      </c>
      <c r="F490" s="8603"/>
      <c r="G490" s="8603"/>
      <c r="H490" s="1975">
        <v>20390</v>
      </c>
      <c r="I490" s="1975"/>
      <c r="J490" s="595"/>
      <c r="K490" s="8481">
        <f>K489-H490</f>
        <v>28972864</v>
      </c>
    </row>
    <row r="491" spans="1:12">
      <c r="A491" s="8459"/>
      <c r="B491" s="8459"/>
      <c r="C491" s="477" t="s">
        <v>1897</v>
      </c>
      <c r="D491" s="8599" t="s">
        <v>1893</v>
      </c>
      <c r="E491" s="8600"/>
      <c r="F491" s="8604"/>
      <c r="G491" s="8604"/>
      <c r="H491" s="1976"/>
      <c r="I491" s="1976"/>
      <c r="J491" s="595"/>
      <c r="K491" s="8459"/>
    </row>
    <row r="492" spans="1:12">
      <c r="A492" s="8461"/>
      <c r="B492" s="8462"/>
      <c r="C492" s="8628"/>
      <c r="D492" s="8624"/>
      <c r="E492" s="8625"/>
      <c r="F492" s="8626"/>
      <c r="G492" s="8626"/>
      <c r="H492" s="8627"/>
      <c r="I492" s="8627"/>
      <c r="J492" s="8578">
        <v>1500</v>
      </c>
      <c r="K492" s="8467">
        <f>K490+J492</f>
        <v>28974364</v>
      </c>
    </row>
    <row r="493" spans="1:12">
      <c r="A493" s="8460"/>
      <c r="B493" s="8460"/>
      <c r="C493" s="499" t="s">
        <v>781</v>
      </c>
      <c r="D493" s="8608" t="s">
        <v>1892</v>
      </c>
      <c r="E493" s="8609" t="s">
        <v>1894</v>
      </c>
      <c r="F493" s="8601"/>
      <c r="G493" s="8601"/>
      <c r="H493" s="1975">
        <v>31140</v>
      </c>
      <c r="I493" s="1975"/>
      <c r="J493" s="595"/>
      <c r="K493" s="8481">
        <f>K492-H493</f>
        <v>28943224</v>
      </c>
    </row>
    <row r="494" spans="1:12">
      <c r="A494" s="8459"/>
      <c r="B494" s="8459"/>
      <c r="C494" s="477" t="s">
        <v>1898</v>
      </c>
      <c r="D494" s="8599" t="s">
        <v>1893</v>
      </c>
      <c r="E494" s="8600"/>
      <c r="F494" s="8602"/>
      <c r="G494" s="8602"/>
      <c r="H494" s="1976"/>
      <c r="I494" s="1976"/>
      <c r="J494" s="595"/>
      <c r="K494" s="8459"/>
    </row>
    <row r="495" spans="1:12">
      <c r="A495" s="8461"/>
      <c r="B495" s="8462"/>
      <c r="C495" s="8628"/>
      <c r="D495" s="8624"/>
      <c r="E495" s="8625"/>
      <c r="F495" s="8626"/>
      <c r="G495" s="8626"/>
      <c r="H495" s="8627"/>
      <c r="I495" s="8627"/>
      <c r="J495" s="8578">
        <v>1500</v>
      </c>
      <c r="K495" s="8467">
        <f>K493+J495</f>
        <v>28944724</v>
      </c>
    </row>
    <row r="496" spans="1:12">
      <c r="A496" s="8460"/>
      <c r="B496" s="8460"/>
      <c r="C496" s="556" t="s">
        <v>869</v>
      </c>
      <c r="D496" s="8608" t="s">
        <v>1892</v>
      </c>
      <c r="E496" s="8609" t="s">
        <v>1894</v>
      </c>
      <c r="F496" s="8601"/>
      <c r="G496" s="8601"/>
      <c r="H496" s="1960">
        <v>49661</v>
      </c>
      <c r="I496" s="1960"/>
      <c r="J496" s="8606"/>
      <c r="K496" s="8481">
        <f>K495-H496</f>
        <v>28895063</v>
      </c>
    </row>
    <row r="497" spans="1:12">
      <c r="A497" s="8459"/>
      <c r="B497" s="8459"/>
      <c r="C497" s="555" t="s">
        <v>1903</v>
      </c>
      <c r="D497" s="8599" t="s">
        <v>1893</v>
      </c>
      <c r="E497" s="8600"/>
      <c r="F497" s="8602"/>
      <c r="G497" s="8602"/>
      <c r="H497" s="1961"/>
      <c r="I497" s="1961"/>
      <c r="J497" s="8607"/>
      <c r="K497" s="8459"/>
    </row>
    <row r="498" spans="1:12">
      <c r="A498" s="8461"/>
      <c r="B498" s="8462"/>
      <c r="C498" s="8628"/>
      <c r="D498" s="8624"/>
      <c r="E498" s="8625"/>
      <c r="F498" s="8629"/>
      <c r="G498" s="8629"/>
      <c r="H498" s="8629"/>
      <c r="I498" s="8629"/>
      <c r="J498" s="8578">
        <v>1650</v>
      </c>
      <c r="K498" s="8467">
        <f>K496+J498</f>
        <v>28896713</v>
      </c>
    </row>
    <row r="499" spans="1:12">
      <c r="A499" s="8460"/>
      <c r="B499" s="8460"/>
      <c r="C499" s="556" t="s">
        <v>869</v>
      </c>
      <c r="D499" s="8608" t="s">
        <v>1892</v>
      </c>
      <c r="E499" s="8609" t="s">
        <v>1894</v>
      </c>
      <c r="F499" s="8605"/>
      <c r="G499" s="8601"/>
      <c r="H499" s="8601">
        <v>42160</v>
      </c>
      <c r="I499" s="8601"/>
      <c r="J499" s="923"/>
      <c r="K499" s="8481">
        <f>K498-H499</f>
        <v>28854553</v>
      </c>
    </row>
    <row r="500" spans="1:12">
      <c r="A500" s="8459"/>
      <c r="B500" s="8459"/>
      <c r="C500" s="555" t="s">
        <v>1904</v>
      </c>
      <c r="D500" s="8599" t="s">
        <v>1893</v>
      </c>
      <c r="E500" s="8600"/>
      <c r="F500" s="8602"/>
      <c r="G500" s="8602"/>
      <c r="H500" s="8602"/>
      <c r="I500" s="8602"/>
      <c r="J500" s="460"/>
      <c r="K500" s="8459"/>
    </row>
    <row r="501" spans="1:12">
      <c r="A501" s="8461"/>
      <c r="B501" s="8462"/>
      <c r="C501" s="8628"/>
      <c r="D501" s="8623"/>
      <c r="E501" s="8630"/>
      <c r="F501" s="8626"/>
      <c r="G501" s="8626"/>
      <c r="H501" s="8629"/>
      <c r="I501" s="8629"/>
      <c r="J501" s="8578">
        <v>1650</v>
      </c>
      <c r="K501" s="8467">
        <f>K499+J501</f>
        <v>28856203</v>
      </c>
    </row>
    <row r="502" spans="1:12" ht="16.5">
      <c r="A502" s="8460"/>
      <c r="B502" s="8588">
        <v>43143</v>
      </c>
      <c r="C502" s="8414" t="s">
        <v>1710</v>
      </c>
      <c r="D502" s="8415"/>
      <c r="E502" s="8350"/>
      <c r="F502" s="9805"/>
      <c r="G502" s="9807"/>
      <c r="H502" s="9807"/>
      <c r="I502" s="9805">
        <v>48740</v>
      </c>
      <c r="J502" s="8302"/>
      <c r="K502" s="8481">
        <f>K501-I502</f>
        <v>28807463</v>
      </c>
    </row>
    <row r="503" spans="1:12" ht="16.5">
      <c r="A503" s="8459"/>
      <c r="B503" s="8459"/>
      <c r="C503" s="8416" t="s">
        <v>2768</v>
      </c>
      <c r="D503" s="8616" t="s">
        <v>2629</v>
      </c>
      <c r="E503" s="8352"/>
      <c r="F503" s="9806"/>
      <c r="G503" s="9808"/>
      <c r="H503" s="9808"/>
      <c r="I503" s="9806"/>
      <c r="J503" s="8303"/>
      <c r="K503" s="8459"/>
    </row>
    <row r="504" spans="1:12">
      <c r="A504" s="8461"/>
      <c r="B504" s="8462"/>
      <c r="C504" s="8461"/>
      <c r="D504" s="8497"/>
      <c r="E504" s="8498"/>
      <c r="F504" s="8465"/>
      <c r="G504" s="8466"/>
      <c r="H504" s="8466"/>
      <c r="I504" s="8465"/>
      <c r="J504" s="8466">
        <v>1500</v>
      </c>
      <c r="K504" s="8467">
        <f>K502+J504</f>
        <v>28808963</v>
      </c>
    </row>
    <row r="505" spans="1:12">
      <c r="A505" s="8460"/>
      <c r="B505" s="8460"/>
      <c r="C505" s="191" t="s">
        <v>781</v>
      </c>
      <c r="D505" s="7887" t="s">
        <v>2515</v>
      </c>
      <c r="E505" s="7867" t="s">
        <v>2341</v>
      </c>
      <c r="F505" s="8610"/>
      <c r="G505" s="8612">
        <v>173140</v>
      </c>
      <c r="H505" s="8610"/>
      <c r="I505" s="8610"/>
      <c r="J505" s="7843"/>
      <c r="K505" s="8479">
        <f>K504-G505</f>
        <v>28635823</v>
      </c>
      <c r="L505" s="8265"/>
    </row>
    <row r="506" spans="1:12">
      <c r="A506" s="8459"/>
      <c r="B506" s="8459"/>
      <c r="C506" s="193" t="s">
        <v>1238</v>
      </c>
      <c r="D506" s="7888" t="s">
        <v>1819</v>
      </c>
      <c r="E506" s="8614"/>
      <c r="F506" s="8611"/>
      <c r="G506" s="8613"/>
      <c r="H506" s="8611"/>
      <c r="I506" s="8611"/>
      <c r="J506" s="7846"/>
      <c r="K506" s="8459"/>
      <c r="L506" s="8265"/>
    </row>
    <row r="507" spans="1:12">
      <c r="A507" s="8461"/>
      <c r="B507" s="8462"/>
      <c r="C507" s="8508"/>
      <c r="D507" s="8509"/>
      <c r="E507" s="8514"/>
      <c r="F507" s="8512"/>
      <c r="G507" s="8513"/>
      <c r="H507" s="8641"/>
      <c r="I507" s="8512"/>
      <c r="J507" s="8513">
        <v>1500</v>
      </c>
      <c r="K507" s="8467">
        <f>K505+J507</f>
        <v>28637323</v>
      </c>
      <c r="L507" s="8265"/>
    </row>
    <row r="508" spans="1:12">
      <c r="A508" s="8460"/>
      <c r="B508" s="8460"/>
      <c r="C508" s="191" t="s">
        <v>781</v>
      </c>
      <c r="D508" s="7887" t="s">
        <v>2515</v>
      </c>
      <c r="E508" s="7867" t="s">
        <v>2341</v>
      </c>
      <c r="F508" s="8610"/>
      <c r="G508" s="8612">
        <v>349140</v>
      </c>
      <c r="H508" s="8610"/>
      <c r="I508" s="8610"/>
      <c r="J508" s="7843"/>
      <c r="K508" s="8479">
        <f>K507-G508</f>
        <v>28288183</v>
      </c>
      <c r="L508" s="8265"/>
    </row>
    <row r="509" spans="1:12">
      <c r="A509" s="8459"/>
      <c r="B509" s="8459"/>
      <c r="C509" s="193" t="s">
        <v>1239</v>
      </c>
      <c r="D509" s="7888" t="s">
        <v>1819</v>
      </c>
      <c r="E509" s="8614"/>
      <c r="F509" s="8611"/>
      <c r="G509" s="8613"/>
      <c r="H509" s="8611"/>
      <c r="I509" s="8611"/>
      <c r="J509" s="7846"/>
      <c r="K509" s="8459"/>
      <c r="L509" s="8265"/>
    </row>
    <row r="510" spans="1:12">
      <c r="A510" s="8461"/>
      <c r="B510" s="8462"/>
      <c r="C510" s="8508"/>
      <c r="D510" s="8509"/>
      <c r="E510" s="8514"/>
      <c r="F510" s="8512"/>
      <c r="G510" s="8513"/>
      <c r="H510" s="8641"/>
      <c r="I510" s="8512"/>
      <c r="J510" s="8513">
        <v>1500</v>
      </c>
      <c r="K510" s="8467">
        <f>K508+J510</f>
        <v>28289683</v>
      </c>
      <c r="L510" s="8265"/>
    </row>
    <row r="511" spans="1:12">
      <c r="A511" s="8460"/>
      <c r="B511" s="8460"/>
      <c r="C511" s="8300" t="s">
        <v>997</v>
      </c>
      <c r="D511" s="8615" t="s">
        <v>1831</v>
      </c>
      <c r="E511" s="8332" t="s">
        <v>717</v>
      </c>
      <c r="F511" s="9805"/>
      <c r="G511" s="9807">
        <v>202500</v>
      </c>
      <c r="H511" s="9805"/>
      <c r="I511" s="9805"/>
      <c r="J511" s="8302"/>
      <c r="K511" s="8481">
        <f>K510-G511</f>
        <v>28087183</v>
      </c>
      <c r="L511" s="8265"/>
    </row>
    <row r="512" spans="1:12">
      <c r="A512" s="8459"/>
      <c r="B512" s="8459"/>
      <c r="C512" s="8326" t="s">
        <v>2254</v>
      </c>
      <c r="D512" s="8616" t="s">
        <v>250</v>
      </c>
      <c r="E512" s="8335"/>
      <c r="F512" s="9806"/>
      <c r="G512" s="9808"/>
      <c r="H512" s="9806"/>
      <c r="I512" s="9806"/>
      <c r="J512" s="8303"/>
      <c r="K512" s="8459"/>
      <c r="L512" s="8265"/>
    </row>
    <row r="513" spans="1:12">
      <c r="A513" s="8461"/>
      <c r="B513" s="8462"/>
      <c r="C513" s="8461"/>
      <c r="D513" s="8497"/>
      <c r="E513" s="8498"/>
      <c r="F513" s="8465"/>
      <c r="G513" s="8466"/>
      <c r="H513" s="8499"/>
      <c r="I513" s="8465"/>
      <c r="J513" s="8466">
        <v>2200</v>
      </c>
      <c r="K513" s="8467">
        <f>K511+J513</f>
        <v>28089383</v>
      </c>
      <c r="L513" s="8265"/>
    </row>
    <row r="514" spans="1:12">
      <c r="A514" s="8460"/>
      <c r="B514" s="8588">
        <v>43144</v>
      </c>
      <c r="C514" s="8281" t="s">
        <v>1109</v>
      </c>
      <c r="D514" s="8637" t="s">
        <v>1049</v>
      </c>
      <c r="E514" s="8639" t="s">
        <v>126</v>
      </c>
      <c r="F514" s="9805"/>
      <c r="G514" s="9807">
        <v>502500</v>
      </c>
      <c r="H514" s="9805"/>
      <c r="I514" s="9805">
        <f>+'[1]Feb''18'!$E$1040</f>
        <v>0</v>
      </c>
      <c r="J514" s="8302"/>
      <c r="K514" s="8481">
        <f>K513-G514</f>
        <v>27586883</v>
      </c>
      <c r="L514" s="8265"/>
    </row>
    <row r="515" spans="1:12">
      <c r="A515" s="8459"/>
      <c r="B515" s="8459"/>
      <c r="C515" s="8287" t="s">
        <v>1048</v>
      </c>
      <c r="D515" s="8638" t="s">
        <v>956</v>
      </c>
      <c r="E515" s="8640"/>
      <c r="F515" s="9806"/>
      <c r="G515" s="9808"/>
      <c r="H515" s="9806"/>
      <c r="I515" s="9806"/>
      <c r="J515" s="8303"/>
      <c r="K515" s="8459"/>
      <c r="L515" s="8265"/>
    </row>
    <row r="516" spans="1:12">
      <c r="A516" s="8461"/>
      <c r="B516" s="8462"/>
      <c r="C516" s="8461"/>
      <c r="D516" s="8497"/>
      <c r="E516" s="8498"/>
      <c r="F516" s="8465"/>
      <c r="G516" s="8466"/>
      <c r="H516" s="8499"/>
      <c r="I516" s="8465"/>
      <c r="J516" s="8466">
        <v>2200</v>
      </c>
      <c r="K516" s="8467">
        <f>K514+J516</f>
        <v>27589083</v>
      </c>
      <c r="L516" s="8265"/>
    </row>
    <row r="517" spans="1:12">
      <c r="A517" s="8460"/>
      <c r="B517" s="8460"/>
      <c r="C517" s="545" t="s">
        <v>864</v>
      </c>
      <c r="D517" s="8631" t="s">
        <v>1121</v>
      </c>
      <c r="E517" s="8635" t="s">
        <v>43</v>
      </c>
      <c r="F517" s="8633"/>
      <c r="G517" s="8633">
        <v>102500</v>
      </c>
      <c r="H517" s="537"/>
      <c r="I517" s="8633"/>
      <c r="J517" s="595"/>
      <c r="K517" s="8481">
        <f>K516-G517</f>
        <v>27486583</v>
      </c>
      <c r="L517" s="8265"/>
    </row>
    <row r="518" spans="1:12">
      <c r="A518" s="8459"/>
      <c r="B518" s="8459"/>
      <c r="C518" s="555" t="s">
        <v>2265</v>
      </c>
      <c r="D518" s="8632" t="s">
        <v>1878</v>
      </c>
      <c r="E518" s="8636"/>
      <c r="F518" s="8634"/>
      <c r="G518" s="8634"/>
      <c r="H518" s="515"/>
      <c r="I518" s="8634"/>
      <c r="J518" s="595"/>
      <c r="K518" s="8459"/>
      <c r="L518" s="8265"/>
    </row>
    <row r="519" spans="1:12">
      <c r="A519" s="8461"/>
      <c r="B519" s="8462"/>
      <c r="C519" s="8628"/>
      <c r="D519" s="8624"/>
      <c r="E519" s="8625"/>
      <c r="F519" s="8626"/>
      <c r="G519" s="8626"/>
      <c r="H519" s="8629"/>
      <c r="I519" s="8626"/>
      <c r="J519" s="8578">
        <v>2200</v>
      </c>
      <c r="K519" s="8467">
        <f>K517+J519</f>
        <v>27488783</v>
      </c>
      <c r="L519" s="8265"/>
    </row>
    <row r="520" spans="1:12">
      <c r="A520" s="8460"/>
      <c r="B520" s="8460"/>
      <c r="C520" s="545" t="s">
        <v>997</v>
      </c>
      <c r="D520" s="8631" t="s">
        <v>1121</v>
      </c>
      <c r="E520" s="8635" t="s">
        <v>43</v>
      </c>
      <c r="F520" s="8633"/>
      <c r="G520" s="8633">
        <v>202500</v>
      </c>
      <c r="H520" s="537"/>
      <c r="I520" s="8633"/>
      <c r="J520" s="595"/>
      <c r="K520" s="8481">
        <f>K519-G520</f>
        <v>27286283</v>
      </c>
      <c r="L520" s="8265"/>
    </row>
    <row r="521" spans="1:12">
      <c r="A521" s="8459"/>
      <c r="B521" s="8459"/>
      <c r="C521" s="555" t="s">
        <v>1120</v>
      </c>
      <c r="D521" s="8632" t="s">
        <v>1878</v>
      </c>
      <c r="E521" s="8636"/>
      <c r="F521" s="8634"/>
      <c r="G521" s="8634"/>
      <c r="H521" s="515"/>
      <c r="I521" s="8634"/>
      <c r="J521" s="595"/>
      <c r="K521" s="8459"/>
      <c r="L521" s="8265"/>
    </row>
    <row r="522" spans="1:12">
      <c r="A522" s="8461"/>
      <c r="B522" s="8462"/>
      <c r="C522" s="8628"/>
      <c r="D522" s="8624"/>
      <c r="E522" s="8625"/>
      <c r="F522" s="8626"/>
      <c r="G522" s="8626"/>
      <c r="H522" s="8629"/>
      <c r="I522" s="8626"/>
      <c r="J522" s="8578">
        <v>2200</v>
      </c>
      <c r="K522" s="8467">
        <f>K520+J522</f>
        <v>27288483</v>
      </c>
      <c r="L522" s="8265"/>
    </row>
    <row r="523" spans="1:12">
      <c r="A523" s="8460"/>
      <c r="B523" s="8460"/>
      <c r="C523" s="8346" t="s">
        <v>815</v>
      </c>
      <c r="D523" s="8361" t="s">
        <v>1335</v>
      </c>
      <c r="E523" s="8332"/>
      <c r="F523" s="9805"/>
      <c r="G523" s="9807"/>
      <c r="H523" s="9805"/>
      <c r="I523" s="9805">
        <v>339877</v>
      </c>
      <c r="J523" s="8302"/>
      <c r="K523" s="8481">
        <f>K522-I523</f>
        <v>26948606</v>
      </c>
    </row>
    <row r="524" spans="1:12">
      <c r="A524" s="8459"/>
      <c r="B524" s="8459"/>
      <c r="C524" s="8347" t="s">
        <v>1026</v>
      </c>
      <c r="D524" s="8638" t="s">
        <v>814</v>
      </c>
      <c r="E524" s="8335"/>
      <c r="F524" s="9806"/>
      <c r="G524" s="9808"/>
      <c r="H524" s="9806"/>
      <c r="I524" s="9806"/>
      <c r="J524" s="8303"/>
      <c r="K524" s="8459"/>
    </row>
    <row r="525" spans="1:12">
      <c r="A525" s="8461"/>
      <c r="B525" s="8462"/>
      <c r="C525" s="8461"/>
      <c r="D525" s="8497"/>
      <c r="E525" s="8498"/>
      <c r="F525" s="8465"/>
      <c r="G525" s="8466"/>
      <c r="H525" s="8499"/>
      <c r="I525" s="8465"/>
      <c r="J525" s="8466">
        <v>2200</v>
      </c>
      <c r="K525" s="8467">
        <f>K523+J525</f>
        <v>26950806</v>
      </c>
    </row>
    <row r="526" spans="1:12">
      <c r="A526" s="8460"/>
      <c r="B526" s="8588">
        <v>43145</v>
      </c>
      <c r="C526" s="8330" t="s">
        <v>1109</v>
      </c>
      <c r="D526" s="8642" t="s">
        <v>1471</v>
      </c>
      <c r="E526" s="8644" t="s">
        <v>1469</v>
      </c>
      <c r="F526" s="9805"/>
      <c r="G526" s="9807">
        <v>502500</v>
      </c>
      <c r="H526" s="9805"/>
      <c r="I526" s="9805"/>
      <c r="J526" s="8302"/>
      <c r="K526" s="8481">
        <f>K525-G526</f>
        <v>26448306</v>
      </c>
      <c r="L526" s="8265"/>
    </row>
    <row r="527" spans="1:12">
      <c r="A527" s="8459"/>
      <c r="B527" s="8459"/>
      <c r="C527" s="8333" t="s">
        <v>1468</v>
      </c>
      <c r="D527" s="8643" t="s">
        <v>2556</v>
      </c>
      <c r="E527" s="8645"/>
      <c r="F527" s="9806"/>
      <c r="G527" s="9808"/>
      <c r="H527" s="9806"/>
      <c r="I527" s="9806"/>
      <c r="J527" s="8303"/>
      <c r="K527" s="8459"/>
      <c r="L527" s="8265"/>
    </row>
    <row r="528" spans="1:12">
      <c r="A528" s="8461"/>
      <c r="B528" s="8462"/>
      <c r="C528" s="8461"/>
      <c r="D528" s="8497"/>
      <c r="E528" s="8498"/>
      <c r="F528" s="8465"/>
      <c r="G528" s="8466"/>
      <c r="H528" s="8499"/>
      <c r="I528" s="8465"/>
      <c r="J528" s="8466">
        <v>2200</v>
      </c>
      <c r="K528" s="8467">
        <f>K526+J528</f>
        <v>26450506</v>
      </c>
      <c r="L528" s="8265"/>
    </row>
    <row r="529" spans="1:12">
      <c r="A529" s="8460"/>
      <c r="B529" s="8460"/>
      <c r="C529" s="8357" t="s">
        <v>591</v>
      </c>
      <c r="D529" s="8349"/>
      <c r="E529" s="8350"/>
      <c r="F529" s="9805">
        <v>25000000</v>
      </c>
      <c r="G529" s="9807"/>
      <c r="H529" s="9805"/>
      <c r="I529" s="9805"/>
      <c r="J529" s="8302"/>
      <c r="K529" s="8481">
        <f>K528+F529</f>
        <v>51450506</v>
      </c>
    </row>
    <row r="530" spans="1:12">
      <c r="A530" s="8459"/>
      <c r="B530" s="8459"/>
      <c r="C530" s="8355"/>
      <c r="D530" s="8351"/>
      <c r="E530" s="8352"/>
      <c r="F530" s="9806"/>
      <c r="G530" s="9808"/>
      <c r="H530" s="9806"/>
      <c r="I530" s="9806"/>
      <c r="J530" s="8303"/>
      <c r="K530" s="8459"/>
    </row>
    <row r="531" spans="1:12">
      <c r="A531" s="8461"/>
      <c r="B531" s="8462"/>
      <c r="C531" s="8461"/>
      <c r="D531" s="8497"/>
      <c r="E531" s="8498"/>
      <c r="F531" s="8465"/>
      <c r="G531" s="8466"/>
      <c r="H531" s="8499"/>
      <c r="I531" s="8465"/>
      <c r="J531" s="8466"/>
      <c r="K531" s="8467"/>
    </row>
    <row r="532" spans="1:12">
      <c r="A532" s="8460"/>
      <c r="B532" s="8588">
        <v>43146</v>
      </c>
      <c r="C532" s="8427" t="s">
        <v>2776</v>
      </c>
      <c r="D532" s="8349"/>
      <c r="E532" s="8350"/>
      <c r="F532" s="9805"/>
      <c r="G532" s="9807"/>
      <c r="H532" s="9805"/>
      <c r="I532" s="9805">
        <v>177060</v>
      </c>
      <c r="J532" s="8302"/>
      <c r="K532" s="8481">
        <f>K529-I532</f>
        <v>51273446</v>
      </c>
    </row>
    <row r="533" spans="1:12">
      <c r="A533" s="8459"/>
      <c r="B533" s="8459"/>
      <c r="C533" s="8428" t="s">
        <v>2777</v>
      </c>
      <c r="D533" s="8351" t="s">
        <v>2495</v>
      </c>
      <c r="E533" s="8352"/>
      <c r="F533" s="9806"/>
      <c r="G533" s="9808"/>
      <c r="H533" s="9806"/>
      <c r="I533" s="9806"/>
      <c r="J533" s="8303"/>
      <c r="K533" s="8459"/>
    </row>
    <row r="534" spans="1:12">
      <c r="A534" s="8461"/>
      <c r="B534" s="8462"/>
      <c r="C534" s="8461"/>
      <c r="D534" s="8497"/>
      <c r="E534" s="8498"/>
      <c r="F534" s="8465"/>
      <c r="G534" s="8466"/>
      <c r="H534" s="8499"/>
      <c r="I534" s="8465"/>
      <c r="J534" s="8466">
        <v>1650</v>
      </c>
      <c r="K534" s="8467">
        <f>K532+J534</f>
        <v>51275096</v>
      </c>
    </row>
    <row r="535" spans="1:12" ht="16.5">
      <c r="A535" s="8460"/>
      <c r="B535" s="8460"/>
      <c r="C535" s="8446" t="s">
        <v>796</v>
      </c>
      <c r="D535" s="8438" t="s">
        <v>955</v>
      </c>
      <c r="E535" s="8439" t="s">
        <v>1232</v>
      </c>
      <c r="F535" s="9843"/>
      <c r="G535" s="9845"/>
      <c r="H535" s="9843"/>
      <c r="I535" s="9843">
        <v>41300</v>
      </c>
      <c r="J535" s="8564"/>
      <c r="K535" s="8481">
        <f>K534-I535</f>
        <v>51233796</v>
      </c>
    </row>
    <row r="536" spans="1:12" ht="16.5">
      <c r="A536" s="8459"/>
      <c r="B536" s="8459"/>
      <c r="C536" s="8574" t="s">
        <v>1187</v>
      </c>
      <c r="D536" s="8441" t="s">
        <v>956</v>
      </c>
      <c r="E536" s="8448"/>
      <c r="F536" s="9844"/>
      <c r="G536" s="9846"/>
      <c r="H536" s="9844"/>
      <c r="I536" s="9844"/>
      <c r="J536" s="8567"/>
      <c r="K536" s="8459"/>
    </row>
    <row r="537" spans="1:12" ht="16.5">
      <c r="A537" s="8461"/>
      <c r="B537" s="8462"/>
      <c r="C537" s="8589"/>
      <c r="D537" s="8584"/>
      <c r="E537" s="8585"/>
      <c r="F537" s="8586"/>
      <c r="G537" s="8579"/>
      <c r="H537" s="8587"/>
      <c r="I537" s="8586"/>
      <c r="J537" s="8579">
        <v>750</v>
      </c>
      <c r="K537" s="8467">
        <f>K535+J537</f>
        <v>51234546</v>
      </c>
    </row>
    <row r="538" spans="1:12" ht="16.5">
      <c r="A538" s="8460"/>
      <c r="B538" s="8460"/>
      <c r="C538" s="8446" t="s">
        <v>796</v>
      </c>
      <c r="D538" s="8438" t="s">
        <v>955</v>
      </c>
      <c r="E538" s="8439" t="s">
        <v>1232</v>
      </c>
      <c r="F538" s="9843"/>
      <c r="G538" s="9845"/>
      <c r="H538" s="9843"/>
      <c r="I538" s="9843">
        <v>41300</v>
      </c>
      <c r="J538" s="8564"/>
      <c r="K538" s="8481">
        <f>K537-I538</f>
        <v>51193246</v>
      </c>
    </row>
    <row r="539" spans="1:12" ht="16.5">
      <c r="A539" s="8459"/>
      <c r="B539" s="8459"/>
      <c r="C539" s="8574" t="s">
        <v>2260</v>
      </c>
      <c r="D539" s="8441" t="s">
        <v>956</v>
      </c>
      <c r="E539" s="8448"/>
      <c r="F539" s="9844"/>
      <c r="G539" s="9846"/>
      <c r="H539" s="9844"/>
      <c r="I539" s="9844"/>
      <c r="J539" s="8567"/>
      <c r="K539" s="8459"/>
    </row>
    <row r="540" spans="1:12" ht="16.5">
      <c r="A540" s="8461"/>
      <c r="B540" s="8462"/>
      <c r="C540" s="8583"/>
      <c r="D540" s="8669"/>
      <c r="E540" s="8670"/>
      <c r="F540" s="8586"/>
      <c r="G540" s="8579"/>
      <c r="H540" s="8587"/>
      <c r="I540" s="8586"/>
      <c r="J540" s="8579">
        <v>750</v>
      </c>
      <c r="K540" s="8467">
        <f>K538+J540</f>
        <v>51193996</v>
      </c>
    </row>
    <row r="541" spans="1:12">
      <c r="A541" s="8460"/>
      <c r="B541" s="8460"/>
      <c r="C541" s="556" t="s">
        <v>997</v>
      </c>
      <c r="D541" s="8646" t="s">
        <v>1312</v>
      </c>
      <c r="E541" s="8648" t="s">
        <v>1326</v>
      </c>
      <c r="F541" s="8650"/>
      <c r="G541" s="8652">
        <v>202500</v>
      </c>
      <c r="H541" s="534"/>
      <c r="I541" s="8650"/>
      <c r="J541" s="595"/>
      <c r="K541" s="8481">
        <f>K540-G541</f>
        <v>50991496</v>
      </c>
      <c r="L541" s="8265"/>
    </row>
    <row r="542" spans="1:12">
      <c r="A542" s="8459"/>
      <c r="B542" s="8459"/>
      <c r="C542" s="555" t="s">
        <v>1311</v>
      </c>
      <c r="D542" s="8647" t="s">
        <v>1313</v>
      </c>
      <c r="E542" s="8649"/>
      <c r="F542" s="8651"/>
      <c r="G542" s="8653"/>
      <c r="H542" s="515"/>
      <c r="I542" s="8651"/>
      <c r="J542" s="559"/>
      <c r="K542" s="8459"/>
      <c r="L542" s="8265"/>
    </row>
    <row r="543" spans="1:12">
      <c r="A543" s="8461"/>
      <c r="B543" s="8462"/>
      <c r="C543" s="8628"/>
      <c r="D543" s="8624"/>
      <c r="E543" s="8630"/>
      <c r="F543" s="8629"/>
      <c r="G543" s="8629"/>
      <c r="H543" s="8629"/>
      <c r="I543" s="8629"/>
      <c r="J543" s="8577">
        <v>2200</v>
      </c>
      <c r="K543" s="8467">
        <f>K541+J543</f>
        <v>50993696</v>
      </c>
      <c r="L543" s="8265"/>
    </row>
    <row r="544" spans="1:12" ht="16.5">
      <c r="A544" s="8460"/>
      <c r="B544" s="8460"/>
      <c r="C544" s="8324" t="s">
        <v>815</v>
      </c>
      <c r="D544" s="8325" t="s">
        <v>1852</v>
      </c>
      <c r="E544" s="8439"/>
      <c r="F544" s="9843"/>
      <c r="G544" s="9845"/>
      <c r="H544" s="9843"/>
      <c r="I544" s="9843">
        <v>2538062</v>
      </c>
      <c r="J544" s="8564"/>
      <c r="K544" s="8481">
        <f>K543-I544</f>
        <v>48455634</v>
      </c>
    </row>
    <row r="545" spans="1:11" ht="16.5">
      <c r="A545" s="8459"/>
      <c r="B545" s="8459"/>
      <c r="C545" s="8342" t="s">
        <v>1851</v>
      </c>
      <c r="D545" s="8327"/>
      <c r="E545" s="8448"/>
      <c r="F545" s="9844"/>
      <c r="G545" s="9846"/>
      <c r="H545" s="9844"/>
      <c r="I545" s="9844"/>
      <c r="J545" s="8567"/>
      <c r="K545" s="8459"/>
    </row>
    <row r="546" spans="1:11" ht="16.5">
      <c r="A546" s="8461"/>
      <c r="B546" s="8462"/>
      <c r="C546" s="8461"/>
      <c r="D546" s="8501"/>
      <c r="E546" s="8670"/>
      <c r="F546" s="8586"/>
      <c r="G546" s="8579"/>
      <c r="H546" s="8587"/>
      <c r="I546" s="8586"/>
      <c r="J546" s="8579">
        <v>2200</v>
      </c>
      <c r="K546" s="8467">
        <f>K544+J546</f>
        <v>48457834</v>
      </c>
    </row>
    <row r="547" spans="1:11">
      <c r="A547" s="8460"/>
      <c r="B547" s="8460"/>
      <c r="C547" s="8324" t="s">
        <v>815</v>
      </c>
      <c r="D547" s="8325" t="s">
        <v>1852</v>
      </c>
      <c r="E547" s="8648"/>
      <c r="F547" s="8650"/>
      <c r="G547" s="8652"/>
      <c r="H547" s="534"/>
      <c r="I547" s="8650">
        <v>919674</v>
      </c>
      <c r="J547" s="595"/>
      <c r="K547" s="8481">
        <f>K546-I547</f>
        <v>47538160</v>
      </c>
    </row>
    <row r="548" spans="1:11">
      <c r="A548" s="8459"/>
      <c r="B548" s="8459"/>
      <c r="C548" s="8342" t="s">
        <v>1854</v>
      </c>
      <c r="D548" s="8327"/>
      <c r="E548" s="8649"/>
      <c r="F548" s="8651"/>
      <c r="G548" s="8653"/>
      <c r="H548" s="515"/>
      <c r="I548" s="8651"/>
      <c r="J548" s="559"/>
      <c r="K548" s="8459"/>
    </row>
    <row r="549" spans="1:11">
      <c r="A549" s="8461"/>
      <c r="B549" s="8462"/>
      <c r="C549" s="8461"/>
      <c r="D549" s="8501"/>
      <c r="E549" s="8630"/>
      <c r="F549" s="8629"/>
      <c r="G549" s="8629"/>
      <c r="H549" s="8629"/>
      <c r="I549" s="8629"/>
      <c r="J549" s="8577">
        <v>2200</v>
      </c>
      <c r="K549" s="8467">
        <f>K547+J549</f>
        <v>47540360</v>
      </c>
    </row>
    <row r="550" spans="1:11" ht="16.5">
      <c r="A550" s="8460"/>
      <c r="B550" s="8460"/>
      <c r="C550" s="8324" t="s">
        <v>815</v>
      </c>
      <c r="D550" s="8325" t="s">
        <v>1852</v>
      </c>
      <c r="E550" s="8439"/>
      <c r="F550" s="9843"/>
      <c r="G550" s="9845"/>
      <c r="H550" s="9843"/>
      <c r="I550" s="9843">
        <v>4241750</v>
      </c>
      <c r="J550" s="8564"/>
      <c r="K550" s="8481">
        <f>K549-I550</f>
        <v>43298610</v>
      </c>
    </row>
    <row r="551" spans="1:11" ht="16.5">
      <c r="A551" s="8459"/>
      <c r="B551" s="8459"/>
      <c r="C551" s="8342" t="s">
        <v>1855</v>
      </c>
      <c r="D551" s="8327"/>
      <c r="E551" s="8448"/>
      <c r="F551" s="9844"/>
      <c r="G551" s="9846"/>
      <c r="H551" s="9844"/>
      <c r="I551" s="9844"/>
      <c r="J551" s="8567"/>
      <c r="K551" s="8459"/>
    </row>
    <row r="552" spans="1:11" ht="16.5">
      <c r="A552" s="8461"/>
      <c r="B552" s="8462"/>
      <c r="C552" s="8461"/>
      <c r="D552" s="8501"/>
      <c r="E552" s="8670"/>
      <c r="F552" s="8586"/>
      <c r="G552" s="8579"/>
      <c r="H552" s="8587"/>
      <c r="I552" s="8586"/>
      <c r="J552" s="8579">
        <v>2200</v>
      </c>
      <c r="K552" s="8467">
        <f>K550+J552</f>
        <v>43300810</v>
      </c>
    </row>
    <row r="553" spans="1:11">
      <c r="A553" s="8460"/>
      <c r="B553" s="8460"/>
      <c r="C553" s="8324" t="s">
        <v>815</v>
      </c>
      <c r="D553" s="8325" t="s">
        <v>1852</v>
      </c>
      <c r="E553" s="8648"/>
      <c r="F553" s="8650"/>
      <c r="G553" s="8652"/>
      <c r="H553" s="534"/>
      <c r="I553" s="8650">
        <v>284400</v>
      </c>
      <c r="J553" s="595"/>
      <c r="K553" s="8481">
        <f>K552-I553</f>
        <v>43016410</v>
      </c>
    </row>
    <row r="554" spans="1:11">
      <c r="A554" s="8459"/>
      <c r="B554" s="8459"/>
      <c r="C554" s="8342" t="s">
        <v>1856</v>
      </c>
      <c r="D554" s="8327"/>
      <c r="E554" s="8649"/>
      <c r="F554" s="8651"/>
      <c r="G554" s="8653"/>
      <c r="H554" s="515"/>
      <c r="I554" s="8651"/>
      <c r="J554" s="559"/>
      <c r="K554" s="8459"/>
    </row>
    <row r="555" spans="1:11">
      <c r="A555" s="8461"/>
      <c r="B555" s="8462"/>
      <c r="C555" s="8461"/>
      <c r="D555" s="8501"/>
      <c r="E555" s="8630"/>
      <c r="F555" s="8629"/>
      <c r="G555" s="8629"/>
      <c r="H555" s="8629"/>
      <c r="I555" s="8629"/>
      <c r="J555" s="8577">
        <v>2200</v>
      </c>
      <c r="K555" s="8467">
        <f>K553+J555</f>
        <v>43018610</v>
      </c>
    </row>
    <row r="556" spans="1:11" ht="16.5">
      <c r="A556" s="8460"/>
      <c r="B556" s="8460"/>
      <c r="C556" s="8324" t="s">
        <v>815</v>
      </c>
      <c r="D556" s="8325" t="s">
        <v>1852</v>
      </c>
      <c r="E556" s="8439"/>
      <c r="F556" s="9843"/>
      <c r="G556" s="9845"/>
      <c r="H556" s="9843"/>
      <c r="I556" s="9843">
        <v>864820</v>
      </c>
      <c r="J556" s="8564"/>
      <c r="K556" s="8481">
        <f>K555-I556</f>
        <v>42153790</v>
      </c>
    </row>
    <row r="557" spans="1:11" ht="16.5">
      <c r="A557" s="8459"/>
      <c r="B557" s="8459"/>
      <c r="C557" s="8342" t="s">
        <v>1857</v>
      </c>
      <c r="D557" s="8327"/>
      <c r="E557" s="8448"/>
      <c r="F557" s="9844"/>
      <c r="G557" s="9846"/>
      <c r="H557" s="9844"/>
      <c r="I557" s="9844"/>
      <c r="J557" s="8567"/>
      <c r="K557" s="8459"/>
    </row>
    <row r="558" spans="1:11" ht="16.5">
      <c r="A558" s="8461"/>
      <c r="B558" s="8462"/>
      <c r="C558" s="8461"/>
      <c r="D558" s="8501"/>
      <c r="E558" s="8670"/>
      <c r="F558" s="8586"/>
      <c r="G558" s="8579"/>
      <c r="H558" s="8587"/>
      <c r="I558" s="8586"/>
      <c r="J558" s="8579">
        <v>2200</v>
      </c>
      <c r="K558" s="8467">
        <f>K556+J558</f>
        <v>42155990</v>
      </c>
    </row>
    <row r="559" spans="1:11">
      <c r="A559" s="8460"/>
      <c r="B559" s="8460"/>
      <c r="C559" s="8324" t="s">
        <v>815</v>
      </c>
      <c r="D559" s="8325" t="s">
        <v>1852</v>
      </c>
      <c r="E559" s="8648"/>
      <c r="F559" s="8650"/>
      <c r="G559" s="8652"/>
      <c r="H559" s="534"/>
      <c r="I559" s="8650">
        <v>2042151</v>
      </c>
      <c r="J559" s="595"/>
      <c r="K559" s="8481">
        <f>K558-I559</f>
        <v>40113839</v>
      </c>
    </row>
    <row r="560" spans="1:11">
      <c r="A560" s="8459"/>
      <c r="B560" s="8459"/>
      <c r="C560" s="8342" t="s">
        <v>1853</v>
      </c>
      <c r="D560" s="8327"/>
      <c r="E560" s="8649"/>
      <c r="F560" s="8651"/>
      <c r="G560" s="8653"/>
      <c r="H560" s="515"/>
      <c r="I560" s="8651"/>
      <c r="J560" s="559"/>
      <c r="K560" s="8459"/>
    </row>
    <row r="561" spans="1:11">
      <c r="A561" s="8461"/>
      <c r="B561" s="8462"/>
      <c r="C561" s="8461"/>
      <c r="D561" s="8501"/>
      <c r="E561" s="8630"/>
      <c r="F561" s="8629"/>
      <c r="G561" s="8629"/>
      <c r="H561" s="8629"/>
      <c r="I561" s="8629"/>
      <c r="J561" s="8577">
        <v>2200</v>
      </c>
      <c r="K561" s="8467">
        <f>K559+J561</f>
        <v>40116039</v>
      </c>
    </row>
    <row r="562" spans="1:11" ht="16.5">
      <c r="A562" s="8460"/>
      <c r="B562" s="8460"/>
      <c r="C562" s="8281" t="s">
        <v>869</v>
      </c>
      <c r="D562" s="8654" t="s">
        <v>1845</v>
      </c>
      <c r="E562" s="8439"/>
      <c r="F562" s="9843"/>
      <c r="G562" s="9845"/>
      <c r="H562" s="9843"/>
      <c r="I562" s="9843">
        <v>174061</v>
      </c>
      <c r="J562" s="8564"/>
      <c r="K562" s="8481">
        <f>K561-I562</f>
        <v>39941978</v>
      </c>
    </row>
    <row r="563" spans="1:11" ht="16.5">
      <c r="A563" s="8459"/>
      <c r="B563" s="8459"/>
      <c r="C563" s="8287" t="s">
        <v>2311</v>
      </c>
      <c r="D563" s="8655"/>
      <c r="E563" s="8448"/>
      <c r="F563" s="9844"/>
      <c r="G563" s="9846"/>
      <c r="H563" s="9844"/>
      <c r="I563" s="9844"/>
      <c r="J563" s="8567"/>
      <c r="K563" s="8459"/>
    </row>
    <row r="564" spans="1:11" ht="16.5">
      <c r="A564" s="8461"/>
      <c r="B564" s="8462"/>
      <c r="C564" s="8461"/>
      <c r="D564" s="8497"/>
      <c r="E564" s="8670"/>
      <c r="F564" s="8586"/>
      <c r="G564" s="8579"/>
      <c r="H564" s="8587"/>
      <c r="I564" s="8586"/>
      <c r="J564" s="8579">
        <v>1650</v>
      </c>
      <c r="K564" s="8467">
        <f>K562+J564</f>
        <v>39943628</v>
      </c>
    </row>
    <row r="565" spans="1:11">
      <c r="A565" s="8460"/>
      <c r="B565" s="8460"/>
      <c r="C565" s="8281" t="s">
        <v>869</v>
      </c>
      <c r="D565" s="8654" t="s">
        <v>1845</v>
      </c>
      <c r="E565" s="8648"/>
      <c r="F565" s="8650"/>
      <c r="G565" s="8652"/>
      <c r="H565" s="534"/>
      <c r="I565" s="8650">
        <v>55046</v>
      </c>
      <c r="J565" s="595"/>
      <c r="K565" s="8481">
        <f>K564-I565</f>
        <v>39888582</v>
      </c>
    </row>
    <row r="566" spans="1:11">
      <c r="A566" s="8459"/>
      <c r="B566" s="8459"/>
      <c r="C566" s="8287" t="s">
        <v>1872</v>
      </c>
      <c r="D566" s="8655"/>
      <c r="E566" s="8649"/>
      <c r="F566" s="8651"/>
      <c r="G566" s="8653"/>
      <c r="H566" s="515"/>
      <c r="I566" s="8651"/>
      <c r="J566" s="559"/>
      <c r="K566" s="8459"/>
    </row>
    <row r="567" spans="1:11">
      <c r="A567" s="8461"/>
      <c r="B567" s="8462"/>
      <c r="C567" s="8461"/>
      <c r="D567" s="8497"/>
      <c r="E567" s="8630"/>
      <c r="F567" s="8629"/>
      <c r="G567" s="8629"/>
      <c r="H567" s="8629"/>
      <c r="I567" s="8629"/>
      <c r="J567" s="8577">
        <v>1650</v>
      </c>
      <c r="K567" s="8467">
        <f>K565+J567</f>
        <v>39890232</v>
      </c>
    </row>
    <row r="568" spans="1:11">
      <c r="A568" s="8460"/>
      <c r="B568" s="8588">
        <v>43150</v>
      </c>
      <c r="C568" s="8330" t="s">
        <v>812</v>
      </c>
      <c r="D568" s="8325" t="s">
        <v>1335</v>
      </c>
      <c r="E568" s="8350"/>
      <c r="F568" s="9805"/>
      <c r="G568" s="9807"/>
      <c r="H568" s="9805"/>
      <c r="I568" s="9805">
        <v>433359</v>
      </c>
      <c r="J568" s="8302"/>
      <c r="K568" s="8481">
        <f>K567-I568</f>
        <v>39456873</v>
      </c>
    </row>
    <row r="569" spans="1:11">
      <c r="A569" s="8459"/>
      <c r="B569" s="8459"/>
      <c r="C569" s="8347" t="s">
        <v>813</v>
      </c>
      <c r="D569" s="8327" t="s">
        <v>814</v>
      </c>
      <c r="E569" s="8352"/>
      <c r="F569" s="9806"/>
      <c r="G569" s="9808"/>
      <c r="H569" s="9806"/>
      <c r="I569" s="9806"/>
      <c r="J569" s="8303"/>
      <c r="K569" s="8459"/>
    </row>
    <row r="570" spans="1:11">
      <c r="A570" s="8461"/>
      <c r="B570" s="8462"/>
      <c r="C570" s="8461"/>
      <c r="D570" s="8497"/>
      <c r="E570" s="8498"/>
      <c r="F570" s="8465"/>
      <c r="G570" s="8466"/>
      <c r="H570" s="8499"/>
      <c r="I570" s="8465"/>
      <c r="J570" s="8466">
        <v>2200</v>
      </c>
      <c r="K570" s="8467">
        <f>K568+J570</f>
        <v>39459073</v>
      </c>
    </row>
    <row r="571" spans="1:11">
      <c r="A571" s="8460"/>
      <c r="B571" s="8460"/>
      <c r="C571" s="556" t="s">
        <v>1710</v>
      </c>
      <c r="D571" s="8660"/>
      <c r="E571" s="1136"/>
      <c r="F571" s="8656"/>
      <c r="G571" s="8662"/>
      <c r="H571" s="8656"/>
      <c r="I571" s="8656">
        <v>305280</v>
      </c>
      <c r="J571" s="8665"/>
      <c r="K571" s="8481">
        <f>K570-I571</f>
        <v>39153793</v>
      </c>
    </row>
    <row r="572" spans="1:11">
      <c r="A572" s="8459"/>
      <c r="B572" s="8459"/>
      <c r="C572" s="555" t="s">
        <v>2486</v>
      </c>
      <c r="D572" s="8661"/>
      <c r="E572" s="8664"/>
      <c r="F572" s="8657"/>
      <c r="G572" s="8663"/>
      <c r="H572" s="8657"/>
      <c r="I572" s="8657"/>
      <c r="J572" s="8666"/>
      <c r="K572" s="8459"/>
    </row>
    <row r="573" spans="1:11">
      <c r="A573" s="8461"/>
      <c r="B573" s="8462"/>
      <c r="C573" s="8628"/>
      <c r="D573" s="8624"/>
      <c r="E573" s="8625"/>
      <c r="F573" s="8626"/>
      <c r="G573" s="8626"/>
      <c r="H573" s="8629"/>
      <c r="I573" s="8626"/>
      <c r="J573" s="8577">
        <v>1500</v>
      </c>
      <c r="K573" s="8467">
        <f>K571+J573</f>
        <v>39155293</v>
      </c>
    </row>
    <row r="574" spans="1:11">
      <c r="A574" s="8460"/>
      <c r="B574" s="8460"/>
      <c r="C574" s="457" t="s">
        <v>781</v>
      </c>
      <c r="D574" s="8660" t="s">
        <v>1363</v>
      </c>
      <c r="E574" s="8658"/>
      <c r="F574" s="8656"/>
      <c r="G574" s="8656"/>
      <c r="H574" s="8656">
        <v>418140</v>
      </c>
      <c r="I574" s="8656"/>
      <c r="J574" s="8665"/>
      <c r="K574" s="8481">
        <f>K573-H574</f>
        <v>38737153</v>
      </c>
    </row>
    <row r="575" spans="1:11">
      <c r="A575" s="8459"/>
      <c r="B575" s="8459"/>
      <c r="C575" s="461" t="s">
        <v>1362</v>
      </c>
      <c r="D575" s="8661"/>
      <c r="E575" s="533"/>
      <c r="F575" s="8657"/>
      <c r="G575" s="8657"/>
      <c r="H575" s="8657"/>
      <c r="I575" s="8657"/>
      <c r="J575" s="8666"/>
      <c r="K575" s="8459"/>
    </row>
    <row r="576" spans="1:11">
      <c r="A576" s="8461"/>
      <c r="B576" s="8462"/>
      <c r="C576" s="8628"/>
      <c r="D576" s="8624"/>
      <c r="E576" s="8625"/>
      <c r="F576" s="8626"/>
      <c r="G576" s="8626"/>
      <c r="H576" s="8629"/>
      <c r="I576" s="8626"/>
      <c r="J576" s="8578">
        <v>1500</v>
      </c>
      <c r="K576" s="8467">
        <f>K574+J576</f>
        <v>38738653</v>
      </c>
    </row>
    <row r="577" spans="1:12">
      <c r="A577" s="8460"/>
      <c r="B577" s="8460"/>
      <c r="C577" s="556" t="s">
        <v>781</v>
      </c>
      <c r="D577" s="8660" t="s">
        <v>1184</v>
      </c>
      <c r="E577" s="8658"/>
      <c r="F577" s="8656"/>
      <c r="G577" s="8656"/>
      <c r="H577" s="8656">
        <v>313640</v>
      </c>
      <c r="I577" s="8656"/>
      <c r="J577" s="8665"/>
      <c r="K577" s="8481">
        <f>K576-H577</f>
        <v>38425013</v>
      </c>
    </row>
    <row r="578" spans="1:12">
      <c r="A578" s="8459"/>
      <c r="B578" s="8459"/>
      <c r="C578" s="555" t="s">
        <v>1182</v>
      </c>
      <c r="D578" s="8661"/>
      <c r="E578" s="8659"/>
      <c r="F578" s="8657"/>
      <c r="G578" s="8657"/>
      <c r="H578" s="8657"/>
      <c r="I578" s="8657"/>
      <c r="J578" s="8666"/>
      <c r="K578" s="8459"/>
    </row>
    <row r="579" spans="1:12">
      <c r="A579" s="8461"/>
      <c r="B579" s="8462"/>
      <c r="C579" s="8628"/>
      <c r="D579" s="8624"/>
      <c r="E579" s="8625"/>
      <c r="F579" s="8626"/>
      <c r="G579" s="8626"/>
      <c r="H579" s="8629"/>
      <c r="I579" s="8626"/>
      <c r="J579" s="8578">
        <v>1500</v>
      </c>
      <c r="K579" s="8467">
        <f>K577+J579</f>
        <v>38426513</v>
      </c>
    </row>
    <row r="580" spans="1:12" ht="16.5">
      <c r="A580" s="8460"/>
      <c r="B580" s="8460"/>
      <c r="C580" s="8446" t="s">
        <v>781</v>
      </c>
      <c r="D580" s="8581" t="s">
        <v>1496</v>
      </c>
      <c r="E580" s="8683" t="s">
        <v>1497</v>
      </c>
      <c r="F580" s="9843"/>
      <c r="G580" s="9845">
        <v>16140</v>
      </c>
      <c r="H580" s="9843"/>
      <c r="I580" s="9843"/>
      <c r="J580" s="8564"/>
      <c r="K580" s="8481">
        <f>K579-G580</f>
        <v>38410373</v>
      </c>
      <c r="L580" s="8265"/>
    </row>
    <row r="581" spans="1:12" ht="16.5">
      <c r="A581" s="8459"/>
      <c r="B581" s="8459"/>
      <c r="C581" s="8447" t="s">
        <v>1493</v>
      </c>
      <c r="D581" s="8441" t="s">
        <v>38</v>
      </c>
      <c r="E581" s="8448"/>
      <c r="F581" s="9844"/>
      <c r="G581" s="9846"/>
      <c r="H581" s="9844"/>
      <c r="I581" s="9844"/>
      <c r="J581" s="8567"/>
      <c r="K581" s="8459"/>
      <c r="L581" s="8265"/>
    </row>
    <row r="582" spans="1:12" ht="16.5">
      <c r="A582" s="8461"/>
      <c r="B582" s="8462"/>
      <c r="C582" s="8707"/>
      <c r="D582" s="8708"/>
      <c r="E582" s="8709"/>
      <c r="F582" s="8586"/>
      <c r="G582" s="8579"/>
      <c r="H582" s="8587"/>
      <c r="I582" s="8586"/>
      <c r="J582" s="8579">
        <v>1500</v>
      </c>
      <c r="K582" s="8467">
        <f>K580+J582</f>
        <v>38411873</v>
      </c>
      <c r="L582" s="8265"/>
    </row>
    <row r="583" spans="1:12" ht="16.5">
      <c r="A583" s="8460"/>
      <c r="B583" s="8460"/>
      <c r="C583" s="8446" t="s">
        <v>781</v>
      </c>
      <c r="D583" s="8581" t="s">
        <v>1496</v>
      </c>
      <c r="E583" s="8683" t="s">
        <v>1497</v>
      </c>
      <c r="F583" s="9843"/>
      <c r="G583" s="9845">
        <v>20940</v>
      </c>
      <c r="H583" s="9843"/>
      <c r="I583" s="9843"/>
      <c r="J583" s="8564"/>
      <c r="K583" s="8481">
        <f>K582-G583</f>
        <v>38390933</v>
      </c>
      <c r="L583" s="8265"/>
    </row>
    <row r="584" spans="1:12" ht="16.5">
      <c r="A584" s="8459"/>
      <c r="B584" s="8459"/>
      <c r="C584" s="8447" t="s">
        <v>1494</v>
      </c>
      <c r="D584" s="8441" t="s">
        <v>38</v>
      </c>
      <c r="E584" s="8448"/>
      <c r="F584" s="9844"/>
      <c r="G584" s="9846"/>
      <c r="H584" s="9844"/>
      <c r="I584" s="9844"/>
      <c r="J584" s="8567"/>
      <c r="K584" s="8459"/>
      <c r="L584" s="8265"/>
    </row>
    <row r="585" spans="1:12" ht="16.5">
      <c r="A585" s="8461"/>
      <c r="B585" s="8462"/>
      <c r="C585" s="8589"/>
      <c r="D585" s="8584"/>
      <c r="E585" s="8585"/>
      <c r="F585" s="8586"/>
      <c r="G585" s="8579"/>
      <c r="H585" s="8587"/>
      <c r="I585" s="8586"/>
      <c r="J585" s="8579">
        <v>1500</v>
      </c>
      <c r="K585" s="8467">
        <f>K583+J585</f>
        <v>38392433</v>
      </c>
      <c r="L585" s="8265"/>
    </row>
    <row r="586" spans="1:12" ht="16.5">
      <c r="A586" s="8460"/>
      <c r="B586" s="8460"/>
      <c r="C586" s="8446" t="s">
        <v>781</v>
      </c>
      <c r="D586" s="8581" t="s">
        <v>1496</v>
      </c>
      <c r="E586" s="8683" t="s">
        <v>1497</v>
      </c>
      <c r="F586" s="9843"/>
      <c r="G586" s="9845">
        <v>22140</v>
      </c>
      <c r="H586" s="9843"/>
      <c r="I586" s="9843"/>
      <c r="J586" s="8564"/>
      <c r="K586" s="8481">
        <f>K585-G586</f>
        <v>38370293</v>
      </c>
      <c r="L586" s="8265"/>
    </row>
    <row r="587" spans="1:12" ht="16.5">
      <c r="A587" s="8459"/>
      <c r="B587" s="8459"/>
      <c r="C587" s="8447" t="s">
        <v>1495</v>
      </c>
      <c r="D587" s="8441" t="s">
        <v>38</v>
      </c>
      <c r="E587" s="8448"/>
      <c r="F587" s="9844"/>
      <c r="G587" s="9846"/>
      <c r="H587" s="9844"/>
      <c r="I587" s="9844"/>
      <c r="J587" s="8567"/>
      <c r="K587" s="8459"/>
      <c r="L587" s="8265"/>
    </row>
    <row r="588" spans="1:12" ht="16.5">
      <c r="A588" s="8461"/>
      <c r="B588" s="8462"/>
      <c r="C588" s="8707"/>
      <c r="D588" s="8708"/>
      <c r="E588" s="8709"/>
      <c r="F588" s="8586"/>
      <c r="G588" s="8579"/>
      <c r="H588" s="8587"/>
      <c r="I588" s="8586"/>
      <c r="J588" s="8579">
        <v>1500</v>
      </c>
      <c r="K588" s="8467">
        <f>K586+J588</f>
        <v>38371793</v>
      </c>
      <c r="L588" s="8265"/>
    </row>
    <row r="589" spans="1:12" ht="16.5">
      <c r="A589" s="8460"/>
      <c r="B589" s="8460"/>
      <c r="C589" s="8437" t="s">
        <v>781</v>
      </c>
      <c r="D589" s="8562" t="s">
        <v>1734</v>
      </c>
      <c r="E589" s="8684" t="s">
        <v>1805</v>
      </c>
      <c r="F589" s="9843"/>
      <c r="G589" s="9845">
        <v>301140</v>
      </c>
      <c r="H589" s="9843"/>
      <c r="I589" s="9843"/>
      <c r="J589" s="8564"/>
      <c r="K589" s="8481">
        <f>K588-G589</f>
        <v>38070653</v>
      </c>
      <c r="L589" s="8265"/>
    </row>
    <row r="590" spans="1:12" ht="16.5">
      <c r="A590" s="8459"/>
      <c r="B590" s="8459"/>
      <c r="C590" s="8440" t="s">
        <v>1733</v>
      </c>
      <c r="D590" s="8565" t="s">
        <v>1860</v>
      </c>
      <c r="E590" s="8685"/>
      <c r="F590" s="9844"/>
      <c r="G590" s="9846"/>
      <c r="H590" s="9844"/>
      <c r="I590" s="9844"/>
      <c r="J590" s="8567"/>
      <c r="K590" s="8459"/>
      <c r="L590" s="8265"/>
    </row>
    <row r="591" spans="1:12" ht="16.5">
      <c r="A591" s="8461"/>
      <c r="B591" s="8462"/>
      <c r="C591" s="8707"/>
      <c r="D591" s="8708"/>
      <c r="E591" s="8709"/>
      <c r="F591" s="8586"/>
      <c r="G591" s="8579"/>
      <c r="H591" s="8587"/>
      <c r="I591" s="8586"/>
      <c r="J591" s="8579">
        <v>1500</v>
      </c>
      <c r="K591" s="8467">
        <f>K589+J591</f>
        <v>38072153</v>
      </c>
      <c r="L591" s="8265"/>
    </row>
    <row r="592" spans="1:12" ht="16.5">
      <c r="A592" s="8460"/>
      <c r="B592" s="8460"/>
      <c r="C592" s="8686" t="s">
        <v>781</v>
      </c>
      <c r="D592" s="8438" t="s">
        <v>933</v>
      </c>
      <c r="E592" s="8439" t="s">
        <v>110</v>
      </c>
      <c r="F592" s="9843"/>
      <c r="G592" s="9845">
        <v>88140</v>
      </c>
      <c r="H592" s="9843"/>
      <c r="I592" s="9843"/>
      <c r="J592" s="8564"/>
      <c r="K592" s="8481">
        <f>K591-G592</f>
        <v>37984013</v>
      </c>
      <c r="L592" s="8265"/>
    </row>
    <row r="593" spans="1:12" ht="16.5">
      <c r="A593" s="8459"/>
      <c r="B593" s="8459"/>
      <c r="C593" s="8440" t="s">
        <v>1241</v>
      </c>
      <c r="D593" s="8441" t="s">
        <v>598</v>
      </c>
      <c r="E593" s="8448"/>
      <c r="F593" s="9844"/>
      <c r="G593" s="9846"/>
      <c r="H593" s="9844"/>
      <c r="I593" s="9844"/>
      <c r="J593" s="8567"/>
      <c r="K593" s="8459"/>
      <c r="L593" s="8265"/>
    </row>
    <row r="594" spans="1:12" ht="16.5">
      <c r="A594" s="8461"/>
      <c r="B594" s="8462"/>
      <c r="C594" s="8589"/>
      <c r="D594" s="8584"/>
      <c r="E594" s="8585"/>
      <c r="F594" s="8586"/>
      <c r="G594" s="8579"/>
      <c r="H594" s="8587"/>
      <c r="I594" s="8586"/>
      <c r="J594" s="8579">
        <v>1500</v>
      </c>
      <c r="K594" s="8467">
        <f>K592+J594</f>
        <v>37985513</v>
      </c>
      <c r="L594" s="8265"/>
    </row>
    <row r="595" spans="1:12" ht="16.5">
      <c r="A595" s="8460"/>
      <c r="B595" s="8460"/>
      <c r="C595" s="8446" t="s">
        <v>781</v>
      </c>
      <c r="D595" s="8562" t="s">
        <v>312</v>
      </c>
      <c r="E595" s="8439" t="s">
        <v>310</v>
      </c>
      <c r="F595" s="9843"/>
      <c r="G595" s="9845">
        <v>15390</v>
      </c>
      <c r="H595" s="9843"/>
      <c r="I595" s="9843"/>
      <c r="J595" s="8564"/>
      <c r="K595" s="8481">
        <f>K594-G595</f>
        <v>37970123</v>
      </c>
      <c r="L595" s="8265"/>
    </row>
    <row r="596" spans="1:12" ht="16.5">
      <c r="A596" s="8459"/>
      <c r="B596" s="8459"/>
      <c r="C596" s="8447" t="s">
        <v>1535</v>
      </c>
      <c r="D596" s="8565" t="s">
        <v>38</v>
      </c>
      <c r="E596" s="8685"/>
      <c r="F596" s="9844"/>
      <c r="G596" s="9846"/>
      <c r="H596" s="9844"/>
      <c r="I596" s="9844"/>
      <c r="J596" s="8567"/>
      <c r="K596" s="8459"/>
      <c r="L596" s="8265"/>
    </row>
    <row r="597" spans="1:12" ht="16.5">
      <c r="A597" s="8461"/>
      <c r="B597" s="8462"/>
      <c r="C597" s="8707"/>
      <c r="D597" s="8708"/>
      <c r="E597" s="8709"/>
      <c r="F597" s="8586"/>
      <c r="G597" s="8579"/>
      <c r="H597" s="8587"/>
      <c r="I597" s="8586"/>
      <c r="J597" s="8579">
        <v>1500</v>
      </c>
      <c r="K597" s="8467">
        <f>K595+J597</f>
        <v>37971623</v>
      </c>
      <c r="L597" s="8265"/>
    </row>
    <row r="598" spans="1:12" ht="16.5">
      <c r="A598" s="8460"/>
      <c r="B598" s="8460"/>
      <c r="C598" s="8573" t="s">
        <v>1716</v>
      </c>
      <c r="D598" s="8438" t="s">
        <v>1717</v>
      </c>
      <c r="E598" s="8439" t="s">
        <v>1423</v>
      </c>
      <c r="F598" s="9843"/>
      <c r="G598" s="9845">
        <v>42300</v>
      </c>
      <c r="H598" s="9843"/>
      <c r="I598" s="9843"/>
      <c r="J598" s="8564"/>
      <c r="K598" s="8481">
        <f>K597-G598</f>
        <v>37929323</v>
      </c>
      <c r="L598" s="8265"/>
    </row>
    <row r="599" spans="1:12" ht="16.5">
      <c r="A599" s="8459"/>
      <c r="B599" s="8459"/>
      <c r="C599" s="8447" t="s">
        <v>2002</v>
      </c>
      <c r="D599" s="8441" t="s">
        <v>956</v>
      </c>
      <c r="E599" s="8448"/>
      <c r="F599" s="9844"/>
      <c r="G599" s="9846"/>
      <c r="H599" s="9844"/>
      <c r="I599" s="9844"/>
      <c r="J599" s="8567"/>
      <c r="K599" s="8459"/>
      <c r="L599" s="8265"/>
    </row>
    <row r="600" spans="1:12" ht="18.75" customHeight="1">
      <c r="A600" s="8461"/>
      <c r="B600" s="8462"/>
      <c r="C600" s="8589"/>
      <c r="D600" s="8584"/>
      <c r="E600" s="8585"/>
      <c r="F600" s="8586"/>
      <c r="G600" s="8579"/>
      <c r="H600" s="8587"/>
      <c r="I600" s="8586"/>
      <c r="J600" s="8579">
        <v>750</v>
      </c>
      <c r="K600" s="8467">
        <f>K598+J600</f>
        <v>37930073</v>
      </c>
      <c r="L600" s="8265"/>
    </row>
    <row r="601" spans="1:12" ht="16.5">
      <c r="A601" s="8460"/>
      <c r="B601" s="8460"/>
      <c r="C601" s="8686" t="s">
        <v>781</v>
      </c>
      <c r="D601" s="8438" t="s">
        <v>199</v>
      </c>
      <c r="E601" s="8439" t="s">
        <v>201</v>
      </c>
      <c r="F601" s="9843"/>
      <c r="G601" s="9845">
        <v>77640</v>
      </c>
      <c r="H601" s="9843"/>
      <c r="I601" s="9843"/>
      <c r="J601" s="8564"/>
      <c r="K601" s="8481">
        <f>K600-G601</f>
        <v>37852433</v>
      </c>
      <c r="L601" s="8265"/>
    </row>
    <row r="602" spans="1:12" ht="16.5">
      <c r="A602" s="8459"/>
      <c r="B602" s="8459"/>
      <c r="C602" s="8574" t="s">
        <v>1243</v>
      </c>
      <c r="D602" s="8441" t="s">
        <v>200</v>
      </c>
      <c r="E602" s="8448"/>
      <c r="F602" s="9844"/>
      <c r="G602" s="9846"/>
      <c r="H602" s="9844"/>
      <c r="I602" s="9844"/>
      <c r="J602" s="8567"/>
      <c r="K602" s="8459"/>
      <c r="L602" s="8265"/>
    </row>
    <row r="603" spans="1:12" ht="16.5">
      <c r="A603" s="8461"/>
      <c r="B603" s="8462"/>
      <c r="C603" s="8589"/>
      <c r="D603" s="8584"/>
      <c r="E603" s="8585"/>
      <c r="F603" s="8586"/>
      <c r="G603" s="8579"/>
      <c r="H603" s="8587"/>
      <c r="I603" s="8586"/>
      <c r="J603" s="8579">
        <v>1500</v>
      </c>
      <c r="K603" s="8467">
        <f>K601+J603</f>
        <v>37853933</v>
      </c>
      <c r="L603" s="8265"/>
    </row>
    <row r="604" spans="1:12" ht="16.5">
      <c r="A604" s="8460"/>
      <c r="B604" s="8460"/>
      <c r="C604" s="8437" t="s">
        <v>781</v>
      </c>
      <c r="D604" s="8562" t="s">
        <v>943</v>
      </c>
      <c r="E604" s="8684" t="s">
        <v>1231</v>
      </c>
      <c r="F604" s="9843"/>
      <c r="G604" s="9845">
        <v>194640</v>
      </c>
      <c r="H604" s="9843"/>
      <c r="I604" s="9843"/>
      <c r="J604" s="8564"/>
      <c r="K604" s="8481">
        <f>K603-G604</f>
        <v>37659293</v>
      </c>
      <c r="L604" s="8265"/>
    </row>
    <row r="605" spans="1:12" ht="16.5">
      <c r="A605" s="8459"/>
      <c r="B605" s="8459"/>
      <c r="C605" s="8440" t="s">
        <v>1181</v>
      </c>
      <c r="D605" s="8565" t="s">
        <v>598</v>
      </c>
      <c r="E605" s="8685"/>
      <c r="F605" s="9844"/>
      <c r="G605" s="9846"/>
      <c r="H605" s="9844"/>
      <c r="I605" s="9844"/>
      <c r="J605" s="8567"/>
      <c r="K605" s="8459"/>
      <c r="L605" s="8265"/>
    </row>
    <row r="606" spans="1:12" ht="16.5">
      <c r="A606" s="8461"/>
      <c r="B606" s="8462"/>
      <c r="C606" s="8589"/>
      <c r="D606" s="8584"/>
      <c r="E606" s="8585"/>
      <c r="F606" s="8586"/>
      <c r="G606" s="8579"/>
      <c r="H606" s="8587"/>
      <c r="I606" s="8586"/>
      <c r="J606" s="8579">
        <v>1500</v>
      </c>
      <c r="K606" s="8467">
        <f>K604+J606</f>
        <v>37660793</v>
      </c>
      <c r="L606" s="8265"/>
    </row>
    <row r="607" spans="1:12" ht="16.5">
      <c r="A607" s="8460"/>
      <c r="B607" s="8460"/>
      <c r="C607" s="8437" t="s">
        <v>781</v>
      </c>
      <c r="D607" s="8562" t="s">
        <v>1246</v>
      </c>
      <c r="E607" s="8684" t="s">
        <v>1248</v>
      </c>
      <c r="F607" s="9843"/>
      <c r="G607" s="9845">
        <v>46140</v>
      </c>
      <c r="H607" s="9843"/>
      <c r="I607" s="9843"/>
      <c r="J607" s="8564"/>
      <c r="K607" s="8481">
        <f>K606-G607</f>
        <v>37614653</v>
      </c>
      <c r="L607" s="8265"/>
    </row>
    <row r="608" spans="1:12" ht="16.5">
      <c r="A608" s="8459"/>
      <c r="B608" s="8459"/>
      <c r="C608" s="8440" t="s">
        <v>1245</v>
      </c>
      <c r="D608" s="8565" t="s">
        <v>1247</v>
      </c>
      <c r="E608" s="8685"/>
      <c r="F608" s="9844"/>
      <c r="G608" s="9846"/>
      <c r="H608" s="9844"/>
      <c r="I608" s="9844"/>
      <c r="J608" s="8567"/>
      <c r="K608" s="8459"/>
      <c r="L608" s="8265"/>
    </row>
    <row r="609" spans="1:12" ht="16.5">
      <c r="A609" s="8461"/>
      <c r="B609" s="8462"/>
      <c r="C609" s="8707"/>
      <c r="D609" s="8708"/>
      <c r="E609" s="8709"/>
      <c r="F609" s="8586"/>
      <c r="G609" s="8579"/>
      <c r="H609" s="8587"/>
      <c r="I609" s="8586"/>
      <c r="J609" s="8579">
        <v>1500</v>
      </c>
      <c r="K609" s="8467">
        <f>K607+J609</f>
        <v>37616153</v>
      </c>
      <c r="L609" s="8265"/>
    </row>
    <row r="610" spans="1:12" ht="16.5">
      <c r="A610" s="8460"/>
      <c r="B610" s="8460"/>
      <c r="C610" s="8446" t="s">
        <v>781</v>
      </c>
      <c r="D610" s="8438" t="s">
        <v>2266</v>
      </c>
      <c r="E610" s="8687" t="s">
        <v>1322</v>
      </c>
      <c r="F610" s="9843"/>
      <c r="G610" s="9845">
        <v>18540</v>
      </c>
      <c r="H610" s="9843"/>
      <c r="I610" s="9843"/>
      <c r="J610" s="8564"/>
      <c r="K610" s="8481">
        <f>K609-G610</f>
        <v>37597613</v>
      </c>
      <c r="L610" s="8265"/>
    </row>
    <row r="611" spans="1:12" ht="16.5">
      <c r="A611" s="8459"/>
      <c r="B611" s="8459"/>
      <c r="C611" s="8447" t="s">
        <v>1306</v>
      </c>
      <c r="D611" s="8441" t="s">
        <v>1176</v>
      </c>
      <c r="E611" s="8448"/>
      <c r="F611" s="9844"/>
      <c r="G611" s="9846"/>
      <c r="H611" s="9844"/>
      <c r="I611" s="9844"/>
      <c r="J611" s="8567"/>
      <c r="K611" s="8459"/>
      <c r="L611" s="8265"/>
    </row>
    <row r="612" spans="1:12" ht="16.5">
      <c r="A612" s="8461"/>
      <c r="B612" s="8462"/>
      <c r="C612" s="8707"/>
      <c r="D612" s="8708"/>
      <c r="E612" s="8709"/>
      <c r="F612" s="8586"/>
      <c r="G612" s="8579"/>
      <c r="H612" s="8587"/>
      <c r="I612" s="8586"/>
      <c r="J612" s="8579">
        <v>1500</v>
      </c>
      <c r="K612" s="8467">
        <f>K610+J612</f>
        <v>37599113</v>
      </c>
      <c r="L612" s="8265"/>
    </row>
    <row r="613" spans="1:12" ht="16.5">
      <c r="A613" s="8460"/>
      <c r="B613" s="8460"/>
      <c r="C613" s="8446" t="s">
        <v>781</v>
      </c>
      <c r="D613" s="8438" t="s">
        <v>743</v>
      </c>
      <c r="E613" s="8439" t="s">
        <v>1177</v>
      </c>
      <c r="F613" s="9843"/>
      <c r="G613" s="9845">
        <v>15390</v>
      </c>
      <c r="H613" s="9843"/>
      <c r="I613" s="9843"/>
      <c r="J613" s="8564"/>
      <c r="K613" s="8481">
        <f>K612-G613</f>
        <v>37583723</v>
      </c>
      <c r="L613" s="8265"/>
    </row>
    <row r="614" spans="1:12" ht="16.5">
      <c r="A614" s="8459"/>
      <c r="B614" s="8459"/>
      <c r="C614" s="8447" t="s">
        <v>1175</v>
      </c>
      <c r="D614" s="8441" t="s">
        <v>1176</v>
      </c>
      <c r="E614" s="8448"/>
      <c r="F614" s="9844"/>
      <c r="G614" s="9846"/>
      <c r="H614" s="9844"/>
      <c r="I614" s="9844"/>
      <c r="J614" s="8567"/>
      <c r="K614" s="8459"/>
      <c r="L614" s="8265"/>
    </row>
    <row r="615" spans="1:12" ht="16.5">
      <c r="A615" s="8461"/>
      <c r="B615" s="8462"/>
      <c r="C615" s="8707"/>
      <c r="D615" s="8708"/>
      <c r="E615" s="8709"/>
      <c r="F615" s="8586"/>
      <c r="G615" s="8579"/>
      <c r="H615" s="8587"/>
      <c r="I615" s="8586"/>
      <c r="J615" s="8579">
        <v>1500</v>
      </c>
      <c r="K615" s="8467">
        <f>K613+J615</f>
        <v>37585223</v>
      </c>
      <c r="L615" s="8265"/>
    </row>
    <row r="616" spans="1:12" ht="16.5">
      <c r="A616" s="8460"/>
      <c r="B616" s="8460"/>
      <c r="C616" s="8686" t="s">
        <v>1920</v>
      </c>
      <c r="D616" s="8688" t="s">
        <v>1887</v>
      </c>
      <c r="E616" s="8439" t="s">
        <v>1888</v>
      </c>
      <c r="F616" s="9843"/>
      <c r="G616" s="9845">
        <v>176140</v>
      </c>
      <c r="H616" s="9843"/>
      <c r="I616" s="9843"/>
      <c r="J616" s="8564"/>
      <c r="K616" s="8481">
        <f>K615-G616</f>
        <v>37409083</v>
      </c>
      <c r="L616" s="8265"/>
    </row>
    <row r="617" spans="1:12" ht="16.5">
      <c r="A617" s="8459"/>
      <c r="B617" s="8459"/>
      <c r="C617" s="8574" t="s">
        <v>1922</v>
      </c>
      <c r="D617" s="8689" t="s">
        <v>1819</v>
      </c>
      <c r="E617" s="8448"/>
      <c r="F617" s="9844"/>
      <c r="G617" s="9846"/>
      <c r="H617" s="9844"/>
      <c r="I617" s="9844"/>
      <c r="J617" s="8567"/>
      <c r="K617" s="8459"/>
      <c r="L617" s="8265"/>
    </row>
    <row r="618" spans="1:12" ht="16.5">
      <c r="A618" s="8461"/>
      <c r="B618" s="8462"/>
      <c r="C618" s="8710"/>
      <c r="D618" s="8710"/>
      <c r="E618" s="8710"/>
      <c r="F618" s="8586"/>
      <c r="G618" s="8579"/>
      <c r="H618" s="8587"/>
      <c r="I618" s="8586"/>
      <c r="J618" s="8579">
        <v>1500</v>
      </c>
      <c r="K618" s="8467">
        <f>K616+J618</f>
        <v>37410583</v>
      </c>
      <c r="L618" s="8265"/>
    </row>
    <row r="619" spans="1:12" ht="16.5">
      <c r="A619" s="8460"/>
      <c r="B619" s="8460"/>
      <c r="C619" s="8686" t="s">
        <v>1921</v>
      </c>
      <c r="D619" s="8688" t="s">
        <v>1887</v>
      </c>
      <c r="E619" s="8439" t="s">
        <v>1888</v>
      </c>
      <c r="F619" s="9843"/>
      <c r="G619" s="9845">
        <v>31140</v>
      </c>
      <c r="H619" s="9843"/>
      <c r="I619" s="9843"/>
      <c r="J619" s="8564"/>
      <c r="K619" s="8481">
        <f>K618-G619</f>
        <v>37379443</v>
      </c>
      <c r="L619" s="8265"/>
    </row>
    <row r="620" spans="1:12" ht="16.5">
      <c r="A620" s="8459"/>
      <c r="B620" s="8459"/>
      <c r="C620" s="8574" t="s">
        <v>1923</v>
      </c>
      <c r="D620" s="8689" t="s">
        <v>1819</v>
      </c>
      <c r="E620" s="8448"/>
      <c r="F620" s="9844"/>
      <c r="G620" s="9846"/>
      <c r="H620" s="9844"/>
      <c r="I620" s="9844"/>
      <c r="J620" s="8567"/>
      <c r="K620" s="8459"/>
      <c r="L620" s="8265"/>
    </row>
    <row r="621" spans="1:12" ht="16.5">
      <c r="A621" s="8461"/>
      <c r="B621" s="8462"/>
      <c r="C621" s="8707"/>
      <c r="D621" s="8708"/>
      <c r="E621" s="8709"/>
      <c r="F621" s="8586"/>
      <c r="G621" s="8579"/>
      <c r="H621" s="8587"/>
      <c r="I621" s="8586"/>
      <c r="J621" s="8579">
        <v>1500</v>
      </c>
      <c r="K621" s="8467">
        <f>K619+J621</f>
        <v>37380943</v>
      </c>
      <c r="L621" s="8265"/>
    </row>
    <row r="622" spans="1:12" ht="16.5">
      <c r="A622" s="8460"/>
      <c r="B622" s="8460"/>
      <c r="C622" s="8437" t="s">
        <v>781</v>
      </c>
      <c r="D622" s="8438" t="s">
        <v>1959</v>
      </c>
      <c r="E622" s="8690" t="s">
        <v>1961</v>
      </c>
      <c r="F622" s="9843"/>
      <c r="G622" s="9845">
        <v>88140</v>
      </c>
      <c r="H622" s="9843"/>
      <c r="I622" s="9843"/>
      <c r="J622" s="8564"/>
      <c r="K622" s="8481">
        <f>K621-G622</f>
        <v>37292803</v>
      </c>
      <c r="L622" s="8265"/>
    </row>
    <row r="623" spans="1:12" ht="16.5">
      <c r="A623" s="8459"/>
      <c r="B623" s="8459"/>
      <c r="C623" s="8440" t="s">
        <v>2257</v>
      </c>
      <c r="D623" s="8441" t="s">
        <v>1960</v>
      </c>
      <c r="E623" s="8691"/>
      <c r="F623" s="9844"/>
      <c r="G623" s="9846"/>
      <c r="H623" s="9844"/>
      <c r="I623" s="9844"/>
      <c r="J623" s="8567"/>
      <c r="K623" s="8459"/>
      <c r="L623" s="8265"/>
    </row>
    <row r="624" spans="1:12" ht="16.5">
      <c r="A624" s="8461"/>
      <c r="B624" s="8462"/>
      <c r="C624" s="8589"/>
      <c r="D624" s="8584"/>
      <c r="E624" s="8585"/>
      <c r="F624" s="8586"/>
      <c r="G624" s="8579"/>
      <c r="H624" s="8587"/>
      <c r="I624" s="8586"/>
      <c r="J624" s="8579">
        <v>1500</v>
      </c>
      <c r="K624" s="8467">
        <f>K622+J624</f>
        <v>37294303</v>
      </c>
      <c r="L624" s="8265"/>
    </row>
    <row r="625" spans="1:12" ht="16.5">
      <c r="A625" s="8460"/>
      <c r="B625" s="8460"/>
      <c r="C625" s="8437" t="s">
        <v>781</v>
      </c>
      <c r="D625" s="8438" t="s">
        <v>1959</v>
      </c>
      <c r="E625" s="8690" t="s">
        <v>1961</v>
      </c>
      <c r="F625" s="9843"/>
      <c r="G625" s="9845">
        <v>10390</v>
      </c>
      <c r="H625" s="9843"/>
      <c r="I625" s="9843"/>
      <c r="J625" s="8564"/>
      <c r="K625" s="8481">
        <f>K624-G625</f>
        <v>37283913</v>
      </c>
      <c r="L625" s="8265"/>
    </row>
    <row r="626" spans="1:12" ht="16.5">
      <c r="A626" s="8459"/>
      <c r="B626" s="8459"/>
      <c r="C626" s="8440" t="s">
        <v>2258</v>
      </c>
      <c r="D626" s="8441" t="s">
        <v>1960</v>
      </c>
      <c r="E626" s="8691"/>
      <c r="F626" s="9844"/>
      <c r="G626" s="9846"/>
      <c r="H626" s="9844"/>
      <c r="I626" s="9844"/>
      <c r="J626" s="8567"/>
      <c r="K626" s="8459"/>
      <c r="L626" s="8265"/>
    </row>
    <row r="627" spans="1:12" ht="16.5">
      <c r="A627" s="8461"/>
      <c r="B627" s="8462"/>
      <c r="C627" s="8589"/>
      <c r="D627" s="8584"/>
      <c r="E627" s="8585"/>
      <c r="F627" s="8586"/>
      <c r="G627" s="8579"/>
      <c r="H627" s="8587"/>
      <c r="I627" s="8586"/>
      <c r="J627" s="8579">
        <v>1500</v>
      </c>
      <c r="K627" s="8467">
        <f>K625+J627</f>
        <v>37285413</v>
      </c>
      <c r="L627" s="8265"/>
    </row>
    <row r="628" spans="1:12" ht="16.5">
      <c r="A628" s="8460"/>
      <c r="B628" s="8460"/>
      <c r="C628" s="8692" t="s">
        <v>781</v>
      </c>
      <c r="D628" s="8438" t="s">
        <v>2174</v>
      </c>
      <c r="E628" s="8683" t="s">
        <v>2175</v>
      </c>
      <c r="F628" s="8667"/>
      <c r="G628" s="8667">
        <v>42340</v>
      </c>
      <c r="H628" s="9843"/>
      <c r="I628" s="9843"/>
      <c r="J628" s="8564"/>
      <c r="K628" s="8481">
        <f>K627-G628</f>
        <v>37243073</v>
      </c>
      <c r="L628" s="8265"/>
    </row>
    <row r="629" spans="1:12" ht="16.5">
      <c r="A629" s="8459"/>
      <c r="B629" s="8459"/>
      <c r="C629" s="8572" t="s">
        <v>2470</v>
      </c>
      <c r="D629" s="8441" t="s">
        <v>1819</v>
      </c>
      <c r="E629" s="8448"/>
      <c r="F629" s="8668"/>
      <c r="G629" s="8668"/>
      <c r="H629" s="9844"/>
      <c r="I629" s="9844"/>
      <c r="J629" s="8567"/>
      <c r="K629" s="8459"/>
      <c r="L629" s="8265"/>
    </row>
    <row r="630" spans="1:12" ht="16.5">
      <c r="A630" s="8461"/>
      <c r="B630" s="8462"/>
      <c r="C630" s="8707"/>
      <c r="D630" s="8708"/>
      <c r="E630" s="8709"/>
      <c r="F630" s="8704"/>
      <c r="G630" s="8704"/>
      <c r="H630" s="8587"/>
      <c r="I630" s="8586"/>
      <c r="J630" s="8579">
        <v>1500</v>
      </c>
      <c r="K630" s="8467">
        <f>K628+J630</f>
        <v>37244573</v>
      </c>
      <c r="L630" s="8265"/>
    </row>
    <row r="631" spans="1:12" ht="16.5">
      <c r="A631" s="8460"/>
      <c r="B631" s="8460"/>
      <c r="C631" s="8692" t="s">
        <v>781</v>
      </c>
      <c r="D631" s="8438" t="s">
        <v>2174</v>
      </c>
      <c r="E631" s="8683" t="s">
        <v>2175</v>
      </c>
      <c r="F631" s="8667"/>
      <c r="G631" s="8667">
        <v>30740</v>
      </c>
      <c r="H631" s="9843"/>
      <c r="I631" s="9843"/>
      <c r="J631" s="8564"/>
      <c r="K631" s="8481">
        <f>K630-G631</f>
        <v>37213833</v>
      </c>
      <c r="L631" s="8265"/>
    </row>
    <row r="632" spans="1:12" ht="16.5">
      <c r="A632" s="8459"/>
      <c r="B632" s="8459"/>
      <c r="C632" s="8572" t="s">
        <v>2530</v>
      </c>
      <c r="D632" s="8441" t="s">
        <v>1819</v>
      </c>
      <c r="E632" s="8448"/>
      <c r="F632" s="8668"/>
      <c r="G632" s="8668"/>
      <c r="H632" s="9844"/>
      <c r="I632" s="9844"/>
      <c r="J632" s="8567"/>
      <c r="K632" s="8459"/>
      <c r="L632" s="8265"/>
    </row>
    <row r="633" spans="1:12" ht="16.5">
      <c r="A633" s="8461"/>
      <c r="B633" s="8462"/>
      <c r="C633" s="8707"/>
      <c r="D633" s="8708"/>
      <c r="E633" s="8709"/>
      <c r="F633" s="8704"/>
      <c r="G633" s="8704"/>
      <c r="H633" s="8587"/>
      <c r="I633" s="8586"/>
      <c r="J633" s="8579">
        <v>1500</v>
      </c>
      <c r="K633" s="8467">
        <f>K631+J633</f>
        <v>37215333</v>
      </c>
      <c r="L633" s="8265"/>
    </row>
    <row r="634" spans="1:12" ht="16.5">
      <c r="A634" s="8460"/>
      <c r="B634" s="8460"/>
      <c r="C634" s="8446" t="s">
        <v>1710</v>
      </c>
      <c r="D634" s="8438" t="s">
        <v>2523</v>
      </c>
      <c r="E634" s="8439" t="s">
        <v>2522</v>
      </c>
      <c r="F634" s="8667"/>
      <c r="G634" s="8667">
        <v>50390</v>
      </c>
      <c r="H634" s="9843"/>
      <c r="I634" s="9843"/>
      <c r="J634" s="8564"/>
      <c r="K634" s="8481">
        <f>K633-G634</f>
        <v>37164943</v>
      </c>
      <c r="L634" s="8265"/>
    </row>
    <row r="635" spans="1:12" ht="16.5">
      <c r="A635" s="8459"/>
      <c r="B635" s="8459"/>
      <c r="C635" s="8447" t="s">
        <v>2527</v>
      </c>
      <c r="D635" s="8441" t="s">
        <v>2521</v>
      </c>
      <c r="E635" s="8448"/>
      <c r="F635" s="8668"/>
      <c r="G635" s="8668"/>
      <c r="H635" s="9844"/>
      <c r="I635" s="9844"/>
      <c r="J635" s="8567"/>
      <c r="K635" s="8459"/>
      <c r="L635" s="8265"/>
    </row>
    <row r="636" spans="1:12" ht="16.5">
      <c r="A636" s="8461"/>
      <c r="B636" s="8462"/>
      <c r="C636" s="8589"/>
      <c r="D636" s="8584"/>
      <c r="E636" s="8585"/>
      <c r="F636" s="8704"/>
      <c r="G636" s="8704"/>
      <c r="H636" s="8587"/>
      <c r="I636" s="8586"/>
      <c r="J636" s="8579">
        <v>1500</v>
      </c>
      <c r="K636" s="8467">
        <f>K634+J636</f>
        <v>37166443</v>
      </c>
      <c r="L636" s="8265"/>
    </row>
    <row r="637" spans="1:12" ht="16.5">
      <c r="A637" s="8460"/>
      <c r="B637" s="8460"/>
      <c r="C637" s="8446" t="s">
        <v>781</v>
      </c>
      <c r="D637" s="8438" t="s">
        <v>2472</v>
      </c>
      <c r="E637" s="8690" t="s">
        <v>2475</v>
      </c>
      <c r="F637" s="8667"/>
      <c r="G637" s="8667">
        <v>42390</v>
      </c>
      <c r="H637" s="9843"/>
      <c r="I637" s="9843"/>
      <c r="J637" s="8564"/>
      <c r="K637" s="8481">
        <f>K636-G637</f>
        <v>37124053</v>
      </c>
      <c r="L637" s="8265"/>
    </row>
    <row r="638" spans="1:12" ht="16.5">
      <c r="A638" s="8459"/>
      <c r="B638" s="8459"/>
      <c r="C638" s="8447" t="s">
        <v>2471</v>
      </c>
      <c r="D638" s="8441" t="s">
        <v>2476</v>
      </c>
      <c r="E638" s="8691"/>
      <c r="F638" s="8668"/>
      <c r="G638" s="8668"/>
      <c r="H638" s="9844"/>
      <c r="I638" s="9844"/>
      <c r="J638" s="8567"/>
      <c r="K638" s="8459"/>
      <c r="L638" s="8265"/>
    </row>
    <row r="639" spans="1:12" ht="16.5">
      <c r="A639" s="8461"/>
      <c r="B639" s="8462"/>
      <c r="C639" s="8589"/>
      <c r="D639" s="8584"/>
      <c r="E639" s="8585"/>
      <c r="F639" s="8704"/>
      <c r="G639" s="8704"/>
      <c r="H639" s="8587"/>
      <c r="I639" s="8586"/>
      <c r="J639" s="8579">
        <v>1500</v>
      </c>
      <c r="K639" s="8467">
        <f>K637+J639</f>
        <v>37125553</v>
      </c>
      <c r="L639" s="8265"/>
    </row>
    <row r="640" spans="1:12" ht="16.5">
      <c r="A640" s="8460"/>
      <c r="B640" s="8460"/>
      <c r="C640" s="8693" t="s">
        <v>781</v>
      </c>
      <c r="D640" s="8581" t="s">
        <v>2461</v>
      </c>
      <c r="E640" s="8582" t="s">
        <v>2491</v>
      </c>
      <c r="F640" s="8694"/>
      <c r="G640" s="8694">
        <v>58240</v>
      </c>
      <c r="H640" s="9843"/>
      <c r="I640" s="9843"/>
      <c r="J640" s="8564"/>
      <c r="K640" s="8481">
        <f>K639-G640</f>
        <v>37067313</v>
      </c>
      <c r="L640" s="8265"/>
    </row>
    <row r="641" spans="1:12" ht="16.5">
      <c r="A641" s="8459"/>
      <c r="B641" s="8459"/>
      <c r="C641" s="8574" t="s">
        <v>2459</v>
      </c>
      <c r="D641" s="8441" t="s">
        <v>1819</v>
      </c>
      <c r="E641" s="8448"/>
      <c r="F641" s="8695"/>
      <c r="G641" s="8695"/>
      <c r="H641" s="9844"/>
      <c r="I641" s="9844"/>
      <c r="J641" s="8567"/>
      <c r="K641" s="8459"/>
      <c r="L641" s="8265"/>
    </row>
    <row r="642" spans="1:12" ht="16.5">
      <c r="A642" s="8461"/>
      <c r="B642" s="8462"/>
      <c r="C642" s="8589"/>
      <c r="D642" s="8584"/>
      <c r="E642" s="8585"/>
      <c r="F642" s="8704"/>
      <c r="G642" s="8704"/>
      <c r="H642" s="8587"/>
      <c r="I642" s="8586"/>
      <c r="J642" s="8579">
        <v>1500</v>
      </c>
      <c r="K642" s="8467">
        <f>K640+J642</f>
        <v>37068813</v>
      </c>
      <c r="L642" s="8265"/>
    </row>
    <row r="643" spans="1:12" ht="16.5">
      <c r="A643" s="8460"/>
      <c r="B643" s="8460"/>
      <c r="C643" s="8693" t="s">
        <v>781</v>
      </c>
      <c r="D643" s="8581" t="s">
        <v>2461</v>
      </c>
      <c r="E643" s="8582" t="s">
        <v>2491</v>
      </c>
      <c r="F643" s="8694"/>
      <c r="G643" s="8694">
        <v>16140</v>
      </c>
      <c r="H643" s="9843"/>
      <c r="I643" s="9843"/>
      <c r="J643" s="8564"/>
      <c r="K643" s="8481">
        <f>K642-G643</f>
        <v>37052673</v>
      </c>
      <c r="L643" s="8265"/>
    </row>
    <row r="644" spans="1:12" ht="16.5">
      <c r="A644" s="8459"/>
      <c r="B644" s="8459"/>
      <c r="C644" s="8574" t="s">
        <v>2460</v>
      </c>
      <c r="D644" s="8441" t="s">
        <v>1819</v>
      </c>
      <c r="E644" s="8448"/>
      <c r="F644" s="8695"/>
      <c r="G644" s="8695"/>
      <c r="H644" s="9844"/>
      <c r="I644" s="9844"/>
      <c r="J644" s="8567"/>
      <c r="K644" s="8459"/>
      <c r="L644" s="8265"/>
    </row>
    <row r="645" spans="1:12" ht="16.5">
      <c r="A645" s="8461"/>
      <c r="B645" s="8462"/>
      <c r="C645" s="8589"/>
      <c r="D645" s="8584"/>
      <c r="E645" s="8585"/>
      <c r="F645" s="8704"/>
      <c r="G645" s="8704"/>
      <c r="H645" s="8587"/>
      <c r="I645" s="8586"/>
      <c r="J645" s="8579">
        <v>1500</v>
      </c>
      <c r="K645" s="8467">
        <f>K643+J645</f>
        <v>37054173</v>
      </c>
      <c r="L645" s="8265"/>
    </row>
    <row r="646" spans="1:12" ht="16.5">
      <c r="A646" s="8460"/>
      <c r="B646" s="8460"/>
      <c r="C646" s="8686" t="s">
        <v>781</v>
      </c>
      <c r="D646" s="8438" t="s">
        <v>1285</v>
      </c>
      <c r="E646" s="8439" t="s">
        <v>1320</v>
      </c>
      <c r="F646" s="8694"/>
      <c r="G646" s="9845">
        <v>74140</v>
      </c>
      <c r="H646" s="8696"/>
      <c r="I646" s="8697"/>
      <c r="J646" s="9847"/>
      <c r="K646" s="8481">
        <f>K645-G646</f>
        <v>36980033</v>
      </c>
      <c r="L646" s="8265"/>
    </row>
    <row r="647" spans="1:12" ht="16.5">
      <c r="A647" s="8459"/>
      <c r="B647" s="8459"/>
      <c r="C647" s="8574" t="s">
        <v>2810</v>
      </c>
      <c r="D647" s="8441" t="s">
        <v>38</v>
      </c>
      <c r="E647" s="8448"/>
      <c r="F647" s="8695"/>
      <c r="G647" s="9846"/>
      <c r="H647" s="8699"/>
      <c r="I647" s="8700"/>
      <c r="J647" s="9848"/>
      <c r="K647" s="8459"/>
      <c r="L647" s="8265"/>
    </row>
    <row r="648" spans="1:12" ht="16.5">
      <c r="A648" s="8461"/>
      <c r="B648" s="8462"/>
      <c r="C648" s="8702"/>
      <c r="D648" s="8703"/>
      <c r="E648" s="8703"/>
      <c r="F648" s="8704"/>
      <c r="G648" s="8704"/>
      <c r="H648" s="8705"/>
      <c r="I648" s="8704"/>
      <c r="J648" s="8706">
        <v>1500</v>
      </c>
      <c r="K648" s="8467">
        <f>K646+J648</f>
        <v>36981533</v>
      </c>
      <c r="L648" s="8265"/>
    </row>
    <row r="649" spans="1:12" ht="16.5">
      <c r="A649" s="8460"/>
      <c r="B649" s="8460"/>
      <c r="C649" s="8686" t="s">
        <v>781</v>
      </c>
      <c r="D649" s="8438" t="s">
        <v>1285</v>
      </c>
      <c r="E649" s="8439" t="s">
        <v>1320</v>
      </c>
      <c r="F649" s="8694"/>
      <c r="G649" s="9845">
        <v>136140</v>
      </c>
      <c r="H649" s="8696"/>
      <c r="I649" s="8697"/>
      <c r="J649" s="9847"/>
      <c r="K649" s="8481">
        <f>K648-G649</f>
        <v>36845393</v>
      </c>
      <c r="L649" s="8265"/>
    </row>
    <row r="650" spans="1:12" ht="16.5">
      <c r="A650" s="8459"/>
      <c r="B650" s="8459"/>
      <c r="C650" s="8574" t="s">
        <v>2811</v>
      </c>
      <c r="D650" s="8441" t="s">
        <v>38</v>
      </c>
      <c r="E650" s="8448"/>
      <c r="F650" s="8695"/>
      <c r="G650" s="9846"/>
      <c r="H650" s="8699"/>
      <c r="I650" s="8700"/>
      <c r="J650" s="9848"/>
      <c r="K650" s="8459"/>
      <c r="L650" s="8265"/>
    </row>
    <row r="651" spans="1:12" ht="16.5">
      <c r="A651" s="8461"/>
      <c r="B651" s="8462"/>
      <c r="C651" s="8702"/>
      <c r="D651" s="8703"/>
      <c r="E651" s="8703"/>
      <c r="F651" s="8704"/>
      <c r="G651" s="8704"/>
      <c r="H651" s="8705"/>
      <c r="I651" s="8704"/>
      <c r="J651" s="8706">
        <v>1500</v>
      </c>
      <c r="K651" s="8467">
        <f>K649+J651</f>
        <v>36846893</v>
      </c>
      <c r="L651" s="8265"/>
    </row>
    <row r="652" spans="1:12" ht="16.5">
      <c r="A652" s="8460"/>
      <c r="B652" s="8460"/>
      <c r="C652" s="8686" t="s">
        <v>781</v>
      </c>
      <c r="D652" s="8438" t="s">
        <v>1285</v>
      </c>
      <c r="E652" s="8439" t="s">
        <v>1320</v>
      </c>
      <c r="F652" s="8694"/>
      <c r="G652" s="9845">
        <v>144140</v>
      </c>
      <c r="H652" s="8696"/>
      <c r="I652" s="8697"/>
      <c r="J652" s="9847"/>
      <c r="K652" s="8481">
        <f>K651-G652</f>
        <v>36702753</v>
      </c>
      <c r="L652" s="8265"/>
    </row>
    <row r="653" spans="1:12" ht="16.5">
      <c r="A653" s="8459"/>
      <c r="B653" s="8459"/>
      <c r="C653" s="8574" t="s">
        <v>2812</v>
      </c>
      <c r="D653" s="8441" t="s">
        <v>38</v>
      </c>
      <c r="E653" s="8448"/>
      <c r="F653" s="8695"/>
      <c r="G653" s="9846"/>
      <c r="H653" s="8699"/>
      <c r="I653" s="8700"/>
      <c r="J653" s="9848"/>
      <c r="K653" s="8459"/>
      <c r="L653" s="8265"/>
    </row>
    <row r="654" spans="1:12" ht="16.5">
      <c r="A654" s="8461"/>
      <c r="B654" s="8462"/>
      <c r="C654" s="8702"/>
      <c r="D654" s="8703"/>
      <c r="E654" s="8703"/>
      <c r="F654" s="8704"/>
      <c r="G654" s="8704"/>
      <c r="H654" s="8705"/>
      <c r="I654" s="8704"/>
      <c r="J654" s="8706">
        <v>1500</v>
      </c>
      <c r="K654" s="8467">
        <f>K652+J654</f>
        <v>36704253</v>
      </c>
      <c r="L654" s="8265"/>
    </row>
    <row r="655" spans="1:12" ht="16.5">
      <c r="A655" s="8460"/>
      <c r="B655" s="8460"/>
      <c r="C655" s="8686" t="s">
        <v>781</v>
      </c>
      <c r="D655" s="8438"/>
      <c r="E655" s="8439"/>
      <c r="F655" s="8694"/>
      <c r="G655" s="9845"/>
      <c r="H655" s="8696"/>
      <c r="I655" s="8697">
        <v>24140</v>
      </c>
      <c r="J655" s="9847"/>
      <c r="K655" s="8481">
        <f>K654-I655</f>
        <v>36680113</v>
      </c>
    </row>
    <row r="656" spans="1:12" ht="16.5">
      <c r="A656" s="8459"/>
      <c r="B656" s="8459"/>
      <c r="C656" s="8574" t="s">
        <v>2813</v>
      </c>
      <c r="D656" s="8441"/>
      <c r="E656" s="8448"/>
      <c r="F656" s="8695"/>
      <c r="G656" s="9846"/>
      <c r="H656" s="8699"/>
      <c r="I656" s="8700"/>
      <c r="J656" s="9848"/>
      <c r="K656" s="8459"/>
    </row>
    <row r="657" spans="1:21" ht="16.5">
      <c r="A657" s="8461"/>
      <c r="B657" s="8462"/>
      <c r="C657" s="8702"/>
      <c r="D657" s="8703"/>
      <c r="E657" s="8703"/>
      <c r="F657" s="8704"/>
      <c r="G657" s="8704"/>
      <c r="H657" s="8705"/>
      <c r="I657" s="8704"/>
      <c r="J657" s="8706">
        <v>1500</v>
      </c>
      <c r="K657" s="8467">
        <f>K655+J657</f>
        <v>36681613</v>
      </c>
    </row>
    <row r="658" spans="1:21" ht="16.5">
      <c r="A658" s="8460"/>
      <c r="B658" s="8588">
        <v>43151</v>
      </c>
      <c r="C658" s="8446" t="s">
        <v>1710</v>
      </c>
      <c r="D658" s="8438" t="s">
        <v>2495</v>
      </c>
      <c r="E658" s="8690"/>
      <c r="F658" s="8681"/>
      <c r="G658" s="8694"/>
      <c r="H658" s="8681"/>
      <c r="I658" s="8681">
        <v>541640</v>
      </c>
      <c r="J658" s="8698"/>
      <c r="K658" s="8481">
        <f>K657-I658</f>
        <v>36139973</v>
      </c>
    </row>
    <row r="659" spans="1:21" ht="16.5">
      <c r="A659" s="8459"/>
      <c r="B659" s="8459"/>
      <c r="C659" s="8447" t="s">
        <v>2517</v>
      </c>
      <c r="D659" s="8441"/>
      <c r="E659" s="8691"/>
      <c r="F659" s="8682"/>
      <c r="G659" s="8695"/>
      <c r="H659" s="8682"/>
      <c r="I659" s="8682"/>
      <c r="J659" s="8701"/>
      <c r="K659" s="8459"/>
    </row>
    <row r="660" spans="1:21" ht="16.5">
      <c r="A660" s="8461"/>
      <c r="B660" s="8462"/>
      <c r="C660" s="8589"/>
      <c r="D660" s="8584"/>
      <c r="E660" s="8585"/>
      <c r="F660" s="8713"/>
      <c r="G660" s="8713"/>
      <c r="H660" s="8586"/>
      <c r="I660" s="8713"/>
      <c r="J660" s="8579">
        <v>1500</v>
      </c>
      <c r="K660" s="8467">
        <f>K658+J660</f>
        <v>36141473</v>
      </c>
    </row>
    <row r="661" spans="1:21" ht="16.5">
      <c r="A661" s="8460"/>
      <c r="B661" s="8460"/>
      <c r="C661" s="8446" t="s">
        <v>1710</v>
      </c>
      <c r="D661" s="8438" t="s">
        <v>2495</v>
      </c>
      <c r="E661" s="8690"/>
      <c r="F661" s="8681"/>
      <c r="G661" s="8694"/>
      <c r="H661" s="8681"/>
      <c r="I661" s="8681">
        <v>88140</v>
      </c>
      <c r="J661" s="8698"/>
      <c r="K661" s="8481">
        <f>K660-I661</f>
        <v>36053333</v>
      </c>
    </row>
    <row r="662" spans="1:21" ht="16.5">
      <c r="A662" s="8459"/>
      <c r="B662" s="8459"/>
      <c r="C662" s="8447" t="s">
        <v>2519</v>
      </c>
      <c r="D662" s="8441"/>
      <c r="E662" s="8691"/>
      <c r="F662" s="8682"/>
      <c r="G662" s="8695"/>
      <c r="H662" s="8682"/>
      <c r="I662" s="8682"/>
      <c r="J662" s="8701"/>
      <c r="K662" s="8459"/>
    </row>
    <row r="663" spans="1:21" ht="16.5">
      <c r="A663" s="8461"/>
      <c r="B663" s="8462"/>
      <c r="C663" s="8589"/>
      <c r="D663" s="8584"/>
      <c r="E663" s="8585"/>
      <c r="F663" s="8713"/>
      <c r="G663" s="8713"/>
      <c r="H663" s="8586"/>
      <c r="I663" s="8713"/>
      <c r="J663" s="8579">
        <v>1500</v>
      </c>
      <c r="K663" s="8467">
        <f>K661+J663</f>
        <v>36054833</v>
      </c>
    </row>
    <row r="664" spans="1:21" ht="16.5">
      <c r="A664" s="8460"/>
      <c r="B664" s="8460"/>
      <c r="C664" s="8446" t="s">
        <v>1710</v>
      </c>
      <c r="D664" s="8438" t="s">
        <v>2495</v>
      </c>
      <c r="E664" s="8690"/>
      <c r="F664" s="8681"/>
      <c r="G664" s="8694"/>
      <c r="H664" s="8681"/>
      <c r="I664" s="8681">
        <v>88140</v>
      </c>
      <c r="J664" s="8698"/>
      <c r="K664" s="8481">
        <f>K663-I664</f>
        <v>35966693</v>
      </c>
    </row>
    <row r="665" spans="1:21" ht="16.5">
      <c r="A665" s="8459"/>
      <c r="B665" s="8459"/>
      <c r="C665" s="8447" t="s">
        <v>2785</v>
      </c>
      <c r="D665" s="8441"/>
      <c r="E665" s="8691"/>
      <c r="F665" s="8682"/>
      <c r="G665" s="8695"/>
      <c r="H665" s="8682"/>
      <c r="I665" s="8682"/>
      <c r="J665" s="8701"/>
      <c r="K665" s="8459"/>
    </row>
    <row r="666" spans="1:21" ht="16.5">
      <c r="A666" s="8461"/>
      <c r="B666" s="8462"/>
      <c r="C666" s="8589"/>
      <c r="D666" s="8584"/>
      <c r="E666" s="8585"/>
      <c r="F666" s="8713"/>
      <c r="G666" s="8713"/>
      <c r="H666" s="8586"/>
      <c r="I666" s="8713"/>
      <c r="J666" s="8579">
        <v>1500</v>
      </c>
      <c r="K666" s="8467">
        <f>K664+J666</f>
        <v>35968193</v>
      </c>
    </row>
    <row r="667" spans="1:21">
      <c r="A667" s="8460"/>
      <c r="B667" s="8460"/>
      <c r="C667" s="8281" t="s">
        <v>880</v>
      </c>
      <c r="D667" s="8673" t="s">
        <v>1312</v>
      </c>
      <c r="E667" s="8675" t="s">
        <v>1326</v>
      </c>
      <c r="F667" s="9805"/>
      <c r="G667" s="9807">
        <v>1002500</v>
      </c>
      <c r="H667" s="9805"/>
      <c r="I667" s="9805"/>
      <c r="J667" s="8302"/>
      <c r="K667" s="8481">
        <f>K666-G667</f>
        <v>34965693</v>
      </c>
      <c r="L667" s="8321"/>
      <c r="U667" s="8265"/>
    </row>
    <row r="668" spans="1:21">
      <c r="A668" s="8459"/>
      <c r="B668" s="8459"/>
      <c r="C668" s="8287" t="s">
        <v>1311</v>
      </c>
      <c r="D668" s="8674" t="s">
        <v>1313</v>
      </c>
      <c r="E668" s="8676"/>
      <c r="F668" s="9806"/>
      <c r="G668" s="9808"/>
      <c r="H668" s="9806"/>
      <c r="I668" s="9806"/>
      <c r="J668" s="8303"/>
      <c r="K668" s="8459"/>
      <c r="L668" s="8321"/>
      <c r="U668" s="8265"/>
    </row>
    <row r="669" spans="1:21">
      <c r="A669" s="8461"/>
      <c r="B669" s="8462"/>
      <c r="C669" s="8461"/>
      <c r="D669" s="8497"/>
      <c r="E669" s="8535"/>
      <c r="F669" s="8465"/>
      <c r="G669" s="8466"/>
      <c r="H669" s="8499"/>
      <c r="I669" s="8465"/>
      <c r="J669" s="8466">
        <v>2200</v>
      </c>
      <c r="K669" s="8467">
        <f>K667+J669</f>
        <v>34967893</v>
      </c>
      <c r="L669" s="8321"/>
      <c r="U669" s="8265"/>
    </row>
    <row r="670" spans="1:21">
      <c r="A670" s="8460"/>
      <c r="B670" s="8460"/>
      <c r="C670" s="8427" t="s">
        <v>1278</v>
      </c>
      <c r="D670" s="8673" t="s">
        <v>1334</v>
      </c>
      <c r="E670" s="8675" t="s">
        <v>1348</v>
      </c>
      <c r="F670" s="8671"/>
      <c r="G670" s="8679">
        <v>305000</v>
      </c>
      <c r="H670" s="8671"/>
      <c r="I670" s="8671"/>
      <c r="J670" s="8677" t="s">
        <v>356</v>
      </c>
      <c r="K670" s="8481">
        <f>K669-G670</f>
        <v>34662893</v>
      </c>
      <c r="L670" s="8321"/>
      <c r="U670" s="8265"/>
    </row>
    <row r="671" spans="1:21">
      <c r="A671" s="8459"/>
      <c r="B671" s="8459"/>
      <c r="C671" s="8428" t="s">
        <v>1333</v>
      </c>
      <c r="D671" s="8674" t="s">
        <v>918</v>
      </c>
      <c r="E671" s="8676"/>
      <c r="F671" s="8672"/>
      <c r="G671" s="8680"/>
      <c r="H671" s="8672"/>
      <c r="I671" s="8672"/>
      <c r="J671" s="8678"/>
      <c r="K671" s="8459"/>
      <c r="L671" s="8321"/>
      <c r="U671" s="8265"/>
    </row>
    <row r="672" spans="1:21">
      <c r="A672" s="8461"/>
      <c r="B672" s="8462"/>
      <c r="C672" s="8628"/>
      <c r="D672" s="8624"/>
      <c r="E672" s="8625"/>
      <c r="F672" s="8626"/>
      <c r="G672" s="8626"/>
      <c r="H672" s="8629"/>
      <c r="I672" s="8626"/>
      <c r="J672" s="8578">
        <v>4400</v>
      </c>
      <c r="K672" s="8467">
        <f>K670+J672</f>
        <v>34667293</v>
      </c>
      <c r="L672" s="8321"/>
      <c r="U672" s="8265"/>
    </row>
    <row r="673" spans="1:21">
      <c r="A673" s="8460"/>
      <c r="B673" s="8460"/>
      <c r="C673" s="8324" t="s">
        <v>815</v>
      </c>
      <c r="D673" s="8673" t="s">
        <v>848</v>
      </c>
      <c r="E673" s="8675" t="s">
        <v>52</v>
      </c>
      <c r="F673" s="8656"/>
      <c r="G673" s="8656">
        <v>477729</v>
      </c>
      <c r="H673" s="8656"/>
      <c r="I673" s="8656"/>
      <c r="J673" s="8665"/>
      <c r="K673" s="8481">
        <f>K672-G673</f>
        <v>34189564</v>
      </c>
      <c r="L673" s="8321"/>
      <c r="U673" s="8265"/>
    </row>
    <row r="674" spans="1:21">
      <c r="A674" s="8459"/>
      <c r="B674" s="8459"/>
      <c r="C674" s="8326" t="s">
        <v>847</v>
      </c>
      <c r="D674" s="8674" t="s">
        <v>51</v>
      </c>
      <c r="E674" s="8676"/>
      <c r="F674" s="8657"/>
      <c r="G674" s="8657"/>
      <c r="H674" s="8657"/>
      <c r="I674" s="8657"/>
      <c r="J674" s="8666"/>
      <c r="K674" s="8459"/>
      <c r="L674" s="8321"/>
      <c r="U674" s="8265"/>
    </row>
    <row r="675" spans="1:21">
      <c r="A675" s="8461"/>
      <c r="B675" s="8462"/>
      <c r="C675" s="8628"/>
      <c r="D675" s="8624"/>
      <c r="E675" s="8625"/>
      <c r="F675" s="8626"/>
      <c r="G675" s="8626"/>
      <c r="H675" s="8629"/>
      <c r="I675" s="8626"/>
      <c r="J675" s="8578">
        <v>2200</v>
      </c>
      <c r="K675" s="8467">
        <f>K673+J675</f>
        <v>34191764</v>
      </c>
      <c r="L675" s="8321"/>
      <c r="U675" s="8265"/>
    </row>
    <row r="676" spans="1:21">
      <c r="A676" s="8460"/>
      <c r="B676" s="8460"/>
      <c r="C676" s="8330" t="s">
        <v>781</v>
      </c>
      <c r="D676" s="8673" t="s">
        <v>113</v>
      </c>
      <c r="E676" s="8675" t="s">
        <v>114</v>
      </c>
      <c r="F676" s="8656"/>
      <c r="G676" s="8656"/>
      <c r="H676" s="8656"/>
      <c r="I676" s="8656">
        <v>92640</v>
      </c>
      <c r="J676" s="8665"/>
      <c r="K676" s="8481">
        <f>K675-I676</f>
        <v>34099124</v>
      </c>
    </row>
    <row r="677" spans="1:21">
      <c r="A677" s="8459"/>
      <c r="B677" s="8459"/>
      <c r="C677" s="8333" t="s">
        <v>1420</v>
      </c>
      <c r="D677" s="8674" t="s">
        <v>46</v>
      </c>
      <c r="E677" s="8676"/>
      <c r="F677" s="8657"/>
      <c r="G677" s="8657"/>
      <c r="H677" s="8657"/>
      <c r="I677" s="8657"/>
      <c r="J677" s="8666"/>
      <c r="K677" s="8459"/>
    </row>
    <row r="678" spans="1:21">
      <c r="A678" s="8461"/>
      <c r="B678" s="8462"/>
      <c r="C678" s="8628"/>
      <c r="D678" s="8624"/>
      <c r="E678" s="8625"/>
      <c r="F678" s="8626"/>
      <c r="G678" s="8626"/>
      <c r="H678" s="8629"/>
      <c r="I678" s="8626"/>
      <c r="J678" s="8578">
        <v>1500</v>
      </c>
      <c r="K678" s="8467">
        <f>K676+J678</f>
        <v>34100624</v>
      </c>
    </row>
    <row r="679" spans="1:21">
      <c r="A679" s="8460"/>
      <c r="B679" s="8460"/>
      <c r="C679" s="8300" t="s">
        <v>781</v>
      </c>
      <c r="D679" s="8349"/>
      <c r="E679" s="8350"/>
      <c r="F679" s="9805"/>
      <c r="G679" s="9807"/>
      <c r="H679" s="9805"/>
      <c r="I679" s="9805">
        <v>147640</v>
      </c>
      <c r="J679" s="8302"/>
      <c r="K679" s="8481">
        <f>K678-I679</f>
        <v>33952984</v>
      </c>
    </row>
    <row r="680" spans="1:21">
      <c r="A680" s="8459"/>
      <c r="B680" s="8459"/>
      <c r="C680" s="8300" t="s">
        <v>2351</v>
      </c>
      <c r="D680" s="8351"/>
      <c r="E680" s="8352"/>
      <c r="F680" s="9806"/>
      <c r="G680" s="9808"/>
      <c r="H680" s="9806"/>
      <c r="I680" s="9806"/>
      <c r="J680" s="8303"/>
      <c r="K680" s="8459"/>
    </row>
    <row r="681" spans="1:21">
      <c r="A681" s="8461"/>
      <c r="B681" s="8462"/>
      <c r="C681" s="8461"/>
      <c r="D681" s="8497"/>
      <c r="E681" s="8498"/>
      <c r="F681" s="8465"/>
      <c r="G681" s="8466"/>
      <c r="H681" s="8499"/>
      <c r="I681" s="8465"/>
      <c r="J681" s="8466">
        <v>1500</v>
      </c>
      <c r="K681" s="8467">
        <f>K679+J681</f>
        <v>33954484</v>
      </c>
    </row>
    <row r="682" spans="1:21">
      <c r="A682" s="8460"/>
      <c r="B682" s="8460"/>
      <c r="C682" s="8348" t="s">
        <v>1109</v>
      </c>
      <c r="D682" s="8336" t="s">
        <v>1580</v>
      </c>
      <c r="E682" s="8375" t="s">
        <v>1600</v>
      </c>
      <c r="F682" s="8711"/>
      <c r="G682" s="8711">
        <v>502500</v>
      </c>
      <c r="H682" s="9805"/>
      <c r="I682" s="9805"/>
      <c r="J682" s="8302"/>
      <c r="K682" s="8481">
        <f>K681-G682</f>
        <v>33451984</v>
      </c>
      <c r="L682" s="8321"/>
      <c r="U682" s="8265"/>
    </row>
    <row r="683" spans="1:21">
      <c r="A683" s="8459"/>
      <c r="B683" s="8459"/>
      <c r="C683" s="8342" t="s">
        <v>1579</v>
      </c>
      <c r="D683" s="8337" t="s">
        <v>38</v>
      </c>
      <c r="E683" s="8366"/>
      <c r="F683" s="8712"/>
      <c r="G683" s="8712"/>
      <c r="H683" s="9806"/>
      <c r="I683" s="9806"/>
      <c r="J683" s="8303"/>
      <c r="K683" s="8459"/>
      <c r="L683" s="8321"/>
      <c r="U683" s="8265"/>
    </row>
    <row r="684" spans="1:21">
      <c r="A684" s="8461"/>
      <c r="B684" s="8462"/>
      <c r="C684" s="8461"/>
      <c r="D684" s="8497"/>
      <c r="E684" s="8535"/>
      <c r="F684" s="8494"/>
      <c r="G684" s="8718"/>
      <c r="H684" s="8499"/>
      <c r="I684" s="8465"/>
      <c r="J684" s="8466">
        <v>2200</v>
      </c>
      <c r="K684" s="8467">
        <f>K682+J684</f>
        <v>33454184</v>
      </c>
      <c r="L684" s="8321"/>
      <c r="U684" s="8265"/>
    </row>
    <row r="685" spans="1:21">
      <c r="A685" s="8460"/>
      <c r="B685" s="8588">
        <v>43152</v>
      </c>
      <c r="C685" s="556" t="s">
        <v>2753</v>
      </c>
      <c r="D685" s="8660"/>
      <c r="E685" s="8658"/>
      <c r="F685" s="8656"/>
      <c r="G685" s="8656"/>
      <c r="H685" s="8656"/>
      <c r="I685" s="8656"/>
      <c r="J685" s="8665"/>
      <c r="K685" s="8481"/>
    </row>
    <row r="686" spans="1:21">
      <c r="A686" s="8459"/>
      <c r="B686" s="8459"/>
      <c r="C686" s="555"/>
      <c r="D686" s="8661"/>
      <c r="E686" s="8659"/>
      <c r="F686" s="8657"/>
      <c r="G686" s="8657"/>
      <c r="H686" s="8657"/>
      <c r="I686" s="8657"/>
      <c r="J686" s="8666"/>
      <c r="K686" s="8459"/>
    </row>
    <row r="687" spans="1:21">
      <c r="A687" s="8461"/>
      <c r="B687" s="8462"/>
      <c r="C687" s="8628"/>
      <c r="D687" s="8624"/>
      <c r="E687" s="8625"/>
      <c r="F687" s="8626"/>
      <c r="G687" s="8626"/>
      <c r="H687" s="8629"/>
      <c r="I687" s="8626"/>
      <c r="J687" s="8578"/>
      <c r="K687" s="8467"/>
    </row>
    <row r="688" spans="1:21">
      <c r="A688" s="8460"/>
      <c r="B688" s="8588">
        <v>43153</v>
      </c>
      <c r="C688" s="29" t="s">
        <v>997</v>
      </c>
      <c r="D688" s="8716" t="s">
        <v>1283</v>
      </c>
      <c r="E688" s="8714" t="s">
        <v>1346</v>
      </c>
      <c r="F688" s="8656"/>
      <c r="G688" s="8656">
        <v>202500</v>
      </c>
      <c r="H688" s="8656"/>
      <c r="I688" s="8656"/>
      <c r="J688" s="8665"/>
      <c r="K688" s="8481">
        <f>K684-G688</f>
        <v>33251684</v>
      </c>
      <c r="L688" s="8321"/>
    </row>
    <row r="689" spans="1:12">
      <c r="A689" s="8459"/>
      <c r="B689" s="8459"/>
      <c r="C689" s="8161" t="s">
        <v>2345</v>
      </c>
      <c r="D689" s="8717" t="s">
        <v>250</v>
      </c>
      <c r="E689" s="8715"/>
      <c r="F689" s="8657"/>
      <c r="G689" s="8657"/>
      <c r="H689" s="8657"/>
      <c r="I689" s="8657"/>
      <c r="J689" s="8666"/>
      <c r="K689" s="8459"/>
      <c r="L689" s="8321"/>
    </row>
    <row r="690" spans="1:12">
      <c r="A690" s="8461"/>
      <c r="B690" s="8462"/>
      <c r="C690" s="8628"/>
      <c r="D690" s="8624"/>
      <c r="E690" s="8625"/>
      <c r="F690" s="8626"/>
      <c r="G690" s="8626"/>
      <c r="H690" s="8629"/>
      <c r="I690" s="8626"/>
      <c r="J690" s="8578">
        <v>2200</v>
      </c>
      <c r="K690" s="8467">
        <f>K688+J690</f>
        <v>33253884</v>
      </c>
      <c r="L690" s="8321"/>
    </row>
    <row r="691" spans="1:12" ht="16.5">
      <c r="A691" s="8460"/>
      <c r="B691" s="8588">
        <v>43154</v>
      </c>
      <c r="C691" s="8573" t="s">
        <v>1109</v>
      </c>
      <c r="D691" s="8438" t="s">
        <v>1831</v>
      </c>
      <c r="E691" s="8563" t="s">
        <v>717</v>
      </c>
      <c r="F691" s="9843"/>
      <c r="G691" s="9845">
        <v>502500</v>
      </c>
      <c r="H691" s="9843"/>
      <c r="I691" s="9843"/>
      <c r="J691" s="8564"/>
      <c r="K691" s="8481">
        <f>K690-G691</f>
        <v>32751384</v>
      </c>
      <c r="L691" s="8321"/>
    </row>
    <row r="692" spans="1:12" ht="16.5">
      <c r="A692" s="8459"/>
      <c r="B692" s="8459"/>
      <c r="C692" s="8574" t="s">
        <v>1179</v>
      </c>
      <c r="D692" s="8441" t="s">
        <v>250</v>
      </c>
      <c r="E692" s="8566"/>
      <c r="F692" s="9844"/>
      <c r="G692" s="9846"/>
      <c r="H692" s="9844"/>
      <c r="I692" s="9844"/>
      <c r="J692" s="8567"/>
      <c r="K692" s="8459"/>
      <c r="L692" s="8321"/>
    </row>
    <row r="693" spans="1:12" ht="16.5">
      <c r="A693" s="8461"/>
      <c r="B693" s="8462"/>
      <c r="C693" s="8461"/>
      <c r="D693" s="8497"/>
      <c r="E693" s="8498"/>
      <c r="F693" s="8465"/>
      <c r="G693" s="8466"/>
      <c r="H693" s="8499"/>
      <c r="I693" s="8465"/>
      <c r="J693" s="8579">
        <v>2200</v>
      </c>
      <c r="K693" s="8467">
        <f>K691+J693</f>
        <v>32753584</v>
      </c>
      <c r="L693" s="8321"/>
    </row>
    <row r="694" spans="1:12">
      <c r="A694" s="8460"/>
      <c r="B694" s="8460"/>
      <c r="C694" s="8330" t="s">
        <v>781</v>
      </c>
      <c r="D694" s="8660"/>
      <c r="E694" s="8658"/>
      <c r="F694" s="8656"/>
      <c r="G694" s="8656"/>
      <c r="H694" s="8656"/>
      <c r="I694" s="8656">
        <v>42140</v>
      </c>
      <c r="J694" s="8665"/>
      <c r="K694" s="8481">
        <f>K693-I694</f>
        <v>32711444</v>
      </c>
    </row>
    <row r="695" spans="1:12">
      <c r="A695" s="8459"/>
      <c r="B695" s="8459"/>
      <c r="C695" s="8333" t="s">
        <v>2814</v>
      </c>
      <c r="D695" s="8661"/>
      <c r="E695" s="8659"/>
      <c r="F695" s="8657"/>
      <c r="G695" s="8657"/>
      <c r="H695" s="8657"/>
      <c r="I695" s="8657"/>
      <c r="J695" s="8666"/>
      <c r="K695" s="8459"/>
    </row>
    <row r="696" spans="1:12">
      <c r="A696" s="8461"/>
      <c r="B696" s="8462"/>
      <c r="C696" s="8628"/>
      <c r="D696" s="8624"/>
      <c r="E696" s="8625"/>
      <c r="F696" s="8626"/>
      <c r="G696" s="8626"/>
      <c r="H696" s="8629"/>
      <c r="I696" s="8626"/>
      <c r="J696" s="8578">
        <v>1500</v>
      </c>
      <c r="K696" s="8467">
        <f>K694+J696</f>
        <v>32712944</v>
      </c>
    </row>
    <row r="697" spans="1:12">
      <c r="A697" s="8460"/>
      <c r="B697" s="8460"/>
      <c r="C697" s="8300" t="s">
        <v>2749</v>
      </c>
      <c r="D697" s="8719" t="s">
        <v>848</v>
      </c>
      <c r="E697" s="8721" t="s">
        <v>52</v>
      </c>
      <c r="F697" s="8656"/>
      <c r="G697" s="8656">
        <v>154900</v>
      </c>
      <c r="H697" s="8656"/>
      <c r="I697" s="8656"/>
      <c r="J697" s="8665"/>
      <c r="K697" s="8481">
        <f>K696-G697</f>
        <v>32558044</v>
      </c>
      <c r="L697" s="8321"/>
    </row>
    <row r="698" spans="1:12">
      <c r="A698" s="8459"/>
      <c r="B698" s="8459"/>
      <c r="C698" s="8326" t="s">
        <v>2623</v>
      </c>
      <c r="D698" s="8720" t="s">
        <v>1302</v>
      </c>
      <c r="E698" s="8722"/>
      <c r="F698" s="8657"/>
      <c r="G698" s="8657"/>
      <c r="H698" s="8657"/>
      <c r="I698" s="8657"/>
      <c r="J698" s="8666"/>
      <c r="K698" s="8459"/>
      <c r="L698" s="8321"/>
    </row>
    <row r="699" spans="1:12">
      <c r="A699" s="8461"/>
      <c r="B699" s="8462"/>
      <c r="C699" s="8628"/>
      <c r="D699" s="8624"/>
      <c r="E699" s="8625"/>
      <c r="F699" s="8626"/>
      <c r="G699" s="8626"/>
      <c r="H699" s="8629"/>
      <c r="I699" s="8626"/>
      <c r="J699" s="8578">
        <v>1000</v>
      </c>
      <c r="K699" s="8467">
        <f>K697+J699</f>
        <v>32559044</v>
      </c>
      <c r="L699" s="8321"/>
    </row>
    <row r="700" spans="1:12">
      <c r="A700" s="8460"/>
      <c r="B700" s="8752">
        <v>43157</v>
      </c>
      <c r="C700" s="545" t="s">
        <v>1109</v>
      </c>
      <c r="D700" s="8725" t="s">
        <v>1584</v>
      </c>
      <c r="E700" s="974" t="s">
        <v>56</v>
      </c>
      <c r="F700" s="8723"/>
      <c r="G700" s="8723">
        <v>502500</v>
      </c>
      <c r="H700" s="8723"/>
      <c r="I700" s="8723"/>
      <c r="J700" s="8728"/>
      <c r="K700" s="8481">
        <f>K699-G700</f>
        <v>32056544</v>
      </c>
      <c r="L700" s="8321"/>
    </row>
    <row r="701" spans="1:12">
      <c r="A701" s="8459"/>
      <c r="B701" s="8507"/>
      <c r="C701" s="555" t="s">
        <v>1583</v>
      </c>
      <c r="D701" s="8726" t="s">
        <v>1384</v>
      </c>
      <c r="E701" s="8727"/>
      <c r="F701" s="8724"/>
      <c r="G701" s="8724"/>
      <c r="H701" s="8724"/>
      <c r="I701" s="8724"/>
      <c r="J701" s="8729"/>
      <c r="K701" s="8459"/>
      <c r="L701" s="8321"/>
    </row>
    <row r="702" spans="1:12">
      <c r="A702" s="8461"/>
      <c r="B702" s="8462"/>
      <c r="C702" s="8461"/>
      <c r="D702" s="8497"/>
      <c r="E702" s="8731"/>
      <c r="F702" s="8465"/>
      <c r="G702" s="8466"/>
      <c r="H702" s="8499"/>
      <c r="I702" s="8465"/>
      <c r="J702" s="8578">
        <v>2200</v>
      </c>
      <c r="K702" s="8467">
        <f>K700+J702</f>
        <v>32058744</v>
      </c>
      <c r="L702" s="8321"/>
    </row>
    <row r="703" spans="1:12">
      <c r="A703" s="8460"/>
      <c r="B703" s="8506"/>
      <c r="C703" s="8324" t="s">
        <v>1710</v>
      </c>
      <c r="D703" s="8732" t="s">
        <v>2815</v>
      </c>
      <c r="E703" s="7979">
        <v>940372</v>
      </c>
      <c r="F703" s="9805"/>
      <c r="G703" s="9807">
        <v>16890</v>
      </c>
      <c r="H703" s="9805"/>
      <c r="I703" s="9805"/>
      <c r="J703" s="8302"/>
      <c r="K703" s="8481">
        <f>K702-G703</f>
        <v>32041854</v>
      </c>
      <c r="L703" s="8321"/>
    </row>
    <row r="704" spans="1:12">
      <c r="A704" s="8459"/>
      <c r="B704" s="8507"/>
      <c r="C704" s="8326" t="s">
        <v>2799</v>
      </c>
      <c r="D704" s="8730" t="s">
        <v>1819</v>
      </c>
      <c r="E704" s="8392"/>
      <c r="F704" s="9806"/>
      <c r="G704" s="9808"/>
      <c r="H704" s="9806"/>
      <c r="I704" s="9806"/>
      <c r="J704" s="8303"/>
      <c r="K704" s="8459"/>
      <c r="L704" s="8321"/>
    </row>
    <row r="705" spans="1:12">
      <c r="A705" s="8461"/>
      <c r="B705" s="8462"/>
      <c r="C705" s="8496"/>
      <c r="D705" s="8504"/>
      <c r="E705" s="8498"/>
      <c r="F705" s="8465"/>
      <c r="G705" s="8466"/>
      <c r="H705" s="8499"/>
      <c r="I705" s="8465"/>
      <c r="J705" s="8466">
        <v>1500</v>
      </c>
      <c r="K705" s="8467">
        <f>K703+J705</f>
        <v>32043354</v>
      </c>
      <c r="L705" s="8321"/>
    </row>
    <row r="706" spans="1:12">
      <c r="A706" s="8460"/>
      <c r="B706" s="8506"/>
      <c r="C706" s="8281" t="s">
        <v>1109</v>
      </c>
      <c r="D706" s="8733" t="s">
        <v>278</v>
      </c>
      <c r="E706" s="8316" t="s">
        <v>279</v>
      </c>
      <c r="F706" s="8479"/>
      <c r="G706" s="8479">
        <v>502500</v>
      </c>
      <c r="H706" s="8479"/>
      <c r="I706" s="8479"/>
      <c r="J706" s="8460"/>
      <c r="K706" s="8481">
        <f>K705-G706</f>
        <v>31540854</v>
      </c>
      <c r="L706" s="8321"/>
    </row>
    <row r="707" spans="1:12">
      <c r="A707" s="8459"/>
      <c r="B707" s="8507"/>
      <c r="C707" s="8300" t="s">
        <v>1527</v>
      </c>
      <c r="D707" s="8361" t="s">
        <v>38</v>
      </c>
      <c r="E707" s="8316"/>
      <c r="F707" s="8477"/>
      <c r="G707" s="8477"/>
      <c r="H707" s="8477"/>
      <c r="I707" s="8477"/>
      <c r="J707" s="8459"/>
      <c r="K707" s="8459"/>
      <c r="L707" s="8321"/>
    </row>
    <row r="708" spans="1:12">
      <c r="A708" s="8461"/>
      <c r="B708" s="8462"/>
      <c r="C708" s="8462"/>
      <c r="D708" s="8462"/>
      <c r="E708" s="8462"/>
      <c r="F708" s="8478"/>
      <c r="G708" s="8478"/>
      <c r="H708" s="8466"/>
      <c r="I708" s="8478"/>
      <c r="J708" s="8466">
        <v>2200</v>
      </c>
      <c r="K708" s="8467">
        <f>K706+J708</f>
        <v>31543054</v>
      </c>
      <c r="L708" s="8321"/>
    </row>
    <row r="709" spans="1:12">
      <c r="A709" s="8460"/>
      <c r="B709" s="8752">
        <v>43158</v>
      </c>
      <c r="C709" s="8427" t="s">
        <v>997</v>
      </c>
      <c r="D709" s="8747" t="s">
        <v>2773</v>
      </c>
      <c r="E709" s="8749" t="s">
        <v>2772</v>
      </c>
      <c r="F709" s="8723"/>
      <c r="G709" s="8723">
        <v>202500</v>
      </c>
      <c r="H709" s="8723"/>
      <c r="I709" s="8723"/>
      <c r="J709" s="8728"/>
      <c r="K709" s="8481">
        <f>K708-G709</f>
        <v>31340554</v>
      </c>
      <c r="L709" s="8321"/>
    </row>
    <row r="710" spans="1:12">
      <c r="A710" s="8459"/>
      <c r="B710" s="8459"/>
      <c r="C710" s="8428" t="s">
        <v>2771</v>
      </c>
      <c r="D710" s="8748" t="s">
        <v>1176</v>
      </c>
      <c r="E710" s="8750"/>
      <c r="F710" s="8724"/>
      <c r="G710" s="8724"/>
      <c r="H710" s="8724"/>
      <c r="I710" s="8724"/>
      <c r="J710" s="8729"/>
      <c r="K710" s="8459"/>
      <c r="L710" s="8321"/>
    </row>
    <row r="711" spans="1:12">
      <c r="A711" s="8461"/>
      <c r="B711" s="8462"/>
      <c r="C711" s="8628"/>
      <c r="D711" s="8624"/>
      <c r="E711" s="8625"/>
      <c r="F711" s="8626"/>
      <c r="G711" s="8626"/>
      <c r="H711" s="8629"/>
      <c r="I711" s="8626"/>
      <c r="J711" s="8578">
        <v>2200</v>
      </c>
      <c r="K711" s="8467">
        <f>K709+J711</f>
        <v>31342754</v>
      </c>
      <c r="L711" s="8321"/>
    </row>
    <row r="712" spans="1:12">
      <c r="A712" s="8460"/>
      <c r="B712" s="8460"/>
      <c r="C712" s="8324" t="s">
        <v>2037</v>
      </c>
      <c r="D712" s="8747" t="s">
        <v>1532</v>
      </c>
      <c r="E712" s="8283" t="s">
        <v>1233</v>
      </c>
      <c r="F712" s="8741"/>
      <c r="G712" s="8743">
        <v>807500</v>
      </c>
      <c r="H712" s="8741"/>
      <c r="I712" s="8741"/>
      <c r="J712" s="8745"/>
      <c r="K712" s="8481">
        <f>K711-G712</f>
        <v>30535254</v>
      </c>
      <c r="L712" s="8321"/>
    </row>
    <row r="713" spans="1:12">
      <c r="A713" s="8459"/>
      <c r="B713" s="8459"/>
      <c r="C713" s="8326" t="s">
        <v>1172</v>
      </c>
      <c r="D713" s="8748" t="s">
        <v>1570</v>
      </c>
      <c r="E713" s="8319"/>
      <c r="F713" s="8742"/>
      <c r="G713" s="8744"/>
      <c r="H713" s="8742"/>
      <c r="I713" s="8742"/>
      <c r="J713" s="8746"/>
      <c r="K713" s="8753"/>
      <c r="L713" s="8321"/>
    </row>
    <row r="714" spans="1:12">
      <c r="A714" s="8461"/>
      <c r="B714" s="8462"/>
      <c r="C714" s="8461"/>
      <c r="D714" s="8497"/>
      <c r="E714" s="8498"/>
      <c r="F714" s="8718"/>
      <c r="G714" s="8718"/>
      <c r="H714" s="8465"/>
      <c r="I714" s="8718"/>
      <c r="J714" s="8466">
        <v>6600</v>
      </c>
      <c r="K714" s="8467">
        <f>K712+J714</f>
        <v>30541854</v>
      </c>
      <c r="L714" s="8321"/>
    </row>
    <row r="715" spans="1:12">
      <c r="A715" s="8460"/>
      <c r="B715" s="8460"/>
      <c r="C715" s="7824" t="s">
        <v>815</v>
      </c>
      <c r="D715" s="8740" t="s">
        <v>2621</v>
      </c>
      <c r="E715" s="8736"/>
      <c r="F715" s="8734"/>
      <c r="G715" s="8734"/>
      <c r="H715" s="8734"/>
      <c r="I715" s="8734">
        <v>334400</v>
      </c>
      <c r="J715" s="8738"/>
      <c r="K715" s="8481">
        <f>K714-I715</f>
        <v>30207454</v>
      </c>
    </row>
    <row r="716" spans="1:12">
      <c r="A716" s="8459"/>
      <c r="B716" s="8459"/>
      <c r="C716" s="7851" t="s">
        <v>2620</v>
      </c>
      <c r="D716" s="56"/>
      <c r="E716" s="8737"/>
      <c r="F716" s="8735"/>
      <c r="G716" s="8735"/>
      <c r="H716" s="8735"/>
      <c r="I716" s="8735"/>
      <c r="J716" s="8739"/>
      <c r="K716" s="8459"/>
    </row>
    <row r="717" spans="1:12">
      <c r="A717" s="8461"/>
      <c r="B717" s="8462"/>
      <c r="C717" s="8628"/>
      <c r="D717" s="8624"/>
      <c r="E717" s="8625"/>
      <c r="F717" s="8626"/>
      <c r="G717" s="8626"/>
      <c r="H717" s="8629"/>
      <c r="I717" s="8626"/>
      <c r="J717" s="8578">
        <v>2200</v>
      </c>
      <c r="K717" s="8467">
        <f>K715+J717</f>
        <v>30209654</v>
      </c>
    </row>
    <row r="718" spans="1:12">
      <c r="A718" s="8460"/>
      <c r="B718" s="8588">
        <v>43159</v>
      </c>
      <c r="C718" s="8357" t="s">
        <v>591</v>
      </c>
      <c r="D718" s="8349"/>
      <c r="E718" s="8350"/>
      <c r="F718" s="9805">
        <v>25000000</v>
      </c>
      <c r="G718" s="8734"/>
      <c r="H718" s="8734"/>
      <c r="I718" s="8734"/>
      <c r="J718" s="8738"/>
      <c r="K718" s="8481">
        <f>K717+F718</f>
        <v>55209654</v>
      </c>
    </row>
    <row r="719" spans="1:12">
      <c r="A719" s="8459"/>
      <c r="B719" s="8459"/>
      <c r="C719" s="8355"/>
      <c r="D719" s="8351"/>
      <c r="E719" s="8352"/>
      <c r="F719" s="9806"/>
      <c r="G719" s="8735"/>
      <c r="H719" s="8735"/>
      <c r="I719" s="8735"/>
      <c r="J719" s="8739"/>
      <c r="K719" s="8459"/>
    </row>
    <row r="720" spans="1:12">
      <c r="A720" s="8461"/>
      <c r="B720" s="8462"/>
      <c r="C720" s="8461"/>
      <c r="D720" s="8497"/>
      <c r="E720" s="8498"/>
      <c r="F720" s="8465"/>
      <c r="G720" s="8626"/>
      <c r="H720" s="8629"/>
      <c r="I720" s="8626"/>
      <c r="J720" s="8578"/>
      <c r="K720" s="8467"/>
    </row>
    <row r="721" spans="1:12">
      <c r="A721" s="8460"/>
      <c r="B721" s="8460"/>
      <c r="C721" s="8427" t="s">
        <v>997</v>
      </c>
      <c r="D721" s="7887" t="s">
        <v>2515</v>
      </c>
      <c r="E721" s="7867" t="s">
        <v>2341</v>
      </c>
      <c r="F721" s="8734"/>
      <c r="G721" s="8734">
        <v>202500</v>
      </c>
      <c r="H721" s="8734"/>
      <c r="I721" s="8734"/>
      <c r="J721" s="8738"/>
      <c r="K721" s="8481">
        <f>K718-G721</f>
        <v>55007154</v>
      </c>
      <c r="L721" s="8321"/>
    </row>
    <row r="722" spans="1:12">
      <c r="A722" s="8459"/>
      <c r="B722" s="8459"/>
      <c r="C722" s="8428" t="s">
        <v>2816</v>
      </c>
      <c r="D722" s="7888" t="s">
        <v>1819</v>
      </c>
      <c r="E722" s="8751"/>
      <c r="F722" s="8735"/>
      <c r="G722" s="8735"/>
      <c r="H722" s="8735"/>
      <c r="I722" s="8735"/>
      <c r="J722" s="8739"/>
      <c r="K722" s="8459"/>
      <c r="L722" s="8321"/>
    </row>
    <row r="723" spans="1:12">
      <c r="A723" s="8461"/>
      <c r="B723" s="8462"/>
      <c r="C723" s="8628"/>
      <c r="D723" s="8624"/>
      <c r="E723" s="8625"/>
      <c r="F723" s="8626"/>
      <c r="G723" s="8626"/>
      <c r="H723" s="8629"/>
      <c r="I723" s="8626"/>
      <c r="J723" s="8578">
        <v>2200</v>
      </c>
      <c r="K723" s="8467">
        <f>K721+J723</f>
        <v>55009354</v>
      </c>
      <c r="L723" s="8321"/>
    </row>
    <row r="724" spans="1:12">
      <c r="A724" s="8460"/>
      <c r="B724" s="8460"/>
      <c r="C724" s="556"/>
      <c r="D724" s="8660"/>
      <c r="E724" s="8658"/>
      <c r="F724" s="8656"/>
      <c r="G724" s="8656"/>
      <c r="H724" s="8656"/>
      <c r="I724" s="8656"/>
      <c r="J724" s="8665"/>
      <c r="K724" s="8481"/>
    </row>
    <row r="725" spans="1:12">
      <c r="A725" s="8459"/>
      <c r="B725" s="8459"/>
      <c r="C725" s="555"/>
      <c r="D725" s="8661"/>
      <c r="E725" s="8659"/>
      <c r="F725" s="8657"/>
      <c r="G725" s="8657"/>
      <c r="H725" s="8657"/>
      <c r="I725" s="8657"/>
      <c r="J725" s="8666"/>
      <c r="K725" s="8459"/>
    </row>
    <row r="726" spans="1:12">
      <c r="A726" s="8461"/>
      <c r="B726" s="8462"/>
      <c r="C726" s="8628"/>
      <c r="D726" s="8624"/>
      <c r="E726" s="8625"/>
      <c r="F726" s="8626"/>
      <c r="G726" s="8626"/>
      <c r="H726" s="8629"/>
      <c r="I726" s="8626"/>
      <c r="J726" s="8578"/>
      <c r="K726" s="8467"/>
    </row>
    <row r="727" spans="1:12">
      <c r="A727" s="8460"/>
      <c r="B727" s="8460"/>
      <c r="C727" s="556"/>
      <c r="D727" s="8660"/>
      <c r="E727" s="8658"/>
      <c r="F727" s="8656"/>
      <c r="G727" s="8656"/>
      <c r="H727" s="8656"/>
      <c r="I727" s="8656"/>
      <c r="J727" s="8665"/>
      <c r="K727" s="8481"/>
    </row>
    <row r="728" spans="1:12">
      <c r="A728" s="8459"/>
      <c r="B728" s="8459"/>
      <c r="C728" s="555"/>
      <c r="D728" s="8661"/>
      <c r="E728" s="8659"/>
      <c r="F728" s="8657"/>
      <c r="G728" s="8657"/>
      <c r="H728" s="8657"/>
      <c r="I728" s="8657"/>
      <c r="J728" s="8666"/>
      <c r="K728" s="8459"/>
    </row>
    <row r="729" spans="1:12">
      <c r="A729" s="8461"/>
      <c r="B729" s="8462"/>
      <c r="C729" s="8628"/>
      <c r="D729" s="8624"/>
      <c r="E729" s="8625"/>
      <c r="F729" s="8626"/>
      <c r="G729" s="8626"/>
      <c r="H729" s="8629"/>
      <c r="I729" s="8626"/>
      <c r="J729" s="8578"/>
      <c r="K729" s="8467"/>
    </row>
    <row r="730" spans="1:12">
      <c r="A730" s="8460"/>
      <c r="B730" s="8460"/>
      <c r="C730" s="556"/>
      <c r="D730" s="8660"/>
      <c r="E730" s="8658"/>
      <c r="F730" s="8656"/>
      <c r="G730" s="8656"/>
      <c r="H730" s="8656"/>
      <c r="I730" s="8656"/>
      <c r="J730" s="8665"/>
      <c r="K730" s="8481"/>
    </row>
    <row r="731" spans="1:12">
      <c r="A731" s="8459"/>
      <c r="B731" s="8459"/>
      <c r="C731" s="555"/>
      <c r="D731" s="8661"/>
      <c r="E731" s="8659"/>
      <c r="F731" s="8657"/>
      <c r="G731" s="8657"/>
      <c r="H731" s="8657"/>
      <c r="I731" s="8657"/>
      <c r="J731" s="8666"/>
      <c r="K731" s="8459"/>
    </row>
    <row r="732" spans="1:12">
      <c r="A732" s="8461"/>
      <c r="B732" s="8462"/>
      <c r="C732" s="8628"/>
      <c r="D732" s="8624"/>
      <c r="E732" s="8625"/>
      <c r="F732" s="8626"/>
      <c r="G732" s="8626"/>
      <c r="H732" s="8629"/>
      <c r="I732" s="8626"/>
      <c r="J732" s="8578"/>
      <c r="K732" s="8467"/>
    </row>
    <row r="733" spans="1:12">
      <c r="A733" s="9862" t="s">
        <v>2802</v>
      </c>
      <c r="B733" s="9863"/>
      <c r="C733" s="9863"/>
      <c r="D733" s="9863"/>
      <c r="E733" s="9864"/>
      <c r="F733" s="8472">
        <f>SUM(F4:F732)</f>
        <v>75000000</v>
      </c>
      <c r="G733" s="8472">
        <f t="shared" ref="G733:J733" si="0">SUM(G4:G732)</f>
        <v>36449011</v>
      </c>
      <c r="H733" s="8472">
        <f t="shared" si="0"/>
        <v>13159445</v>
      </c>
      <c r="I733" s="8472">
        <f t="shared" si="0"/>
        <v>23818911</v>
      </c>
      <c r="J733" s="8472">
        <f t="shared" si="0"/>
        <v>399100</v>
      </c>
      <c r="K733" s="8472">
        <f>K3+F733-G733-H733-I733+J733</f>
        <v>55009354</v>
      </c>
    </row>
    <row r="734" spans="1:12">
      <c r="A734" s="9865" t="s">
        <v>242</v>
      </c>
      <c r="B734" s="9866"/>
      <c r="C734" s="9866"/>
      <c r="D734" s="9866"/>
      <c r="E734" s="9867"/>
      <c r="F734" s="8473">
        <v>100000000</v>
      </c>
      <c r="G734" s="8473">
        <v>37199605</v>
      </c>
      <c r="H734" s="8473">
        <v>14294437</v>
      </c>
      <c r="I734" s="8473">
        <v>24878468</v>
      </c>
      <c r="J734" s="8473">
        <v>393000</v>
      </c>
      <c r="K734" s="8473">
        <v>53037621</v>
      </c>
    </row>
    <row r="735" spans="1:12">
      <c r="A735" s="9868" t="s">
        <v>243</v>
      </c>
      <c r="B735" s="9869"/>
      <c r="C735" s="9869"/>
      <c r="D735" s="9869"/>
      <c r="E735" s="9870"/>
      <c r="F735" s="8474">
        <f t="shared" ref="F735:K735" si="1">F733+F734</f>
        <v>175000000</v>
      </c>
      <c r="G735" s="8474">
        <f t="shared" si="1"/>
        <v>73648616</v>
      </c>
      <c r="H735" s="8474">
        <f t="shared" si="1"/>
        <v>27453882</v>
      </c>
      <c r="I735" s="8474">
        <f t="shared" si="1"/>
        <v>48697379</v>
      </c>
      <c r="J735" s="8474">
        <f t="shared" si="1"/>
        <v>792100</v>
      </c>
      <c r="K735" s="8474">
        <f t="shared" si="1"/>
        <v>108046975</v>
      </c>
    </row>
  </sheetData>
  <mergeCells count="401">
    <mergeCell ref="F718:F719"/>
    <mergeCell ref="F703:F704"/>
    <mergeCell ref="G703:G704"/>
    <mergeCell ref="H703:H704"/>
    <mergeCell ref="I703:I704"/>
    <mergeCell ref="F538:F539"/>
    <mergeCell ref="G538:G539"/>
    <mergeCell ref="H538:H539"/>
    <mergeCell ref="I538:I539"/>
    <mergeCell ref="F568:F569"/>
    <mergeCell ref="G568:G569"/>
    <mergeCell ref="H568:H569"/>
    <mergeCell ref="I568:I569"/>
    <mergeCell ref="F556:F557"/>
    <mergeCell ref="G556:G557"/>
    <mergeCell ref="H556:H557"/>
    <mergeCell ref="I556:I557"/>
    <mergeCell ref="F562:F563"/>
    <mergeCell ref="G562:G563"/>
    <mergeCell ref="H562:H563"/>
    <mergeCell ref="I562:I563"/>
    <mergeCell ref="F550:F551"/>
    <mergeCell ref="G550:G551"/>
    <mergeCell ref="H550:H551"/>
    <mergeCell ref="F526:F527"/>
    <mergeCell ref="G526:G527"/>
    <mergeCell ref="H526:H527"/>
    <mergeCell ref="I526:I527"/>
    <mergeCell ref="F529:F530"/>
    <mergeCell ref="G529:G530"/>
    <mergeCell ref="H529:H530"/>
    <mergeCell ref="I481:I482"/>
    <mergeCell ref="F484:F485"/>
    <mergeCell ref="G484:G485"/>
    <mergeCell ref="H484:H485"/>
    <mergeCell ref="I484:I485"/>
    <mergeCell ref="F523:F524"/>
    <mergeCell ref="G523:G524"/>
    <mergeCell ref="H523:H524"/>
    <mergeCell ref="I523:I524"/>
    <mergeCell ref="H514:H515"/>
    <mergeCell ref="I514:I515"/>
    <mergeCell ref="F502:F503"/>
    <mergeCell ref="G502:G503"/>
    <mergeCell ref="H502:H503"/>
    <mergeCell ref="I502:I503"/>
    <mergeCell ref="F511:F512"/>
    <mergeCell ref="G511:G512"/>
    <mergeCell ref="H511:H512"/>
    <mergeCell ref="I511:I512"/>
    <mergeCell ref="F514:F515"/>
    <mergeCell ref="G514:G515"/>
    <mergeCell ref="F457:F458"/>
    <mergeCell ref="G457:G458"/>
    <mergeCell ref="H457:H458"/>
    <mergeCell ref="I457:I458"/>
    <mergeCell ref="F463:F464"/>
    <mergeCell ref="G463:G464"/>
    <mergeCell ref="H463:H464"/>
    <mergeCell ref="I463:I464"/>
    <mergeCell ref="F469:F470"/>
    <mergeCell ref="G469:G470"/>
    <mergeCell ref="H469:H470"/>
    <mergeCell ref="I469:I470"/>
    <mergeCell ref="F478:F479"/>
    <mergeCell ref="G478:G479"/>
    <mergeCell ref="H478:H479"/>
    <mergeCell ref="I478:I479"/>
    <mergeCell ref="F481:F482"/>
    <mergeCell ref="G481:G482"/>
    <mergeCell ref="H481:H482"/>
    <mergeCell ref="F466:F467"/>
    <mergeCell ref="G466:G467"/>
    <mergeCell ref="H466:H467"/>
    <mergeCell ref="I466:I467"/>
    <mergeCell ref="F460:F461"/>
    <mergeCell ref="G460:G461"/>
    <mergeCell ref="H460:H461"/>
    <mergeCell ref="I460:I461"/>
    <mergeCell ref="F427:F428"/>
    <mergeCell ref="G427:G428"/>
    <mergeCell ref="H427:H428"/>
    <mergeCell ref="I427:I428"/>
    <mergeCell ref="F430:F431"/>
    <mergeCell ref="G430:G431"/>
    <mergeCell ref="H430:H431"/>
    <mergeCell ref="I430:I431"/>
    <mergeCell ref="F433:F434"/>
    <mergeCell ref="G433:G434"/>
    <mergeCell ref="H433:H434"/>
    <mergeCell ref="I433:I434"/>
    <mergeCell ref="F412:F413"/>
    <mergeCell ref="G412:G413"/>
    <mergeCell ref="H412:H413"/>
    <mergeCell ref="I412:I413"/>
    <mergeCell ref="F415:F416"/>
    <mergeCell ref="G415:G416"/>
    <mergeCell ref="H415:H416"/>
    <mergeCell ref="I415:I416"/>
    <mergeCell ref="F421:F422"/>
    <mergeCell ref="G421:G422"/>
    <mergeCell ref="H421:H422"/>
    <mergeCell ref="I421:I422"/>
    <mergeCell ref="F424:F425"/>
    <mergeCell ref="G424:G425"/>
    <mergeCell ref="H424:H425"/>
    <mergeCell ref="I424:I425"/>
    <mergeCell ref="F397:F398"/>
    <mergeCell ref="G397:G398"/>
    <mergeCell ref="H397:H398"/>
    <mergeCell ref="I397:I398"/>
    <mergeCell ref="F418:F419"/>
    <mergeCell ref="G418:G419"/>
    <mergeCell ref="H418:H419"/>
    <mergeCell ref="I418:I419"/>
    <mergeCell ref="F400:F401"/>
    <mergeCell ref="G400:G401"/>
    <mergeCell ref="H400:H401"/>
    <mergeCell ref="I400:I401"/>
    <mergeCell ref="F403:F404"/>
    <mergeCell ref="G403:G404"/>
    <mergeCell ref="H403:H404"/>
    <mergeCell ref="I403:I404"/>
    <mergeCell ref="F406:F407"/>
    <mergeCell ref="G406:G407"/>
    <mergeCell ref="H406:H407"/>
    <mergeCell ref="I406:I407"/>
    <mergeCell ref="F409:F410"/>
    <mergeCell ref="G409:G410"/>
    <mergeCell ref="H409:H410"/>
    <mergeCell ref="I409:I410"/>
    <mergeCell ref="F388:F389"/>
    <mergeCell ref="G388:G389"/>
    <mergeCell ref="H388:H389"/>
    <mergeCell ref="I388:I389"/>
    <mergeCell ref="F391:F392"/>
    <mergeCell ref="G391:G392"/>
    <mergeCell ref="H391:H392"/>
    <mergeCell ref="I391:I392"/>
    <mergeCell ref="F394:F395"/>
    <mergeCell ref="G394:G395"/>
    <mergeCell ref="H394:H395"/>
    <mergeCell ref="I394:I395"/>
    <mergeCell ref="F367:F368"/>
    <mergeCell ref="G367:G368"/>
    <mergeCell ref="H367:H368"/>
    <mergeCell ref="I367:I368"/>
    <mergeCell ref="F382:F383"/>
    <mergeCell ref="G382:G383"/>
    <mergeCell ref="H382:H383"/>
    <mergeCell ref="I382:I383"/>
    <mergeCell ref="F385:F386"/>
    <mergeCell ref="G385:G386"/>
    <mergeCell ref="H385:H386"/>
    <mergeCell ref="I385:I386"/>
    <mergeCell ref="F355:F356"/>
    <mergeCell ref="F361:F362"/>
    <mergeCell ref="G361:G362"/>
    <mergeCell ref="H361:H362"/>
    <mergeCell ref="I361:I362"/>
    <mergeCell ref="F364:F365"/>
    <mergeCell ref="G364:G365"/>
    <mergeCell ref="H364:H365"/>
    <mergeCell ref="I364:I365"/>
    <mergeCell ref="G355:G356"/>
    <mergeCell ref="H355:H356"/>
    <mergeCell ref="I355:I356"/>
    <mergeCell ref="F79:F80"/>
    <mergeCell ref="G79:G80"/>
    <mergeCell ref="H79:H80"/>
    <mergeCell ref="I79:I80"/>
    <mergeCell ref="F178:F179"/>
    <mergeCell ref="G178:G179"/>
    <mergeCell ref="H178:H179"/>
    <mergeCell ref="I178:I179"/>
    <mergeCell ref="F358:F359"/>
    <mergeCell ref="G358:G359"/>
    <mergeCell ref="H358:H359"/>
    <mergeCell ref="I358:I359"/>
    <mergeCell ref="F301:F302"/>
    <mergeCell ref="G301:G302"/>
    <mergeCell ref="H322:H323"/>
    <mergeCell ref="I322:I323"/>
    <mergeCell ref="F337:F338"/>
    <mergeCell ref="G337:G338"/>
    <mergeCell ref="H337:H338"/>
    <mergeCell ref="I337:I338"/>
    <mergeCell ref="I328:I329"/>
    <mergeCell ref="F331:F332"/>
    <mergeCell ref="G331:G332"/>
    <mergeCell ref="H331:H332"/>
    <mergeCell ref="A733:E733"/>
    <mergeCell ref="A734:E734"/>
    <mergeCell ref="A735:E735"/>
    <mergeCell ref="I19:I20"/>
    <mergeCell ref="J19:J20"/>
    <mergeCell ref="F22:F23"/>
    <mergeCell ref="G22:G23"/>
    <mergeCell ref="H22:H23"/>
    <mergeCell ref="I22:I23"/>
    <mergeCell ref="I25:I26"/>
    <mergeCell ref="H301:H302"/>
    <mergeCell ref="I301:I302"/>
    <mergeCell ref="F328:F329"/>
    <mergeCell ref="G328:G329"/>
    <mergeCell ref="H328:H329"/>
    <mergeCell ref="J37:J38"/>
    <mergeCell ref="J25:J26"/>
    <mergeCell ref="F28:F29"/>
    <mergeCell ref="G28:G29"/>
    <mergeCell ref="H28:H29"/>
    <mergeCell ref="I28:I29"/>
    <mergeCell ref="I31:I32"/>
    <mergeCell ref="J31:J32"/>
    <mergeCell ref="F34:F35"/>
    <mergeCell ref="J1:J2"/>
    <mergeCell ref="K1:K2"/>
    <mergeCell ref="A1:A2"/>
    <mergeCell ref="B1:B2"/>
    <mergeCell ref="C1:C2"/>
    <mergeCell ref="D1:E1"/>
    <mergeCell ref="F1:F2"/>
    <mergeCell ref="G1:I1"/>
    <mergeCell ref="G34:G35"/>
    <mergeCell ref="H34:H35"/>
    <mergeCell ref="I34:I35"/>
    <mergeCell ref="F76:F77"/>
    <mergeCell ref="G76:G77"/>
    <mergeCell ref="G37:G38"/>
    <mergeCell ref="J49:J50"/>
    <mergeCell ref="F40:F41"/>
    <mergeCell ref="G40:G41"/>
    <mergeCell ref="H40:H41"/>
    <mergeCell ref="I40:I41"/>
    <mergeCell ref="G43:G44"/>
    <mergeCell ref="J43:J44"/>
    <mergeCell ref="F46:F47"/>
    <mergeCell ref="G46:G47"/>
    <mergeCell ref="H46:H47"/>
    <mergeCell ref="I46:I47"/>
    <mergeCell ref="G49:G50"/>
    <mergeCell ref="H76:H77"/>
    <mergeCell ref="I76:I77"/>
    <mergeCell ref="F70:F71"/>
    <mergeCell ref="G70:G71"/>
    <mergeCell ref="H70:H71"/>
    <mergeCell ref="I70:I71"/>
    <mergeCell ref="G61:G62"/>
    <mergeCell ref="F64:F65"/>
    <mergeCell ref="G64:G65"/>
    <mergeCell ref="H64:H65"/>
    <mergeCell ref="I64:I65"/>
    <mergeCell ref="J67:J68"/>
    <mergeCell ref="F73:F74"/>
    <mergeCell ref="G73:G74"/>
    <mergeCell ref="H73:H74"/>
    <mergeCell ref="I73:I74"/>
    <mergeCell ref="J61:J62"/>
    <mergeCell ref="F52:F53"/>
    <mergeCell ref="G52:G53"/>
    <mergeCell ref="H52:H53"/>
    <mergeCell ref="I52:I53"/>
    <mergeCell ref="G55:G56"/>
    <mergeCell ref="J55:J56"/>
    <mergeCell ref="F58:F59"/>
    <mergeCell ref="G58:G59"/>
    <mergeCell ref="H58:H59"/>
    <mergeCell ref="I58:I59"/>
    <mergeCell ref="F229:F230"/>
    <mergeCell ref="G229:G230"/>
    <mergeCell ref="H229:H230"/>
    <mergeCell ref="I229:I230"/>
    <mergeCell ref="F352:F353"/>
    <mergeCell ref="G352:G353"/>
    <mergeCell ref="H352:H353"/>
    <mergeCell ref="I352:I353"/>
    <mergeCell ref="F340:F341"/>
    <mergeCell ref="G340:G341"/>
    <mergeCell ref="H340:H341"/>
    <mergeCell ref="I340:I341"/>
    <mergeCell ref="F343:F344"/>
    <mergeCell ref="G343:G344"/>
    <mergeCell ref="H343:H344"/>
    <mergeCell ref="I343:I344"/>
    <mergeCell ref="F334:F335"/>
    <mergeCell ref="G334:G335"/>
    <mergeCell ref="H334:H335"/>
    <mergeCell ref="I334:I335"/>
    <mergeCell ref="I331:I332"/>
    <mergeCell ref="I529:I530"/>
    <mergeCell ref="F532:F533"/>
    <mergeCell ref="G532:G533"/>
    <mergeCell ref="H532:H533"/>
    <mergeCell ref="I532:I533"/>
    <mergeCell ref="F580:F581"/>
    <mergeCell ref="G580:G581"/>
    <mergeCell ref="H580:H581"/>
    <mergeCell ref="I580:I581"/>
    <mergeCell ref="I535:I536"/>
    <mergeCell ref="I550:I551"/>
    <mergeCell ref="G544:G545"/>
    <mergeCell ref="F544:F545"/>
    <mergeCell ref="H544:H545"/>
    <mergeCell ref="I544:I545"/>
    <mergeCell ref="F535:F536"/>
    <mergeCell ref="G535:G536"/>
    <mergeCell ref="H535:H536"/>
    <mergeCell ref="F583:F584"/>
    <mergeCell ref="G583:G584"/>
    <mergeCell ref="H583:H584"/>
    <mergeCell ref="I583:I584"/>
    <mergeCell ref="F586:F587"/>
    <mergeCell ref="G586:G587"/>
    <mergeCell ref="H586:H587"/>
    <mergeCell ref="I586:I587"/>
    <mergeCell ref="F589:F590"/>
    <mergeCell ref="G589:G590"/>
    <mergeCell ref="H589:H590"/>
    <mergeCell ref="I589:I590"/>
    <mergeCell ref="F592:F593"/>
    <mergeCell ref="G592:G593"/>
    <mergeCell ref="H592:H593"/>
    <mergeCell ref="I592:I593"/>
    <mergeCell ref="F595:F596"/>
    <mergeCell ref="G595:G596"/>
    <mergeCell ref="H595:H596"/>
    <mergeCell ref="I595:I596"/>
    <mergeCell ref="F598:F599"/>
    <mergeCell ref="G598:G599"/>
    <mergeCell ref="H598:H599"/>
    <mergeCell ref="I598:I599"/>
    <mergeCell ref="F601:F602"/>
    <mergeCell ref="G601:G602"/>
    <mergeCell ref="H601:H602"/>
    <mergeCell ref="I601:I602"/>
    <mergeCell ref="F604:F605"/>
    <mergeCell ref="G604:G605"/>
    <mergeCell ref="H604:H605"/>
    <mergeCell ref="I604:I605"/>
    <mergeCell ref="F607:F608"/>
    <mergeCell ref="G607:G608"/>
    <mergeCell ref="H607:H608"/>
    <mergeCell ref="I607:I608"/>
    <mergeCell ref="F610:F611"/>
    <mergeCell ref="G610:G611"/>
    <mergeCell ref="H610:H611"/>
    <mergeCell ref="I610:I611"/>
    <mergeCell ref="F613:F614"/>
    <mergeCell ref="G613:G614"/>
    <mergeCell ref="H613:H614"/>
    <mergeCell ref="I613:I614"/>
    <mergeCell ref="F616:F617"/>
    <mergeCell ref="G616:G617"/>
    <mergeCell ref="H616:H617"/>
    <mergeCell ref="I616:I617"/>
    <mergeCell ref="F619:F620"/>
    <mergeCell ref="G619:G620"/>
    <mergeCell ref="H619:H620"/>
    <mergeCell ref="I619:I620"/>
    <mergeCell ref="F622:F623"/>
    <mergeCell ref="G622:G623"/>
    <mergeCell ref="H622:H623"/>
    <mergeCell ref="I622:I623"/>
    <mergeCell ref="F625:F626"/>
    <mergeCell ref="G625:G626"/>
    <mergeCell ref="H625:H626"/>
    <mergeCell ref="I625:I626"/>
    <mergeCell ref="H628:H629"/>
    <mergeCell ref="I628:I629"/>
    <mergeCell ref="H631:H632"/>
    <mergeCell ref="I631:I632"/>
    <mergeCell ref="H634:H635"/>
    <mergeCell ref="I634:I635"/>
    <mergeCell ref="G652:G653"/>
    <mergeCell ref="J652:J653"/>
    <mergeCell ref="G655:G656"/>
    <mergeCell ref="J655:J656"/>
    <mergeCell ref="J646:J647"/>
    <mergeCell ref="J649:J650"/>
    <mergeCell ref="F667:F668"/>
    <mergeCell ref="G667:G668"/>
    <mergeCell ref="H667:H668"/>
    <mergeCell ref="I667:I668"/>
    <mergeCell ref="H637:H638"/>
    <mergeCell ref="I637:I638"/>
    <mergeCell ref="H640:H641"/>
    <mergeCell ref="I640:I641"/>
    <mergeCell ref="H643:H644"/>
    <mergeCell ref="I643:I644"/>
    <mergeCell ref="G646:G647"/>
    <mergeCell ref="G649:G650"/>
    <mergeCell ref="F691:F692"/>
    <mergeCell ref="G691:G692"/>
    <mergeCell ref="H691:H692"/>
    <mergeCell ref="I691:I692"/>
    <mergeCell ref="F679:F680"/>
    <mergeCell ref="G679:G680"/>
    <mergeCell ref="H679:H680"/>
    <mergeCell ref="I679:I680"/>
    <mergeCell ref="H682:H683"/>
    <mergeCell ref="I682:I683"/>
  </mergeCells>
  <pageMargins left="0.7" right="0.7" top="0.75" bottom="0.75" header="0.3" footer="0.3"/>
  <pageSetup orientation="portrait" horizontalDpi="120" verticalDpi="72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AD711"/>
  <sheetViews>
    <sheetView showGridLines="0" zoomScaleNormal="100" workbookViewId="0">
      <pane xSplit="11" ySplit="3" topLeftCell="L673" activePane="bottomRight" state="frozen"/>
      <selection pane="topRight" activeCell="L1" sqref="L1"/>
      <selection pane="bottomLeft" activeCell="A4" sqref="A4"/>
      <selection pane="bottomRight" activeCell="C685" sqref="C685:J687"/>
    </sheetView>
  </sheetViews>
  <sheetFormatPr defaultRowHeight="15.75"/>
  <cols>
    <col min="1" max="1" width="3" style="8266" customWidth="1"/>
    <col min="2" max="2" width="10.42578125" style="8266" customWidth="1"/>
    <col min="3" max="3" width="48.140625" style="8266" customWidth="1"/>
    <col min="4" max="4" width="19.140625" style="8266" customWidth="1"/>
    <col min="5" max="5" width="11.7109375" style="8266" customWidth="1"/>
    <col min="6" max="6" width="11.140625" style="8266" customWidth="1"/>
    <col min="7" max="7" width="13" style="8266" customWidth="1"/>
    <col min="8" max="8" width="11.140625" style="8266" customWidth="1"/>
    <col min="9" max="9" width="12" style="8266" customWidth="1"/>
    <col min="10" max="10" width="11.140625" style="8266" customWidth="1"/>
    <col min="11" max="11" width="15.140625" style="8266" customWidth="1"/>
    <col min="12" max="12" width="11.140625" style="8397" customWidth="1"/>
    <col min="13" max="31" width="11.140625" style="8266" customWidth="1"/>
    <col min="32" max="16384" width="9.140625" style="8266"/>
  </cols>
  <sheetData>
    <row r="1" spans="1:21">
      <c r="A1" s="9853" t="s">
        <v>1</v>
      </c>
      <c r="B1" s="9855" t="s">
        <v>2</v>
      </c>
      <c r="C1" s="9853" t="s">
        <v>3</v>
      </c>
      <c r="D1" s="9857" t="s">
        <v>4</v>
      </c>
      <c r="E1" s="9858"/>
      <c r="F1" s="9849" t="s">
        <v>5</v>
      </c>
      <c r="G1" s="9859" t="s">
        <v>6</v>
      </c>
      <c r="H1" s="9860"/>
      <c r="I1" s="9861"/>
      <c r="J1" s="9849" t="s">
        <v>7</v>
      </c>
      <c r="K1" s="9851" t="s">
        <v>8</v>
      </c>
    </row>
    <row r="2" spans="1:21">
      <c r="A2" s="9854"/>
      <c r="B2" s="9856"/>
      <c r="C2" s="9854"/>
      <c r="D2" s="8468" t="s">
        <v>9</v>
      </c>
      <c r="E2" s="8469" t="s">
        <v>10</v>
      </c>
      <c r="F2" s="9850"/>
      <c r="G2" s="8768" t="s">
        <v>11</v>
      </c>
      <c r="H2" s="8471" t="s">
        <v>537</v>
      </c>
      <c r="I2" s="8768" t="s">
        <v>13</v>
      </c>
      <c r="J2" s="9850"/>
      <c r="K2" s="9852"/>
    </row>
    <row r="3" spans="1:21">
      <c r="A3" s="8271" t="s">
        <v>75</v>
      </c>
      <c r="B3" s="8272"/>
      <c r="C3" s="8273"/>
      <c r="D3" s="8274"/>
      <c r="E3" s="8275"/>
      <c r="F3" s="8276"/>
      <c r="G3" s="8277"/>
      <c r="H3" s="8278"/>
      <c r="I3" s="8279"/>
      <c r="J3" s="8279"/>
      <c r="K3" s="8280">
        <v>55009354</v>
      </c>
    </row>
    <row r="4" spans="1:21">
      <c r="A4" s="8458"/>
      <c r="B4" s="8475">
        <v>43160</v>
      </c>
      <c r="C4" s="556" t="s">
        <v>880</v>
      </c>
      <c r="D4" s="8757" t="s">
        <v>1591</v>
      </c>
      <c r="E4" s="8756" t="s">
        <v>1601</v>
      </c>
      <c r="F4" s="8754"/>
      <c r="G4" s="8754">
        <v>1002500</v>
      </c>
      <c r="H4" s="8476"/>
      <c r="I4" s="8476"/>
      <c r="J4" s="8458"/>
      <c r="K4" s="8480">
        <f>K3-G4</f>
        <v>54006854</v>
      </c>
      <c r="L4" s="8286"/>
      <c r="U4" s="8902"/>
    </row>
    <row r="5" spans="1:21">
      <c r="A5" s="8459"/>
      <c r="B5" s="8459"/>
      <c r="C5" s="555" t="s">
        <v>1590</v>
      </c>
      <c r="D5" s="8758" t="s">
        <v>956</v>
      </c>
      <c r="E5" s="533"/>
      <c r="F5" s="8755"/>
      <c r="G5" s="8755"/>
      <c r="H5" s="8477"/>
      <c r="I5" s="8477"/>
      <c r="J5" s="8459"/>
      <c r="K5" s="8459"/>
      <c r="L5" s="8286"/>
      <c r="U5" s="8902"/>
    </row>
    <row r="6" spans="1:21" ht="18">
      <c r="A6" s="8461"/>
      <c r="B6" s="8462"/>
      <c r="C6" s="8496"/>
      <c r="D6" s="8497"/>
      <c r="E6" s="8486"/>
      <c r="F6" s="8478"/>
      <c r="G6" s="8478"/>
      <c r="H6" s="8466"/>
      <c r="I6" s="8478"/>
      <c r="J6" s="8466">
        <v>2200</v>
      </c>
      <c r="K6" s="8467">
        <f>K4+J6</f>
        <v>54009054</v>
      </c>
      <c r="L6" s="8286"/>
      <c r="U6" s="8902"/>
    </row>
    <row r="7" spans="1:21" ht="18">
      <c r="A7" s="8460"/>
      <c r="B7" s="8588">
        <v>43161</v>
      </c>
      <c r="C7" s="8281" t="s">
        <v>815</v>
      </c>
      <c r="D7" s="8773" t="s">
        <v>1720</v>
      </c>
      <c r="E7" s="8482" t="s">
        <v>1739</v>
      </c>
      <c r="F7" s="8476"/>
      <c r="G7" s="8476"/>
      <c r="H7" s="8476"/>
      <c r="I7" s="8476">
        <v>221524</v>
      </c>
      <c r="J7" s="8458"/>
      <c r="K7" s="8481">
        <f>K6-I7</f>
        <v>53787530</v>
      </c>
    </row>
    <row r="8" spans="1:21" ht="18">
      <c r="A8" s="8459"/>
      <c r="B8" s="8459"/>
      <c r="C8" s="8287" t="s">
        <v>1719</v>
      </c>
      <c r="D8" s="8774" t="s">
        <v>1176</v>
      </c>
      <c r="E8" s="8483"/>
      <c r="F8" s="8477"/>
      <c r="G8" s="8477"/>
      <c r="H8" s="8477"/>
      <c r="I8" s="8477"/>
      <c r="J8" s="8459"/>
      <c r="K8" s="8459"/>
    </row>
    <row r="9" spans="1:21" ht="18">
      <c r="A9" s="8461"/>
      <c r="B9" s="8462"/>
      <c r="C9" s="8496"/>
      <c r="D9" s="8497"/>
      <c r="E9" s="8486"/>
      <c r="F9" s="8478"/>
      <c r="G9" s="8478"/>
      <c r="H9" s="8466"/>
      <c r="I9" s="8478"/>
      <c r="J9" s="8466">
        <v>2200</v>
      </c>
      <c r="K9" s="8467">
        <f>K7+J9</f>
        <v>53789730</v>
      </c>
    </row>
    <row r="10" spans="1:21" ht="18">
      <c r="A10" s="8460"/>
      <c r="B10" s="8460"/>
      <c r="C10" s="8281" t="s">
        <v>815</v>
      </c>
      <c r="D10" s="8773" t="s">
        <v>1720</v>
      </c>
      <c r="E10" s="8487" t="s">
        <v>1739</v>
      </c>
      <c r="F10" s="8479"/>
      <c r="G10" s="8479"/>
      <c r="H10" s="8479"/>
      <c r="I10" s="8479">
        <v>14099</v>
      </c>
      <c r="J10" s="8460"/>
      <c r="K10" s="8481">
        <f>K9-I10</f>
        <v>53775631</v>
      </c>
    </row>
    <row r="11" spans="1:21" ht="18">
      <c r="A11" s="8459"/>
      <c r="B11" s="8459"/>
      <c r="C11" s="8287" t="s">
        <v>1721</v>
      </c>
      <c r="D11" s="8774" t="s">
        <v>1176</v>
      </c>
      <c r="E11" s="8488"/>
      <c r="F11" s="8477"/>
      <c r="G11" s="8477"/>
      <c r="H11" s="8477"/>
      <c r="I11" s="8477"/>
      <c r="J11" s="8459"/>
      <c r="K11" s="8459"/>
    </row>
    <row r="12" spans="1:21" ht="18">
      <c r="A12" s="8461"/>
      <c r="B12" s="8462"/>
      <c r="C12" s="8496"/>
      <c r="D12" s="8497"/>
      <c r="E12" s="8489"/>
      <c r="F12" s="8478"/>
      <c r="G12" s="8478"/>
      <c r="H12" s="8466"/>
      <c r="I12" s="8478"/>
      <c r="J12" s="8466">
        <v>2200</v>
      </c>
      <c r="K12" s="8467">
        <f>K10+J12</f>
        <v>53777831</v>
      </c>
    </row>
    <row r="13" spans="1:21" ht="18">
      <c r="A13" s="8458"/>
      <c r="B13" s="8458"/>
      <c r="C13" s="8300" t="s">
        <v>1710</v>
      </c>
      <c r="D13" s="8773" t="s">
        <v>1720</v>
      </c>
      <c r="E13" s="8482" t="s">
        <v>1739</v>
      </c>
      <c r="F13" s="8479"/>
      <c r="G13" s="8479"/>
      <c r="H13" s="8479"/>
      <c r="I13" s="8479">
        <v>15140</v>
      </c>
      <c r="J13" s="8460"/>
      <c r="K13" s="8480">
        <f>K12-I13</f>
        <v>53762691</v>
      </c>
    </row>
    <row r="14" spans="1:21" ht="18">
      <c r="A14" s="8459"/>
      <c r="B14" s="8459"/>
      <c r="C14" s="8287" t="s">
        <v>1821</v>
      </c>
      <c r="D14" s="8774" t="s">
        <v>1479</v>
      </c>
      <c r="E14" s="8483"/>
      <c r="F14" s="8477"/>
      <c r="G14" s="8477"/>
      <c r="H14" s="8477"/>
      <c r="I14" s="8477"/>
      <c r="J14" s="8459"/>
      <c r="K14" s="8459"/>
    </row>
    <row r="15" spans="1:21" ht="18">
      <c r="A15" s="8461"/>
      <c r="B15" s="8462"/>
      <c r="C15" s="8496"/>
      <c r="D15" s="8497"/>
      <c r="E15" s="8490"/>
      <c r="F15" s="8478"/>
      <c r="G15" s="8478"/>
      <c r="H15" s="8466"/>
      <c r="I15" s="8478"/>
      <c r="J15" s="8466">
        <v>1500</v>
      </c>
      <c r="K15" s="8467">
        <f>K13+J15</f>
        <v>53764191</v>
      </c>
    </row>
    <row r="16" spans="1:21" ht="18">
      <c r="A16" s="8460"/>
      <c r="B16" s="8460"/>
      <c r="C16" s="8300" t="s">
        <v>1710</v>
      </c>
      <c r="D16" s="8773" t="s">
        <v>1720</v>
      </c>
      <c r="E16" s="8482" t="s">
        <v>1739</v>
      </c>
      <c r="F16" s="8476"/>
      <c r="G16" s="8476"/>
      <c r="H16" s="8476"/>
      <c r="I16" s="8476">
        <v>32890</v>
      </c>
      <c r="J16" s="8458"/>
      <c r="K16" s="8481">
        <f>K15-I16</f>
        <v>53731301</v>
      </c>
    </row>
    <row r="17" spans="1:21" ht="18">
      <c r="A17" s="8459"/>
      <c r="B17" s="8459"/>
      <c r="C17" s="8287" t="s">
        <v>1822</v>
      </c>
      <c r="D17" s="8774" t="s">
        <v>1479</v>
      </c>
      <c r="E17" s="8483"/>
      <c r="F17" s="8477"/>
      <c r="G17" s="8477"/>
      <c r="H17" s="8477"/>
      <c r="I17" s="8477"/>
      <c r="J17" s="8459"/>
      <c r="K17" s="8459"/>
    </row>
    <row r="18" spans="1:21" ht="18">
      <c r="A18" s="8461"/>
      <c r="B18" s="8462"/>
      <c r="C18" s="8496"/>
      <c r="D18" s="8504"/>
      <c r="E18" s="8490"/>
      <c r="F18" s="8478"/>
      <c r="G18" s="8478"/>
      <c r="H18" s="8466"/>
      <c r="I18" s="8478"/>
      <c r="J18" s="8466">
        <v>1500</v>
      </c>
      <c r="K18" s="8467">
        <f>K16+J18</f>
        <v>53732801</v>
      </c>
    </row>
    <row r="19" spans="1:21">
      <c r="A19" s="8460"/>
      <c r="B19" s="8460"/>
      <c r="C19" s="8281" t="s">
        <v>781</v>
      </c>
      <c r="D19" s="8773" t="s">
        <v>278</v>
      </c>
      <c r="E19" s="8283" t="s">
        <v>279</v>
      </c>
      <c r="F19" s="8777"/>
      <c r="G19" s="8777">
        <v>29740</v>
      </c>
      <c r="H19" s="8285"/>
      <c r="I19" s="9805"/>
      <c r="J19" s="9824"/>
      <c r="K19" s="8481">
        <f>K18-G19</f>
        <v>53703061</v>
      </c>
      <c r="L19" s="8286"/>
      <c r="U19" s="8902"/>
    </row>
    <row r="20" spans="1:21">
      <c r="A20" s="8459"/>
      <c r="B20" s="8459"/>
      <c r="C20" s="8287" t="s">
        <v>1530</v>
      </c>
      <c r="D20" s="8774" t="s">
        <v>38</v>
      </c>
      <c r="E20" s="8776"/>
      <c r="F20" s="8778"/>
      <c r="G20" s="8778"/>
      <c r="H20" s="8291"/>
      <c r="I20" s="9806"/>
      <c r="J20" s="9825"/>
      <c r="K20" s="8459"/>
      <c r="L20" s="8286"/>
      <c r="U20" s="8902"/>
    </row>
    <row r="21" spans="1:21">
      <c r="A21" s="8461"/>
      <c r="B21" s="8462"/>
      <c r="C21" s="8492"/>
      <c r="D21" s="8464"/>
      <c r="E21" s="8464"/>
      <c r="F21" s="8493"/>
      <c r="G21" s="8493"/>
      <c r="H21" s="8494"/>
      <c r="I21" s="8493"/>
      <c r="J21" s="8495">
        <v>1500</v>
      </c>
      <c r="K21" s="8467">
        <f>K19+J21</f>
        <v>53704561</v>
      </c>
      <c r="L21" s="8286"/>
      <c r="U21" s="8902"/>
    </row>
    <row r="22" spans="1:21">
      <c r="A22" s="8458"/>
      <c r="B22" s="8458"/>
      <c r="C22" s="8300" t="s">
        <v>796</v>
      </c>
      <c r="D22" s="8773" t="s">
        <v>167</v>
      </c>
      <c r="E22" s="8775" t="s">
        <v>56</v>
      </c>
      <c r="F22" s="9805"/>
      <c r="G22" s="9807">
        <v>188500</v>
      </c>
      <c r="H22" s="9805"/>
      <c r="I22" s="9805"/>
      <c r="J22" s="8302"/>
      <c r="K22" s="8476">
        <f>K21-G22</f>
        <v>53516061</v>
      </c>
      <c r="L22" s="8286"/>
      <c r="U22" s="8902"/>
    </row>
    <row r="23" spans="1:21">
      <c r="A23" s="8459"/>
      <c r="B23" s="8459"/>
      <c r="C23" s="8287" t="s">
        <v>1033</v>
      </c>
      <c r="D23" s="8774" t="s">
        <v>1384</v>
      </c>
      <c r="E23" s="8776"/>
      <c r="F23" s="9806"/>
      <c r="G23" s="9808"/>
      <c r="H23" s="9806"/>
      <c r="I23" s="9806"/>
      <c r="J23" s="8303"/>
      <c r="K23" s="8459"/>
      <c r="L23" s="8286"/>
      <c r="U23" s="8902"/>
    </row>
    <row r="24" spans="1:21">
      <c r="A24" s="8461"/>
      <c r="B24" s="8462"/>
      <c r="C24" s="8496"/>
      <c r="D24" s="8497"/>
      <c r="E24" s="8498"/>
      <c r="F24" s="8465"/>
      <c r="G24" s="8466"/>
      <c r="H24" s="8499"/>
      <c r="I24" s="8465"/>
      <c r="J24" s="8466">
        <v>750</v>
      </c>
      <c r="K24" s="8467">
        <f>K22+J24</f>
        <v>53516811</v>
      </c>
      <c r="L24" s="8286"/>
      <c r="U24" s="8902"/>
    </row>
    <row r="25" spans="1:21">
      <c r="A25" s="8460"/>
      <c r="B25" s="8460"/>
      <c r="C25" s="8310" t="s">
        <v>815</v>
      </c>
      <c r="D25" s="8773" t="s">
        <v>1883</v>
      </c>
      <c r="E25" s="8775" t="s">
        <v>1884</v>
      </c>
      <c r="F25" s="8777"/>
      <c r="G25" s="8777">
        <v>129967</v>
      </c>
      <c r="H25" s="8285"/>
      <c r="I25" s="9805"/>
      <c r="J25" s="9824"/>
      <c r="K25" s="8481">
        <f>K24-G25</f>
        <v>53386844</v>
      </c>
      <c r="L25" s="8286"/>
      <c r="U25" s="8902"/>
    </row>
    <row r="26" spans="1:21">
      <c r="A26" s="8459"/>
      <c r="B26" s="8459"/>
      <c r="C26" s="8312" t="s">
        <v>1882</v>
      </c>
      <c r="D26" s="8774" t="s">
        <v>1819</v>
      </c>
      <c r="E26" s="8776"/>
      <c r="F26" s="8778"/>
      <c r="G26" s="8778"/>
      <c r="H26" s="8291"/>
      <c r="I26" s="9806"/>
      <c r="J26" s="9825"/>
      <c r="K26" s="8459"/>
      <c r="L26" s="8286"/>
      <c r="U26" s="8902"/>
    </row>
    <row r="27" spans="1:21">
      <c r="A27" s="8461"/>
      <c r="B27" s="8462"/>
      <c r="C27" s="8500"/>
      <c r="D27" s="8501"/>
      <c r="E27" s="8502"/>
      <c r="F27" s="8493"/>
      <c r="G27" s="8493"/>
      <c r="H27" s="8494"/>
      <c r="I27" s="8493"/>
      <c r="J27" s="8495">
        <v>2200</v>
      </c>
      <c r="K27" s="8467">
        <f>K25+J27</f>
        <v>53389044</v>
      </c>
      <c r="L27" s="8286"/>
      <c r="U27" s="8902"/>
    </row>
    <row r="28" spans="1:21">
      <c r="A28" s="8460"/>
      <c r="B28" s="8460"/>
      <c r="C28" s="8310" t="s">
        <v>1921</v>
      </c>
      <c r="D28" s="8773" t="s">
        <v>1883</v>
      </c>
      <c r="E28" s="8775" t="s">
        <v>1884</v>
      </c>
      <c r="F28" s="9805"/>
      <c r="G28" s="9807">
        <v>56340</v>
      </c>
      <c r="H28" s="9805"/>
      <c r="I28" s="9805"/>
      <c r="J28" s="8302"/>
      <c r="K28" s="8479">
        <f>K27-G28</f>
        <v>53332704</v>
      </c>
      <c r="L28" s="8286"/>
      <c r="U28" s="8902"/>
    </row>
    <row r="29" spans="1:21">
      <c r="A29" s="8459"/>
      <c r="B29" s="8459"/>
      <c r="C29" s="8310" t="s">
        <v>1941</v>
      </c>
      <c r="D29" s="8774" t="s">
        <v>1819</v>
      </c>
      <c r="E29" s="8776"/>
      <c r="F29" s="9806"/>
      <c r="G29" s="9808"/>
      <c r="H29" s="9806"/>
      <c r="I29" s="9806"/>
      <c r="J29" s="8303"/>
      <c r="K29" s="8459"/>
      <c r="L29" s="8286"/>
      <c r="U29" s="8902"/>
    </row>
    <row r="30" spans="1:21">
      <c r="A30" s="8461"/>
      <c r="B30" s="8462"/>
      <c r="C30" s="8496"/>
      <c r="D30" s="8501"/>
      <c r="E30" s="8502"/>
      <c r="F30" s="8465"/>
      <c r="G30" s="8466"/>
      <c r="H30" s="8499"/>
      <c r="I30" s="8465"/>
      <c r="J30" s="8466">
        <v>1500</v>
      </c>
      <c r="K30" s="8467">
        <f>K28+J30</f>
        <v>53334204</v>
      </c>
      <c r="L30" s="8286"/>
      <c r="U30" s="8902"/>
    </row>
    <row r="31" spans="1:21">
      <c r="A31" s="8458"/>
      <c r="B31" s="8458"/>
      <c r="C31" s="8281" t="s">
        <v>796</v>
      </c>
      <c r="D31" s="8773" t="s">
        <v>1532</v>
      </c>
      <c r="E31" s="8316" t="s">
        <v>1233</v>
      </c>
      <c r="F31" s="8777"/>
      <c r="G31" s="8777">
        <v>105900</v>
      </c>
      <c r="H31" s="8285"/>
      <c r="I31" s="9805"/>
      <c r="J31" s="9824"/>
      <c r="K31" s="8480">
        <f>K30-G31</f>
        <v>53228304</v>
      </c>
      <c r="L31" s="8286"/>
      <c r="U31" s="8902"/>
    </row>
    <row r="32" spans="1:21">
      <c r="A32" s="8459"/>
      <c r="B32" s="8459"/>
      <c r="C32" s="8287" t="s">
        <v>1905</v>
      </c>
      <c r="D32" s="8774" t="s">
        <v>1570</v>
      </c>
      <c r="E32" s="8776"/>
      <c r="F32" s="8778"/>
      <c r="G32" s="8778"/>
      <c r="H32" s="8291"/>
      <c r="I32" s="9806"/>
      <c r="J32" s="9825"/>
      <c r="K32" s="8459"/>
      <c r="L32" s="8286"/>
      <c r="U32" s="8902"/>
    </row>
    <row r="33" spans="1:21">
      <c r="A33" s="8461"/>
      <c r="B33" s="8462"/>
      <c r="C33" s="8461"/>
      <c r="D33" s="8497"/>
      <c r="E33" s="8498"/>
      <c r="F33" s="8493"/>
      <c r="G33" s="8493"/>
      <c r="H33" s="8494"/>
      <c r="I33" s="8493"/>
      <c r="J33" s="8495">
        <v>750</v>
      </c>
      <c r="K33" s="8467">
        <f>K31+J33</f>
        <v>53229054</v>
      </c>
      <c r="L33" s="8286"/>
      <c r="U33" s="8902"/>
    </row>
    <row r="34" spans="1:21">
      <c r="A34" s="8460"/>
      <c r="B34" s="8460"/>
      <c r="C34" s="8281" t="s">
        <v>796</v>
      </c>
      <c r="D34" s="8773" t="s">
        <v>1334</v>
      </c>
      <c r="E34" s="8318" t="s">
        <v>1348</v>
      </c>
      <c r="F34" s="9805"/>
      <c r="G34" s="9807">
        <v>41300</v>
      </c>
      <c r="H34" s="9805"/>
      <c r="I34" s="9805"/>
      <c r="J34" s="8302"/>
      <c r="K34" s="8481">
        <f>K33-G34</f>
        <v>53187754</v>
      </c>
      <c r="L34" s="8286"/>
      <c r="U34" s="8902"/>
    </row>
    <row r="35" spans="1:21">
      <c r="A35" s="8459"/>
      <c r="B35" s="8459"/>
      <c r="C35" s="8287" t="s">
        <v>1342</v>
      </c>
      <c r="D35" s="8774" t="s">
        <v>918</v>
      </c>
      <c r="E35" s="8319"/>
      <c r="F35" s="9806"/>
      <c r="G35" s="9808"/>
      <c r="H35" s="9806"/>
      <c r="I35" s="9806"/>
      <c r="J35" s="8303"/>
      <c r="K35" s="8459"/>
      <c r="L35" s="8286"/>
      <c r="U35" s="8902"/>
    </row>
    <row r="36" spans="1:21">
      <c r="A36" s="8461"/>
      <c r="B36" s="8462"/>
      <c r="C36" s="8496"/>
      <c r="D36" s="8497"/>
      <c r="E36" s="8503"/>
      <c r="F36" s="8465"/>
      <c r="G36" s="8466"/>
      <c r="H36" s="8499"/>
      <c r="I36" s="8465"/>
      <c r="J36" s="8466">
        <v>750</v>
      </c>
      <c r="K36" s="8467">
        <f>K34+J36</f>
        <v>53188504</v>
      </c>
      <c r="L36" s="8286"/>
      <c r="U36" s="8902"/>
    </row>
    <row r="37" spans="1:21">
      <c r="A37" s="8460"/>
      <c r="B37" s="8460"/>
      <c r="C37" s="8281" t="s">
        <v>815</v>
      </c>
      <c r="D37" s="8773" t="s">
        <v>1283</v>
      </c>
      <c r="E37" s="8775" t="s">
        <v>1346</v>
      </c>
      <c r="F37" s="8777"/>
      <c r="G37" s="9807">
        <v>769982</v>
      </c>
      <c r="H37" s="8285"/>
      <c r="I37" s="8322"/>
      <c r="J37" s="9824"/>
      <c r="K37" s="8481">
        <f>K36-G37</f>
        <v>52418522</v>
      </c>
      <c r="L37" s="8286"/>
      <c r="U37" s="8902"/>
    </row>
    <row r="38" spans="1:21">
      <c r="A38" s="8459"/>
      <c r="B38" s="8459"/>
      <c r="C38" s="8287" t="s">
        <v>1282</v>
      </c>
      <c r="D38" s="8774" t="s">
        <v>250</v>
      </c>
      <c r="E38" s="8776"/>
      <c r="F38" s="8778"/>
      <c r="G38" s="9808"/>
      <c r="H38" s="8291"/>
      <c r="I38" s="8323"/>
      <c r="J38" s="9825"/>
      <c r="K38" s="8459"/>
      <c r="L38" s="8286"/>
      <c r="U38" s="8902"/>
    </row>
    <row r="39" spans="1:21">
      <c r="A39" s="8461"/>
      <c r="B39" s="8462"/>
      <c r="C39" s="8461"/>
      <c r="D39" s="8497"/>
      <c r="E39" s="8498"/>
      <c r="F39" s="8493"/>
      <c r="G39" s="8493"/>
      <c r="H39" s="8494"/>
      <c r="I39" s="8493"/>
      <c r="J39" s="8495">
        <v>2200</v>
      </c>
      <c r="K39" s="8467">
        <f>K37+J39</f>
        <v>52420722</v>
      </c>
      <c r="L39" s="8286"/>
      <c r="U39" s="8902"/>
    </row>
    <row r="40" spans="1:21">
      <c r="A40" s="8458"/>
      <c r="B40" s="8458"/>
      <c r="C40" s="8324" t="s">
        <v>796</v>
      </c>
      <c r="D40" s="8325" t="s">
        <v>1283</v>
      </c>
      <c r="E40" s="8775" t="s">
        <v>1346</v>
      </c>
      <c r="F40" s="9805"/>
      <c r="G40" s="9807">
        <v>311900</v>
      </c>
      <c r="H40" s="9805"/>
      <c r="I40" s="9805"/>
      <c r="J40" s="8302"/>
      <c r="K40" s="8480">
        <f>K39-G40</f>
        <v>52108822</v>
      </c>
      <c r="L40" s="8286"/>
      <c r="U40" s="8902"/>
    </row>
    <row r="41" spans="1:21">
      <c r="A41" s="8459"/>
      <c r="B41" s="8459"/>
      <c r="C41" s="8326" t="s">
        <v>1341</v>
      </c>
      <c r="D41" s="8327" t="s">
        <v>250</v>
      </c>
      <c r="E41" s="8776"/>
      <c r="F41" s="9806"/>
      <c r="G41" s="9808"/>
      <c r="H41" s="9806"/>
      <c r="I41" s="9806"/>
      <c r="J41" s="8303"/>
      <c r="K41" s="8459"/>
      <c r="L41" s="8286"/>
      <c r="U41" s="8902"/>
    </row>
    <row r="42" spans="1:21">
      <c r="A42" s="8461"/>
      <c r="B42" s="8462"/>
      <c r="C42" s="8461"/>
      <c r="D42" s="8497"/>
      <c r="E42" s="8498"/>
      <c r="F42" s="8465"/>
      <c r="G42" s="8466"/>
      <c r="H42" s="8499"/>
      <c r="I42" s="8465"/>
      <c r="J42" s="8466">
        <v>750</v>
      </c>
      <c r="K42" s="8467">
        <f>K40+J42</f>
        <v>52109572</v>
      </c>
      <c r="L42" s="8286"/>
      <c r="U42" s="8902"/>
    </row>
    <row r="43" spans="1:21">
      <c r="A43" s="8460"/>
      <c r="B43" s="8460"/>
      <c r="C43" s="8328" t="s">
        <v>821</v>
      </c>
      <c r="D43" s="8773" t="s">
        <v>558</v>
      </c>
      <c r="E43" s="8283" t="s">
        <v>251</v>
      </c>
      <c r="F43" s="8777"/>
      <c r="G43" s="9807">
        <v>333363</v>
      </c>
      <c r="H43" s="8285"/>
      <c r="I43" s="8322"/>
      <c r="J43" s="9824"/>
      <c r="K43" s="8481">
        <f>K42-G43</f>
        <v>51776209</v>
      </c>
      <c r="L43" s="8286"/>
      <c r="U43" s="8902"/>
    </row>
    <row r="44" spans="1:21">
      <c r="A44" s="8459"/>
      <c r="B44" s="8459"/>
      <c r="C44" s="8328" t="s">
        <v>2631</v>
      </c>
      <c r="D44" s="8774" t="s">
        <v>250</v>
      </c>
      <c r="E44" s="8319"/>
      <c r="F44" s="8778"/>
      <c r="G44" s="9808"/>
      <c r="H44" s="8291"/>
      <c r="I44" s="8323"/>
      <c r="J44" s="9825"/>
      <c r="K44" s="8459"/>
      <c r="L44" s="8286"/>
      <c r="U44" s="8902"/>
    </row>
    <row r="45" spans="1:21">
      <c r="A45" s="8461"/>
      <c r="B45" s="8462"/>
      <c r="C45" s="8461"/>
      <c r="D45" s="8497"/>
      <c r="E45" s="8498"/>
      <c r="F45" s="8493"/>
      <c r="G45" s="8493"/>
      <c r="H45" s="8494"/>
      <c r="I45" s="8493"/>
      <c r="J45" s="8495">
        <v>2200</v>
      </c>
      <c r="K45" s="8467">
        <f>K43+J45</f>
        <v>51778409</v>
      </c>
      <c r="L45" s="8286"/>
      <c r="U45" s="8902"/>
    </row>
    <row r="46" spans="1:21">
      <c r="A46" s="8460"/>
      <c r="B46" s="8460"/>
      <c r="C46" s="8328" t="s">
        <v>799</v>
      </c>
      <c r="D46" s="8773" t="s">
        <v>558</v>
      </c>
      <c r="E46" s="8283" t="s">
        <v>251</v>
      </c>
      <c r="F46" s="9805"/>
      <c r="G46" s="9807">
        <v>41300</v>
      </c>
      <c r="H46" s="9805"/>
      <c r="I46" s="9805"/>
      <c r="J46" s="8302"/>
      <c r="K46" s="8481">
        <f>K45-G46</f>
        <v>51737109</v>
      </c>
      <c r="L46" s="8286"/>
      <c r="U46" s="8902"/>
    </row>
    <row r="47" spans="1:21">
      <c r="A47" s="8459"/>
      <c r="B47" s="8459"/>
      <c r="C47" s="8328" t="s">
        <v>800</v>
      </c>
      <c r="D47" s="8774" t="s">
        <v>250</v>
      </c>
      <c r="E47" s="8319"/>
      <c r="F47" s="9806"/>
      <c r="G47" s="9808"/>
      <c r="H47" s="9806"/>
      <c r="I47" s="9806"/>
      <c r="J47" s="8303"/>
      <c r="K47" s="8459"/>
      <c r="L47" s="8286"/>
      <c r="U47" s="8902"/>
    </row>
    <row r="48" spans="1:21">
      <c r="A48" s="8461"/>
      <c r="B48" s="8462"/>
      <c r="C48" s="8461"/>
      <c r="D48" s="8497"/>
      <c r="E48" s="8498"/>
      <c r="F48" s="8465"/>
      <c r="G48" s="8466"/>
      <c r="H48" s="8499"/>
      <c r="I48" s="8465"/>
      <c r="J48" s="8466">
        <v>750</v>
      </c>
      <c r="K48" s="8467">
        <f>K46+J48</f>
        <v>51737859</v>
      </c>
      <c r="L48" s="8286"/>
      <c r="U48" s="8902"/>
    </row>
    <row r="49" spans="1:21">
      <c r="A49" s="8458"/>
      <c r="B49" s="8458"/>
      <c r="C49" s="8324" t="s">
        <v>781</v>
      </c>
      <c r="D49" s="8773" t="s">
        <v>1285</v>
      </c>
      <c r="E49" s="8775" t="s">
        <v>1320</v>
      </c>
      <c r="F49" s="8777"/>
      <c r="G49" s="9807">
        <v>22340</v>
      </c>
      <c r="H49" s="8285"/>
      <c r="I49" s="8322"/>
      <c r="J49" s="9824"/>
      <c r="K49" s="8480">
        <f>K48-G49</f>
        <v>51715519</v>
      </c>
      <c r="L49" s="8286"/>
      <c r="U49" s="8902"/>
    </row>
    <row r="50" spans="1:21">
      <c r="A50" s="8459"/>
      <c r="B50" s="8459"/>
      <c r="C50" s="8326" t="s">
        <v>1092</v>
      </c>
      <c r="D50" s="8774" t="s">
        <v>38</v>
      </c>
      <c r="E50" s="8776"/>
      <c r="F50" s="8778"/>
      <c r="G50" s="9808"/>
      <c r="H50" s="8291"/>
      <c r="I50" s="8323"/>
      <c r="J50" s="9825"/>
      <c r="K50" s="8459"/>
      <c r="L50" s="8286"/>
      <c r="U50" s="8902"/>
    </row>
    <row r="51" spans="1:21">
      <c r="A51" s="8461"/>
      <c r="B51" s="8462"/>
      <c r="C51" s="8463"/>
      <c r="D51" s="8464"/>
      <c r="E51" s="8464"/>
      <c r="F51" s="8493"/>
      <c r="G51" s="8493"/>
      <c r="H51" s="8494"/>
      <c r="I51" s="8493"/>
      <c r="J51" s="8495">
        <v>1500</v>
      </c>
      <c r="K51" s="8467">
        <f>K49+J51</f>
        <v>51717019</v>
      </c>
      <c r="L51" s="8286"/>
      <c r="U51" s="8902"/>
    </row>
    <row r="52" spans="1:21">
      <c r="A52" s="8460"/>
      <c r="B52" s="8460"/>
      <c r="C52" s="8281" t="s">
        <v>781</v>
      </c>
      <c r="D52" s="8773" t="s">
        <v>1344</v>
      </c>
      <c r="E52" s="8318" t="s">
        <v>1349</v>
      </c>
      <c r="F52" s="9805"/>
      <c r="G52" s="9807">
        <v>176640</v>
      </c>
      <c r="H52" s="9805"/>
      <c r="I52" s="9805"/>
      <c r="J52" s="8302"/>
      <c r="K52" s="8481">
        <f>K51-G52</f>
        <v>51540379</v>
      </c>
      <c r="L52" s="8286"/>
      <c r="U52" s="8902"/>
    </row>
    <row r="53" spans="1:21">
      <c r="A53" s="8459"/>
      <c r="B53" s="8459"/>
      <c r="C53" s="8287" t="s">
        <v>1343</v>
      </c>
      <c r="D53" s="8774" t="s">
        <v>1543</v>
      </c>
      <c r="E53" s="8319"/>
      <c r="F53" s="9806"/>
      <c r="G53" s="9808"/>
      <c r="H53" s="9806"/>
      <c r="I53" s="9806"/>
      <c r="J53" s="8303"/>
      <c r="K53" s="8459"/>
      <c r="L53" s="8286"/>
      <c r="U53" s="8902"/>
    </row>
    <row r="54" spans="1:21">
      <c r="A54" s="8461"/>
      <c r="B54" s="8462"/>
      <c r="C54" s="8461"/>
      <c r="D54" s="8497"/>
      <c r="E54" s="8498"/>
      <c r="F54" s="8465"/>
      <c r="G54" s="8466"/>
      <c r="H54" s="8499"/>
      <c r="I54" s="8465"/>
      <c r="J54" s="8466">
        <v>1500</v>
      </c>
      <c r="K54" s="8467">
        <f>K52+J54</f>
        <v>51541879</v>
      </c>
      <c r="L54" s="8286"/>
      <c r="U54" s="8902"/>
    </row>
    <row r="55" spans="1:21">
      <c r="A55" s="8460"/>
      <c r="B55" s="8460"/>
      <c r="C55" s="8281" t="s">
        <v>781</v>
      </c>
      <c r="D55" s="8773" t="s">
        <v>1344</v>
      </c>
      <c r="E55" s="8318" t="s">
        <v>1349</v>
      </c>
      <c r="F55" s="8777"/>
      <c r="G55" s="9807">
        <v>24140</v>
      </c>
      <c r="H55" s="8285"/>
      <c r="I55" s="8322"/>
      <c r="J55" s="9824"/>
      <c r="K55" s="8481">
        <f>K54-G55</f>
        <v>51517739</v>
      </c>
      <c r="L55" s="8286"/>
      <c r="U55" s="8902"/>
    </row>
    <row r="56" spans="1:21">
      <c r="A56" s="8459"/>
      <c r="B56" s="8459"/>
      <c r="C56" s="8287" t="s">
        <v>2121</v>
      </c>
      <c r="D56" s="8774" t="s">
        <v>1543</v>
      </c>
      <c r="E56" s="8319"/>
      <c r="F56" s="8778"/>
      <c r="G56" s="9808"/>
      <c r="H56" s="8291"/>
      <c r="I56" s="8323"/>
      <c r="J56" s="9825"/>
      <c r="K56" s="8459"/>
      <c r="L56" s="8286"/>
      <c r="U56" s="8902"/>
    </row>
    <row r="57" spans="1:21">
      <c r="A57" s="8461"/>
      <c r="B57" s="8462"/>
      <c r="C57" s="8461"/>
      <c r="D57" s="8497"/>
      <c r="E57" s="8498"/>
      <c r="F57" s="8493"/>
      <c r="G57" s="8493"/>
      <c r="H57" s="8494"/>
      <c r="I57" s="8493"/>
      <c r="J57" s="8495">
        <v>1500</v>
      </c>
      <c r="K57" s="8467">
        <f>K55+J57</f>
        <v>51519239</v>
      </c>
      <c r="L57" s="8286"/>
      <c r="U57" s="8902"/>
    </row>
    <row r="58" spans="1:21">
      <c r="A58" s="8458"/>
      <c r="B58" s="8458"/>
      <c r="C58" s="8300" t="s">
        <v>781</v>
      </c>
      <c r="D58" s="8773" t="s">
        <v>1560</v>
      </c>
      <c r="E58" s="8775" t="s">
        <v>1603</v>
      </c>
      <c r="F58" s="9805"/>
      <c r="G58" s="9807">
        <v>161640</v>
      </c>
      <c r="H58" s="9805"/>
      <c r="I58" s="9805"/>
      <c r="J58" s="8302"/>
      <c r="K58" s="8480">
        <f>K57-G58</f>
        <v>51357599</v>
      </c>
      <c r="L58" s="8286"/>
      <c r="U58" s="8902"/>
    </row>
    <row r="59" spans="1:21">
      <c r="A59" s="8459"/>
      <c r="B59" s="8459"/>
      <c r="C59" s="8326" t="s">
        <v>1559</v>
      </c>
      <c r="D59" s="8774" t="s">
        <v>38</v>
      </c>
      <c r="E59" s="8776"/>
      <c r="F59" s="9806"/>
      <c r="G59" s="9808"/>
      <c r="H59" s="9806"/>
      <c r="I59" s="9806"/>
      <c r="J59" s="8303"/>
      <c r="K59" s="8459"/>
      <c r="L59" s="8286"/>
      <c r="U59" s="8902"/>
    </row>
    <row r="60" spans="1:21">
      <c r="A60" s="8461"/>
      <c r="B60" s="8462"/>
      <c r="C60" s="8461"/>
      <c r="D60" s="8497"/>
      <c r="E60" s="8498"/>
      <c r="F60" s="8465"/>
      <c r="G60" s="8466"/>
      <c r="H60" s="8499"/>
      <c r="I60" s="8465"/>
      <c r="J60" s="8466">
        <v>1500</v>
      </c>
      <c r="K60" s="8467">
        <f>K58+J60</f>
        <v>51359099</v>
      </c>
      <c r="L60" s="8286"/>
      <c r="U60" s="8902"/>
    </row>
    <row r="61" spans="1:21">
      <c r="A61" s="8460"/>
      <c r="B61" s="8460"/>
      <c r="C61" s="8324" t="s">
        <v>815</v>
      </c>
      <c r="D61" s="8325" t="s">
        <v>1887</v>
      </c>
      <c r="E61" s="8775" t="s">
        <v>1888</v>
      </c>
      <c r="F61" s="8777"/>
      <c r="G61" s="9807">
        <v>1144703</v>
      </c>
      <c r="H61" s="8285"/>
      <c r="I61" s="8322"/>
      <c r="J61" s="9824"/>
      <c r="K61" s="8481">
        <f>K60-G61</f>
        <v>50214396</v>
      </c>
      <c r="L61" s="8286"/>
      <c r="U61" s="8902"/>
    </row>
    <row r="62" spans="1:21">
      <c r="A62" s="8459"/>
      <c r="B62" s="8459"/>
      <c r="C62" s="8326" t="s">
        <v>1886</v>
      </c>
      <c r="D62" s="8327" t="s">
        <v>1951</v>
      </c>
      <c r="E62" s="8776"/>
      <c r="F62" s="8778"/>
      <c r="G62" s="9808"/>
      <c r="H62" s="8291"/>
      <c r="I62" s="8323"/>
      <c r="J62" s="9825"/>
      <c r="K62" s="8459"/>
      <c r="L62" s="8286"/>
      <c r="U62" s="8902"/>
    </row>
    <row r="63" spans="1:21">
      <c r="A63" s="8461"/>
      <c r="B63" s="8462"/>
      <c r="C63" s="8461"/>
      <c r="D63" s="8497"/>
      <c r="E63" s="8498"/>
      <c r="F63" s="8493"/>
      <c r="G63" s="8493"/>
      <c r="H63" s="8494"/>
      <c r="I63" s="8493"/>
      <c r="J63" s="8495">
        <v>2200</v>
      </c>
      <c r="K63" s="8467">
        <f>K61+J63</f>
        <v>50216596</v>
      </c>
      <c r="L63" s="8286"/>
      <c r="U63" s="8902"/>
    </row>
    <row r="64" spans="1:21">
      <c r="A64" s="8460"/>
      <c r="B64" s="8460"/>
      <c r="C64" s="8330" t="s">
        <v>815</v>
      </c>
      <c r="D64" s="8331" t="s">
        <v>1887</v>
      </c>
      <c r="E64" s="8332" t="s">
        <v>1888</v>
      </c>
      <c r="F64" s="9805"/>
      <c r="G64" s="9807">
        <v>369972</v>
      </c>
      <c r="H64" s="9805"/>
      <c r="I64" s="9805"/>
      <c r="J64" s="8302"/>
      <c r="K64" s="8481">
        <f>K63-G64</f>
        <v>49846624</v>
      </c>
      <c r="L64" s="8286"/>
      <c r="U64" s="8902"/>
    </row>
    <row r="65" spans="1:21">
      <c r="A65" s="8459"/>
      <c r="B65" s="8459"/>
      <c r="C65" s="8333" t="s">
        <v>1889</v>
      </c>
      <c r="D65" s="8334" t="s">
        <v>1951</v>
      </c>
      <c r="E65" s="8335"/>
      <c r="F65" s="9806"/>
      <c r="G65" s="9808"/>
      <c r="H65" s="9806"/>
      <c r="I65" s="9806"/>
      <c r="J65" s="8303"/>
      <c r="K65" s="8459"/>
      <c r="L65" s="8286"/>
      <c r="U65" s="8902"/>
    </row>
    <row r="66" spans="1:21">
      <c r="A66" s="8461"/>
      <c r="B66" s="8462"/>
      <c r="C66" s="8461"/>
      <c r="D66" s="8497"/>
      <c r="E66" s="8498"/>
      <c r="F66" s="8465"/>
      <c r="G66" s="8466"/>
      <c r="H66" s="8499"/>
      <c r="I66" s="8465"/>
      <c r="J66" s="8466">
        <v>2200</v>
      </c>
      <c r="K66" s="8467">
        <f>K64+J66</f>
        <v>49848824</v>
      </c>
      <c r="L66" s="8286"/>
      <c r="U66" s="8902"/>
    </row>
    <row r="67" spans="1:21">
      <c r="A67" s="8458"/>
      <c r="B67" s="8458"/>
      <c r="C67" s="8330" t="s">
        <v>815</v>
      </c>
      <c r="D67" s="8336" t="s">
        <v>568</v>
      </c>
      <c r="E67" s="8332" t="s">
        <v>715</v>
      </c>
      <c r="F67" s="8777"/>
      <c r="G67" s="8777">
        <v>349372</v>
      </c>
      <c r="H67" s="8285"/>
      <c r="I67" s="8322"/>
      <c r="J67" s="9824"/>
      <c r="K67" s="8480">
        <f>K66-G67</f>
        <v>49499452</v>
      </c>
      <c r="L67" s="8286"/>
      <c r="U67" s="8902"/>
    </row>
    <row r="68" spans="1:21">
      <c r="A68" s="8459"/>
      <c r="B68" s="8459"/>
      <c r="C68" s="8333" t="s">
        <v>833</v>
      </c>
      <c r="D68" s="8337" t="s">
        <v>250</v>
      </c>
      <c r="E68" s="8335"/>
      <c r="F68" s="8778"/>
      <c r="G68" s="8778"/>
      <c r="H68" s="8291"/>
      <c r="I68" s="8323"/>
      <c r="J68" s="9825"/>
      <c r="K68" s="8459"/>
      <c r="L68" s="8286"/>
      <c r="U68" s="8902"/>
    </row>
    <row r="69" spans="1:21">
      <c r="A69" s="8461"/>
      <c r="B69" s="8462"/>
      <c r="C69" s="8504"/>
      <c r="D69" s="8497"/>
      <c r="E69" s="8497"/>
      <c r="F69" s="8493"/>
      <c r="G69" s="8493"/>
      <c r="H69" s="8494"/>
      <c r="I69" s="8493"/>
      <c r="J69" s="8495">
        <v>2200</v>
      </c>
      <c r="K69" s="8467">
        <f>K67+J69</f>
        <v>49501652</v>
      </c>
      <c r="L69" s="8286"/>
      <c r="U69" s="8902"/>
    </row>
    <row r="70" spans="1:21">
      <c r="A70" s="8460"/>
      <c r="B70" s="8460"/>
      <c r="C70" s="8330" t="s">
        <v>815</v>
      </c>
      <c r="D70" s="8336" t="s">
        <v>568</v>
      </c>
      <c r="E70" s="8332" t="s">
        <v>715</v>
      </c>
      <c r="F70" s="9805"/>
      <c r="G70" s="9807">
        <v>163118</v>
      </c>
      <c r="H70" s="9805"/>
      <c r="I70" s="9805"/>
      <c r="J70" s="8302"/>
      <c r="K70" s="8481">
        <f>K69-G70</f>
        <v>49338534</v>
      </c>
      <c r="L70" s="8286"/>
      <c r="U70" s="8902"/>
    </row>
    <row r="71" spans="1:21">
      <c r="A71" s="8459"/>
      <c r="B71" s="8459"/>
      <c r="C71" s="8333" t="s">
        <v>2539</v>
      </c>
      <c r="D71" s="8337" t="s">
        <v>250</v>
      </c>
      <c r="E71" s="8335"/>
      <c r="F71" s="9806"/>
      <c r="G71" s="9808"/>
      <c r="H71" s="9806"/>
      <c r="I71" s="9806"/>
      <c r="J71" s="8303"/>
      <c r="K71" s="8459"/>
      <c r="L71" s="8286"/>
      <c r="U71" s="8902"/>
    </row>
    <row r="72" spans="1:21">
      <c r="A72" s="8461"/>
      <c r="B72" s="8462"/>
      <c r="C72" s="8461"/>
      <c r="D72" s="8497"/>
      <c r="E72" s="8498"/>
      <c r="F72" s="8465"/>
      <c r="G72" s="8466"/>
      <c r="H72" s="8499"/>
      <c r="I72" s="8465"/>
      <c r="J72" s="8466">
        <v>2200</v>
      </c>
      <c r="K72" s="8467">
        <f>K70+J72</f>
        <v>49340734</v>
      </c>
      <c r="L72" s="8286"/>
      <c r="U72" s="8902"/>
    </row>
    <row r="73" spans="1:21">
      <c r="A73" s="8460"/>
      <c r="B73" s="8460"/>
      <c r="C73" s="8330" t="s">
        <v>815</v>
      </c>
      <c r="D73" s="8336" t="s">
        <v>568</v>
      </c>
      <c r="E73" s="8332" t="s">
        <v>715</v>
      </c>
      <c r="F73" s="9805"/>
      <c r="G73" s="9807">
        <v>79834</v>
      </c>
      <c r="H73" s="9805"/>
      <c r="I73" s="9805"/>
      <c r="J73" s="8302"/>
      <c r="K73" s="8481">
        <f>K72-G73</f>
        <v>49260900</v>
      </c>
      <c r="L73" s="8286"/>
      <c r="U73" s="8902"/>
    </row>
    <row r="74" spans="1:21">
      <c r="A74" s="8459"/>
      <c r="B74" s="8459"/>
      <c r="C74" s="8333" t="s">
        <v>2633</v>
      </c>
      <c r="D74" s="8337" t="s">
        <v>250</v>
      </c>
      <c r="E74" s="8335"/>
      <c r="F74" s="9806"/>
      <c r="G74" s="9808"/>
      <c r="H74" s="9806"/>
      <c r="I74" s="9806"/>
      <c r="J74" s="8303"/>
      <c r="K74" s="8459"/>
      <c r="L74" s="8286"/>
      <c r="U74" s="8902"/>
    </row>
    <row r="75" spans="1:21">
      <c r="A75" s="8461"/>
      <c r="B75" s="8462"/>
      <c r="C75" s="8496"/>
      <c r="D75" s="8505"/>
      <c r="E75" s="8505"/>
      <c r="F75" s="8465"/>
      <c r="G75" s="8466"/>
      <c r="H75" s="8499"/>
      <c r="I75" s="8465"/>
      <c r="J75" s="8466">
        <v>2200</v>
      </c>
      <c r="K75" s="8467">
        <f>K73+J75</f>
        <v>49263100</v>
      </c>
      <c r="L75" s="8286"/>
      <c r="U75" s="8902"/>
    </row>
    <row r="76" spans="1:21">
      <c r="A76" s="8458"/>
      <c r="B76" s="8458"/>
      <c r="C76" s="8330" t="s">
        <v>781</v>
      </c>
      <c r="D76" s="8331" t="s">
        <v>568</v>
      </c>
      <c r="E76" s="8332" t="s">
        <v>715</v>
      </c>
      <c r="F76" s="9805"/>
      <c r="G76" s="9807">
        <v>22140</v>
      </c>
      <c r="H76" s="9805"/>
      <c r="I76" s="9805"/>
      <c r="J76" s="8302"/>
      <c r="K76" s="8480">
        <f>K75-G76</f>
        <v>49240960</v>
      </c>
      <c r="L76" s="8286"/>
      <c r="U76" s="8902"/>
    </row>
    <row r="77" spans="1:21">
      <c r="A77" s="8459"/>
      <c r="B77" s="8459"/>
      <c r="C77" s="8333" t="s">
        <v>793</v>
      </c>
      <c r="D77" s="8334" t="s">
        <v>250</v>
      </c>
      <c r="E77" s="8335"/>
      <c r="F77" s="9806"/>
      <c r="G77" s="9808"/>
      <c r="H77" s="9806"/>
      <c r="I77" s="9806"/>
      <c r="J77" s="8303"/>
      <c r="K77" s="8459"/>
      <c r="L77" s="8286"/>
      <c r="U77" s="8902"/>
    </row>
    <row r="78" spans="1:21">
      <c r="A78" s="8461"/>
      <c r="B78" s="8462"/>
      <c r="C78" s="8496"/>
      <c r="D78" s="8505"/>
      <c r="E78" s="8505"/>
      <c r="F78" s="8465"/>
      <c r="G78" s="8466"/>
      <c r="H78" s="8499"/>
      <c r="I78" s="8465"/>
      <c r="J78" s="8466">
        <v>1500</v>
      </c>
      <c r="K78" s="8467">
        <f>K76+J78</f>
        <v>49242460</v>
      </c>
      <c r="L78" s="8286"/>
      <c r="U78" s="8902"/>
    </row>
    <row r="79" spans="1:21">
      <c r="A79" s="8460"/>
      <c r="B79" s="8460"/>
      <c r="C79" s="8341" t="s">
        <v>796</v>
      </c>
      <c r="D79" s="8336" t="s">
        <v>1983</v>
      </c>
      <c r="E79" s="8332" t="s">
        <v>1985</v>
      </c>
      <c r="F79" s="9805"/>
      <c r="G79" s="9807">
        <v>217800</v>
      </c>
      <c r="H79" s="9805"/>
      <c r="I79" s="9805"/>
      <c r="J79" s="8302"/>
      <c r="K79" s="8481">
        <f>K78-G79</f>
        <v>49024660</v>
      </c>
      <c r="L79" s="8286"/>
      <c r="U79" s="8902"/>
    </row>
    <row r="80" spans="1:21">
      <c r="A80" s="8459"/>
      <c r="B80" s="8459"/>
      <c r="C80" s="8342" t="s">
        <v>1982</v>
      </c>
      <c r="D80" s="8337" t="s">
        <v>1984</v>
      </c>
      <c r="E80" s="8335"/>
      <c r="F80" s="9806"/>
      <c r="G80" s="9808"/>
      <c r="H80" s="9806"/>
      <c r="I80" s="9806"/>
      <c r="J80" s="8303"/>
      <c r="K80" s="8459"/>
      <c r="L80" s="8286"/>
      <c r="U80" s="8902"/>
    </row>
    <row r="81" spans="1:21">
      <c r="A81" s="8461"/>
      <c r="B81" s="8462"/>
      <c r="C81" s="8496"/>
      <c r="D81" s="8505"/>
      <c r="E81" s="8505"/>
      <c r="F81" s="8465"/>
      <c r="G81" s="8466"/>
      <c r="H81" s="8499"/>
      <c r="I81" s="8465"/>
      <c r="J81" s="8466">
        <v>750</v>
      </c>
      <c r="K81" s="8467">
        <f>K79+J81</f>
        <v>49025410</v>
      </c>
      <c r="L81" s="8286"/>
      <c r="U81" s="8902"/>
    </row>
    <row r="82" spans="1:21">
      <c r="A82" s="8460"/>
      <c r="B82" s="8460"/>
      <c r="C82" s="8330" t="s">
        <v>815</v>
      </c>
      <c r="D82" s="8506" t="s">
        <v>2804</v>
      </c>
      <c r="E82" s="8506">
        <v>961551</v>
      </c>
      <c r="F82" s="8479"/>
      <c r="G82" s="8479">
        <v>263341</v>
      </c>
      <c r="H82" s="8479"/>
      <c r="I82" s="8479"/>
      <c r="J82" s="8460"/>
      <c r="K82" s="8481">
        <f>K81-G82</f>
        <v>48762069</v>
      </c>
      <c r="L82" s="8286"/>
      <c r="U82" s="8902"/>
    </row>
    <row r="83" spans="1:21">
      <c r="A83" s="8459"/>
      <c r="B83" s="8459"/>
      <c r="C83" s="8333" t="s">
        <v>2803</v>
      </c>
      <c r="D83" s="8507" t="s">
        <v>2805</v>
      </c>
      <c r="E83" s="8459"/>
      <c r="F83" s="8477"/>
      <c r="G83" s="8477"/>
      <c r="H83" s="8477"/>
      <c r="I83" s="8477"/>
      <c r="J83" s="8459"/>
      <c r="K83" s="8459"/>
      <c r="L83" s="8286"/>
      <c r="U83" s="8902"/>
    </row>
    <row r="84" spans="1:21">
      <c r="A84" s="8461"/>
      <c r="B84" s="8462"/>
      <c r="C84" s="8496"/>
      <c r="D84" s="8464"/>
      <c r="E84" s="8464"/>
      <c r="F84" s="8478"/>
      <c r="G84" s="8478"/>
      <c r="H84" s="8466"/>
      <c r="I84" s="8478"/>
      <c r="J84" s="8466">
        <v>2200</v>
      </c>
      <c r="K84" s="8467">
        <f>K82+J84</f>
        <v>48764269</v>
      </c>
      <c r="L84" s="8286"/>
      <c r="U84" s="8902"/>
    </row>
    <row r="85" spans="1:21">
      <c r="A85" s="8458"/>
      <c r="B85" s="8458"/>
      <c r="C85" s="8341" t="s">
        <v>796</v>
      </c>
      <c r="D85" s="8506" t="s">
        <v>2804</v>
      </c>
      <c r="E85" s="8506">
        <v>961551</v>
      </c>
      <c r="F85" s="8479"/>
      <c r="G85" s="8479">
        <v>90800</v>
      </c>
      <c r="H85" s="8479"/>
      <c r="I85" s="8479"/>
      <c r="J85" s="8460"/>
      <c r="K85" s="8480">
        <f>K84-G85</f>
        <v>48673469</v>
      </c>
      <c r="L85" s="8286"/>
      <c r="U85" s="8902"/>
    </row>
    <row r="86" spans="1:21">
      <c r="A86" s="8459"/>
      <c r="B86" s="8459"/>
      <c r="C86" s="8342" t="s">
        <v>2806</v>
      </c>
      <c r="D86" s="8507" t="s">
        <v>2805</v>
      </c>
      <c r="E86" s="8459"/>
      <c r="F86" s="8477"/>
      <c r="G86" s="8477"/>
      <c r="H86" s="8477"/>
      <c r="I86" s="8477"/>
      <c r="J86" s="8459"/>
      <c r="K86" s="8459"/>
      <c r="L86" s="8286"/>
      <c r="U86" s="8902"/>
    </row>
    <row r="87" spans="1:21">
      <c r="A87" s="8461"/>
      <c r="B87" s="8462"/>
      <c r="C87" s="8496"/>
      <c r="D87" s="8464"/>
      <c r="E87" s="8464"/>
      <c r="F87" s="8478"/>
      <c r="G87" s="8478"/>
      <c r="H87" s="8466"/>
      <c r="I87" s="8478"/>
      <c r="J87" s="8466">
        <v>750</v>
      </c>
      <c r="K87" s="8467">
        <f>K85+J87</f>
        <v>48674219</v>
      </c>
      <c r="L87" s="8286"/>
      <c r="U87" s="8902"/>
    </row>
    <row r="88" spans="1:21" ht="16.5">
      <c r="A88" s="8460"/>
      <c r="B88" s="8460"/>
      <c r="C88" s="8446" t="s">
        <v>1109</v>
      </c>
      <c r="D88" s="8438" t="s">
        <v>1049</v>
      </c>
      <c r="E88" s="8439" t="s">
        <v>126</v>
      </c>
      <c r="F88" s="9843"/>
      <c r="G88" s="9845">
        <v>502500</v>
      </c>
      <c r="H88" s="9843"/>
      <c r="I88" s="9843">
        <f>+'[1]Feb''18'!$E$1040</f>
        <v>0</v>
      </c>
      <c r="J88" s="8564"/>
      <c r="K88" s="8481">
        <f>K87-G88</f>
        <v>48171719</v>
      </c>
      <c r="L88" s="8286"/>
      <c r="U88" s="8902"/>
    </row>
    <row r="89" spans="1:21" ht="16.5">
      <c r="A89" s="8459"/>
      <c r="B89" s="8459"/>
      <c r="C89" s="8447" t="s">
        <v>1048</v>
      </c>
      <c r="D89" s="8441" t="s">
        <v>956</v>
      </c>
      <c r="E89" s="8448"/>
      <c r="F89" s="9844"/>
      <c r="G89" s="9846"/>
      <c r="H89" s="9844"/>
      <c r="I89" s="9844"/>
      <c r="J89" s="8567"/>
      <c r="K89" s="8459"/>
      <c r="L89" s="8286"/>
      <c r="U89" s="8902"/>
    </row>
    <row r="90" spans="1:21" ht="16.5">
      <c r="A90" s="8461"/>
      <c r="B90" s="8462"/>
      <c r="C90" s="8589"/>
      <c r="D90" s="8584"/>
      <c r="E90" s="8585"/>
      <c r="F90" s="8586"/>
      <c r="G90" s="8579"/>
      <c r="H90" s="8587"/>
      <c r="I90" s="8586"/>
      <c r="J90" s="8579">
        <v>2200</v>
      </c>
      <c r="K90" s="8467">
        <f>K88+J90</f>
        <v>48173919</v>
      </c>
      <c r="L90" s="8286"/>
      <c r="U90" s="8902"/>
    </row>
    <row r="91" spans="1:21">
      <c r="A91" s="8460"/>
      <c r="B91" s="8460"/>
      <c r="C91" s="7851" t="s">
        <v>1716</v>
      </c>
      <c r="D91" s="8156" t="s">
        <v>1049</v>
      </c>
      <c r="E91" s="8769" t="s">
        <v>126</v>
      </c>
      <c r="F91" s="7904"/>
      <c r="G91" s="8771">
        <v>55500</v>
      </c>
      <c r="H91" s="8771"/>
      <c r="I91" s="8771"/>
      <c r="J91" s="8121"/>
      <c r="K91" s="8481">
        <f>K90-G91</f>
        <v>48118419</v>
      </c>
      <c r="L91" s="8286"/>
      <c r="U91" s="8902"/>
    </row>
    <row r="92" spans="1:21">
      <c r="A92" s="8459"/>
      <c r="B92" s="8459"/>
      <c r="C92" s="7829" t="s">
        <v>2559</v>
      </c>
      <c r="D92" s="8157" t="s">
        <v>956</v>
      </c>
      <c r="E92" s="8770"/>
      <c r="F92" s="8772"/>
      <c r="G92" s="8772"/>
      <c r="H92" s="8772"/>
      <c r="I92" s="8772"/>
      <c r="J92" s="8019"/>
      <c r="K92" s="8459"/>
      <c r="L92" s="8286"/>
      <c r="U92" s="8902"/>
    </row>
    <row r="93" spans="1:21">
      <c r="A93" s="8461"/>
      <c r="B93" s="8462"/>
      <c r="C93" s="8508"/>
      <c r="D93" s="8519"/>
      <c r="E93" s="8520"/>
      <c r="F93" s="8511"/>
      <c r="G93" s="8511"/>
      <c r="H93" s="8515"/>
      <c r="I93" s="8511"/>
      <c r="J93" s="8513">
        <v>750</v>
      </c>
      <c r="K93" s="8467">
        <f>K91+J93</f>
        <v>48119169</v>
      </c>
      <c r="L93" s="8286"/>
      <c r="U93" s="8902"/>
    </row>
    <row r="94" spans="1:21" ht="16.5">
      <c r="A94" s="8281"/>
      <c r="B94" s="8779"/>
      <c r="C94" s="8446" t="s">
        <v>815</v>
      </c>
      <c r="D94" s="8438" t="s">
        <v>113</v>
      </c>
      <c r="E94" s="8439" t="s">
        <v>114</v>
      </c>
      <c r="F94" s="8792"/>
      <c r="G94" s="8792"/>
      <c r="H94" s="8792"/>
      <c r="I94" s="8792">
        <v>507838</v>
      </c>
      <c r="J94" s="8793"/>
      <c r="K94" s="8480">
        <f>K93-I94</f>
        <v>47611331</v>
      </c>
    </row>
    <row r="95" spans="1:21" ht="16.5">
      <c r="A95" s="8300"/>
      <c r="B95" s="8361"/>
      <c r="C95" s="8573" t="s">
        <v>2215</v>
      </c>
      <c r="D95" s="8581" t="s">
        <v>46</v>
      </c>
      <c r="E95" s="8582"/>
      <c r="F95" s="8794"/>
      <c r="G95" s="8794"/>
      <c r="H95" s="8794"/>
      <c r="I95" s="8794"/>
      <c r="J95" s="8795"/>
      <c r="K95" s="8459"/>
    </row>
    <row r="96" spans="1:21" ht="18.75">
      <c r="A96" s="8484"/>
      <c r="B96" s="8485"/>
      <c r="C96" s="8583"/>
      <c r="D96" s="8584"/>
      <c r="E96" s="8585"/>
      <c r="F96" s="8796"/>
      <c r="G96" s="8796"/>
      <c r="H96" s="8579"/>
      <c r="I96" s="8796"/>
      <c r="J96" s="8579">
        <v>2200</v>
      </c>
      <c r="K96" s="8467">
        <f>K94+J96</f>
        <v>47613531</v>
      </c>
    </row>
    <row r="97" spans="1:11">
      <c r="A97" s="8281"/>
      <c r="B97" s="8779"/>
      <c r="C97" s="8281" t="s">
        <v>1710</v>
      </c>
      <c r="D97" s="8779"/>
      <c r="E97" s="8332"/>
      <c r="F97" s="9805"/>
      <c r="G97" s="9807"/>
      <c r="H97" s="9805"/>
      <c r="I97" s="9805">
        <v>132340</v>
      </c>
      <c r="J97" s="8302"/>
      <c r="K97" s="8302">
        <f>K96-I97</f>
        <v>47481191</v>
      </c>
    </row>
    <row r="98" spans="1:11">
      <c r="A98" s="8300"/>
      <c r="B98" s="8361"/>
      <c r="C98" s="8287" t="s">
        <v>2630</v>
      </c>
      <c r="D98" s="8780" t="s">
        <v>2629</v>
      </c>
      <c r="E98" s="8335"/>
      <c r="F98" s="9806"/>
      <c r="G98" s="9808"/>
      <c r="H98" s="9806"/>
      <c r="I98" s="9806"/>
      <c r="J98" s="8303"/>
      <c r="K98" s="8303"/>
    </row>
    <row r="99" spans="1:11" ht="18">
      <c r="A99" s="8797"/>
      <c r="B99" s="8798"/>
      <c r="C99" s="8461"/>
      <c r="D99" s="8497"/>
      <c r="E99" s="8498"/>
      <c r="F99" s="8465"/>
      <c r="G99" s="8466"/>
      <c r="H99" s="8499"/>
      <c r="I99" s="8465"/>
      <c r="J99" s="8466">
        <v>1500</v>
      </c>
      <c r="K99" s="8467">
        <f>K97+J99</f>
        <v>47482691</v>
      </c>
    </row>
    <row r="100" spans="1:11">
      <c r="A100" s="8281"/>
      <c r="B100" s="8799">
        <v>43164</v>
      </c>
      <c r="C100" s="8281" t="s">
        <v>1710</v>
      </c>
      <c r="D100" s="8790" t="s">
        <v>2495</v>
      </c>
      <c r="E100" s="8332"/>
      <c r="F100" s="9805"/>
      <c r="G100" s="9807"/>
      <c r="H100" s="9805"/>
      <c r="I100" s="9805">
        <v>573640</v>
      </c>
      <c r="J100" s="8302"/>
      <c r="K100" s="9805">
        <f>K99-I100</f>
        <v>46909051</v>
      </c>
    </row>
    <row r="101" spans="1:11">
      <c r="A101" s="8300"/>
      <c r="B101" s="8361"/>
      <c r="C101" s="8287" t="s">
        <v>2498</v>
      </c>
      <c r="D101" s="8791" t="s">
        <v>2629</v>
      </c>
      <c r="E101" s="8335"/>
      <c r="F101" s="9806"/>
      <c r="G101" s="9808"/>
      <c r="H101" s="9806"/>
      <c r="I101" s="9806"/>
      <c r="J101" s="8303"/>
      <c r="K101" s="9806"/>
    </row>
    <row r="102" spans="1:11" ht="18">
      <c r="A102" s="8797"/>
      <c r="B102" s="8798"/>
      <c r="C102" s="8461"/>
      <c r="D102" s="8497"/>
      <c r="E102" s="8505"/>
      <c r="F102" s="8465"/>
      <c r="G102" s="8466"/>
      <c r="H102" s="8499"/>
      <c r="I102" s="8465"/>
      <c r="J102" s="8466">
        <v>1500</v>
      </c>
      <c r="K102" s="8499">
        <f>K100+J102</f>
        <v>46910551</v>
      </c>
    </row>
    <row r="103" spans="1:11">
      <c r="A103" s="8281"/>
      <c r="B103" s="8790"/>
      <c r="C103" s="8281" t="s">
        <v>1710</v>
      </c>
      <c r="D103" s="8790" t="s">
        <v>2495</v>
      </c>
      <c r="E103" s="8332"/>
      <c r="F103" s="9805"/>
      <c r="G103" s="9807"/>
      <c r="H103" s="9805"/>
      <c r="I103" s="9805">
        <v>46640</v>
      </c>
      <c r="J103" s="8302"/>
      <c r="K103" s="9805">
        <f>K102-I103</f>
        <v>46863911</v>
      </c>
    </row>
    <row r="104" spans="1:11">
      <c r="A104" s="8300"/>
      <c r="B104" s="8361"/>
      <c r="C104" s="8287" t="s">
        <v>2499</v>
      </c>
      <c r="D104" s="8791" t="s">
        <v>2629</v>
      </c>
      <c r="E104" s="8335"/>
      <c r="F104" s="9806"/>
      <c r="G104" s="9808"/>
      <c r="H104" s="9806"/>
      <c r="I104" s="9806"/>
      <c r="J104" s="8303"/>
      <c r="K104" s="9806"/>
    </row>
    <row r="105" spans="1:11" ht="18">
      <c r="A105" s="8797"/>
      <c r="B105" s="8798"/>
      <c r="C105" s="8461"/>
      <c r="D105" s="8497"/>
      <c r="E105" s="8505"/>
      <c r="F105" s="8465"/>
      <c r="G105" s="8466"/>
      <c r="H105" s="8499"/>
      <c r="I105" s="8465"/>
      <c r="J105" s="8466">
        <v>1500</v>
      </c>
      <c r="K105" s="8499">
        <f>K103+J105</f>
        <v>46865411</v>
      </c>
    </row>
    <row r="106" spans="1:11">
      <c r="A106" s="8281"/>
      <c r="B106" s="8790"/>
      <c r="C106" s="8300" t="s">
        <v>821</v>
      </c>
      <c r="D106" s="8790" t="s">
        <v>2495</v>
      </c>
      <c r="E106" s="8332"/>
      <c r="F106" s="9805"/>
      <c r="G106" s="9807"/>
      <c r="H106" s="9805"/>
      <c r="I106" s="9805">
        <v>1729502</v>
      </c>
      <c r="J106" s="8302"/>
      <c r="K106" s="9805">
        <f>K105-I106</f>
        <v>45135909</v>
      </c>
    </row>
    <row r="107" spans="1:11">
      <c r="A107" s="8300"/>
      <c r="B107" s="8361"/>
      <c r="C107" s="8287" t="s">
        <v>2497</v>
      </c>
      <c r="D107" s="8791" t="s">
        <v>2629</v>
      </c>
      <c r="E107" s="8335"/>
      <c r="F107" s="9806"/>
      <c r="G107" s="9808"/>
      <c r="H107" s="9806"/>
      <c r="I107" s="9806"/>
      <c r="J107" s="8303"/>
      <c r="K107" s="9806"/>
    </row>
    <row r="108" spans="1:11" ht="18">
      <c r="A108" s="8797"/>
      <c r="B108" s="8798"/>
      <c r="C108" s="8461"/>
      <c r="D108" s="8497"/>
      <c r="E108" s="8505"/>
      <c r="F108" s="8465"/>
      <c r="G108" s="8466"/>
      <c r="H108" s="8499"/>
      <c r="I108" s="8465"/>
      <c r="J108" s="8466">
        <v>2200</v>
      </c>
      <c r="K108" s="8499">
        <f>K106+J108</f>
        <v>45138109</v>
      </c>
    </row>
    <row r="109" spans="1:11">
      <c r="A109" s="8281"/>
      <c r="B109" s="8790"/>
      <c r="C109" s="8300" t="s">
        <v>821</v>
      </c>
      <c r="D109" s="8790" t="s">
        <v>2495</v>
      </c>
      <c r="E109" s="8332"/>
      <c r="F109" s="9805"/>
      <c r="G109" s="9807"/>
      <c r="H109" s="9805"/>
      <c r="I109" s="9805">
        <v>119155</v>
      </c>
      <c r="J109" s="8302"/>
      <c r="K109" s="9805">
        <f>K108-I109</f>
        <v>45018954</v>
      </c>
    </row>
    <row r="110" spans="1:11">
      <c r="A110" s="8300"/>
      <c r="B110" s="8361"/>
      <c r="C110" s="8287" t="s">
        <v>2496</v>
      </c>
      <c r="D110" s="8791" t="s">
        <v>2629</v>
      </c>
      <c r="E110" s="8335"/>
      <c r="F110" s="9806"/>
      <c r="G110" s="9808"/>
      <c r="H110" s="9806"/>
      <c r="I110" s="9806"/>
      <c r="J110" s="8303"/>
      <c r="K110" s="9806"/>
    </row>
    <row r="111" spans="1:11" ht="18">
      <c r="A111" s="8797"/>
      <c r="B111" s="8798"/>
      <c r="C111" s="8461"/>
      <c r="D111" s="8497"/>
      <c r="E111" s="8505"/>
      <c r="F111" s="8465"/>
      <c r="G111" s="8466"/>
      <c r="H111" s="8499"/>
      <c r="I111" s="8465"/>
      <c r="J111" s="8466">
        <v>2200</v>
      </c>
      <c r="K111" s="8499">
        <f>K109+J111</f>
        <v>45021154</v>
      </c>
    </row>
    <row r="112" spans="1:11">
      <c r="A112" s="8281"/>
      <c r="B112" s="8790"/>
      <c r="C112" s="8300" t="s">
        <v>821</v>
      </c>
      <c r="D112" s="8790" t="s">
        <v>2495</v>
      </c>
      <c r="E112" s="8350"/>
      <c r="F112" s="9805"/>
      <c r="G112" s="9807"/>
      <c r="H112" s="9805"/>
      <c r="I112" s="9805">
        <v>818960</v>
      </c>
      <c r="J112" s="8302"/>
      <c r="K112" s="9805">
        <f>K111-I112</f>
        <v>44202194</v>
      </c>
    </row>
    <row r="113" spans="1:21">
      <c r="A113" s="8300"/>
      <c r="B113" s="8361"/>
      <c r="C113" s="8287" t="s">
        <v>2494</v>
      </c>
      <c r="D113" s="8791" t="s">
        <v>2629</v>
      </c>
      <c r="E113" s="8352"/>
      <c r="F113" s="9806"/>
      <c r="G113" s="9808"/>
      <c r="H113" s="9806"/>
      <c r="I113" s="9806"/>
      <c r="J113" s="8303"/>
      <c r="K113" s="9806"/>
    </row>
    <row r="114" spans="1:21" ht="18">
      <c r="A114" s="8797"/>
      <c r="B114" s="8798"/>
      <c r="C114" s="8461"/>
      <c r="D114" s="8497"/>
      <c r="E114" s="8498"/>
      <c r="F114" s="8465"/>
      <c r="G114" s="8466"/>
      <c r="H114" s="8499"/>
      <c r="I114" s="8465"/>
      <c r="J114" s="8466">
        <v>2200</v>
      </c>
      <c r="K114" s="8499">
        <f>K112+J114</f>
        <v>44204394</v>
      </c>
    </row>
    <row r="115" spans="1:21">
      <c r="A115" s="8281"/>
      <c r="B115" s="8790"/>
      <c r="C115" s="8324" t="s">
        <v>815</v>
      </c>
      <c r="D115" s="8732" t="s">
        <v>2815</v>
      </c>
      <c r="E115" s="7979">
        <v>940372</v>
      </c>
      <c r="F115" s="9805"/>
      <c r="G115" s="9807">
        <v>140365</v>
      </c>
      <c r="H115" s="9805"/>
      <c r="I115" s="9805"/>
      <c r="J115" s="8302"/>
      <c r="K115" s="9805">
        <f>K114-G115</f>
        <v>44064029</v>
      </c>
      <c r="L115" s="8286"/>
      <c r="U115" s="8902"/>
    </row>
    <row r="116" spans="1:21">
      <c r="A116" s="8300"/>
      <c r="B116" s="8361"/>
      <c r="C116" s="8326" t="s">
        <v>2818</v>
      </c>
      <c r="D116" s="8791" t="s">
        <v>1819</v>
      </c>
      <c r="E116" s="8392"/>
      <c r="F116" s="9806"/>
      <c r="G116" s="9808"/>
      <c r="H116" s="9806"/>
      <c r="I116" s="9806"/>
      <c r="J116" s="8303"/>
      <c r="K116" s="9806"/>
      <c r="L116" s="8286"/>
      <c r="U116" s="8902"/>
    </row>
    <row r="117" spans="1:21" ht="18">
      <c r="A117" s="8797"/>
      <c r="B117" s="8798"/>
      <c r="C117" s="8496"/>
      <c r="D117" s="8504"/>
      <c r="E117" s="8498"/>
      <c r="F117" s="8465"/>
      <c r="G117" s="8466"/>
      <c r="H117" s="8499"/>
      <c r="I117" s="8465"/>
      <c r="J117" s="8466">
        <v>2200</v>
      </c>
      <c r="K117" s="8499">
        <f>K115+J117</f>
        <v>44066229</v>
      </c>
      <c r="L117" s="8286"/>
      <c r="U117" s="8902"/>
    </row>
    <row r="118" spans="1:21">
      <c r="A118" s="8281"/>
      <c r="B118" s="8790"/>
      <c r="C118" s="7824" t="s">
        <v>815</v>
      </c>
      <c r="D118" s="8783" t="s">
        <v>1657</v>
      </c>
      <c r="E118" s="8781" t="s">
        <v>135</v>
      </c>
      <c r="F118" s="8785"/>
      <c r="G118" s="8785">
        <v>272183</v>
      </c>
      <c r="H118" s="8785"/>
      <c r="I118" s="8785"/>
      <c r="J118" s="8017"/>
      <c r="K118" s="9805">
        <f>K117-G118</f>
        <v>43794046</v>
      </c>
      <c r="L118" s="8286"/>
      <c r="U118" s="8902"/>
    </row>
    <row r="119" spans="1:21">
      <c r="A119" s="8300"/>
      <c r="B119" s="8361"/>
      <c r="C119" s="7829" t="s">
        <v>1656</v>
      </c>
      <c r="D119" s="8784" t="s">
        <v>956</v>
      </c>
      <c r="E119" s="8782"/>
      <c r="F119" s="8786"/>
      <c r="G119" s="8786"/>
      <c r="H119" s="8786"/>
      <c r="I119" s="8786"/>
      <c r="J119" s="8019"/>
      <c r="K119" s="9806"/>
      <c r="L119" s="8286"/>
      <c r="U119" s="8902"/>
    </row>
    <row r="120" spans="1:21" ht="18">
      <c r="A120" s="8797"/>
      <c r="B120" s="8798"/>
      <c r="C120" s="8508"/>
      <c r="D120" s="8509"/>
      <c r="E120" s="8510"/>
      <c r="F120" s="8511"/>
      <c r="G120" s="8511"/>
      <c r="H120" s="8512"/>
      <c r="I120" s="8511"/>
      <c r="J120" s="8513">
        <v>2200</v>
      </c>
      <c r="K120" s="8499">
        <f>K118+J120</f>
        <v>43796246</v>
      </c>
      <c r="L120" s="8286"/>
      <c r="U120" s="8902"/>
    </row>
    <row r="121" spans="1:21">
      <c r="A121" s="8281"/>
      <c r="B121" s="8790"/>
      <c r="C121" s="7824" t="s">
        <v>796</v>
      </c>
      <c r="D121" s="8783" t="s">
        <v>1657</v>
      </c>
      <c r="E121" s="8781" t="s">
        <v>135</v>
      </c>
      <c r="F121" s="8785"/>
      <c r="G121" s="8785">
        <v>111300</v>
      </c>
      <c r="H121" s="8130"/>
      <c r="I121" s="8785"/>
      <c r="J121" s="8121"/>
      <c r="K121" s="9805">
        <f>K120-G121</f>
        <v>43684946</v>
      </c>
      <c r="L121" s="8286"/>
      <c r="U121" s="8902"/>
    </row>
    <row r="122" spans="1:21">
      <c r="A122" s="8300"/>
      <c r="B122" s="8361"/>
      <c r="C122" s="7829" t="s">
        <v>1658</v>
      </c>
      <c r="D122" s="8784" t="s">
        <v>956</v>
      </c>
      <c r="E122" s="8782"/>
      <c r="F122" s="8786"/>
      <c r="G122" s="8786"/>
      <c r="H122" s="8018"/>
      <c r="I122" s="8786"/>
      <c r="J122" s="8019"/>
      <c r="K122" s="9806"/>
      <c r="L122" s="8286"/>
      <c r="U122" s="8902"/>
    </row>
    <row r="123" spans="1:21" ht="18">
      <c r="A123" s="8797"/>
      <c r="B123" s="8798"/>
      <c r="C123" s="8508"/>
      <c r="D123" s="8509"/>
      <c r="E123" s="8514"/>
      <c r="F123" s="8511"/>
      <c r="G123" s="8511"/>
      <c r="H123" s="8515"/>
      <c r="I123" s="8511"/>
      <c r="J123" s="8513">
        <v>750</v>
      </c>
      <c r="K123" s="8499">
        <f>K121+J123</f>
        <v>43685696</v>
      </c>
      <c r="L123" s="8286"/>
      <c r="U123" s="8902"/>
    </row>
    <row r="124" spans="1:21">
      <c r="A124" s="8281"/>
      <c r="B124" s="8790"/>
      <c r="C124" s="7824" t="s">
        <v>1710</v>
      </c>
      <c r="D124" s="56" t="s">
        <v>1766</v>
      </c>
      <c r="E124" s="7841"/>
      <c r="F124" s="7904"/>
      <c r="G124" s="8785"/>
      <c r="H124" s="8785">
        <v>978640</v>
      </c>
      <c r="I124" s="8785"/>
      <c r="J124" s="8121"/>
      <c r="K124" s="9805">
        <f>K123-H124</f>
        <v>42707056</v>
      </c>
    </row>
    <row r="125" spans="1:21">
      <c r="A125" s="8300"/>
      <c r="B125" s="8361"/>
      <c r="C125" s="7829" t="s">
        <v>1765</v>
      </c>
      <c r="D125" s="8784"/>
      <c r="E125" s="8782"/>
      <c r="F125" s="8786"/>
      <c r="G125" s="8786"/>
      <c r="H125" s="8786"/>
      <c r="I125" s="8786"/>
      <c r="J125" s="8019"/>
      <c r="K125" s="9806"/>
    </row>
    <row r="126" spans="1:21" ht="18">
      <c r="A126" s="8797"/>
      <c r="B126" s="8798"/>
      <c r="C126" s="8516"/>
      <c r="D126" s="8516"/>
      <c r="E126" s="8516"/>
      <c r="F126" s="8511"/>
      <c r="G126" s="8511"/>
      <c r="H126" s="8515"/>
      <c r="I126" s="8511"/>
      <c r="J126" s="8513">
        <v>1500</v>
      </c>
      <c r="K126" s="8499">
        <f>K124+J126</f>
        <v>42708556</v>
      </c>
    </row>
    <row r="127" spans="1:21">
      <c r="A127" s="8281"/>
      <c r="B127" s="8790"/>
      <c r="C127" s="7824" t="s">
        <v>1710</v>
      </c>
      <c r="D127" s="8783" t="s">
        <v>1768</v>
      </c>
      <c r="E127" s="8781"/>
      <c r="F127" s="7904"/>
      <c r="G127" s="8785"/>
      <c r="H127" s="8785">
        <v>152140</v>
      </c>
      <c r="I127" s="8785"/>
      <c r="J127" s="8121"/>
      <c r="K127" s="9805">
        <f>K126-H127</f>
        <v>42556416</v>
      </c>
    </row>
    <row r="128" spans="1:21">
      <c r="A128" s="8300"/>
      <c r="B128" s="8361"/>
      <c r="C128" s="7829" t="s">
        <v>1767</v>
      </c>
      <c r="D128" s="8784"/>
      <c r="E128" s="8782"/>
      <c r="F128" s="8786"/>
      <c r="G128" s="8786"/>
      <c r="H128" s="8786"/>
      <c r="I128" s="8786"/>
      <c r="J128" s="8019"/>
      <c r="K128" s="9806"/>
    </row>
    <row r="129" spans="1:21" ht="18">
      <c r="A129" s="8797"/>
      <c r="B129" s="8798"/>
      <c r="C129" s="8516"/>
      <c r="D129" s="8516"/>
      <c r="E129" s="8516"/>
      <c r="F129" s="8511"/>
      <c r="G129" s="8511"/>
      <c r="H129" s="8515"/>
      <c r="I129" s="8511"/>
      <c r="J129" s="8513">
        <v>1500</v>
      </c>
      <c r="K129" s="8499">
        <f>K127+J129</f>
        <v>42557916</v>
      </c>
    </row>
    <row r="130" spans="1:21">
      <c r="A130" s="8281"/>
      <c r="B130" s="8790"/>
      <c r="C130" s="7824" t="s">
        <v>1710</v>
      </c>
      <c r="D130" s="8783" t="s">
        <v>1770</v>
      </c>
      <c r="E130" s="8781"/>
      <c r="F130" s="7904"/>
      <c r="G130" s="8785"/>
      <c r="H130" s="8785">
        <v>427640</v>
      </c>
      <c r="I130" s="8785"/>
      <c r="J130" s="8017"/>
      <c r="K130" s="9805">
        <f>K129-H130</f>
        <v>42130276</v>
      </c>
    </row>
    <row r="131" spans="1:21">
      <c r="A131" s="8300"/>
      <c r="B131" s="8361"/>
      <c r="C131" s="7829" t="s">
        <v>1769</v>
      </c>
      <c r="D131" s="8784"/>
      <c r="E131" s="8782"/>
      <c r="F131" s="8786"/>
      <c r="G131" s="8786"/>
      <c r="H131" s="8786"/>
      <c r="I131" s="8786"/>
      <c r="J131" s="8019"/>
      <c r="K131" s="9806"/>
    </row>
    <row r="132" spans="1:21" ht="18">
      <c r="A132" s="8797"/>
      <c r="B132" s="8798"/>
      <c r="C132" s="8508"/>
      <c r="D132" s="8509"/>
      <c r="E132" s="8514"/>
      <c r="F132" s="8511"/>
      <c r="G132" s="8511"/>
      <c r="H132" s="8515"/>
      <c r="I132" s="8511"/>
      <c r="J132" s="8513">
        <v>1500</v>
      </c>
      <c r="K132" s="8499">
        <f>K130+J132</f>
        <v>42131776</v>
      </c>
    </row>
    <row r="133" spans="1:21">
      <c r="A133" s="8281"/>
      <c r="B133" s="8790"/>
      <c r="C133" s="7824" t="s">
        <v>1710</v>
      </c>
      <c r="D133" s="8783" t="s">
        <v>956</v>
      </c>
      <c r="E133" s="8781"/>
      <c r="F133" s="8785"/>
      <c r="G133" s="8785"/>
      <c r="H133" s="8785">
        <v>12169400</v>
      </c>
      <c r="I133" s="8785"/>
      <c r="J133" s="8017"/>
      <c r="K133" s="9805">
        <f>K132-H133</f>
        <v>29962376</v>
      </c>
    </row>
    <row r="134" spans="1:21">
      <c r="A134" s="8300"/>
      <c r="B134" s="8361"/>
      <c r="C134" s="7829" t="s">
        <v>1771</v>
      </c>
      <c r="D134" s="8784"/>
      <c r="E134" s="8782"/>
      <c r="F134" s="8786"/>
      <c r="G134" s="8786"/>
      <c r="H134" s="8786"/>
      <c r="I134" s="8786"/>
      <c r="J134" s="8019"/>
      <c r="K134" s="9806"/>
    </row>
    <row r="135" spans="1:21" ht="18">
      <c r="A135" s="8797"/>
      <c r="B135" s="8798"/>
      <c r="C135" s="8508"/>
      <c r="D135" s="8509"/>
      <c r="E135" s="8514"/>
      <c r="F135" s="8511"/>
      <c r="G135" s="8511"/>
      <c r="H135" s="8515"/>
      <c r="I135" s="8511"/>
      <c r="J135" s="8513">
        <v>1500</v>
      </c>
      <c r="K135" s="8499">
        <f>K133+J135</f>
        <v>29963876</v>
      </c>
    </row>
    <row r="136" spans="1:21">
      <c r="A136" s="8281"/>
      <c r="B136" s="8790"/>
      <c r="C136" s="7824" t="s">
        <v>1710</v>
      </c>
      <c r="D136" s="8783" t="s">
        <v>1945</v>
      </c>
      <c r="E136" s="8781"/>
      <c r="F136" s="8785"/>
      <c r="G136" s="8785"/>
      <c r="H136" s="8785">
        <v>144140</v>
      </c>
      <c r="I136" s="8785"/>
      <c r="J136" s="8121"/>
      <c r="K136" s="9805">
        <f>K135-H136</f>
        <v>29819736</v>
      </c>
    </row>
    <row r="137" spans="1:21">
      <c r="A137" s="8300"/>
      <c r="B137" s="8361"/>
      <c r="C137" s="7829" t="s">
        <v>1944</v>
      </c>
      <c r="D137" s="8784" t="s">
        <v>2819</v>
      </c>
      <c r="E137" s="8782"/>
      <c r="F137" s="8786"/>
      <c r="G137" s="8786"/>
      <c r="H137" s="8786"/>
      <c r="I137" s="8786"/>
      <c r="J137" s="8019"/>
      <c r="K137" s="9806"/>
    </row>
    <row r="138" spans="1:21" ht="18">
      <c r="A138" s="8797"/>
      <c r="B138" s="8798"/>
      <c r="C138" s="8508"/>
      <c r="D138" s="8509"/>
      <c r="E138" s="8514"/>
      <c r="F138" s="8511"/>
      <c r="G138" s="8511"/>
      <c r="H138" s="8515"/>
      <c r="I138" s="8511"/>
      <c r="J138" s="8513">
        <v>1500</v>
      </c>
      <c r="K138" s="8499">
        <f>K136+J138</f>
        <v>29821236</v>
      </c>
    </row>
    <row r="139" spans="1:21">
      <c r="A139" s="8281"/>
      <c r="B139" s="8790"/>
      <c r="C139" s="7824" t="s">
        <v>1710</v>
      </c>
      <c r="D139" s="8783" t="s">
        <v>2049</v>
      </c>
      <c r="E139" s="8781"/>
      <c r="F139" s="7904"/>
      <c r="G139" s="8785"/>
      <c r="H139" s="8785">
        <v>380140</v>
      </c>
      <c r="I139" s="8126"/>
      <c r="J139" s="8017"/>
      <c r="K139" s="9805">
        <f>K138-H139</f>
        <v>29441096</v>
      </c>
    </row>
    <row r="140" spans="1:21">
      <c r="A140" s="8300"/>
      <c r="B140" s="8361"/>
      <c r="C140" s="7829" t="s">
        <v>2050</v>
      </c>
      <c r="D140" s="8784"/>
      <c r="E140" s="8782"/>
      <c r="F140" s="8786"/>
      <c r="G140" s="8786"/>
      <c r="H140" s="8786"/>
      <c r="I140" s="8127"/>
      <c r="J140" s="8017"/>
      <c r="K140" s="9806"/>
    </row>
    <row r="141" spans="1:21" ht="18">
      <c r="A141" s="8797"/>
      <c r="B141" s="8798"/>
      <c r="C141" s="8508"/>
      <c r="D141" s="8509"/>
      <c r="E141" s="8514"/>
      <c r="F141" s="8511"/>
      <c r="G141" s="8511"/>
      <c r="H141" s="8515"/>
      <c r="I141" s="8517"/>
      <c r="J141" s="8513">
        <v>1500</v>
      </c>
      <c r="K141" s="8499">
        <f>K139+J141</f>
        <v>29442596</v>
      </c>
    </row>
    <row r="142" spans="1:21">
      <c r="A142" s="8281"/>
      <c r="B142" s="8790"/>
      <c r="C142" s="7851" t="s">
        <v>1716</v>
      </c>
      <c r="D142" s="8783" t="s">
        <v>1717</v>
      </c>
      <c r="E142" s="8781" t="s">
        <v>1423</v>
      </c>
      <c r="F142" s="8788"/>
      <c r="G142" s="8788">
        <v>174300</v>
      </c>
      <c r="H142" s="8130"/>
      <c r="I142" s="8785"/>
      <c r="J142" s="8017"/>
      <c r="K142" s="9805">
        <f>K141-G142</f>
        <v>29268296</v>
      </c>
      <c r="L142" s="8286"/>
      <c r="U142" s="8902"/>
    </row>
    <row r="143" spans="1:21">
      <c r="A143" s="8300"/>
      <c r="B143" s="8361"/>
      <c r="C143" s="7829" t="s">
        <v>1715</v>
      </c>
      <c r="D143" s="8784" t="s">
        <v>956</v>
      </c>
      <c r="E143" s="8782"/>
      <c r="F143" s="8789"/>
      <c r="G143" s="8789"/>
      <c r="H143" s="8018"/>
      <c r="I143" s="8786"/>
      <c r="J143" s="8017"/>
      <c r="K143" s="9806"/>
      <c r="L143" s="8286"/>
      <c r="U143" s="8902"/>
    </row>
    <row r="144" spans="1:21" ht="18">
      <c r="A144" s="8797"/>
      <c r="B144" s="8798"/>
      <c r="C144" s="8508"/>
      <c r="D144" s="8509"/>
      <c r="E144" s="8514"/>
      <c r="F144" s="8511"/>
      <c r="G144" s="8511"/>
      <c r="H144" s="8515"/>
      <c r="I144" s="8511"/>
      <c r="J144" s="8513">
        <v>750</v>
      </c>
      <c r="K144" s="8499">
        <f>K142+J144</f>
        <v>29269046</v>
      </c>
      <c r="L144" s="8286"/>
      <c r="U144" s="8902"/>
    </row>
    <row r="145" spans="1:21">
      <c r="A145" s="8281"/>
      <c r="B145" s="8790"/>
      <c r="C145" s="7874" t="s">
        <v>781</v>
      </c>
      <c r="D145" s="8783" t="s">
        <v>2046</v>
      </c>
      <c r="E145" s="7861" t="s">
        <v>2048</v>
      </c>
      <c r="F145" s="8785"/>
      <c r="G145" s="8785">
        <v>119640</v>
      </c>
      <c r="H145" s="8130"/>
      <c r="I145" s="8785"/>
      <c r="J145" s="8121"/>
      <c r="K145" s="9805">
        <f>K144-G145</f>
        <v>29149406</v>
      </c>
      <c r="L145" s="8286"/>
      <c r="U145" s="8902"/>
    </row>
    <row r="146" spans="1:21">
      <c r="A146" s="8300"/>
      <c r="B146" s="8361"/>
      <c r="C146" s="7873" t="s">
        <v>2045</v>
      </c>
      <c r="D146" s="8784" t="s">
        <v>2047</v>
      </c>
      <c r="E146" s="8787"/>
      <c r="F146" s="8786"/>
      <c r="G146" s="8786"/>
      <c r="H146" s="8018"/>
      <c r="I146" s="8786"/>
      <c r="J146" s="8019"/>
      <c r="K146" s="9806"/>
      <c r="L146" s="8286"/>
      <c r="U146" s="8902"/>
    </row>
    <row r="147" spans="1:21" ht="18">
      <c r="A147" s="8797"/>
      <c r="B147" s="8798"/>
      <c r="C147" s="8518"/>
      <c r="D147" s="8509"/>
      <c r="E147" s="8514"/>
      <c r="F147" s="8511"/>
      <c r="G147" s="8511"/>
      <c r="H147" s="8515"/>
      <c r="I147" s="8511"/>
      <c r="J147" s="8513">
        <v>1500</v>
      </c>
      <c r="K147" s="8499">
        <f>K145+J147</f>
        <v>29150906</v>
      </c>
      <c r="L147" s="8286"/>
      <c r="U147" s="8902"/>
    </row>
    <row r="148" spans="1:21">
      <c r="A148" s="8458"/>
      <c r="B148" s="8458"/>
      <c r="C148" s="7862" t="s">
        <v>778</v>
      </c>
      <c r="D148" s="56" t="s">
        <v>795</v>
      </c>
      <c r="E148" s="7903" t="s">
        <v>454</v>
      </c>
      <c r="F148" s="7904"/>
      <c r="G148" s="7904">
        <v>75140</v>
      </c>
      <c r="H148" s="8130"/>
      <c r="I148" s="8804"/>
      <c r="J148" s="8807"/>
      <c r="K148" s="8481">
        <f>K147-G148</f>
        <v>29075766</v>
      </c>
      <c r="L148" s="8286"/>
      <c r="U148" s="8902"/>
    </row>
    <row r="149" spans="1:21">
      <c r="A149" s="8459"/>
      <c r="B149" s="8459"/>
      <c r="C149" s="193" t="s">
        <v>794</v>
      </c>
      <c r="D149" s="8803" t="s">
        <v>1345</v>
      </c>
      <c r="E149" s="8801"/>
      <c r="F149" s="8805"/>
      <c r="G149" s="8805"/>
      <c r="H149" s="8018"/>
      <c r="I149" s="8805"/>
      <c r="J149" s="8808"/>
      <c r="K149" s="8459"/>
      <c r="L149" s="8286"/>
      <c r="U149" s="8902"/>
    </row>
    <row r="150" spans="1:21">
      <c r="A150" s="8461"/>
      <c r="B150" s="8462"/>
      <c r="C150" s="8521"/>
      <c r="D150" s="8522"/>
      <c r="E150" s="8523"/>
      <c r="F150" s="8515"/>
      <c r="G150" s="8515"/>
      <c r="H150" s="8515"/>
      <c r="I150" s="8511"/>
      <c r="J150" s="8513">
        <v>1500</v>
      </c>
      <c r="K150" s="8467">
        <f>K148+J150</f>
        <v>29077266</v>
      </c>
      <c r="L150" s="8286"/>
      <c r="U150" s="8902"/>
    </row>
    <row r="151" spans="1:21">
      <c r="A151" s="8460"/>
      <c r="B151" s="8460"/>
      <c r="C151" s="191" t="s">
        <v>815</v>
      </c>
      <c r="D151" s="8802" t="s">
        <v>2163</v>
      </c>
      <c r="E151" s="8800" t="s">
        <v>2164</v>
      </c>
      <c r="F151" s="8804"/>
      <c r="G151" s="8804">
        <v>216430</v>
      </c>
      <c r="H151" s="8804"/>
      <c r="I151" s="8804"/>
      <c r="J151" s="8807"/>
      <c r="K151" s="8481">
        <f>K150-G151</f>
        <v>28860836</v>
      </c>
      <c r="L151" s="8286"/>
      <c r="U151" s="8902"/>
    </row>
    <row r="152" spans="1:21">
      <c r="A152" s="8459"/>
      <c r="B152" s="8459"/>
      <c r="C152" s="193" t="s">
        <v>2165</v>
      </c>
      <c r="D152" s="8803" t="s">
        <v>1819</v>
      </c>
      <c r="E152" s="8801"/>
      <c r="F152" s="8806"/>
      <c r="G152" s="8805"/>
      <c r="H152" s="8805"/>
      <c r="I152" s="8805"/>
      <c r="J152" s="8808"/>
      <c r="K152" s="8459"/>
      <c r="L152" s="8286"/>
      <c r="U152" s="8902"/>
    </row>
    <row r="153" spans="1:21">
      <c r="A153" s="8461"/>
      <c r="B153" s="8462"/>
      <c r="C153" s="8521"/>
      <c r="D153" s="8519"/>
      <c r="E153" s="8510"/>
      <c r="F153" s="8511"/>
      <c r="G153" s="8511"/>
      <c r="H153" s="8515"/>
      <c r="I153" s="8526"/>
      <c r="J153" s="8513">
        <v>2200</v>
      </c>
      <c r="K153" s="8467">
        <f>K151+J153</f>
        <v>28863036</v>
      </c>
      <c r="L153" s="8286"/>
      <c r="U153" s="8902"/>
    </row>
    <row r="154" spans="1:21">
      <c r="A154" s="8460"/>
      <c r="B154" s="8460"/>
      <c r="C154" s="8158" t="s">
        <v>781</v>
      </c>
      <c r="D154" s="8802" t="s">
        <v>2163</v>
      </c>
      <c r="E154" s="8800" t="s">
        <v>2164</v>
      </c>
      <c r="F154" s="8804"/>
      <c r="G154" s="8804">
        <v>72890</v>
      </c>
      <c r="H154" s="8804"/>
      <c r="I154" s="8804"/>
      <c r="J154" s="8017"/>
      <c r="K154" s="8480">
        <f>K153-G154</f>
        <v>28790146</v>
      </c>
      <c r="L154" s="8286"/>
      <c r="U154" s="8902"/>
    </row>
    <row r="155" spans="1:21">
      <c r="A155" s="8459"/>
      <c r="B155" s="8459"/>
      <c r="C155" s="7857" t="s">
        <v>2293</v>
      </c>
      <c r="D155" s="8803" t="s">
        <v>1819</v>
      </c>
      <c r="E155" s="8801"/>
      <c r="F155" s="8805"/>
      <c r="G155" s="8805"/>
      <c r="H155" s="8805"/>
      <c r="I155" s="8805"/>
      <c r="J155" s="8019"/>
      <c r="K155" s="8459"/>
      <c r="L155" s="8286"/>
      <c r="U155" s="8902"/>
    </row>
    <row r="156" spans="1:21">
      <c r="A156" s="8461"/>
      <c r="B156" s="8462"/>
      <c r="C156" s="8524"/>
      <c r="D156" s="8519"/>
      <c r="E156" s="8510"/>
      <c r="F156" s="8525"/>
      <c r="G156" s="8526"/>
      <c r="H156" s="8512"/>
      <c r="I156" s="8511"/>
      <c r="J156" s="8513">
        <v>1500</v>
      </c>
      <c r="K156" s="8467">
        <f>K154+J156</f>
        <v>28791646</v>
      </c>
      <c r="L156" s="8286"/>
      <c r="U156" s="8902"/>
    </row>
    <row r="157" spans="1:21">
      <c r="A157" s="8458"/>
      <c r="B157" s="8458"/>
      <c r="C157" s="7824" t="s">
        <v>815</v>
      </c>
      <c r="D157" s="8802" t="s">
        <v>2131</v>
      </c>
      <c r="E157" s="8800" t="s">
        <v>2132</v>
      </c>
      <c r="F157" s="7904"/>
      <c r="G157" s="8804">
        <v>485653</v>
      </c>
      <c r="H157" s="8804"/>
      <c r="I157" s="8804"/>
      <c r="J157" s="8017"/>
      <c r="K157" s="8481">
        <f>K156-G157</f>
        <v>28305993</v>
      </c>
      <c r="L157" s="8286"/>
      <c r="U157" s="8902"/>
    </row>
    <row r="158" spans="1:21">
      <c r="A158" s="8459"/>
      <c r="B158" s="8459"/>
      <c r="C158" s="7829" t="s">
        <v>2153</v>
      </c>
      <c r="D158" s="8803" t="s">
        <v>1819</v>
      </c>
      <c r="E158" s="8801"/>
      <c r="F158" s="8805"/>
      <c r="G158" s="8805"/>
      <c r="H158" s="8805"/>
      <c r="I158" s="8805"/>
      <c r="J158" s="8019"/>
      <c r="K158" s="8459"/>
      <c r="L158" s="8286"/>
      <c r="U158" s="8902"/>
    </row>
    <row r="159" spans="1:21">
      <c r="A159" s="8461"/>
      <c r="B159" s="8462"/>
      <c r="C159" s="8508"/>
      <c r="D159" s="8509"/>
      <c r="E159" s="8514"/>
      <c r="F159" s="8526"/>
      <c r="G159" s="8526"/>
      <c r="H159" s="8515"/>
      <c r="I159" s="8511"/>
      <c r="J159" s="8513">
        <v>2200</v>
      </c>
      <c r="K159" s="8467">
        <f>K157+J159</f>
        <v>28308193</v>
      </c>
      <c r="L159" s="8286"/>
      <c r="U159" s="8902"/>
    </row>
    <row r="160" spans="1:21">
      <c r="A160" s="8460"/>
      <c r="B160" s="8460"/>
      <c r="C160" s="7824" t="s">
        <v>1837</v>
      </c>
      <c r="D160" s="8802" t="s">
        <v>2131</v>
      </c>
      <c r="E160" s="8800" t="s">
        <v>2132</v>
      </c>
      <c r="F160" s="8804"/>
      <c r="G160" s="8804">
        <v>126390</v>
      </c>
      <c r="H160" s="8130"/>
      <c r="I160" s="8804"/>
      <c r="J160" s="8807"/>
      <c r="K160" s="8481">
        <f>K159-G160</f>
        <v>28181803</v>
      </c>
      <c r="L160" s="8286"/>
      <c r="U160" s="8902"/>
    </row>
    <row r="161" spans="1:21">
      <c r="A161" s="8459"/>
      <c r="B161" s="8459"/>
      <c r="C161" s="7829" t="s">
        <v>2130</v>
      </c>
      <c r="D161" s="8803" t="s">
        <v>1819</v>
      </c>
      <c r="E161" s="8801"/>
      <c r="F161" s="8805"/>
      <c r="G161" s="8805"/>
      <c r="H161" s="8018"/>
      <c r="I161" s="8805"/>
      <c r="J161" s="8808"/>
      <c r="K161" s="8459"/>
      <c r="L161" s="8286"/>
      <c r="U161" s="8902"/>
    </row>
    <row r="162" spans="1:21">
      <c r="A162" s="8461"/>
      <c r="B162" s="8462"/>
      <c r="C162" s="8508"/>
      <c r="D162" s="8509"/>
      <c r="E162" s="8514"/>
      <c r="F162" s="8511"/>
      <c r="G162" s="8511"/>
      <c r="H162" s="8515"/>
      <c r="I162" s="8512"/>
      <c r="J162" s="8513">
        <v>1500</v>
      </c>
      <c r="K162" s="8467">
        <f>K160+J162</f>
        <v>28183303</v>
      </c>
      <c r="L162" s="8286"/>
      <c r="U162" s="8902"/>
    </row>
    <row r="163" spans="1:21" ht="16.5">
      <c r="A163" s="8460"/>
      <c r="B163" s="8460"/>
      <c r="C163" s="8437" t="s">
        <v>815</v>
      </c>
      <c r="D163" s="8562" t="s">
        <v>2131</v>
      </c>
      <c r="E163" s="8563" t="s">
        <v>2132</v>
      </c>
      <c r="F163" s="9843"/>
      <c r="G163" s="9845">
        <v>203753</v>
      </c>
      <c r="H163" s="9843"/>
      <c r="I163" s="9843"/>
      <c r="J163" s="8564"/>
      <c r="K163" s="8480">
        <f>K162-G163</f>
        <v>27979550</v>
      </c>
      <c r="L163" s="8286"/>
      <c r="U163" s="8902"/>
    </row>
    <row r="164" spans="1:21" ht="16.5">
      <c r="A164" s="8459"/>
      <c r="B164" s="8459"/>
      <c r="C164" s="8440" t="s">
        <v>2328</v>
      </c>
      <c r="D164" s="8565" t="s">
        <v>1819</v>
      </c>
      <c r="E164" s="8566"/>
      <c r="F164" s="9844"/>
      <c r="G164" s="9846"/>
      <c r="H164" s="9844"/>
      <c r="I164" s="9844"/>
      <c r="J164" s="8567"/>
      <c r="K164" s="8459"/>
      <c r="L164" s="8286"/>
      <c r="U164" s="8902"/>
    </row>
    <row r="165" spans="1:21" ht="16.5">
      <c r="A165" s="8461"/>
      <c r="B165" s="8462"/>
      <c r="C165" s="8461"/>
      <c r="D165" s="8497"/>
      <c r="E165" s="8498"/>
      <c r="F165" s="8465"/>
      <c r="G165" s="8466"/>
      <c r="H165" s="8499"/>
      <c r="I165" s="8465"/>
      <c r="J165" s="8579">
        <v>2200</v>
      </c>
      <c r="K165" s="8467">
        <f>K163+J165</f>
        <v>27981750</v>
      </c>
      <c r="L165" s="8286"/>
      <c r="U165" s="8902"/>
    </row>
    <row r="166" spans="1:21" ht="16.5">
      <c r="A166" s="8458"/>
      <c r="B166" s="8458"/>
      <c r="C166" s="8437" t="s">
        <v>2329</v>
      </c>
      <c r="D166" s="8562" t="s">
        <v>2131</v>
      </c>
      <c r="E166" s="8563" t="s">
        <v>2132</v>
      </c>
      <c r="F166" s="9843"/>
      <c r="G166" s="9845">
        <v>45243</v>
      </c>
      <c r="H166" s="9843"/>
      <c r="I166" s="9843"/>
      <c r="J166" s="8564"/>
      <c r="K166" s="8481">
        <f>K165-G166</f>
        <v>27936507</v>
      </c>
      <c r="L166" s="8286"/>
      <c r="U166" s="8902"/>
    </row>
    <row r="167" spans="1:21" ht="16.5">
      <c r="A167" s="8459"/>
      <c r="B167" s="8459"/>
      <c r="C167" s="8440" t="s">
        <v>2330</v>
      </c>
      <c r="D167" s="8565" t="s">
        <v>1819</v>
      </c>
      <c r="E167" s="8566"/>
      <c r="F167" s="9844"/>
      <c r="G167" s="9846"/>
      <c r="H167" s="9844"/>
      <c r="I167" s="9844"/>
      <c r="J167" s="8567"/>
      <c r="K167" s="8459"/>
      <c r="L167" s="8286"/>
      <c r="U167" s="8902"/>
    </row>
    <row r="168" spans="1:21" ht="16.5">
      <c r="A168" s="8461"/>
      <c r="B168" s="8462"/>
      <c r="C168" s="8461"/>
      <c r="D168" s="8497"/>
      <c r="E168" s="8498"/>
      <c r="F168" s="8465"/>
      <c r="G168" s="8466"/>
      <c r="H168" s="8499"/>
      <c r="I168" s="8465"/>
      <c r="J168" s="8579">
        <v>1650</v>
      </c>
      <c r="K168" s="8467">
        <f>K166+J168</f>
        <v>27938157</v>
      </c>
      <c r="L168" s="8286"/>
      <c r="U168" s="8902"/>
    </row>
    <row r="169" spans="1:21">
      <c r="A169" s="8460"/>
      <c r="B169" s="8460"/>
      <c r="C169" s="7824" t="s">
        <v>821</v>
      </c>
      <c r="D169" s="8817" t="s">
        <v>1288</v>
      </c>
      <c r="E169" s="8811" t="s">
        <v>1301</v>
      </c>
      <c r="F169" s="7904"/>
      <c r="G169" s="8815">
        <v>370149</v>
      </c>
      <c r="H169" s="8130"/>
      <c r="I169" s="8815"/>
      <c r="J169" s="8130"/>
      <c r="K169" s="8481">
        <f>K168-G169</f>
        <v>27568008</v>
      </c>
      <c r="L169" s="8286"/>
      <c r="U169" s="8902"/>
    </row>
    <row r="170" spans="1:21">
      <c r="A170" s="8459"/>
      <c r="B170" s="8459"/>
      <c r="C170" s="7829" t="s">
        <v>1287</v>
      </c>
      <c r="D170" s="8818" t="s">
        <v>2051</v>
      </c>
      <c r="E170" s="8812"/>
      <c r="F170" s="8816"/>
      <c r="G170" s="8816"/>
      <c r="H170" s="8130"/>
      <c r="I170" s="8816"/>
      <c r="J170" s="8130"/>
      <c r="K170" s="8459"/>
      <c r="L170" s="8286"/>
      <c r="U170" s="8902"/>
    </row>
    <row r="171" spans="1:21">
      <c r="A171" s="8461"/>
      <c r="B171" s="8462"/>
      <c r="C171" s="8508"/>
      <c r="D171" s="8509"/>
      <c r="E171" s="8514"/>
      <c r="F171" s="8512"/>
      <c r="G171" s="8512"/>
      <c r="H171" s="8512"/>
      <c r="I171" s="8512"/>
      <c r="J171" s="8513">
        <v>2200</v>
      </c>
      <c r="K171" s="8467">
        <f>K169+J171</f>
        <v>27570208</v>
      </c>
      <c r="L171" s="8286"/>
      <c r="U171" s="8902"/>
    </row>
    <row r="172" spans="1:21">
      <c r="A172" s="8460"/>
      <c r="B172" s="8460"/>
      <c r="C172" s="7862" t="s">
        <v>815</v>
      </c>
      <c r="D172" s="8817" t="s">
        <v>157</v>
      </c>
      <c r="E172" s="8811" t="s">
        <v>156</v>
      </c>
      <c r="F172" s="8815"/>
      <c r="G172" s="8815">
        <v>734445</v>
      </c>
      <c r="H172" s="8130"/>
      <c r="I172" s="8815"/>
      <c r="J172" s="8130"/>
      <c r="K172" s="8480">
        <f>K171-G172</f>
        <v>26835763</v>
      </c>
      <c r="L172" s="8286"/>
      <c r="U172" s="8902"/>
    </row>
    <row r="173" spans="1:21">
      <c r="A173" s="8459"/>
      <c r="B173" s="8459"/>
      <c r="C173" s="7862" t="s">
        <v>1022</v>
      </c>
      <c r="D173" s="8818" t="s">
        <v>1383</v>
      </c>
      <c r="E173" s="8812"/>
      <c r="F173" s="8816"/>
      <c r="G173" s="8816"/>
      <c r="H173" s="8130"/>
      <c r="I173" s="8816"/>
      <c r="J173" s="8130"/>
      <c r="K173" s="8459"/>
      <c r="L173" s="8286"/>
      <c r="U173" s="8902"/>
    </row>
    <row r="174" spans="1:21">
      <c r="A174" s="8461"/>
      <c r="B174" s="8462"/>
      <c r="C174" s="8508"/>
      <c r="D174" s="8519"/>
      <c r="E174" s="8523"/>
      <c r="F174" s="8512"/>
      <c r="G174" s="8512"/>
      <c r="H174" s="8512"/>
      <c r="I174" s="8512"/>
      <c r="J174" s="8513">
        <v>2200</v>
      </c>
      <c r="K174" s="8467">
        <f>K172+J174</f>
        <v>26837963</v>
      </c>
      <c r="L174" s="8286"/>
      <c r="U174" s="8902"/>
    </row>
    <row r="175" spans="1:21">
      <c r="A175" s="8458"/>
      <c r="B175" s="8458"/>
      <c r="C175" s="29" t="s">
        <v>778</v>
      </c>
      <c r="D175" s="8817" t="s">
        <v>157</v>
      </c>
      <c r="E175" s="8811" t="s">
        <v>156</v>
      </c>
      <c r="F175" s="7904"/>
      <c r="G175" s="8815">
        <v>224640</v>
      </c>
      <c r="H175" s="8130"/>
      <c r="I175" s="8815"/>
      <c r="J175" s="8130"/>
      <c r="K175" s="8481">
        <f>K174-G175</f>
        <v>26613323</v>
      </c>
      <c r="L175" s="8286"/>
      <c r="U175" s="8902"/>
    </row>
    <row r="176" spans="1:21">
      <c r="A176" s="8459"/>
      <c r="B176" s="8459"/>
      <c r="C176" s="8161" t="s">
        <v>1340</v>
      </c>
      <c r="D176" s="8818" t="s">
        <v>1383</v>
      </c>
      <c r="E176" s="8812"/>
      <c r="F176" s="8816"/>
      <c r="G176" s="8816"/>
      <c r="H176" s="8130"/>
      <c r="I176" s="8816"/>
      <c r="J176" s="8130"/>
      <c r="K176" s="8459"/>
      <c r="L176" s="8286"/>
      <c r="U176" s="8902"/>
    </row>
    <row r="177" spans="1:21">
      <c r="A177" s="8461"/>
      <c r="B177" s="8462"/>
      <c r="C177" s="8521"/>
      <c r="D177" s="8527"/>
      <c r="E177" s="8528"/>
      <c r="F177" s="8512"/>
      <c r="G177" s="8512"/>
      <c r="H177" s="8512"/>
      <c r="I177" s="8512"/>
      <c r="J177" s="8513">
        <v>1500</v>
      </c>
      <c r="K177" s="8467">
        <f>K175+J177</f>
        <v>26614823</v>
      </c>
      <c r="L177" s="8286"/>
      <c r="U177" s="8902"/>
    </row>
    <row r="178" spans="1:21">
      <c r="A178" s="8460"/>
      <c r="B178" s="8460"/>
      <c r="C178" s="7862" t="s">
        <v>815</v>
      </c>
      <c r="D178" s="7883" t="s">
        <v>267</v>
      </c>
      <c r="E178" s="8811" t="s">
        <v>271</v>
      </c>
      <c r="F178" s="8815"/>
      <c r="G178" s="8815">
        <v>257631</v>
      </c>
      <c r="H178" s="8016"/>
      <c r="I178" s="8815"/>
      <c r="J178" s="8016"/>
      <c r="K178" s="8481">
        <f>K177-G178</f>
        <v>26357192</v>
      </c>
      <c r="L178" s="8286"/>
      <c r="U178" s="8902"/>
    </row>
    <row r="179" spans="1:21">
      <c r="A179" s="8459"/>
      <c r="B179" s="8459"/>
      <c r="C179" s="7862" t="s">
        <v>1023</v>
      </c>
      <c r="D179" s="7884" t="s">
        <v>304</v>
      </c>
      <c r="E179" s="8812"/>
      <c r="F179" s="8816"/>
      <c r="G179" s="8816"/>
      <c r="H179" s="8130"/>
      <c r="I179" s="8816"/>
      <c r="J179" s="8130"/>
      <c r="K179" s="8459"/>
      <c r="L179" s="8286"/>
      <c r="U179" s="8902"/>
    </row>
    <row r="180" spans="1:21">
      <c r="A180" s="8461"/>
      <c r="B180" s="8462"/>
      <c r="C180" s="8508"/>
      <c r="D180" s="8509"/>
      <c r="E180" s="8514"/>
      <c r="F180" s="8512"/>
      <c r="G180" s="8512"/>
      <c r="H180" s="8512"/>
      <c r="I180" s="8512"/>
      <c r="J180" s="8513">
        <v>2200</v>
      </c>
      <c r="K180" s="8467">
        <f>K178+J180</f>
        <v>26359392</v>
      </c>
      <c r="L180" s="8286"/>
      <c r="U180" s="8902"/>
    </row>
    <row r="181" spans="1:21">
      <c r="A181" s="8460"/>
      <c r="B181" s="8460"/>
      <c r="C181" s="29" t="s">
        <v>781</v>
      </c>
      <c r="D181" s="7883" t="s">
        <v>267</v>
      </c>
      <c r="E181" s="8811" t="s">
        <v>271</v>
      </c>
      <c r="F181" s="7904"/>
      <c r="G181" s="8815">
        <v>29740</v>
      </c>
      <c r="H181" s="8136"/>
      <c r="I181" s="8815"/>
      <c r="J181" s="8821"/>
      <c r="K181" s="8480">
        <f>K180-G181</f>
        <v>26329652</v>
      </c>
      <c r="L181" s="8286"/>
      <c r="U181" s="8902"/>
    </row>
    <row r="182" spans="1:21">
      <c r="A182" s="8459"/>
      <c r="B182" s="8459"/>
      <c r="C182" s="8161" t="s">
        <v>791</v>
      </c>
      <c r="D182" s="7884" t="s">
        <v>304</v>
      </c>
      <c r="E182" s="8812"/>
      <c r="F182" s="8816"/>
      <c r="G182" s="8816"/>
      <c r="H182" s="8137"/>
      <c r="I182" s="8816"/>
      <c r="J182" s="8822"/>
      <c r="K182" s="8459"/>
      <c r="L182" s="8286"/>
      <c r="U182" s="8902"/>
    </row>
    <row r="183" spans="1:21">
      <c r="A183" s="8461"/>
      <c r="B183" s="8462"/>
      <c r="C183" s="8529"/>
      <c r="D183" s="8529"/>
      <c r="E183" s="8529"/>
      <c r="F183" s="8512"/>
      <c r="G183" s="8530"/>
      <c r="H183" s="8512"/>
      <c r="I183" s="8511"/>
      <c r="J183" s="8513">
        <v>1500</v>
      </c>
      <c r="K183" s="8467">
        <f>K181+J183</f>
        <v>26331152</v>
      </c>
      <c r="L183" s="8286"/>
      <c r="U183" s="8902"/>
    </row>
    <row r="184" spans="1:21">
      <c r="A184" s="8458"/>
      <c r="B184" s="8458"/>
      <c r="C184" s="8348" t="s">
        <v>869</v>
      </c>
      <c r="D184" s="8331" t="s">
        <v>267</v>
      </c>
      <c r="E184" s="8332" t="s">
        <v>271</v>
      </c>
      <c r="F184" s="9805"/>
      <c r="G184" s="9807">
        <v>341500</v>
      </c>
      <c r="H184" s="9805"/>
      <c r="I184" s="9805"/>
      <c r="J184" s="8302"/>
      <c r="K184" s="8481">
        <f>K183-G184</f>
        <v>25989652</v>
      </c>
      <c r="L184" s="8286"/>
      <c r="U184" s="8902"/>
    </row>
    <row r="185" spans="1:21">
      <c r="A185" s="8459"/>
      <c r="B185" s="8459"/>
      <c r="C185" s="8342" t="s">
        <v>2162</v>
      </c>
      <c r="D185" s="8334" t="s">
        <v>304</v>
      </c>
      <c r="E185" s="8335"/>
      <c r="F185" s="9806"/>
      <c r="G185" s="9808"/>
      <c r="H185" s="9806"/>
      <c r="I185" s="9806"/>
      <c r="J185" s="8303"/>
      <c r="K185" s="8459"/>
      <c r="L185" s="8286"/>
      <c r="U185" s="8902"/>
    </row>
    <row r="186" spans="1:21">
      <c r="A186" s="8461"/>
      <c r="B186" s="8462"/>
      <c r="C186" s="8461"/>
      <c r="D186" s="8497"/>
      <c r="E186" s="8498"/>
      <c r="F186" s="8465"/>
      <c r="G186" s="8466"/>
      <c r="H186" s="8499"/>
      <c r="I186" s="8465"/>
      <c r="J186" s="8466">
        <v>1650</v>
      </c>
      <c r="K186" s="8467">
        <f>K184+J186</f>
        <v>25991302</v>
      </c>
      <c r="L186" s="8286"/>
      <c r="U186" s="8902"/>
    </row>
    <row r="187" spans="1:21">
      <c r="A187" s="8460"/>
      <c r="B187" s="8460"/>
      <c r="C187" s="556" t="s">
        <v>781</v>
      </c>
      <c r="D187" s="485" t="s">
        <v>1859</v>
      </c>
      <c r="E187" s="8809"/>
      <c r="F187" s="9492"/>
      <c r="G187" s="9492"/>
      <c r="H187" s="9492"/>
      <c r="I187" s="9492">
        <v>262720</v>
      </c>
      <c r="J187" s="8813"/>
      <c r="K187" s="8481">
        <f>K186-I187</f>
        <v>25728582</v>
      </c>
    </row>
    <row r="188" spans="1:21">
      <c r="A188" s="8459"/>
      <c r="B188" s="8459"/>
      <c r="C188" s="555" t="s">
        <v>1208</v>
      </c>
      <c r="D188" s="486" t="s">
        <v>814</v>
      </c>
      <c r="E188" s="8810"/>
      <c r="F188" s="9493"/>
      <c r="G188" s="9493"/>
      <c r="H188" s="9493"/>
      <c r="I188" s="9493"/>
      <c r="J188" s="8814"/>
      <c r="K188" s="8459"/>
    </row>
    <row r="189" spans="1:21">
      <c r="A189" s="8461"/>
      <c r="B189" s="8462"/>
      <c r="C189" s="8628"/>
      <c r="D189" s="8624"/>
      <c r="E189" s="8625"/>
      <c r="F189" s="8626"/>
      <c r="G189" s="8626"/>
      <c r="H189" s="8629"/>
      <c r="I189" s="8626"/>
      <c r="J189" s="8577">
        <v>1500</v>
      </c>
      <c r="K189" s="8467">
        <f>K187+J189</f>
        <v>25730082</v>
      </c>
    </row>
    <row r="190" spans="1:21">
      <c r="A190" s="8460"/>
      <c r="B190" s="8460"/>
      <c r="C190" s="7851" t="s">
        <v>2212</v>
      </c>
      <c r="D190" s="8817" t="s">
        <v>1862</v>
      </c>
      <c r="E190" s="8066" t="s">
        <v>1863</v>
      </c>
      <c r="F190" s="8815"/>
      <c r="G190" s="8819">
        <v>164032</v>
      </c>
      <c r="H190" s="8815"/>
      <c r="I190" s="8815"/>
      <c r="J190" s="8017"/>
      <c r="K190" s="8480">
        <f>K189-G190</f>
        <v>25566050</v>
      </c>
      <c r="L190" s="8286"/>
      <c r="U190" s="8902"/>
    </row>
    <row r="191" spans="1:21">
      <c r="A191" s="8459"/>
      <c r="B191" s="8459"/>
      <c r="C191" s="7829" t="s">
        <v>2213</v>
      </c>
      <c r="D191" s="8818" t="s">
        <v>1819</v>
      </c>
      <c r="E191" s="8067"/>
      <c r="F191" s="8816"/>
      <c r="G191" s="8820"/>
      <c r="H191" s="8816"/>
      <c r="I191" s="8816"/>
      <c r="J191" s="8019"/>
      <c r="K191" s="8459"/>
      <c r="L191" s="8286"/>
      <c r="U191" s="8902"/>
    </row>
    <row r="192" spans="1:21">
      <c r="A192" s="8461"/>
      <c r="B192" s="8462"/>
      <c r="C192" s="8508"/>
      <c r="D192" s="8509"/>
      <c r="E192" s="8514"/>
      <c r="F192" s="8511"/>
      <c r="G192" s="8511"/>
      <c r="H192" s="8515"/>
      <c r="I192" s="8511"/>
      <c r="J192" s="8534">
        <v>700</v>
      </c>
      <c r="K192" s="8467">
        <f>K190+J192</f>
        <v>25566750</v>
      </c>
      <c r="L192" s="8286"/>
      <c r="U192" s="8902"/>
    </row>
    <row r="193" spans="1:21">
      <c r="A193" s="8458"/>
      <c r="B193" s="8458"/>
      <c r="C193" s="8348" t="s">
        <v>869</v>
      </c>
      <c r="D193" s="8336" t="s">
        <v>1049</v>
      </c>
      <c r="E193" s="8332" t="s">
        <v>126</v>
      </c>
      <c r="F193" s="9805"/>
      <c r="G193" s="9807">
        <v>225860</v>
      </c>
      <c r="H193" s="9805"/>
      <c r="I193" s="9805"/>
      <c r="J193" s="8302"/>
      <c r="K193" s="8481">
        <f>K192-G193</f>
        <v>25340890</v>
      </c>
      <c r="L193" s="8286"/>
      <c r="U193" s="8902"/>
    </row>
    <row r="194" spans="1:21">
      <c r="A194" s="8459"/>
      <c r="B194" s="8459"/>
      <c r="C194" s="8342" t="s">
        <v>2601</v>
      </c>
      <c r="D194" s="8337" t="s">
        <v>956</v>
      </c>
      <c r="E194" s="8335"/>
      <c r="F194" s="9806"/>
      <c r="G194" s="9808"/>
      <c r="H194" s="9806"/>
      <c r="I194" s="9806"/>
      <c r="J194" s="8303"/>
      <c r="K194" s="8459"/>
      <c r="L194" s="8286"/>
      <c r="U194" s="8902"/>
    </row>
    <row r="195" spans="1:21">
      <c r="A195" s="8461"/>
      <c r="B195" s="8462"/>
      <c r="C195" s="8461"/>
      <c r="D195" s="8497"/>
      <c r="E195" s="8498"/>
      <c r="F195" s="8465"/>
      <c r="G195" s="8466"/>
      <c r="H195" s="8499"/>
      <c r="I195" s="8465"/>
      <c r="J195" s="8466">
        <v>1650</v>
      </c>
      <c r="K195" s="8467">
        <f>K193+J195</f>
        <v>25342540</v>
      </c>
      <c r="L195" s="8286"/>
      <c r="U195" s="8902"/>
    </row>
    <row r="196" spans="1:21">
      <c r="A196" s="8460"/>
      <c r="B196" s="8588">
        <v>43165</v>
      </c>
      <c r="C196" s="8300" t="s">
        <v>997</v>
      </c>
      <c r="D196" s="8838" t="s">
        <v>1831</v>
      </c>
      <c r="E196" s="8332" t="s">
        <v>717</v>
      </c>
      <c r="F196" s="9805"/>
      <c r="G196" s="9807">
        <v>202500</v>
      </c>
      <c r="H196" s="9805"/>
      <c r="I196" s="9805"/>
      <c r="J196" s="8302"/>
      <c r="K196" s="8481">
        <f>K195-G196</f>
        <v>25140040</v>
      </c>
      <c r="L196" s="8286"/>
      <c r="U196" s="8902"/>
    </row>
    <row r="197" spans="1:21">
      <c r="A197" s="8459"/>
      <c r="B197" s="8459"/>
      <c r="C197" s="8326" t="s">
        <v>2254</v>
      </c>
      <c r="D197" s="8839" t="s">
        <v>250</v>
      </c>
      <c r="E197" s="8335"/>
      <c r="F197" s="9806"/>
      <c r="G197" s="9808"/>
      <c r="H197" s="9806"/>
      <c r="I197" s="9806"/>
      <c r="J197" s="8303"/>
      <c r="K197" s="8459"/>
      <c r="L197" s="8286"/>
      <c r="U197" s="8902"/>
    </row>
    <row r="198" spans="1:21">
      <c r="A198" s="8461"/>
      <c r="B198" s="8462"/>
      <c r="C198" s="8461"/>
      <c r="D198" s="8497"/>
      <c r="E198" s="8498"/>
      <c r="F198" s="8465"/>
      <c r="G198" s="8466"/>
      <c r="H198" s="8499"/>
      <c r="I198" s="8465"/>
      <c r="J198" s="8466">
        <v>2200</v>
      </c>
      <c r="K198" s="8467">
        <f>K196+J198</f>
        <v>25142240</v>
      </c>
      <c r="L198" s="8286"/>
      <c r="U198" s="8902"/>
    </row>
    <row r="199" spans="1:21">
      <c r="A199" s="8460"/>
      <c r="B199" s="8460"/>
      <c r="C199" s="191" t="s">
        <v>815</v>
      </c>
      <c r="D199" s="8825" t="s">
        <v>1586</v>
      </c>
      <c r="E199" s="8823" t="s">
        <v>1637</v>
      </c>
      <c r="F199" s="8827"/>
      <c r="G199" s="8827">
        <v>85666</v>
      </c>
      <c r="H199" s="8827"/>
      <c r="I199" s="8827"/>
      <c r="J199" s="8832"/>
      <c r="K199" s="8481">
        <f>K198-G199</f>
        <v>25056574</v>
      </c>
      <c r="L199" s="8286"/>
      <c r="U199" s="8902"/>
    </row>
    <row r="200" spans="1:21">
      <c r="A200" s="8459"/>
      <c r="B200" s="8459"/>
      <c r="C200" s="193" t="s">
        <v>1585</v>
      </c>
      <c r="D200" s="8826" t="s">
        <v>729</v>
      </c>
      <c r="E200" s="8824"/>
      <c r="F200" s="8828"/>
      <c r="G200" s="8828"/>
      <c r="H200" s="8828"/>
      <c r="I200" s="8828"/>
      <c r="J200" s="8833"/>
      <c r="K200" s="8459"/>
      <c r="L200" s="8286"/>
      <c r="U200" s="8902"/>
    </row>
    <row r="201" spans="1:21">
      <c r="A201" s="8461"/>
      <c r="B201" s="8462"/>
      <c r="C201" s="8521"/>
      <c r="D201" s="8519"/>
      <c r="E201" s="8510"/>
      <c r="F201" s="8511"/>
      <c r="G201" s="8511"/>
      <c r="H201" s="8515"/>
      <c r="I201" s="8511"/>
      <c r="J201" s="8534">
        <v>2200</v>
      </c>
      <c r="K201" s="8467">
        <f>K199+J201</f>
        <v>25058774</v>
      </c>
      <c r="L201" s="8286"/>
      <c r="U201" s="8902"/>
    </row>
    <row r="202" spans="1:21">
      <c r="A202" s="8460"/>
      <c r="B202" s="8460"/>
      <c r="C202" s="7824" t="s">
        <v>796</v>
      </c>
      <c r="D202" s="8825" t="s">
        <v>1586</v>
      </c>
      <c r="E202" s="8823" t="s">
        <v>1637</v>
      </c>
      <c r="F202" s="8827"/>
      <c r="G202" s="8827">
        <v>42300</v>
      </c>
      <c r="H202" s="8827"/>
      <c r="I202" s="8126"/>
      <c r="J202" s="8017"/>
      <c r="K202" s="8480">
        <f>K201-G202</f>
        <v>25016474</v>
      </c>
      <c r="L202" s="8286"/>
      <c r="U202" s="8902"/>
    </row>
    <row r="203" spans="1:21">
      <c r="A203" s="8459"/>
      <c r="B203" s="8459"/>
      <c r="C203" s="7829" t="s">
        <v>1587</v>
      </c>
      <c r="D203" s="8826" t="s">
        <v>729</v>
      </c>
      <c r="E203" s="8824"/>
      <c r="F203" s="8828"/>
      <c r="G203" s="8828"/>
      <c r="H203" s="8828"/>
      <c r="I203" s="8127"/>
      <c r="J203" s="8017"/>
      <c r="K203" s="8459"/>
      <c r="L203" s="8286"/>
      <c r="U203" s="8902"/>
    </row>
    <row r="204" spans="1:21">
      <c r="A204" s="8461"/>
      <c r="B204" s="8462"/>
      <c r="C204" s="8521"/>
      <c r="D204" s="8519"/>
      <c r="E204" s="8510"/>
      <c r="F204" s="8511"/>
      <c r="G204" s="8511"/>
      <c r="H204" s="8515"/>
      <c r="I204" s="8517"/>
      <c r="J204" s="8513">
        <v>750</v>
      </c>
      <c r="K204" s="8467">
        <f>K202+J204</f>
        <v>25017224</v>
      </c>
      <c r="L204" s="8286"/>
      <c r="U204" s="8902"/>
    </row>
    <row r="205" spans="1:21">
      <c r="A205" s="8458"/>
      <c r="B205" s="8458"/>
      <c r="C205" s="7851" t="s">
        <v>851</v>
      </c>
      <c r="D205" s="8825" t="s">
        <v>853</v>
      </c>
      <c r="E205" s="8823" t="s">
        <v>497</v>
      </c>
      <c r="F205" s="8827"/>
      <c r="G205" s="8827">
        <v>378341</v>
      </c>
      <c r="H205" s="8130"/>
      <c r="I205" s="8827"/>
      <c r="J205" s="8017"/>
      <c r="K205" s="8481">
        <f>K204-G205</f>
        <v>24638883</v>
      </c>
      <c r="L205" s="8286"/>
      <c r="U205" s="8902"/>
    </row>
    <row r="206" spans="1:21">
      <c r="A206" s="8459"/>
      <c r="B206" s="8459"/>
      <c r="C206" s="7829" t="s">
        <v>852</v>
      </c>
      <c r="D206" s="8826" t="s">
        <v>919</v>
      </c>
      <c r="E206" s="8824"/>
      <c r="F206" s="8828"/>
      <c r="G206" s="8828"/>
      <c r="H206" s="8018"/>
      <c r="I206" s="8828"/>
      <c r="J206" s="8017"/>
      <c r="K206" s="8459"/>
      <c r="L206" s="8286"/>
      <c r="U206" s="8902"/>
    </row>
    <row r="207" spans="1:21">
      <c r="A207" s="8461"/>
      <c r="B207" s="8462"/>
      <c r="C207" s="8508"/>
      <c r="D207" s="8509"/>
      <c r="E207" s="8514"/>
      <c r="F207" s="8511"/>
      <c r="G207" s="8511"/>
      <c r="H207" s="8515"/>
      <c r="I207" s="8517"/>
      <c r="J207" s="8513">
        <v>2200</v>
      </c>
      <c r="K207" s="8467">
        <f>K205+J207</f>
        <v>24641083</v>
      </c>
      <c r="L207" s="8286"/>
      <c r="U207" s="8902"/>
    </row>
    <row r="208" spans="1:21">
      <c r="A208" s="8460"/>
      <c r="B208" s="8460"/>
      <c r="C208" s="8163" t="s">
        <v>815</v>
      </c>
      <c r="D208" s="8825" t="s">
        <v>399</v>
      </c>
      <c r="E208" s="8823" t="s">
        <v>401</v>
      </c>
      <c r="F208" s="8164"/>
      <c r="G208" s="8164">
        <v>191339</v>
      </c>
      <c r="H208" s="8130"/>
      <c r="I208" s="8126"/>
      <c r="J208" s="8017"/>
      <c r="K208" s="8481">
        <f>K207-G208</f>
        <v>24449744</v>
      </c>
      <c r="L208" s="8286"/>
      <c r="U208" s="8902"/>
    </row>
    <row r="209" spans="1:21">
      <c r="A209" s="8459"/>
      <c r="B209" s="8459"/>
      <c r="C209" s="8165" t="s">
        <v>1051</v>
      </c>
      <c r="D209" s="8826" t="s">
        <v>2392</v>
      </c>
      <c r="E209" s="8824"/>
      <c r="F209" s="8166"/>
      <c r="G209" s="8166"/>
      <c r="H209" s="8018"/>
      <c r="I209" s="8127"/>
      <c r="J209" s="8017"/>
      <c r="K209" s="8459"/>
      <c r="L209" s="8286"/>
      <c r="U209" s="8902"/>
    </row>
    <row r="210" spans="1:21">
      <c r="A210" s="8461"/>
      <c r="B210" s="8462"/>
      <c r="C210" s="8508"/>
      <c r="D210" s="8509"/>
      <c r="E210" s="8514"/>
      <c r="F210" s="8511"/>
      <c r="G210" s="8511"/>
      <c r="H210" s="8515"/>
      <c r="I210" s="8517"/>
      <c r="J210" s="8513">
        <v>2200</v>
      </c>
      <c r="K210" s="8467">
        <f>K208+J210</f>
        <v>24451944</v>
      </c>
      <c r="L210" s="8286"/>
      <c r="U210" s="8902"/>
    </row>
    <row r="211" spans="1:21">
      <c r="A211" s="8460"/>
      <c r="B211" s="8460"/>
      <c r="C211" s="8163" t="s">
        <v>815</v>
      </c>
      <c r="D211" s="8825" t="s">
        <v>399</v>
      </c>
      <c r="E211" s="8823" t="s">
        <v>401</v>
      </c>
      <c r="F211" s="8827"/>
      <c r="G211" s="8832">
        <v>526854</v>
      </c>
      <c r="H211" s="8130"/>
      <c r="I211" s="7827"/>
      <c r="J211" s="8167"/>
      <c r="K211" s="8480">
        <f>K210-G211</f>
        <v>23925090</v>
      </c>
      <c r="L211" s="8286"/>
      <c r="U211" s="8902"/>
    </row>
    <row r="212" spans="1:21">
      <c r="A212" s="8459"/>
      <c r="B212" s="8459"/>
      <c r="C212" s="8165" t="s">
        <v>1163</v>
      </c>
      <c r="D212" s="8826" t="s">
        <v>2392</v>
      </c>
      <c r="E212" s="8824"/>
      <c r="F212" s="8828"/>
      <c r="G212" s="8833"/>
      <c r="H212" s="8018"/>
      <c r="I212" s="7832"/>
      <c r="J212" s="8167"/>
      <c r="K212" s="8459"/>
      <c r="L212" s="8286"/>
      <c r="U212" s="8902"/>
    </row>
    <row r="213" spans="1:21">
      <c r="A213" s="8461"/>
      <c r="B213" s="8462"/>
      <c r="C213" s="8508"/>
      <c r="D213" s="8509"/>
      <c r="E213" s="8514"/>
      <c r="F213" s="8511"/>
      <c r="G213" s="8511"/>
      <c r="H213" s="8515"/>
      <c r="I213" s="8517"/>
      <c r="J213" s="8513">
        <v>2200</v>
      </c>
      <c r="K213" s="8467">
        <f>K211+J213</f>
        <v>23927290</v>
      </c>
      <c r="L213" s="8286"/>
      <c r="U213" s="8902"/>
    </row>
    <row r="214" spans="1:21">
      <c r="A214" s="8458"/>
      <c r="B214" s="8458"/>
      <c r="C214" s="191" t="s">
        <v>778</v>
      </c>
      <c r="D214" s="192" t="s">
        <v>399</v>
      </c>
      <c r="E214" s="8823" t="s">
        <v>401</v>
      </c>
      <c r="F214" s="8827"/>
      <c r="G214" s="8827">
        <v>37340</v>
      </c>
      <c r="H214" s="8830"/>
      <c r="I214" s="8827"/>
      <c r="J214" s="8016"/>
      <c r="K214" s="8481">
        <f>K213-G214</f>
        <v>23889950</v>
      </c>
      <c r="L214" s="8286"/>
      <c r="U214" s="8902"/>
    </row>
    <row r="215" spans="1:21">
      <c r="A215" s="8459"/>
      <c r="B215" s="8459"/>
      <c r="C215" s="193" t="s">
        <v>862</v>
      </c>
      <c r="D215" s="194" t="s">
        <v>1184</v>
      </c>
      <c r="E215" s="8824"/>
      <c r="F215" s="8828"/>
      <c r="G215" s="8828"/>
      <c r="H215" s="8831"/>
      <c r="I215" s="8828"/>
      <c r="J215" s="8018"/>
      <c r="K215" s="8459"/>
      <c r="L215" s="8286"/>
      <c r="U215" s="8902"/>
    </row>
    <row r="216" spans="1:21">
      <c r="A216" s="8461"/>
      <c r="B216" s="8462"/>
      <c r="C216" s="8508"/>
      <c r="D216" s="8509"/>
      <c r="E216" s="8514"/>
      <c r="F216" s="8511"/>
      <c r="G216" s="8511"/>
      <c r="H216" s="8515"/>
      <c r="I216" s="8511"/>
      <c r="J216" s="8534">
        <v>1500</v>
      </c>
      <c r="K216" s="8467">
        <f>K214+J216</f>
        <v>23891450</v>
      </c>
      <c r="L216" s="8286"/>
      <c r="U216" s="8902"/>
    </row>
    <row r="217" spans="1:21">
      <c r="A217" s="8460"/>
      <c r="B217" s="8460"/>
      <c r="C217" s="7851" t="s">
        <v>781</v>
      </c>
      <c r="D217" s="8838" t="s">
        <v>614</v>
      </c>
      <c r="E217" s="8840" t="s">
        <v>414</v>
      </c>
      <c r="F217" s="8827"/>
      <c r="G217" s="8827">
        <v>193140</v>
      </c>
      <c r="H217" s="8827"/>
      <c r="I217" s="8834"/>
      <c r="J217" s="8302"/>
      <c r="K217" s="8481">
        <f>K216-G217</f>
        <v>23698310</v>
      </c>
      <c r="L217" s="8286"/>
      <c r="U217" s="8902"/>
    </row>
    <row r="218" spans="1:21">
      <c r="A218" s="8459"/>
      <c r="B218" s="8459"/>
      <c r="C218" s="7829" t="s">
        <v>1031</v>
      </c>
      <c r="D218" s="8839" t="s">
        <v>2787</v>
      </c>
      <c r="E218" s="8841"/>
      <c r="F218" s="8828"/>
      <c r="G218" s="8828"/>
      <c r="H218" s="8828"/>
      <c r="I218" s="8835"/>
      <c r="J218" s="8303"/>
      <c r="K218" s="8459"/>
      <c r="L218" s="8286"/>
      <c r="U218" s="8902"/>
    </row>
    <row r="219" spans="1:21">
      <c r="A219" s="8461"/>
      <c r="B219" s="8462"/>
      <c r="C219" s="8508"/>
      <c r="D219" s="8509"/>
      <c r="E219" s="8528"/>
      <c r="F219" s="8511"/>
      <c r="G219" s="8511"/>
      <c r="H219" s="8515"/>
      <c r="I219" s="8465"/>
      <c r="J219" s="8466">
        <v>1500</v>
      </c>
      <c r="K219" s="8467">
        <f>K217+J219</f>
        <v>23699810</v>
      </c>
      <c r="L219" s="8286"/>
      <c r="U219" s="8902"/>
    </row>
    <row r="220" spans="1:21">
      <c r="A220" s="8460"/>
      <c r="B220" s="8460"/>
      <c r="C220" s="8300" t="s">
        <v>796</v>
      </c>
      <c r="D220" s="8838" t="s">
        <v>614</v>
      </c>
      <c r="E220" s="8840" t="s">
        <v>414</v>
      </c>
      <c r="F220" s="8834"/>
      <c r="G220" s="8836">
        <v>42300</v>
      </c>
      <c r="H220" s="8834"/>
      <c r="I220" s="8827"/>
      <c r="J220" s="8121"/>
      <c r="K220" s="8480">
        <f>K219-G220</f>
        <v>23657510</v>
      </c>
      <c r="L220" s="8286"/>
      <c r="U220" s="8902"/>
    </row>
    <row r="221" spans="1:21">
      <c r="A221" s="8459"/>
      <c r="B221" s="8459"/>
      <c r="C221" s="8287" t="s">
        <v>2618</v>
      </c>
      <c r="D221" s="8839" t="s">
        <v>2787</v>
      </c>
      <c r="E221" s="8841"/>
      <c r="F221" s="8835"/>
      <c r="G221" s="8837"/>
      <c r="H221" s="8835"/>
      <c r="I221" s="8828"/>
      <c r="J221" s="8019"/>
      <c r="K221" s="8459"/>
      <c r="L221" s="8286"/>
      <c r="U221" s="8902"/>
    </row>
    <row r="222" spans="1:21">
      <c r="A222" s="8461"/>
      <c r="B222" s="8462"/>
      <c r="C222" s="8461"/>
      <c r="D222" s="8497"/>
      <c r="E222" s="8535"/>
      <c r="F222" s="8465"/>
      <c r="G222" s="8466"/>
      <c r="H222" s="8499"/>
      <c r="I222" s="8511"/>
      <c r="J222" s="8513">
        <v>750</v>
      </c>
      <c r="K222" s="8467">
        <f>K220+J222</f>
        <v>23658260</v>
      </c>
      <c r="L222" s="8286"/>
      <c r="U222" s="8902"/>
    </row>
    <row r="223" spans="1:21">
      <c r="A223" s="8458"/>
      <c r="B223" s="8458"/>
      <c r="C223" s="7874" t="s">
        <v>781</v>
      </c>
      <c r="D223" s="7887" t="s">
        <v>1246</v>
      </c>
      <c r="E223" s="7902" t="s">
        <v>1248</v>
      </c>
      <c r="F223" s="8827"/>
      <c r="G223" s="8827">
        <v>136140</v>
      </c>
      <c r="H223" s="8827"/>
      <c r="I223" s="8827"/>
      <c r="J223" s="8017"/>
      <c r="K223" s="8481">
        <f>K222-G223</f>
        <v>23522120</v>
      </c>
      <c r="L223" s="8286"/>
      <c r="U223" s="8902"/>
    </row>
    <row r="224" spans="1:21">
      <c r="A224" s="8459"/>
      <c r="B224" s="8459"/>
      <c r="C224" s="7873" t="s">
        <v>1487</v>
      </c>
      <c r="D224" s="7888" t="s">
        <v>1247</v>
      </c>
      <c r="E224" s="7871"/>
      <c r="F224" s="8828"/>
      <c r="G224" s="8828"/>
      <c r="H224" s="8828"/>
      <c r="I224" s="8828"/>
      <c r="J224" s="8017"/>
      <c r="K224" s="8459"/>
      <c r="L224" s="8286"/>
      <c r="U224" s="8902"/>
    </row>
    <row r="225" spans="1:21">
      <c r="A225" s="8461"/>
      <c r="B225" s="8462"/>
      <c r="C225" s="8508"/>
      <c r="D225" s="8522"/>
      <c r="E225" s="8514"/>
      <c r="F225" s="8511"/>
      <c r="G225" s="8511"/>
      <c r="H225" s="8515"/>
      <c r="I225" s="8511"/>
      <c r="J225" s="8513">
        <v>1500</v>
      </c>
      <c r="K225" s="8467">
        <f>K223+J225</f>
        <v>23523620</v>
      </c>
      <c r="L225" s="8286"/>
      <c r="U225" s="8902"/>
    </row>
    <row r="226" spans="1:21">
      <c r="A226" s="8460"/>
      <c r="B226" s="8460"/>
      <c r="C226" s="7824" t="s">
        <v>815</v>
      </c>
      <c r="D226" s="8825" t="s">
        <v>1145</v>
      </c>
      <c r="E226" s="8823" t="s">
        <v>1230</v>
      </c>
      <c r="F226" s="8827"/>
      <c r="G226" s="8827">
        <v>678982</v>
      </c>
      <c r="H226" s="8016"/>
      <c r="I226" s="8830"/>
      <c r="J226" s="8130"/>
      <c r="K226" s="8481">
        <f>K225-G226</f>
        <v>22844638</v>
      </c>
      <c r="L226" s="8286"/>
      <c r="U226" s="8902"/>
    </row>
    <row r="227" spans="1:21">
      <c r="A227" s="8459"/>
      <c r="B227" s="8459"/>
      <c r="C227" s="7829" t="s">
        <v>1146</v>
      </c>
      <c r="D227" s="8826" t="s">
        <v>729</v>
      </c>
      <c r="E227" s="8824"/>
      <c r="F227" s="8828"/>
      <c r="G227" s="8828"/>
      <c r="H227" s="8018"/>
      <c r="I227" s="8831"/>
      <c r="J227" s="8018"/>
      <c r="K227" s="8459"/>
      <c r="L227" s="8286"/>
      <c r="U227" s="8902"/>
    </row>
    <row r="228" spans="1:21">
      <c r="A228" s="8461"/>
      <c r="B228" s="8462"/>
      <c r="C228" s="8508"/>
      <c r="D228" s="8509"/>
      <c r="E228" s="8514"/>
      <c r="F228" s="8511"/>
      <c r="G228" s="8511"/>
      <c r="H228" s="8536"/>
      <c r="I228" s="8515"/>
      <c r="J228" s="8534">
        <v>2200</v>
      </c>
      <c r="K228" s="8467">
        <f>K226+J228</f>
        <v>22846838</v>
      </c>
      <c r="L228" s="8286"/>
      <c r="U228" s="8902"/>
    </row>
    <row r="229" spans="1:21">
      <c r="A229" s="8460"/>
      <c r="B229" s="8460"/>
      <c r="C229" s="7824" t="s">
        <v>815</v>
      </c>
      <c r="D229" s="8825" t="s">
        <v>138</v>
      </c>
      <c r="E229" s="7841" t="s">
        <v>140</v>
      </c>
      <c r="F229" s="8830"/>
      <c r="G229" s="8830">
        <v>298663</v>
      </c>
      <c r="H229" s="7826"/>
      <c r="I229" s="8827"/>
      <c r="J229" s="7826"/>
      <c r="K229" s="8481">
        <f>K228-G229</f>
        <v>22548175</v>
      </c>
      <c r="L229" s="8286"/>
      <c r="U229" s="8902"/>
    </row>
    <row r="230" spans="1:21">
      <c r="A230" s="8459"/>
      <c r="B230" s="8459"/>
      <c r="C230" s="7829" t="s">
        <v>910</v>
      </c>
      <c r="D230" s="8826" t="s">
        <v>598</v>
      </c>
      <c r="E230" s="8829"/>
      <c r="F230" s="8168"/>
      <c r="G230" s="8831"/>
      <c r="H230" s="7831"/>
      <c r="I230" s="8828"/>
      <c r="J230" s="7831"/>
      <c r="K230" s="8459"/>
      <c r="L230" s="8286"/>
      <c r="U230" s="8902"/>
    </row>
    <row r="231" spans="1:21">
      <c r="A231" s="8461"/>
      <c r="B231" s="8462"/>
      <c r="C231" s="8508"/>
      <c r="D231" s="8509"/>
      <c r="E231" s="8514"/>
      <c r="F231" s="8512"/>
      <c r="G231" s="8515"/>
      <c r="H231" s="8515"/>
      <c r="I231" s="8511"/>
      <c r="J231" s="8534">
        <v>2200</v>
      </c>
      <c r="K231" s="8533">
        <f>K229+J231</f>
        <v>22550375</v>
      </c>
      <c r="L231" s="8286"/>
      <c r="U231" s="8902"/>
    </row>
    <row r="232" spans="1:21">
      <c r="A232" s="8460"/>
      <c r="B232" s="8460"/>
      <c r="C232" s="7851" t="s">
        <v>821</v>
      </c>
      <c r="D232" s="8825" t="s">
        <v>1427</v>
      </c>
      <c r="E232" s="8823" t="s">
        <v>1544</v>
      </c>
      <c r="F232" s="7904"/>
      <c r="G232" s="8827">
        <v>315771</v>
      </c>
      <c r="H232" s="8130"/>
      <c r="I232" s="8827"/>
      <c r="J232" s="8017"/>
      <c r="K232" s="8480">
        <f>K231-G232</f>
        <v>22234604</v>
      </c>
      <c r="L232" s="8286"/>
      <c r="U232" s="8902"/>
    </row>
    <row r="233" spans="1:21">
      <c r="A233" s="8459"/>
      <c r="B233" s="8459"/>
      <c r="C233" s="7829" t="s">
        <v>1426</v>
      </c>
      <c r="D233" s="8826" t="s">
        <v>729</v>
      </c>
      <c r="E233" s="8824"/>
      <c r="F233" s="8828"/>
      <c r="G233" s="8828"/>
      <c r="H233" s="8018"/>
      <c r="I233" s="8828"/>
      <c r="J233" s="8019"/>
      <c r="K233" s="8459"/>
      <c r="L233" s="8286"/>
      <c r="U233" s="8902"/>
    </row>
    <row r="234" spans="1:21">
      <c r="A234" s="8531"/>
      <c r="B234" s="8532"/>
      <c r="C234" s="8508"/>
      <c r="D234" s="8537"/>
      <c r="E234" s="8528"/>
      <c r="F234" s="8511"/>
      <c r="G234" s="8511"/>
      <c r="H234" s="8515"/>
      <c r="I234" s="8511"/>
      <c r="J234" s="8534">
        <v>2200</v>
      </c>
      <c r="K234" s="8467">
        <f>K232+J234</f>
        <v>22236804</v>
      </c>
      <c r="L234" s="8286"/>
      <c r="U234" s="8902"/>
    </row>
    <row r="235" spans="1:21">
      <c r="A235" s="8458"/>
      <c r="B235" s="8458"/>
      <c r="C235" s="8163" t="s">
        <v>796</v>
      </c>
      <c r="D235" s="8825" t="s">
        <v>1427</v>
      </c>
      <c r="E235" s="7861" t="s">
        <v>1544</v>
      </c>
      <c r="F235" s="8827"/>
      <c r="G235" s="8827">
        <v>235200</v>
      </c>
      <c r="H235" s="8827"/>
      <c r="I235" s="8827"/>
      <c r="J235" s="7826"/>
      <c r="K235" s="8481">
        <f>K234-G235</f>
        <v>22001604</v>
      </c>
      <c r="L235" s="8286"/>
      <c r="U235" s="8902"/>
    </row>
    <row r="236" spans="1:21">
      <c r="A236" s="8459"/>
      <c r="B236" s="8459"/>
      <c r="C236" s="8165" t="s">
        <v>1522</v>
      </c>
      <c r="D236" s="8826" t="s">
        <v>729</v>
      </c>
      <c r="E236" s="8829"/>
      <c r="F236" s="8828"/>
      <c r="G236" s="8828"/>
      <c r="H236" s="8828"/>
      <c r="I236" s="8828"/>
      <c r="J236" s="7831"/>
      <c r="K236" s="8459"/>
      <c r="L236" s="8286"/>
      <c r="U236" s="8902"/>
    </row>
    <row r="237" spans="1:21">
      <c r="A237" s="8461"/>
      <c r="B237" s="8462"/>
      <c r="C237" s="8508"/>
      <c r="D237" s="8509"/>
      <c r="E237" s="8514"/>
      <c r="F237" s="8511"/>
      <c r="G237" s="8511"/>
      <c r="H237" s="8515"/>
      <c r="I237" s="8511"/>
      <c r="J237" s="8534">
        <v>750</v>
      </c>
      <c r="K237" s="8467">
        <f>K235+J237</f>
        <v>22002354</v>
      </c>
      <c r="L237" s="8286"/>
      <c r="U237" s="8902"/>
    </row>
    <row r="238" spans="1:21">
      <c r="A238" s="8460"/>
      <c r="B238" s="8460"/>
      <c r="C238" s="7851" t="s">
        <v>821</v>
      </c>
      <c r="D238" s="8825" t="s">
        <v>2106</v>
      </c>
      <c r="E238" s="8823" t="s">
        <v>2108</v>
      </c>
      <c r="F238" s="7904"/>
      <c r="G238" s="8827">
        <v>212013</v>
      </c>
      <c r="H238" s="8130"/>
      <c r="I238" s="8827"/>
      <c r="J238" s="8832"/>
      <c r="K238" s="8481">
        <f>K237-G238</f>
        <v>21790341</v>
      </c>
      <c r="L238" s="8286"/>
      <c r="U238" s="8902"/>
    </row>
    <row r="239" spans="1:21">
      <c r="A239" s="8459"/>
      <c r="B239" s="8459"/>
      <c r="C239" s="7829" t="s">
        <v>2109</v>
      </c>
      <c r="D239" s="8826" t="s">
        <v>2107</v>
      </c>
      <c r="E239" s="8824"/>
      <c r="F239" s="8828"/>
      <c r="G239" s="8828"/>
      <c r="H239" s="8018"/>
      <c r="I239" s="8828"/>
      <c r="J239" s="8833"/>
      <c r="K239" s="8459"/>
      <c r="L239" s="8286"/>
      <c r="U239" s="8902"/>
    </row>
    <row r="240" spans="1:21">
      <c r="A240" s="8461"/>
      <c r="B240" s="8462"/>
      <c r="C240" s="8508"/>
      <c r="D240" s="8537"/>
      <c r="E240" s="8528"/>
      <c r="F240" s="8511"/>
      <c r="G240" s="8511"/>
      <c r="H240" s="8515"/>
      <c r="I240" s="8511"/>
      <c r="J240" s="8534">
        <v>2200</v>
      </c>
      <c r="K240" s="8467">
        <f>K238+J240</f>
        <v>21792541</v>
      </c>
      <c r="L240" s="8286"/>
      <c r="U240" s="8902"/>
    </row>
    <row r="241" spans="1:21">
      <c r="A241" s="8460"/>
      <c r="B241" s="8460"/>
      <c r="C241" s="7851" t="s">
        <v>821</v>
      </c>
      <c r="D241" s="8825" t="s">
        <v>1959</v>
      </c>
      <c r="E241" s="7861" t="s">
        <v>1961</v>
      </c>
      <c r="F241" s="8827"/>
      <c r="G241" s="8827">
        <v>55066</v>
      </c>
      <c r="H241" s="8827"/>
      <c r="I241" s="8827"/>
      <c r="J241" s="7826"/>
      <c r="K241" s="8480">
        <f>K240-G241</f>
        <v>21737475</v>
      </c>
      <c r="L241" s="8286"/>
      <c r="U241" s="8902"/>
    </row>
    <row r="242" spans="1:21">
      <c r="A242" s="8459"/>
      <c r="B242" s="8459"/>
      <c r="C242" s="7829" t="s">
        <v>2560</v>
      </c>
      <c r="D242" s="8826" t="s">
        <v>1960</v>
      </c>
      <c r="E242" s="8829"/>
      <c r="F242" s="8828"/>
      <c r="G242" s="8828"/>
      <c r="H242" s="8828"/>
      <c r="I242" s="8828"/>
      <c r="J242" s="7831"/>
      <c r="K242" s="8459"/>
      <c r="L242" s="8286"/>
      <c r="U242" s="8902"/>
    </row>
    <row r="243" spans="1:21">
      <c r="A243" s="8461"/>
      <c r="B243" s="8462"/>
      <c r="C243" s="8508"/>
      <c r="D243" s="8509"/>
      <c r="E243" s="8514"/>
      <c r="F243" s="8511"/>
      <c r="G243" s="8511"/>
      <c r="H243" s="8515"/>
      <c r="I243" s="8511"/>
      <c r="J243" s="8534">
        <v>2200</v>
      </c>
      <c r="K243" s="8467">
        <f>K241+J243</f>
        <v>21739675</v>
      </c>
      <c r="L243" s="8286"/>
      <c r="U243" s="8902"/>
    </row>
    <row r="244" spans="1:21">
      <c r="A244" s="8458"/>
      <c r="B244" s="8458"/>
      <c r="C244" s="7851" t="s">
        <v>821</v>
      </c>
      <c r="D244" s="8825" t="s">
        <v>1959</v>
      </c>
      <c r="E244" s="7861" t="s">
        <v>1961</v>
      </c>
      <c r="F244" s="7904"/>
      <c r="G244" s="8827">
        <v>141951</v>
      </c>
      <c r="H244" s="8130"/>
      <c r="I244" s="8827"/>
      <c r="J244" s="7826"/>
      <c r="K244" s="8481">
        <f>K243-G244</f>
        <v>21597724</v>
      </c>
      <c r="L244" s="8286"/>
      <c r="U244" s="8902"/>
    </row>
    <row r="245" spans="1:21">
      <c r="A245" s="8459"/>
      <c r="B245" s="8459"/>
      <c r="C245" s="7829" t="s">
        <v>2561</v>
      </c>
      <c r="D245" s="8826" t="s">
        <v>1960</v>
      </c>
      <c r="E245" s="8829"/>
      <c r="F245" s="8828"/>
      <c r="G245" s="8828"/>
      <c r="H245" s="8018"/>
      <c r="I245" s="8828"/>
      <c r="J245" s="7831"/>
      <c r="K245" s="8459"/>
      <c r="L245" s="8286"/>
      <c r="U245" s="8902"/>
    </row>
    <row r="246" spans="1:21">
      <c r="A246" s="8461"/>
      <c r="B246" s="8462"/>
      <c r="C246" s="8508"/>
      <c r="D246" s="8509"/>
      <c r="E246" s="8514"/>
      <c r="F246" s="8511"/>
      <c r="G246" s="8511"/>
      <c r="H246" s="8515"/>
      <c r="I246" s="8511"/>
      <c r="J246" s="8534">
        <v>2200</v>
      </c>
      <c r="K246" s="8467">
        <f>K244+J246</f>
        <v>21599924</v>
      </c>
      <c r="L246" s="8286"/>
      <c r="U246" s="8902"/>
    </row>
    <row r="247" spans="1:21">
      <c r="A247" s="8460"/>
      <c r="B247" s="8460"/>
      <c r="C247" s="7851" t="s">
        <v>821</v>
      </c>
      <c r="D247" s="8825" t="s">
        <v>1959</v>
      </c>
      <c r="E247" s="7861" t="s">
        <v>1961</v>
      </c>
      <c r="F247" s="7904"/>
      <c r="G247" s="8827">
        <v>104140</v>
      </c>
      <c r="H247" s="8130"/>
      <c r="I247" s="8827"/>
      <c r="J247" s="8832"/>
      <c r="K247" s="8481">
        <f>K246-G247</f>
        <v>21495784</v>
      </c>
      <c r="L247" s="8286"/>
      <c r="U247" s="8902"/>
    </row>
    <row r="248" spans="1:21">
      <c r="A248" s="8459"/>
      <c r="B248" s="8459"/>
      <c r="C248" s="7829" t="s">
        <v>2563</v>
      </c>
      <c r="D248" s="8826" t="s">
        <v>1960</v>
      </c>
      <c r="E248" s="8829"/>
      <c r="F248" s="8828"/>
      <c r="G248" s="8828"/>
      <c r="H248" s="8018"/>
      <c r="I248" s="8828"/>
      <c r="J248" s="8833"/>
      <c r="K248" s="8459"/>
      <c r="L248" s="8286"/>
      <c r="U248" s="8902"/>
    </row>
    <row r="249" spans="1:21">
      <c r="A249" s="8461"/>
      <c r="B249" s="8462"/>
      <c r="C249" s="8508"/>
      <c r="D249" s="8509"/>
      <c r="E249" s="8514"/>
      <c r="F249" s="8511"/>
      <c r="G249" s="8511"/>
      <c r="H249" s="8515"/>
      <c r="I249" s="8511"/>
      <c r="J249" s="8534">
        <v>2200</v>
      </c>
      <c r="K249" s="8467">
        <f>K247+J249</f>
        <v>21497984</v>
      </c>
      <c r="L249" s="8286"/>
      <c r="U249" s="8902"/>
    </row>
    <row r="250" spans="1:21">
      <c r="A250" s="8460"/>
      <c r="B250" s="8460"/>
      <c r="C250" s="7851" t="s">
        <v>821</v>
      </c>
      <c r="D250" s="8825" t="s">
        <v>1959</v>
      </c>
      <c r="E250" s="7861" t="s">
        <v>1961</v>
      </c>
      <c r="F250" s="8827"/>
      <c r="G250" s="8830">
        <v>84903</v>
      </c>
      <c r="H250" s="8827"/>
      <c r="I250" s="8827"/>
      <c r="J250" s="8832"/>
      <c r="K250" s="8480">
        <f>K249-G250</f>
        <v>21413081</v>
      </c>
      <c r="L250" s="8286"/>
      <c r="U250" s="8902"/>
    </row>
    <row r="251" spans="1:21">
      <c r="A251" s="8459"/>
      <c r="B251" s="8459"/>
      <c r="C251" s="7829" t="s">
        <v>2564</v>
      </c>
      <c r="D251" s="8826" t="s">
        <v>1960</v>
      </c>
      <c r="E251" s="8829"/>
      <c r="F251" s="8828"/>
      <c r="G251" s="8831"/>
      <c r="H251" s="8828"/>
      <c r="I251" s="8828"/>
      <c r="J251" s="8833"/>
      <c r="K251" s="8459"/>
      <c r="L251" s="8286"/>
      <c r="U251" s="8902"/>
    </row>
    <row r="252" spans="1:21">
      <c r="A252" s="8461"/>
      <c r="B252" s="8462"/>
      <c r="C252" s="8508"/>
      <c r="D252" s="8509"/>
      <c r="E252" s="8514"/>
      <c r="F252" s="8511"/>
      <c r="G252" s="8511"/>
      <c r="H252" s="8515"/>
      <c r="I252" s="8511"/>
      <c r="J252" s="8534">
        <v>2200</v>
      </c>
      <c r="K252" s="8467">
        <f>K250+J252</f>
        <v>21415281</v>
      </c>
      <c r="L252" s="8286"/>
      <c r="U252" s="8902"/>
    </row>
    <row r="253" spans="1:21">
      <c r="A253" s="8458"/>
      <c r="B253" s="8458"/>
      <c r="C253" s="7851" t="s">
        <v>821</v>
      </c>
      <c r="D253" s="8825" t="s">
        <v>1959</v>
      </c>
      <c r="E253" s="7861" t="s">
        <v>1961</v>
      </c>
      <c r="F253" s="8827"/>
      <c r="G253" s="8830">
        <v>400081</v>
      </c>
      <c r="H253" s="8827"/>
      <c r="I253" s="8827"/>
      <c r="J253" s="8017"/>
      <c r="K253" s="8481">
        <f>K252-G253</f>
        <v>21015200</v>
      </c>
      <c r="L253" s="8286"/>
      <c r="U253" s="8902"/>
    </row>
    <row r="254" spans="1:21">
      <c r="A254" s="8459"/>
      <c r="B254" s="8459"/>
      <c r="C254" s="7829" t="s">
        <v>2565</v>
      </c>
      <c r="D254" s="8826" t="s">
        <v>1960</v>
      </c>
      <c r="E254" s="8829"/>
      <c r="F254" s="8828"/>
      <c r="G254" s="8831"/>
      <c r="H254" s="8828"/>
      <c r="I254" s="8828"/>
      <c r="J254" s="8017"/>
      <c r="K254" s="8459"/>
      <c r="L254" s="8286"/>
      <c r="U254" s="8902"/>
    </row>
    <row r="255" spans="1:21">
      <c r="A255" s="8461"/>
      <c r="B255" s="8462"/>
      <c r="C255" s="8508"/>
      <c r="D255" s="8509"/>
      <c r="E255" s="8514"/>
      <c r="F255" s="8511"/>
      <c r="G255" s="8511"/>
      <c r="H255" s="8515"/>
      <c r="I255" s="8511"/>
      <c r="J255" s="8513">
        <v>2200</v>
      </c>
      <c r="K255" s="8467">
        <f>K253+J255</f>
        <v>21017400</v>
      </c>
      <c r="L255" s="8286"/>
      <c r="U255" s="8902"/>
    </row>
    <row r="256" spans="1:21">
      <c r="A256" s="8460"/>
      <c r="B256" s="8460"/>
      <c r="C256" s="7874" t="s">
        <v>781</v>
      </c>
      <c r="D256" s="8825" t="s">
        <v>1959</v>
      </c>
      <c r="E256" s="7861" t="s">
        <v>1961</v>
      </c>
      <c r="F256" s="8827"/>
      <c r="G256" s="8827">
        <v>31140</v>
      </c>
      <c r="H256" s="8130"/>
      <c r="I256" s="8827"/>
      <c r="J256" s="8017"/>
      <c r="K256" s="8481">
        <f>K255-G256</f>
        <v>20986260</v>
      </c>
      <c r="L256" s="8286"/>
      <c r="U256" s="8902"/>
    </row>
    <row r="257" spans="1:21">
      <c r="A257" s="8459"/>
      <c r="B257" s="8459"/>
      <c r="C257" s="7873" t="s">
        <v>2245</v>
      </c>
      <c r="D257" s="8826" t="s">
        <v>1960</v>
      </c>
      <c r="E257" s="8829"/>
      <c r="F257" s="8828"/>
      <c r="G257" s="8828"/>
      <c r="H257" s="8018"/>
      <c r="I257" s="8828"/>
      <c r="J257" s="8017"/>
      <c r="K257" s="8459"/>
      <c r="L257" s="8286"/>
      <c r="U257" s="8902"/>
    </row>
    <row r="258" spans="1:21">
      <c r="A258" s="8461"/>
      <c r="B258" s="8462"/>
      <c r="C258" s="8508"/>
      <c r="D258" s="8509"/>
      <c r="E258" s="8514"/>
      <c r="F258" s="8511"/>
      <c r="G258" s="8511"/>
      <c r="H258" s="8515"/>
      <c r="I258" s="8511"/>
      <c r="J258" s="8513">
        <v>1500</v>
      </c>
      <c r="K258" s="8467">
        <f>K256+J258</f>
        <v>20987760</v>
      </c>
      <c r="L258" s="8286"/>
      <c r="U258" s="8902"/>
    </row>
    <row r="259" spans="1:21">
      <c r="A259" s="8460"/>
      <c r="B259" s="8460"/>
      <c r="C259" s="7874" t="s">
        <v>781</v>
      </c>
      <c r="D259" s="8825" t="s">
        <v>1959</v>
      </c>
      <c r="E259" s="7861" t="s">
        <v>1961</v>
      </c>
      <c r="F259" s="8827"/>
      <c r="G259" s="8827">
        <v>24140</v>
      </c>
      <c r="H259" s="8130"/>
      <c r="I259" s="9805"/>
      <c r="J259" s="8302"/>
      <c r="K259" s="8480">
        <f>K258-G259</f>
        <v>20963620</v>
      </c>
      <c r="L259" s="8286"/>
      <c r="U259" s="8902"/>
    </row>
    <row r="260" spans="1:21">
      <c r="A260" s="8459"/>
      <c r="B260" s="8459"/>
      <c r="C260" s="7873" t="s">
        <v>2247</v>
      </c>
      <c r="D260" s="8826" t="s">
        <v>1960</v>
      </c>
      <c r="E260" s="8829"/>
      <c r="F260" s="8828"/>
      <c r="G260" s="8828"/>
      <c r="H260" s="8018"/>
      <c r="I260" s="9806"/>
      <c r="J260" s="8303"/>
      <c r="K260" s="8459"/>
      <c r="L260" s="8286"/>
      <c r="U260" s="8902"/>
    </row>
    <row r="261" spans="1:21">
      <c r="A261" s="8461"/>
      <c r="B261" s="8462"/>
      <c r="C261" s="8508"/>
      <c r="D261" s="8509"/>
      <c r="E261" s="8514"/>
      <c r="F261" s="8511"/>
      <c r="G261" s="8511"/>
      <c r="H261" s="8515"/>
      <c r="I261" s="8465"/>
      <c r="J261" s="8466">
        <v>1500</v>
      </c>
      <c r="K261" s="8467">
        <f>K259+J261</f>
        <v>20965120</v>
      </c>
      <c r="L261" s="8286"/>
      <c r="U261" s="8902"/>
    </row>
    <row r="262" spans="1:21">
      <c r="A262" s="8458"/>
      <c r="B262" s="8458"/>
      <c r="C262" s="8376" t="s">
        <v>781</v>
      </c>
      <c r="D262" s="8377" t="s">
        <v>1959</v>
      </c>
      <c r="E262" s="8365" t="s">
        <v>1961</v>
      </c>
      <c r="F262" s="9805"/>
      <c r="G262" s="9807">
        <v>81140</v>
      </c>
      <c r="H262" s="9805"/>
      <c r="I262" s="8827"/>
      <c r="J262" s="8827"/>
      <c r="K262" s="8481">
        <f>K261-G262</f>
        <v>20883980</v>
      </c>
      <c r="L262" s="8286"/>
      <c r="U262" s="8902"/>
    </row>
    <row r="263" spans="1:21">
      <c r="A263" s="8459"/>
      <c r="B263" s="8459"/>
      <c r="C263" s="8378" t="s">
        <v>1958</v>
      </c>
      <c r="D263" s="8379" t="s">
        <v>1960</v>
      </c>
      <c r="E263" s="8380"/>
      <c r="F263" s="9806"/>
      <c r="G263" s="9808"/>
      <c r="H263" s="9806"/>
      <c r="I263" s="8828"/>
      <c r="J263" s="8828"/>
      <c r="K263" s="8459"/>
      <c r="L263" s="8286"/>
      <c r="U263" s="8902"/>
    </row>
    <row r="264" spans="1:21">
      <c r="A264" s="8461"/>
      <c r="B264" s="8462"/>
      <c r="C264" s="8461"/>
      <c r="D264" s="8497"/>
      <c r="E264" s="8498"/>
      <c r="F264" s="8465"/>
      <c r="G264" s="8466"/>
      <c r="H264" s="8499"/>
      <c r="I264" s="8526"/>
      <c r="J264" s="8526">
        <v>1500</v>
      </c>
      <c r="K264" s="8467">
        <f>K262+J264</f>
        <v>20885480</v>
      </c>
      <c r="L264" s="8286"/>
      <c r="U264" s="8902"/>
    </row>
    <row r="265" spans="1:21">
      <c r="A265" s="8460"/>
      <c r="B265" s="8460"/>
      <c r="C265" s="29" t="s">
        <v>781</v>
      </c>
      <c r="D265" s="8825" t="s">
        <v>632</v>
      </c>
      <c r="E265" s="8823" t="s">
        <v>74</v>
      </c>
      <c r="F265" s="8130"/>
      <c r="G265" s="8827">
        <v>67140</v>
      </c>
      <c r="H265" s="8827"/>
      <c r="I265" s="8827"/>
      <c r="J265" s="8827"/>
      <c r="K265" s="8481">
        <f>K264-G265</f>
        <v>20818340</v>
      </c>
      <c r="L265" s="8286"/>
      <c r="U265" s="8902"/>
    </row>
    <row r="266" spans="1:21">
      <c r="A266" s="8459"/>
      <c r="B266" s="8459"/>
      <c r="C266" s="8161" t="s">
        <v>1005</v>
      </c>
      <c r="D266" s="8826" t="s">
        <v>956</v>
      </c>
      <c r="E266" s="8824"/>
      <c r="F266" s="8130"/>
      <c r="G266" s="8828"/>
      <c r="H266" s="8828"/>
      <c r="I266" s="8828"/>
      <c r="J266" s="8828"/>
      <c r="K266" s="8459"/>
      <c r="L266" s="8286"/>
      <c r="U266" s="8902"/>
    </row>
    <row r="267" spans="1:21">
      <c r="A267" s="8461"/>
      <c r="B267" s="8462"/>
      <c r="C267" s="8508"/>
      <c r="D267" s="8509"/>
      <c r="E267" s="8514"/>
      <c r="F267" s="8512"/>
      <c r="G267" s="8512"/>
      <c r="H267" s="8526"/>
      <c r="I267" s="8526"/>
      <c r="J267" s="8526">
        <v>1500</v>
      </c>
      <c r="K267" s="8467">
        <f>K265+J267</f>
        <v>20819840</v>
      </c>
      <c r="L267" s="8286"/>
      <c r="U267" s="8902"/>
    </row>
    <row r="268" spans="1:21">
      <c r="A268" s="8460"/>
      <c r="B268" s="8460"/>
      <c r="C268" s="8153" t="s">
        <v>778</v>
      </c>
      <c r="D268" s="8825" t="s">
        <v>632</v>
      </c>
      <c r="E268" s="8823" t="s">
        <v>74</v>
      </c>
      <c r="F268" s="8827"/>
      <c r="G268" s="8827">
        <v>116140</v>
      </c>
      <c r="H268" s="8827"/>
      <c r="I268" s="7904"/>
      <c r="J268" s="8017"/>
      <c r="K268" s="8480">
        <f>K267-G268</f>
        <v>20703700</v>
      </c>
      <c r="L268" s="8286"/>
      <c r="U268" s="8902"/>
    </row>
    <row r="269" spans="1:21">
      <c r="A269" s="8459"/>
      <c r="B269" s="8459"/>
      <c r="C269" s="8173" t="s">
        <v>1004</v>
      </c>
      <c r="D269" s="8826" t="s">
        <v>956</v>
      </c>
      <c r="E269" s="8824"/>
      <c r="F269" s="8828"/>
      <c r="G269" s="8828"/>
      <c r="H269" s="8828"/>
      <c r="I269" s="8828"/>
      <c r="J269" s="8019"/>
      <c r="K269" s="8459"/>
      <c r="L269" s="8286"/>
      <c r="U269" s="8902"/>
    </row>
    <row r="270" spans="1:21">
      <c r="A270" s="8461"/>
      <c r="B270" s="8462"/>
      <c r="C270" s="8537"/>
      <c r="D270" s="8509"/>
      <c r="E270" s="8514"/>
      <c r="F270" s="8526"/>
      <c r="G270" s="8526"/>
      <c r="H270" s="8526"/>
      <c r="I270" s="8511"/>
      <c r="J270" s="8513">
        <v>1500</v>
      </c>
      <c r="K270" s="8467">
        <f>K268+J270</f>
        <v>20705200</v>
      </c>
      <c r="L270" s="8286"/>
      <c r="U270" s="8902"/>
    </row>
    <row r="271" spans="1:21">
      <c r="A271" s="8458"/>
      <c r="B271" s="8458"/>
      <c r="C271" s="7824" t="s">
        <v>2331</v>
      </c>
      <c r="D271" s="8825" t="s">
        <v>1312</v>
      </c>
      <c r="E271" s="8823" t="s">
        <v>1326</v>
      </c>
      <c r="F271" s="8827"/>
      <c r="G271" s="8827">
        <v>312900</v>
      </c>
      <c r="H271" s="8827"/>
      <c r="I271" s="8827"/>
      <c r="J271" s="8832"/>
      <c r="K271" s="8480">
        <f>K270-G271</f>
        <v>20392300</v>
      </c>
      <c r="L271" s="8286"/>
      <c r="U271" s="8902"/>
    </row>
    <row r="272" spans="1:21">
      <c r="A272" s="8459"/>
      <c r="B272" s="8459"/>
      <c r="C272" s="7829" t="s">
        <v>2369</v>
      </c>
      <c r="D272" s="8826" t="s">
        <v>1313</v>
      </c>
      <c r="E272" s="8824"/>
      <c r="F272" s="8828"/>
      <c r="G272" s="8828"/>
      <c r="H272" s="8828"/>
      <c r="I272" s="8828"/>
      <c r="J272" s="8833"/>
      <c r="K272" s="8459"/>
      <c r="L272" s="8286"/>
      <c r="U272" s="8902"/>
    </row>
    <row r="273" spans="1:21">
      <c r="A273" s="8461"/>
      <c r="B273" s="8462"/>
      <c r="C273" s="8524"/>
      <c r="D273" s="8509"/>
      <c r="E273" s="8514"/>
      <c r="F273" s="8525"/>
      <c r="G273" s="8526"/>
      <c r="H273" s="8512"/>
      <c r="I273" s="8526"/>
      <c r="J273" s="8513">
        <v>1000</v>
      </c>
      <c r="K273" s="8467">
        <f>K271+J273</f>
        <v>20393300</v>
      </c>
      <c r="L273" s="8286"/>
      <c r="U273" s="8902"/>
    </row>
    <row r="274" spans="1:21">
      <c r="A274" s="8460"/>
      <c r="B274" s="8460"/>
      <c r="C274" s="7824" t="s">
        <v>1710</v>
      </c>
      <c r="D274" s="8825" t="s">
        <v>1312</v>
      </c>
      <c r="E274" s="8823" t="s">
        <v>1326</v>
      </c>
      <c r="F274" s="8827"/>
      <c r="G274" s="8827">
        <v>164890</v>
      </c>
      <c r="H274" s="8827"/>
      <c r="I274" s="8827"/>
      <c r="J274" s="8832"/>
      <c r="K274" s="8480">
        <f>K273-G274</f>
        <v>20228410</v>
      </c>
      <c r="L274" s="8286"/>
      <c r="U274" s="8902"/>
    </row>
    <row r="275" spans="1:21">
      <c r="A275" s="8459"/>
      <c r="B275" s="8459"/>
      <c r="C275" s="7829" t="s">
        <v>2184</v>
      </c>
      <c r="D275" s="8826" t="s">
        <v>1313</v>
      </c>
      <c r="E275" s="8824"/>
      <c r="F275" s="8828"/>
      <c r="G275" s="8828"/>
      <c r="H275" s="8828"/>
      <c r="I275" s="8828"/>
      <c r="J275" s="8833"/>
      <c r="K275" s="8459"/>
      <c r="L275" s="8286"/>
      <c r="U275" s="8902"/>
    </row>
    <row r="276" spans="1:21">
      <c r="A276" s="8461"/>
      <c r="B276" s="8462"/>
      <c r="C276" s="8524"/>
      <c r="D276" s="8509"/>
      <c r="E276" s="8514"/>
      <c r="F276" s="8525"/>
      <c r="G276" s="8526"/>
      <c r="H276" s="8512"/>
      <c r="I276" s="8526"/>
      <c r="J276" s="8513">
        <v>1500</v>
      </c>
      <c r="K276" s="8467">
        <f>K274+J276</f>
        <v>20229910</v>
      </c>
      <c r="L276" s="8286"/>
      <c r="U276" s="8902"/>
    </row>
    <row r="277" spans="1:21">
      <c r="A277" s="8460"/>
      <c r="B277" s="8460"/>
      <c r="C277" s="8176" t="s">
        <v>815</v>
      </c>
      <c r="D277" s="8825" t="s">
        <v>1591</v>
      </c>
      <c r="E277" s="8823" t="s">
        <v>1601</v>
      </c>
      <c r="F277" s="8827"/>
      <c r="G277" s="8827">
        <v>84903</v>
      </c>
      <c r="H277" s="8827"/>
      <c r="I277" s="8827"/>
      <c r="J277" s="8827"/>
      <c r="K277" s="8480">
        <f>K276-G277</f>
        <v>20145007</v>
      </c>
      <c r="L277" s="8286"/>
      <c r="U277" s="8902"/>
    </row>
    <row r="278" spans="1:21">
      <c r="A278" s="8459"/>
      <c r="B278" s="8459"/>
      <c r="C278" s="7868" t="s">
        <v>2272</v>
      </c>
      <c r="D278" s="8826" t="s">
        <v>956</v>
      </c>
      <c r="E278" s="8149"/>
      <c r="F278" s="8828"/>
      <c r="G278" s="8828"/>
      <c r="H278" s="8828"/>
      <c r="I278" s="8828"/>
      <c r="J278" s="8828"/>
      <c r="K278" s="8459"/>
      <c r="L278" s="8286"/>
      <c r="U278" s="8902"/>
    </row>
    <row r="279" spans="1:21">
      <c r="A279" s="8461"/>
      <c r="B279" s="8462"/>
      <c r="C279" s="8537"/>
      <c r="D279" s="8509"/>
      <c r="E279" s="8514"/>
      <c r="F279" s="8525"/>
      <c r="G279" s="8526"/>
      <c r="H279" s="8512"/>
      <c r="I279" s="8526"/>
      <c r="J279" s="8526">
        <v>2200</v>
      </c>
      <c r="K279" s="8467">
        <f>K277+J279</f>
        <v>20147207</v>
      </c>
      <c r="L279" s="8286"/>
      <c r="U279" s="8902"/>
    </row>
    <row r="280" spans="1:21">
      <c r="A280" s="8458"/>
      <c r="B280" s="8458"/>
      <c r="C280" s="7925" t="s">
        <v>781</v>
      </c>
      <c r="D280" s="8825" t="s">
        <v>1591</v>
      </c>
      <c r="E280" s="8823" t="s">
        <v>1601</v>
      </c>
      <c r="F280" s="8130"/>
      <c r="G280" s="8827">
        <v>10390</v>
      </c>
      <c r="H280" s="8827"/>
      <c r="I280" s="8827"/>
      <c r="J280" s="7826"/>
      <c r="K280" s="8302">
        <f>K279-G280</f>
        <v>20136817</v>
      </c>
      <c r="L280" s="8286"/>
      <c r="U280" s="8902"/>
    </row>
    <row r="281" spans="1:21">
      <c r="A281" s="8459"/>
      <c r="B281" s="8459"/>
      <c r="C281" s="193" t="s">
        <v>2273</v>
      </c>
      <c r="D281" s="8826" t="s">
        <v>956</v>
      </c>
      <c r="E281" s="8149"/>
      <c r="F281" s="8130"/>
      <c r="G281" s="8828"/>
      <c r="H281" s="8828"/>
      <c r="I281" s="8828"/>
      <c r="J281" s="7831"/>
      <c r="K281" s="8303"/>
      <c r="L281" s="8286"/>
      <c r="U281" s="8902"/>
    </row>
    <row r="282" spans="1:21">
      <c r="A282" s="8461"/>
      <c r="B282" s="8462"/>
      <c r="C282" s="8508"/>
      <c r="D282" s="8509"/>
      <c r="E282" s="8514"/>
      <c r="F282" s="8512"/>
      <c r="G282" s="8512"/>
      <c r="H282" s="8526"/>
      <c r="I282" s="8511"/>
      <c r="J282" s="8534">
        <v>1500</v>
      </c>
      <c r="K282" s="8533">
        <f>K280+J282</f>
        <v>20138317</v>
      </c>
      <c r="L282" s="8286"/>
      <c r="U282" s="8902"/>
    </row>
    <row r="283" spans="1:21">
      <c r="A283" s="8458"/>
      <c r="B283" s="8458"/>
      <c r="C283" s="7851" t="s">
        <v>821</v>
      </c>
      <c r="D283" s="8825" t="s">
        <v>2115</v>
      </c>
      <c r="E283" s="8823" t="s">
        <v>2116</v>
      </c>
      <c r="F283" s="7904"/>
      <c r="G283" s="8827">
        <v>210091</v>
      </c>
      <c r="H283" s="8130"/>
      <c r="I283" s="8827"/>
      <c r="J283" s="8827"/>
      <c r="K283" s="8480">
        <f>K282-G283</f>
        <v>19928226</v>
      </c>
      <c r="L283" s="8286"/>
      <c r="U283" s="8902"/>
    </row>
    <row r="284" spans="1:21">
      <c r="A284" s="8459"/>
      <c r="B284" s="8459"/>
      <c r="C284" s="7829" t="s">
        <v>2292</v>
      </c>
      <c r="D284" s="8826" t="s">
        <v>2107</v>
      </c>
      <c r="E284" s="8824"/>
      <c r="F284" s="8828"/>
      <c r="G284" s="8828"/>
      <c r="H284" s="8018"/>
      <c r="I284" s="8828"/>
      <c r="J284" s="8828"/>
      <c r="K284" s="8459"/>
      <c r="L284" s="8286"/>
      <c r="U284" s="8902"/>
    </row>
    <row r="285" spans="1:21">
      <c r="A285" s="8461"/>
      <c r="B285" s="8462"/>
      <c r="C285" s="8508"/>
      <c r="D285" s="8537"/>
      <c r="E285" s="8528"/>
      <c r="F285" s="8511"/>
      <c r="G285" s="8511"/>
      <c r="H285" s="8515"/>
      <c r="I285" s="8526"/>
      <c r="J285" s="8526">
        <v>2200</v>
      </c>
      <c r="K285" s="8467">
        <f>K283+J285</f>
        <v>19930426</v>
      </c>
      <c r="L285" s="8286"/>
      <c r="U285" s="8902"/>
    </row>
    <row r="286" spans="1:21">
      <c r="A286" s="8460"/>
      <c r="B286" s="8460"/>
      <c r="C286" s="7824" t="s">
        <v>1710</v>
      </c>
      <c r="D286" s="8825" t="s">
        <v>2294</v>
      </c>
      <c r="E286" s="8823" t="s">
        <v>2295</v>
      </c>
      <c r="F286" s="8827"/>
      <c r="G286" s="8827">
        <v>59140</v>
      </c>
      <c r="H286" s="8827"/>
      <c r="I286" s="8827"/>
      <c r="J286" s="8017"/>
      <c r="K286" s="8480">
        <f>K285-G286</f>
        <v>19871286</v>
      </c>
      <c r="L286" s="8286"/>
      <c r="U286" s="8902"/>
    </row>
    <row r="287" spans="1:21">
      <c r="A287" s="8459"/>
      <c r="B287" s="8459"/>
      <c r="C287" s="7829" t="s">
        <v>2296</v>
      </c>
      <c r="D287" s="8826" t="s">
        <v>746</v>
      </c>
      <c r="E287" s="8824"/>
      <c r="F287" s="8828"/>
      <c r="G287" s="8828"/>
      <c r="H287" s="8828"/>
      <c r="I287" s="8828"/>
      <c r="J287" s="8019"/>
      <c r="K287" s="8459"/>
      <c r="L287" s="8286"/>
      <c r="U287" s="8902"/>
    </row>
    <row r="288" spans="1:21">
      <c r="A288" s="8461"/>
      <c r="B288" s="8462"/>
      <c r="C288" s="8508"/>
      <c r="D288" s="8509"/>
      <c r="E288" s="8528"/>
      <c r="F288" s="8526"/>
      <c r="G288" s="8526"/>
      <c r="H288" s="8526"/>
      <c r="I288" s="8511"/>
      <c r="J288" s="8513">
        <v>1500</v>
      </c>
      <c r="K288" s="8467">
        <f>K286+J288</f>
        <v>19872786</v>
      </c>
      <c r="L288" s="8286"/>
      <c r="U288" s="8902"/>
    </row>
    <row r="289" spans="1:21">
      <c r="A289" s="8460"/>
      <c r="B289" s="8460"/>
      <c r="C289" s="7851" t="s">
        <v>796</v>
      </c>
      <c r="D289" s="8825" t="s">
        <v>1036</v>
      </c>
      <c r="E289" s="8823" t="s">
        <v>499</v>
      </c>
      <c r="F289" s="7904"/>
      <c r="G289" s="8827">
        <v>57800</v>
      </c>
      <c r="H289" s="8016"/>
      <c r="I289" s="8827"/>
      <c r="J289" s="8017"/>
      <c r="K289" s="8480">
        <f>K288-G289</f>
        <v>19814986</v>
      </c>
      <c r="L289" s="8286"/>
      <c r="U289" s="8902"/>
    </row>
    <row r="290" spans="1:21">
      <c r="A290" s="8459"/>
      <c r="B290" s="8459"/>
      <c r="C290" s="7829" t="s">
        <v>802</v>
      </c>
      <c r="D290" s="8826" t="s">
        <v>200</v>
      </c>
      <c r="E290" s="8824"/>
      <c r="F290" s="8828"/>
      <c r="G290" s="8828"/>
      <c r="H290" s="8018"/>
      <c r="I290" s="8828"/>
      <c r="J290" s="8019"/>
      <c r="K290" s="8459"/>
      <c r="L290" s="8286"/>
      <c r="U290" s="8902"/>
    </row>
    <row r="291" spans="1:21">
      <c r="A291" s="8461"/>
      <c r="B291" s="8462"/>
      <c r="C291" s="8508"/>
      <c r="D291" s="8509"/>
      <c r="E291" s="8514"/>
      <c r="F291" s="8511"/>
      <c r="G291" s="8511"/>
      <c r="H291" s="8515"/>
      <c r="I291" s="8511"/>
      <c r="J291" s="8513">
        <v>750</v>
      </c>
      <c r="K291" s="8533">
        <f>K289+J291</f>
        <v>19815736</v>
      </c>
      <c r="L291" s="8286"/>
      <c r="U291" s="8902"/>
    </row>
    <row r="292" spans="1:21">
      <c r="A292" s="8460"/>
      <c r="B292" s="8460"/>
      <c r="C292" s="7851" t="s">
        <v>796</v>
      </c>
      <c r="D292" s="8825" t="s">
        <v>1750</v>
      </c>
      <c r="E292" s="8823" t="s">
        <v>406</v>
      </c>
      <c r="F292" s="7904"/>
      <c r="G292" s="8827">
        <v>145900</v>
      </c>
      <c r="H292" s="8827"/>
      <c r="I292" s="8827"/>
      <c r="J292" s="8832"/>
      <c r="K292" s="8480">
        <f>K291-G292</f>
        <v>19669836</v>
      </c>
      <c r="L292" s="8286"/>
      <c r="U292" s="8902"/>
    </row>
    <row r="293" spans="1:21">
      <c r="A293" s="8459"/>
      <c r="B293" s="8459"/>
      <c r="C293" s="7829" t="s">
        <v>1034</v>
      </c>
      <c r="D293" s="8826" t="s">
        <v>698</v>
      </c>
      <c r="E293" s="8824"/>
      <c r="F293" s="8828"/>
      <c r="G293" s="8828"/>
      <c r="H293" s="8828"/>
      <c r="I293" s="8828"/>
      <c r="J293" s="8833"/>
      <c r="K293" s="8459"/>
      <c r="L293" s="8286"/>
      <c r="U293" s="8902"/>
    </row>
    <row r="294" spans="1:21">
      <c r="A294" s="8461"/>
      <c r="B294" s="8462"/>
      <c r="C294" s="8508"/>
      <c r="D294" s="8509"/>
      <c r="E294" s="8514"/>
      <c r="F294" s="8526"/>
      <c r="G294" s="8526"/>
      <c r="H294" s="8515"/>
      <c r="I294" s="8511"/>
      <c r="J294" s="8534">
        <v>750</v>
      </c>
      <c r="K294" s="8467">
        <f>K292+J294</f>
        <v>19670586</v>
      </c>
      <c r="L294" s="8286"/>
      <c r="U294" s="8902"/>
    </row>
    <row r="295" spans="1:21">
      <c r="A295" s="8460"/>
      <c r="B295" s="8460"/>
      <c r="C295" s="7824" t="s">
        <v>796</v>
      </c>
      <c r="D295" s="56" t="s">
        <v>1496</v>
      </c>
      <c r="E295" s="7841" t="s">
        <v>1497</v>
      </c>
      <c r="F295" s="8827"/>
      <c r="G295" s="8827">
        <v>42300</v>
      </c>
      <c r="H295" s="8827"/>
      <c r="I295" s="8830"/>
      <c r="J295" s="8017"/>
      <c r="K295" s="8480">
        <f>K294-G295</f>
        <v>19628286</v>
      </c>
      <c r="L295" s="8286"/>
      <c r="U295" s="8902"/>
    </row>
    <row r="296" spans="1:21">
      <c r="A296" s="8459"/>
      <c r="B296" s="8459"/>
      <c r="C296" s="193" t="s">
        <v>2298</v>
      </c>
      <c r="D296" s="8826" t="s">
        <v>38</v>
      </c>
      <c r="E296" s="8824"/>
      <c r="F296" s="8828"/>
      <c r="G296" s="8828"/>
      <c r="H296" s="8828"/>
      <c r="I296" s="8127"/>
      <c r="J296" s="8017"/>
      <c r="K296" s="8459"/>
      <c r="L296" s="8286"/>
      <c r="U296" s="8902"/>
    </row>
    <row r="297" spans="1:21">
      <c r="A297" s="8461"/>
      <c r="B297" s="8462"/>
      <c r="C297" s="8508"/>
      <c r="D297" s="8509"/>
      <c r="E297" s="8514"/>
      <c r="F297" s="8511"/>
      <c r="G297" s="8511"/>
      <c r="H297" s="8515"/>
      <c r="I297" s="8517"/>
      <c r="J297" s="8513">
        <v>750</v>
      </c>
      <c r="K297" s="8467">
        <f>K295+J297</f>
        <v>19629036</v>
      </c>
      <c r="L297" s="8286"/>
      <c r="U297" s="8902"/>
    </row>
    <row r="298" spans="1:21">
      <c r="A298" s="8458"/>
      <c r="B298" s="8458"/>
      <c r="C298" s="7851" t="s">
        <v>1716</v>
      </c>
      <c r="D298" s="8825" t="s">
        <v>2104</v>
      </c>
      <c r="E298" s="8823" t="s">
        <v>1372</v>
      </c>
      <c r="F298" s="8830"/>
      <c r="G298" s="8830">
        <v>403500</v>
      </c>
      <c r="H298" s="8130"/>
      <c r="I298" s="8126"/>
      <c r="J298" s="8017"/>
      <c r="K298" s="8480">
        <f>K297-G298</f>
        <v>19225536</v>
      </c>
      <c r="L298" s="8286"/>
      <c r="U298" s="8902"/>
    </row>
    <row r="299" spans="1:21">
      <c r="A299" s="8459"/>
      <c r="B299" s="8459"/>
      <c r="C299" s="7829" t="s">
        <v>1077</v>
      </c>
      <c r="D299" s="8826" t="s">
        <v>1804</v>
      </c>
      <c r="E299" s="8824"/>
      <c r="F299" s="8831"/>
      <c r="G299" s="8127"/>
      <c r="H299" s="8018"/>
      <c r="I299" s="8127"/>
      <c r="J299" s="8017"/>
      <c r="K299" s="8459"/>
      <c r="L299" s="8286"/>
      <c r="U299" s="8902"/>
    </row>
    <row r="300" spans="1:21">
      <c r="A300" s="8461"/>
      <c r="B300" s="8462"/>
      <c r="C300" s="8508"/>
      <c r="D300" s="8509"/>
      <c r="E300" s="8514"/>
      <c r="F300" s="8511"/>
      <c r="G300" s="8517"/>
      <c r="H300" s="8515"/>
      <c r="I300" s="8517"/>
      <c r="J300" s="8513">
        <v>750</v>
      </c>
      <c r="K300" s="8467">
        <f>K298+J300</f>
        <v>19226286</v>
      </c>
      <c r="L300" s="8286"/>
      <c r="U300" s="8902"/>
    </row>
    <row r="301" spans="1:21">
      <c r="A301" s="8460"/>
      <c r="B301" s="8460"/>
      <c r="C301" s="191" t="s">
        <v>815</v>
      </c>
      <c r="D301" s="8177" t="s">
        <v>302</v>
      </c>
      <c r="E301" s="7841" t="s">
        <v>878</v>
      </c>
      <c r="F301" s="8827"/>
      <c r="G301" s="8832">
        <v>68816</v>
      </c>
      <c r="H301" s="8130"/>
      <c r="I301" s="8126"/>
      <c r="J301" s="8017"/>
      <c r="K301" s="8480">
        <f>K300-G301</f>
        <v>19157470</v>
      </c>
      <c r="L301" s="8286"/>
      <c r="U301" s="8902"/>
    </row>
    <row r="302" spans="1:21">
      <c r="A302" s="8459"/>
      <c r="B302" s="8459"/>
      <c r="C302" s="193" t="s">
        <v>831</v>
      </c>
      <c r="D302" s="8178" t="s">
        <v>918</v>
      </c>
      <c r="E302" s="8829"/>
      <c r="F302" s="8828"/>
      <c r="G302" s="8833"/>
      <c r="H302" s="8018"/>
      <c r="I302" s="8127"/>
      <c r="J302" s="8017"/>
      <c r="K302" s="8459"/>
      <c r="L302" s="8286"/>
      <c r="U302" s="8902"/>
    </row>
    <row r="303" spans="1:21">
      <c r="A303" s="8461"/>
      <c r="B303" s="8462"/>
      <c r="C303" s="8508"/>
      <c r="D303" s="8509"/>
      <c r="E303" s="8514"/>
      <c r="F303" s="8511"/>
      <c r="G303" s="8511"/>
      <c r="H303" s="8515"/>
      <c r="I303" s="8517"/>
      <c r="J303" s="8513">
        <v>2200</v>
      </c>
      <c r="K303" s="8467">
        <f>K301+J303</f>
        <v>19159670</v>
      </c>
      <c r="L303" s="8286"/>
      <c r="U303" s="8902"/>
    </row>
    <row r="304" spans="1:21">
      <c r="A304" s="8460"/>
      <c r="B304" s="8460"/>
      <c r="C304" s="7851" t="s">
        <v>796</v>
      </c>
      <c r="D304" s="8825" t="s">
        <v>302</v>
      </c>
      <c r="E304" s="7841" t="s">
        <v>878</v>
      </c>
      <c r="F304" s="7904"/>
      <c r="G304" s="8827">
        <v>79800</v>
      </c>
      <c r="H304" s="8130"/>
      <c r="I304" s="8827"/>
      <c r="J304" s="8180"/>
      <c r="K304" s="8480">
        <f>K303-G304</f>
        <v>19079870</v>
      </c>
      <c r="L304" s="8286"/>
      <c r="U304" s="8902"/>
    </row>
    <row r="305" spans="1:21">
      <c r="A305" s="8459"/>
      <c r="B305" s="8459"/>
      <c r="C305" s="7829" t="s">
        <v>1521</v>
      </c>
      <c r="D305" s="8826" t="s">
        <v>918</v>
      </c>
      <c r="E305" s="8829"/>
      <c r="F305" s="8828"/>
      <c r="G305" s="8828"/>
      <c r="H305" s="8018"/>
      <c r="I305" s="8828"/>
      <c r="J305" s="8180"/>
      <c r="K305" s="8459"/>
      <c r="L305" s="8286"/>
      <c r="U305" s="8902"/>
    </row>
    <row r="306" spans="1:21">
      <c r="A306" s="8461"/>
      <c r="B306" s="8462"/>
      <c r="C306" s="8508"/>
      <c r="D306" s="8509"/>
      <c r="E306" s="8514"/>
      <c r="F306" s="8511"/>
      <c r="G306" s="8511"/>
      <c r="H306" s="8515"/>
      <c r="I306" s="8511"/>
      <c r="J306" s="8513">
        <v>750</v>
      </c>
      <c r="K306" s="8467">
        <f>K304+J306</f>
        <v>19080620</v>
      </c>
      <c r="L306" s="8286"/>
      <c r="U306" s="8902"/>
    </row>
    <row r="307" spans="1:21">
      <c r="A307" s="8458"/>
      <c r="B307" s="8458"/>
      <c r="C307" s="7824" t="s">
        <v>821</v>
      </c>
      <c r="D307" s="8825" t="s">
        <v>1339</v>
      </c>
      <c r="E307" s="7861" t="s">
        <v>1347</v>
      </c>
      <c r="F307" s="8827"/>
      <c r="G307" s="8827">
        <v>419728</v>
      </c>
      <c r="H307" s="8016"/>
      <c r="I307" s="8827"/>
      <c r="J307" s="7826"/>
      <c r="K307" s="8480">
        <f>K306-G307</f>
        <v>18660892</v>
      </c>
      <c r="L307" s="8286"/>
      <c r="U307" s="8902"/>
    </row>
    <row r="308" spans="1:21">
      <c r="A308" s="8459"/>
      <c r="B308" s="8459"/>
      <c r="C308" s="7829" t="s">
        <v>1338</v>
      </c>
      <c r="D308" s="8826" t="s">
        <v>304</v>
      </c>
      <c r="E308" s="8829"/>
      <c r="F308" s="8828"/>
      <c r="G308" s="8828"/>
      <c r="H308" s="8018"/>
      <c r="I308" s="8828"/>
      <c r="J308" s="7831"/>
      <c r="K308" s="8459"/>
      <c r="L308" s="8286"/>
      <c r="U308" s="8902"/>
    </row>
    <row r="309" spans="1:21">
      <c r="A309" s="8461"/>
      <c r="B309" s="8462"/>
      <c r="C309" s="8508"/>
      <c r="D309" s="8509"/>
      <c r="E309" s="8514"/>
      <c r="F309" s="8511"/>
      <c r="G309" s="8511"/>
      <c r="H309" s="8515"/>
      <c r="I309" s="8511"/>
      <c r="J309" s="8534">
        <v>2200</v>
      </c>
      <c r="K309" s="8467">
        <f>K307+J309</f>
        <v>18663092</v>
      </c>
      <c r="L309" s="8286"/>
      <c r="U309" s="8902"/>
    </row>
    <row r="310" spans="1:21">
      <c r="A310" s="8460"/>
      <c r="B310" s="8460"/>
      <c r="C310" s="7851" t="s">
        <v>1710</v>
      </c>
      <c r="D310" s="8825" t="s">
        <v>2425</v>
      </c>
      <c r="E310" s="7867" t="s">
        <v>2426</v>
      </c>
      <c r="F310" s="7904"/>
      <c r="G310" s="8827">
        <v>183640</v>
      </c>
      <c r="H310" s="8130"/>
      <c r="I310" s="8126"/>
      <c r="J310" s="8017"/>
      <c r="K310" s="8480">
        <f>K309-G310</f>
        <v>18479452</v>
      </c>
      <c r="L310" s="8286"/>
      <c r="U310" s="8902"/>
    </row>
    <row r="311" spans="1:21">
      <c r="A311" s="8459"/>
      <c r="B311" s="8459"/>
      <c r="C311" s="7829" t="s">
        <v>2424</v>
      </c>
      <c r="D311" s="8826" t="s">
        <v>1712</v>
      </c>
      <c r="E311" s="7869"/>
      <c r="F311" s="8828"/>
      <c r="G311" s="8828"/>
      <c r="H311" s="8018"/>
      <c r="I311" s="8127"/>
      <c r="J311" s="8017"/>
      <c r="K311" s="8459"/>
      <c r="L311" s="8286"/>
      <c r="U311" s="8902"/>
    </row>
    <row r="312" spans="1:21">
      <c r="A312" s="8461"/>
      <c r="B312" s="8462"/>
      <c r="C312" s="8508"/>
      <c r="D312" s="8537"/>
      <c r="E312" s="8528"/>
      <c r="F312" s="8511"/>
      <c r="G312" s="8511"/>
      <c r="H312" s="8515"/>
      <c r="I312" s="8517"/>
      <c r="J312" s="8513">
        <v>1500</v>
      </c>
      <c r="K312" s="8467">
        <f>K310+J312</f>
        <v>18480952</v>
      </c>
      <c r="L312" s="8286"/>
      <c r="U312" s="8902"/>
    </row>
    <row r="313" spans="1:21">
      <c r="A313" s="8460"/>
      <c r="B313" s="8460"/>
      <c r="C313" s="7862" t="s">
        <v>815</v>
      </c>
      <c r="D313" s="8825" t="s">
        <v>200</v>
      </c>
      <c r="E313" s="8823"/>
      <c r="F313" s="8827"/>
      <c r="G313" s="8827"/>
      <c r="H313" s="8827">
        <v>224353</v>
      </c>
      <c r="I313" s="8827"/>
      <c r="J313" s="8017"/>
      <c r="K313" s="8480">
        <f>K312-H313</f>
        <v>18256599</v>
      </c>
    </row>
    <row r="314" spans="1:21">
      <c r="A314" s="8459"/>
      <c r="B314" s="8459"/>
      <c r="C314" s="7862" t="s">
        <v>1789</v>
      </c>
      <c r="D314" s="8826"/>
      <c r="E314" s="8824"/>
      <c r="F314" s="8828"/>
      <c r="G314" s="8828"/>
      <c r="H314" s="8828"/>
      <c r="I314" s="8828"/>
      <c r="J314" s="8017"/>
      <c r="K314" s="8459"/>
    </row>
    <row r="315" spans="1:21">
      <c r="A315" s="8461"/>
      <c r="B315" s="8462"/>
      <c r="C315" s="8508"/>
      <c r="D315" s="8509"/>
      <c r="E315" s="8514"/>
      <c r="F315" s="8511"/>
      <c r="G315" s="8511"/>
      <c r="H315" s="8515"/>
      <c r="I315" s="8511"/>
      <c r="J315" s="8513">
        <v>2200</v>
      </c>
      <c r="K315" s="8467">
        <f>K313+J315</f>
        <v>18258799</v>
      </c>
    </row>
    <row r="316" spans="1:21">
      <c r="A316" s="8458"/>
      <c r="B316" s="8458"/>
      <c r="C316" s="7874" t="s">
        <v>781</v>
      </c>
      <c r="D316" s="8825" t="s">
        <v>200</v>
      </c>
      <c r="E316" s="7861"/>
      <c r="F316" s="8827"/>
      <c r="G316" s="8827"/>
      <c r="H316" s="8130">
        <v>24140</v>
      </c>
      <c r="I316" s="8126"/>
      <c r="J316" s="8017"/>
      <c r="K316" s="8480">
        <f>K315-H316</f>
        <v>18234659</v>
      </c>
    </row>
    <row r="317" spans="1:21">
      <c r="A317" s="8459"/>
      <c r="B317" s="8459"/>
      <c r="C317" s="7873" t="s">
        <v>1691</v>
      </c>
      <c r="D317" s="8826"/>
      <c r="E317" s="8829"/>
      <c r="F317" s="8828"/>
      <c r="G317" s="8828"/>
      <c r="H317" s="8018"/>
      <c r="I317" s="8127"/>
      <c r="J317" s="8017"/>
      <c r="K317" s="8459"/>
    </row>
    <row r="318" spans="1:21">
      <c r="A318" s="8461"/>
      <c r="B318" s="8462"/>
      <c r="C318" s="8508"/>
      <c r="D318" s="8509"/>
      <c r="E318" s="8514"/>
      <c r="F318" s="8511"/>
      <c r="G318" s="8511"/>
      <c r="H318" s="8515"/>
      <c r="I318" s="8517"/>
      <c r="J318" s="8513">
        <v>1500</v>
      </c>
      <c r="K318" s="8467">
        <f>K316+J318</f>
        <v>18236159</v>
      </c>
    </row>
    <row r="319" spans="1:21">
      <c r="A319" s="8460"/>
      <c r="B319" s="8460"/>
      <c r="C319" s="191" t="s">
        <v>821</v>
      </c>
      <c r="D319" s="8825" t="s">
        <v>790</v>
      </c>
      <c r="E319" s="8823" t="s">
        <v>877</v>
      </c>
      <c r="F319" s="8827"/>
      <c r="G319" s="8830">
        <v>225937</v>
      </c>
      <c r="H319" s="8130"/>
      <c r="I319" s="8126"/>
      <c r="J319" s="8017"/>
      <c r="K319" s="8480">
        <f>K318-G319</f>
        <v>18010222</v>
      </c>
      <c r="L319" s="8286"/>
      <c r="U319" s="8902"/>
    </row>
    <row r="320" spans="1:21">
      <c r="A320" s="8459"/>
      <c r="B320" s="8459"/>
      <c r="C320" s="193" t="s">
        <v>827</v>
      </c>
      <c r="D320" s="8826" t="s">
        <v>304</v>
      </c>
      <c r="E320" s="8824"/>
      <c r="F320" s="8828"/>
      <c r="G320" s="8831"/>
      <c r="H320" s="8018"/>
      <c r="I320" s="8127"/>
      <c r="J320" s="8017"/>
      <c r="K320" s="8459"/>
      <c r="L320" s="8286"/>
      <c r="U320" s="8902"/>
    </row>
    <row r="321" spans="1:21">
      <c r="A321" s="8461"/>
      <c r="B321" s="8462"/>
      <c r="C321" s="8508"/>
      <c r="D321" s="8509"/>
      <c r="E321" s="8514"/>
      <c r="F321" s="8511"/>
      <c r="G321" s="8511"/>
      <c r="H321" s="8515"/>
      <c r="I321" s="8517"/>
      <c r="J321" s="8513">
        <v>2200</v>
      </c>
      <c r="K321" s="8467">
        <f>K319+J321</f>
        <v>18012422</v>
      </c>
      <c r="L321" s="8286"/>
      <c r="U321" s="8902"/>
    </row>
    <row r="322" spans="1:21">
      <c r="A322" s="8460"/>
      <c r="B322" s="8460"/>
      <c r="C322" s="191" t="s">
        <v>815</v>
      </c>
      <c r="D322" s="8825" t="s">
        <v>790</v>
      </c>
      <c r="E322" s="7841" t="s">
        <v>877</v>
      </c>
      <c r="F322" s="8827"/>
      <c r="G322" s="8830">
        <v>8029</v>
      </c>
      <c r="H322" s="8016"/>
      <c r="I322" s="8126"/>
      <c r="J322" s="8017"/>
      <c r="K322" s="8480">
        <f>K321-G322</f>
        <v>18004393</v>
      </c>
      <c r="L322" s="8286"/>
      <c r="U322" s="8902"/>
    </row>
    <row r="323" spans="1:21">
      <c r="A323" s="8459"/>
      <c r="B323" s="8459"/>
      <c r="C323" s="193" t="s">
        <v>828</v>
      </c>
      <c r="D323" s="8826" t="s">
        <v>304</v>
      </c>
      <c r="E323" s="8829"/>
      <c r="F323" s="8828"/>
      <c r="G323" s="8831"/>
      <c r="H323" s="8018"/>
      <c r="I323" s="8127"/>
      <c r="J323" s="8017"/>
      <c r="K323" s="8459"/>
      <c r="L323" s="8286"/>
      <c r="U323" s="8902"/>
    </row>
    <row r="324" spans="1:21">
      <c r="A324" s="8461"/>
      <c r="B324" s="8462"/>
      <c r="C324" s="8508"/>
      <c r="D324" s="8509"/>
      <c r="E324" s="8514"/>
      <c r="F324" s="8511"/>
      <c r="G324" s="8511"/>
      <c r="H324" s="8515"/>
      <c r="I324" s="8517"/>
      <c r="J324" s="8513">
        <v>2200</v>
      </c>
      <c r="K324" s="8467">
        <f>K322+J324</f>
        <v>18006593</v>
      </c>
      <c r="L324" s="8286"/>
      <c r="U324" s="8902"/>
    </row>
    <row r="325" spans="1:21">
      <c r="A325" s="8458"/>
      <c r="B325" s="8458"/>
      <c r="C325" s="8153" t="s">
        <v>781</v>
      </c>
      <c r="D325" s="56" t="s">
        <v>790</v>
      </c>
      <c r="E325" s="8823" t="s">
        <v>877</v>
      </c>
      <c r="F325" s="8827"/>
      <c r="G325" s="8827">
        <v>31390</v>
      </c>
      <c r="H325" s="8130"/>
      <c r="I325" s="8126"/>
      <c r="J325" s="8017"/>
      <c r="K325" s="8480">
        <f>K324-G325</f>
        <v>17975203</v>
      </c>
      <c r="L325" s="8286"/>
      <c r="U325" s="8902"/>
    </row>
    <row r="326" spans="1:21">
      <c r="A326" s="8459"/>
      <c r="B326" s="8459"/>
      <c r="C326" s="8173" t="s">
        <v>789</v>
      </c>
      <c r="D326" s="8181" t="s">
        <v>304</v>
      </c>
      <c r="E326" s="8824"/>
      <c r="F326" s="8828"/>
      <c r="G326" s="8828"/>
      <c r="H326" s="8018"/>
      <c r="I326" s="8127"/>
      <c r="J326" s="8017"/>
      <c r="K326" s="8459"/>
      <c r="L326" s="8286"/>
      <c r="U326" s="8902"/>
    </row>
    <row r="327" spans="1:21">
      <c r="A327" s="8461"/>
      <c r="B327" s="8462"/>
      <c r="C327" s="8508"/>
      <c r="D327" s="8509"/>
      <c r="E327" s="8514"/>
      <c r="F327" s="8511"/>
      <c r="G327" s="8511"/>
      <c r="H327" s="8515"/>
      <c r="I327" s="8517"/>
      <c r="J327" s="8513">
        <v>1500</v>
      </c>
      <c r="K327" s="8467">
        <f>K325+J327</f>
        <v>17976703</v>
      </c>
      <c r="L327" s="8286"/>
      <c r="U327" s="8902"/>
    </row>
    <row r="328" spans="1:21">
      <c r="A328" s="8460"/>
      <c r="B328" s="8460"/>
      <c r="C328" s="8153" t="s">
        <v>2218</v>
      </c>
      <c r="D328" s="56" t="s">
        <v>790</v>
      </c>
      <c r="E328" s="8823" t="s">
        <v>877</v>
      </c>
      <c r="F328" s="8827"/>
      <c r="G328" s="8827">
        <v>42300</v>
      </c>
      <c r="H328" s="8130"/>
      <c r="I328" s="8126"/>
      <c r="J328" s="8017"/>
      <c r="K328" s="8480">
        <f>K327-G328</f>
        <v>17934403</v>
      </c>
      <c r="L328" s="8286"/>
      <c r="U328" s="8902"/>
    </row>
    <row r="329" spans="1:21">
      <c r="A329" s="8459"/>
      <c r="B329" s="8459"/>
      <c r="C329" s="8173" t="s">
        <v>2219</v>
      </c>
      <c r="D329" s="8181" t="s">
        <v>304</v>
      </c>
      <c r="E329" s="8824"/>
      <c r="F329" s="8828"/>
      <c r="G329" s="8828"/>
      <c r="H329" s="8018"/>
      <c r="I329" s="8127"/>
      <c r="J329" s="8017"/>
      <c r="K329" s="8459"/>
      <c r="L329" s="8286"/>
      <c r="U329" s="8902"/>
    </row>
    <row r="330" spans="1:21">
      <c r="A330" s="8461"/>
      <c r="B330" s="8462"/>
      <c r="C330" s="8508"/>
      <c r="D330" s="8509"/>
      <c r="E330" s="8514"/>
      <c r="F330" s="8511"/>
      <c r="G330" s="8511"/>
      <c r="H330" s="8515"/>
      <c r="I330" s="8517"/>
      <c r="J330" s="8513">
        <v>750</v>
      </c>
      <c r="K330" s="8467">
        <f>K328+J330</f>
        <v>17935153</v>
      </c>
      <c r="L330" s="8286"/>
      <c r="U330" s="8902"/>
    </row>
    <row r="331" spans="1:21">
      <c r="A331" s="8460"/>
      <c r="B331" s="8460"/>
      <c r="C331" s="8393" t="s">
        <v>2021</v>
      </c>
      <c r="D331" s="8394" t="s">
        <v>790</v>
      </c>
      <c r="E331" s="8350" t="s">
        <v>877</v>
      </c>
      <c r="F331" s="9805"/>
      <c r="G331" s="9807">
        <v>33500</v>
      </c>
      <c r="H331" s="9805"/>
      <c r="I331" s="9805"/>
      <c r="J331" s="8302"/>
      <c r="K331" s="8480">
        <f>K330-G331</f>
        <v>17901653</v>
      </c>
      <c r="L331" s="8286"/>
      <c r="U331" s="8902"/>
    </row>
    <row r="332" spans="1:21">
      <c r="A332" s="8459"/>
      <c r="B332" s="8459"/>
      <c r="C332" s="8395" t="s">
        <v>1981</v>
      </c>
      <c r="D332" s="8396" t="s">
        <v>304</v>
      </c>
      <c r="E332" s="8397"/>
      <c r="F332" s="9806"/>
      <c r="G332" s="9808"/>
      <c r="H332" s="9806"/>
      <c r="I332" s="9806"/>
      <c r="J332" s="8303"/>
      <c r="K332" s="8459"/>
      <c r="L332" s="8286"/>
      <c r="U332" s="8902"/>
    </row>
    <row r="333" spans="1:21">
      <c r="A333" s="8461"/>
      <c r="B333" s="8462"/>
      <c r="C333" s="8461"/>
      <c r="D333" s="8497"/>
      <c r="E333" s="8498"/>
      <c r="F333" s="8465"/>
      <c r="G333" s="8466"/>
      <c r="H333" s="8499"/>
      <c r="I333" s="8465"/>
      <c r="J333" s="8466">
        <v>750</v>
      </c>
      <c r="K333" s="8467">
        <f>K331+J333</f>
        <v>17902403</v>
      </c>
      <c r="L333" s="8286"/>
      <c r="U333" s="8902"/>
    </row>
    <row r="334" spans="1:21">
      <c r="A334" s="8458"/>
      <c r="B334" s="8475">
        <v>43166</v>
      </c>
      <c r="C334" s="8357" t="s">
        <v>591</v>
      </c>
      <c r="D334" s="8349"/>
      <c r="E334" s="8350"/>
      <c r="F334" s="9805">
        <v>25000000</v>
      </c>
      <c r="G334" s="9807"/>
      <c r="H334" s="9805"/>
      <c r="I334" s="9805"/>
      <c r="J334" s="8017"/>
      <c r="K334" s="8480">
        <f>K333+F334</f>
        <v>42902403</v>
      </c>
    </row>
    <row r="335" spans="1:21">
      <c r="A335" s="8459"/>
      <c r="B335" s="8459"/>
      <c r="C335" s="8355"/>
      <c r="D335" s="8351"/>
      <c r="E335" s="8352"/>
      <c r="F335" s="9806"/>
      <c r="G335" s="9808"/>
      <c r="H335" s="9806"/>
      <c r="I335" s="9806"/>
      <c r="J335" s="8017"/>
      <c r="K335" s="8459"/>
    </row>
    <row r="336" spans="1:21">
      <c r="A336" s="8461"/>
      <c r="B336" s="8462"/>
      <c r="C336" s="8508"/>
      <c r="D336" s="8537"/>
      <c r="E336" s="8528"/>
      <c r="F336" s="8511"/>
      <c r="G336" s="8511"/>
      <c r="H336" s="8515"/>
      <c r="I336" s="8517"/>
      <c r="J336" s="8513"/>
      <c r="K336" s="8467"/>
    </row>
    <row r="337" spans="1:12">
      <c r="A337" s="8460"/>
      <c r="B337" s="8460"/>
      <c r="C337" s="517" t="s">
        <v>821</v>
      </c>
      <c r="D337" s="8846"/>
      <c r="E337" s="8844"/>
      <c r="F337" s="8842"/>
      <c r="G337" s="1975"/>
      <c r="H337" s="537"/>
      <c r="I337" s="1975">
        <v>762969</v>
      </c>
      <c r="J337" s="595"/>
      <c r="K337" s="8480">
        <f>K334-I337</f>
        <v>42139434</v>
      </c>
    </row>
    <row r="338" spans="1:12">
      <c r="A338" s="8459"/>
      <c r="B338" s="8459"/>
      <c r="C338" s="555" t="s">
        <v>2570</v>
      </c>
      <c r="D338" s="8847"/>
      <c r="E338" s="8845"/>
      <c r="F338" s="8843"/>
      <c r="G338" s="1976"/>
      <c r="H338" s="515"/>
      <c r="I338" s="1976"/>
      <c r="J338" s="595"/>
      <c r="K338" s="8459"/>
    </row>
    <row r="339" spans="1:12">
      <c r="A339" s="8461"/>
      <c r="B339" s="8462"/>
      <c r="C339" s="8628"/>
      <c r="D339" s="8624"/>
      <c r="E339" s="8625"/>
      <c r="F339" s="8626"/>
      <c r="G339" s="8627"/>
      <c r="H339" s="8629"/>
      <c r="I339" s="8627"/>
      <c r="J339" s="8578">
        <v>2200</v>
      </c>
      <c r="K339" s="8467">
        <f>K337+J339</f>
        <v>42141634</v>
      </c>
    </row>
    <row r="340" spans="1:12">
      <c r="A340" s="8460"/>
      <c r="B340" s="8460"/>
      <c r="C340" s="7851" t="s">
        <v>821</v>
      </c>
      <c r="D340" s="56" t="s">
        <v>2461</v>
      </c>
      <c r="E340" s="7903" t="s">
        <v>2491</v>
      </c>
      <c r="F340" s="8854"/>
      <c r="G340" s="8854">
        <v>250727</v>
      </c>
      <c r="H340" s="8126"/>
      <c r="I340" s="8126"/>
      <c r="J340" s="8017"/>
      <c r="K340" s="8480">
        <f>K339-G340</f>
        <v>41890907</v>
      </c>
      <c r="L340" s="8902"/>
    </row>
    <row r="341" spans="1:12">
      <c r="A341" s="8459"/>
      <c r="B341" s="8459"/>
      <c r="C341" s="7829" t="s">
        <v>2567</v>
      </c>
      <c r="D341" s="8853" t="s">
        <v>1819</v>
      </c>
      <c r="E341" s="8849"/>
      <c r="F341" s="8855"/>
      <c r="G341" s="8855"/>
      <c r="H341" s="8127"/>
      <c r="I341" s="8127"/>
      <c r="J341" s="8017"/>
      <c r="K341" s="8459"/>
      <c r="L341" s="8902"/>
    </row>
    <row r="342" spans="1:12">
      <c r="A342" s="8461"/>
      <c r="B342" s="8462"/>
      <c r="C342" s="8508"/>
      <c r="D342" s="8509"/>
      <c r="E342" s="8514"/>
      <c r="F342" s="8511"/>
      <c r="G342" s="8511"/>
      <c r="H342" s="8517"/>
      <c r="I342" s="8517"/>
      <c r="J342" s="8513">
        <v>2200</v>
      </c>
      <c r="K342" s="8467">
        <f>K340+J342</f>
        <v>41893107</v>
      </c>
      <c r="L342" s="8902"/>
    </row>
    <row r="343" spans="1:12">
      <c r="A343" s="8458"/>
      <c r="B343" s="8458"/>
      <c r="C343" s="7851" t="s">
        <v>821</v>
      </c>
      <c r="D343" s="56" t="s">
        <v>2461</v>
      </c>
      <c r="E343" s="7903" t="s">
        <v>2491</v>
      </c>
      <c r="F343" s="8854"/>
      <c r="G343" s="8854">
        <v>84269</v>
      </c>
      <c r="H343" s="8126"/>
      <c r="I343" s="8126"/>
      <c r="J343" s="8017"/>
      <c r="K343" s="8480">
        <f>K342-G343</f>
        <v>41808838</v>
      </c>
      <c r="L343" s="8902"/>
    </row>
    <row r="344" spans="1:12">
      <c r="A344" s="8459"/>
      <c r="B344" s="8459"/>
      <c r="C344" s="7829" t="s">
        <v>2568</v>
      </c>
      <c r="D344" s="8853" t="s">
        <v>1819</v>
      </c>
      <c r="E344" s="8849"/>
      <c r="F344" s="8855"/>
      <c r="G344" s="8855"/>
      <c r="H344" s="8127"/>
      <c r="I344" s="8127"/>
      <c r="J344" s="8017"/>
      <c r="K344" s="8459"/>
      <c r="L344" s="8902"/>
    </row>
    <row r="345" spans="1:12">
      <c r="A345" s="8461"/>
      <c r="B345" s="8462"/>
      <c r="C345" s="8508"/>
      <c r="D345" s="8509"/>
      <c r="E345" s="8514"/>
      <c r="F345" s="8511"/>
      <c r="G345" s="8511"/>
      <c r="H345" s="8517"/>
      <c r="I345" s="8517"/>
      <c r="J345" s="8513">
        <v>2200</v>
      </c>
      <c r="K345" s="8467">
        <f>K343+J345</f>
        <v>41811038</v>
      </c>
      <c r="L345" s="8902"/>
    </row>
    <row r="346" spans="1:12">
      <c r="A346" s="8460"/>
      <c r="B346" s="8460"/>
      <c r="C346" s="8386" t="s">
        <v>869</v>
      </c>
      <c r="D346" s="8354" t="s">
        <v>2461</v>
      </c>
      <c r="E346" s="8359" t="s">
        <v>2491</v>
      </c>
      <c r="F346" s="9805"/>
      <c r="G346" s="9807">
        <v>42477</v>
      </c>
      <c r="H346" s="9805"/>
      <c r="I346" s="9805"/>
      <c r="J346" s="8302"/>
      <c r="K346" s="8480">
        <f>K345-G346</f>
        <v>41768561</v>
      </c>
      <c r="L346" s="8902"/>
    </row>
    <row r="347" spans="1:12">
      <c r="A347" s="8459"/>
      <c r="B347" s="8459"/>
      <c r="C347" s="8360" t="s">
        <v>2625</v>
      </c>
      <c r="D347" s="8356" t="s">
        <v>1819</v>
      </c>
      <c r="E347" s="8352"/>
      <c r="F347" s="9806"/>
      <c r="G347" s="9808"/>
      <c r="H347" s="9806"/>
      <c r="I347" s="9806"/>
      <c r="J347" s="8303"/>
      <c r="K347" s="8459"/>
      <c r="L347" s="8902"/>
    </row>
    <row r="348" spans="1:12">
      <c r="A348" s="8461"/>
      <c r="B348" s="8462"/>
      <c r="C348" s="8461"/>
      <c r="D348" s="8497"/>
      <c r="E348" s="8498"/>
      <c r="F348" s="8465"/>
      <c r="G348" s="8466"/>
      <c r="H348" s="8499"/>
      <c r="I348" s="8465"/>
      <c r="J348" s="8466">
        <v>1650</v>
      </c>
      <c r="K348" s="8467">
        <f>K346+J348</f>
        <v>41770211</v>
      </c>
      <c r="L348" s="8902"/>
    </row>
    <row r="349" spans="1:12">
      <c r="A349" s="8460"/>
      <c r="B349" s="8460"/>
      <c r="C349" s="7851" t="s">
        <v>821</v>
      </c>
      <c r="D349" s="8852" t="s">
        <v>2110</v>
      </c>
      <c r="E349" s="8848" t="s">
        <v>2111</v>
      </c>
      <c r="F349" s="7904"/>
      <c r="G349" s="8850">
        <v>389340</v>
      </c>
      <c r="H349" s="8130"/>
      <c r="I349" s="8850"/>
      <c r="J349" s="7826"/>
      <c r="K349" s="8480">
        <f>K348-G349</f>
        <v>41380871</v>
      </c>
      <c r="L349" s="8902"/>
    </row>
    <row r="350" spans="1:12">
      <c r="A350" s="8459"/>
      <c r="B350" s="8459"/>
      <c r="C350" s="7829" t="s">
        <v>2112</v>
      </c>
      <c r="D350" s="8853" t="s">
        <v>2107</v>
      </c>
      <c r="E350" s="8849"/>
      <c r="F350" s="8851"/>
      <c r="G350" s="8851"/>
      <c r="H350" s="8018"/>
      <c r="I350" s="8851"/>
      <c r="J350" s="7831"/>
      <c r="K350" s="8459"/>
      <c r="L350" s="8902"/>
    </row>
    <row r="351" spans="1:12">
      <c r="A351" s="8461"/>
      <c r="B351" s="8462"/>
      <c r="C351" s="8508"/>
      <c r="D351" s="8537"/>
      <c r="E351" s="8528"/>
      <c r="F351" s="8511"/>
      <c r="G351" s="8511"/>
      <c r="H351" s="8515"/>
      <c r="I351" s="8511"/>
      <c r="J351" s="8534">
        <v>2200</v>
      </c>
      <c r="K351" s="8467">
        <f>K349+J351</f>
        <v>41383071</v>
      </c>
      <c r="L351" s="8902"/>
    </row>
    <row r="352" spans="1:12">
      <c r="A352" s="8460"/>
      <c r="B352" s="8460"/>
      <c r="C352" s="8163" t="s">
        <v>796</v>
      </c>
      <c r="D352" s="8852" t="s">
        <v>2110</v>
      </c>
      <c r="E352" s="8848" t="s">
        <v>2111</v>
      </c>
      <c r="F352" s="8850"/>
      <c r="G352" s="8850">
        <v>41300</v>
      </c>
      <c r="H352" s="8850"/>
      <c r="I352" s="8850"/>
      <c r="J352" s="8017"/>
      <c r="K352" s="8126">
        <f>K351-G352</f>
        <v>41341771</v>
      </c>
      <c r="L352" s="8902"/>
    </row>
    <row r="353" spans="1:12">
      <c r="A353" s="8459"/>
      <c r="B353" s="8459"/>
      <c r="C353" s="8165" t="s">
        <v>2113</v>
      </c>
      <c r="D353" s="8853" t="s">
        <v>2107</v>
      </c>
      <c r="E353" s="8849"/>
      <c r="F353" s="8851"/>
      <c r="G353" s="8851"/>
      <c r="H353" s="8851"/>
      <c r="I353" s="8851"/>
      <c r="J353" s="8019"/>
      <c r="K353" s="8127"/>
      <c r="L353" s="8902"/>
    </row>
    <row r="354" spans="1:12">
      <c r="A354" s="8461"/>
      <c r="B354" s="8462"/>
      <c r="C354" s="8508"/>
      <c r="D354" s="8537"/>
      <c r="E354" s="8528"/>
      <c r="F354" s="8511"/>
      <c r="G354" s="8511"/>
      <c r="H354" s="8515"/>
      <c r="I354" s="8511"/>
      <c r="J354" s="8534">
        <v>750</v>
      </c>
      <c r="K354" s="8533">
        <f>K352+J354</f>
        <v>41342521</v>
      </c>
      <c r="L354" s="8902"/>
    </row>
    <row r="355" spans="1:12">
      <c r="A355" s="8339"/>
      <c r="B355" s="8764"/>
      <c r="C355" s="8400" t="s">
        <v>815</v>
      </c>
      <c r="D355" s="8349" t="s">
        <v>2472</v>
      </c>
      <c r="E355" s="8318" t="s">
        <v>2475</v>
      </c>
      <c r="F355" s="9805"/>
      <c r="G355" s="9807">
        <v>1738159</v>
      </c>
      <c r="H355" s="9805"/>
      <c r="I355" s="9805"/>
      <c r="J355" s="8302"/>
      <c r="K355" s="8480">
        <f>K354-G355</f>
        <v>39604362</v>
      </c>
      <c r="L355" s="8902"/>
    </row>
    <row r="356" spans="1:12">
      <c r="A356" s="8340"/>
      <c r="B356" s="8765"/>
      <c r="C356" s="8401" t="s">
        <v>2502</v>
      </c>
      <c r="D356" s="8351" t="s">
        <v>2476</v>
      </c>
      <c r="E356" s="8392"/>
      <c r="F356" s="9806"/>
      <c r="G356" s="9808"/>
      <c r="H356" s="9806"/>
      <c r="I356" s="9806"/>
      <c r="J356" s="8303"/>
      <c r="K356" s="8459"/>
      <c r="L356" s="8902"/>
    </row>
    <row r="357" spans="1:12">
      <c r="A357" s="8496"/>
      <c r="B357" s="8505"/>
      <c r="C357" s="8461"/>
      <c r="D357" s="8497"/>
      <c r="E357" s="8498"/>
      <c r="F357" s="8465"/>
      <c r="G357" s="8466"/>
      <c r="H357" s="8499"/>
      <c r="I357" s="8465"/>
      <c r="J357" s="8466">
        <v>2200</v>
      </c>
      <c r="K357" s="8467">
        <f>K355+J357</f>
        <v>39606562</v>
      </c>
      <c r="L357" s="8902"/>
    </row>
    <row r="358" spans="1:12">
      <c r="A358" s="8458"/>
      <c r="B358" s="8458"/>
      <c r="C358" s="7824" t="s">
        <v>815</v>
      </c>
      <c r="D358" s="8873" t="s">
        <v>2472</v>
      </c>
      <c r="E358" s="7861" t="s">
        <v>2475</v>
      </c>
      <c r="F358" s="8875"/>
      <c r="G358" s="8875">
        <v>84903</v>
      </c>
      <c r="H358" s="8130"/>
      <c r="I358" s="8875"/>
      <c r="J358" s="8017"/>
      <c r="K358" s="8480">
        <f>K357-G358</f>
        <v>39521659</v>
      </c>
      <c r="L358" s="8902"/>
    </row>
    <row r="359" spans="1:12">
      <c r="A359" s="8459"/>
      <c r="B359" s="8459"/>
      <c r="C359" s="7829" t="s">
        <v>2500</v>
      </c>
      <c r="D359" s="8874" t="s">
        <v>2476</v>
      </c>
      <c r="E359" s="8877"/>
      <c r="F359" s="8876"/>
      <c r="G359" s="8876"/>
      <c r="H359" s="8018"/>
      <c r="I359" s="8876"/>
      <c r="J359" s="8017"/>
      <c r="K359" s="8459"/>
      <c r="L359" s="8902"/>
    </row>
    <row r="360" spans="1:12">
      <c r="A360" s="8461"/>
      <c r="B360" s="8462"/>
      <c r="C360" s="8508"/>
      <c r="D360" s="8509"/>
      <c r="E360" s="8514"/>
      <c r="F360" s="8511"/>
      <c r="G360" s="8511"/>
      <c r="H360" s="8515"/>
      <c r="I360" s="8511"/>
      <c r="J360" s="8513">
        <v>2200</v>
      </c>
      <c r="K360" s="8467">
        <f>K358+J360</f>
        <v>39523859</v>
      </c>
      <c r="L360" s="8902"/>
    </row>
    <row r="361" spans="1:12">
      <c r="A361" s="8460"/>
      <c r="B361" s="8460"/>
      <c r="C361" s="7824" t="s">
        <v>815</v>
      </c>
      <c r="D361" s="8873" t="s">
        <v>2472</v>
      </c>
      <c r="E361" s="7861" t="s">
        <v>2475</v>
      </c>
      <c r="F361" s="8875"/>
      <c r="G361" s="8875">
        <v>270308</v>
      </c>
      <c r="H361" s="8130"/>
      <c r="I361" s="8875"/>
      <c r="J361" s="8017"/>
      <c r="K361" s="8480">
        <f>K360-G361</f>
        <v>39253551</v>
      </c>
      <c r="L361" s="8902"/>
    </row>
    <row r="362" spans="1:12">
      <c r="A362" s="8459"/>
      <c r="B362" s="8459"/>
      <c r="C362" s="7829" t="s">
        <v>2501</v>
      </c>
      <c r="D362" s="8874" t="s">
        <v>2476</v>
      </c>
      <c r="E362" s="8877"/>
      <c r="F362" s="8876"/>
      <c r="G362" s="8876"/>
      <c r="H362" s="8018"/>
      <c r="I362" s="8876"/>
      <c r="J362" s="8017"/>
      <c r="K362" s="8459"/>
      <c r="L362" s="8902"/>
    </row>
    <row r="363" spans="1:12">
      <c r="A363" s="8461"/>
      <c r="B363" s="8462"/>
      <c r="C363" s="8508"/>
      <c r="D363" s="8509"/>
      <c r="E363" s="8514"/>
      <c r="F363" s="8511"/>
      <c r="G363" s="8511"/>
      <c r="H363" s="8515"/>
      <c r="I363" s="8511"/>
      <c r="J363" s="8513">
        <v>2200</v>
      </c>
      <c r="K363" s="8467">
        <f>K361+J363</f>
        <v>39255751</v>
      </c>
      <c r="L363" s="8902"/>
    </row>
    <row r="364" spans="1:12">
      <c r="A364" s="8458"/>
      <c r="B364" s="8458"/>
      <c r="C364" s="7824" t="s">
        <v>781</v>
      </c>
      <c r="D364" s="8873" t="s">
        <v>2472</v>
      </c>
      <c r="E364" s="7861" t="s">
        <v>2475</v>
      </c>
      <c r="F364" s="8875"/>
      <c r="G364" s="8875">
        <v>20390</v>
      </c>
      <c r="H364" s="9805"/>
      <c r="I364" s="9805"/>
      <c r="J364" s="8302"/>
      <c r="K364" s="8480">
        <f>K363-G364</f>
        <v>39235361</v>
      </c>
      <c r="L364" s="8902"/>
    </row>
    <row r="365" spans="1:12">
      <c r="A365" s="8459"/>
      <c r="B365" s="8459"/>
      <c r="C365" s="7829" t="s">
        <v>2503</v>
      </c>
      <c r="D365" s="8874" t="s">
        <v>2476</v>
      </c>
      <c r="E365" s="8877"/>
      <c r="F365" s="8876"/>
      <c r="G365" s="8876"/>
      <c r="H365" s="9806"/>
      <c r="I365" s="9806"/>
      <c r="J365" s="8303"/>
      <c r="K365" s="8459"/>
      <c r="L365" s="8902"/>
    </row>
    <row r="366" spans="1:12">
      <c r="A366" s="8461"/>
      <c r="B366" s="8462"/>
      <c r="C366" s="8508"/>
      <c r="D366" s="8509"/>
      <c r="E366" s="8514"/>
      <c r="F366" s="8511"/>
      <c r="G366" s="8511"/>
      <c r="H366" s="8499"/>
      <c r="I366" s="8465"/>
      <c r="J366" s="8466">
        <v>1500</v>
      </c>
      <c r="K366" s="8467">
        <f>K364+J366</f>
        <v>39236861</v>
      </c>
      <c r="L366" s="8902"/>
    </row>
    <row r="367" spans="1:12">
      <c r="A367" s="8460"/>
      <c r="B367" s="8460"/>
      <c r="C367" s="7851" t="s">
        <v>781</v>
      </c>
      <c r="D367" s="56" t="s">
        <v>2507</v>
      </c>
      <c r="E367" s="7903" t="s">
        <v>2508</v>
      </c>
      <c r="F367" s="7904"/>
      <c r="G367" s="8875">
        <v>31140</v>
      </c>
      <c r="H367" s="8875"/>
      <c r="I367" s="8875"/>
      <c r="J367" s="7826"/>
      <c r="K367" s="8480">
        <f>K366-G367</f>
        <v>39205721</v>
      </c>
      <c r="L367" s="8902"/>
    </row>
    <row r="368" spans="1:12">
      <c r="A368" s="8459"/>
      <c r="B368" s="8459"/>
      <c r="C368" s="7829" t="s">
        <v>2506</v>
      </c>
      <c r="D368" s="8874" t="s">
        <v>1804</v>
      </c>
      <c r="E368" s="8863"/>
      <c r="F368" s="8876"/>
      <c r="G368" s="8876"/>
      <c r="H368" s="8876"/>
      <c r="I368" s="8876"/>
      <c r="J368" s="7831"/>
      <c r="K368" s="8459"/>
      <c r="L368" s="8902"/>
    </row>
    <row r="369" spans="1:12">
      <c r="A369" s="8461"/>
      <c r="B369" s="8462"/>
      <c r="C369" s="8518"/>
      <c r="D369" s="8537"/>
      <c r="E369" s="8528"/>
      <c r="F369" s="8511"/>
      <c r="G369" s="8511"/>
      <c r="H369" s="8515"/>
      <c r="I369" s="8515"/>
      <c r="J369" s="8513">
        <v>1500</v>
      </c>
      <c r="K369" s="8467">
        <f>K367+J369</f>
        <v>39207221</v>
      </c>
      <c r="L369" s="8902"/>
    </row>
    <row r="370" spans="1:12">
      <c r="A370" s="8460"/>
      <c r="B370" s="8460"/>
      <c r="C370" s="7851" t="s">
        <v>821</v>
      </c>
      <c r="D370" s="56" t="s">
        <v>2118</v>
      </c>
      <c r="E370" s="8862" t="s">
        <v>2119</v>
      </c>
      <c r="F370" s="7904"/>
      <c r="G370" s="8875">
        <v>323761</v>
      </c>
      <c r="H370" s="8130"/>
      <c r="I370" s="8875"/>
      <c r="J370" s="7826"/>
      <c r="K370" s="8480">
        <f>K369-G370</f>
        <v>38883460</v>
      </c>
      <c r="L370" s="8902"/>
    </row>
    <row r="371" spans="1:12">
      <c r="A371" s="8459"/>
      <c r="B371" s="8459"/>
      <c r="C371" s="7829" t="s">
        <v>2117</v>
      </c>
      <c r="D371" s="8874" t="s">
        <v>2107</v>
      </c>
      <c r="E371" s="8863"/>
      <c r="F371" s="8876"/>
      <c r="G371" s="8876"/>
      <c r="H371" s="8018"/>
      <c r="I371" s="8876"/>
      <c r="J371" s="7831"/>
      <c r="K371" s="8459"/>
      <c r="L371" s="8902"/>
    </row>
    <row r="372" spans="1:12">
      <c r="A372" s="8461"/>
      <c r="B372" s="8462"/>
      <c r="C372" s="8508"/>
      <c r="D372" s="8537"/>
      <c r="E372" s="8528"/>
      <c r="F372" s="8511"/>
      <c r="G372" s="8511"/>
      <c r="H372" s="8515"/>
      <c r="I372" s="8511"/>
      <c r="J372" s="8534">
        <v>2200</v>
      </c>
      <c r="K372" s="8467">
        <f>K370+J372</f>
        <v>38885660</v>
      </c>
      <c r="L372" s="8902"/>
    </row>
    <row r="373" spans="1:12">
      <c r="A373" s="8458"/>
      <c r="B373" s="8458"/>
      <c r="C373" s="8330" t="s">
        <v>781</v>
      </c>
      <c r="D373" s="8336" t="s">
        <v>2757</v>
      </c>
      <c r="E373" s="8332" t="s">
        <v>2758</v>
      </c>
      <c r="F373" s="9805"/>
      <c r="G373" s="9807">
        <v>25640</v>
      </c>
      <c r="H373" s="9805"/>
      <c r="I373" s="9805"/>
      <c r="J373" s="8302"/>
      <c r="K373" s="8302">
        <f>K372-G373</f>
        <v>38860020</v>
      </c>
      <c r="L373" s="8902"/>
    </row>
    <row r="374" spans="1:12">
      <c r="A374" s="8459"/>
      <c r="B374" s="8459"/>
      <c r="C374" s="8333" t="s">
        <v>2755</v>
      </c>
      <c r="D374" s="8575" t="s">
        <v>2808</v>
      </c>
      <c r="E374" s="8335"/>
      <c r="F374" s="9806"/>
      <c r="G374" s="9808"/>
      <c r="H374" s="9806"/>
      <c r="I374" s="9806"/>
      <c r="J374" s="8303"/>
      <c r="K374" s="8303"/>
      <c r="L374" s="8902"/>
    </row>
    <row r="375" spans="1:12">
      <c r="A375" s="8461"/>
      <c r="B375" s="8462"/>
      <c r="C375" s="8461"/>
      <c r="D375" s="8497"/>
      <c r="E375" s="8498"/>
      <c r="F375" s="8465"/>
      <c r="G375" s="8466"/>
      <c r="H375" s="8499"/>
      <c r="I375" s="8465"/>
      <c r="J375" s="8466">
        <v>1500</v>
      </c>
      <c r="K375" s="8533">
        <f>K373+J375</f>
        <v>38861520</v>
      </c>
      <c r="L375" s="8902"/>
    </row>
    <row r="376" spans="1:12">
      <c r="A376" s="8339"/>
      <c r="B376" s="8764"/>
      <c r="C376" s="8341" t="s">
        <v>815</v>
      </c>
      <c r="D376" s="8336" t="s">
        <v>160</v>
      </c>
      <c r="E376" s="8332" t="s">
        <v>162</v>
      </c>
      <c r="F376" s="9805"/>
      <c r="G376" s="9807">
        <v>469806</v>
      </c>
      <c r="H376" s="9805"/>
      <c r="I376" s="9805"/>
      <c r="J376" s="8302"/>
      <c r="K376" s="8480">
        <f>K375-G376</f>
        <v>38391714</v>
      </c>
      <c r="L376" s="8902"/>
    </row>
    <row r="377" spans="1:12">
      <c r="A377" s="8340"/>
      <c r="B377" s="8765"/>
      <c r="C377" s="8403" t="s">
        <v>849</v>
      </c>
      <c r="D377" s="8337" t="s">
        <v>850</v>
      </c>
      <c r="E377" s="8335"/>
      <c r="F377" s="9806"/>
      <c r="G377" s="9808"/>
      <c r="H377" s="9806"/>
      <c r="I377" s="9806"/>
      <c r="J377" s="8303"/>
      <c r="K377" s="8459"/>
      <c r="L377" s="8902"/>
    </row>
    <row r="378" spans="1:12">
      <c r="A378" s="8496"/>
      <c r="B378" s="8505"/>
      <c r="C378" s="8461"/>
      <c r="D378" s="8497"/>
      <c r="E378" s="8498"/>
      <c r="F378" s="8465"/>
      <c r="G378" s="8466"/>
      <c r="H378" s="8499"/>
      <c r="I378" s="8465"/>
      <c r="J378" s="8466">
        <v>2200</v>
      </c>
      <c r="K378" s="8467">
        <f>K376+J378</f>
        <v>38393914</v>
      </c>
      <c r="L378" s="8902"/>
    </row>
    <row r="379" spans="1:12">
      <c r="A379" s="8460"/>
      <c r="B379" s="8460"/>
      <c r="C379" s="8348" t="s">
        <v>869</v>
      </c>
      <c r="D379" s="8336" t="s">
        <v>160</v>
      </c>
      <c r="E379" s="8332" t="s">
        <v>162</v>
      </c>
      <c r="F379" s="9805"/>
      <c r="G379" s="9807">
        <v>299302</v>
      </c>
      <c r="H379" s="9805"/>
      <c r="I379" s="9805"/>
      <c r="J379" s="8302"/>
      <c r="K379" s="8480">
        <f>K378-G379</f>
        <v>38094612</v>
      </c>
      <c r="L379" s="8902"/>
    </row>
    <row r="380" spans="1:12">
      <c r="A380" s="8459"/>
      <c r="B380" s="8459"/>
      <c r="C380" s="8342" t="s">
        <v>1781</v>
      </c>
      <c r="D380" s="8337" t="s">
        <v>850</v>
      </c>
      <c r="E380" s="8335"/>
      <c r="F380" s="9806"/>
      <c r="G380" s="9808"/>
      <c r="H380" s="9806"/>
      <c r="I380" s="9806"/>
      <c r="J380" s="8303"/>
      <c r="K380" s="8459"/>
      <c r="L380" s="8902"/>
    </row>
    <row r="381" spans="1:12">
      <c r="A381" s="8461"/>
      <c r="B381" s="8462"/>
      <c r="C381" s="8461"/>
      <c r="D381" s="8497"/>
      <c r="E381" s="8498"/>
      <c r="F381" s="8465"/>
      <c r="G381" s="8466"/>
      <c r="H381" s="8499"/>
      <c r="I381" s="8465"/>
      <c r="J381" s="8466">
        <v>1650</v>
      </c>
      <c r="K381" s="8467">
        <f>K379+J381</f>
        <v>38096262</v>
      </c>
      <c r="L381" s="8902"/>
    </row>
    <row r="382" spans="1:12">
      <c r="A382" s="8458"/>
      <c r="B382" s="8458"/>
      <c r="C382" s="474" t="s">
        <v>815</v>
      </c>
      <c r="D382" s="485" t="s">
        <v>1847</v>
      </c>
      <c r="E382" s="8858" t="s">
        <v>1848</v>
      </c>
      <c r="F382" s="8860"/>
      <c r="G382" s="8860">
        <v>562068</v>
      </c>
      <c r="H382" s="8871"/>
      <c r="I382" s="8860"/>
      <c r="J382" s="8867"/>
      <c r="K382" s="8481">
        <f>K381-G382</f>
        <v>37534194</v>
      </c>
      <c r="L382" s="8902"/>
    </row>
    <row r="383" spans="1:12">
      <c r="A383" s="8459"/>
      <c r="B383" s="8459"/>
      <c r="C383" s="461" t="s">
        <v>1846</v>
      </c>
      <c r="D383" s="486" t="s">
        <v>1819</v>
      </c>
      <c r="E383" s="8859"/>
      <c r="F383" s="8861"/>
      <c r="G383" s="8861"/>
      <c r="H383" s="8872"/>
      <c r="I383" s="8861"/>
      <c r="J383" s="8868"/>
      <c r="K383" s="8459"/>
      <c r="L383" s="8902"/>
    </row>
    <row r="384" spans="1:12">
      <c r="A384" s="8461"/>
      <c r="B384" s="8462"/>
      <c r="C384" s="8461"/>
      <c r="D384" s="8497"/>
      <c r="E384" s="8498"/>
      <c r="F384" s="8465"/>
      <c r="G384" s="8466"/>
      <c r="H384" s="8499"/>
      <c r="I384" s="8465"/>
      <c r="J384" s="8577">
        <v>2200</v>
      </c>
      <c r="K384" s="8467">
        <f>K382+J384</f>
        <v>37536394</v>
      </c>
      <c r="L384" s="8902"/>
    </row>
    <row r="385" spans="1:12">
      <c r="A385" s="8460"/>
      <c r="B385" s="8460"/>
      <c r="C385" s="517" t="s">
        <v>1716</v>
      </c>
      <c r="D385" s="485" t="s">
        <v>1847</v>
      </c>
      <c r="E385" s="8858" t="s">
        <v>1848</v>
      </c>
      <c r="F385" s="8864"/>
      <c r="G385" s="8864">
        <v>98300</v>
      </c>
      <c r="H385" s="537"/>
      <c r="I385" s="1975"/>
      <c r="J385" s="595"/>
      <c r="K385" s="8481">
        <f>K384-G385</f>
        <v>37438094</v>
      </c>
      <c r="L385" s="8902"/>
    </row>
    <row r="386" spans="1:12">
      <c r="A386" s="8459"/>
      <c r="B386" s="8459"/>
      <c r="C386" s="555" t="s">
        <v>1890</v>
      </c>
      <c r="D386" s="486" t="s">
        <v>1819</v>
      </c>
      <c r="E386" s="8859"/>
      <c r="F386" s="8865"/>
      <c r="G386" s="8865"/>
      <c r="H386" s="515"/>
      <c r="I386" s="1976"/>
      <c r="J386" s="595"/>
      <c r="K386" s="8459"/>
      <c r="L386" s="8902"/>
    </row>
    <row r="387" spans="1:12">
      <c r="A387" s="8461"/>
      <c r="B387" s="8462"/>
      <c r="C387" s="8461"/>
      <c r="D387" s="8497"/>
      <c r="E387" s="8498"/>
      <c r="F387" s="8465"/>
      <c r="G387" s="8466"/>
      <c r="H387" s="8499"/>
      <c r="I387" s="8465"/>
      <c r="J387" s="8578">
        <v>750</v>
      </c>
      <c r="K387" s="8467">
        <f>K385+J387</f>
        <v>37438844</v>
      </c>
      <c r="L387" s="8902"/>
    </row>
    <row r="388" spans="1:12">
      <c r="A388" s="8460"/>
      <c r="B388" s="8460"/>
      <c r="C388" s="517" t="s">
        <v>1716</v>
      </c>
      <c r="D388" s="485" t="s">
        <v>1847</v>
      </c>
      <c r="E388" s="8858" t="s">
        <v>1848</v>
      </c>
      <c r="F388" s="8864"/>
      <c r="G388" s="8864">
        <v>42300</v>
      </c>
      <c r="H388" s="537"/>
      <c r="I388" s="1975"/>
      <c r="J388" s="595"/>
      <c r="K388" s="8480">
        <f>K387-G388</f>
        <v>37396544</v>
      </c>
      <c r="L388" s="8902"/>
    </row>
    <row r="389" spans="1:12">
      <c r="A389" s="8459"/>
      <c r="B389" s="8459"/>
      <c r="C389" s="555" t="s">
        <v>2541</v>
      </c>
      <c r="D389" s="486" t="s">
        <v>1819</v>
      </c>
      <c r="E389" s="8859"/>
      <c r="F389" s="8865"/>
      <c r="G389" s="8865"/>
      <c r="H389" s="515"/>
      <c r="I389" s="1976"/>
      <c r="J389" s="595"/>
      <c r="K389" s="8459"/>
      <c r="L389" s="8902"/>
    </row>
    <row r="390" spans="1:12">
      <c r="A390" s="8461"/>
      <c r="B390" s="8462"/>
      <c r="C390" s="8461"/>
      <c r="D390" s="8497"/>
      <c r="E390" s="8498"/>
      <c r="F390" s="8465"/>
      <c r="G390" s="8466"/>
      <c r="H390" s="8499"/>
      <c r="I390" s="8465"/>
      <c r="J390" s="8578">
        <v>750</v>
      </c>
      <c r="K390" s="8467">
        <f>K388+J390</f>
        <v>37397294</v>
      </c>
      <c r="L390" s="8902"/>
    </row>
    <row r="391" spans="1:12">
      <c r="A391" s="8458"/>
      <c r="B391" s="8458"/>
      <c r="C391" s="556" t="s">
        <v>869</v>
      </c>
      <c r="D391" s="485" t="s">
        <v>1847</v>
      </c>
      <c r="E391" s="8858" t="s">
        <v>1848</v>
      </c>
      <c r="F391" s="8860"/>
      <c r="G391" s="8860">
        <v>38860</v>
      </c>
      <c r="H391" s="537"/>
      <c r="I391" s="8860"/>
      <c r="J391" s="595"/>
      <c r="K391" s="8481">
        <f>K390-G391</f>
        <v>37358434</v>
      </c>
      <c r="L391" s="8902"/>
    </row>
    <row r="392" spans="1:12">
      <c r="A392" s="8459"/>
      <c r="B392" s="8459"/>
      <c r="C392" s="555" t="s">
        <v>1849</v>
      </c>
      <c r="D392" s="486" t="s">
        <v>1819</v>
      </c>
      <c r="E392" s="8859"/>
      <c r="F392" s="8861"/>
      <c r="G392" s="8861"/>
      <c r="H392" s="515"/>
      <c r="I392" s="8861"/>
      <c r="J392" s="559"/>
      <c r="K392" s="8459"/>
      <c r="L392" s="8902"/>
    </row>
    <row r="393" spans="1:12">
      <c r="A393" s="8461"/>
      <c r="B393" s="8462"/>
      <c r="C393" s="8461"/>
      <c r="D393" s="8497"/>
      <c r="E393" s="8498"/>
      <c r="F393" s="8465"/>
      <c r="G393" s="8466"/>
      <c r="H393" s="8499"/>
      <c r="I393" s="8465"/>
      <c r="J393" s="8578">
        <v>1650</v>
      </c>
      <c r="K393" s="8467">
        <f>K391+J393</f>
        <v>37360084</v>
      </c>
      <c r="L393" s="8902"/>
    </row>
    <row r="394" spans="1:12">
      <c r="A394" s="8460"/>
      <c r="B394" s="8460"/>
      <c r="C394" s="8330" t="s">
        <v>821</v>
      </c>
      <c r="D394" s="8336" t="s">
        <v>2061</v>
      </c>
      <c r="E394" s="8332" t="s">
        <v>2062</v>
      </c>
      <c r="F394" s="9805"/>
      <c r="G394" s="9807">
        <v>227973</v>
      </c>
      <c r="H394" s="9805"/>
      <c r="I394" s="9805"/>
      <c r="J394" s="8302"/>
      <c r="K394" s="8481">
        <f>K393-G394</f>
        <v>37132111</v>
      </c>
      <c r="L394" s="8902"/>
    </row>
    <row r="395" spans="1:12">
      <c r="A395" s="8459"/>
      <c r="B395" s="8459"/>
      <c r="C395" s="8333" t="s">
        <v>2056</v>
      </c>
      <c r="D395" s="8337" t="s">
        <v>1804</v>
      </c>
      <c r="E395" s="8335"/>
      <c r="F395" s="9806"/>
      <c r="G395" s="9808"/>
      <c r="H395" s="9806"/>
      <c r="I395" s="9806"/>
      <c r="J395" s="8303"/>
      <c r="K395" s="8459"/>
      <c r="L395" s="8902"/>
    </row>
    <row r="396" spans="1:12">
      <c r="A396" s="8461"/>
      <c r="B396" s="8462"/>
      <c r="C396" s="8461"/>
      <c r="D396" s="8497"/>
      <c r="E396" s="8498"/>
      <c r="F396" s="8465"/>
      <c r="G396" s="8466"/>
      <c r="H396" s="8499"/>
      <c r="I396" s="8465"/>
      <c r="J396" s="8466">
        <v>2200</v>
      </c>
      <c r="K396" s="8467">
        <f>K394+J396</f>
        <v>37134311</v>
      </c>
      <c r="L396" s="8902"/>
    </row>
    <row r="397" spans="1:12">
      <c r="A397" s="8460"/>
      <c r="B397" s="8460"/>
      <c r="C397" s="8330" t="s">
        <v>815</v>
      </c>
      <c r="D397" s="8336" t="s">
        <v>2061</v>
      </c>
      <c r="E397" s="8332" t="s">
        <v>2062</v>
      </c>
      <c r="F397" s="9805"/>
      <c r="G397" s="9807">
        <v>225026</v>
      </c>
      <c r="H397" s="9805"/>
      <c r="I397" s="9805"/>
      <c r="J397" s="8302"/>
      <c r="K397" s="8480">
        <f>K396-G397</f>
        <v>36909285</v>
      </c>
      <c r="L397" s="8902"/>
    </row>
    <row r="398" spans="1:12">
      <c r="A398" s="8459"/>
      <c r="B398" s="8459"/>
      <c r="C398" s="8333" t="s">
        <v>2057</v>
      </c>
      <c r="D398" s="8337" t="s">
        <v>1804</v>
      </c>
      <c r="E398" s="8335"/>
      <c r="F398" s="9806"/>
      <c r="G398" s="9808"/>
      <c r="H398" s="9806"/>
      <c r="I398" s="9806"/>
      <c r="J398" s="8303"/>
      <c r="K398" s="8459"/>
      <c r="L398" s="8902"/>
    </row>
    <row r="399" spans="1:12">
      <c r="A399" s="8461"/>
      <c r="B399" s="8462"/>
      <c r="C399" s="8461"/>
      <c r="D399" s="8497"/>
      <c r="E399" s="8498"/>
      <c r="F399" s="8465"/>
      <c r="G399" s="8466"/>
      <c r="H399" s="8499"/>
      <c r="I399" s="8465"/>
      <c r="J399" s="8466">
        <v>2200</v>
      </c>
      <c r="K399" s="8467">
        <f>K397+J399</f>
        <v>36911485</v>
      </c>
      <c r="L399" s="8902"/>
    </row>
    <row r="400" spans="1:12">
      <c r="A400" s="8458"/>
      <c r="B400" s="8458"/>
      <c r="C400" s="8404" t="s">
        <v>796</v>
      </c>
      <c r="D400" s="8336" t="s">
        <v>2061</v>
      </c>
      <c r="E400" s="8332" t="s">
        <v>2062</v>
      </c>
      <c r="F400" s="9805"/>
      <c r="G400" s="9807">
        <v>111300</v>
      </c>
      <c r="H400" s="9805"/>
      <c r="I400" s="9805"/>
      <c r="J400" s="8302"/>
      <c r="K400" s="8481">
        <f>K399-G400</f>
        <v>36800185</v>
      </c>
      <c r="L400" s="8902"/>
    </row>
    <row r="401" spans="1:12">
      <c r="A401" s="8459"/>
      <c r="B401" s="8459"/>
      <c r="C401" s="8347" t="s">
        <v>2058</v>
      </c>
      <c r="D401" s="8337" t="s">
        <v>1804</v>
      </c>
      <c r="E401" s="8335"/>
      <c r="F401" s="9806"/>
      <c r="G401" s="9808"/>
      <c r="H401" s="9806"/>
      <c r="I401" s="9806"/>
      <c r="J401" s="8303"/>
      <c r="K401" s="8459"/>
      <c r="L401" s="8902"/>
    </row>
    <row r="402" spans="1:12">
      <c r="A402" s="8461"/>
      <c r="B402" s="8462"/>
      <c r="C402" s="8461"/>
      <c r="D402" s="8497"/>
      <c r="E402" s="8498"/>
      <c r="F402" s="8465"/>
      <c r="G402" s="8466"/>
      <c r="H402" s="8499"/>
      <c r="I402" s="8465"/>
      <c r="J402" s="8466">
        <v>750</v>
      </c>
      <c r="K402" s="8467">
        <f>K400+J402</f>
        <v>36800935</v>
      </c>
      <c r="L402" s="8902"/>
    </row>
    <row r="403" spans="1:12">
      <c r="A403" s="8460"/>
      <c r="B403" s="8460"/>
      <c r="C403" s="8404" t="s">
        <v>796</v>
      </c>
      <c r="D403" s="8336" t="s">
        <v>2061</v>
      </c>
      <c r="E403" s="8332" t="s">
        <v>2062</v>
      </c>
      <c r="F403" s="9805"/>
      <c r="G403" s="9807">
        <v>41300</v>
      </c>
      <c r="H403" s="9805"/>
      <c r="I403" s="9805"/>
      <c r="J403" s="8302"/>
      <c r="K403" s="8481">
        <f>K402-G403</f>
        <v>36759635</v>
      </c>
      <c r="L403" s="8902"/>
    </row>
    <row r="404" spans="1:12">
      <c r="A404" s="8459"/>
      <c r="B404" s="8459"/>
      <c r="C404" s="8347" t="s">
        <v>2059</v>
      </c>
      <c r="D404" s="8337" t="s">
        <v>1804</v>
      </c>
      <c r="E404" s="8335"/>
      <c r="F404" s="9806"/>
      <c r="G404" s="9808"/>
      <c r="H404" s="9806"/>
      <c r="I404" s="9806"/>
      <c r="J404" s="8303"/>
      <c r="K404" s="8459"/>
      <c r="L404" s="8902"/>
    </row>
    <row r="405" spans="1:12">
      <c r="A405" s="8461"/>
      <c r="B405" s="8462"/>
      <c r="C405" s="8461"/>
      <c r="D405" s="8497"/>
      <c r="E405" s="8498"/>
      <c r="F405" s="8465"/>
      <c r="G405" s="8466"/>
      <c r="H405" s="8499"/>
      <c r="I405" s="8465"/>
      <c r="J405" s="8466">
        <v>750</v>
      </c>
      <c r="K405" s="8467">
        <f>K403+J405</f>
        <v>36760385</v>
      </c>
      <c r="L405" s="8902"/>
    </row>
    <row r="406" spans="1:12">
      <c r="A406" s="8460"/>
      <c r="B406" s="8460"/>
      <c r="C406" s="8348" t="s">
        <v>869</v>
      </c>
      <c r="D406" s="8336" t="s">
        <v>2061</v>
      </c>
      <c r="E406" s="8332" t="s">
        <v>2062</v>
      </c>
      <c r="F406" s="9805"/>
      <c r="G406" s="9807">
        <v>48359</v>
      </c>
      <c r="H406" s="9805"/>
      <c r="I406" s="9805"/>
      <c r="J406" s="8302"/>
      <c r="K406" s="8480">
        <f>K405-G406</f>
        <v>36712026</v>
      </c>
      <c r="L406" s="8902"/>
    </row>
    <row r="407" spans="1:12">
      <c r="A407" s="8459"/>
      <c r="B407" s="8459"/>
      <c r="C407" s="8342" t="s">
        <v>2060</v>
      </c>
      <c r="D407" s="8337" t="s">
        <v>1804</v>
      </c>
      <c r="E407" s="8335"/>
      <c r="F407" s="9806"/>
      <c r="G407" s="9808"/>
      <c r="H407" s="9806"/>
      <c r="I407" s="9806"/>
      <c r="J407" s="8303"/>
      <c r="K407" s="8459"/>
      <c r="L407" s="8902"/>
    </row>
    <row r="408" spans="1:12">
      <c r="A408" s="8461"/>
      <c r="B408" s="8462"/>
      <c r="C408" s="8461"/>
      <c r="D408" s="8497"/>
      <c r="E408" s="8498"/>
      <c r="F408" s="8465"/>
      <c r="G408" s="8466"/>
      <c r="H408" s="8499"/>
      <c r="I408" s="8465"/>
      <c r="J408" s="8466">
        <v>1650</v>
      </c>
      <c r="K408" s="8467">
        <f>K406+J408</f>
        <v>36713676</v>
      </c>
      <c r="L408" s="8902"/>
    </row>
    <row r="409" spans="1:12" ht="16.5">
      <c r="A409" s="8458"/>
      <c r="B409" s="8475"/>
      <c r="C409" s="8568" t="s">
        <v>815</v>
      </c>
      <c r="D409" s="8562" t="s">
        <v>1121</v>
      </c>
      <c r="E409" s="8563" t="s">
        <v>43</v>
      </c>
      <c r="F409" s="9843"/>
      <c r="G409" s="9845">
        <v>480502</v>
      </c>
      <c r="H409" s="9843"/>
      <c r="I409" s="9843"/>
      <c r="J409" s="8564"/>
      <c r="K409" s="8481">
        <f>K408-G409</f>
        <v>36233174</v>
      </c>
      <c r="L409" s="8902"/>
    </row>
    <row r="410" spans="1:12" ht="16.5">
      <c r="A410" s="8459"/>
      <c r="B410" s="8459"/>
      <c r="C410" s="8440" t="s">
        <v>2362</v>
      </c>
      <c r="D410" s="8565" t="s">
        <v>1878</v>
      </c>
      <c r="E410" s="8566"/>
      <c r="F410" s="9844"/>
      <c r="G410" s="9846"/>
      <c r="H410" s="9844"/>
      <c r="I410" s="9844"/>
      <c r="J410" s="8567"/>
      <c r="K410" s="8459"/>
      <c r="L410" s="8902"/>
    </row>
    <row r="411" spans="1:12" ht="16.5">
      <c r="A411" s="8461"/>
      <c r="B411" s="8462"/>
      <c r="C411" s="8461"/>
      <c r="D411" s="8497"/>
      <c r="E411" s="8498"/>
      <c r="F411" s="8465"/>
      <c r="G411" s="8466"/>
      <c r="H411" s="8499"/>
      <c r="I411" s="8465"/>
      <c r="J411" s="8579">
        <v>2200</v>
      </c>
      <c r="K411" s="8467">
        <f>K409+J411</f>
        <v>36235374</v>
      </c>
      <c r="L411" s="8902"/>
    </row>
    <row r="412" spans="1:12" ht="16.5">
      <c r="A412" s="8460"/>
      <c r="B412" s="8460"/>
      <c r="C412" s="8568" t="s">
        <v>1710</v>
      </c>
      <c r="D412" s="8562" t="s">
        <v>1121</v>
      </c>
      <c r="E412" s="8563" t="s">
        <v>43</v>
      </c>
      <c r="F412" s="9843"/>
      <c r="G412" s="9845">
        <v>15390</v>
      </c>
      <c r="H412" s="9843"/>
      <c r="I412" s="9843"/>
      <c r="J412" s="8564"/>
      <c r="K412" s="8481">
        <f>K411-G412</f>
        <v>36219984</v>
      </c>
      <c r="L412" s="8902"/>
    </row>
    <row r="413" spans="1:12" ht="16.5">
      <c r="A413" s="8459"/>
      <c r="B413" s="8459"/>
      <c r="C413" s="8440" t="s">
        <v>2363</v>
      </c>
      <c r="D413" s="8565" t="s">
        <v>1878</v>
      </c>
      <c r="E413" s="8566"/>
      <c r="F413" s="9844"/>
      <c r="G413" s="9846"/>
      <c r="H413" s="9844"/>
      <c r="I413" s="9844"/>
      <c r="J413" s="8567"/>
      <c r="K413" s="8459"/>
      <c r="L413" s="8902"/>
    </row>
    <row r="414" spans="1:12" ht="16.5">
      <c r="A414" s="8461"/>
      <c r="B414" s="8462"/>
      <c r="C414" s="8461"/>
      <c r="D414" s="8497"/>
      <c r="E414" s="8498"/>
      <c r="F414" s="8465"/>
      <c r="G414" s="8466"/>
      <c r="H414" s="8499"/>
      <c r="I414" s="8465"/>
      <c r="J414" s="8579">
        <v>1500</v>
      </c>
      <c r="K414" s="8467">
        <f>K412+J414</f>
        <v>36221484</v>
      </c>
      <c r="L414" s="8902"/>
    </row>
    <row r="415" spans="1:12">
      <c r="A415" s="8460"/>
      <c r="B415" s="8460"/>
      <c r="C415" s="8341" t="s">
        <v>1716</v>
      </c>
      <c r="D415" s="8336" t="s">
        <v>1121</v>
      </c>
      <c r="E415" s="8332" t="s">
        <v>43</v>
      </c>
      <c r="F415" s="9805"/>
      <c r="G415" s="9807">
        <v>107900</v>
      </c>
      <c r="H415" s="9805"/>
      <c r="I415" s="9805"/>
      <c r="J415" s="8302"/>
      <c r="K415" s="8480">
        <f>K414-G415</f>
        <v>36113584</v>
      </c>
      <c r="L415" s="8902"/>
    </row>
    <row r="416" spans="1:12">
      <c r="A416" s="8459"/>
      <c r="B416" s="8459"/>
      <c r="C416" s="8342" t="s">
        <v>2364</v>
      </c>
      <c r="D416" s="8337" t="s">
        <v>1878</v>
      </c>
      <c r="E416" s="8335"/>
      <c r="F416" s="9806"/>
      <c r="G416" s="9808"/>
      <c r="H416" s="9806"/>
      <c r="I416" s="9806"/>
      <c r="J416" s="8303"/>
      <c r="K416" s="8459"/>
      <c r="L416" s="8902"/>
    </row>
    <row r="417" spans="1:12">
      <c r="A417" s="8461"/>
      <c r="B417" s="8462"/>
      <c r="C417" s="8461"/>
      <c r="D417" s="8497"/>
      <c r="E417" s="8498"/>
      <c r="F417" s="8465"/>
      <c r="G417" s="8466"/>
      <c r="H417" s="8499"/>
      <c r="I417" s="8465"/>
      <c r="J417" s="8466">
        <v>750</v>
      </c>
      <c r="K417" s="8467">
        <f>K415+J417</f>
        <v>36114334</v>
      </c>
      <c r="L417" s="8902"/>
    </row>
    <row r="418" spans="1:12">
      <c r="A418" s="8458"/>
      <c r="B418" s="8458"/>
      <c r="C418" s="8341" t="s">
        <v>2365</v>
      </c>
      <c r="D418" s="8336" t="s">
        <v>1121</v>
      </c>
      <c r="E418" s="8332" t="s">
        <v>43</v>
      </c>
      <c r="F418" s="9805"/>
      <c r="G418" s="9807">
        <v>33500</v>
      </c>
      <c r="H418" s="9805"/>
      <c r="I418" s="9805"/>
      <c r="J418" s="8302"/>
      <c r="K418" s="8481">
        <f>K417-G418</f>
        <v>36080834</v>
      </c>
      <c r="L418" s="8902"/>
    </row>
    <row r="419" spans="1:12">
      <c r="A419" s="8459"/>
      <c r="B419" s="8459"/>
      <c r="C419" s="8341" t="s">
        <v>2366</v>
      </c>
      <c r="D419" s="8368" t="s">
        <v>1878</v>
      </c>
      <c r="E419" s="8369"/>
      <c r="F419" s="9871"/>
      <c r="G419" s="9872"/>
      <c r="H419" s="9871"/>
      <c r="I419" s="9871"/>
      <c r="J419" s="8569"/>
      <c r="K419" s="8459"/>
      <c r="L419" s="8902"/>
    </row>
    <row r="420" spans="1:12">
      <c r="A420" s="8461"/>
      <c r="B420" s="8462"/>
      <c r="C420" s="8461"/>
      <c r="D420" s="8497"/>
      <c r="E420" s="8498"/>
      <c r="F420" s="8465"/>
      <c r="G420" s="8466"/>
      <c r="H420" s="8499"/>
      <c r="I420" s="8465"/>
      <c r="J420" s="8466">
        <v>750</v>
      </c>
      <c r="K420" s="8467">
        <f>K418+J420</f>
        <v>36081584</v>
      </c>
      <c r="L420" s="8902"/>
    </row>
    <row r="421" spans="1:12">
      <c r="A421" s="8460"/>
      <c r="B421" s="8460"/>
      <c r="C421" s="8330" t="s">
        <v>2331</v>
      </c>
      <c r="D421" s="8336" t="s">
        <v>1121</v>
      </c>
      <c r="E421" s="8332" t="s">
        <v>43</v>
      </c>
      <c r="F421" s="9805"/>
      <c r="G421" s="9807">
        <v>114900</v>
      </c>
      <c r="H421" s="9805"/>
      <c r="I421" s="9805"/>
      <c r="J421" s="8302"/>
      <c r="K421" s="8481">
        <f>K420-G421</f>
        <v>35966684</v>
      </c>
      <c r="L421" s="8902"/>
    </row>
    <row r="422" spans="1:12">
      <c r="A422" s="8459"/>
      <c r="B422" s="8459"/>
      <c r="C422" s="8333" t="s">
        <v>2367</v>
      </c>
      <c r="D422" s="8337" t="s">
        <v>1878</v>
      </c>
      <c r="E422" s="8335"/>
      <c r="F422" s="9806"/>
      <c r="G422" s="9808"/>
      <c r="H422" s="9806"/>
      <c r="I422" s="9806"/>
      <c r="J422" s="8303"/>
      <c r="K422" s="8459"/>
      <c r="L422" s="8902"/>
    </row>
    <row r="423" spans="1:12">
      <c r="A423" s="8461"/>
      <c r="B423" s="8462"/>
      <c r="C423" s="8461"/>
      <c r="D423" s="8497"/>
      <c r="E423" s="8498"/>
      <c r="F423" s="8465"/>
      <c r="G423" s="8466"/>
      <c r="H423" s="8499"/>
      <c r="I423" s="8465"/>
      <c r="J423" s="8466">
        <v>1000</v>
      </c>
      <c r="K423" s="8467">
        <f>K421+J423</f>
        <v>35967684</v>
      </c>
      <c r="L423" s="8902"/>
    </row>
    <row r="424" spans="1:12">
      <c r="A424" s="8460"/>
      <c r="B424" s="8460"/>
      <c r="C424" s="8348" t="s">
        <v>869</v>
      </c>
      <c r="D424" s="8336" t="s">
        <v>1121</v>
      </c>
      <c r="E424" s="8332" t="s">
        <v>43</v>
      </c>
      <c r="F424" s="9805"/>
      <c r="G424" s="9807">
        <v>91713</v>
      </c>
      <c r="H424" s="9805"/>
      <c r="I424" s="9805"/>
      <c r="J424" s="8302"/>
      <c r="K424" s="8480">
        <f>K423-G424</f>
        <v>35875971</v>
      </c>
      <c r="L424" s="8902"/>
    </row>
    <row r="425" spans="1:12">
      <c r="A425" s="8459"/>
      <c r="B425" s="8459"/>
      <c r="C425" s="8342" t="s">
        <v>2433</v>
      </c>
      <c r="D425" s="8337" t="s">
        <v>1878</v>
      </c>
      <c r="E425" s="8335"/>
      <c r="F425" s="9806"/>
      <c r="G425" s="9808"/>
      <c r="H425" s="9806"/>
      <c r="I425" s="9806"/>
      <c r="J425" s="8303"/>
      <c r="K425" s="8459"/>
      <c r="L425" s="8902"/>
    </row>
    <row r="426" spans="1:12">
      <c r="A426" s="8461"/>
      <c r="B426" s="8462"/>
      <c r="C426" s="8461"/>
      <c r="D426" s="8497"/>
      <c r="E426" s="8498"/>
      <c r="F426" s="8465"/>
      <c r="G426" s="8466"/>
      <c r="H426" s="8499"/>
      <c r="I426" s="8465"/>
      <c r="J426" s="8466">
        <v>1650</v>
      </c>
      <c r="K426" s="8467">
        <f>K424+J426</f>
        <v>35877621</v>
      </c>
      <c r="L426" s="8902"/>
    </row>
    <row r="427" spans="1:12" ht="16.5">
      <c r="A427" s="8458"/>
      <c r="B427" s="8458"/>
      <c r="C427" s="8570" t="s">
        <v>815</v>
      </c>
      <c r="D427" s="8562" t="s">
        <v>2135</v>
      </c>
      <c r="E427" s="8563" t="s">
        <v>2137</v>
      </c>
      <c r="F427" s="9843"/>
      <c r="G427" s="9845">
        <v>278550</v>
      </c>
      <c r="H427" s="9843"/>
      <c r="I427" s="9843"/>
      <c r="J427" s="8564"/>
      <c r="K427" s="8481">
        <f>K426-G427</f>
        <v>35599071</v>
      </c>
      <c r="L427" s="8902"/>
    </row>
    <row r="428" spans="1:12" ht="16.5">
      <c r="A428" s="8459"/>
      <c r="B428" s="8459"/>
      <c r="C428" s="8571" t="s">
        <v>2154</v>
      </c>
      <c r="D428" s="8565" t="s">
        <v>2136</v>
      </c>
      <c r="E428" s="8566"/>
      <c r="F428" s="9844"/>
      <c r="G428" s="9846"/>
      <c r="H428" s="9844"/>
      <c r="I428" s="9844"/>
      <c r="J428" s="8567"/>
      <c r="K428" s="8459"/>
      <c r="L428" s="8902"/>
    </row>
    <row r="429" spans="1:12" ht="16.5">
      <c r="A429" s="8461"/>
      <c r="B429" s="8462"/>
      <c r="C429" s="8461"/>
      <c r="D429" s="8497"/>
      <c r="E429" s="8498"/>
      <c r="F429" s="8465"/>
      <c r="G429" s="8466"/>
      <c r="H429" s="8499"/>
      <c r="I429" s="8465"/>
      <c r="J429" s="8579">
        <v>2200</v>
      </c>
      <c r="K429" s="8467">
        <f>K427+J429</f>
        <v>35601271</v>
      </c>
      <c r="L429" s="8902"/>
    </row>
    <row r="430" spans="1:12" ht="16.5">
      <c r="A430" s="8460"/>
      <c r="B430" s="8460"/>
      <c r="C430" s="8437" t="s">
        <v>796</v>
      </c>
      <c r="D430" s="8562" t="s">
        <v>2135</v>
      </c>
      <c r="E430" s="8563" t="s">
        <v>2137</v>
      </c>
      <c r="F430" s="9843"/>
      <c r="G430" s="9845">
        <v>42300</v>
      </c>
      <c r="H430" s="9843"/>
      <c r="I430" s="9843"/>
      <c r="J430" s="8564"/>
      <c r="K430" s="8481">
        <f>K429-G430</f>
        <v>35558971</v>
      </c>
      <c r="L430" s="8902"/>
    </row>
    <row r="431" spans="1:12" ht="16.5">
      <c r="A431" s="8459"/>
      <c r="B431" s="8459"/>
      <c r="C431" s="8572" t="s">
        <v>2133</v>
      </c>
      <c r="D431" s="8565" t="s">
        <v>2136</v>
      </c>
      <c r="E431" s="8566"/>
      <c r="F431" s="9844"/>
      <c r="G431" s="9846"/>
      <c r="H431" s="9844"/>
      <c r="I431" s="9844"/>
      <c r="J431" s="8567"/>
      <c r="K431" s="8459"/>
      <c r="L431" s="8902"/>
    </row>
    <row r="432" spans="1:12" ht="16.5">
      <c r="A432" s="8461"/>
      <c r="B432" s="8462"/>
      <c r="C432" s="8461"/>
      <c r="D432" s="8497"/>
      <c r="E432" s="8498"/>
      <c r="F432" s="8465"/>
      <c r="G432" s="8466"/>
      <c r="H432" s="8499"/>
      <c r="I432" s="8465"/>
      <c r="J432" s="8579">
        <v>750</v>
      </c>
      <c r="K432" s="8467">
        <f>K430+J432</f>
        <v>35559721</v>
      </c>
      <c r="L432" s="8902"/>
    </row>
    <row r="433" spans="1:12">
      <c r="A433" s="8460"/>
      <c r="B433" s="8460"/>
      <c r="C433" s="8348" t="s">
        <v>869</v>
      </c>
      <c r="D433" s="8336" t="s">
        <v>2135</v>
      </c>
      <c r="E433" s="8332" t="s">
        <v>2137</v>
      </c>
      <c r="F433" s="9805"/>
      <c r="G433" s="9807">
        <v>86774</v>
      </c>
      <c r="H433" s="9805"/>
      <c r="I433" s="9805"/>
      <c r="J433" s="8302"/>
      <c r="K433" s="8481">
        <f>K432-G433</f>
        <v>35472947</v>
      </c>
      <c r="L433" s="8902"/>
    </row>
    <row r="434" spans="1:12">
      <c r="A434" s="8459"/>
      <c r="B434" s="8459"/>
      <c r="C434" s="8342" t="s">
        <v>2155</v>
      </c>
      <c r="D434" s="8337" t="s">
        <v>2136</v>
      </c>
      <c r="E434" s="8335"/>
      <c r="F434" s="9806"/>
      <c r="G434" s="9808"/>
      <c r="H434" s="9806"/>
      <c r="I434" s="9806"/>
      <c r="J434" s="8303"/>
      <c r="K434" s="8459"/>
      <c r="L434" s="8902"/>
    </row>
    <row r="435" spans="1:12">
      <c r="A435" s="8461"/>
      <c r="B435" s="8462"/>
      <c r="C435" s="8461"/>
      <c r="D435" s="8497"/>
      <c r="E435" s="8498"/>
      <c r="F435" s="8465"/>
      <c r="G435" s="8466"/>
      <c r="H435" s="8499"/>
      <c r="I435" s="8465"/>
      <c r="J435" s="8466">
        <v>1650</v>
      </c>
      <c r="K435" s="8467">
        <f>K433+J435</f>
        <v>35474597</v>
      </c>
      <c r="L435" s="8902"/>
    </row>
    <row r="436" spans="1:12">
      <c r="A436" s="8460"/>
      <c r="B436" s="8460"/>
      <c r="C436" s="474" t="s">
        <v>815</v>
      </c>
      <c r="D436" s="8856" t="s">
        <v>46</v>
      </c>
      <c r="E436" s="8858"/>
      <c r="F436" s="8860"/>
      <c r="G436" s="8860"/>
      <c r="H436" s="537"/>
      <c r="I436" s="8860">
        <v>3788125</v>
      </c>
      <c r="J436" s="595"/>
      <c r="K436" s="8481">
        <f>K435-I436</f>
        <v>31686472</v>
      </c>
    </row>
    <row r="437" spans="1:12">
      <c r="A437" s="8459"/>
      <c r="B437" s="8459"/>
      <c r="C437" s="477" t="s">
        <v>889</v>
      </c>
      <c r="D437" s="8857"/>
      <c r="E437" s="8859"/>
      <c r="F437" s="8861"/>
      <c r="G437" s="8861"/>
      <c r="H437" s="515"/>
      <c r="I437" s="8861"/>
      <c r="J437" s="559"/>
      <c r="K437" s="8459"/>
    </row>
    <row r="438" spans="1:12">
      <c r="A438" s="8461"/>
      <c r="B438" s="8462"/>
      <c r="C438" s="8461"/>
      <c r="D438" s="8497"/>
      <c r="E438" s="8498"/>
      <c r="F438" s="8465"/>
      <c r="G438" s="8466"/>
      <c r="H438" s="8499"/>
      <c r="I438" s="8465"/>
      <c r="J438" s="8577">
        <v>2200</v>
      </c>
      <c r="K438" s="8467">
        <f>K436+J438</f>
        <v>31688672</v>
      </c>
    </row>
    <row r="439" spans="1:12">
      <c r="A439" s="8460"/>
      <c r="B439" s="8460"/>
      <c r="C439" s="556" t="s">
        <v>1710</v>
      </c>
      <c r="D439" s="485" t="s">
        <v>46</v>
      </c>
      <c r="E439" s="8858"/>
      <c r="F439" s="8866"/>
      <c r="G439" s="8860"/>
      <c r="H439" s="8860"/>
      <c r="I439" s="8860">
        <v>273140</v>
      </c>
      <c r="J439" s="595"/>
      <c r="K439" s="8481">
        <f>K438-I439</f>
        <v>31415532</v>
      </c>
    </row>
    <row r="440" spans="1:12">
      <c r="A440" s="8459"/>
      <c r="B440" s="8459"/>
      <c r="C440" s="555" t="s">
        <v>1772</v>
      </c>
      <c r="D440" s="486"/>
      <c r="E440" s="8859"/>
      <c r="F440" s="8861"/>
      <c r="G440" s="8861"/>
      <c r="H440" s="8861"/>
      <c r="I440" s="8861"/>
      <c r="J440" s="559"/>
      <c r="K440" s="8459"/>
    </row>
    <row r="441" spans="1:12">
      <c r="A441" s="8461"/>
      <c r="B441" s="8462"/>
      <c r="C441" s="8461"/>
      <c r="D441" s="8497"/>
      <c r="E441" s="8498"/>
      <c r="F441" s="8465"/>
      <c r="G441" s="8466"/>
      <c r="H441" s="8499"/>
      <c r="I441" s="8465"/>
      <c r="J441" s="8578">
        <v>1500</v>
      </c>
      <c r="K441" s="8467">
        <f>K439+J441</f>
        <v>31417032</v>
      </c>
    </row>
    <row r="442" spans="1:12">
      <c r="A442" s="8460"/>
      <c r="B442" s="8460"/>
      <c r="C442" s="556" t="s">
        <v>869</v>
      </c>
      <c r="D442" s="485" t="s">
        <v>46</v>
      </c>
      <c r="E442" s="974"/>
      <c r="F442" s="8866"/>
      <c r="G442" s="8860"/>
      <c r="H442" s="8860"/>
      <c r="I442" s="8860">
        <v>70432</v>
      </c>
      <c r="J442" s="595"/>
      <c r="K442" s="8481">
        <f>K441-I442</f>
        <v>31346600</v>
      </c>
    </row>
    <row r="443" spans="1:12">
      <c r="A443" s="8459"/>
      <c r="B443" s="8459"/>
      <c r="C443" s="555" t="s">
        <v>1775</v>
      </c>
      <c r="D443" s="519"/>
      <c r="E443" s="8859"/>
      <c r="F443" s="8861"/>
      <c r="G443" s="8861"/>
      <c r="H443" s="8861"/>
      <c r="I443" s="8861"/>
      <c r="J443" s="559"/>
      <c r="K443" s="8459"/>
    </row>
    <row r="444" spans="1:12">
      <c r="A444" s="8461"/>
      <c r="B444" s="8462"/>
      <c r="C444" s="8461"/>
      <c r="D444" s="8497"/>
      <c r="E444" s="8498"/>
      <c r="F444" s="8465"/>
      <c r="G444" s="8466"/>
      <c r="H444" s="8499"/>
      <c r="I444" s="8465"/>
      <c r="J444" s="8578">
        <v>1650</v>
      </c>
      <c r="K444" s="8467">
        <f>K442+J444</f>
        <v>31348250</v>
      </c>
    </row>
    <row r="445" spans="1:12">
      <c r="A445" s="8460"/>
      <c r="B445" s="8460"/>
      <c r="C445" s="556" t="s">
        <v>869</v>
      </c>
      <c r="D445" s="485" t="s">
        <v>46</v>
      </c>
      <c r="E445" s="8858"/>
      <c r="F445" s="8866"/>
      <c r="G445" s="8860"/>
      <c r="H445" s="8860"/>
      <c r="I445" s="8860">
        <v>38860</v>
      </c>
      <c r="J445" s="595"/>
      <c r="K445" s="8481">
        <f>K444-I445</f>
        <v>31309390</v>
      </c>
    </row>
    <row r="446" spans="1:12">
      <c r="A446" s="8459"/>
      <c r="B446" s="8459"/>
      <c r="C446" s="555" t="s">
        <v>1776</v>
      </c>
      <c r="D446" s="519"/>
      <c r="E446" s="8859"/>
      <c r="F446" s="8861"/>
      <c r="G446" s="8861"/>
      <c r="H446" s="8861"/>
      <c r="I446" s="8861"/>
      <c r="J446" s="559"/>
      <c r="K446" s="8459"/>
    </row>
    <row r="447" spans="1:12">
      <c r="A447" s="8461"/>
      <c r="B447" s="8462"/>
      <c r="C447" s="8461"/>
      <c r="D447" s="8497"/>
      <c r="E447" s="8498"/>
      <c r="F447" s="8465"/>
      <c r="G447" s="8466"/>
      <c r="H447" s="8499"/>
      <c r="I447" s="8465"/>
      <c r="J447" s="8578">
        <v>1650</v>
      </c>
      <c r="K447" s="8467">
        <f>K445+J447</f>
        <v>31311040</v>
      </c>
    </row>
    <row r="448" spans="1:12">
      <c r="A448" s="8460"/>
      <c r="B448" s="8460"/>
      <c r="C448" s="556" t="s">
        <v>869</v>
      </c>
      <c r="D448" s="485" t="s">
        <v>46</v>
      </c>
      <c r="E448" s="8858"/>
      <c r="F448" s="8866"/>
      <c r="G448" s="8860"/>
      <c r="H448" s="534"/>
      <c r="I448" s="8860">
        <v>401738</v>
      </c>
      <c r="J448" s="595"/>
      <c r="K448" s="8481">
        <f>K447-I448</f>
        <v>30909302</v>
      </c>
    </row>
    <row r="449" spans="1:12">
      <c r="A449" s="8459"/>
      <c r="B449" s="8459"/>
      <c r="C449" s="555" t="s">
        <v>1777</v>
      </c>
      <c r="D449" s="519"/>
      <c r="E449" s="8859"/>
      <c r="F449" s="8861"/>
      <c r="G449" s="8861"/>
      <c r="H449" s="515"/>
      <c r="I449" s="8861"/>
      <c r="J449" s="559"/>
      <c r="K449" s="8459"/>
    </row>
    <row r="450" spans="1:12">
      <c r="A450" s="8461"/>
      <c r="B450" s="8462"/>
      <c r="C450" s="8461"/>
      <c r="D450" s="8497"/>
      <c r="E450" s="8498"/>
      <c r="F450" s="8465"/>
      <c r="G450" s="8466"/>
      <c r="H450" s="8499"/>
      <c r="I450" s="8465"/>
      <c r="J450" s="8578">
        <v>1650</v>
      </c>
      <c r="K450" s="8467">
        <f>K448+J450</f>
        <v>30910952</v>
      </c>
    </row>
    <row r="451" spans="1:12">
      <c r="A451" s="8460"/>
      <c r="B451" s="8460"/>
      <c r="C451" s="556" t="s">
        <v>869</v>
      </c>
      <c r="D451" s="485" t="s">
        <v>46</v>
      </c>
      <c r="E451" s="8858"/>
      <c r="F451" s="8860"/>
      <c r="G451" s="8860"/>
      <c r="H451" s="8860">
        <v>38860</v>
      </c>
      <c r="I451" s="8860"/>
      <c r="J451" s="595"/>
      <c r="K451" s="8481">
        <f>K450-H451</f>
        <v>30872092</v>
      </c>
    </row>
    <row r="452" spans="1:12">
      <c r="A452" s="8459"/>
      <c r="B452" s="8459"/>
      <c r="C452" s="555" t="s">
        <v>1778</v>
      </c>
      <c r="D452" s="519" t="s">
        <v>2084</v>
      </c>
      <c r="E452" s="8859"/>
      <c r="F452" s="8861"/>
      <c r="G452" s="8861"/>
      <c r="H452" s="515"/>
      <c r="I452" s="8861"/>
      <c r="J452" s="559"/>
      <c r="K452" s="8459"/>
    </row>
    <row r="453" spans="1:12">
      <c r="A453" s="8461"/>
      <c r="B453" s="8462"/>
      <c r="C453" s="8461"/>
      <c r="D453" s="8497"/>
      <c r="E453" s="8498"/>
      <c r="F453" s="8465"/>
      <c r="G453" s="8466"/>
      <c r="H453" s="8499"/>
      <c r="I453" s="8465"/>
      <c r="J453" s="8578">
        <v>1650</v>
      </c>
      <c r="K453" s="8467">
        <f>K451+J453</f>
        <v>30873742</v>
      </c>
    </row>
    <row r="454" spans="1:12">
      <c r="A454" s="8460"/>
      <c r="B454" s="8460"/>
      <c r="C454" s="7851" t="s">
        <v>2212</v>
      </c>
      <c r="D454" s="192" t="s">
        <v>568</v>
      </c>
      <c r="E454" s="8862" t="s">
        <v>715</v>
      </c>
      <c r="F454" s="8875"/>
      <c r="G454" s="8878">
        <v>194898</v>
      </c>
      <c r="H454" s="8875"/>
      <c r="I454" s="8875"/>
      <c r="J454" s="8880"/>
      <c r="K454" s="8481">
        <f>K453-G454</f>
        <v>30678844</v>
      </c>
      <c r="L454" s="8902"/>
    </row>
    <row r="455" spans="1:12">
      <c r="A455" s="8459"/>
      <c r="B455" s="8459"/>
      <c r="C455" s="7829" t="s">
        <v>2309</v>
      </c>
      <c r="D455" s="194" t="s">
        <v>250</v>
      </c>
      <c r="E455" s="8863"/>
      <c r="F455" s="8876"/>
      <c r="G455" s="8879"/>
      <c r="H455" s="8876"/>
      <c r="I455" s="8876"/>
      <c r="J455" s="8881"/>
      <c r="K455" s="8459"/>
      <c r="L455" s="8902"/>
    </row>
    <row r="456" spans="1:12">
      <c r="A456" s="8461"/>
      <c r="B456" s="8462"/>
      <c r="C456" s="8461"/>
      <c r="D456" s="8497"/>
      <c r="E456" s="8498"/>
      <c r="F456" s="8465"/>
      <c r="G456" s="8466"/>
      <c r="H456" s="8499"/>
      <c r="I456" s="8465"/>
      <c r="J456" s="8466">
        <v>700</v>
      </c>
      <c r="K456" s="8467">
        <f>K454+J456</f>
        <v>30679544</v>
      </c>
      <c r="L456" s="8902"/>
    </row>
    <row r="457" spans="1:12">
      <c r="A457" s="8460"/>
      <c r="B457" s="8460"/>
      <c r="C457" s="665" t="s">
        <v>815</v>
      </c>
      <c r="D457" s="8869" t="s">
        <v>1892</v>
      </c>
      <c r="E457" s="8870" t="s">
        <v>1894</v>
      </c>
      <c r="F457" s="8866"/>
      <c r="G457" s="8860"/>
      <c r="H457" s="1975">
        <v>233861</v>
      </c>
      <c r="I457" s="1975"/>
      <c r="J457" s="595"/>
      <c r="K457" s="8481">
        <f>K456-H457</f>
        <v>30445683</v>
      </c>
    </row>
    <row r="458" spans="1:12">
      <c r="A458" s="8459"/>
      <c r="B458" s="8459"/>
      <c r="C458" s="538" t="s">
        <v>1896</v>
      </c>
      <c r="D458" s="8857" t="s">
        <v>1893</v>
      </c>
      <c r="E458" s="8859"/>
      <c r="F458" s="8861"/>
      <c r="G458" s="8861"/>
      <c r="H458" s="1976"/>
      <c r="I458" s="1976"/>
      <c r="J458" s="595"/>
      <c r="K458" s="8459"/>
    </row>
    <row r="459" spans="1:12">
      <c r="A459" s="8461"/>
      <c r="B459" s="8462"/>
      <c r="C459" s="8623"/>
      <c r="D459" s="8624"/>
      <c r="E459" s="8625"/>
      <c r="F459" s="8626"/>
      <c r="G459" s="8626"/>
      <c r="H459" s="8627"/>
      <c r="I459" s="8627"/>
      <c r="J459" s="8578">
        <v>2200</v>
      </c>
      <c r="K459" s="8467">
        <f>K457+J459</f>
        <v>30447883</v>
      </c>
    </row>
    <row r="460" spans="1:12">
      <c r="A460" s="8460"/>
      <c r="B460" s="8460"/>
      <c r="C460" s="499" t="s">
        <v>781</v>
      </c>
      <c r="D460" s="8869" t="s">
        <v>1892</v>
      </c>
      <c r="E460" s="8870" t="s">
        <v>1894</v>
      </c>
      <c r="F460" s="8864"/>
      <c r="G460" s="8864"/>
      <c r="H460" s="1975">
        <v>20390</v>
      </c>
      <c r="I460" s="1975"/>
      <c r="J460" s="595"/>
      <c r="K460" s="8481">
        <f>K459-H460</f>
        <v>30427493</v>
      </c>
    </row>
    <row r="461" spans="1:12">
      <c r="A461" s="8459"/>
      <c r="B461" s="8459"/>
      <c r="C461" s="477" t="s">
        <v>1897</v>
      </c>
      <c r="D461" s="8857" t="s">
        <v>1893</v>
      </c>
      <c r="E461" s="8859"/>
      <c r="F461" s="8865"/>
      <c r="G461" s="8865"/>
      <c r="H461" s="1976"/>
      <c r="I461" s="1976"/>
      <c r="J461" s="595"/>
      <c r="K461" s="8459"/>
    </row>
    <row r="462" spans="1:12">
      <c r="A462" s="8461"/>
      <c r="B462" s="8462"/>
      <c r="C462" s="8628"/>
      <c r="D462" s="8624"/>
      <c r="E462" s="8625"/>
      <c r="F462" s="8626"/>
      <c r="G462" s="8626"/>
      <c r="H462" s="8627"/>
      <c r="I462" s="8627"/>
      <c r="J462" s="8578">
        <v>1500</v>
      </c>
      <c r="K462" s="8467">
        <f>K460+J462</f>
        <v>30428993</v>
      </c>
    </row>
    <row r="463" spans="1:12">
      <c r="A463" s="8460"/>
      <c r="B463" s="8460"/>
      <c r="C463" s="499" t="s">
        <v>781</v>
      </c>
      <c r="D463" s="8869" t="s">
        <v>1892</v>
      </c>
      <c r="E463" s="8870" t="s">
        <v>1894</v>
      </c>
      <c r="F463" s="8860"/>
      <c r="G463" s="8860"/>
      <c r="H463" s="1975">
        <v>235140</v>
      </c>
      <c r="I463" s="1975"/>
      <c r="J463" s="595"/>
      <c r="K463" s="8481">
        <f>K462-H463</f>
        <v>30193853</v>
      </c>
    </row>
    <row r="464" spans="1:12">
      <c r="A464" s="8459"/>
      <c r="B464" s="8459"/>
      <c r="C464" s="477" t="s">
        <v>1898</v>
      </c>
      <c r="D464" s="8857" t="s">
        <v>1893</v>
      </c>
      <c r="E464" s="8859"/>
      <c r="F464" s="8861"/>
      <c r="G464" s="8861"/>
      <c r="H464" s="1976"/>
      <c r="I464" s="1976"/>
      <c r="J464" s="595"/>
      <c r="K464" s="8459"/>
    </row>
    <row r="465" spans="1:11">
      <c r="A465" s="8461"/>
      <c r="B465" s="8462"/>
      <c r="C465" s="8628"/>
      <c r="D465" s="8624"/>
      <c r="E465" s="8625"/>
      <c r="F465" s="8626"/>
      <c r="G465" s="8626"/>
      <c r="H465" s="8627"/>
      <c r="I465" s="8627"/>
      <c r="J465" s="8578">
        <v>1500</v>
      </c>
      <c r="K465" s="8467">
        <f>K463+J465</f>
        <v>30195353</v>
      </c>
    </row>
    <row r="466" spans="1:11">
      <c r="A466" s="8460"/>
      <c r="B466" s="8460"/>
      <c r="C466" s="556" t="s">
        <v>869</v>
      </c>
      <c r="D466" s="8869" t="s">
        <v>1892</v>
      </c>
      <c r="E466" s="8870" t="s">
        <v>1894</v>
      </c>
      <c r="F466" s="8860"/>
      <c r="G466" s="8860"/>
      <c r="H466" s="1960">
        <v>45278</v>
      </c>
      <c r="I466" s="1960"/>
      <c r="J466" s="8867"/>
      <c r="K466" s="8481">
        <f>K465-H466</f>
        <v>30150075</v>
      </c>
    </row>
    <row r="467" spans="1:11">
      <c r="A467" s="8459"/>
      <c r="B467" s="8459"/>
      <c r="C467" s="555" t="s">
        <v>1903</v>
      </c>
      <c r="D467" s="8857" t="s">
        <v>1893</v>
      </c>
      <c r="E467" s="8859"/>
      <c r="F467" s="8861"/>
      <c r="G467" s="8861"/>
      <c r="H467" s="1961"/>
      <c r="I467" s="1961"/>
      <c r="J467" s="8868"/>
      <c r="K467" s="8459"/>
    </row>
    <row r="468" spans="1:11">
      <c r="A468" s="8461"/>
      <c r="B468" s="8462"/>
      <c r="C468" s="8628"/>
      <c r="D468" s="8624"/>
      <c r="E468" s="8625"/>
      <c r="F468" s="8629"/>
      <c r="G468" s="8629"/>
      <c r="H468" s="8629"/>
      <c r="I468" s="8629"/>
      <c r="J468" s="8578">
        <v>1650</v>
      </c>
      <c r="K468" s="8467">
        <f>K466+J468</f>
        <v>30151725</v>
      </c>
    </row>
    <row r="469" spans="1:11">
      <c r="A469" s="8460"/>
      <c r="B469" s="8460"/>
      <c r="C469" s="556" t="s">
        <v>869</v>
      </c>
      <c r="D469" s="8869" t="s">
        <v>1892</v>
      </c>
      <c r="E469" s="8870" t="s">
        <v>1894</v>
      </c>
      <c r="F469" s="8866"/>
      <c r="G469" s="8860"/>
      <c r="H469" s="8860">
        <v>42160</v>
      </c>
      <c r="I469" s="8860"/>
      <c r="J469" s="923"/>
      <c r="K469" s="8481">
        <f>K468-H469</f>
        <v>30109565</v>
      </c>
    </row>
    <row r="470" spans="1:11">
      <c r="A470" s="8459"/>
      <c r="B470" s="8459"/>
      <c r="C470" s="555" t="s">
        <v>1904</v>
      </c>
      <c r="D470" s="8857" t="s">
        <v>1893</v>
      </c>
      <c r="E470" s="8859"/>
      <c r="F470" s="8861"/>
      <c r="G470" s="8861"/>
      <c r="H470" s="8861"/>
      <c r="I470" s="8861"/>
      <c r="J470" s="460"/>
      <c r="K470" s="8459"/>
    </row>
    <row r="471" spans="1:11">
      <c r="A471" s="8461"/>
      <c r="B471" s="8462"/>
      <c r="C471" s="8628"/>
      <c r="D471" s="8623"/>
      <c r="E471" s="8630"/>
      <c r="F471" s="8626"/>
      <c r="G471" s="8626"/>
      <c r="H471" s="8629"/>
      <c r="I471" s="8629"/>
      <c r="J471" s="8578">
        <v>1650</v>
      </c>
      <c r="K471" s="8467">
        <f>K469+J471</f>
        <v>30111215</v>
      </c>
    </row>
    <row r="472" spans="1:11" ht="16.5">
      <c r="A472" s="8460"/>
      <c r="B472" s="8460"/>
      <c r="C472" s="8446" t="s">
        <v>781</v>
      </c>
      <c r="D472" s="8438" t="s">
        <v>1255</v>
      </c>
      <c r="E472" s="8439" t="s">
        <v>1256</v>
      </c>
      <c r="F472" s="9843"/>
      <c r="G472" s="9845"/>
      <c r="H472" s="9843"/>
      <c r="I472" s="9843">
        <v>67340</v>
      </c>
      <c r="J472" s="8564"/>
      <c r="K472" s="8481">
        <f>K471-I472</f>
        <v>30043875</v>
      </c>
    </row>
    <row r="473" spans="1:11" ht="16.5">
      <c r="A473" s="8459"/>
      <c r="B473" s="8459"/>
      <c r="C473" s="8573" t="s">
        <v>1161</v>
      </c>
      <c r="D473" s="8581" t="s">
        <v>746</v>
      </c>
      <c r="E473" s="8582"/>
      <c r="F473" s="9844"/>
      <c r="G473" s="9846"/>
      <c r="H473" s="9844"/>
      <c r="I473" s="9844"/>
      <c r="J473" s="8567"/>
      <c r="K473" s="8459"/>
    </row>
    <row r="474" spans="1:11" ht="16.5">
      <c r="A474" s="8461"/>
      <c r="B474" s="8462"/>
      <c r="C474" s="8583"/>
      <c r="D474" s="8584"/>
      <c r="E474" s="8585"/>
      <c r="F474" s="8586"/>
      <c r="G474" s="8579"/>
      <c r="H474" s="8587"/>
      <c r="I474" s="8586"/>
      <c r="J474" s="8579">
        <v>1500</v>
      </c>
      <c r="K474" s="8467">
        <f>K472+J474</f>
        <v>30045375</v>
      </c>
    </row>
    <row r="475" spans="1:11" ht="16.5">
      <c r="A475" s="8339"/>
      <c r="B475" s="8764"/>
      <c r="C475" s="8573" t="s">
        <v>781</v>
      </c>
      <c r="D475" s="8581" t="s">
        <v>1255</v>
      </c>
      <c r="E475" s="8582" t="s">
        <v>1256</v>
      </c>
      <c r="F475" s="9843"/>
      <c r="G475" s="9845"/>
      <c r="H475" s="9843"/>
      <c r="I475" s="9843">
        <v>24140</v>
      </c>
      <c r="J475" s="8564"/>
      <c r="K475" s="8576">
        <f>K474-I475</f>
        <v>30021235</v>
      </c>
    </row>
    <row r="476" spans="1:11" ht="16.5">
      <c r="A476" s="8340"/>
      <c r="B476" s="8765"/>
      <c r="C476" s="8573" t="s">
        <v>2200</v>
      </c>
      <c r="D476" s="8581" t="s">
        <v>746</v>
      </c>
      <c r="E476" s="8582"/>
      <c r="F476" s="9844"/>
      <c r="G476" s="9846"/>
      <c r="H476" s="9844"/>
      <c r="I476" s="9844"/>
      <c r="J476" s="8567"/>
      <c r="K476" s="8340"/>
    </row>
    <row r="477" spans="1:11" ht="16.5">
      <c r="A477" s="8461"/>
      <c r="B477" s="8462"/>
      <c r="C477" s="8583"/>
      <c r="D477" s="8584"/>
      <c r="E477" s="8585"/>
      <c r="F477" s="8586"/>
      <c r="G477" s="8579"/>
      <c r="H477" s="8587"/>
      <c r="I477" s="8586"/>
      <c r="J477" s="8579">
        <v>1500</v>
      </c>
      <c r="K477" s="8580">
        <f>K475+J477</f>
        <v>30022735</v>
      </c>
    </row>
    <row r="478" spans="1:11" ht="16.5">
      <c r="A478" s="8339"/>
      <c r="B478" s="8764" t="s">
        <v>2820</v>
      </c>
      <c r="C478" s="8300" t="s">
        <v>821</v>
      </c>
      <c r="D478" s="8882" t="s">
        <v>2495</v>
      </c>
      <c r="E478" s="8332"/>
      <c r="F478" s="9805"/>
      <c r="G478" s="9807"/>
      <c r="H478" s="9805"/>
      <c r="I478" s="9843">
        <v>334036</v>
      </c>
      <c r="J478" s="8564"/>
      <c r="K478" s="8576">
        <f>K477-I478</f>
        <v>29688699</v>
      </c>
    </row>
    <row r="479" spans="1:11" ht="16.5">
      <c r="A479" s="8340"/>
      <c r="B479" s="8765"/>
      <c r="C479" s="8287" t="s">
        <v>2544</v>
      </c>
      <c r="D479" s="8883" t="s">
        <v>2629</v>
      </c>
      <c r="E479" s="8335"/>
      <c r="F479" s="9806"/>
      <c r="G479" s="9808"/>
      <c r="H479" s="9806"/>
      <c r="I479" s="9844"/>
      <c r="J479" s="8567"/>
      <c r="K479" s="8340"/>
    </row>
    <row r="480" spans="1:11" ht="16.5">
      <c r="A480" s="8461"/>
      <c r="B480" s="8462"/>
      <c r="C480" s="8461"/>
      <c r="D480" s="8497"/>
      <c r="E480" s="8498"/>
      <c r="F480" s="8465"/>
      <c r="G480" s="8466"/>
      <c r="H480" s="8499"/>
      <c r="I480" s="8465"/>
      <c r="J480" s="8579">
        <v>2200</v>
      </c>
      <c r="K480" s="8580">
        <f>K478+J480</f>
        <v>29690899</v>
      </c>
    </row>
    <row r="481" spans="1:12" ht="16.5">
      <c r="A481" s="8339"/>
      <c r="B481" s="8764"/>
      <c r="C481" s="8300" t="s">
        <v>821</v>
      </c>
      <c r="D481" s="8882" t="s">
        <v>2495</v>
      </c>
      <c r="E481" s="8563"/>
      <c r="F481" s="9843"/>
      <c r="G481" s="9845"/>
      <c r="H481" s="9843"/>
      <c r="I481" s="9843">
        <v>89656</v>
      </c>
      <c r="J481" s="8564"/>
      <c r="K481" s="8576">
        <f>K480-I481</f>
        <v>29601243</v>
      </c>
    </row>
    <row r="482" spans="1:12" ht="16.5">
      <c r="A482" s="8340"/>
      <c r="B482" s="8765"/>
      <c r="C482" s="8287" t="s">
        <v>2545</v>
      </c>
      <c r="D482" s="8883" t="s">
        <v>2629</v>
      </c>
      <c r="E482" s="8566"/>
      <c r="F482" s="9844"/>
      <c r="G482" s="9846"/>
      <c r="H482" s="9844"/>
      <c r="I482" s="9844"/>
      <c r="J482" s="8567"/>
      <c r="K482" s="8340"/>
    </row>
    <row r="483" spans="1:12" ht="16.5">
      <c r="A483" s="8461"/>
      <c r="B483" s="8462"/>
      <c r="C483" s="8461"/>
      <c r="D483" s="8497"/>
      <c r="E483" s="8498"/>
      <c r="F483" s="8465"/>
      <c r="G483" s="8466"/>
      <c r="H483" s="8499"/>
      <c r="I483" s="8465"/>
      <c r="J483" s="8579">
        <v>2200</v>
      </c>
      <c r="K483" s="8580">
        <f>K481+J483</f>
        <v>29603443</v>
      </c>
    </row>
    <row r="484" spans="1:12" ht="16.5">
      <c r="A484" s="8339"/>
      <c r="B484" s="8764"/>
      <c r="C484" s="8414" t="s">
        <v>1710</v>
      </c>
      <c r="D484" s="8415"/>
      <c r="E484" s="8350"/>
      <c r="F484" s="9805"/>
      <c r="G484" s="9807"/>
      <c r="H484" s="9807"/>
      <c r="I484" s="9805">
        <v>50940</v>
      </c>
      <c r="J484" s="8302"/>
      <c r="K484" s="8576">
        <f>K483-I484</f>
        <v>29552503</v>
      </c>
    </row>
    <row r="485" spans="1:12" ht="16.5">
      <c r="A485" s="8340"/>
      <c r="B485" s="8765"/>
      <c r="C485" s="8416" t="s">
        <v>2768</v>
      </c>
      <c r="D485" s="8883" t="s">
        <v>2629</v>
      </c>
      <c r="E485" s="8352"/>
      <c r="F485" s="9806"/>
      <c r="G485" s="9808"/>
      <c r="H485" s="9808"/>
      <c r="I485" s="9806"/>
      <c r="J485" s="8303"/>
      <c r="K485" s="8340"/>
    </row>
    <row r="486" spans="1:12">
      <c r="A486" s="8461"/>
      <c r="B486" s="8462"/>
      <c r="C486" s="8461"/>
      <c r="D486" s="8497"/>
      <c r="E486" s="8498"/>
      <c r="F486" s="8465"/>
      <c r="G486" s="8466"/>
      <c r="H486" s="8466"/>
      <c r="I486" s="8465"/>
      <c r="J486" s="8466">
        <v>1500</v>
      </c>
      <c r="K486" s="8580">
        <f>K484+J486</f>
        <v>29554003</v>
      </c>
    </row>
    <row r="487" spans="1:12">
      <c r="A487" s="8339"/>
      <c r="B487" s="8764" t="s">
        <v>2821</v>
      </c>
      <c r="C487" s="8281" t="s">
        <v>864</v>
      </c>
      <c r="D487" s="8349"/>
      <c r="E487" s="8332"/>
      <c r="F487" s="9805"/>
      <c r="G487" s="9807"/>
      <c r="H487" s="9805"/>
      <c r="I487" s="9807">
        <v>102500</v>
      </c>
      <c r="J487" s="595"/>
      <c r="K487" s="8576">
        <f>K486-I487</f>
        <v>29451503</v>
      </c>
    </row>
    <row r="488" spans="1:12">
      <c r="A488" s="8340"/>
      <c r="B488" s="8765"/>
      <c r="C488" s="8287" t="s">
        <v>2761</v>
      </c>
      <c r="D488" s="8351" t="s">
        <v>2629</v>
      </c>
      <c r="E488" s="8335"/>
      <c r="F488" s="9806"/>
      <c r="G488" s="9808"/>
      <c r="H488" s="9806"/>
      <c r="I488" s="9808"/>
      <c r="J488" s="559"/>
      <c r="K488" s="8340"/>
    </row>
    <row r="489" spans="1:12">
      <c r="A489" s="8461"/>
      <c r="B489" s="8462"/>
      <c r="C489" s="8461"/>
      <c r="D489" s="8497"/>
      <c r="E489" s="8498"/>
      <c r="F489" s="8465"/>
      <c r="G489" s="8466"/>
      <c r="H489" s="8499"/>
      <c r="I489" s="8465"/>
      <c r="J489" s="8577">
        <v>2200</v>
      </c>
      <c r="K489" s="8580">
        <f>K487+J489</f>
        <v>29453703</v>
      </c>
    </row>
    <row r="490" spans="1:12">
      <c r="A490" s="8339"/>
      <c r="B490" s="8764" t="s">
        <v>2822</v>
      </c>
      <c r="C490" s="556" t="s">
        <v>997</v>
      </c>
      <c r="D490" s="8888" t="s">
        <v>1312</v>
      </c>
      <c r="E490" s="8886" t="s">
        <v>1326</v>
      </c>
      <c r="F490" s="8884"/>
      <c r="G490" s="8890">
        <v>202500</v>
      </c>
      <c r="H490" s="534"/>
      <c r="I490" s="8884"/>
      <c r="J490" s="595"/>
      <c r="K490" s="8576">
        <f>K489-G490</f>
        <v>29251203</v>
      </c>
      <c r="L490" s="8902"/>
    </row>
    <row r="491" spans="1:12">
      <c r="A491" s="8340"/>
      <c r="B491" s="8765"/>
      <c r="C491" s="555" t="s">
        <v>1311</v>
      </c>
      <c r="D491" s="8889" t="s">
        <v>1313</v>
      </c>
      <c r="E491" s="8887"/>
      <c r="F491" s="8885"/>
      <c r="G491" s="8891"/>
      <c r="H491" s="515"/>
      <c r="I491" s="8885"/>
      <c r="J491" s="559"/>
      <c r="K491" s="8340"/>
      <c r="L491" s="8902"/>
    </row>
    <row r="492" spans="1:12">
      <c r="A492" s="8461"/>
      <c r="B492" s="8462"/>
      <c r="C492" s="8628"/>
      <c r="D492" s="8624"/>
      <c r="E492" s="8630"/>
      <c r="F492" s="8629"/>
      <c r="G492" s="8629"/>
      <c r="H492" s="8629"/>
      <c r="I492" s="8629"/>
      <c r="J492" s="8577">
        <v>2200</v>
      </c>
      <c r="K492" s="8580">
        <f>K490+J492</f>
        <v>29253403</v>
      </c>
      <c r="L492" s="8902"/>
    </row>
    <row r="493" spans="1:12" ht="16.5">
      <c r="A493" s="8339"/>
      <c r="B493" s="8764"/>
      <c r="C493" s="8414" t="s">
        <v>1710</v>
      </c>
      <c r="D493" s="8888" t="s">
        <v>574</v>
      </c>
      <c r="E493" s="8886" t="s">
        <v>79</v>
      </c>
      <c r="F493" s="8759"/>
      <c r="G493" s="8754"/>
      <c r="H493" s="8754"/>
      <c r="I493" s="8754">
        <v>10140</v>
      </c>
      <c r="J493" s="595"/>
      <c r="K493" s="8576">
        <f>K492-I493</f>
        <v>29243263</v>
      </c>
    </row>
    <row r="494" spans="1:12" ht="16.5">
      <c r="A494" s="8340"/>
      <c r="B494" s="8765"/>
      <c r="C494" s="8416" t="s">
        <v>2823</v>
      </c>
      <c r="D494" s="8889" t="s">
        <v>1176</v>
      </c>
      <c r="E494" s="8887"/>
      <c r="F494" s="8755"/>
      <c r="G494" s="8755"/>
      <c r="H494" s="8755"/>
      <c r="I494" s="8755"/>
      <c r="J494" s="559"/>
      <c r="K494" s="8340"/>
    </row>
    <row r="495" spans="1:12">
      <c r="A495" s="8461"/>
      <c r="B495" s="8462"/>
      <c r="C495" s="8461"/>
      <c r="D495" s="8497"/>
      <c r="E495" s="8498"/>
      <c r="F495" s="8465"/>
      <c r="G495" s="8466"/>
      <c r="H495" s="8499"/>
      <c r="I495" s="8465"/>
      <c r="J495" s="8578">
        <v>1500</v>
      </c>
      <c r="K495" s="8580">
        <f>K493+J495</f>
        <v>29244763</v>
      </c>
    </row>
    <row r="496" spans="1:12">
      <c r="A496" s="8339"/>
      <c r="B496" s="8764" t="s">
        <v>2824</v>
      </c>
      <c r="C496" s="8281" t="s">
        <v>1109</v>
      </c>
      <c r="D496" s="8892" t="s">
        <v>278</v>
      </c>
      <c r="E496" s="8316" t="s">
        <v>279</v>
      </c>
      <c r="F496" s="8479"/>
      <c r="G496" s="8479">
        <v>502500</v>
      </c>
      <c r="H496" s="8479"/>
      <c r="I496" s="8479"/>
      <c r="J496" s="8460"/>
      <c r="K496" s="8576">
        <f>K495-G496</f>
        <v>28742263</v>
      </c>
      <c r="L496" s="8902"/>
    </row>
    <row r="497" spans="1:12">
      <c r="A497" s="8340"/>
      <c r="B497" s="8765"/>
      <c r="C497" s="8300" t="s">
        <v>1527</v>
      </c>
      <c r="D497" s="8361" t="s">
        <v>38</v>
      </c>
      <c r="E497" s="8316"/>
      <c r="F497" s="8477"/>
      <c r="G497" s="8477"/>
      <c r="H497" s="8477"/>
      <c r="I497" s="8477"/>
      <c r="J497" s="8459"/>
      <c r="K497" s="8340"/>
      <c r="L497" s="8902"/>
    </row>
    <row r="498" spans="1:12">
      <c r="A498" s="8461"/>
      <c r="B498" s="8462"/>
      <c r="C498" s="8462"/>
      <c r="D498" s="8462"/>
      <c r="E498" s="8462"/>
      <c r="F498" s="8478"/>
      <c r="G498" s="8478"/>
      <c r="H498" s="8466"/>
      <c r="I498" s="8478"/>
      <c r="J498" s="8466">
        <v>2200</v>
      </c>
      <c r="K498" s="8580">
        <f>K496+J498</f>
        <v>28744463</v>
      </c>
      <c r="L498" s="8902"/>
    </row>
    <row r="499" spans="1:12">
      <c r="A499" s="8339"/>
      <c r="B499" s="8764" t="s">
        <v>2825</v>
      </c>
      <c r="C499" s="191" t="s">
        <v>781</v>
      </c>
      <c r="D499" s="7887" t="s">
        <v>2515</v>
      </c>
      <c r="E499" s="7867" t="s">
        <v>2341</v>
      </c>
      <c r="F499" s="8893"/>
      <c r="G499" s="8895">
        <v>211140</v>
      </c>
      <c r="H499" s="8893"/>
      <c r="I499" s="8893"/>
      <c r="J499" s="7843"/>
      <c r="K499" s="8576">
        <f>K498-G499</f>
        <v>28533323</v>
      </c>
      <c r="L499" s="8902"/>
    </row>
    <row r="500" spans="1:12">
      <c r="A500" s="8340"/>
      <c r="B500" s="8765"/>
      <c r="C500" s="193" t="s">
        <v>1238</v>
      </c>
      <c r="D500" s="7888" t="s">
        <v>1819</v>
      </c>
      <c r="E500" s="8897"/>
      <c r="F500" s="8894"/>
      <c r="G500" s="8896"/>
      <c r="H500" s="8894"/>
      <c r="I500" s="8894"/>
      <c r="J500" s="7846"/>
      <c r="K500" s="8340"/>
      <c r="L500" s="8902"/>
    </row>
    <row r="501" spans="1:12">
      <c r="A501" s="8461"/>
      <c r="B501" s="8462"/>
      <c r="C501" s="8508"/>
      <c r="D501" s="8509"/>
      <c r="E501" s="8514"/>
      <c r="F501" s="8512"/>
      <c r="G501" s="8513"/>
      <c r="H501" s="8641"/>
      <c r="I501" s="8512"/>
      <c r="J501" s="8513">
        <v>1500</v>
      </c>
      <c r="K501" s="8580">
        <f>K499+J501</f>
        <v>28534823</v>
      </c>
      <c r="L501" s="8902"/>
    </row>
    <row r="502" spans="1:12">
      <c r="A502" s="8339"/>
      <c r="B502" s="8764"/>
      <c r="C502" s="191" t="s">
        <v>781</v>
      </c>
      <c r="D502" s="7887" t="s">
        <v>2515</v>
      </c>
      <c r="E502" s="7867" t="s">
        <v>2341</v>
      </c>
      <c r="F502" s="8893"/>
      <c r="G502" s="8895">
        <v>261640</v>
      </c>
      <c r="H502" s="8893"/>
      <c r="I502" s="8893"/>
      <c r="J502" s="7843"/>
      <c r="K502" s="8576">
        <f>K501-G502</f>
        <v>28273183</v>
      </c>
      <c r="L502" s="8902"/>
    </row>
    <row r="503" spans="1:12">
      <c r="A503" s="8340"/>
      <c r="B503" s="8765"/>
      <c r="C503" s="193" t="s">
        <v>1239</v>
      </c>
      <c r="D503" s="7888" t="s">
        <v>1819</v>
      </c>
      <c r="E503" s="8897"/>
      <c r="F503" s="8894"/>
      <c r="G503" s="8896"/>
      <c r="H503" s="8894"/>
      <c r="I503" s="8894"/>
      <c r="J503" s="7846"/>
      <c r="K503" s="8340"/>
      <c r="L503" s="8902"/>
    </row>
    <row r="504" spans="1:12">
      <c r="A504" s="8461"/>
      <c r="B504" s="8462"/>
      <c r="C504" s="8508"/>
      <c r="D504" s="8509"/>
      <c r="E504" s="8514"/>
      <c r="F504" s="8512"/>
      <c r="G504" s="8513"/>
      <c r="H504" s="8641"/>
      <c r="I504" s="8512"/>
      <c r="J504" s="8513">
        <v>1500</v>
      </c>
      <c r="K504" s="8580">
        <f>K502+J504</f>
        <v>28274683</v>
      </c>
      <c r="L504" s="8902"/>
    </row>
    <row r="505" spans="1:12">
      <c r="A505" s="8339"/>
      <c r="B505" s="8764"/>
      <c r="C505" s="191" t="s">
        <v>2826</v>
      </c>
      <c r="D505" s="7887" t="s">
        <v>2515</v>
      </c>
      <c r="E505" s="7867" t="s">
        <v>2341</v>
      </c>
      <c r="F505" s="8893"/>
      <c r="G505" s="8895">
        <v>224500</v>
      </c>
      <c r="H505" s="8893"/>
      <c r="I505" s="8893"/>
      <c r="J505" s="7843"/>
      <c r="K505" s="8481">
        <f>K504-G505</f>
        <v>28050183</v>
      </c>
      <c r="L505" s="8902"/>
    </row>
    <row r="506" spans="1:12">
      <c r="A506" s="8340"/>
      <c r="B506" s="8765"/>
      <c r="C506" s="193" t="s">
        <v>2827</v>
      </c>
      <c r="D506" s="7888" t="s">
        <v>1819</v>
      </c>
      <c r="E506" s="8897"/>
      <c r="F506" s="8894"/>
      <c r="G506" s="8896"/>
      <c r="H506" s="8894"/>
      <c r="I506" s="8894"/>
      <c r="J506" s="7846"/>
      <c r="K506" s="8459"/>
      <c r="L506" s="8902"/>
    </row>
    <row r="507" spans="1:12">
      <c r="A507" s="8461"/>
      <c r="B507" s="8462"/>
      <c r="C507" s="8508"/>
      <c r="D507" s="8509"/>
      <c r="E507" s="8514"/>
      <c r="F507" s="8512"/>
      <c r="G507" s="8513"/>
      <c r="H507" s="8641"/>
      <c r="I507" s="8512"/>
      <c r="J507" s="8513">
        <v>1650</v>
      </c>
      <c r="K507" s="8467">
        <f>K505+J507</f>
        <v>28051833</v>
      </c>
      <c r="L507" s="8902"/>
    </row>
    <row r="508" spans="1:12">
      <c r="A508" s="8460"/>
      <c r="B508" s="8460"/>
      <c r="C508" s="556" t="s">
        <v>1710</v>
      </c>
      <c r="D508" s="8336"/>
      <c r="E508" s="8332"/>
      <c r="F508" s="9805"/>
      <c r="G508" s="9807"/>
      <c r="H508" s="9805"/>
      <c r="I508" s="9805">
        <v>456140</v>
      </c>
      <c r="J508" s="8302"/>
      <c r="K508" s="8481">
        <f>K507-I508</f>
        <v>27595693</v>
      </c>
    </row>
    <row r="509" spans="1:12">
      <c r="A509" s="8459"/>
      <c r="B509" s="8459"/>
      <c r="C509" s="555" t="s">
        <v>2809</v>
      </c>
      <c r="D509" s="8351" t="s">
        <v>2629</v>
      </c>
      <c r="E509" s="8335"/>
      <c r="F509" s="9806"/>
      <c r="G509" s="9808"/>
      <c r="H509" s="9806"/>
      <c r="I509" s="9806"/>
      <c r="J509" s="8303"/>
      <c r="K509" s="8459"/>
    </row>
    <row r="510" spans="1:12">
      <c r="A510" s="8461"/>
      <c r="B510" s="8462"/>
      <c r="C510" s="8461"/>
      <c r="D510" s="8497"/>
      <c r="E510" s="8498"/>
      <c r="F510" s="8465"/>
      <c r="G510" s="8466"/>
      <c r="H510" s="8499"/>
      <c r="I510" s="8465"/>
      <c r="J510" s="8466">
        <v>1500</v>
      </c>
      <c r="K510" s="8467">
        <f>K508+J510</f>
        <v>27597193</v>
      </c>
    </row>
    <row r="511" spans="1:12">
      <c r="A511" s="8460"/>
      <c r="B511" s="8460"/>
      <c r="C511" s="8346" t="s">
        <v>815</v>
      </c>
      <c r="D511" s="8361" t="s">
        <v>1335</v>
      </c>
      <c r="E511" s="8332"/>
      <c r="F511" s="9805"/>
      <c r="G511" s="9807"/>
      <c r="H511" s="9805"/>
      <c r="I511" s="9805">
        <v>291691</v>
      </c>
      <c r="J511" s="8302"/>
      <c r="K511" s="8481">
        <f>K510-I511</f>
        <v>27305502</v>
      </c>
    </row>
    <row r="512" spans="1:12">
      <c r="A512" s="8459"/>
      <c r="B512" s="8459"/>
      <c r="C512" s="8347" t="s">
        <v>1026</v>
      </c>
      <c r="D512" s="8899" t="s">
        <v>814</v>
      </c>
      <c r="E512" s="8335"/>
      <c r="F512" s="9806"/>
      <c r="G512" s="9808"/>
      <c r="H512" s="9806"/>
      <c r="I512" s="9806"/>
      <c r="J512" s="8303"/>
      <c r="K512" s="8459"/>
    </row>
    <row r="513" spans="1:12">
      <c r="A513" s="8461"/>
      <c r="B513" s="8462"/>
      <c r="C513" s="8461"/>
      <c r="D513" s="8497"/>
      <c r="E513" s="8498"/>
      <c r="F513" s="8465"/>
      <c r="G513" s="8466"/>
      <c r="H513" s="8499"/>
      <c r="I513" s="8465"/>
      <c r="J513" s="8466">
        <v>2200</v>
      </c>
      <c r="K513" s="8467">
        <f>K511+J513</f>
        <v>27307702</v>
      </c>
    </row>
    <row r="514" spans="1:12">
      <c r="A514" s="8460"/>
      <c r="B514" s="8460"/>
      <c r="C514" s="8330" t="s">
        <v>1109</v>
      </c>
      <c r="D514" s="8898" t="s">
        <v>1471</v>
      </c>
      <c r="E514" s="8900" t="s">
        <v>1469</v>
      </c>
      <c r="F514" s="9805"/>
      <c r="G514" s="9807">
        <v>502500</v>
      </c>
      <c r="H514" s="9805"/>
      <c r="I514" s="9805"/>
      <c r="J514" s="8302"/>
      <c r="K514" s="8481">
        <f>K513-G514</f>
        <v>26805202</v>
      </c>
      <c r="L514" s="8902"/>
    </row>
    <row r="515" spans="1:12">
      <c r="A515" s="8459"/>
      <c r="B515" s="8459"/>
      <c r="C515" s="8333" t="s">
        <v>1468</v>
      </c>
      <c r="D515" s="8899" t="s">
        <v>2556</v>
      </c>
      <c r="E515" s="8901"/>
      <c r="F515" s="9806"/>
      <c r="G515" s="9808"/>
      <c r="H515" s="9806"/>
      <c r="I515" s="9806"/>
      <c r="J515" s="8303"/>
      <c r="K515" s="8459"/>
      <c r="L515" s="8902"/>
    </row>
    <row r="516" spans="1:12">
      <c r="A516" s="8461"/>
      <c r="B516" s="8462"/>
      <c r="C516" s="8461"/>
      <c r="D516" s="8497"/>
      <c r="E516" s="8498"/>
      <c r="F516" s="8465"/>
      <c r="G516" s="8466"/>
      <c r="H516" s="8499"/>
      <c r="I516" s="8465"/>
      <c r="J516" s="8466">
        <v>2200</v>
      </c>
      <c r="K516" s="8467">
        <f>K514+J516</f>
        <v>26807402</v>
      </c>
      <c r="L516" s="8902"/>
    </row>
    <row r="517" spans="1:12">
      <c r="A517" s="8460"/>
      <c r="B517" s="8588">
        <v>43175</v>
      </c>
      <c r="C517" s="8357" t="s">
        <v>591</v>
      </c>
      <c r="D517" s="8349"/>
      <c r="E517" s="8350"/>
      <c r="F517" s="9805">
        <v>25000000</v>
      </c>
      <c r="G517" s="8907"/>
      <c r="H517" s="8907"/>
      <c r="I517" s="8907"/>
      <c r="J517" s="8909"/>
      <c r="K517" s="8481">
        <f>K516+F517</f>
        <v>51807402</v>
      </c>
    </row>
    <row r="518" spans="1:12">
      <c r="A518" s="8459"/>
      <c r="B518" s="8459"/>
      <c r="C518" s="8355"/>
      <c r="D518" s="8351"/>
      <c r="E518" s="8352"/>
      <c r="F518" s="9806"/>
      <c r="G518" s="8908"/>
      <c r="H518" s="8908"/>
      <c r="I518" s="8908"/>
      <c r="J518" s="8910"/>
      <c r="K518" s="8459"/>
    </row>
    <row r="519" spans="1:12">
      <c r="A519" s="8461"/>
      <c r="B519" s="8462"/>
      <c r="C519" s="8628"/>
      <c r="D519" s="8624"/>
      <c r="E519" s="8625"/>
      <c r="F519" s="8626"/>
      <c r="G519" s="8626"/>
      <c r="H519" s="8629"/>
      <c r="I519" s="8626"/>
      <c r="J519" s="8578"/>
      <c r="K519" s="8467"/>
    </row>
    <row r="520" spans="1:12">
      <c r="A520" s="8460"/>
      <c r="B520" s="8588"/>
      <c r="C520" s="457" t="s">
        <v>781</v>
      </c>
      <c r="D520" s="8903" t="s">
        <v>1363</v>
      </c>
      <c r="E520" s="8905"/>
      <c r="F520" s="8907"/>
      <c r="G520" s="8907"/>
      <c r="H520" s="8907">
        <v>446640</v>
      </c>
      <c r="I520" s="8907"/>
      <c r="J520" s="8909"/>
      <c r="K520" s="8481">
        <f>K517-H520</f>
        <v>51360762</v>
      </c>
    </row>
    <row r="521" spans="1:12">
      <c r="A521" s="8459"/>
      <c r="B521" s="8459"/>
      <c r="C521" s="461" t="s">
        <v>1362</v>
      </c>
      <c r="D521" s="8904"/>
      <c r="E521" s="533"/>
      <c r="F521" s="8908"/>
      <c r="G521" s="8908"/>
      <c r="H521" s="8908"/>
      <c r="I521" s="8908"/>
      <c r="J521" s="8910"/>
      <c r="K521" s="8459"/>
    </row>
    <row r="522" spans="1:12">
      <c r="A522" s="8461"/>
      <c r="B522" s="8462"/>
      <c r="C522" s="8628"/>
      <c r="D522" s="8624"/>
      <c r="E522" s="8625"/>
      <c r="F522" s="8626"/>
      <c r="G522" s="8626"/>
      <c r="H522" s="8629"/>
      <c r="I522" s="8626"/>
      <c r="J522" s="8578">
        <v>1500</v>
      </c>
      <c r="K522" s="8467">
        <f>K520+J522</f>
        <v>51362262</v>
      </c>
    </row>
    <row r="523" spans="1:12">
      <c r="A523" s="8460"/>
      <c r="B523" s="8460"/>
      <c r="C523" s="556" t="s">
        <v>781</v>
      </c>
      <c r="D523" s="8903" t="s">
        <v>1184</v>
      </c>
      <c r="E523" s="8905"/>
      <c r="F523" s="8907"/>
      <c r="G523" s="8907"/>
      <c r="H523" s="8907">
        <v>285140</v>
      </c>
      <c r="I523" s="8907"/>
      <c r="J523" s="8909"/>
      <c r="K523" s="8481">
        <f>K522-H523</f>
        <v>51077122</v>
      </c>
    </row>
    <row r="524" spans="1:12">
      <c r="A524" s="8459"/>
      <c r="B524" s="8459"/>
      <c r="C524" s="555" t="s">
        <v>1182</v>
      </c>
      <c r="D524" s="8904"/>
      <c r="E524" s="8906"/>
      <c r="F524" s="8908"/>
      <c r="G524" s="8908"/>
      <c r="H524" s="8908"/>
      <c r="I524" s="8908"/>
      <c r="J524" s="8910"/>
      <c r="K524" s="8459"/>
    </row>
    <row r="525" spans="1:12">
      <c r="A525" s="8461"/>
      <c r="B525" s="8462"/>
      <c r="C525" s="8628"/>
      <c r="D525" s="8624"/>
      <c r="E525" s="8625"/>
      <c r="F525" s="8626"/>
      <c r="G525" s="8626"/>
      <c r="H525" s="8629"/>
      <c r="I525" s="8626"/>
      <c r="J525" s="8578">
        <v>1500</v>
      </c>
      <c r="K525" s="8467">
        <f>K523+J525</f>
        <v>51078622</v>
      </c>
    </row>
    <row r="526" spans="1:12" ht="16.5">
      <c r="A526" s="8460"/>
      <c r="B526" s="8588"/>
      <c r="C526" s="8446" t="s">
        <v>781</v>
      </c>
      <c r="D526" s="8581" t="s">
        <v>1496</v>
      </c>
      <c r="E526" s="8683" t="s">
        <v>1497</v>
      </c>
      <c r="F526" s="8916"/>
      <c r="G526" s="8918">
        <v>20940</v>
      </c>
      <c r="H526" s="8916"/>
      <c r="I526" s="8916"/>
      <c r="J526" s="8564"/>
      <c r="K526" s="8481">
        <f>K525-G526</f>
        <v>51057682</v>
      </c>
      <c r="L526" s="8902"/>
    </row>
    <row r="527" spans="1:12" ht="16.5">
      <c r="A527" s="8459"/>
      <c r="B527" s="8459"/>
      <c r="C527" s="8447" t="s">
        <v>1493</v>
      </c>
      <c r="D527" s="8441" t="s">
        <v>38</v>
      </c>
      <c r="E527" s="8448"/>
      <c r="F527" s="8917"/>
      <c r="G527" s="8919"/>
      <c r="H527" s="8917"/>
      <c r="I527" s="8917"/>
      <c r="J527" s="8567"/>
      <c r="K527" s="8459"/>
      <c r="L527" s="8902"/>
    </row>
    <row r="528" spans="1:12" ht="16.5">
      <c r="A528" s="8461"/>
      <c r="B528" s="8462"/>
      <c r="C528" s="8707"/>
      <c r="D528" s="8708"/>
      <c r="E528" s="8709"/>
      <c r="F528" s="8586"/>
      <c r="G528" s="8579"/>
      <c r="H528" s="8587"/>
      <c r="I528" s="8586"/>
      <c r="J528" s="8579">
        <v>1500</v>
      </c>
      <c r="K528" s="8467">
        <f>K526+J528</f>
        <v>51059182</v>
      </c>
      <c r="L528" s="8902"/>
    </row>
    <row r="529" spans="1:12" ht="16.5">
      <c r="A529" s="8460"/>
      <c r="B529" s="8588"/>
      <c r="C529" s="8446" t="s">
        <v>781</v>
      </c>
      <c r="D529" s="8581" t="s">
        <v>1496</v>
      </c>
      <c r="E529" s="8683" t="s">
        <v>1497</v>
      </c>
      <c r="F529" s="8916"/>
      <c r="G529" s="8918">
        <v>17340</v>
      </c>
      <c r="H529" s="8916"/>
      <c r="I529" s="8916"/>
      <c r="J529" s="8564"/>
      <c r="K529" s="8481">
        <f>K528-G529</f>
        <v>51041842</v>
      </c>
      <c r="L529" s="8902"/>
    </row>
    <row r="530" spans="1:12" ht="16.5">
      <c r="A530" s="8459"/>
      <c r="B530" s="8459"/>
      <c r="C530" s="8447" t="s">
        <v>1494</v>
      </c>
      <c r="D530" s="8441" t="s">
        <v>38</v>
      </c>
      <c r="E530" s="8448"/>
      <c r="F530" s="8917"/>
      <c r="G530" s="8919"/>
      <c r="H530" s="8917"/>
      <c r="I530" s="8917"/>
      <c r="J530" s="8567"/>
      <c r="K530" s="8459"/>
      <c r="L530" s="8902"/>
    </row>
    <row r="531" spans="1:12" ht="16.5">
      <c r="A531" s="8461"/>
      <c r="B531" s="8462"/>
      <c r="C531" s="8589"/>
      <c r="D531" s="8584"/>
      <c r="E531" s="8585"/>
      <c r="F531" s="8586"/>
      <c r="G531" s="8579"/>
      <c r="H531" s="8587"/>
      <c r="I531" s="8586"/>
      <c r="J531" s="8579">
        <v>1500</v>
      </c>
      <c r="K531" s="8467">
        <f>K529+J531</f>
        <v>51043342</v>
      </c>
      <c r="L531" s="8902"/>
    </row>
    <row r="532" spans="1:12" ht="16.5">
      <c r="A532" s="8460"/>
      <c r="B532" s="8460"/>
      <c r="C532" s="8446" t="s">
        <v>781</v>
      </c>
      <c r="D532" s="8581" t="s">
        <v>1496</v>
      </c>
      <c r="E532" s="8683" t="s">
        <v>1497</v>
      </c>
      <c r="F532" s="8916"/>
      <c r="G532" s="8918">
        <v>24040</v>
      </c>
      <c r="H532" s="8916"/>
      <c r="I532" s="8916"/>
      <c r="J532" s="8564"/>
      <c r="K532" s="8481">
        <f>K531-G532</f>
        <v>51019302</v>
      </c>
      <c r="L532" s="8902"/>
    </row>
    <row r="533" spans="1:12" ht="16.5">
      <c r="A533" s="8459"/>
      <c r="B533" s="8459"/>
      <c r="C533" s="8447" t="s">
        <v>1495</v>
      </c>
      <c r="D533" s="8441" t="s">
        <v>38</v>
      </c>
      <c r="E533" s="8448"/>
      <c r="F533" s="8917"/>
      <c r="G533" s="8919"/>
      <c r="H533" s="8917"/>
      <c r="I533" s="8917"/>
      <c r="J533" s="8567"/>
      <c r="K533" s="8459"/>
      <c r="L533" s="8902"/>
    </row>
    <row r="534" spans="1:12" ht="16.5">
      <c r="A534" s="8461"/>
      <c r="B534" s="8462"/>
      <c r="C534" s="8707"/>
      <c r="D534" s="8708"/>
      <c r="E534" s="8709"/>
      <c r="F534" s="8586"/>
      <c r="G534" s="8579"/>
      <c r="H534" s="8587"/>
      <c r="I534" s="8586"/>
      <c r="J534" s="8579">
        <v>1500</v>
      </c>
      <c r="K534" s="8467">
        <f>K532+J534</f>
        <v>51020802</v>
      </c>
      <c r="L534" s="8902"/>
    </row>
    <row r="535" spans="1:12" ht="16.5">
      <c r="A535" s="8460"/>
      <c r="B535" s="8460"/>
      <c r="C535" s="8437" t="s">
        <v>781</v>
      </c>
      <c r="D535" s="8562" t="s">
        <v>1734</v>
      </c>
      <c r="E535" s="8684" t="s">
        <v>1805</v>
      </c>
      <c r="F535" s="8916"/>
      <c r="G535" s="8918">
        <v>70640</v>
      </c>
      <c r="H535" s="8916"/>
      <c r="I535" s="8916"/>
      <c r="J535" s="8564"/>
      <c r="K535" s="8481">
        <f>K534-G535</f>
        <v>50950162</v>
      </c>
      <c r="L535" s="8902"/>
    </row>
    <row r="536" spans="1:12" ht="16.5">
      <c r="A536" s="8459"/>
      <c r="B536" s="8459"/>
      <c r="C536" s="8440" t="s">
        <v>1733</v>
      </c>
      <c r="D536" s="8565" t="s">
        <v>1860</v>
      </c>
      <c r="E536" s="8685"/>
      <c r="F536" s="8917"/>
      <c r="G536" s="8919"/>
      <c r="H536" s="8917"/>
      <c r="I536" s="8917"/>
      <c r="J536" s="8567"/>
      <c r="K536" s="8459"/>
      <c r="L536" s="8902"/>
    </row>
    <row r="537" spans="1:12" ht="16.5">
      <c r="A537" s="8461"/>
      <c r="B537" s="8462"/>
      <c r="C537" s="8707"/>
      <c r="D537" s="8708"/>
      <c r="E537" s="8709"/>
      <c r="F537" s="8586"/>
      <c r="G537" s="8579"/>
      <c r="H537" s="8587"/>
      <c r="I537" s="8586"/>
      <c r="J537" s="8579">
        <v>1500</v>
      </c>
      <c r="K537" s="8467">
        <f>K535+J537</f>
        <v>50951662</v>
      </c>
      <c r="L537" s="8902"/>
    </row>
    <row r="538" spans="1:12" ht="16.5">
      <c r="A538" s="8460"/>
      <c r="B538" s="8588"/>
      <c r="C538" s="8686" t="s">
        <v>781</v>
      </c>
      <c r="D538" s="8438" t="s">
        <v>933</v>
      </c>
      <c r="E538" s="8439" t="s">
        <v>110</v>
      </c>
      <c r="F538" s="8916"/>
      <c r="G538" s="8918">
        <v>60140</v>
      </c>
      <c r="H538" s="8916"/>
      <c r="I538" s="8916"/>
      <c r="J538" s="8564"/>
      <c r="K538" s="8481">
        <f>K537-G538</f>
        <v>50891522</v>
      </c>
      <c r="L538" s="8902"/>
    </row>
    <row r="539" spans="1:12" ht="16.5">
      <c r="A539" s="8459"/>
      <c r="B539" s="8459"/>
      <c r="C539" s="8440" t="s">
        <v>1241</v>
      </c>
      <c r="D539" s="8441" t="s">
        <v>598</v>
      </c>
      <c r="E539" s="8448"/>
      <c r="F539" s="8917"/>
      <c r="G539" s="8919"/>
      <c r="H539" s="8917"/>
      <c r="I539" s="8917"/>
      <c r="J539" s="8567"/>
      <c r="K539" s="8459"/>
      <c r="L539" s="8902"/>
    </row>
    <row r="540" spans="1:12" ht="16.5">
      <c r="A540" s="8461"/>
      <c r="B540" s="8462"/>
      <c r="C540" s="8589"/>
      <c r="D540" s="8584"/>
      <c r="E540" s="8585"/>
      <c r="F540" s="8586"/>
      <c r="G540" s="8579"/>
      <c r="H540" s="8587"/>
      <c r="I540" s="8586"/>
      <c r="J540" s="8579">
        <v>1500</v>
      </c>
      <c r="K540" s="8467">
        <f>K538+J540</f>
        <v>50893022</v>
      </c>
      <c r="L540" s="8902"/>
    </row>
    <row r="541" spans="1:12" ht="16.5">
      <c r="A541" s="8460"/>
      <c r="B541" s="8460"/>
      <c r="C541" s="8446" t="s">
        <v>781</v>
      </c>
      <c r="D541" s="8562" t="s">
        <v>312</v>
      </c>
      <c r="E541" s="8439" t="s">
        <v>310</v>
      </c>
      <c r="F541" s="8916"/>
      <c r="G541" s="8918">
        <v>15390</v>
      </c>
      <c r="H541" s="8916"/>
      <c r="I541" s="8916"/>
      <c r="J541" s="8564"/>
      <c r="K541" s="8481">
        <f>K540-G541</f>
        <v>50877632</v>
      </c>
      <c r="L541" s="8902"/>
    </row>
    <row r="542" spans="1:12" ht="16.5">
      <c r="A542" s="8459"/>
      <c r="B542" s="8459"/>
      <c r="C542" s="8447" t="s">
        <v>1535</v>
      </c>
      <c r="D542" s="8565" t="s">
        <v>38</v>
      </c>
      <c r="E542" s="8685"/>
      <c r="F542" s="8917"/>
      <c r="G542" s="8919"/>
      <c r="H542" s="8917"/>
      <c r="I542" s="8917"/>
      <c r="J542" s="8567"/>
      <c r="K542" s="8459"/>
      <c r="L542" s="8902"/>
    </row>
    <row r="543" spans="1:12" ht="16.5">
      <c r="A543" s="8461"/>
      <c r="B543" s="8462"/>
      <c r="C543" s="8707"/>
      <c r="D543" s="8708"/>
      <c r="E543" s="8709"/>
      <c r="F543" s="8586"/>
      <c r="G543" s="8579"/>
      <c r="H543" s="8587"/>
      <c r="I543" s="8586"/>
      <c r="J543" s="8579">
        <v>1500</v>
      </c>
      <c r="K543" s="8467">
        <f>K541+J543</f>
        <v>50879132</v>
      </c>
      <c r="L543" s="8902"/>
    </row>
    <row r="544" spans="1:12" ht="16.5">
      <c r="A544" s="8460"/>
      <c r="B544" s="8460"/>
      <c r="C544" s="8573" t="s">
        <v>1716</v>
      </c>
      <c r="D544" s="8438" t="s">
        <v>1717</v>
      </c>
      <c r="E544" s="8439" t="s">
        <v>1423</v>
      </c>
      <c r="F544" s="8916"/>
      <c r="G544" s="8918">
        <v>42300</v>
      </c>
      <c r="H544" s="8916"/>
      <c r="I544" s="8916"/>
      <c r="J544" s="8564"/>
      <c r="K544" s="8481">
        <f>K543-G544</f>
        <v>50836832</v>
      </c>
      <c r="L544" s="8902"/>
    </row>
    <row r="545" spans="1:12" ht="16.5">
      <c r="A545" s="8459"/>
      <c r="B545" s="8459"/>
      <c r="C545" s="8447" t="s">
        <v>2002</v>
      </c>
      <c r="D545" s="8441" t="s">
        <v>956</v>
      </c>
      <c r="E545" s="8448"/>
      <c r="F545" s="8917"/>
      <c r="G545" s="8919"/>
      <c r="H545" s="8917"/>
      <c r="I545" s="8917"/>
      <c r="J545" s="8567"/>
      <c r="K545" s="8459"/>
      <c r="L545" s="8902"/>
    </row>
    <row r="546" spans="1:12" ht="16.5">
      <c r="A546" s="8461"/>
      <c r="B546" s="8462"/>
      <c r="C546" s="8589"/>
      <c r="D546" s="8584"/>
      <c r="E546" s="8585"/>
      <c r="F546" s="8586"/>
      <c r="G546" s="8579"/>
      <c r="H546" s="8587"/>
      <c r="I546" s="8586"/>
      <c r="J546" s="8579">
        <v>750</v>
      </c>
      <c r="K546" s="8467">
        <f>K544+J546</f>
        <v>50837582</v>
      </c>
      <c r="L546" s="8902"/>
    </row>
    <row r="547" spans="1:12" ht="16.5">
      <c r="A547" s="8460"/>
      <c r="B547" s="8460"/>
      <c r="C547" s="8686" t="s">
        <v>781</v>
      </c>
      <c r="D547" s="8438" t="s">
        <v>199</v>
      </c>
      <c r="E547" s="8439" t="s">
        <v>201</v>
      </c>
      <c r="F547" s="8916"/>
      <c r="G547" s="8918">
        <v>97640</v>
      </c>
      <c r="H547" s="8916"/>
      <c r="I547" s="8916"/>
      <c r="J547" s="8564"/>
      <c r="K547" s="8481">
        <f>K546-G547</f>
        <v>50739942</v>
      </c>
      <c r="L547" s="8902"/>
    </row>
    <row r="548" spans="1:12" ht="16.5">
      <c r="A548" s="8459"/>
      <c r="B548" s="8459"/>
      <c r="C548" s="8574" t="s">
        <v>1243</v>
      </c>
      <c r="D548" s="8441" t="s">
        <v>200</v>
      </c>
      <c r="E548" s="8448"/>
      <c r="F548" s="8917"/>
      <c r="G548" s="8919"/>
      <c r="H548" s="8917"/>
      <c r="I548" s="8917"/>
      <c r="J548" s="8567"/>
      <c r="K548" s="8459"/>
      <c r="L548" s="8902"/>
    </row>
    <row r="549" spans="1:12" ht="16.5">
      <c r="A549" s="8461"/>
      <c r="B549" s="8462"/>
      <c r="C549" s="8589"/>
      <c r="D549" s="8584"/>
      <c r="E549" s="8585"/>
      <c r="F549" s="8586"/>
      <c r="G549" s="8579"/>
      <c r="H549" s="8587"/>
      <c r="I549" s="8586"/>
      <c r="J549" s="8579">
        <v>1500</v>
      </c>
      <c r="K549" s="8467">
        <f>K547+J549</f>
        <v>50741442</v>
      </c>
      <c r="L549" s="8902"/>
    </row>
    <row r="550" spans="1:12" ht="16.5">
      <c r="A550" s="8460"/>
      <c r="B550" s="8460"/>
      <c r="C550" s="8437" t="s">
        <v>781</v>
      </c>
      <c r="D550" s="8562" t="s">
        <v>943</v>
      </c>
      <c r="E550" s="8684" t="s">
        <v>1231</v>
      </c>
      <c r="F550" s="8916"/>
      <c r="G550" s="8918">
        <v>156140</v>
      </c>
      <c r="H550" s="8916"/>
      <c r="I550" s="8916"/>
      <c r="J550" s="8564"/>
      <c r="K550" s="8481">
        <f>K549-G550</f>
        <v>50585302</v>
      </c>
      <c r="L550" s="8902"/>
    </row>
    <row r="551" spans="1:12" ht="16.5">
      <c r="A551" s="8459"/>
      <c r="B551" s="8459"/>
      <c r="C551" s="8440" t="s">
        <v>1181</v>
      </c>
      <c r="D551" s="8565" t="s">
        <v>598</v>
      </c>
      <c r="E551" s="8685"/>
      <c r="F551" s="8917"/>
      <c r="G551" s="8919"/>
      <c r="H551" s="8917"/>
      <c r="I551" s="8917"/>
      <c r="J551" s="8567"/>
      <c r="K551" s="8459"/>
      <c r="L551" s="8902"/>
    </row>
    <row r="552" spans="1:12" ht="16.5">
      <c r="A552" s="8461"/>
      <c r="B552" s="8462"/>
      <c r="C552" s="8589"/>
      <c r="D552" s="8584"/>
      <c r="E552" s="8585"/>
      <c r="F552" s="8586"/>
      <c r="G552" s="8579"/>
      <c r="H552" s="8587"/>
      <c r="I552" s="8586"/>
      <c r="J552" s="8579">
        <v>1500</v>
      </c>
      <c r="K552" s="8467">
        <f>K550+J552</f>
        <v>50586802</v>
      </c>
      <c r="L552" s="8902"/>
    </row>
    <row r="553" spans="1:12" ht="16.5">
      <c r="A553" s="8460"/>
      <c r="B553" s="8460"/>
      <c r="C553" s="8437" t="s">
        <v>781</v>
      </c>
      <c r="D553" s="8562" t="s">
        <v>1246</v>
      </c>
      <c r="E553" s="8684" t="s">
        <v>1248</v>
      </c>
      <c r="F553" s="8916"/>
      <c r="G553" s="8918">
        <v>43940</v>
      </c>
      <c r="H553" s="8916"/>
      <c r="I553" s="8916"/>
      <c r="J553" s="8564"/>
      <c r="K553" s="8481">
        <f>K552-G553</f>
        <v>50542862</v>
      </c>
      <c r="L553" s="8902"/>
    </row>
    <row r="554" spans="1:12" ht="16.5">
      <c r="A554" s="8459"/>
      <c r="B554" s="8459"/>
      <c r="C554" s="8440" t="s">
        <v>1245</v>
      </c>
      <c r="D554" s="8565" t="s">
        <v>1247</v>
      </c>
      <c r="E554" s="8685"/>
      <c r="F554" s="8917"/>
      <c r="G554" s="8919"/>
      <c r="H554" s="8917"/>
      <c r="I554" s="8917"/>
      <c r="J554" s="8567"/>
      <c r="K554" s="8459"/>
      <c r="L554" s="8902"/>
    </row>
    <row r="555" spans="1:12" ht="16.5">
      <c r="A555" s="8461"/>
      <c r="B555" s="8462"/>
      <c r="C555" s="8707"/>
      <c r="D555" s="8708"/>
      <c r="E555" s="8709"/>
      <c r="F555" s="8586"/>
      <c r="G555" s="8579"/>
      <c r="H555" s="8587"/>
      <c r="I555" s="8586"/>
      <c r="J555" s="8579">
        <v>1500</v>
      </c>
      <c r="K555" s="8467">
        <f>K553+J555</f>
        <v>50544362</v>
      </c>
      <c r="L555" s="8902"/>
    </row>
    <row r="556" spans="1:12" ht="16.5">
      <c r="A556" s="8460"/>
      <c r="B556" s="8588"/>
      <c r="C556" s="8446" t="s">
        <v>781</v>
      </c>
      <c r="D556" s="8438" t="s">
        <v>2266</v>
      </c>
      <c r="E556" s="8687" t="s">
        <v>1322</v>
      </c>
      <c r="F556" s="8916"/>
      <c r="G556" s="8918">
        <v>19740</v>
      </c>
      <c r="H556" s="8916"/>
      <c r="I556" s="8916"/>
      <c r="J556" s="8564"/>
      <c r="K556" s="8479">
        <f>K555-G556</f>
        <v>50524622</v>
      </c>
      <c r="L556" s="8902"/>
    </row>
    <row r="557" spans="1:12" ht="16.5">
      <c r="A557" s="8459"/>
      <c r="B557" s="8459"/>
      <c r="C557" s="8447" t="s">
        <v>1306</v>
      </c>
      <c r="D557" s="8441" t="s">
        <v>1176</v>
      </c>
      <c r="E557" s="8448"/>
      <c r="F557" s="8917"/>
      <c r="G557" s="8919"/>
      <c r="H557" s="8917"/>
      <c r="I557" s="8917"/>
      <c r="J557" s="8567"/>
      <c r="K557" s="8459"/>
      <c r="L557" s="8902"/>
    </row>
    <row r="558" spans="1:12" ht="16.5">
      <c r="A558" s="8461"/>
      <c r="B558" s="8462"/>
      <c r="C558" s="8707"/>
      <c r="D558" s="8708"/>
      <c r="E558" s="8709"/>
      <c r="F558" s="8586"/>
      <c r="G558" s="8579"/>
      <c r="H558" s="8587"/>
      <c r="I558" s="8586"/>
      <c r="J558" s="8579">
        <v>1500</v>
      </c>
      <c r="K558" s="8467">
        <f>K556+J558</f>
        <v>50526122</v>
      </c>
      <c r="L558" s="8902"/>
    </row>
    <row r="559" spans="1:12" ht="16.5">
      <c r="A559" s="8460"/>
      <c r="B559" s="8460"/>
      <c r="C559" s="8446" t="s">
        <v>781</v>
      </c>
      <c r="D559" s="8438" t="s">
        <v>743</v>
      </c>
      <c r="E559" s="8439" t="s">
        <v>1177</v>
      </c>
      <c r="F559" s="8916"/>
      <c r="G559" s="8918">
        <v>15390</v>
      </c>
      <c r="H559" s="8916"/>
      <c r="I559" s="8916"/>
      <c r="J559" s="8564"/>
      <c r="K559" s="8479">
        <f>K558-G559</f>
        <v>50510732</v>
      </c>
      <c r="L559" s="8902"/>
    </row>
    <row r="560" spans="1:12" ht="16.5">
      <c r="A560" s="8459"/>
      <c r="B560" s="8459"/>
      <c r="C560" s="8447" t="s">
        <v>1175</v>
      </c>
      <c r="D560" s="8441" t="s">
        <v>1176</v>
      </c>
      <c r="E560" s="8448"/>
      <c r="F560" s="8917"/>
      <c r="G560" s="8919"/>
      <c r="H560" s="8917"/>
      <c r="I560" s="8917"/>
      <c r="J560" s="8567"/>
      <c r="K560" s="8459"/>
      <c r="L560" s="8902"/>
    </row>
    <row r="561" spans="1:12" ht="16.5">
      <c r="A561" s="8461"/>
      <c r="B561" s="8462"/>
      <c r="C561" s="8707"/>
      <c r="D561" s="8708"/>
      <c r="E561" s="8709"/>
      <c r="F561" s="8586"/>
      <c r="G561" s="8579"/>
      <c r="H561" s="8587"/>
      <c r="I561" s="8586"/>
      <c r="J561" s="8579">
        <v>1500</v>
      </c>
      <c r="K561" s="8467">
        <f>K559+J561</f>
        <v>50512232</v>
      </c>
      <c r="L561" s="8902"/>
    </row>
    <row r="562" spans="1:12" ht="16.5">
      <c r="A562" s="8460"/>
      <c r="B562" s="8460"/>
      <c r="C562" s="8686" t="s">
        <v>1920</v>
      </c>
      <c r="D562" s="8688" t="s">
        <v>1887</v>
      </c>
      <c r="E562" s="8439" t="s">
        <v>1888</v>
      </c>
      <c r="F562" s="8916"/>
      <c r="G562" s="8918">
        <v>169140</v>
      </c>
      <c r="H562" s="8916"/>
      <c r="I562" s="8916"/>
      <c r="J562" s="8564"/>
      <c r="K562" s="8481">
        <f>K561-G562</f>
        <v>50343092</v>
      </c>
      <c r="L562" s="8902"/>
    </row>
    <row r="563" spans="1:12" ht="16.5">
      <c r="A563" s="8459"/>
      <c r="B563" s="8459"/>
      <c r="C563" s="8574" t="s">
        <v>1922</v>
      </c>
      <c r="D563" s="8689" t="s">
        <v>1819</v>
      </c>
      <c r="E563" s="8448"/>
      <c r="F563" s="8917"/>
      <c r="G563" s="8919"/>
      <c r="H563" s="8917"/>
      <c r="I563" s="8917"/>
      <c r="J563" s="8567"/>
      <c r="K563" s="8459"/>
      <c r="L563" s="8902"/>
    </row>
    <row r="564" spans="1:12" ht="16.5">
      <c r="A564" s="8461"/>
      <c r="B564" s="8462"/>
      <c r="C564" s="8710"/>
      <c r="D564" s="8710"/>
      <c r="E564" s="8710"/>
      <c r="F564" s="8586"/>
      <c r="G564" s="8579"/>
      <c r="H564" s="8587"/>
      <c r="I564" s="8586"/>
      <c r="J564" s="8579">
        <v>1500</v>
      </c>
      <c r="K564" s="8467">
        <f>K562+J564</f>
        <v>50344592</v>
      </c>
      <c r="L564" s="8902"/>
    </row>
    <row r="565" spans="1:12" ht="16.5">
      <c r="A565" s="8460"/>
      <c r="B565" s="8460"/>
      <c r="C565" s="8686" t="s">
        <v>1921</v>
      </c>
      <c r="D565" s="8688" t="s">
        <v>1887</v>
      </c>
      <c r="E565" s="8439" t="s">
        <v>1888</v>
      </c>
      <c r="F565" s="8916"/>
      <c r="G565" s="8918">
        <v>31140</v>
      </c>
      <c r="H565" s="8916"/>
      <c r="I565" s="8916"/>
      <c r="J565" s="8564"/>
      <c r="K565" s="8481">
        <f>K564-G565</f>
        <v>50313452</v>
      </c>
      <c r="L565" s="8902"/>
    </row>
    <row r="566" spans="1:12" ht="16.5">
      <c r="A566" s="8459"/>
      <c r="B566" s="8459"/>
      <c r="C566" s="8574" t="s">
        <v>1923</v>
      </c>
      <c r="D566" s="8689" t="s">
        <v>1819</v>
      </c>
      <c r="E566" s="8448"/>
      <c r="F566" s="8917"/>
      <c r="G566" s="8919"/>
      <c r="H566" s="8917"/>
      <c r="I566" s="8917"/>
      <c r="J566" s="8567"/>
      <c r="K566" s="8459"/>
      <c r="L566" s="8902"/>
    </row>
    <row r="567" spans="1:12" ht="16.5">
      <c r="A567" s="8461"/>
      <c r="B567" s="8462"/>
      <c r="C567" s="8707"/>
      <c r="D567" s="8708"/>
      <c r="E567" s="8709"/>
      <c r="F567" s="8586"/>
      <c r="G567" s="8579"/>
      <c r="H567" s="8587"/>
      <c r="I567" s="8586"/>
      <c r="J567" s="8579">
        <v>1500</v>
      </c>
      <c r="K567" s="8467">
        <f>K565+J567</f>
        <v>50314952</v>
      </c>
      <c r="L567" s="8902"/>
    </row>
    <row r="568" spans="1:12" ht="16.5">
      <c r="A568" s="8460"/>
      <c r="B568" s="8588"/>
      <c r="C568" s="8437" t="s">
        <v>781</v>
      </c>
      <c r="D568" s="8438" t="s">
        <v>1959</v>
      </c>
      <c r="E568" s="8690" t="s">
        <v>1961</v>
      </c>
      <c r="F568" s="8916"/>
      <c r="G568" s="8918">
        <v>88140</v>
      </c>
      <c r="H568" s="8916"/>
      <c r="I568" s="8916"/>
      <c r="J568" s="8564"/>
      <c r="K568" s="8481">
        <f>K567-G568</f>
        <v>50226812</v>
      </c>
      <c r="L568" s="8902"/>
    </row>
    <row r="569" spans="1:12" ht="16.5">
      <c r="A569" s="8459"/>
      <c r="B569" s="8459"/>
      <c r="C569" s="8440" t="s">
        <v>2257</v>
      </c>
      <c r="D569" s="8441" t="s">
        <v>1960</v>
      </c>
      <c r="E569" s="8691"/>
      <c r="F569" s="8917"/>
      <c r="G569" s="8919"/>
      <c r="H569" s="8917"/>
      <c r="I569" s="8917"/>
      <c r="J569" s="8567"/>
      <c r="K569" s="8459"/>
      <c r="L569" s="8902"/>
    </row>
    <row r="570" spans="1:12" ht="16.5">
      <c r="A570" s="8461"/>
      <c r="B570" s="8462"/>
      <c r="C570" s="8589"/>
      <c r="D570" s="8584"/>
      <c r="E570" s="8585"/>
      <c r="F570" s="8586"/>
      <c r="G570" s="8579"/>
      <c r="H570" s="8587"/>
      <c r="I570" s="8586"/>
      <c r="J570" s="8579">
        <v>1500</v>
      </c>
      <c r="K570" s="8467">
        <f>K568+J570</f>
        <v>50228312</v>
      </c>
      <c r="L570" s="8902"/>
    </row>
    <row r="571" spans="1:12" ht="16.5">
      <c r="A571" s="8460"/>
      <c r="B571" s="8460"/>
      <c r="C571" s="8437" t="s">
        <v>781</v>
      </c>
      <c r="D571" s="8438" t="s">
        <v>1959</v>
      </c>
      <c r="E571" s="8690" t="s">
        <v>1961</v>
      </c>
      <c r="F571" s="8916"/>
      <c r="G571" s="8918">
        <v>10390</v>
      </c>
      <c r="H571" s="8916"/>
      <c r="I571" s="8916"/>
      <c r="J571" s="8564"/>
      <c r="K571" s="8481">
        <f>K570-G571</f>
        <v>50217922</v>
      </c>
      <c r="L571" s="8902"/>
    </row>
    <row r="572" spans="1:12" ht="16.5">
      <c r="A572" s="8459"/>
      <c r="B572" s="8459"/>
      <c r="C572" s="8440" t="s">
        <v>2258</v>
      </c>
      <c r="D572" s="8441" t="s">
        <v>1960</v>
      </c>
      <c r="E572" s="8691"/>
      <c r="F572" s="8917"/>
      <c r="G572" s="8919"/>
      <c r="H572" s="8917"/>
      <c r="I572" s="8917"/>
      <c r="J572" s="8567"/>
      <c r="K572" s="8459"/>
      <c r="L572" s="8902"/>
    </row>
    <row r="573" spans="1:12" ht="16.5">
      <c r="A573" s="8461"/>
      <c r="B573" s="8462"/>
      <c r="C573" s="8589"/>
      <c r="D573" s="8584"/>
      <c r="E573" s="8585"/>
      <c r="F573" s="8586"/>
      <c r="G573" s="8579"/>
      <c r="H573" s="8587"/>
      <c r="I573" s="8586"/>
      <c r="J573" s="8579">
        <v>1500</v>
      </c>
      <c r="K573" s="8467">
        <f>K571+J573</f>
        <v>50219422</v>
      </c>
      <c r="L573" s="8902"/>
    </row>
    <row r="574" spans="1:12" ht="16.5">
      <c r="A574" s="8460"/>
      <c r="B574" s="8460"/>
      <c r="C574" s="8692" t="s">
        <v>781</v>
      </c>
      <c r="D574" s="8438" t="s">
        <v>2174</v>
      </c>
      <c r="E574" s="8683" t="s">
        <v>2175</v>
      </c>
      <c r="F574" s="8916"/>
      <c r="G574" s="8916">
        <v>31340</v>
      </c>
      <c r="H574" s="8916"/>
      <c r="I574" s="8916"/>
      <c r="J574" s="8564"/>
      <c r="K574" s="8481">
        <f>K573-G574</f>
        <v>50188082</v>
      </c>
      <c r="L574" s="8902"/>
    </row>
    <row r="575" spans="1:12" ht="16.5">
      <c r="A575" s="8459"/>
      <c r="B575" s="8459"/>
      <c r="C575" s="8572" t="s">
        <v>2470</v>
      </c>
      <c r="D575" s="8441" t="s">
        <v>1819</v>
      </c>
      <c r="E575" s="8448"/>
      <c r="F575" s="8917"/>
      <c r="G575" s="8917"/>
      <c r="H575" s="8917"/>
      <c r="I575" s="8917"/>
      <c r="J575" s="8567"/>
      <c r="K575" s="8459"/>
      <c r="L575" s="8902"/>
    </row>
    <row r="576" spans="1:12" ht="16.5">
      <c r="A576" s="8461"/>
      <c r="B576" s="8462"/>
      <c r="C576" s="8707"/>
      <c r="D576" s="8708"/>
      <c r="E576" s="8709"/>
      <c r="F576" s="8704"/>
      <c r="G576" s="8704"/>
      <c r="H576" s="8587"/>
      <c r="I576" s="8586"/>
      <c r="J576" s="8579">
        <v>1500</v>
      </c>
      <c r="K576" s="8467">
        <f>K574+J576</f>
        <v>50189582</v>
      </c>
      <c r="L576" s="8902"/>
    </row>
    <row r="577" spans="1:12" ht="16.5">
      <c r="A577" s="8460"/>
      <c r="B577" s="8460"/>
      <c r="C577" s="8692" t="s">
        <v>781</v>
      </c>
      <c r="D577" s="8438" t="s">
        <v>2174</v>
      </c>
      <c r="E577" s="8683" t="s">
        <v>2175</v>
      </c>
      <c r="F577" s="8916"/>
      <c r="G577" s="8916">
        <v>30740</v>
      </c>
      <c r="H577" s="8916"/>
      <c r="I577" s="8916"/>
      <c r="J577" s="8564"/>
      <c r="K577" s="8481">
        <f>K576-G577</f>
        <v>50158842</v>
      </c>
      <c r="L577" s="8902"/>
    </row>
    <row r="578" spans="1:12" ht="16.5">
      <c r="A578" s="8459"/>
      <c r="B578" s="8459"/>
      <c r="C578" s="8572" t="s">
        <v>2530</v>
      </c>
      <c r="D578" s="8441" t="s">
        <v>1819</v>
      </c>
      <c r="E578" s="8448"/>
      <c r="F578" s="8917"/>
      <c r="G578" s="8917"/>
      <c r="H578" s="8917"/>
      <c r="I578" s="8917"/>
      <c r="J578" s="8567"/>
      <c r="K578" s="8459"/>
      <c r="L578" s="8902"/>
    </row>
    <row r="579" spans="1:12" ht="16.5">
      <c r="A579" s="8461"/>
      <c r="B579" s="8462"/>
      <c r="C579" s="8707"/>
      <c r="D579" s="8708"/>
      <c r="E579" s="8709"/>
      <c r="F579" s="8704"/>
      <c r="G579" s="8704"/>
      <c r="H579" s="8587"/>
      <c r="I579" s="8586"/>
      <c r="J579" s="8579">
        <v>1500</v>
      </c>
      <c r="K579" s="8467">
        <f>K577+J579</f>
        <v>50160342</v>
      </c>
      <c r="L579" s="8902"/>
    </row>
    <row r="580" spans="1:12" ht="16.5">
      <c r="A580" s="8460"/>
      <c r="B580" s="8588"/>
      <c r="C580" s="8446" t="s">
        <v>1710</v>
      </c>
      <c r="D580" s="8438" t="s">
        <v>2523</v>
      </c>
      <c r="E580" s="8439" t="s">
        <v>2522</v>
      </c>
      <c r="F580" s="8916"/>
      <c r="G580" s="8916">
        <v>50390</v>
      </c>
      <c r="H580" s="8916"/>
      <c r="I580" s="8916"/>
      <c r="J580" s="8564"/>
      <c r="K580" s="8481">
        <f>K579-G580</f>
        <v>50109952</v>
      </c>
      <c r="L580" s="8902"/>
    </row>
    <row r="581" spans="1:12" ht="16.5">
      <c r="A581" s="8459"/>
      <c r="B581" s="8459"/>
      <c r="C581" s="8447" t="s">
        <v>2527</v>
      </c>
      <c r="D581" s="8441" t="s">
        <v>2521</v>
      </c>
      <c r="E581" s="8448"/>
      <c r="F581" s="8917"/>
      <c r="G581" s="8917"/>
      <c r="H581" s="8917"/>
      <c r="I581" s="8917"/>
      <c r="J581" s="8567"/>
      <c r="K581" s="8459"/>
      <c r="L581" s="8902"/>
    </row>
    <row r="582" spans="1:12" ht="16.5">
      <c r="A582" s="8461"/>
      <c r="B582" s="8462"/>
      <c r="C582" s="8589"/>
      <c r="D582" s="8584"/>
      <c r="E582" s="8585"/>
      <c r="F582" s="8704"/>
      <c r="G582" s="8704"/>
      <c r="H582" s="8587"/>
      <c r="I582" s="8586"/>
      <c r="J582" s="8579">
        <v>1500</v>
      </c>
      <c r="K582" s="8467">
        <f>K580+J582</f>
        <v>50111452</v>
      </c>
      <c r="L582" s="8902"/>
    </row>
    <row r="583" spans="1:12" ht="16.5">
      <c r="A583" s="8460"/>
      <c r="B583" s="8460"/>
      <c r="C583" s="8446" t="s">
        <v>781</v>
      </c>
      <c r="D583" s="8438" t="s">
        <v>2472</v>
      </c>
      <c r="E583" s="8690" t="s">
        <v>2475</v>
      </c>
      <c r="F583" s="8916"/>
      <c r="G583" s="8916">
        <v>98390</v>
      </c>
      <c r="H583" s="8916"/>
      <c r="I583" s="8916"/>
      <c r="J583" s="8564"/>
      <c r="K583" s="8481">
        <f>K582-G583</f>
        <v>50013062</v>
      </c>
      <c r="L583" s="8902"/>
    </row>
    <row r="584" spans="1:12" ht="16.5">
      <c r="A584" s="8459"/>
      <c r="B584" s="8459"/>
      <c r="C584" s="8447" t="s">
        <v>2471</v>
      </c>
      <c r="D584" s="8441" t="s">
        <v>2476</v>
      </c>
      <c r="E584" s="8691"/>
      <c r="F584" s="8917"/>
      <c r="G584" s="8917"/>
      <c r="H584" s="8917"/>
      <c r="I584" s="8917"/>
      <c r="J584" s="8567"/>
      <c r="K584" s="8459"/>
      <c r="L584" s="8902"/>
    </row>
    <row r="585" spans="1:12" ht="16.5">
      <c r="A585" s="8461"/>
      <c r="B585" s="8462"/>
      <c r="C585" s="8589"/>
      <c r="D585" s="8584"/>
      <c r="E585" s="8585"/>
      <c r="F585" s="8704"/>
      <c r="G585" s="8704"/>
      <c r="H585" s="8587"/>
      <c r="I585" s="8586"/>
      <c r="J585" s="8579">
        <v>1500</v>
      </c>
      <c r="K585" s="8467">
        <f>K583+J585</f>
        <v>50014562</v>
      </c>
      <c r="L585" s="8902"/>
    </row>
    <row r="586" spans="1:12" ht="16.5">
      <c r="A586" s="8460"/>
      <c r="B586" s="8588"/>
      <c r="C586" s="8693" t="s">
        <v>781</v>
      </c>
      <c r="D586" s="8581" t="s">
        <v>2461</v>
      </c>
      <c r="E586" s="8582" t="s">
        <v>2491</v>
      </c>
      <c r="F586" s="8694"/>
      <c r="G586" s="8694">
        <v>27840</v>
      </c>
      <c r="H586" s="8916"/>
      <c r="I586" s="8916"/>
      <c r="J586" s="8564"/>
      <c r="K586" s="8481">
        <f>K585-G586</f>
        <v>49986722</v>
      </c>
      <c r="L586" s="8902"/>
    </row>
    <row r="587" spans="1:12" ht="16.5">
      <c r="A587" s="8459"/>
      <c r="B587" s="8459"/>
      <c r="C587" s="8574" t="s">
        <v>2459</v>
      </c>
      <c r="D587" s="8441" t="s">
        <v>1819</v>
      </c>
      <c r="E587" s="8448"/>
      <c r="F587" s="8695"/>
      <c r="G587" s="8695"/>
      <c r="H587" s="8917"/>
      <c r="I587" s="8917"/>
      <c r="J587" s="8567"/>
      <c r="K587" s="8459"/>
      <c r="L587" s="8902"/>
    </row>
    <row r="588" spans="1:12" ht="16.5">
      <c r="A588" s="8461"/>
      <c r="B588" s="8462"/>
      <c r="C588" s="8589"/>
      <c r="D588" s="8584"/>
      <c r="E588" s="8585"/>
      <c r="F588" s="8704"/>
      <c r="G588" s="8704"/>
      <c r="H588" s="8587"/>
      <c r="I588" s="8586"/>
      <c r="J588" s="8579">
        <v>1500</v>
      </c>
      <c r="K588" s="8467">
        <f>K586+J588</f>
        <v>49988222</v>
      </c>
      <c r="L588" s="8902"/>
    </row>
    <row r="589" spans="1:12" ht="16.5">
      <c r="A589" s="8460"/>
      <c r="B589" s="8460"/>
      <c r="C589" s="8693" t="s">
        <v>781</v>
      </c>
      <c r="D589" s="8581" t="s">
        <v>2461</v>
      </c>
      <c r="E589" s="8582" t="s">
        <v>2491</v>
      </c>
      <c r="F589" s="8694"/>
      <c r="G589" s="8694">
        <v>10140</v>
      </c>
      <c r="H589" s="8916"/>
      <c r="I589" s="8916"/>
      <c r="J589" s="8564"/>
      <c r="K589" s="8481">
        <f>K588-G589</f>
        <v>49978082</v>
      </c>
      <c r="L589" s="8902"/>
    </row>
    <row r="590" spans="1:12" ht="16.5">
      <c r="A590" s="8459"/>
      <c r="B590" s="8459"/>
      <c r="C590" s="8574" t="s">
        <v>2460</v>
      </c>
      <c r="D590" s="8441" t="s">
        <v>1819</v>
      </c>
      <c r="E590" s="8448"/>
      <c r="F590" s="8695"/>
      <c r="G590" s="8695"/>
      <c r="H590" s="8917"/>
      <c r="I590" s="8917"/>
      <c r="J590" s="8567"/>
      <c r="K590" s="8459"/>
      <c r="L590" s="8902"/>
    </row>
    <row r="591" spans="1:12" ht="16.5">
      <c r="A591" s="8461"/>
      <c r="B591" s="8462"/>
      <c r="C591" s="8589"/>
      <c r="D591" s="8584"/>
      <c r="E591" s="8585"/>
      <c r="F591" s="8704"/>
      <c r="G591" s="8704"/>
      <c r="H591" s="8587"/>
      <c r="I591" s="8586"/>
      <c r="J591" s="8579">
        <v>1500</v>
      </c>
      <c r="K591" s="8467">
        <f>K589+J591</f>
        <v>49979582</v>
      </c>
      <c r="L591" s="8902"/>
    </row>
    <row r="592" spans="1:12" ht="16.5">
      <c r="A592" s="8460"/>
      <c r="B592" s="8460"/>
      <c r="C592" s="8686" t="s">
        <v>781</v>
      </c>
      <c r="D592" s="8438" t="s">
        <v>1285</v>
      </c>
      <c r="E592" s="8439" t="s">
        <v>1320</v>
      </c>
      <c r="F592" s="8694"/>
      <c r="G592" s="8918">
        <v>77640</v>
      </c>
      <c r="H592" s="8696"/>
      <c r="I592" s="8697"/>
      <c r="J592" s="8920"/>
      <c r="K592" s="8481">
        <f>K591-G592</f>
        <v>49901942</v>
      </c>
      <c r="L592" s="8902"/>
    </row>
    <row r="593" spans="1:12" ht="16.5">
      <c r="A593" s="8459"/>
      <c r="B593" s="8459"/>
      <c r="C593" s="8574" t="s">
        <v>2810</v>
      </c>
      <c r="D593" s="8441" t="s">
        <v>38</v>
      </c>
      <c r="E593" s="8448"/>
      <c r="F593" s="8695"/>
      <c r="G593" s="8919"/>
      <c r="H593" s="8699"/>
      <c r="I593" s="8700"/>
      <c r="J593" s="8921"/>
      <c r="K593" s="8459"/>
      <c r="L593" s="8902"/>
    </row>
    <row r="594" spans="1:12" ht="16.5">
      <c r="A594" s="8461"/>
      <c r="B594" s="8462"/>
      <c r="C594" s="8702"/>
      <c r="D594" s="8703"/>
      <c r="E594" s="8703"/>
      <c r="F594" s="8704"/>
      <c r="G594" s="8704"/>
      <c r="H594" s="8705"/>
      <c r="I594" s="8704"/>
      <c r="J594" s="8706">
        <v>1500</v>
      </c>
      <c r="K594" s="8467">
        <f>K592+J594</f>
        <v>49903442</v>
      </c>
      <c r="L594" s="8902"/>
    </row>
    <row r="595" spans="1:12" ht="16.5">
      <c r="A595" s="8460"/>
      <c r="B595" s="8460"/>
      <c r="C595" s="8686" t="s">
        <v>781</v>
      </c>
      <c r="D595" s="8438" t="s">
        <v>1285</v>
      </c>
      <c r="E595" s="8439" t="s">
        <v>1320</v>
      </c>
      <c r="F595" s="8694"/>
      <c r="G595" s="8918">
        <v>149440</v>
      </c>
      <c r="H595" s="8696"/>
      <c r="I595" s="8697"/>
      <c r="J595" s="8920"/>
      <c r="K595" s="8481">
        <f>K594-G595</f>
        <v>49754002</v>
      </c>
      <c r="L595" s="8902"/>
    </row>
    <row r="596" spans="1:12" ht="16.5">
      <c r="A596" s="8459"/>
      <c r="B596" s="8459"/>
      <c r="C596" s="8574" t="s">
        <v>2811</v>
      </c>
      <c r="D596" s="8441" t="s">
        <v>38</v>
      </c>
      <c r="E596" s="8448"/>
      <c r="F596" s="8695"/>
      <c r="G596" s="8919"/>
      <c r="H596" s="8699"/>
      <c r="I596" s="8700"/>
      <c r="J596" s="8921"/>
      <c r="K596" s="8459"/>
      <c r="L596" s="8902"/>
    </row>
    <row r="597" spans="1:12" ht="16.5">
      <c r="A597" s="8461"/>
      <c r="B597" s="8462"/>
      <c r="C597" s="8702"/>
      <c r="D597" s="8703"/>
      <c r="E597" s="8703"/>
      <c r="F597" s="8704"/>
      <c r="G597" s="8704"/>
      <c r="H597" s="8705"/>
      <c r="I597" s="8704"/>
      <c r="J597" s="8706">
        <v>1500</v>
      </c>
      <c r="K597" s="8467">
        <f>K595+J597</f>
        <v>49755502</v>
      </c>
      <c r="L597" s="8902"/>
    </row>
    <row r="598" spans="1:12" ht="16.5">
      <c r="A598" s="8460"/>
      <c r="B598" s="8460"/>
      <c r="C598" s="8686" t="s">
        <v>781</v>
      </c>
      <c r="D598" s="8438" t="s">
        <v>1285</v>
      </c>
      <c r="E598" s="8439" t="s">
        <v>1320</v>
      </c>
      <c r="F598" s="8694"/>
      <c r="G598" s="8918">
        <v>154640</v>
      </c>
      <c r="H598" s="8696"/>
      <c r="I598" s="8697"/>
      <c r="J598" s="8920"/>
      <c r="K598" s="8481">
        <f>K597-G598</f>
        <v>49600862</v>
      </c>
      <c r="L598" s="8902"/>
    </row>
    <row r="599" spans="1:12" ht="16.5">
      <c r="A599" s="8459"/>
      <c r="B599" s="8459"/>
      <c r="C599" s="8574" t="s">
        <v>2812</v>
      </c>
      <c r="D599" s="8441" t="s">
        <v>38</v>
      </c>
      <c r="E599" s="8448"/>
      <c r="F599" s="8695"/>
      <c r="G599" s="8919"/>
      <c r="H599" s="8699"/>
      <c r="I599" s="8700"/>
      <c r="J599" s="8921"/>
      <c r="K599" s="8459"/>
      <c r="L599" s="8902"/>
    </row>
    <row r="600" spans="1:12" ht="18.75" customHeight="1">
      <c r="A600" s="8461"/>
      <c r="B600" s="8462"/>
      <c r="C600" s="8702"/>
      <c r="D600" s="8703"/>
      <c r="E600" s="8703"/>
      <c r="F600" s="8704"/>
      <c r="G600" s="8704"/>
      <c r="H600" s="8705"/>
      <c r="I600" s="8704"/>
      <c r="J600" s="8706">
        <v>1500</v>
      </c>
      <c r="K600" s="8467">
        <f>K598+J600</f>
        <v>49602362</v>
      </c>
      <c r="L600" s="8902"/>
    </row>
    <row r="601" spans="1:12">
      <c r="A601" s="8460"/>
      <c r="B601" s="8460"/>
      <c r="C601" s="8324" t="s">
        <v>1710</v>
      </c>
      <c r="D601" s="8732" t="s">
        <v>2815</v>
      </c>
      <c r="E601" s="7979">
        <v>940372</v>
      </c>
      <c r="F601" s="8911"/>
      <c r="G601" s="8913">
        <v>15390</v>
      </c>
      <c r="H601" s="8911"/>
      <c r="I601" s="8911"/>
      <c r="J601" s="8302"/>
      <c r="K601" s="8481">
        <f>K600-G601</f>
        <v>49586972</v>
      </c>
      <c r="L601" s="8902"/>
    </row>
    <row r="602" spans="1:12">
      <c r="A602" s="8459"/>
      <c r="B602" s="8459"/>
      <c r="C602" s="8326" t="s">
        <v>2799</v>
      </c>
      <c r="D602" s="8915" t="s">
        <v>1819</v>
      </c>
      <c r="E602" s="8392"/>
      <c r="F602" s="8912"/>
      <c r="G602" s="8914"/>
      <c r="H602" s="8912"/>
      <c r="I602" s="8912"/>
      <c r="J602" s="8303"/>
      <c r="K602" s="8459"/>
      <c r="L602" s="8902"/>
    </row>
    <row r="603" spans="1:12">
      <c r="A603" s="8461"/>
      <c r="B603" s="8462"/>
      <c r="C603" s="8496"/>
      <c r="D603" s="8504"/>
      <c r="E603" s="8498"/>
      <c r="F603" s="8465"/>
      <c r="G603" s="8466"/>
      <c r="H603" s="8499"/>
      <c r="I603" s="8465"/>
      <c r="J603" s="8466">
        <v>1500</v>
      </c>
      <c r="K603" s="8467">
        <f>K601+J603</f>
        <v>49588472</v>
      </c>
      <c r="L603" s="8902"/>
    </row>
    <row r="604" spans="1:12" ht="16.5">
      <c r="A604" s="8460"/>
      <c r="B604" s="8460"/>
      <c r="C604" s="8446" t="s">
        <v>1710</v>
      </c>
      <c r="D604" s="8438" t="s">
        <v>2495</v>
      </c>
      <c r="E604" s="8690"/>
      <c r="F604" s="8916"/>
      <c r="G604" s="8694"/>
      <c r="H604" s="8916"/>
      <c r="I604" s="8916">
        <v>598640</v>
      </c>
      <c r="J604" s="8920"/>
      <c r="K604" s="8481">
        <f>K603-I604</f>
        <v>48989832</v>
      </c>
    </row>
    <row r="605" spans="1:12" ht="16.5">
      <c r="A605" s="8459"/>
      <c r="B605" s="8459"/>
      <c r="C605" s="8447" t="s">
        <v>2517</v>
      </c>
      <c r="D605" s="8441"/>
      <c r="E605" s="8691"/>
      <c r="F605" s="8917"/>
      <c r="G605" s="8695"/>
      <c r="H605" s="8917"/>
      <c r="I605" s="8917"/>
      <c r="J605" s="8921"/>
      <c r="K605" s="8459"/>
    </row>
    <row r="606" spans="1:12" ht="16.5">
      <c r="A606" s="8461"/>
      <c r="B606" s="8462"/>
      <c r="C606" s="8589"/>
      <c r="D606" s="8584"/>
      <c r="E606" s="8585"/>
      <c r="F606" s="8713"/>
      <c r="G606" s="8713"/>
      <c r="H606" s="8586"/>
      <c r="I606" s="8713"/>
      <c r="J606" s="8579">
        <v>1500</v>
      </c>
      <c r="K606" s="8467">
        <f>K604+J606</f>
        <v>48991332</v>
      </c>
    </row>
    <row r="607" spans="1:12" ht="16.5">
      <c r="A607" s="8460"/>
      <c r="B607" s="8460"/>
      <c r="C607" s="8446" t="s">
        <v>1710</v>
      </c>
      <c r="D607" s="8438" t="s">
        <v>2495</v>
      </c>
      <c r="E607" s="8690"/>
      <c r="F607" s="8916"/>
      <c r="G607" s="8694"/>
      <c r="H607" s="8916"/>
      <c r="I607" s="8916">
        <v>88140</v>
      </c>
      <c r="J607" s="8920"/>
      <c r="K607" s="8481">
        <f>K606-I607</f>
        <v>48903192</v>
      </c>
    </row>
    <row r="608" spans="1:12" ht="16.5">
      <c r="A608" s="8459"/>
      <c r="B608" s="8459"/>
      <c r="C608" s="8447" t="s">
        <v>2519</v>
      </c>
      <c r="D608" s="8441"/>
      <c r="E608" s="8691"/>
      <c r="F608" s="8917"/>
      <c r="G608" s="8695"/>
      <c r="H608" s="8917"/>
      <c r="I608" s="8917"/>
      <c r="J608" s="8921"/>
      <c r="K608" s="8459"/>
    </row>
    <row r="609" spans="1:12" ht="16.5">
      <c r="A609" s="8461"/>
      <c r="B609" s="8462"/>
      <c r="C609" s="8589"/>
      <c r="D609" s="8584"/>
      <c r="E609" s="8585"/>
      <c r="F609" s="8713"/>
      <c r="G609" s="8713"/>
      <c r="H609" s="8586"/>
      <c r="I609" s="8713"/>
      <c r="J609" s="8579">
        <v>1500</v>
      </c>
      <c r="K609" s="8467">
        <f>K607+J609</f>
        <v>48904692</v>
      </c>
    </row>
    <row r="610" spans="1:12" ht="16.5">
      <c r="A610" s="8460"/>
      <c r="B610" s="8460"/>
      <c r="C610" s="8446" t="s">
        <v>1710</v>
      </c>
      <c r="D610" s="8438" t="s">
        <v>2495</v>
      </c>
      <c r="E610" s="8690"/>
      <c r="F610" s="8916"/>
      <c r="G610" s="8694"/>
      <c r="H610" s="8916"/>
      <c r="I610" s="8916">
        <v>88140</v>
      </c>
      <c r="J610" s="8920"/>
      <c r="K610" s="8481">
        <f>K609-I610</f>
        <v>48816552</v>
      </c>
    </row>
    <row r="611" spans="1:12" ht="16.5">
      <c r="A611" s="8459"/>
      <c r="B611" s="8459"/>
      <c r="C611" s="8447" t="s">
        <v>2785</v>
      </c>
      <c r="D611" s="8441"/>
      <c r="E611" s="8691"/>
      <c r="F611" s="8917"/>
      <c r="G611" s="8695"/>
      <c r="H611" s="8917"/>
      <c r="I611" s="8917"/>
      <c r="J611" s="8921"/>
      <c r="K611" s="8459"/>
    </row>
    <row r="612" spans="1:12" ht="16.5">
      <c r="A612" s="8461"/>
      <c r="B612" s="8462"/>
      <c r="C612" s="8589"/>
      <c r="D612" s="8584"/>
      <c r="E612" s="8585"/>
      <c r="F612" s="8713"/>
      <c r="G612" s="8713"/>
      <c r="H612" s="8586"/>
      <c r="I612" s="8713"/>
      <c r="J612" s="8579">
        <v>1500</v>
      </c>
      <c r="K612" s="8467">
        <f>K610+J612</f>
        <v>48818052</v>
      </c>
    </row>
    <row r="613" spans="1:12" ht="16.5">
      <c r="A613" s="8460"/>
      <c r="B613" s="8460"/>
      <c r="C613" s="8427" t="s">
        <v>2776</v>
      </c>
      <c r="D613" s="8438" t="s">
        <v>2495</v>
      </c>
      <c r="E613" s="8350"/>
      <c r="F613" s="9805"/>
      <c r="G613" s="9807"/>
      <c r="H613" s="9805"/>
      <c r="I613" s="9805">
        <v>158463</v>
      </c>
      <c r="J613" s="8564"/>
      <c r="K613" s="8481">
        <f>K612-I613</f>
        <v>48659589</v>
      </c>
    </row>
    <row r="614" spans="1:12" ht="16.5">
      <c r="A614" s="8459"/>
      <c r="B614" s="8459"/>
      <c r="C614" s="8428" t="s">
        <v>2777</v>
      </c>
      <c r="D614" s="8351"/>
      <c r="E614" s="8352"/>
      <c r="F614" s="9806"/>
      <c r="G614" s="9808"/>
      <c r="H614" s="9806"/>
      <c r="I614" s="9806"/>
      <c r="J614" s="8567"/>
      <c r="K614" s="8459"/>
    </row>
    <row r="615" spans="1:12" ht="16.5">
      <c r="A615" s="8461"/>
      <c r="B615" s="8462"/>
      <c r="C615" s="8461"/>
      <c r="D615" s="8501"/>
      <c r="E615" s="8630"/>
      <c r="F615" s="8629"/>
      <c r="G615" s="8629"/>
      <c r="H615" s="8629"/>
      <c r="I615" s="8586"/>
      <c r="J615" s="8579">
        <v>1650</v>
      </c>
      <c r="K615" s="8467">
        <f>K613+J615</f>
        <v>48661239</v>
      </c>
    </row>
    <row r="616" spans="1:12" ht="16.5">
      <c r="A616" s="8460"/>
      <c r="B616" s="8460"/>
      <c r="C616" s="8446" t="s">
        <v>1710</v>
      </c>
      <c r="D616" s="8762"/>
      <c r="E616" s="8439"/>
      <c r="F616" s="9843"/>
      <c r="G616" s="9845"/>
      <c r="H616" s="9843"/>
      <c r="I616" s="8754">
        <v>44340</v>
      </c>
      <c r="J616" s="595"/>
      <c r="K616" s="8481">
        <f>K615-I616</f>
        <v>48616899</v>
      </c>
    </row>
    <row r="617" spans="1:12" ht="16.5">
      <c r="A617" s="8459"/>
      <c r="B617" s="8459"/>
      <c r="C617" s="8447" t="s">
        <v>2828</v>
      </c>
      <c r="D617" s="8763"/>
      <c r="E617" s="8448"/>
      <c r="F617" s="9844"/>
      <c r="G617" s="9846"/>
      <c r="H617" s="9844"/>
      <c r="I617" s="8755"/>
      <c r="J617" s="559"/>
      <c r="K617" s="8459"/>
    </row>
    <row r="618" spans="1:12" ht="16.5">
      <c r="A618" s="8461"/>
      <c r="B618" s="8462"/>
      <c r="C618" s="8589"/>
      <c r="D618" s="8497"/>
      <c r="E618" s="8670"/>
      <c r="F618" s="8586"/>
      <c r="G618" s="8579"/>
      <c r="H618" s="8587"/>
      <c r="I618" s="8629"/>
      <c r="J618" s="8577">
        <v>1500</v>
      </c>
      <c r="K618" s="8467">
        <f>K616+J618</f>
        <v>48618399</v>
      </c>
    </row>
    <row r="619" spans="1:12">
      <c r="A619" s="8460"/>
      <c r="B619" s="8588">
        <v>43178</v>
      </c>
      <c r="C619" s="8281" t="s">
        <v>864</v>
      </c>
      <c r="D619" s="8349" t="s">
        <v>2302</v>
      </c>
      <c r="E619" s="8332"/>
      <c r="F619" s="9805"/>
      <c r="G619" s="9807"/>
      <c r="H619" s="9805"/>
      <c r="I619" s="9807">
        <v>102500</v>
      </c>
      <c r="J619" s="595"/>
      <c r="K619" s="8481">
        <f>K618-I619</f>
        <v>48515899</v>
      </c>
    </row>
    <row r="620" spans="1:12">
      <c r="A620" s="8459"/>
      <c r="B620" s="8459"/>
      <c r="C620" s="8287" t="s">
        <v>2761</v>
      </c>
      <c r="D620" s="8351"/>
      <c r="E620" s="8335"/>
      <c r="F620" s="9806"/>
      <c r="G620" s="9808"/>
      <c r="H620" s="9806"/>
      <c r="I620" s="9808"/>
      <c r="J620" s="559"/>
      <c r="K620" s="8459"/>
    </row>
    <row r="621" spans="1:12">
      <c r="A621" s="8461"/>
      <c r="B621" s="8462"/>
      <c r="C621" s="8461"/>
      <c r="D621" s="8497"/>
      <c r="E621" s="8498"/>
      <c r="F621" s="8465"/>
      <c r="G621" s="8466"/>
      <c r="H621" s="8499"/>
      <c r="I621" s="8465"/>
      <c r="J621" s="8577">
        <v>2200</v>
      </c>
      <c r="K621" s="8467">
        <f>K619+J621</f>
        <v>48518099</v>
      </c>
    </row>
    <row r="622" spans="1:12">
      <c r="A622" s="8460"/>
      <c r="B622" s="8588"/>
      <c r="C622" s="8330" t="s">
        <v>997</v>
      </c>
      <c r="D622" s="8922" t="s">
        <v>1584</v>
      </c>
      <c r="E622" s="8316" t="s">
        <v>56</v>
      </c>
      <c r="F622" s="9805"/>
      <c r="G622" s="9807">
        <v>202500</v>
      </c>
      <c r="H622" s="9805"/>
      <c r="I622" s="9805"/>
      <c r="J622" s="8302"/>
      <c r="K622" s="8481">
        <f>K621-G622</f>
        <v>48315599</v>
      </c>
      <c r="L622" s="8902"/>
    </row>
    <row r="623" spans="1:12">
      <c r="A623" s="8459"/>
      <c r="B623" s="8459"/>
      <c r="C623" s="8287" t="s">
        <v>1583</v>
      </c>
      <c r="D623" s="8923" t="s">
        <v>1384</v>
      </c>
      <c r="E623" s="8319"/>
      <c r="F623" s="9806"/>
      <c r="G623" s="9808"/>
      <c r="H623" s="9806"/>
      <c r="I623" s="9806"/>
      <c r="J623" s="8303"/>
      <c r="K623" s="8459"/>
      <c r="L623" s="8902"/>
    </row>
    <row r="624" spans="1:12">
      <c r="A624" s="8461"/>
      <c r="B624" s="8462"/>
      <c r="C624" s="8461"/>
      <c r="D624" s="8497"/>
      <c r="E624" s="8498"/>
      <c r="F624" s="8465"/>
      <c r="G624" s="8466"/>
      <c r="H624" s="8499"/>
      <c r="I624" s="8626"/>
      <c r="J624" s="8577">
        <v>2200</v>
      </c>
      <c r="K624" s="8467">
        <f>K622+J624</f>
        <v>48317799</v>
      </c>
      <c r="L624" s="8902"/>
    </row>
    <row r="625" spans="1:30">
      <c r="A625" s="8460"/>
      <c r="B625" s="8460"/>
      <c r="C625" s="8300" t="s">
        <v>952</v>
      </c>
      <c r="D625" s="8922" t="s">
        <v>1862</v>
      </c>
      <c r="E625" s="8924" t="s">
        <v>1863</v>
      </c>
      <c r="F625" s="9805"/>
      <c r="G625" s="9807">
        <v>52500</v>
      </c>
      <c r="H625" s="9805"/>
      <c r="I625" s="8754"/>
      <c r="J625" s="8760"/>
      <c r="K625" s="8481">
        <f>K624-G625</f>
        <v>48265299</v>
      </c>
      <c r="L625" s="8902"/>
    </row>
    <row r="626" spans="1:30">
      <c r="A626" s="8459"/>
      <c r="B626" s="8459"/>
      <c r="C626" s="8287" t="s">
        <v>1861</v>
      </c>
      <c r="D626" s="8923" t="s">
        <v>1819</v>
      </c>
      <c r="E626" s="8925"/>
      <c r="F626" s="9806"/>
      <c r="G626" s="9808"/>
      <c r="H626" s="9806"/>
      <c r="I626" s="8755"/>
      <c r="J626" s="8761"/>
      <c r="K626" s="8459"/>
      <c r="L626" s="8902"/>
    </row>
    <row r="627" spans="1:30">
      <c r="A627" s="8461"/>
      <c r="B627" s="8462"/>
      <c r="C627" s="8628"/>
      <c r="D627" s="8624"/>
      <c r="E627" s="8625"/>
      <c r="F627" s="8626"/>
      <c r="G627" s="8626"/>
      <c r="H627" s="8629"/>
      <c r="I627" s="8626"/>
      <c r="J627" s="8578">
        <v>2200</v>
      </c>
      <c r="K627" s="8467">
        <f>K625+J627</f>
        <v>48267499</v>
      </c>
      <c r="L627" s="8902"/>
    </row>
    <row r="628" spans="1:30">
      <c r="A628" s="8460"/>
      <c r="B628" s="8460"/>
      <c r="C628" s="8330" t="s">
        <v>812</v>
      </c>
      <c r="D628" s="8325" t="s">
        <v>1335</v>
      </c>
      <c r="E628" s="8350"/>
      <c r="F628" s="9805"/>
      <c r="G628" s="9807"/>
      <c r="H628" s="9805"/>
      <c r="I628" s="9805">
        <v>427020</v>
      </c>
      <c r="J628" s="8302"/>
      <c r="K628" s="8481">
        <f>K627-I628</f>
        <v>47840479</v>
      </c>
    </row>
    <row r="629" spans="1:30">
      <c r="A629" s="8459"/>
      <c r="B629" s="8459"/>
      <c r="C629" s="8347" t="s">
        <v>813</v>
      </c>
      <c r="D629" s="8327" t="s">
        <v>814</v>
      </c>
      <c r="E629" s="8352"/>
      <c r="F629" s="9806"/>
      <c r="G629" s="9808"/>
      <c r="H629" s="9806"/>
      <c r="I629" s="9806"/>
      <c r="J629" s="8303"/>
      <c r="K629" s="8459"/>
    </row>
    <row r="630" spans="1:30">
      <c r="A630" s="8461"/>
      <c r="B630" s="8462"/>
      <c r="C630" s="8461"/>
      <c r="D630" s="8497"/>
      <c r="E630" s="8498"/>
      <c r="F630" s="8465"/>
      <c r="G630" s="8466"/>
      <c r="H630" s="8499"/>
      <c r="I630" s="8465"/>
      <c r="J630" s="8466">
        <v>2200</v>
      </c>
      <c r="K630" s="8467">
        <f>K628+J630</f>
        <v>47842679</v>
      </c>
    </row>
    <row r="631" spans="1:30" ht="16.5">
      <c r="A631" s="8460"/>
      <c r="B631" s="8588">
        <v>43179</v>
      </c>
      <c r="C631" s="7851" t="s">
        <v>821</v>
      </c>
      <c r="D631" s="8938" t="s">
        <v>2773</v>
      </c>
      <c r="E631" s="8940" t="s">
        <v>2772</v>
      </c>
      <c r="F631" s="8754"/>
      <c r="G631" s="8754">
        <v>215211</v>
      </c>
      <c r="H631" s="8754"/>
      <c r="I631" s="9843"/>
      <c r="J631" s="8564"/>
      <c r="K631" s="8481">
        <f>K630-G631</f>
        <v>47627468</v>
      </c>
      <c r="AD631" s="8321"/>
    </row>
    <row r="632" spans="1:30" ht="16.5">
      <c r="A632" s="8459"/>
      <c r="B632" s="8459"/>
      <c r="C632" s="7829" t="s">
        <v>2610</v>
      </c>
      <c r="D632" s="8939" t="s">
        <v>1176</v>
      </c>
      <c r="E632" s="8941"/>
      <c r="F632" s="8755"/>
      <c r="G632" s="8755"/>
      <c r="H632" s="8755"/>
      <c r="I632" s="9844"/>
      <c r="J632" s="8567"/>
      <c r="K632" s="8459"/>
      <c r="AD632" s="8321"/>
    </row>
    <row r="633" spans="1:30" ht="16.5">
      <c r="A633" s="8461"/>
      <c r="B633" s="8462"/>
      <c r="C633" s="8628"/>
      <c r="D633" s="8624"/>
      <c r="E633" s="8625"/>
      <c r="F633" s="8626"/>
      <c r="G633" s="8626"/>
      <c r="H633" s="8629"/>
      <c r="I633" s="8586"/>
      <c r="J633" s="8579">
        <v>2200</v>
      </c>
      <c r="K633" s="8467">
        <f>K631+J633</f>
        <v>47629668</v>
      </c>
      <c r="AD633" s="8321"/>
    </row>
    <row r="634" spans="1:30">
      <c r="A634" s="8460"/>
      <c r="B634" s="8460"/>
      <c r="C634" s="8427" t="s">
        <v>1278</v>
      </c>
      <c r="D634" s="8938" t="s">
        <v>1334</v>
      </c>
      <c r="E634" s="8940" t="s">
        <v>1348</v>
      </c>
      <c r="F634" s="8936"/>
      <c r="G634" s="8944">
        <v>305000</v>
      </c>
      <c r="H634" s="8936"/>
      <c r="I634" s="8936"/>
      <c r="J634" s="8942" t="s">
        <v>356</v>
      </c>
      <c r="K634" s="8481">
        <f>K633-G634</f>
        <v>47324668</v>
      </c>
      <c r="AD634" s="8321"/>
    </row>
    <row r="635" spans="1:30">
      <c r="A635" s="8459"/>
      <c r="B635" s="8459"/>
      <c r="C635" s="8428" t="s">
        <v>1333</v>
      </c>
      <c r="D635" s="8939" t="s">
        <v>918</v>
      </c>
      <c r="E635" s="8941"/>
      <c r="F635" s="8937"/>
      <c r="G635" s="8945"/>
      <c r="H635" s="8937"/>
      <c r="I635" s="8937"/>
      <c r="J635" s="8943"/>
      <c r="K635" s="8459"/>
      <c r="AD635" s="8321"/>
    </row>
    <row r="636" spans="1:30">
      <c r="A636" s="8461"/>
      <c r="B636" s="8462"/>
      <c r="C636" s="8628"/>
      <c r="D636" s="8624"/>
      <c r="E636" s="8625"/>
      <c r="F636" s="8626"/>
      <c r="G636" s="8626"/>
      <c r="H636" s="8629"/>
      <c r="I636" s="8626"/>
      <c r="J636" s="8578">
        <v>4400</v>
      </c>
      <c r="K636" s="8467">
        <f>K634+J636</f>
        <v>47329068</v>
      </c>
      <c r="AD636" s="8321"/>
    </row>
    <row r="637" spans="1:30" ht="16.5">
      <c r="A637" s="8460"/>
      <c r="B637" s="8460"/>
      <c r="C637" s="8324" t="s">
        <v>815</v>
      </c>
      <c r="D637" s="8325" t="s">
        <v>1852</v>
      </c>
      <c r="E637" s="8439"/>
      <c r="F637" s="9843"/>
      <c r="G637" s="9845"/>
      <c r="H637" s="9843"/>
      <c r="I637" s="9843">
        <v>2371848</v>
      </c>
      <c r="J637" s="8564"/>
      <c r="K637" s="8481">
        <f>K636-I637</f>
        <v>44957220</v>
      </c>
    </row>
    <row r="638" spans="1:30" ht="16.5">
      <c r="A638" s="8459"/>
      <c r="B638" s="8459"/>
      <c r="C638" s="8342" t="s">
        <v>1851</v>
      </c>
      <c r="D638" s="8327"/>
      <c r="E638" s="8448"/>
      <c r="F638" s="9844"/>
      <c r="G638" s="9846"/>
      <c r="H638" s="9844"/>
      <c r="I638" s="9844"/>
      <c r="J638" s="8567"/>
      <c r="K638" s="8459"/>
    </row>
    <row r="639" spans="1:30" ht="16.5">
      <c r="A639" s="8461"/>
      <c r="B639" s="8462"/>
      <c r="C639" s="8461"/>
      <c r="D639" s="8501"/>
      <c r="E639" s="8670"/>
      <c r="F639" s="8586"/>
      <c r="G639" s="8579"/>
      <c r="H639" s="8587"/>
      <c r="I639" s="8586"/>
      <c r="J639" s="8579">
        <v>2200</v>
      </c>
      <c r="K639" s="8467">
        <f>K637+J639</f>
        <v>44959420</v>
      </c>
    </row>
    <row r="640" spans="1:30">
      <c r="A640" s="8460"/>
      <c r="B640" s="8460"/>
      <c r="C640" s="8324" t="s">
        <v>815</v>
      </c>
      <c r="D640" s="8325" t="s">
        <v>1852</v>
      </c>
      <c r="E640" s="8927"/>
      <c r="F640" s="8929"/>
      <c r="G640" s="8931"/>
      <c r="H640" s="534"/>
      <c r="I640" s="8929">
        <v>919674</v>
      </c>
      <c r="J640" s="595"/>
      <c r="K640" s="8481">
        <f>K639-I640</f>
        <v>44039746</v>
      </c>
    </row>
    <row r="641" spans="1:11">
      <c r="A641" s="8459"/>
      <c r="B641" s="8459"/>
      <c r="C641" s="8342" t="s">
        <v>1854</v>
      </c>
      <c r="D641" s="8327"/>
      <c r="E641" s="8928"/>
      <c r="F641" s="8930"/>
      <c r="G641" s="8932"/>
      <c r="H641" s="515"/>
      <c r="I641" s="8930"/>
      <c r="J641" s="559"/>
      <c r="K641" s="8459"/>
    </row>
    <row r="642" spans="1:11">
      <c r="A642" s="8461"/>
      <c r="B642" s="8462"/>
      <c r="C642" s="8461"/>
      <c r="D642" s="8501"/>
      <c r="E642" s="8630"/>
      <c r="F642" s="8629"/>
      <c r="G642" s="8629"/>
      <c r="H642" s="8629"/>
      <c r="I642" s="8629"/>
      <c r="J642" s="8577">
        <v>2200</v>
      </c>
      <c r="K642" s="8467">
        <f>K640+J642</f>
        <v>44041946</v>
      </c>
    </row>
    <row r="643" spans="1:11" ht="16.5">
      <c r="A643" s="8460"/>
      <c r="B643" s="8460"/>
      <c r="C643" s="8324" t="s">
        <v>815</v>
      </c>
      <c r="D643" s="8325" t="s">
        <v>1852</v>
      </c>
      <c r="E643" s="8439"/>
      <c r="F643" s="9843"/>
      <c r="G643" s="9845"/>
      <c r="H643" s="9843"/>
      <c r="I643" s="9843">
        <v>4314468</v>
      </c>
      <c r="J643" s="8564"/>
      <c r="K643" s="8481">
        <f>K642-I643</f>
        <v>39727478</v>
      </c>
    </row>
    <row r="644" spans="1:11" ht="16.5">
      <c r="A644" s="8459"/>
      <c r="B644" s="8459"/>
      <c r="C644" s="8342" t="s">
        <v>1855</v>
      </c>
      <c r="D644" s="8327"/>
      <c r="E644" s="8448"/>
      <c r="F644" s="9844"/>
      <c r="G644" s="9846"/>
      <c r="H644" s="9844"/>
      <c r="I644" s="9844"/>
      <c r="J644" s="8567"/>
      <c r="K644" s="8459"/>
    </row>
    <row r="645" spans="1:11" ht="16.5">
      <c r="A645" s="8461"/>
      <c r="B645" s="8462"/>
      <c r="C645" s="8461"/>
      <c r="D645" s="8501"/>
      <c r="E645" s="8670"/>
      <c r="F645" s="8586"/>
      <c r="G645" s="8579"/>
      <c r="H645" s="8587"/>
      <c r="I645" s="8586"/>
      <c r="J645" s="8579">
        <v>2200</v>
      </c>
      <c r="K645" s="8467">
        <f>K643+J645</f>
        <v>39729678</v>
      </c>
    </row>
    <row r="646" spans="1:11">
      <c r="A646" s="8460"/>
      <c r="B646" s="8460"/>
      <c r="C646" s="8324" t="s">
        <v>815</v>
      </c>
      <c r="D646" s="8325" t="s">
        <v>1852</v>
      </c>
      <c r="E646" s="8927"/>
      <c r="F646" s="8929"/>
      <c r="G646" s="8931"/>
      <c r="H646" s="534"/>
      <c r="I646" s="8929">
        <v>284400</v>
      </c>
      <c r="J646" s="595"/>
      <c r="K646" s="8481">
        <f>K645-I646</f>
        <v>39445278</v>
      </c>
    </row>
    <row r="647" spans="1:11">
      <c r="A647" s="8459"/>
      <c r="B647" s="8459"/>
      <c r="C647" s="8342" t="s">
        <v>1856</v>
      </c>
      <c r="D647" s="8327"/>
      <c r="E647" s="8928"/>
      <c r="F647" s="8930"/>
      <c r="G647" s="8932"/>
      <c r="H647" s="515"/>
      <c r="I647" s="8930"/>
      <c r="J647" s="559"/>
      <c r="K647" s="8459"/>
    </row>
    <row r="648" spans="1:11">
      <c r="A648" s="8461"/>
      <c r="B648" s="8462"/>
      <c r="C648" s="8461"/>
      <c r="D648" s="8501"/>
      <c r="E648" s="8630"/>
      <c r="F648" s="8629"/>
      <c r="G648" s="8629"/>
      <c r="H648" s="8629"/>
      <c r="I648" s="8629"/>
      <c r="J648" s="8577">
        <v>2200</v>
      </c>
      <c r="K648" s="8467">
        <f>K646+J648</f>
        <v>39447478</v>
      </c>
    </row>
    <row r="649" spans="1:11" ht="16.5">
      <c r="A649" s="8460"/>
      <c r="B649" s="8460"/>
      <c r="C649" s="8324" t="s">
        <v>815</v>
      </c>
      <c r="D649" s="8325" t="s">
        <v>1852</v>
      </c>
      <c r="E649" s="8439"/>
      <c r="F649" s="9843"/>
      <c r="G649" s="9845"/>
      <c r="H649" s="9843"/>
      <c r="I649" s="9843">
        <v>580690</v>
      </c>
      <c r="J649" s="8564"/>
      <c r="K649" s="8481">
        <f>K648-I649</f>
        <v>38866788</v>
      </c>
    </row>
    <row r="650" spans="1:11" ht="16.5">
      <c r="A650" s="8459"/>
      <c r="B650" s="8459"/>
      <c r="C650" s="8342" t="s">
        <v>1857</v>
      </c>
      <c r="D650" s="8327"/>
      <c r="E650" s="8448"/>
      <c r="F650" s="9844"/>
      <c r="G650" s="9846"/>
      <c r="H650" s="9844"/>
      <c r="I650" s="9844"/>
      <c r="J650" s="8567"/>
      <c r="K650" s="8459"/>
    </row>
    <row r="651" spans="1:11" ht="16.5">
      <c r="A651" s="8461"/>
      <c r="B651" s="8462"/>
      <c r="C651" s="8461"/>
      <c r="D651" s="8501"/>
      <c r="E651" s="8670"/>
      <c r="F651" s="8586"/>
      <c r="G651" s="8579"/>
      <c r="H651" s="8587"/>
      <c r="I651" s="8586"/>
      <c r="J651" s="8579">
        <v>2200</v>
      </c>
      <c r="K651" s="8467">
        <f>K649+J651</f>
        <v>38868988</v>
      </c>
    </row>
    <row r="652" spans="1:11">
      <c r="A652" s="8460"/>
      <c r="B652" s="8460"/>
      <c r="C652" s="8324" t="s">
        <v>815</v>
      </c>
      <c r="D652" s="8325" t="s">
        <v>1852</v>
      </c>
      <c r="E652" s="8927"/>
      <c r="F652" s="8929"/>
      <c r="G652" s="8931"/>
      <c r="H652" s="534"/>
      <c r="I652" s="8929">
        <v>2042151</v>
      </c>
      <c r="J652" s="595"/>
      <c r="K652" s="8481">
        <f>K651-I652</f>
        <v>36826837</v>
      </c>
    </row>
    <row r="653" spans="1:11">
      <c r="A653" s="8459"/>
      <c r="B653" s="8459"/>
      <c r="C653" s="8342" t="s">
        <v>1853</v>
      </c>
      <c r="D653" s="8327"/>
      <c r="E653" s="8928"/>
      <c r="F653" s="8930"/>
      <c r="G653" s="8932"/>
      <c r="H653" s="515"/>
      <c r="I653" s="8930"/>
      <c r="J653" s="559"/>
      <c r="K653" s="8459"/>
    </row>
    <row r="654" spans="1:11">
      <c r="A654" s="8461"/>
      <c r="B654" s="8462"/>
      <c r="C654" s="8461"/>
      <c r="D654" s="8501"/>
      <c r="E654" s="8630"/>
      <c r="F654" s="8629"/>
      <c r="G654" s="8629"/>
      <c r="H654" s="8629"/>
      <c r="I654" s="8629"/>
      <c r="J654" s="8577">
        <v>2200</v>
      </c>
      <c r="K654" s="8467">
        <f>K652+J654</f>
        <v>36829037</v>
      </c>
    </row>
    <row r="655" spans="1:11" ht="16.5">
      <c r="A655" s="8460"/>
      <c r="B655" s="8460"/>
      <c r="C655" s="8281" t="s">
        <v>869</v>
      </c>
      <c r="D655" s="8938" t="s">
        <v>1845</v>
      </c>
      <c r="E655" s="8439"/>
      <c r="F655" s="9843"/>
      <c r="G655" s="9845"/>
      <c r="H655" s="9843"/>
      <c r="I655" s="9843">
        <v>141629</v>
      </c>
      <c r="J655" s="8564"/>
      <c r="K655" s="8481">
        <f>K654-I655</f>
        <v>36687408</v>
      </c>
    </row>
    <row r="656" spans="1:11" ht="16.5">
      <c r="A656" s="8459"/>
      <c r="B656" s="8459"/>
      <c r="C656" s="8287" t="s">
        <v>2311</v>
      </c>
      <c r="D656" s="8939"/>
      <c r="E656" s="8448"/>
      <c r="F656" s="9844"/>
      <c r="G656" s="9846"/>
      <c r="H656" s="9844"/>
      <c r="I656" s="9844"/>
      <c r="J656" s="8567"/>
      <c r="K656" s="8459"/>
    </row>
    <row r="657" spans="1:30" ht="16.5">
      <c r="A657" s="8461"/>
      <c r="B657" s="8462"/>
      <c r="C657" s="8461"/>
      <c r="D657" s="8497"/>
      <c r="E657" s="8670"/>
      <c r="F657" s="8586"/>
      <c r="G657" s="8579"/>
      <c r="H657" s="8587"/>
      <c r="I657" s="8586"/>
      <c r="J657" s="8579">
        <v>1650</v>
      </c>
      <c r="K657" s="8467">
        <f>K655+J657</f>
        <v>36689058</v>
      </c>
    </row>
    <row r="658" spans="1:30">
      <c r="A658" s="8460"/>
      <c r="B658" s="8460"/>
      <c r="C658" s="8281" t="s">
        <v>869</v>
      </c>
      <c r="D658" s="8938" t="s">
        <v>1845</v>
      </c>
      <c r="E658" s="8927"/>
      <c r="F658" s="8929"/>
      <c r="G658" s="8931"/>
      <c r="H658" s="534"/>
      <c r="I658" s="8929">
        <v>40822</v>
      </c>
      <c r="J658" s="595"/>
      <c r="K658" s="8481">
        <f>K657-I658</f>
        <v>36648236</v>
      </c>
    </row>
    <row r="659" spans="1:30">
      <c r="A659" s="8459"/>
      <c r="B659" s="8459"/>
      <c r="C659" s="8287" t="s">
        <v>1872</v>
      </c>
      <c r="D659" s="8939"/>
      <c r="E659" s="8928"/>
      <c r="F659" s="8930"/>
      <c r="G659" s="8932"/>
      <c r="H659" s="515"/>
      <c r="I659" s="8930"/>
      <c r="J659" s="559"/>
      <c r="K659" s="8459"/>
    </row>
    <row r="660" spans="1:30">
      <c r="A660" s="8461"/>
      <c r="B660" s="8462"/>
      <c r="C660" s="8461"/>
      <c r="D660" s="8497"/>
      <c r="E660" s="8630"/>
      <c r="F660" s="8629"/>
      <c r="G660" s="8629"/>
      <c r="H660" s="8629"/>
      <c r="I660" s="8629"/>
      <c r="J660" s="8577">
        <v>1650</v>
      </c>
      <c r="K660" s="8467">
        <f>K658+J660</f>
        <v>36649886</v>
      </c>
    </row>
    <row r="661" spans="1:30">
      <c r="A661" s="8460"/>
      <c r="B661" s="8460"/>
      <c r="C661" s="545" t="s">
        <v>1109</v>
      </c>
      <c r="D661" s="8935" t="s">
        <v>1745</v>
      </c>
      <c r="E661" s="974" t="s">
        <v>1746</v>
      </c>
      <c r="F661" s="8929"/>
      <c r="G661" s="8929">
        <v>502500</v>
      </c>
      <c r="H661" s="537"/>
      <c r="I661" s="9492"/>
      <c r="J661" s="595"/>
      <c r="K661" s="8481">
        <f>K660-G661</f>
        <v>36147386</v>
      </c>
      <c r="AD661" s="8321"/>
    </row>
    <row r="662" spans="1:30">
      <c r="A662" s="8459"/>
      <c r="B662" s="8459"/>
      <c r="C662" s="538" t="s">
        <v>1501</v>
      </c>
      <c r="D662" s="8926" t="s">
        <v>38</v>
      </c>
      <c r="E662" s="8928"/>
      <c r="F662" s="8930"/>
      <c r="G662" s="8930"/>
      <c r="H662" s="515"/>
      <c r="I662" s="9493"/>
      <c r="J662" s="559"/>
      <c r="K662" s="8459"/>
      <c r="AD662" s="8321"/>
    </row>
    <row r="663" spans="1:30" ht="16.5">
      <c r="A663" s="8461"/>
      <c r="B663" s="8462"/>
      <c r="C663" s="8707"/>
      <c r="D663" s="8708"/>
      <c r="E663" s="8709"/>
      <c r="F663" s="8586"/>
      <c r="G663" s="8579"/>
      <c r="H663" s="8587"/>
      <c r="I663" s="8586"/>
      <c r="J663" s="8579">
        <v>2200</v>
      </c>
      <c r="K663" s="8467">
        <f>K661+J663</f>
        <v>36149586</v>
      </c>
      <c r="AD663" s="8321"/>
    </row>
    <row r="664" spans="1:30">
      <c r="A664" s="8460"/>
      <c r="B664" s="8460"/>
      <c r="C664" s="8330" t="s">
        <v>781</v>
      </c>
      <c r="D664" s="8938" t="s">
        <v>113</v>
      </c>
      <c r="E664" s="8940" t="s">
        <v>114</v>
      </c>
      <c r="F664" s="8929"/>
      <c r="G664" s="8929"/>
      <c r="H664" s="8929"/>
      <c r="I664" s="8929">
        <v>100140</v>
      </c>
      <c r="J664" s="8933"/>
      <c r="K664" s="8481">
        <f>K663-I664</f>
        <v>36049446</v>
      </c>
    </row>
    <row r="665" spans="1:30">
      <c r="A665" s="8459"/>
      <c r="B665" s="8459"/>
      <c r="C665" s="8333" t="s">
        <v>1420</v>
      </c>
      <c r="D665" s="8939" t="s">
        <v>46</v>
      </c>
      <c r="E665" s="8941"/>
      <c r="F665" s="8930"/>
      <c r="G665" s="8930"/>
      <c r="H665" s="8930"/>
      <c r="I665" s="8930"/>
      <c r="J665" s="8934"/>
      <c r="K665" s="8459"/>
    </row>
    <row r="666" spans="1:30">
      <c r="A666" s="8461"/>
      <c r="B666" s="8462"/>
      <c r="C666" s="8628"/>
      <c r="D666" s="8624"/>
      <c r="E666" s="8625"/>
      <c r="F666" s="8626"/>
      <c r="G666" s="8626"/>
      <c r="H666" s="8629"/>
      <c r="I666" s="8626"/>
      <c r="J666" s="8578">
        <v>1500</v>
      </c>
      <c r="K666" s="8467">
        <f>K664+J666</f>
        <v>36050946</v>
      </c>
    </row>
    <row r="667" spans="1:30">
      <c r="A667" s="8460"/>
      <c r="B667" s="8460"/>
      <c r="C667" s="8300" t="s">
        <v>781</v>
      </c>
      <c r="D667" s="8349"/>
      <c r="E667" s="8350"/>
      <c r="F667" s="9805"/>
      <c r="G667" s="9807"/>
      <c r="H667" s="9805"/>
      <c r="I667" s="9805">
        <v>147640</v>
      </c>
      <c r="J667" s="8302"/>
      <c r="K667" s="8481">
        <f>K666-I667</f>
        <v>35903306</v>
      </c>
    </row>
    <row r="668" spans="1:30">
      <c r="A668" s="8459"/>
      <c r="B668" s="8459"/>
      <c r="C668" s="8300" t="s">
        <v>2351</v>
      </c>
      <c r="D668" s="8351"/>
      <c r="E668" s="8352"/>
      <c r="F668" s="9806"/>
      <c r="G668" s="9808"/>
      <c r="H668" s="9806"/>
      <c r="I668" s="9806"/>
      <c r="J668" s="8303"/>
      <c r="K668" s="8459"/>
    </row>
    <row r="669" spans="1:30">
      <c r="A669" s="8461"/>
      <c r="B669" s="8462"/>
      <c r="C669" s="8461"/>
      <c r="D669" s="8497"/>
      <c r="E669" s="8498"/>
      <c r="F669" s="8465"/>
      <c r="G669" s="8466"/>
      <c r="H669" s="8499"/>
      <c r="I669" s="8465"/>
      <c r="J669" s="8466">
        <v>1500</v>
      </c>
      <c r="K669" s="8467">
        <f>K667+J669</f>
        <v>35904806</v>
      </c>
    </row>
    <row r="670" spans="1:30">
      <c r="A670" s="8460"/>
      <c r="B670" s="8460"/>
      <c r="C670" s="8324" t="s">
        <v>815</v>
      </c>
      <c r="D670" s="8938" t="s">
        <v>848</v>
      </c>
      <c r="E670" s="8940" t="s">
        <v>52</v>
      </c>
      <c r="F670" s="8929"/>
      <c r="G670" s="8929">
        <v>406420</v>
      </c>
      <c r="H670" s="8929"/>
      <c r="I670" s="8929"/>
      <c r="J670" s="8933"/>
      <c r="K670" s="8481">
        <f>K669-G670</f>
        <v>35498386</v>
      </c>
      <c r="AD670" s="8321"/>
    </row>
    <row r="671" spans="1:30">
      <c r="A671" s="8459"/>
      <c r="B671" s="8459"/>
      <c r="C671" s="8326" t="s">
        <v>847</v>
      </c>
      <c r="D671" s="8939" t="s">
        <v>51</v>
      </c>
      <c r="E671" s="8941"/>
      <c r="F671" s="8930"/>
      <c r="G671" s="8930"/>
      <c r="H671" s="8930"/>
      <c r="I671" s="8930"/>
      <c r="J671" s="8934"/>
      <c r="K671" s="8459"/>
      <c r="AD671" s="8321"/>
    </row>
    <row r="672" spans="1:30">
      <c r="A672" s="8461"/>
      <c r="B672" s="8462"/>
      <c r="C672" s="8628"/>
      <c r="D672" s="8624"/>
      <c r="E672" s="8625"/>
      <c r="F672" s="8626"/>
      <c r="G672" s="8626"/>
      <c r="H672" s="8629"/>
      <c r="I672" s="8626"/>
      <c r="J672" s="8578">
        <v>2200</v>
      </c>
      <c r="K672" s="8467">
        <f>K670+J672</f>
        <v>35500586</v>
      </c>
      <c r="AD672" s="8321"/>
    </row>
    <row r="673" spans="1:30">
      <c r="A673" s="8460"/>
      <c r="B673" s="8460"/>
      <c r="C673" s="8348" t="s">
        <v>1109</v>
      </c>
      <c r="D673" s="8336" t="s">
        <v>1580</v>
      </c>
      <c r="E673" s="8375" t="s">
        <v>1600</v>
      </c>
      <c r="F673" s="8936"/>
      <c r="G673" s="8936">
        <v>502500</v>
      </c>
      <c r="H673" s="9805"/>
      <c r="I673" s="9805"/>
      <c r="J673" s="8302"/>
      <c r="K673" s="8481">
        <f>K672-G673</f>
        <v>34998086</v>
      </c>
      <c r="AD673" s="8321"/>
    </row>
    <row r="674" spans="1:30">
      <c r="A674" s="8459"/>
      <c r="B674" s="8459"/>
      <c r="C674" s="8342" t="s">
        <v>1579</v>
      </c>
      <c r="D674" s="8337" t="s">
        <v>38</v>
      </c>
      <c r="E674" s="8366"/>
      <c r="F674" s="8937"/>
      <c r="G674" s="8937"/>
      <c r="H674" s="9806"/>
      <c r="I674" s="9806"/>
      <c r="J674" s="8303"/>
      <c r="K674" s="8459"/>
      <c r="AD674" s="8321"/>
    </row>
    <row r="675" spans="1:30">
      <c r="A675" s="8461"/>
      <c r="B675" s="8462"/>
      <c r="C675" s="8461"/>
      <c r="D675" s="8497"/>
      <c r="E675" s="8535"/>
      <c r="F675" s="8494"/>
      <c r="G675" s="8718"/>
      <c r="H675" s="8499"/>
      <c r="I675" s="8465"/>
      <c r="J675" s="8466">
        <v>2200</v>
      </c>
      <c r="K675" s="8467">
        <f>K673+J675</f>
        <v>35000286</v>
      </c>
      <c r="AD675" s="8321"/>
    </row>
    <row r="676" spans="1:30">
      <c r="A676" s="8460"/>
      <c r="B676" s="8460"/>
      <c r="C676" s="8281" t="s">
        <v>880</v>
      </c>
      <c r="D676" s="8938" t="s">
        <v>1312</v>
      </c>
      <c r="E676" s="8940" t="s">
        <v>1326</v>
      </c>
      <c r="F676" s="9805"/>
      <c r="G676" s="9807">
        <v>1002500</v>
      </c>
      <c r="H676" s="9805"/>
      <c r="I676" s="9805"/>
      <c r="J676" s="8302"/>
      <c r="K676" s="8481">
        <f>K675-G676</f>
        <v>33997786</v>
      </c>
      <c r="AD676" s="8321"/>
    </row>
    <row r="677" spans="1:30">
      <c r="A677" s="8459"/>
      <c r="B677" s="8459"/>
      <c r="C677" s="8287" t="s">
        <v>1311</v>
      </c>
      <c r="D677" s="8939" t="s">
        <v>1313</v>
      </c>
      <c r="E677" s="8941"/>
      <c r="F677" s="9806"/>
      <c r="G677" s="9808"/>
      <c r="H677" s="9806"/>
      <c r="I677" s="9806"/>
      <c r="J677" s="8303"/>
      <c r="K677" s="8459"/>
      <c r="AD677" s="8321"/>
    </row>
    <row r="678" spans="1:30">
      <c r="A678" s="8461"/>
      <c r="B678" s="8462"/>
      <c r="C678" s="8461"/>
      <c r="D678" s="8497"/>
      <c r="E678" s="8535"/>
      <c r="F678" s="8465"/>
      <c r="G678" s="8466"/>
      <c r="H678" s="8499"/>
      <c r="I678" s="8465"/>
      <c r="J678" s="8466">
        <v>2200</v>
      </c>
      <c r="K678" s="8467">
        <f>K676+J678</f>
        <v>33999986</v>
      </c>
      <c r="AD678" s="8321"/>
    </row>
    <row r="679" spans="1:30" ht="16.5">
      <c r="A679" s="8460"/>
      <c r="B679" s="8588">
        <v>43180</v>
      </c>
      <c r="C679" s="8437" t="s">
        <v>2753</v>
      </c>
      <c r="D679" s="8438"/>
      <c r="E679" s="8690"/>
      <c r="F679" s="9843"/>
      <c r="G679" s="9845"/>
      <c r="H679" s="9843"/>
      <c r="I679" s="9843"/>
      <c r="J679" s="8564"/>
      <c r="K679" s="8481">
        <f>K678-I679</f>
        <v>33999986</v>
      </c>
    </row>
    <row r="680" spans="1:30" ht="16.5">
      <c r="A680" s="8459"/>
      <c r="B680" s="8459"/>
      <c r="C680" s="8440"/>
      <c r="D680" s="8441"/>
      <c r="E680" s="8691"/>
      <c r="F680" s="9844"/>
      <c r="G680" s="9846"/>
      <c r="H680" s="9844"/>
      <c r="I680" s="9844"/>
      <c r="J680" s="8567"/>
      <c r="K680" s="8459"/>
    </row>
    <row r="681" spans="1:30" ht="16.5">
      <c r="A681" s="8461"/>
      <c r="B681" s="8462"/>
      <c r="C681" s="8589"/>
      <c r="D681" s="8584"/>
      <c r="E681" s="8585"/>
      <c r="F681" s="8586"/>
      <c r="G681" s="8579"/>
      <c r="H681" s="8587"/>
      <c r="I681" s="8586"/>
      <c r="J681" s="8579"/>
      <c r="K681" s="8467"/>
    </row>
    <row r="682" spans="1:30" ht="16.5">
      <c r="A682" s="8460"/>
      <c r="B682" s="8588">
        <v>43181</v>
      </c>
      <c r="C682" s="8300" t="s">
        <v>1109</v>
      </c>
      <c r="D682" s="8946" t="s">
        <v>1831</v>
      </c>
      <c r="E682" s="8332" t="s">
        <v>717</v>
      </c>
      <c r="F682" s="9805"/>
      <c r="G682" s="9807">
        <v>502500</v>
      </c>
      <c r="H682" s="9843"/>
      <c r="I682" s="9843"/>
      <c r="J682" s="8564"/>
      <c r="K682" s="8481">
        <f>K679-G682</f>
        <v>33497486</v>
      </c>
      <c r="AD682" s="8321"/>
    </row>
    <row r="683" spans="1:30" ht="16.5">
      <c r="A683" s="8459"/>
      <c r="B683" s="8459"/>
      <c r="C683" s="8326" t="s">
        <v>1179</v>
      </c>
      <c r="D683" s="8947" t="s">
        <v>250</v>
      </c>
      <c r="E683" s="8335"/>
      <c r="F683" s="9806"/>
      <c r="G683" s="9808"/>
      <c r="H683" s="9844"/>
      <c r="I683" s="9844"/>
      <c r="J683" s="8567"/>
      <c r="K683" s="8459"/>
      <c r="AD683" s="8321"/>
    </row>
    <row r="684" spans="1:30" ht="16.5">
      <c r="A684" s="8461"/>
      <c r="B684" s="8462"/>
      <c r="C684" s="8707"/>
      <c r="D684" s="8708"/>
      <c r="E684" s="8709"/>
      <c r="F684" s="8704"/>
      <c r="G684" s="8704"/>
      <c r="H684" s="8587"/>
      <c r="I684" s="8586"/>
      <c r="J684" s="8579">
        <v>2200</v>
      </c>
      <c r="K684" s="8467">
        <f>K682+J684</f>
        <v>33499686</v>
      </c>
      <c r="AD684" s="8321"/>
    </row>
    <row r="685" spans="1:30" ht="16.5">
      <c r="A685" s="8460"/>
      <c r="B685" s="8460"/>
      <c r="C685" s="8300" t="s">
        <v>997</v>
      </c>
      <c r="D685" s="8946" t="s">
        <v>1831</v>
      </c>
      <c r="E685" s="8332" t="s">
        <v>717</v>
      </c>
      <c r="F685" s="9805"/>
      <c r="G685" s="9807">
        <v>202500</v>
      </c>
      <c r="H685" s="9843"/>
      <c r="I685" s="9843"/>
      <c r="J685" s="8564"/>
      <c r="K685" s="8481">
        <f>K684-G685</f>
        <v>33297186</v>
      </c>
      <c r="AD685" s="8321"/>
    </row>
    <row r="686" spans="1:30" ht="16.5">
      <c r="A686" s="8459"/>
      <c r="B686" s="8459"/>
      <c r="C686" s="8326" t="s">
        <v>2254</v>
      </c>
      <c r="D686" s="8947" t="s">
        <v>250</v>
      </c>
      <c r="E686" s="8335"/>
      <c r="F686" s="9806"/>
      <c r="G686" s="9808"/>
      <c r="H686" s="9844"/>
      <c r="I686" s="9844"/>
      <c r="J686" s="8567"/>
      <c r="K686" s="8459"/>
      <c r="AD686" s="8321"/>
    </row>
    <row r="687" spans="1:30" ht="16.5">
      <c r="A687" s="8461"/>
      <c r="B687" s="8462"/>
      <c r="C687" s="8707"/>
      <c r="D687" s="8708"/>
      <c r="E687" s="8709"/>
      <c r="F687" s="8704"/>
      <c r="G687" s="8704"/>
      <c r="H687" s="8587"/>
      <c r="I687" s="8586"/>
      <c r="J687" s="8579">
        <v>2200</v>
      </c>
      <c r="K687" s="8467">
        <f>K685+J687</f>
        <v>33299386</v>
      </c>
      <c r="AD687" s="8321"/>
    </row>
    <row r="688" spans="1:30">
      <c r="A688" s="8460"/>
      <c r="B688" s="8588">
        <v>43182</v>
      </c>
      <c r="C688" s="8281" t="s">
        <v>2037</v>
      </c>
      <c r="D688" s="8954" t="s">
        <v>278</v>
      </c>
      <c r="E688" s="8316" t="s">
        <v>279</v>
      </c>
      <c r="F688" s="8479"/>
      <c r="G688" s="8950">
        <v>807500</v>
      </c>
      <c r="H688" s="8948"/>
      <c r="I688" s="8948"/>
      <c r="J688" s="8952"/>
      <c r="K688" s="8481">
        <f>K687-G688</f>
        <v>32491886</v>
      </c>
      <c r="AD688" s="8321"/>
    </row>
    <row r="689" spans="1:30">
      <c r="A689" s="8459"/>
      <c r="B689" s="8459"/>
      <c r="C689" s="8300" t="s">
        <v>1527</v>
      </c>
      <c r="D689" s="8361" t="s">
        <v>38</v>
      </c>
      <c r="E689" s="8316"/>
      <c r="F689" s="8477"/>
      <c r="G689" s="8951"/>
      <c r="H689" s="8949"/>
      <c r="I689" s="8949"/>
      <c r="J689" s="8953"/>
      <c r="K689" s="8459"/>
      <c r="AD689" s="8321"/>
    </row>
    <row r="690" spans="1:30">
      <c r="A690" s="8461"/>
      <c r="B690" s="8462"/>
      <c r="C690" s="8462"/>
      <c r="D690" s="8462"/>
      <c r="E690" s="8462"/>
      <c r="F690" s="8478"/>
      <c r="G690" s="8718"/>
      <c r="H690" s="8465"/>
      <c r="I690" s="8718"/>
      <c r="J690" s="8466">
        <v>6600</v>
      </c>
      <c r="K690" s="8467">
        <f>K688+J690</f>
        <v>32498486</v>
      </c>
      <c r="AD690" s="8321"/>
    </row>
    <row r="691" spans="1:30" ht="16.5">
      <c r="A691" s="8460"/>
      <c r="B691" s="8588">
        <v>43185</v>
      </c>
      <c r="C691" s="8300" t="s">
        <v>1109</v>
      </c>
      <c r="D691" s="8438" t="s">
        <v>2830</v>
      </c>
      <c r="E691" s="8690" t="s">
        <v>730</v>
      </c>
      <c r="F691" s="8766"/>
      <c r="G691" s="8766">
        <v>502500</v>
      </c>
      <c r="H691" s="9843"/>
      <c r="I691" s="9843"/>
      <c r="J691" s="8564"/>
      <c r="K691" s="8481">
        <f>K690-G691</f>
        <v>31995986</v>
      </c>
      <c r="AD691" s="8321"/>
    </row>
    <row r="692" spans="1:30" ht="16.5">
      <c r="A692" s="8459"/>
      <c r="B692" s="8459"/>
      <c r="C692" s="8326" t="s">
        <v>2829</v>
      </c>
      <c r="D692" s="8441" t="s">
        <v>1804</v>
      </c>
      <c r="E692" s="8691"/>
      <c r="F692" s="8767"/>
      <c r="G692" s="8767"/>
      <c r="H692" s="9844"/>
      <c r="I692" s="9844"/>
      <c r="J692" s="8567"/>
      <c r="K692" s="8459"/>
      <c r="AD692" s="8321"/>
    </row>
    <row r="693" spans="1:30" ht="16.5">
      <c r="A693" s="8461"/>
      <c r="B693" s="8462"/>
      <c r="C693" s="8589"/>
      <c r="D693" s="8584"/>
      <c r="E693" s="8585"/>
      <c r="F693" s="8704"/>
      <c r="G693" s="8704"/>
      <c r="H693" s="8587"/>
      <c r="I693" s="8586"/>
      <c r="J693" s="8579">
        <v>2200</v>
      </c>
      <c r="K693" s="8467">
        <f>K691+J693</f>
        <v>31998186</v>
      </c>
      <c r="AD693" s="8321"/>
    </row>
    <row r="694" spans="1:30">
      <c r="A694" s="8460"/>
      <c r="B694" s="8460"/>
      <c r="C694" s="8324" t="s">
        <v>2037</v>
      </c>
      <c r="D694" s="8957" t="s">
        <v>1532</v>
      </c>
      <c r="E694" s="8283" t="s">
        <v>1233</v>
      </c>
      <c r="F694" s="8955"/>
      <c r="G694" s="8961">
        <v>807500</v>
      </c>
      <c r="H694" s="8955"/>
      <c r="I694" s="8955"/>
      <c r="J694" s="8959"/>
      <c r="K694" s="8481">
        <f>K693-G694</f>
        <v>31190686</v>
      </c>
      <c r="AD694" s="8321"/>
    </row>
    <row r="695" spans="1:30">
      <c r="A695" s="8459"/>
      <c r="B695" s="8459"/>
      <c r="C695" s="8326" t="s">
        <v>1172</v>
      </c>
      <c r="D695" s="8958" t="s">
        <v>1570</v>
      </c>
      <c r="E695" s="8319"/>
      <c r="F695" s="8956"/>
      <c r="G695" s="8962"/>
      <c r="H695" s="8956"/>
      <c r="I695" s="8956"/>
      <c r="J695" s="8960"/>
      <c r="K695" s="8459"/>
      <c r="AD695" s="8321"/>
    </row>
    <row r="696" spans="1:30">
      <c r="A696" s="8461"/>
      <c r="B696" s="8462"/>
      <c r="C696" s="8461"/>
      <c r="D696" s="8497"/>
      <c r="E696" s="8498"/>
      <c r="F696" s="8718"/>
      <c r="G696" s="8718"/>
      <c r="H696" s="8465"/>
      <c r="I696" s="8718"/>
      <c r="J696" s="8466">
        <v>6600</v>
      </c>
      <c r="K696" s="8467">
        <f>K694+J696</f>
        <v>31197286</v>
      </c>
      <c r="AD696" s="8321"/>
    </row>
    <row r="697" spans="1:30">
      <c r="A697" s="8460"/>
      <c r="B697" s="8588">
        <v>43186</v>
      </c>
      <c r="C697" s="545" t="s">
        <v>1109</v>
      </c>
      <c r="D697" s="8965" t="s">
        <v>1584</v>
      </c>
      <c r="E697" s="974" t="s">
        <v>56</v>
      </c>
      <c r="F697" s="8963"/>
      <c r="G697" s="8963">
        <v>502500</v>
      </c>
      <c r="H697" s="8963"/>
      <c r="I697" s="8963"/>
      <c r="J697" s="8968"/>
      <c r="K697" s="8481">
        <f>K696-G697</f>
        <v>30694786</v>
      </c>
      <c r="AD697" s="8321"/>
    </row>
    <row r="698" spans="1:30">
      <c r="A698" s="8459"/>
      <c r="B698" s="8459"/>
      <c r="C698" s="555" t="s">
        <v>1583</v>
      </c>
      <c r="D698" s="8966" t="s">
        <v>1384</v>
      </c>
      <c r="E698" s="8967"/>
      <c r="F698" s="8964"/>
      <c r="G698" s="8964"/>
      <c r="H698" s="8964"/>
      <c r="I698" s="8964"/>
      <c r="J698" s="8969"/>
      <c r="K698" s="8459"/>
      <c r="AD698" s="8321"/>
    </row>
    <row r="699" spans="1:30">
      <c r="A699" s="8461"/>
      <c r="B699" s="8462"/>
      <c r="C699" s="8461"/>
      <c r="D699" s="8497"/>
      <c r="E699" s="8498"/>
      <c r="F699" s="8465"/>
      <c r="G699" s="8466"/>
      <c r="H699" s="8499"/>
      <c r="I699" s="8465"/>
      <c r="J699" s="8578">
        <v>2200</v>
      </c>
      <c r="K699" s="8467">
        <f>K697+J699</f>
        <v>30696986</v>
      </c>
      <c r="AD699" s="8321"/>
    </row>
    <row r="700" spans="1:30" ht="16.5">
      <c r="A700" s="8460"/>
      <c r="B700" s="8588">
        <v>43187</v>
      </c>
      <c r="C700" s="8357" t="s">
        <v>591</v>
      </c>
      <c r="D700" s="8349"/>
      <c r="E700" s="8350"/>
      <c r="F700" s="9805">
        <v>25000000</v>
      </c>
      <c r="G700" s="9845"/>
      <c r="H700" s="8696"/>
      <c r="I700" s="8697"/>
      <c r="J700" s="9847"/>
      <c r="K700" s="8481">
        <f>K699+F700</f>
        <v>55696986</v>
      </c>
    </row>
    <row r="701" spans="1:30" ht="16.5">
      <c r="A701" s="8459"/>
      <c r="B701" s="8459"/>
      <c r="C701" s="8355"/>
      <c r="D701" s="8351"/>
      <c r="E701" s="8352"/>
      <c r="F701" s="9806"/>
      <c r="G701" s="9846"/>
      <c r="H701" s="8699"/>
      <c r="I701" s="8700"/>
      <c r="J701" s="9848"/>
      <c r="K701" s="8459"/>
    </row>
    <row r="702" spans="1:30" ht="16.5">
      <c r="A702" s="8461"/>
      <c r="B702" s="8462"/>
      <c r="C702" s="8702"/>
      <c r="D702" s="8703"/>
      <c r="E702" s="8703"/>
      <c r="F702" s="8704"/>
      <c r="G702" s="8704"/>
      <c r="H702" s="8705"/>
      <c r="I702" s="8704"/>
      <c r="J702" s="8706"/>
      <c r="K702" s="8467"/>
    </row>
    <row r="703" spans="1:30" ht="16.5">
      <c r="A703" s="8460"/>
      <c r="B703" s="8460"/>
      <c r="C703" s="8300" t="s">
        <v>997</v>
      </c>
      <c r="D703" s="8977" t="s">
        <v>2515</v>
      </c>
      <c r="E703" s="974" t="s">
        <v>2341</v>
      </c>
      <c r="F703" s="8694"/>
      <c r="G703" s="9845">
        <v>202500</v>
      </c>
      <c r="H703" s="8696"/>
      <c r="I703" s="8697"/>
      <c r="J703" s="9847"/>
      <c r="K703" s="8481">
        <f>K700-G703</f>
        <v>55494486</v>
      </c>
      <c r="AD703" s="8321"/>
    </row>
    <row r="704" spans="1:30" ht="16.5">
      <c r="A704" s="8459"/>
      <c r="B704" s="8459"/>
      <c r="C704" s="8326" t="s">
        <v>2831</v>
      </c>
      <c r="D704" s="8970" t="s">
        <v>250</v>
      </c>
      <c r="E704" s="8972"/>
      <c r="F704" s="8695"/>
      <c r="G704" s="9846"/>
      <c r="H704" s="8699"/>
      <c r="I704" s="8700"/>
      <c r="J704" s="9848"/>
      <c r="K704" s="8459"/>
      <c r="AD704" s="8321"/>
    </row>
    <row r="705" spans="1:30" ht="16.5">
      <c r="A705" s="8461"/>
      <c r="B705" s="8462"/>
      <c r="C705" s="8702"/>
      <c r="D705" s="8703"/>
      <c r="E705" s="8703"/>
      <c r="F705" s="8704"/>
      <c r="G705" s="8704"/>
      <c r="H705" s="8705"/>
      <c r="I705" s="8704"/>
      <c r="J705" s="8706">
        <v>2200</v>
      </c>
      <c r="K705" s="8467">
        <f>K703+J705</f>
        <v>55496686</v>
      </c>
      <c r="AD705" s="8321"/>
    </row>
    <row r="706" spans="1:30">
      <c r="A706" s="8460"/>
      <c r="B706" s="8460"/>
      <c r="C706" s="7824" t="s">
        <v>815</v>
      </c>
      <c r="D706" s="8978" t="s">
        <v>2621</v>
      </c>
      <c r="E706" s="8971"/>
      <c r="F706" s="8973"/>
      <c r="G706" s="8973"/>
      <c r="H706" s="8973"/>
      <c r="I706" s="8973">
        <v>334400</v>
      </c>
      <c r="J706" s="8975"/>
      <c r="K706" s="8481">
        <f>K705-I706</f>
        <v>55162286</v>
      </c>
    </row>
    <row r="707" spans="1:30">
      <c r="A707" s="8459"/>
      <c r="B707" s="8459"/>
      <c r="C707" s="7851" t="s">
        <v>2620</v>
      </c>
      <c r="D707" s="56"/>
      <c r="E707" s="8972"/>
      <c r="F707" s="8974"/>
      <c r="G707" s="8974"/>
      <c r="H707" s="8974"/>
      <c r="I707" s="8974"/>
      <c r="J707" s="8976"/>
      <c r="K707" s="8459"/>
    </row>
    <row r="708" spans="1:30">
      <c r="A708" s="8461"/>
      <c r="B708" s="8462"/>
      <c r="C708" s="8628"/>
      <c r="D708" s="8624"/>
      <c r="E708" s="8625"/>
      <c r="F708" s="8626"/>
      <c r="G708" s="8626"/>
      <c r="H708" s="8629"/>
      <c r="I708" s="8626"/>
      <c r="J708" s="8578">
        <v>2200</v>
      </c>
      <c r="K708" s="8467">
        <f>K706+J708</f>
        <v>55164486</v>
      </c>
    </row>
    <row r="709" spans="1:30">
      <c r="A709" s="9862" t="s">
        <v>2817</v>
      </c>
      <c r="B709" s="9863"/>
      <c r="C709" s="9863"/>
      <c r="D709" s="9863"/>
      <c r="E709" s="9864"/>
      <c r="F709" s="8472">
        <f>SUM(F4:F708)</f>
        <v>75000000</v>
      </c>
      <c r="G709" s="8472">
        <f>SUM(G4:G708)</f>
        <v>35376506</v>
      </c>
      <c r="H709" s="8472">
        <f>SUM(H4:H708)</f>
        <v>15848062</v>
      </c>
      <c r="I709" s="8472">
        <f>SUM(I7:I708)</f>
        <v>24021400</v>
      </c>
      <c r="J709" s="8472">
        <f>SUM(J3:J708)</f>
        <v>401100</v>
      </c>
      <c r="K709" s="8472">
        <f>K3+F709-G709-H709-I709+J709</f>
        <v>55164486</v>
      </c>
    </row>
    <row r="710" spans="1:30">
      <c r="A710" s="9865" t="s">
        <v>242</v>
      </c>
      <c r="B710" s="9866"/>
      <c r="C710" s="9866"/>
      <c r="D710" s="9866"/>
      <c r="E710" s="9867"/>
      <c r="F710" s="8473">
        <v>75000000</v>
      </c>
      <c r="G710" s="8473">
        <v>36449011</v>
      </c>
      <c r="H710" s="8473">
        <v>13159445</v>
      </c>
      <c r="I710" s="8473">
        <v>23818911</v>
      </c>
      <c r="J710" s="8473">
        <v>399100</v>
      </c>
      <c r="K710" s="8473">
        <v>55009354</v>
      </c>
    </row>
    <row r="711" spans="1:30">
      <c r="A711" s="9868" t="s">
        <v>243</v>
      </c>
      <c r="B711" s="9869"/>
      <c r="C711" s="9869"/>
      <c r="D711" s="9869"/>
      <c r="E711" s="9870"/>
      <c r="F711" s="8474">
        <f>SUM(F709:F710)</f>
        <v>150000000</v>
      </c>
      <c r="G711" s="8474">
        <f t="shared" ref="G711:H711" si="0">SUM(G709:G710)</f>
        <v>71825517</v>
      </c>
      <c r="H711" s="8474">
        <f t="shared" si="0"/>
        <v>29007507</v>
      </c>
      <c r="I711" s="8474">
        <f t="shared" ref="I711:K711" si="1">SUM(I709:I710)</f>
        <v>47840311</v>
      </c>
      <c r="J711" s="8474">
        <f t="shared" si="1"/>
        <v>800200</v>
      </c>
      <c r="K711" s="8474">
        <f t="shared" si="1"/>
        <v>110173840</v>
      </c>
    </row>
  </sheetData>
  <mergeCells count="344">
    <mergeCell ref="H433:H434"/>
    <mergeCell ref="H364:H365"/>
    <mergeCell ref="I364:I365"/>
    <mergeCell ref="F373:F374"/>
    <mergeCell ref="G373:G374"/>
    <mergeCell ref="H373:H374"/>
    <mergeCell ref="F376:F377"/>
    <mergeCell ref="G376:G377"/>
    <mergeCell ref="I376:I377"/>
    <mergeCell ref="F379:F380"/>
    <mergeCell ref="G379:G380"/>
    <mergeCell ref="H379:H380"/>
    <mergeCell ref="I403:I404"/>
    <mergeCell ref="F400:F401"/>
    <mergeCell ref="G400:G401"/>
    <mergeCell ref="H400:H401"/>
    <mergeCell ref="I400:I401"/>
    <mergeCell ref="F394:F395"/>
    <mergeCell ref="G394:G395"/>
    <mergeCell ref="H394:H395"/>
    <mergeCell ref="F403:F404"/>
    <mergeCell ref="G403:G404"/>
    <mergeCell ref="H403:H404"/>
    <mergeCell ref="G412:G413"/>
    <mergeCell ref="K127:K128"/>
    <mergeCell ref="K130:K131"/>
    <mergeCell ref="K133:K134"/>
    <mergeCell ref="K136:K137"/>
    <mergeCell ref="K139:K140"/>
    <mergeCell ref="K142:K143"/>
    <mergeCell ref="K145:K146"/>
    <mergeCell ref="F397:F398"/>
    <mergeCell ref="G397:G398"/>
    <mergeCell ref="H397:H398"/>
    <mergeCell ref="I394:I395"/>
    <mergeCell ref="I397:I398"/>
    <mergeCell ref="F331:F332"/>
    <mergeCell ref="G331:G332"/>
    <mergeCell ref="H331:H332"/>
    <mergeCell ref="I331:I332"/>
    <mergeCell ref="G187:G188"/>
    <mergeCell ref="H187:H188"/>
    <mergeCell ref="I187:I188"/>
    <mergeCell ref="F184:F185"/>
    <mergeCell ref="G184:G185"/>
    <mergeCell ref="H184:H185"/>
    <mergeCell ref="I184:I185"/>
    <mergeCell ref="F109:F110"/>
    <mergeCell ref="G109:G110"/>
    <mergeCell ref="H109:H110"/>
    <mergeCell ref="I109:I110"/>
    <mergeCell ref="F112:F113"/>
    <mergeCell ref="G112:G113"/>
    <mergeCell ref="H112:H113"/>
    <mergeCell ref="I112:I113"/>
    <mergeCell ref="F115:F116"/>
    <mergeCell ref="G115:G116"/>
    <mergeCell ref="H115:H116"/>
    <mergeCell ref="I115:I116"/>
    <mergeCell ref="K100:K101"/>
    <mergeCell ref="K103:K104"/>
    <mergeCell ref="K106:K107"/>
    <mergeCell ref="K109:K110"/>
    <mergeCell ref="K112:K113"/>
    <mergeCell ref="K115:K116"/>
    <mergeCell ref="K118:K119"/>
    <mergeCell ref="K121:K122"/>
    <mergeCell ref="K124:K125"/>
    <mergeCell ref="I100:I101"/>
    <mergeCell ref="F103:F104"/>
    <mergeCell ref="G103:G104"/>
    <mergeCell ref="H103:H104"/>
    <mergeCell ref="I103:I104"/>
    <mergeCell ref="F106:F107"/>
    <mergeCell ref="G106:G107"/>
    <mergeCell ref="H106:H107"/>
    <mergeCell ref="I106:I107"/>
    <mergeCell ref="G100:G101"/>
    <mergeCell ref="H100:H101"/>
    <mergeCell ref="A1:A2"/>
    <mergeCell ref="B1:B2"/>
    <mergeCell ref="C1:C2"/>
    <mergeCell ref="D1:E1"/>
    <mergeCell ref="F1:F2"/>
    <mergeCell ref="G1:I1"/>
    <mergeCell ref="I25:I26"/>
    <mergeCell ref="J25:J26"/>
    <mergeCell ref="F28:F29"/>
    <mergeCell ref="G28:G29"/>
    <mergeCell ref="H28:H29"/>
    <mergeCell ref="I28:I29"/>
    <mergeCell ref="J1:J2"/>
    <mergeCell ref="K1:K2"/>
    <mergeCell ref="I19:I20"/>
    <mergeCell ref="J19:J20"/>
    <mergeCell ref="F22:F23"/>
    <mergeCell ref="G22:G23"/>
    <mergeCell ref="H22:H23"/>
    <mergeCell ref="I22:I23"/>
    <mergeCell ref="G37:G38"/>
    <mergeCell ref="J37:J38"/>
    <mergeCell ref="F40:F41"/>
    <mergeCell ref="G40:G41"/>
    <mergeCell ref="H40:H41"/>
    <mergeCell ref="I40:I41"/>
    <mergeCell ref="I31:I32"/>
    <mergeCell ref="J31:J32"/>
    <mergeCell ref="F34:F35"/>
    <mergeCell ref="G34:G35"/>
    <mergeCell ref="H34:H35"/>
    <mergeCell ref="I34:I35"/>
    <mergeCell ref="G49:G50"/>
    <mergeCell ref="J49:J50"/>
    <mergeCell ref="F52:F53"/>
    <mergeCell ref="G52:G53"/>
    <mergeCell ref="H52:H53"/>
    <mergeCell ref="I52:I53"/>
    <mergeCell ref="G43:G44"/>
    <mergeCell ref="J43:J44"/>
    <mergeCell ref="F46:F47"/>
    <mergeCell ref="G46:G47"/>
    <mergeCell ref="H46:H47"/>
    <mergeCell ref="I46:I47"/>
    <mergeCell ref="G61:G62"/>
    <mergeCell ref="J61:J62"/>
    <mergeCell ref="F64:F65"/>
    <mergeCell ref="G64:G65"/>
    <mergeCell ref="H64:H65"/>
    <mergeCell ref="I64:I65"/>
    <mergeCell ref="G55:G56"/>
    <mergeCell ref="J55:J56"/>
    <mergeCell ref="F58:F59"/>
    <mergeCell ref="G58:G59"/>
    <mergeCell ref="H58:H59"/>
    <mergeCell ref="I58:I59"/>
    <mergeCell ref="J67:J68"/>
    <mergeCell ref="F70:F71"/>
    <mergeCell ref="G70:G71"/>
    <mergeCell ref="H70:H71"/>
    <mergeCell ref="I70:I71"/>
    <mergeCell ref="F73:F74"/>
    <mergeCell ref="G73:G74"/>
    <mergeCell ref="H73:H74"/>
    <mergeCell ref="I73:I74"/>
    <mergeCell ref="F76:F77"/>
    <mergeCell ref="G76:G77"/>
    <mergeCell ref="H76:H77"/>
    <mergeCell ref="I76:I77"/>
    <mergeCell ref="F79:F80"/>
    <mergeCell ref="G79:G80"/>
    <mergeCell ref="H79:H80"/>
    <mergeCell ref="I79:I80"/>
    <mergeCell ref="F88:F89"/>
    <mergeCell ref="G88:G89"/>
    <mergeCell ref="H88:H89"/>
    <mergeCell ref="I88:I89"/>
    <mergeCell ref="F97:F98"/>
    <mergeCell ref="G97:G98"/>
    <mergeCell ref="H97:H98"/>
    <mergeCell ref="I97:I98"/>
    <mergeCell ref="I379:I380"/>
    <mergeCell ref="F355:F356"/>
    <mergeCell ref="G355:G356"/>
    <mergeCell ref="H355:H356"/>
    <mergeCell ref="H376:H377"/>
    <mergeCell ref="I373:I374"/>
    <mergeCell ref="F193:F194"/>
    <mergeCell ref="G193:G194"/>
    <mergeCell ref="H193:H194"/>
    <mergeCell ref="I193:I194"/>
    <mergeCell ref="F163:F164"/>
    <mergeCell ref="G163:G164"/>
    <mergeCell ref="H163:H164"/>
    <mergeCell ref="I163:I164"/>
    <mergeCell ref="F166:F167"/>
    <mergeCell ref="F100:F101"/>
    <mergeCell ref="G166:G167"/>
    <mergeCell ref="H166:H167"/>
    <mergeCell ref="I166:I167"/>
    <mergeCell ref="F187:F188"/>
    <mergeCell ref="H412:H413"/>
    <mergeCell ref="I409:I410"/>
    <mergeCell ref="F415:F416"/>
    <mergeCell ref="G415:G416"/>
    <mergeCell ref="H415:H416"/>
    <mergeCell ref="I412:I413"/>
    <mergeCell ref="F406:F407"/>
    <mergeCell ref="G406:G407"/>
    <mergeCell ref="H406:H407"/>
    <mergeCell ref="I406:I407"/>
    <mergeCell ref="F409:F410"/>
    <mergeCell ref="G409:G410"/>
    <mergeCell ref="H409:H410"/>
    <mergeCell ref="F412:F413"/>
    <mergeCell ref="I433:I434"/>
    <mergeCell ref="F418:F419"/>
    <mergeCell ref="G418:G419"/>
    <mergeCell ref="H418:H419"/>
    <mergeCell ref="I415:I416"/>
    <mergeCell ref="F421:F422"/>
    <mergeCell ref="G421:G422"/>
    <mergeCell ref="H421:H422"/>
    <mergeCell ref="I418:I419"/>
    <mergeCell ref="I421:I422"/>
    <mergeCell ref="F424:F425"/>
    <mergeCell ref="G424:G425"/>
    <mergeCell ref="H424:H425"/>
    <mergeCell ref="I424:I425"/>
    <mergeCell ref="F427:F428"/>
    <mergeCell ref="G427:G428"/>
    <mergeCell ref="H427:H428"/>
    <mergeCell ref="I427:I428"/>
    <mergeCell ref="F430:F431"/>
    <mergeCell ref="G430:G431"/>
    <mergeCell ref="H430:H431"/>
    <mergeCell ref="I430:I431"/>
    <mergeCell ref="F433:F434"/>
    <mergeCell ref="G433:G434"/>
    <mergeCell ref="F475:F476"/>
    <mergeCell ref="G475:G476"/>
    <mergeCell ref="H475:H476"/>
    <mergeCell ref="I472:I473"/>
    <mergeCell ref="F478:F479"/>
    <mergeCell ref="G478:G479"/>
    <mergeCell ref="H478:H479"/>
    <mergeCell ref="I475:I476"/>
    <mergeCell ref="F481:F482"/>
    <mergeCell ref="G481:G482"/>
    <mergeCell ref="H481:H482"/>
    <mergeCell ref="I478:I479"/>
    <mergeCell ref="F472:F473"/>
    <mergeCell ref="G472:G473"/>
    <mergeCell ref="H472:H473"/>
    <mergeCell ref="F484:F485"/>
    <mergeCell ref="G484:G485"/>
    <mergeCell ref="H484:H485"/>
    <mergeCell ref="I481:I482"/>
    <mergeCell ref="F487:F488"/>
    <mergeCell ref="G487:G488"/>
    <mergeCell ref="H487:H488"/>
    <mergeCell ref="I484:I485"/>
    <mergeCell ref="I487:I488"/>
    <mergeCell ref="H511:H512"/>
    <mergeCell ref="F616:F617"/>
    <mergeCell ref="G616:G617"/>
    <mergeCell ref="H616:H617"/>
    <mergeCell ref="I613:I614"/>
    <mergeCell ref="I508:I509"/>
    <mergeCell ref="F514:F515"/>
    <mergeCell ref="G514:G515"/>
    <mergeCell ref="H514:H515"/>
    <mergeCell ref="I511:I512"/>
    <mergeCell ref="F508:F509"/>
    <mergeCell ref="G508:G509"/>
    <mergeCell ref="H508:H509"/>
    <mergeCell ref="F613:F614"/>
    <mergeCell ref="G613:G614"/>
    <mergeCell ref="H613:H614"/>
    <mergeCell ref="F517:F518"/>
    <mergeCell ref="I514:I515"/>
    <mergeCell ref="F511:F512"/>
    <mergeCell ref="G511:G512"/>
    <mergeCell ref="I637:I638"/>
    <mergeCell ref="F643:F644"/>
    <mergeCell ref="G643:G644"/>
    <mergeCell ref="H643:H644"/>
    <mergeCell ref="I631:I632"/>
    <mergeCell ref="F637:F638"/>
    <mergeCell ref="G637:G638"/>
    <mergeCell ref="H637:H638"/>
    <mergeCell ref="I643:I644"/>
    <mergeCell ref="I673:I674"/>
    <mergeCell ref="F679:F680"/>
    <mergeCell ref="G679:G680"/>
    <mergeCell ref="H679:H680"/>
    <mergeCell ref="I676:I677"/>
    <mergeCell ref="I667:I668"/>
    <mergeCell ref="H673:H674"/>
    <mergeCell ref="F649:F650"/>
    <mergeCell ref="G649:G650"/>
    <mergeCell ref="H649:H650"/>
    <mergeCell ref="I655:I656"/>
    <mergeCell ref="I649:I650"/>
    <mergeCell ref="F655:F656"/>
    <mergeCell ref="G655:G656"/>
    <mergeCell ref="H655:H656"/>
    <mergeCell ref="I661:I662"/>
    <mergeCell ref="F676:F677"/>
    <mergeCell ref="G676:G677"/>
    <mergeCell ref="H676:H677"/>
    <mergeCell ref="F682:F683"/>
    <mergeCell ref="G682:G683"/>
    <mergeCell ref="F685:F686"/>
    <mergeCell ref="G685:G686"/>
    <mergeCell ref="F667:F668"/>
    <mergeCell ref="G667:G668"/>
    <mergeCell ref="H667:H668"/>
    <mergeCell ref="G700:G701"/>
    <mergeCell ref="G703:G704"/>
    <mergeCell ref="F700:F701"/>
    <mergeCell ref="J700:J701"/>
    <mergeCell ref="J703:J704"/>
    <mergeCell ref="H691:H692"/>
    <mergeCell ref="I691:I692"/>
    <mergeCell ref="H682:H683"/>
    <mergeCell ref="I679:I680"/>
    <mergeCell ref="H685:H686"/>
    <mergeCell ref="I682:I683"/>
    <mergeCell ref="I685:I686"/>
    <mergeCell ref="A709:E709"/>
    <mergeCell ref="A710:E710"/>
    <mergeCell ref="A711:E711"/>
    <mergeCell ref="G334:G335"/>
    <mergeCell ref="H334:H335"/>
    <mergeCell ref="I334:I335"/>
    <mergeCell ref="F196:F197"/>
    <mergeCell ref="G196:G197"/>
    <mergeCell ref="H196:H197"/>
    <mergeCell ref="I196:I197"/>
    <mergeCell ref="I259:I260"/>
    <mergeCell ref="F262:F263"/>
    <mergeCell ref="G262:G263"/>
    <mergeCell ref="H262:H263"/>
    <mergeCell ref="F334:F335"/>
    <mergeCell ref="F628:F629"/>
    <mergeCell ref="G628:G629"/>
    <mergeCell ref="H628:H629"/>
    <mergeCell ref="I628:I629"/>
    <mergeCell ref="F346:F347"/>
    <mergeCell ref="G346:G347"/>
    <mergeCell ref="H346:H347"/>
    <mergeCell ref="I346:I347"/>
    <mergeCell ref="I355:I356"/>
    <mergeCell ref="F622:F623"/>
    <mergeCell ref="G622:G623"/>
    <mergeCell ref="H622:H623"/>
    <mergeCell ref="I619:I620"/>
    <mergeCell ref="F619:F620"/>
    <mergeCell ref="G619:G620"/>
    <mergeCell ref="H619:H620"/>
    <mergeCell ref="I622:I623"/>
    <mergeCell ref="F625:F626"/>
    <mergeCell ref="G625:G626"/>
    <mergeCell ref="H625:H626"/>
  </mergeCells>
  <pageMargins left="0.7" right="0.7" top="0.75" bottom="0.75" header="0.3" footer="0.3"/>
  <pageSetup orientation="portrait" horizontalDpi="120" verticalDpi="72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U728"/>
  <sheetViews>
    <sheetView showGridLines="0" workbookViewId="0">
      <pane xSplit="11" ySplit="3" topLeftCell="L106" activePane="bottomRight" state="frozen"/>
      <selection pane="topRight" activeCell="L1" sqref="L1"/>
      <selection pane="bottomLeft" activeCell="A4" sqref="A4"/>
      <selection pane="bottomRight" activeCell="C116" sqref="C116"/>
    </sheetView>
  </sheetViews>
  <sheetFormatPr defaultRowHeight="15"/>
  <cols>
    <col min="1" max="1" width="3.28515625" customWidth="1"/>
    <col min="2" max="2" width="9.85546875" customWidth="1"/>
    <col min="3" max="3" width="42.5703125" customWidth="1"/>
    <col min="4" max="4" width="23.7109375" customWidth="1"/>
    <col min="5" max="5" width="8.5703125" customWidth="1"/>
    <col min="6" max="6" width="15.42578125" customWidth="1"/>
    <col min="7" max="7" width="13.42578125" customWidth="1"/>
    <col min="8" max="8" width="16.28515625" customWidth="1"/>
    <col min="9" max="9" width="14" customWidth="1"/>
    <col min="10" max="10" width="11" customWidth="1"/>
    <col min="11" max="11" width="16.5703125" customWidth="1"/>
    <col min="12" max="12" width="28.42578125" style="9147" bestFit="1" customWidth="1"/>
    <col min="13" max="13" width="9" bestFit="1" customWidth="1"/>
    <col min="15" max="15" width="14.85546875" bestFit="1" customWidth="1"/>
    <col min="17" max="17" width="13.5703125" bestFit="1" customWidth="1"/>
  </cols>
  <sheetData>
    <row r="1" spans="1:21" s="8266" customFormat="1" ht="15.75">
      <c r="A1" s="9853" t="s">
        <v>1</v>
      </c>
      <c r="B1" s="9855" t="s">
        <v>2</v>
      </c>
      <c r="C1" s="9853" t="s">
        <v>3</v>
      </c>
      <c r="D1" s="9857" t="s">
        <v>4</v>
      </c>
      <c r="E1" s="9858"/>
      <c r="F1" s="9849" t="s">
        <v>5</v>
      </c>
      <c r="G1" s="9859" t="s">
        <v>6</v>
      </c>
      <c r="H1" s="9860"/>
      <c r="I1" s="9861"/>
      <c r="J1" s="9849" t="s">
        <v>7</v>
      </c>
      <c r="K1" s="9851" t="s">
        <v>8</v>
      </c>
      <c r="L1" s="8380"/>
    </row>
    <row r="2" spans="1:21" s="8266" customFormat="1" ht="15.75">
      <c r="A2" s="9854"/>
      <c r="B2" s="9856"/>
      <c r="C2" s="9854"/>
      <c r="D2" s="8468" t="s">
        <v>9</v>
      </c>
      <c r="E2" s="8469" t="s">
        <v>10</v>
      </c>
      <c r="F2" s="9850"/>
      <c r="G2" s="9002" t="s">
        <v>11</v>
      </c>
      <c r="H2" s="8471" t="s">
        <v>537</v>
      </c>
      <c r="I2" s="9002" t="s">
        <v>13</v>
      </c>
      <c r="J2" s="9850"/>
      <c r="K2" s="9852"/>
      <c r="L2" s="8380"/>
    </row>
    <row r="3" spans="1:21" s="8266" customFormat="1" ht="15.75">
      <c r="A3" s="8271" t="s">
        <v>75</v>
      </c>
      <c r="B3" s="8272"/>
      <c r="C3" s="8273"/>
      <c r="D3" s="8274"/>
      <c r="E3" s="8275"/>
      <c r="F3" s="8276"/>
      <c r="G3" s="8277"/>
      <c r="H3" s="8278"/>
      <c r="I3" s="8279"/>
      <c r="J3" s="8279"/>
      <c r="K3" s="8280">
        <f>'Mar''18'!K708</f>
        <v>55164486</v>
      </c>
      <c r="L3" s="8380"/>
    </row>
    <row r="4" spans="1:21" s="8266" customFormat="1" ht="15.75">
      <c r="A4" s="8458"/>
      <c r="B4" s="8475">
        <v>43192</v>
      </c>
      <c r="C4" s="8357" t="s">
        <v>591</v>
      </c>
      <c r="D4" s="8349"/>
      <c r="E4" s="8350"/>
      <c r="F4" s="9805">
        <v>25000000</v>
      </c>
      <c r="G4" s="8979"/>
      <c r="H4" s="8476"/>
      <c r="I4" s="8476"/>
      <c r="J4" s="8458"/>
      <c r="K4" s="8480">
        <f>K3+F4</f>
        <v>80164486</v>
      </c>
      <c r="L4" s="8380"/>
      <c r="U4" s="8902"/>
    </row>
    <row r="5" spans="1:21" s="8266" customFormat="1" ht="15.75">
      <c r="A5" s="8459"/>
      <c r="B5" s="8459"/>
      <c r="C5" s="8355"/>
      <c r="D5" s="8351"/>
      <c r="E5" s="8352"/>
      <c r="F5" s="9806"/>
      <c r="G5" s="8980"/>
      <c r="H5" s="8477"/>
      <c r="I5" s="8477"/>
      <c r="J5" s="8459"/>
      <c r="K5" s="8459"/>
      <c r="L5" s="8380"/>
      <c r="U5" s="8902"/>
    </row>
    <row r="6" spans="1:21" s="8266" customFormat="1" ht="18">
      <c r="A6" s="8461"/>
      <c r="B6" s="8462"/>
      <c r="C6" s="8496"/>
      <c r="D6" s="8497"/>
      <c r="E6" s="8486"/>
      <c r="F6" s="8478"/>
      <c r="G6" s="8478"/>
      <c r="H6" s="8466"/>
      <c r="I6" s="8478"/>
      <c r="J6" s="8466"/>
      <c r="K6" s="8467">
        <f>K4+J6</f>
        <v>80164486</v>
      </c>
      <c r="L6" s="8380"/>
      <c r="U6" s="8902"/>
    </row>
    <row r="7" spans="1:21" s="8266" customFormat="1" ht="16.5">
      <c r="A7" s="8460"/>
      <c r="B7" s="8588"/>
      <c r="C7" s="8281" t="s">
        <v>815</v>
      </c>
      <c r="D7" s="8992" t="s">
        <v>1720</v>
      </c>
      <c r="E7" s="8439" t="s">
        <v>1739</v>
      </c>
      <c r="F7" s="8476"/>
      <c r="G7" s="8476"/>
      <c r="H7" s="8476"/>
      <c r="I7" s="8476">
        <v>215933</v>
      </c>
      <c r="J7" s="8458"/>
      <c r="K7" s="8481">
        <f>K6-I7</f>
        <v>79948553</v>
      </c>
      <c r="L7" s="8380"/>
    </row>
    <row r="8" spans="1:21" s="8266" customFormat="1" ht="16.5">
      <c r="A8" s="8459"/>
      <c r="B8" s="8459"/>
      <c r="C8" s="8287" t="s">
        <v>1719</v>
      </c>
      <c r="D8" s="8993" t="s">
        <v>1176</v>
      </c>
      <c r="E8" s="8448"/>
      <c r="F8" s="8477"/>
      <c r="G8" s="8477"/>
      <c r="H8" s="8477"/>
      <c r="I8" s="8477"/>
      <c r="J8" s="8459"/>
      <c r="K8" s="8459"/>
      <c r="L8" s="8380"/>
    </row>
    <row r="9" spans="1:21" s="8266" customFormat="1" ht="16.5">
      <c r="A9" s="8461"/>
      <c r="B9" s="8462"/>
      <c r="C9" s="8496"/>
      <c r="D9" s="8497"/>
      <c r="E9" s="8585"/>
      <c r="F9" s="8478"/>
      <c r="G9" s="8478"/>
      <c r="H9" s="8466"/>
      <c r="I9" s="8478"/>
      <c r="J9" s="8466">
        <v>2200</v>
      </c>
      <c r="K9" s="8467">
        <f>K7+J9</f>
        <v>79950753</v>
      </c>
      <c r="L9" s="8380"/>
    </row>
    <row r="10" spans="1:21" s="8266" customFormat="1" ht="16.5">
      <c r="A10" s="8460"/>
      <c r="B10" s="8460"/>
      <c r="C10" s="8281" t="s">
        <v>815</v>
      </c>
      <c r="D10" s="8992" t="s">
        <v>1720</v>
      </c>
      <c r="E10" s="8683" t="s">
        <v>1739</v>
      </c>
      <c r="F10" s="8479"/>
      <c r="G10" s="8479"/>
      <c r="H10" s="8479"/>
      <c r="I10" s="8479">
        <v>13960</v>
      </c>
      <c r="J10" s="8460"/>
      <c r="K10" s="8481">
        <f>K9-I10</f>
        <v>79936793</v>
      </c>
      <c r="L10" s="8380"/>
    </row>
    <row r="11" spans="1:21" s="8266" customFormat="1" ht="16.5">
      <c r="A11" s="8459"/>
      <c r="B11" s="8459"/>
      <c r="C11" s="8287" t="s">
        <v>1721</v>
      </c>
      <c r="D11" s="8993" t="s">
        <v>1176</v>
      </c>
      <c r="E11" s="8691"/>
      <c r="F11" s="8477"/>
      <c r="G11" s="8477"/>
      <c r="H11" s="8477"/>
      <c r="I11" s="8477"/>
      <c r="J11" s="8459"/>
      <c r="K11" s="8459"/>
      <c r="L11" s="8380"/>
    </row>
    <row r="12" spans="1:21" s="8266" customFormat="1" ht="16.5">
      <c r="A12" s="8461"/>
      <c r="B12" s="8462"/>
      <c r="C12" s="8496"/>
      <c r="D12" s="8497"/>
      <c r="E12" s="8709"/>
      <c r="F12" s="8478"/>
      <c r="G12" s="8478"/>
      <c r="H12" s="8466"/>
      <c r="I12" s="8478"/>
      <c r="J12" s="8466">
        <v>2200</v>
      </c>
      <c r="K12" s="8467">
        <f>K10+J12</f>
        <v>79938993</v>
      </c>
      <c r="L12" s="8380"/>
    </row>
    <row r="13" spans="1:21" s="8266" customFormat="1" ht="16.5">
      <c r="A13" s="8458"/>
      <c r="B13" s="8458"/>
      <c r="C13" s="8300" t="s">
        <v>1710</v>
      </c>
      <c r="D13" s="8992" t="s">
        <v>1720</v>
      </c>
      <c r="E13" s="8439" t="s">
        <v>1739</v>
      </c>
      <c r="F13" s="8479"/>
      <c r="G13" s="8479"/>
      <c r="H13" s="8479"/>
      <c r="I13" s="8479">
        <v>15140</v>
      </c>
      <c r="J13" s="8460"/>
      <c r="K13" s="8480">
        <f>K12-I13</f>
        <v>79923853</v>
      </c>
      <c r="L13" s="8380"/>
    </row>
    <row r="14" spans="1:21" s="8266" customFormat="1" ht="16.5">
      <c r="A14" s="8459"/>
      <c r="B14" s="8459"/>
      <c r="C14" s="8287" t="s">
        <v>1821</v>
      </c>
      <c r="D14" s="8993" t="s">
        <v>1479</v>
      </c>
      <c r="E14" s="8448"/>
      <c r="F14" s="8477"/>
      <c r="G14" s="8477"/>
      <c r="H14" s="8477"/>
      <c r="I14" s="8477"/>
      <c r="J14" s="8459"/>
      <c r="K14" s="8459"/>
      <c r="L14" s="8380"/>
    </row>
    <row r="15" spans="1:21" s="8266" customFormat="1" ht="16.5">
      <c r="A15" s="8461"/>
      <c r="B15" s="8462"/>
      <c r="C15" s="8496"/>
      <c r="D15" s="8497"/>
      <c r="E15" s="8670"/>
      <c r="F15" s="8478"/>
      <c r="G15" s="8478"/>
      <c r="H15" s="8466"/>
      <c r="I15" s="8478"/>
      <c r="J15" s="8466">
        <v>1500</v>
      </c>
      <c r="K15" s="8467">
        <f>K13+J15</f>
        <v>79925353</v>
      </c>
      <c r="L15" s="8380"/>
    </row>
    <row r="16" spans="1:21" s="8266" customFormat="1" ht="16.5">
      <c r="A16" s="8460"/>
      <c r="B16" s="8460"/>
      <c r="C16" s="8300" t="s">
        <v>1710</v>
      </c>
      <c r="D16" s="8992" t="s">
        <v>1720</v>
      </c>
      <c r="E16" s="8439" t="s">
        <v>1739</v>
      </c>
      <c r="F16" s="8476"/>
      <c r="G16" s="8476"/>
      <c r="H16" s="8476"/>
      <c r="I16" s="8476">
        <v>30390</v>
      </c>
      <c r="J16" s="8458"/>
      <c r="K16" s="8481">
        <f>K15-I16</f>
        <v>79894963</v>
      </c>
      <c r="L16" s="8380"/>
    </row>
    <row r="17" spans="1:21" s="8266" customFormat="1" ht="16.5">
      <c r="A17" s="8459"/>
      <c r="B17" s="8459"/>
      <c r="C17" s="8287" t="s">
        <v>1822</v>
      </c>
      <c r="D17" s="8993" t="s">
        <v>1479</v>
      </c>
      <c r="E17" s="8448"/>
      <c r="F17" s="8477"/>
      <c r="G17" s="8477"/>
      <c r="H17" s="8477"/>
      <c r="I17" s="8477"/>
      <c r="J17" s="8459"/>
      <c r="K17" s="8459"/>
      <c r="L17" s="8380"/>
    </row>
    <row r="18" spans="1:21" s="8266" customFormat="1" ht="18">
      <c r="A18" s="8461"/>
      <c r="B18" s="8462"/>
      <c r="C18" s="8496"/>
      <c r="D18" s="8504"/>
      <c r="E18" s="8490"/>
      <c r="F18" s="8478"/>
      <c r="G18" s="8478"/>
      <c r="H18" s="8466"/>
      <c r="I18" s="8478"/>
      <c r="J18" s="8466">
        <v>1500</v>
      </c>
      <c r="K18" s="8467">
        <f>K16+J18</f>
        <v>79896463</v>
      </c>
      <c r="L18" s="8380"/>
    </row>
    <row r="19" spans="1:21" s="8266" customFormat="1" ht="15.75">
      <c r="A19" s="8460"/>
      <c r="B19" s="8460"/>
      <c r="C19" s="8281" t="s">
        <v>781</v>
      </c>
      <c r="D19" s="8992" t="s">
        <v>278</v>
      </c>
      <c r="E19" s="8283" t="s">
        <v>279</v>
      </c>
      <c r="F19" s="8996"/>
      <c r="G19" s="8996">
        <v>22140</v>
      </c>
      <c r="H19" s="8285"/>
      <c r="I19" s="9805"/>
      <c r="J19" s="9824"/>
      <c r="K19" s="8481">
        <f>K18-G19</f>
        <v>79874323</v>
      </c>
      <c r="L19" s="8321"/>
      <c r="U19" s="8902"/>
    </row>
    <row r="20" spans="1:21" s="8266" customFormat="1" ht="15.75">
      <c r="A20" s="8459"/>
      <c r="B20" s="8459"/>
      <c r="C20" s="8287" t="s">
        <v>1530</v>
      </c>
      <c r="D20" s="8993" t="s">
        <v>38</v>
      </c>
      <c r="E20" s="8995"/>
      <c r="F20" s="8997"/>
      <c r="G20" s="8997"/>
      <c r="H20" s="8291"/>
      <c r="I20" s="9806"/>
      <c r="J20" s="9825"/>
      <c r="K20" s="8459"/>
      <c r="L20" s="8321"/>
      <c r="U20" s="8902"/>
    </row>
    <row r="21" spans="1:21" s="8266" customFormat="1" ht="15.75">
      <c r="A21" s="8461"/>
      <c r="B21" s="8462"/>
      <c r="C21" s="8492"/>
      <c r="D21" s="8464"/>
      <c r="E21" s="8464"/>
      <c r="F21" s="8493"/>
      <c r="G21" s="8493"/>
      <c r="H21" s="8494"/>
      <c r="I21" s="8493"/>
      <c r="J21" s="8495">
        <v>1500</v>
      </c>
      <c r="K21" s="8467">
        <f>K19+J21</f>
        <v>79875823</v>
      </c>
      <c r="L21" s="8321"/>
      <c r="U21" s="8902"/>
    </row>
    <row r="22" spans="1:21" s="8266" customFormat="1" ht="15.75">
      <c r="A22" s="8458"/>
      <c r="B22" s="8458"/>
      <c r="C22" s="8300" t="s">
        <v>796</v>
      </c>
      <c r="D22" s="8992" t="s">
        <v>167</v>
      </c>
      <c r="E22" s="8994" t="s">
        <v>56</v>
      </c>
      <c r="F22" s="9805"/>
      <c r="G22" s="9807">
        <v>188500</v>
      </c>
      <c r="H22" s="9805"/>
      <c r="I22" s="9805"/>
      <c r="J22" s="8302"/>
      <c r="K22" s="8476">
        <f>K21-G22</f>
        <v>79687323</v>
      </c>
      <c r="L22" s="8321"/>
      <c r="U22" s="8902"/>
    </row>
    <row r="23" spans="1:21" s="8266" customFormat="1" ht="15.75">
      <c r="A23" s="8459"/>
      <c r="B23" s="8459"/>
      <c r="C23" s="8287" t="s">
        <v>1033</v>
      </c>
      <c r="D23" s="8993" t="s">
        <v>1384</v>
      </c>
      <c r="E23" s="8995"/>
      <c r="F23" s="9806"/>
      <c r="G23" s="9808"/>
      <c r="H23" s="9806"/>
      <c r="I23" s="9806"/>
      <c r="J23" s="8303"/>
      <c r="K23" s="8459"/>
      <c r="L23" s="8321"/>
      <c r="U23" s="8902"/>
    </row>
    <row r="24" spans="1:21" s="8266" customFormat="1" ht="15.75">
      <c r="A24" s="8461"/>
      <c r="B24" s="8462"/>
      <c r="C24" s="8496"/>
      <c r="D24" s="8497"/>
      <c r="E24" s="8498"/>
      <c r="F24" s="8465"/>
      <c r="G24" s="8466"/>
      <c r="H24" s="8499"/>
      <c r="I24" s="8465"/>
      <c r="J24" s="8466">
        <v>750</v>
      </c>
      <c r="K24" s="8467">
        <f>K22+J24</f>
        <v>79688073</v>
      </c>
      <c r="L24" s="8321"/>
      <c r="U24" s="8902"/>
    </row>
    <row r="25" spans="1:21" s="8266" customFormat="1" ht="15.75">
      <c r="A25" s="8460"/>
      <c r="B25" s="8460"/>
      <c r="C25" s="8310" t="s">
        <v>815</v>
      </c>
      <c r="D25" s="8992" t="s">
        <v>1883</v>
      </c>
      <c r="E25" s="8994" t="s">
        <v>1884</v>
      </c>
      <c r="F25" s="8996"/>
      <c r="G25" s="8996">
        <v>137167</v>
      </c>
      <c r="H25" s="8285"/>
      <c r="I25" s="9805"/>
      <c r="J25" s="9824"/>
      <c r="K25" s="8481">
        <f>K24-G25</f>
        <v>79550906</v>
      </c>
      <c r="L25" s="8321"/>
      <c r="U25" s="8902"/>
    </row>
    <row r="26" spans="1:21" s="8266" customFormat="1" ht="15.75">
      <c r="A26" s="8459"/>
      <c r="B26" s="8459"/>
      <c r="C26" s="8312" t="s">
        <v>1882</v>
      </c>
      <c r="D26" s="8993" t="s">
        <v>1819</v>
      </c>
      <c r="E26" s="8995"/>
      <c r="F26" s="8997"/>
      <c r="G26" s="8997"/>
      <c r="H26" s="8291"/>
      <c r="I26" s="9806"/>
      <c r="J26" s="9825"/>
      <c r="K26" s="8459"/>
      <c r="L26" s="8321"/>
      <c r="U26" s="8902"/>
    </row>
    <row r="27" spans="1:21" s="8266" customFormat="1" ht="15.75">
      <c r="A27" s="8461"/>
      <c r="B27" s="8462"/>
      <c r="C27" s="8500"/>
      <c r="D27" s="8501"/>
      <c r="E27" s="8502"/>
      <c r="F27" s="8493"/>
      <c r="G27" s="8493"/>
      <c r="H27" s="8494"/>
      <c r="I27" s="8493"/>
      <c r="J27" s="8495">
        <v>2200</v>
      </c>
      <c r="K27" s="8467">
        <f>K25+J27</f>
        <v>79553106</v>
      </c>
      <c r="L27" s="8321"/>
      <c r="U27" s="8902"/>
    </row>
    <row r="28" spans="1:21" s="8266" customFormat="1" ht="15.75">
      <c r="A28" s="8460"/>
      <c r="B28" s="8460"/>
      <c r="C28" s="8310" t="s">
        <v>1921</v>
      </c>
      <c r="D28" s="8992" t="s">
        <v>1883</v>
      </c>
      <c r="E28" s="8994" t="s">
        <v>1884</v>
      </c>
      <c r="F28" s="9805"/>
      <c r="G28" s="9807">
        <v>37340</v>
      </c>
      <c r="H28" s="9805"/>
      <c r="I28" s="9805"/>
      <c r="J28" s="8302"/>
      <c r="K28" s="8479">
        <f>K27-G28</f>
        <v>79515766</v>
      </c>
      <c r="L28" s="8321"/>
      <c r="U28" s="8902"/>
    </row>
    <row r="29" spans="1:21" s="8266" customFormat="1" ht="15.75">
      <c r="A29" s="8459"/>
      <c r="B29" s="8459"/>
      <c r="C29" s="8310" t="s">
        <v>1941</v>
      </c>
      <c r="D29" s="8993" t="s">
        <v>1819</v>
      </c>
      <c r="E29" s="8995"/>
      <c r="F29" s="9806"/>
      <c r="G29" s="9808"/>
      <c r="H29" s="9806"/>
      <c r="I29" s="9806"/>
      <c r="J29" s="8303"/>
      <c r="K29" s="8459"/>
      <c r="L29" s="8321"/>
      <c r="U29" s="8902"/>
    </row>
    <row r="30" spans="1:21" s="8266" customFormat="1" ht="15.75">
      <c r="A30" s="8461"/>
      <c r="B30" s="8462"/>
      <c r="C30" s="8496"/>
      <c r="D30" s="8501"/>
      <c r="E30" s="8502"/>
      <c r="F30" s="8465"/>
      <c r="G30" s="8466"/>
      <c r="H30" s="8499"/>
      <c r="I30" s="8465"/>
      <c r="J30" s="8466">
        <v>1500</v>
      </c>
      <c r="K30" s="8467">
        <f>K28+J30</f>
        <v>79517266</v>
      </c>
      <c r="L30" s="8321"/>
      <c r="U30" s="8902"/>
    </row>
    <row r="31" spans="1:21" s="8266" customFormat="1" ht="15.75">
      <c r="A31" s="8458"/>
      <c r="B31" s="8458"/>
      <c r="C31" s="8281" t="s">
        <v>796</v>
      </c>
      <c r="D31" s="8992" t="s">
        <v>1532</v>
      </c>
      <c r="E31" s="8316" t="s">
        <v>1233</v>
      </c>
      <c r="F31" s="8996"/>
      <c r="G31" s="8996">
        <v>113500</v>
      </c>
      <c r="H31" s="8285"/>
      <c r="I31" s="9805"/>
      <c r="J31" s="9824"/>
      <c r="K31" s="8480">
        <f>K30-G31</f>
        <v>79403766</v>
      </c>
      <c r="L31" s="8321"/>
      <c r="U31" s="8902"/>
    </row>
    <row r="32" spans="1:21" s="8266" customFormat="1" ht="15.75">
      <c r="A32" s="8459"/>
      <c r="B32" s="8459"/>
      <c r="C32" s="8287" t="s">
        <v>1905</v>
      </c>
      <c r="D32" s="8993" t="s">
        <v>1570</v>
      </c>
      <c r="E32" s="8995"/>
      <c r="F32" s="8997"/>
      <c r="G32" s="8997"/>
      <c r="H32" s="8291"/>
      <c r="I32" s="9806"/>
      <c r="J32" s="9825"/>
      <c r="K32" s="8459"/>
      <c r="L32" s="8321"/>
      <c r="U32" s="8902"/>
    </row>
    <row r="33" spans="1:21" s="8266" customFormat="1" ht="15.75">
      <c r="A33" s="8461"/>
      <c r="B33" s="8462"/>
      <c r="C33" s="8461"/>
      <c r="D33" s="8497"/>
      <c r="E33" s="8498"/>
      <c r="F33" s="8493"/>
      <c r="G33" s="8493"/>
      <c r="H33" s="8494"/>
      <c r="I33" s="8493"/>
      <c r="J33" s="8495">
        <v>750</v>
      </c>
      <c r="K33" s="8467">
        <f>K31+J33</f>
        <v>79404516</v>
      </c>
      <c r="L33" s="8321"/>
      <c r="U33" s="8902"/>
    </row>
    <row r="34" spans="1:21" s="8266" customFormat="1" ht="15.75">
      <c r="A34" s="8460"/>
      <c r="B34" s="8460"/>
      <c r="C34" s="8281" t="s">
        <v>796</v>
      </c>
      <c r="D34" s="8992" t="s">
        <v>1334</v>
      </c>
      <c r="E34" s="8318" t="s">
        <v>1348</v>
      </c>
      <c r="F34" s="9805"/>
      <c r="G34" s="9807">
        <v>41300</v>
      </c>
      <c r="H34" s="9805"/>
      <c r="I34" s="9805"/>
      <c r="J34" s="8302"/>
      <c r="K34" s="8481">
        <f>K33-G34</f>
        <v>79363216</v>
      </c>
      <c r="L34" s="8321"/>
      <c r="U34" s="8902"/>
    </row>
    <row r="35" spans="1:21" s="8266" customFormat="1" ht="15.75">
      <c r="A35" s="8459"/>
      <c r="B35" s="8459"/>
      <c r="C35" s="8287" t="s">
        <v>1342</v>
      </c>
      <c r="D35" s="8993" t="s">
        <v>918</v>
      </c>
      <c r="E35" s="8319"/>
      <c r="F35" s="9806"/>
      <c r="G35" s="9808"/>
      <c r="H35" s="9806"/>
      <c r="I35" s="9806"/>
      <c r="J35" s="8303"/>
      <c r="K35" s="8459"/>
      <c r="L35" s="8321"/>
      <c r="U35" s="8902"/>
    </row>
    <row r="36" spans="1:21" s="8266" customFormat="1" ht="15.75">
      <c r="A36" s="8461"/>
      <c r="B36" s="8462"/>
      <c r="C36" s="8496"/>
      <c r="D36" s="8497"/>
      <c r="E36" s="8503"/>
      <c r="F36" s="8465"/>
      <c r="G36" s="8466"/>
      <c r="H36" s="8499"/>
      <c r="I36" s="8465"/>
      <c r="J36" s="8466">
        <v>750</v>
      </c>
      <c r="K36" s="8467">
        <f>K34+J36</f>
        <v>79363966</v>
      </c>
      <c r="L36" s="8321"/>
      <c r="U36" s="8902"/>
    </row>
    <row r="37" spans="1:21" s="8266" customFormat="1" ht="15.75">
      <c r="A37" s="8460"/>
      <c r="B37" s="8460"/>
      <c r="C37" s="8281" t="s">
        <v>815</v>
      </c>
      <c r="D37" s="8992" t="s">
        <v>1283</v>
      </c>
      <c r="E37" s="8994" t="s">
        <v>1346</v>
      </c>
      <c r="F37" s="8996"/>
      <c r="G37" s="9807">
        <v>947759</v>
      </c>
      <c r="H37" s="8285"/>
      <c r="I37" s="8322"/>
      <c r="J37" s="9824"/>
      <c r="K37" s="8481">
        <f>K36-G37</f>
        <v>78416207</v>
      </c>
      <c r="L37" s="8321"/>
      <c r="U37" s="8902"/>
    </row>
    <row r="38" spans="1:21" s="8266" customFormat="1" ht="15.75">
      <c r="A38" s="8459"/>
      <c r="B38" s="8459"/>
      <c r="C38" s="8287" t="s">
        <v>1282</v>
      </c>
      <c r="D38" s="8993" t="s">
        <v>250</v>
      </c>
      <c r="E38" s="8995"/>
      <c r="F38" s="8997"/>
      <c r="G38" s="9808"/>
      <c r="H38" s="8291"/>
      <c r="I38" s="8323"/>
      <c r="J38" s="9825"/>
      <c r="K38" s="8459"/>
      <c r="L38" s="8321"/>
      <c r="U38" s="8902"/>
    </row>
    <row r="39" spans="1:21" s="8266" customFormat="1" ht="15.75">
      <c r="A39" s="8461"/>
      <c r="B39" s="8462"/>
      <c r="C39" s="8461"/>
      <c r="D39" s="8497"/>
      <c r="E39" s="8498"/>
      <c r="F39" s="8493"/>
      <c r="G39" s="8493"/>
      <c r="H39" s="8494"/>
      <c r="I39" s="8493"/>
      <c r="J39" s="8495">
        <v>2200</v>
      </c>
      <c r="K39" s="8467">
        <f>K37+J39</f>
        <v>78418407</v>
      </c>
      <c r="L39" s="8321"/>
      <c r="U39" s="8902"/>
    </row>
    <row r="40" spans="1:21" s="8266" customFormat="1" ht="15.75">
      <c r="A40" s="8458"/>
      <c r="B40" s="8458"/>
      <c r="C40" s="8324" t="s">
        <v>796</v>
      </c>
      <c r="D40" s="8325" t="s">
        <v>1283</v>
      </c>
      <c r="E40" s="8994" t="s">
        <v>1346</v>
      </c>
      <c r="F40" s="9805"/>
      <c r="G40" s="9807">
        <v>222900</v>
      </c>
      <c r="H40" s="9805"/>
      <c r="I40" s="9805"/>
      <c r="J40" s="8302"/>
      <c r="K40" s="8480">
        <f>K39-G40</f>
        <v>78195507</v>
      </c>
      <c r="L40" s="8321"/>
      <c r="U40" s="8902"/>
    </row>
    <row r="41" spans="1:21" s="8266" customFormat="1" ht="15.75">
      <c r="A41" s="8459"/>
      <c r="B41" s="8459"/>
      <c r="C41" s="8326" t="s">
        <v>1341</v>
      </c>
      <c r="D41" s="8327" t="s">
        <v>250</v>
      </c>
      <c r="E41" s="8995"/>
      <c r="F41" s="9806"/>
      <c r="G41" s="9808"/>
      <c r="H41" s="9806"/>
      <c r="I41" s="9806"/>
      <c r="J41" s="8303"/>
      <c r="K41" s="8459"/>
      <c r="L41" s="8321"/>
      <c r="U41" s="8902"/>
    </row>
    <row r="42" spans="1:21" s="8266" customFormat="1" ht="15.75">
      <c r="A42" s="8461"/>
      <c r="B42" s="8462"/>
      <c r="C42" s="8461"/>
      <c r="D42" s="8497"/>
      <c r="E42" s="8498"/>
      <c r="F42" s="8465"/>
      <c r="G42" s="8466"/>
      <c r="H42" s="8499"/>
      <c r="I42" s="8465"/>
      <c r="J42" s="8466">
        <v>750</v>
      </c>
      <c r="K42" s="8467">
        <f>K40+J42</f>
        <v>78196257</v>
      </c>
      <c r="L42" s="8321"/>
      <c r="U42" s="8902"/>
    </row>
    <row r="43" spans="1:21" s="8266" customFormat="1" ht="15.75">
      <c r="A43" s="8460"/>
      <c r="B43" s="8460"/>
      <c r="C43" s="8328" t="s">
        <v>821</v>
      </c>
      <c r="D43" s="8992" t="s">
        <v>558</v>
      </c>
      <c r="E43" s="8283" t="s">
        <v>251</v>
      </c>
      <c r="F43" s="8996"/>
      <c r="G43" s="9807">
        <v>354405</v>
      </c>
      <c r="H43" s="8285"/>
      <c r="I43" s="8322"/>
      <c r="J43" s="9824"/>
      <c r="K43" s="8481">
        <f>K42-G43</f>
        <v>77841852</v>
      </c>
      <c r="L43" s="8321"/>
      <c r="U43" s="8902"/>
    </row>
    <row r="44" spans="1:21" s="8266" customFormat="1" ht="15.75">
      <c r="A44" s="8459"/>
      <c r="B44" s="8459"/>
      <c r="C44" s="8328" t="s">
        <v>2631</v>
      </c>
      <c r="D44" s="8993" t="s">
        <v>250</v>
      </c>
      <c r="E44" s="8319"/>
      <c r="F44" s="8997"/>
      <c r="G44" s="9808"/>
      <c r="H44" s="8291"/>
      <c r="I44" s="8323"/>
      <c r="J44" s="9825"/>
      <c r="K44" s="8459"/>
      <c r="L44" s="8321"/>
      <c r="U44" s="8902"/>
    </row>
    <row r="45" spans="1:21" s="8266" customFormat="1" ht="15.75">
      <c r="A45" s="8461"/>
      <c r="B45" s="8462"/>
      <c r="C45" s="8461"/>
      <c r="D45" s="8497"/>
      <c r="E45" s="8498"/>
      <c r="F45" s="8493"/>
      <c r="G45" s="8493"/>
      <c r="H45" s="8494"/>
      <c r="I45" s="8493"/>
      <c r="J45" s="8495">
        <v>2200</v>
      </c>
      <c r="K45" s="8467">
        <f>K43+J45</f>
        <v>77844052</v>
      </c>
      <c r="L45" s="8321"/>
      <c r="U45" s="8902"/>
    </row>
    <row r="46" spans="1:21" s="8266" customFormat="1" ht="15.75">
      <c r="A46" s="8460"/>
      <c r="B46" s="8460"/>
      <c r="C46" s="8328" t="s">
        <v>799</v>
      </c>
      <c r="D46" s="8992" t="s">
        <v>558</v>
      </c>
      <c r="E46" s="8283" t="s">
        <v>251</v>
      </c>
      <c r="F46" s="9805"/>
      <c r="G46" s="9807">
        <v>41300</v>
      </c>
      <c r="H46" s="9805"/>
      <c r="I46" s="9805"/>
      <c r="J46" s="8302"/>
      <c r="K46" s="8481">
        <f>K45-G46</f>
        <v>77802752</v>
      </c>
      <c r="L46" s="8321"/>
      <c r="U46" s="8902"/>
    </row>
    <row r="47" spans="1:21" s="8266" customFormat="1" ht="15.75">
      <c r="A47" s="8459"/>
      <c r="B47" s="8459"/>
      <c r="C47" s="8328" t="s">
        <v>800</v>
      </c>
      <c r="D47" s="8993" t="s">
        <v>250</v>
      </c>
      <c r="E47" s="8319"/>
      <c r="F47" s="9806"/>
      <c r="G47" s="9808"/>
      <c r="H47" s="9806"/>
      <c r="I47" s="9806"/>
      <c r="J47" s="8303"/>
      <c r="K47" s="8459"/>
      <c r="L47" s="8321"/>
      <c r="U47" s="8902"/>
    </row>
    <row r="48" spans="1:21" s="8266" customFormat="1" ht="15.75">
      <c r="A48" s="8461"/>
      <c r="B48" s="8462"/>
      <c r="C48" s="8461"/>
      <c r="D48" s="8497"/>
      <c r="E48" s="8498"/>
      <c r="F48" s="8465"/>
      <c r="G48" s="8466"/>
      <c r="H48" s="8499"/>
      <c r="I48" s="8465"/>
      <c r="J48" s="8466">
        <v>750</v>
      </c>
      <c r="K48" s="8467">
        <f>K46+J48</f>
        <v>77803502</v>
      </c>
      <c r="L48" s="8321"/>
      <c r="U48" s="8902"/>
    </row>
    <row r="49" spans="1:21" s="8266" customFormat="1" ht="15.75">
      <c r="A49" s="8458"/>
      <c r="B49" s="8458"/>
      <c r="C49" s="8324" t="s">
        <v>781</v>
      </c>
      <c r="D49" s="8992" t="s">
        <v>1285</v>
      </c>
      <c r="E49" s="8994" t="s">
        <v>1320</v>
      </c>
      <c r="F49" s="8996"/>
      <c r="G49" s="9807">
        <v>20140</v>
      </c>
      <c r="H49" s="8285"/>
      <c r="I49" s="8322"/>
      <c r="J49" s="9824"/>
      <c r="K49" s="8480">
        <f>K48-G49</f>
        <v>77783362</v>
      </c>
      <c r="L49" s="8321"/>
      <c r="U49" s="8902"/>
    </row>
    <row r="50" spans="1:21" s="8266" customFormat="1" ht="15.75">
      <c r="A50" s="8459"/>
      <c r="B50" s="8459"/>
      <c r="C50" s="8326" t="s">
        <v>1092</v>
      </c>
      <c r="D50" s="8993" t="s">
        <v>38</v>
      </c>
      <c r="E50" s="8995"/>
      <c r="F50" s="8997"/>
      <c r="G50" s="9808"/>
      <c r="H50" s="8291"/>
      <c r="I50" s="8323"/>
      <c r="J50" s="9825"/>
      <c r="K50" s="8459"/>
      <c r="L50" s="8321"/>
      <c r="U50" s="8902"/>
    </row>
    <row r="51" spans="1:21" s="8266" customFormat="1" ht="15.75">
      <c r="A51" s="8461"/>
      <c r="B51" s="8462"/>
      <c r="C51" s="8463"/>
      <c r="D51" s="8464"/>
      <c r="E51" s="8464"/>
      <c r="F51" s="8493"/>
      <c r="G51" s="8493"/>
      <c r="H51" s="8494"/>
      <c r="I51" s="8493"/>
      <c r="J51" s="8495">
        <v>1500</v>
      </c>
      <c r="K51" s="8467">
        <f>K49+J51</f>
        <v>77784862</v>
      </c>
      <c r="L51" s="8321"/>
      <c r="U51" s="8902"/>
    </row>
    <row r="52" spans="1:21" s="8266" customFormat="1" ht="15.75">
      <c r="A52" s="8460"/>
      <c r="B52" s="8460"/>
      <c r="C52" s="8281" t="s">
        <v>781</v>
      </c>
      <c r="D52" s="8992" t="s">
        <v>1344</v>
      </c>
      <c r="E52" s="8318" t="s">
        <v>1349</v>
      </c>
      <c r="F52" s="9805"/>
      <c r="G52" s="9807">
        <v>160140</v>
      </c>
      <c r="H52" s="9805"/>
      <c r="I52" s="9805"/>
      <c r="J52" s="8302"/>
      <c r="K52" s="8481">
        <f>K51-G52</f>
        <v>77624722</v>
      </c>
      <c r="L52" s="8321"/>
      <c r="U52" s="8902"/>
    </row>
    <row r="53" spans="1:21" s="8266" customFormat="1" ht="15.75">
      <c r="A53" s="8459"/>
      <c r="B53" s="8459"/>
      <c r="C53" s="8287" t="s">
        <v>1343</v>
      </c>
      <c r="D53" s="8993" t="s">
        <v>1543</v>
      </c>
      <c r="E53" s="8319"/>
      <c r="F53" s="9806"/>
      <c r="G53" s="9808"/>
      <c r="H53" s="9806"/>
      <c r="I53" s="9806"/>
      <c r="J53" s="8303"/>
      <c r="K53" s="8459"/>
      <c r="L53" s="8321"/>
      <c r="U53" s="8902"/>
    </row>
    <row r="54" spans="1:21" s="8266" customFormat="1" ht="15.75">
      <c r="A54" s="8461"/>
      <c r="B54" s="8462"/>
      <c r="C54" s="8461"/>
      <c r="D54" s="8497"/>
      <c r="E54" s="8498"/>
      <c r="F54" s="8465"/>
      <c r="G54" s="8466"/>
      <c r="H54" s="8499"/>
      <c r="I54" s="8465"/>
      <c r="J54" s="8466">
        <v>1500</v>
      </c>
      <c r="K54" s="8467">
        <f>K52+J54</f>
        <v>77626222</v>
      </c>
      <c r="L54" s="8321"/>
      <c r="U54" s="8902"/>
    </row>
    <row r="55" spans="1:21" s="8266" customFormat="1" ht="15.75">
      <c r="A55" s="8458"/>
      <c r="B55" s="8458"/>
      <c r="C55" s="8300" t="s">
        <v>781</v>
      </c>
      <c r="D55" s="8992" t="s">
        <v>1560</v>
      </c>
      <c r="E55" s="8994" t="s">
        <v>1603</v>
      </c>
      <c r="F55" s="9805"/>
      <c r="G55" s="9807">
        <v>67140</v>
      </c>
      <c r="H55" s="9805"/>
      <c r="I55" s="9805"/>
      <c r="J55" s="8302"/>
      <c r="K55" s="8480">
        <f>K54-G55</f>
        <v>77559082</v>
      </c>
      <c r="L55" s="8321"/>
      <c r="U55" s="8902"/>
    </row>
    <row r="56" spans="1:21" s="8266" customFormat="1" ht="15.75">
      <c r="A56" s="8459"/>
      <c r="B56" s="8459"/>
      <c r="C56" s="8326" t="s">
        <v>1559</v>
      </c>
      <c r="D56" s="8993" t="s">
        <v>38</v>
      </c>
      <c r="E56" s="8995"/>
      <c r="F56" s="9806"/>
      <c r="G56" s="9808"/>
      <c r="H56" s="9806"/>
      <c r="I56" s="9806"/>
      <c r="J56" s="8303"/>
      <c r="K56" s="8459"/>
      <c r="L56" s="8321"/>
      <c r="U56" s="8902"/>
    </row>
    <row r="57" spans="1:21" s="8266" customFormat="1" ht="15.75">
      <c r="A57" s="8461"/>
      <c r="B57" s="8462"/>
      <c r="C57" s="8461"/>
      <c r="D57" s="8497"/>
      <c r="E57" s="8498"/>
      <c r="F57" s="8465"/>
      <c r="G57" s="8466"/>
      <c r="H57" s="8499"/>
      <c r="I57" s="8465"/>
      <c r="J57" s="8466">
        <v>1500</v>
      </c>
      <c r="K57" s="8467">
        <f>K55+J57</f>
        <v>77560582</v>
      </c>
      <c r="L57" s="8321"/>
      <c r="U57" s="8902"/>
    </row>
    <row r="58" spans="1:21" s="8266" customFormat="1" ht="15.75">
      <c r="A58" s="8460"/>
      <c r="B58" s="8460"/>
      <c r="C58" s="8324" t="s">
        <v>815</v>
      </c>
      <c r="D58" s="8325" t="s">
        <v>1887</v>
      </c>
      <c r="E58" s="8994" t="s">
        <v>1888</v>
      </c>
      <c r="F58" s="8996"/>
      <c r="G58" s="9807">
        <v>1401668</v>
      </c>
      <c r="H58" s="8285"/>
      <c r="I58" s="8322"/>
      <c r="J58" s="9824"/>
      <c r="K58" s="8481">
        <f>K57-G58</f>
        <v>76158914</v>
      </c>
      <c r="L58" s="8321"/>
      <c r="U58" s="8902"/>
    </row>
    <row r="59" spans="1:21" s="8266" customFormat="1" ht="15.75">
      <c r="A59" s="8459"/>
      <c r="B59" s="8459"/>
      <c r="C59" s="8326" t="s">
        <v>1886</v>
      </c>
      <c r="D59" s="8327" t="s">
        <v>1951</v>
      </c>
      <c r="E59" s="8995"/>
      <c r="F59" s="8997"/>
      <c r="G59" s="9808"/>
      <c r="H59" s="8291"/>
      <c r="I59" s="8323"/>
      <c r="J59" s="9825"/>
      <c r="K59" s="8459"/>
      <c r="L59" s="8321"/>
      <c r="U59" s="8902"/>
    </row>
    <row r="60" spans="1:21" s="8266" customFormat="1" ht="15.75">
      <c r="A60" s="8461"/>
      <c r="B60" s="8462"/>
      <c r="C60" s="8461"/>
      <c r="D60" s="8497"/>
      <c r="E60" s="8498"/>
      <c r="F60" s="8493"/>
      <c r="G60" s="8493"/>
      <c r="H60" s="8494"/>
      <c r="I60" s="8493"/>
      <c r="J60" s="8495">
        <v>2200</v>
      </c>
      <c r="K60" s="8467">
        <f>K58+J60</f>
        <v>76161114</v>
      </c>
      <c r="L60" s="8321"/>
      <c r="U60" s="8902"/>
    </row>
    <row r="61" spans="1:21" s="8266" customFormat="1" ht="15.75">
      <c r="A61" s="8460"/>
      <c r="B61" s="8460"/>
      <c r="C61" s="8330" t="s">
        <v>815</v>
      </c>
      <c r="D61" s="8331" t="s">
        <v>1887</v>
      </c>
      <c r="E61" s="8332" t="s">
        <v>1888</v>
      </c>
      <c r="F61" s="9805"/>
      <c r="G61" s="9807">
        <v>355961</v>
      </c>
      <c r="H61" s="9805"/>
      <c r="I61" s="9805"/>
      <c r="J61" s="8302"/>
      <c r="K61" s="8481">
        <f>K60-G61</f>
        <v>75805153</v>
      </c>
      <c r="L61" s="8321"/>
      <c r="U61" s="8902"/>
    </row>
    <row r="62" spans="1:21" s="8266" customFormat="1" ht="15.75">
      <c r="A62" s="8459"/>
      <c r="B62" s="8459"/>
      <c r="C62" s="8333" t="s">
        <v>1889</v>
      </c>
      <c r="D62" s="8334" t="s">
        <v>1951</v>
      </c>
      <c r="E62" s="8335"/>
      <c r="F62" s="9806"/>
      <c r="G62" s="9808"/>
      <c r="H62" s="9806"/>
      <c r="I62" s="9806"/>
      <c r="J62" s="8303"/>
      <c r="K62" s="8459"/>
      <c r="L62" s="8321"/>
      <c r="U62" s="8902"/>
    </row>
    <row r="63" spans="1:21" s="8266" customFormat="1" ht="15.75">
      <c r="A63" s="8461"/>
      <c r="B63" s="8462"/>
      <c r="C63" s="8461"/>
      <c r="D63" s="8497"/>
      <c r="E63" s="8498"/>
      <c r="F63" s="8465"/>
      <c r="G63" s="8466"/>
      <c r="H63" s="8499"/>
      <c r="I63" s="8465"/>
      <c r="J63" s="8466">
        <v>2200</v>
      </c>
      <c r="K63" s="8467">
        <f>K61+J63</f>
        <v>75807353</v>
      </c>
      <c r="L63" s="8321"/>
      <c r="U63" s="8902"/>
    </row>
    <row r="64" spans="1:21" s="8266" customFormat="1" ht="15.75">
      <c r="A64" s="8458"/>
      <c r="B64" s="8458"/>
      <c r="C64" s="8330" t="s">
        <v>815</v>
      </c>
      <c r="D64" s="8336" t="s">
        <v>568</v>
      </c>
      <c r="E64" s="8332" t="s">
        <v>715</v>
      </c>
      <c r="F64" s="8996"/>
      <c r="G64" s="8996">
        <v>349622</v>
      </c>
      <c r="H64" s="8285"/>
      <c r="I64" s="8322"/>
      <c r="J64" s="9824"/>
      <c r="K64" s="8480">
        <f>K63-G64</f>
        <v>75457731</v>
      </c>
      <c r="L64" s="8321"/>
      <c r="U64" s="8902"/>
    </row>
    <row r="65" spans="1:21" s="8266" customFormat="1" ht="15.75">
      <c r="A65" s="8459"/>
      <c r="B65" s="8459"/>
      <c r="C65" s="8333" t="s">
        <v>833</v>
      </c>
      <c r="D65" s="8337" t="s">
        <v>250</v>
      </c>
      <c r="E65" s="8335"/>
      <c r="F65" s="8997"/>
      <c r="G65" s="8997"/>
      <c r="H65" s="8291"/>
      <c r="I65" s="8323"/>
      <c r="J65" s="9825"/>
      <c r="K65" s="8459"/>
      <c r="L65" s="8321"/>
      <c r="U65" s="8902"/>
    </row>
    <row r="66" spans="1:21" s="8266" customFormat="1" ht="15.75">
      <c r="A66" s="8461"/>
      <c r="B66" s="8462"/>
      <c r="C66" s="8504"/>
      <c r="D66" s="8497"/>
      <c r="E66" s="8497"/>
      <c r="F66" s="8493"/>
      <c r="G66" s="8493"/>
      <c r="H66" s="8494"/>
      <c r="I66" s="8493"/>
      <c r="J66" s="8495">
        <v>2200</v>
      </c>
      <c r="K66" s="8467">
        <f>K64+J66</f>
        <v>75459931</v>
      </c>
      <c r="L66" s="8321"/>
      <c r="U66" s="8902"/>
    </row>
    <row r="67" spans="1:21" s="8266" customFormat="1" ht="15.75">
      <c r="A67" s="8460"/>
      <c r="B67" s="8460"/>
      <c r="C67" s="8330" t="s">
        <v>815</v>
      </c>
      <c r="D67" s="8336" t="s">
        <v>568</v>
      </c>
      <c r="E67" s="8332" t="s">
        <v>715</v>
      </c>
      <c r="F67" s="9805"/>
      <c r="G67" s="9807">
        <v>148496</v>
      </c>
      <c r="H67" s="9805"/>
      <c r="I67" s="9805"/>
      <c r="J67" s="8302"/>
      <c r="K67" s="8481">
        <f>K66-G67</f>
        <v>75311435</v>
      </c>
      <c r="L67" s="8321"/>
      <c r="U67" s="8902"/>
    </row>
    <row r="68" spans="1:21" s="8266" customFormat="1" ht="15.75">
      <c r="A68" s="8459"/>
      <c r="B68" s="8459"/>
      <c r="C68" s="8333" t="s">
        <v>2539</v>
      </c>
      <c r="D68" s="8337" t="s">
        <v>250</v>
      </c>
      <c r="E68" s="8335"/>
      <c r="F68" s="9806"/>
      <c r="G68" s="9808"/>
      <c r="H68" s="9806"/>
      <c r="I68" s="9806"/>
      <c r="J68" s="8303"/>
      <c r="K68" s="8459"/>
      <c r="L68" s="8321"/>
      <c r="U68" s="8902"/>
    </row>
    <row r="69" spans="1:21" s="8266" customFormat="1" ht="15.75">
      <c r="A69" s="8461"/>
      <c r="B69" s="8462"/>
      <c r="C69" s="8461"/>
      <c r="D69" s="8497"/>
      <c r="E69" s="8498"/>
      <c r="F69" s="8465"/>
      <c r="G69" s="8466"/>
      <c r="H69" s="8499"/>
      <c r="I69" s="8465"/>
      <c r="J69" s="8466">
        <v>2200</v>
      </c>
      <c r="K69" s="8467">
        <f>K67+J69</f>
        <v>75313635</v>
      </c>
      <c r="L69" s="8321"/>
      <c r="U69" s="8902"/>
    </row>
    <row r="70" spans="1:21" s="8266" customFormat="1" ht="15.75">
      <c r="A70" s="8460"/>
      <c r="B70" s="8460"/>
      <c r="C70" s="8330" t="s">
        <v>815</v>
      </c>
      <c r="D70" s="8336" t="s">
        <v>568</v>
      </c>
      <c r="E70" s="8332" t="s">
        <v>715</v>
      </c>
      <c r="F70" s="9805"/>
      <c r="G70" s="9807">
        <v>78597</v>
      </c>
      <c r="H70" s="9805"/>
      <c r="I70" s="9805"/>
      <c r="J70" s="8302"/>
      <c r="K70" s="8481">
        <f>K69-G70</f>
        <v>75235038</v>
      </c>
      <c r="L70" s="8321"/>
      <c r="U70" s="8902"/>
    </row>
    <row r="71" spans="1:21" s="8266" customFormat="1" ht="15.75">
      <c r="A71" s="8459"/>
      <c r="B71" s="8459"/>
      <c r="C71" s="8333" t="s">
        <v>2633</v>
      </c>
      <c r="D71" s="8337" t="s">
        <v>250</v>
      </c>
      <c r="E71" s="8335"/>
      <c r="F71" s="9806"/>
      <c r="G71" s="9808"/>
      <c r="H71" s="9806"/>
      <c r="I71" s="9806"/>
      <c r="J71" s="8303"/>
      <c r="K71" s="8459"/>
      <c r="L71" s="8321"/>
      <c r="U71" s="8902"/>
    </row>
    <row r="72" spans="1:21" s="8266" customFormat="1" ht="15.75">
      <c r="A72" s="8461"/>
      <c r="B72" s="8462"/>
      <c r="C72" s="8496"/>
      <c r="D72" s="8505"/>
      <c r="E72" s="8505"/>
      <c r="F72" s="8465"/>
      <c r="G72" s="8466"/>
      <c r="H72" s="8499"/>
      <c r="I72" s="8465"/>
      <c r="J72" s="8466">
        <v>2200</v>
      </c>
      <c r="K72" s="8467">
        <f>K70+J72</f>
        <v>75237238</v>
      </c>
      <c r="L72" s="8321"/>
      <c r="U72" s="8902"/>
    </row>
    <row r="73" spans="1:21" s="8266" customFormat="1" ht="15.75">
      <c r="A73" s="8458"/>
      <c r="B73" s="8458"/>
      <c r="C73" s="8330" t="s">
        <v>781</v>
      </c>
      <c r="D73" s="8331" t="s">
        <v>568</v>
      </c>
      <c r="E73" s="8332" t="s">
        <v>715</v>
      </c>
      <c r="F73" s="9805"/>
      <c r="G73" s="9807">
        <v>16140</v>
      </c>
      <c r="H73" s="9805"/>
      <c r="I73" s="9805"/>
      <c r="J73" s="8302"/>
      <c r="K73" s="8480">
        <f>K72-G73</f>
        <v>75221098</v>
      </c>
      <c r="L73" s="8321"/>
      <c r="U73" s="8902"/>
    </row>
    <row r="74" spans="1:21" s="8266" customFormat="1" ht="15.75">
      <c r="A74" s="8459"/>
      <c r="B74" s="8459"/>
      <c r="C74" s="8333" t="s">
        <v>793</v>
      </c>
      <c r="D74" s="8334" t="s">
        <v>250</v>
      </c>
      <c r="E74" s="8335"/>
      <c r="F74" s="9806"/>
      <c r="G74" s="9808"/>
      <c r="H74" s="9806"/>
      <c r="I74" s="9806"/>
      <c r="J74" s="8303"/>
      <c r="K74" s="8459"/>
      <c r="L74" s="8321"/>
      <c r="U74" s="8902"/>
    </row>
    <row r="75" spans="1:21" s="8266" customFormat="1" ht="15.75">
      <c r="A75" s="8461"/>
      <c r="B75" s="8462"/>
      <c r="C75" s="8496"/>
      <c r="D75" s="8505"/>
      <c r="E75" s="8505"/>
      <c r="F75" s="8465"/>
      <c r="G75" s="8466"/>
      <c r="H75" s="8499"/>
      <c r="I75" s="8465"/>
      <c r="J75" s="8466">
        <v>1500</v>
      </c>
      <c r="K75" s="8467">
        <f>K73+J75</f>
        <v>75222598</v>
      </c>
      <c r="L75" s="8321"/>
      <c r="U75" s="8902"/>
    </row>
    <row r="76" spans="1:21" s="8266" customFormat="1" ht="15.75">
      <c r="A76" s="8460"/>
      <c r="B76" s="8460"/>
      <c r="C76" s="8341" t="s">
        <v>796</v>
      </c>
      <c r="D76" s="8336" t="s">
        <v>1983</v>
      </c>
      <c r="E76" s="8332" t="s">
        <v>1985</v>
      </c>
      <c r="F76" s="9805"/>
      <c r="G76" s="9807">
        <v>217800</v>
      </c>
      <c r="H76" s="9805"/>
      <c r="I76" s="9805"/>
      <c r="J76" s="8302"/>
      <c r="K76" s="8481">
        <f>K75-G76</f>
        <v>75004798</v>
      </c>
      <c r="L76" s="8321"/>
      <c r="U76" s="8902"/>
    </row>
    <row r="77" spans="1:21" s="8266" customFormat="1" ht="15.75">
      <c r="A77" s="8459"/>
      <c r="B77" s="8459"/>
      <c r="C77" s="8342" t="s">
        <v>1982</v>
      </c>
      <c r="D77" s="8337" t="s">
        <v>1984</v>
      </c>
      <c r="E77" s="8335"/>
      <c r="F77" s="9806"/>
      <c r="G77" s="9808"/>
      <c r="H77" s="9806"/>
      <c r="I77" s="9806"/>
      <c r="J77" s="8303"/>
      <c r="K77" s="8459"/>
      <c r="L77" s="8321"/>
      <c r="U77" s="8902"/>
    </row>
    <row r="78" spans="1:21" s="8266" customFormat="1" ht="15.75">
      <c r="A78" s="8461"/>
      <c r="B78" s="8462"/>
      <c r="C78" s="8496"/>
      <c r="D78" s="8505"/>
      <c r="E78" s="8505"/>
      <c r="F78" s="8465"/>
      <c r="G78" s="8466"/>
      <c r="H78" s="8499"/>
      <c r="I78" s="8465"/>
      <c r="J78" s="8466">
        <v>750</v>
      </c>
      <c r="K78" s="8467">
        <f>K76+J78</f>
        <v>75005548</v>
      </c>
      <c r="L78" s="8321"/>
      <c r="U78" s="8902"/>
    </row>
    <row r="79" spans="1:21" s="8266" customFormat="1" ht="15.75">
      <c r="A79" s="8460"/>
      <c r="B79" s="8460"/>
      <c r="C79" s="8330" t="s">
        <v>815</v>
      </c>
      <c r="D79" s="8506" t="s">
        <v>2804</v>
      </c>
      <c r="E79" s="8506">
        <v>961551</v>
      </c>
      <c r="F79" s="8479"/>
      <c r="G79" s="8479">
        <v>349117</v>
      </c>
      <c r="H79" s="8479"/>
      <c r="I79" s="8479"/>
      <c r="J79" s="8460"/>
      <c r="K79" s="8481">
        <f>K78-G79</f>
        <v>74656431</v>
      </c>
      <c r="L79" s="8321"/>
      <c r="U79" s="8902"/>
    </row>
    <row r="80" spans="1:21" s="8266" customFormat="1" ht="15.75">
      <c r="A80" s="8459"/>
      <c r="B80" s="8459"/>
      <c r="C80" s="8333" t="s">
        <v>2803</v>
      </c>
      <c r="D80" s="8507" t="s">
        <v>2805</v>
      </c>
      <c r="E80" s="8459"/>
      <c r="F80" s="8477"/>
      <c r="G80" s="8477"/>
      <c r="H80" s="8477"/>
      <c r="I80" s="8477"/>
      <c r="J80" s="8459"/>
      <c r="K80" s="8459"/>
      <c r="L80" s="8321"/>
      <c r="U80" s="8902"/>
    </row>
    <row r="81" spans="1:21" s="8266" customFormat="1" ht="15.75">
      <c r="A81" s="8461"/>
      <c r="B81" s="8462"/>
      <c r="C81" s="8496"/>
      <c r="D81" s="8464"/>
      <c r="E81" s="8464"/>
      <c r="F81" s="8478"/>
      <c r="G81" s="8478"/>
      <c r="H81" s="8466"/>
      <c r="I81" s="8478"/>
      <c r="J81" s="8466">
        <v>2200</v>
      </c>
      <c r="K81" s="8467">
        <f>K79+J81</f>
        <v>74658631</v>
      </c>
      <c r="L81" s="8321"/>
      <c r="U81" s="8902"/>
    </row>
    <row r="82" spans="1:21" s="8266" customFormat="1" ht="15.75">
      <c r="A82" s="8458"/>
      <c r="B82" s="8458"/>
      <c r="C82" s="8341" t="s">
        <v>796</v>
      </c>
      <c r="D82" s="8506" t="s">
        <v>2804</v>
      </c>
      <c r="E82" s="8506">
        <v>961551</v>
      </c>
      <c r="F82" s="8479"/>
      <c r="G82" s="8479">
        <v>111300</v>
      </c>
      <c r="H82" s="8479"/>
      <c r="I82" s="8479"/>
      <c r="J82" s="8460"/>
      <c r="K82" s="8480">
        <f>K81-G82</f>
        <v>74547331</v>
      </c>
      <c r="L82" s="8321"/>
      <c r="U82" s="8902"/>
    </row>
    <row r="83" spans="1:21" s="8266" customFormat="1" ht="15.75">
      <c r="A83" s="8459"/>
      <c r="B83" s="8459"/>
      <c r="C83" s="8342" t="s">
        <v>2806</v>
      </c>
      <c r="D83" s="8507" t="s">
        <v>2805</v>
      </c>
      <c r="E83" s="8459"/>
      <c r="F83" s="8477"/>
      <c r="G83" s="8477"/>
      <c r="H83" s="8477"/>
      <c r="I83" s="8477"/>
      <c r="J83" s="8459"/>
      <c r="K83" s="8459"/>
      <c r="L83" s="8321"/>
      <c r="U83" s="8902"/>
    </row>
    <row r="84" spans="1:21" s="8266" customFormat="1" ht="15.75">
      <c r="A84" s="8461"/>
      <c r="B84" s="8462"/>
      <c r="C84" s="8496"/>
      <c r="D84" s="8464"/>
      <c r="E84" s="8464"/>
      <c r="F84" s="8478"/>
      <c r="G84" s="8478"/>
      <c r="H84" s="8466"/>
      <c r="I84" s="8478"/>
      <c r="J84" s="8466">
        <v>750</v>
      </c>
      <c r="K84" s="8467">
        <f>K82+J84</f>
        <v>74548081</v>
      </c>
      <c r="L84" s="8321"/>
      <c r="U84" s="8902"/>
    </row>
    <row r="85" spans="1:21" s="8266" customFormat="1" ht="15.75">
      <c r="A85" s="8460"/>
      <c r="B85" s="8460"/>
      <c r="C85" s="7851" t="s">
        <v>1716</v>
      </c>
      <c r="D85" s="8156" t="s">
        <v>1049</v>
      </c>
      <c r="E85" s="8981" t="s">
        <v>126</v>
      </c>
      <c r="F85" s="7904"/>
      <c r="G85" s="8985">
        <v>72300</v>
      </c>
      <c r="H85" s="8985"/>
      <c r="I85" s="8985"/>
      <c r="J85" s="8121"/>
      <c r="K85" s="8481">
        <f>K84-G85</f>
        <v>74475781</v>
      </c>
      <c r="L85" s="8321"/>
      <c r="U85" s="8902"/>
    </row>
    <row r="86" spans="1:21" s="8266" customFormat="1" ht="15.75">
      <c r="A86" s="8459"/>
      <c r="B86" s="8459"/>
      <c r="C86" s="7829" t="s">
        <v>2559</v>
      </c>
      <c r="D86" s="8157" t="s">
        <v>956</v>
      </c>
      <c r="E86" s="8982"/>
      <c r="F86" s="8986"/>
      <c r="G86" s="8986"/>
      <c r="H86" s="8986"/>
      <c r="I86" s="8986"/>
      <c r="J86" s="8019"/>
      <c r="K86" s="8459"/>
      <c r="L86" s="8321"/>
      <c r="U86" s="8902"/>
    </row>
    <row r="87" spans="1:21" s="8266" customFormat="1" ht="15.75">
      <c r="A87" s="8461"/>
      <c r="B87" s="8462"/>
      <c r="C87" s="8508"/>
      <c r="D87" s="8519"/>
      <c r="E87" s="8520"/>
      <c r="F87" s="8511"/>
      <c r="G87" s="8511"/>
      <c r="H87" s="8515"/>
      <c r="I87" s="8511"/>
      <c r="J87" s="8513">
        <v>750</v>
      </c>
      <c r="K87" s="8467">
        <f>K85+J87</f>
        <v>74476531</v>
      </c>
      <c r="L87" s="8321"/>
      <c r="U87" s="8902"/>
    </row>
    <row r="88" spans="1:21" s="8266" customFormat="1" ht="15.75">
      <c r="A88" s="8281"/>
      <c r="B88" s="8992"/>
      <c r="C88" s="8324" t="s">
        <v>815</v>
      </c>
      <c r="D88" s="8732" t="s">
        <v>2815</v>
      </c>
      <c r="E88" s="7979">
        <v>940372</v>
      </c>
      <c r="F88" s="9805"/>
      <c r="G88" s="9807">
        <v>142201</v>
      </c>
      <c r="H88" s="9805"/>
      <c r="I88" s="9805"/>
      <c r="J88" s="8302"/>
      <c r="K88" s="9805">
        <f>K87-G88</f>
        <v>74334330</v>
      </c>
      <c r="L88" s="8321"/>
      <c r="U88" s="8902"/>
    </row>
    <row r="89" spans="1:21" s="8266" customFormat="1" ht="15.75">
      <c r="A89" s="8300"/>
      <c r="B89" s="8361"/>
      <c r="C89" s="8326" t="s">
        <v>2818</v>
      </c>
      <c r="D89" s="8993" t="s">
        <v>1819</v>
      </c>
      <c r="E89" s="8392"/>
      <c r="F89" s="9806"/>
      <c r="G89" s="9808"/>
      <c r="H89" s="9806"/>
      <c r="I89" s="9806"/>
      <c r="J89" s="8303"/>
      <c r="K89" s="9806"/>
      <c r="L89" s="8321"/>
      <c r="U89" s="8902"/>
    </row>
    <row r="90" spans="1:21" s="8266" customFormat="1" ht="18">
      <c r="A90" s="8797"/>
      <c r="B90" s="8798"/>
      <c r="C90" s="8496"/>
      <c r="D90" s="8504"/>
      <c r="E90" s="8498"/>
      <c r="F90" s="8465"/>
      <c r="G90" s="8466"/>
      <c r="H90" s="8499"/>
      <c r="I90" s="8465"/>
      <c r="J90" s="8466">
        <v>2200</v>
      </c>
      <c r="K90" s="8499">
        <f>K88+J90</f>
        <v>74336530</v>
      </c>
      <c r="L90" s="8321"/>
      <c r="U90" s="8902"/>
    </row>
    <row r="91" spans="1:21" s="8266" customFormat="1" ht="15.75">
      <c r="A91" s="8281"/>
      <c r="B91" s="8992"/>
      <c r="C91" s="7824" t="s">
        <v>815</v>
      </c>
      <c r="D91" s="8983" t="s">
        <v>1657</v>
      </c>
      <c r="E91" s="8981" t="s">
        <v>135</v>
      </c>
      <c r="F91" s="8985"/>
      <c r="G91" s="8985">
        <v>303433</v>
      </c>
      <c r="H91" s="8985"/>
      <c r="I91" s="8985"/>
      <c r="J91" s="8017"/>
      <c r="K91" s="9805">
        <f>K90-G91</f>
        <v>74033097</v>
      </c>
      <c r="L91" s="8321"/>
      <c r="U91" s="8902"/>
    </row>
    <row r="92" spans="1:21" s="8266" customFormat="1" ht="15.75">
      <c r="A92" s="8300"/>
      <c r="B92" s="8361"/>
      <c r="C92" s="7829" t="s">
        <v>1656</v>
      </c>
      <c r="D92" s="8984" t="s">
        <v>956</v>
      </c>
      <c r="E92" s="8982"/>
      <c r="F92" s="8986"/>
      <c r="G92" s="8986"/>
      <c r="H92" s="8986"/>
      <c r="I92" s="8986"/>
      <c r="J92" s="8019"/>
      <c r="K92" s="9806"/>
      <c r="L92" s="8321"/>
      <c r="U92" s="8902"/>
    </row>
    <row r="93" spans="1:21" s="8266" customFormat="1" ht="18">
      <c r="A93" s="8797"/>
      <c r="B93" s="8798"/>
      <c r="C93" s="8508"/>
      <c r="D93" s="8509"/>
      <c r="E93" s="8510"/>
      <c r="F93" s="8511"/>
      <c r="G93" s="8511"/>
      <c r="H93" s="8512"/>
      <c r="I93" s="8511"/>
      <c r="J93" s="8513">
        <v>2200</v>
      </c>
      <c r="K93" s="8499">
        <f>K91+J93</f>
        <v>74035297</v>
      </c>
      <c r="L93" s="8321"/>
      <c r="U93" s="8902"/>
    </row>
    <row r="94" spans="1:21" s="8266" customFormat="1" ht="15.75">
      <c r="A94" s="8281"/>
      <c r="B94" s="8992"/>
      <c r="C94" s="7824" t="s">
        <v>796</v>
      </c>
      <c r="D94" s="8983" t="s">
        <v>1657</v>
      </c>
      <c r="E94" s="8981" t="s">
        <v>135</v>
      </c>
      <c r="F94" s="8985"/>
      <c r="G94" s="8985">
        <v>118800</v>
      </c>
      <c r="H94" s="8130"/>
      <c r="I94" s="8985"/>
      <c r="J94" s="8121"/>
      <c r="K94" s="9805">
        <f>K93-G94</f>
        <v>73916497</v>
      </c>
      <c r="L94" s="8321"/>
      <c r="U94" s="8902"/>
    </row>
    <row r="95" spans="1:21" s="8266" customFormat="1" ht="15.75">
      <c r="A95" s="8300"/>
      <c r="B95" s="8361"/>
      <c r="C95" s="7829" t="s">
        <v>1658</v>
      </c>
      <c r="D95" s="8984" t="s">
        <v>956</v>
      </c>
      <c r="E95" s="8982"/>
      <c r="F95" s="8986"/>
      <c r="G95" s="8986"/>
      <c r="H95" s="8018"/>
      <c r="I95" s="8986"/>
      <c r="J95" s="8019"/>
      <c r="K95" s="9806"/>
      <c r="L95" s="8321"/>
      <c r="U95" s="8902"/>
    </row>
    <row r="96" spans="1:21" s="8266" customFormat="1" ht="18">
      <c r="A96" s="8797"/>
      <c r="B96" s="8798"/>
      <c r="C96" s="8508"/>
      <c r="D96" s="8509"/>
      <c r="E96" s="8514"/>
      <c r="F96" s="8511"/>
      <c r="G96" s="8511"/>
      <c r="H96" s="8515"/>
      <c r="I96" s="8511"/>
      <c r="J96" s="8513">
        <v>750</v>
      </c>
      <c r="K96" s="8499">
        <f>K94+J96</f>
        <v>73917247</v>
      </c>
      <c r="L96" s="8321"/>
      <c r="U96" s="8902"/>
    </row>
    <row r="97" spans="1:12" s="8266" customFormat="1" ht="15.75">
      <c r="A97" s="8281"/>
      <c r="B97" s="8992"/>
      <c r="C97" s="7824" t="s">
        <v>1710</v>
      </c>
      <c r="D97" s="56" t="s">
        <v>1766</v>
      </c>
      <c r="E97" s="7841"/>
      <c r="F97" s="7904"/>
      <c r="G97" s="8985"/>
      <c r="H97" s="8985">
        <v>1418640</v>
      </c>
      <c r="I97" s="8985"/>
      <c r="J97" s="8121"/>
      <c r="K97" s="9805">
        <f>K96-H97</f>
        <v>72498607</v>
      </c>
      <c r="L97" s="8380"/>
    </row>
    <row r="98" spans="1:12" s="8266" customFormat="1" ht="15.75">
      <c r="A98" s="8300"/>
      <c r="B98" s="8361"/>
      <c r="C98" s="7829" t="s">
        <v>1765</v>
      </c>
      <c r="D98" s="8984"/>
      <c r="E98" s="8982"/>
      <c r="F98" s="8986"/>
      <c r="G98" s="8986"/>
      <c r="H98" s="8986"/>
      <c r="I98" s="8986"/>
      <c r="J98" s="8019"/>
      <c r="K98" s="9806"/>
      <c r="L98" s="8380"/>
    </row>
    <row r="99" spans="1:12" s="8266" customFormat="1" ht="18">
      <c r="A99" s="8797"/>
      <c r="B99" s="8798"/>
      <c r="C99" s="8516"/>
      <c r="D99" s="8516"/>
      <c r="E99" s="8516"/>
      <c r="F99" s="8511"/>
      <c r="G99" s="8511"/>
      <c r="H99" s="8515"/>
      <c r="I99" s="8511"/>
      <c r="J99" s="8513">
        <v>1500</v>
      </c>
      <c r="K99" s="8499">
        <f>K97+J99</f>
        <v>72500107</v>
      </c>
      <c r="L99" s="8380"/>
    </row>
    <row r="100" spans="1:12" s="8266" customFormat="1" ht="15.75">
      <c r="A100" s="8281"/>
      <c r="B100" s="8992"/>
      <c r="C100" s="7824" t="s">
        <v>1710</v>
      </c>
      <c r="D100" s="8983" t="s">
        <v>1768</v>
      </c>
      <c r="E100" s="8981"/>
      <c r="F100" s="7904"/>
      <c r="G100" s="8985"/>
      <c r="H100" s="8985">
        <v>152140</v>
      </c>
      <c r="I100" s="8985"/>
      <c r="J100" s="8121"/>
      <c r="K100" s="9805">
        <f>K99-H100</f>
        <v>72347967</v>
      </c>
      <c r="L100" s="8380"/>
    </row>
    <row r="101" spans="1:12" s="8266" customFormat="1" ht="15.75">
      <c r="A101" s="8300"/>
      <c r="B101" s="8361"/>
      <c r="C101" s="7829" t="s">
        <v>1767</v>
      </c>
      <c r="D101" s="8984"/>
      <c r="E101" s="8982"/>
      <c r="F101" s="8986"/>
      <c r="G101" s="8986"/>
      <c r="H101" s="8986"/>
      <c r="I101" s="8986"/>
      <c r="J101" s="8019"/>
      <c r="K101" s="9806"/>
      <c r="L101" s="8380"/>
    </row>
    <row r="102" spans="1:12" s="8266" customFormat="1" ht="18">
      <c r="A102" s="8797"/>
      <c r="B102" s="8798"/>
      <c r="C102" s="8516"/>
      <c r="D102" s="8516"/>
      <c r="E102" s="8516"/>
      <c r="F102" s="8511"/>
      <c r="G102" s="8511"/>
      <c r="H102" s="8515"/>
      <c r="I102" s="8511"/>
      <c r="J102" s="8513">
        <v>1500</v>
      </c>
      <c r="K102" s="8499">
        <f>K100+J102</f>
        <v>72349467</v>
      </c>
      <c r="L102" s="8380"/>
    </row>
    <row r="103" spans="1:12" s="8266" customFormat="1" ht="15.75">
      <c r="A103" s="8281"/>
      <c r="B103" s="8992"/>
      <c r="C103" s="7824" t="s">
        <v>1710</v>
      </c>
      <c r="D103" s="8983" t="s">
        <v>1770</v>
      </c>
      <c r="E103" s="8981"/>
      <c r="F103" s="7904"/>
      <c r="G103" s="8985"/>
      <c r="H103" s="8985">
        <v>446640</v>
      </c>
      <c r="I103" s="8985"/>
      <c r="J103" s="8017"/>
      <c r="K103" s="9805">
        <f>K102-H103</f>
        <v>71902827</v>
      </c>
      <c r="L103" s="8380"/>
    </row>
    <row r="104" spans="1:12" s="8266" customFormat="1" ht="15.75">
      <c r="A104" s="8300"/>
      <c r="B104" s="8361"/>
      <c r="C104" s="7829" t="s">
        <v>1769</v>
      </c>
      <c r="D104" s="8984"/>
      <c r="E104" s="8982"/>
      <c r="F104" s="8986"/>
      <c r="G104" s="8986"/>
      <c r="H104" s="8986"/>
      <c r="I104" s="8986"/>
      <c r="J104" s="8019"/>
      <c r="K104" s="9806"/>
      <c r="L104" s="8380"/>
    </row>
    <row r="105" spans="1:12" s="8266" customFormat="1" ht="18">
      <c r="A105" s="8797"/>
      <c r="B105" s="8798"/>
      <c r="C105" s="8508"/>
      <c r="D105" s="8509"/>
      <c r="E105" s="8514"/>
      <c r="F105" s="8511"/>
      <c r="G105" s="8511"/>
      <c r="H105" s="8515"/>
      <c r="I105" s="8511"/>
      <c r="J105" s="8513">
        <v>1500</v>
      </c>
      <c r="K105" s="8499">
        <f>K103+J105</f>
        <v>71904327</v>
      </c>
      <c r="L105" s="8380"/>
    </row>
    <row r="106" spans="1:12" s="8266" customFormat="1" ht="15.75">
      <c r="A106" s="8281"/>
      <c r="B106" s="8992"/>
      <c r="C106" s="7824" t="s">
        <v>1710</v>
      </c>
      <c r="D106" s="8983" t="s">
        <v>956</v>
      </c>
      <c r="E106" s="8981"/>
      <c r="F106" s="8985"/>
      <c r="G106" s="8985"/>
      <c r="H106" s="8985">
        <v>11152900</v>
      </c>
      <c r="I106" s="8985"/>
      <c r="J106" s="8017"/>
      <c r="K106" s="9805">
        <f>K105-H106</f>
        <v>60751427</v>
      </c>
      <c r="L106" s="8380"/>
    </row>
    <row r="107" spans="1:12" s="8266" customFormat="1" ht="15.75">
      <c r="A107" s="8300"/>
      <c r="B107" s="8361"/>
      <c r="C107" s="7829" t="s">
        <v>1771</v>
      </c>
      <c r="D107" s="8984"/>
      <c r="E107" s="8982"/>
      <c r="F107" s="8986"/>
      <c r="G107" s="8986"/>
      <c r="H107" s="8986"/>
      <c r="I107" s="8986"/>
      <c r="J107" s="8019"/>
      <c r="K107" s="9806"/>
      <c r="L107" s="8380"/>
    </row>
    <row r="108" spans="1:12" s="8266" customFormat="1" ht="18">
      <c r="A108" s="8797"/>
      <c r="B108" s="8798"/>
      <c r="C108" s="8508"/>
      <c r="D108" s="8509"/>
      <c r="E108" s="8514"/>
      <c r="F108" s="8511"/>
      <c r="G108" s="8511"/>
      <c r="H108" s="8515"/>
      <c r="I108" s="8511"/>
      <c r="J108" s="8513">
        <v>1500</v>
      </c>
      <c r="K108" s="8499">
        <f>K106+J108</f>
        <v>60752927</v>
      </c>
      <c r="L108" s="8380"/>
    </row>
    <row r="109" spans="1:12" s="8266" customFormat="1" ht="15.75">
      <c r="A109" s="8281"/>
      <c r="B109" s="8992"/>
      <c r="C109" s="7824" t="s">
        <v>1710</v>
      </c>
      <c r="D109" s="8983" t="s">
        <v>1945</v>
      </c>
      <c r="E109" s="8981"/>
      <c r="F109" s="8985"/>
      <c r="G109" s="8985"/>
      <c r="H109" s="8985">
        <v>136140</v>
      </c>
      <c r="I109" s="8985"/>
      <c r="J109" s="8121"/>
      <c r="K109" s="9805">
        <f>K108-H109</f>
        <v>60616787</v>
      </c>
      <c r="L109" s="8380"/>
    </row>
    <row r="110" spans="1:12" s="8266" customFormat="1" ht="15.75">
      <c r="A110" s="8300"/>
      <c r="B110" s="8361"/>
      <c r="C110" s="7829" t="s">
        <v>1944</v>
      </c>
      <c r="D110" s="8984" t="s">
        <v>2819</v>
      </c>
      <c r="E110" s="8982"/>
      <c r="F110" s="8986"/>
      <c r="G110" s="8986"/>
      <c r="H110" s="8986"/>
      <c r="I110" s="8986"/>
      <c r="J110" s="8019"/>
      <c r="K110" s="9806"/>
      <c r="L110" s="8380"/>
    </row>
    <row r="111" spans="1:12" s="8266" customFormat="1" ht="18">
      <c r="A111" s="8797"/>
      <c r="B111" s="8798"/>
      <c r="C111" s="8508"/>
      <c r="D111" s="8509"/>
      <c r="E111" s="8514"/>
      <c r="F111" s="8511"/>
      <c r="G111" s="8511"/>
      <c r="H111" s="8515"/>
      <c r="I111" s="8511"/>
      <c r="J111" s="8513">
        <v>1500</v>
      </c>
      <c r="K111" s="8499">
        <f>K109+J111</f>
        <v>60618287</v>
      </c>
      <c r="L111" s="8380"/>
    </row>
    <row r="112" spans="1:12" s="8266" customFormat="1" ht="15.75">
      <c r="A112" s="8281"/>
      <c r="B112" s="8992"/>
      <c r="C112" s="7824" t="s">
        <v>1710</v>
      </c>
      <c r="D112" s="8983" t="s">
        <v>2049</v>
      </c>
      <c r="E112" s="8981"/>
      <c r="F112" s="7904"/>
      <c r="G112" s="8985"/>
      <c r="H112" s="8985">
        <v>342140</v>
      </c>
      <c r="I112" s="8126"/>
      <c r="J112" s="8017"/>
      <c r="K112" s="9805">
        <f>K111-H112</f>
        <v>60276147</v>
      </c>
      <c r="L112" s="8380"/>
    </row>
    <row r="113" spans="1:21" s="8266" customFormat="1" ht="15.75">
      <c r="A113" s="8300"/>
      <c r="B113" s="8361"/>
      <c r="C113" s="7829" t="s">
        <v>2050</v>
      </c>
      <c r="D113" s="8984"/>
      <c r="E113" s="8982"/>
      <c r="F113" s="8986"/>
      <c r="G113" s="8986"/>
      <c r="H113" s="8986"/>
      <c r="I113" s="8127"/>
      <c r="J113" s="8017"/>
      <c r="K113" s="9806"/>
      <c r="L113" s="8380"/>
    </row>
    <row r="114" spans="1:21" s="8266" customFormat="1" ht="18">
      <c r="A114" s="8797"/>
      <c r="B114" s="8798"/>
      <c r="C114" s="8508"/>
      <c r="D114" s="8509"/>
      <c r="E114" s="8514"/>
      <c r="F114" s="8511"/>
      <c r="G114" s="8511"/>
      <c r="H114" s="8515"/>
      <c r="I114" s="8517"/>
      <c r="J114" s="8513">
        <v>1500</v>
      </c>
      <c r="K114" s="8499">
        <f>K112+J114</f>
        <v>60277647</v>
      </c>
      <c r="L114" s="8380"/>
    </row>
    <row r="115" spans="1:21" s="8266" customFormat="1" ht="15.75">
      <c r="A115" s="8281"/>
      <c r="B115" s="8992"/>
      <c r="C115" s="7851" t="s">
        <v>1716</v>
      </c>
      <c r="D115" s="8983" t="s">
        <v>1717</v>
      </c>
      <c r="E115" s="8981" t="s">
        <v>1423</v>
      </c>
      <c r="F115" s="8988"/>
      <c r="G115" s="8988">
        <v>151500</v>
      </c>
      <c r="H115" s="8130"/>
      <c r="I115" s="8985"/>
      <c r="J115" s="8017"/>
      <c r="K115" s="9805">
        <f>K114-G115</f>
        <v>60126147</v>
      </c>
      <c r="L115" s="8321"/>
      <c r="U115" s="8902"/>
    </row>
    <row r="116" spans="1:21" s="8266" customFormat="1" ht="15.75">
      <c r="A116" s="8300"/>
      <c r="B116" s="8361"/>
      <c r="C116" s="7829" t="s">
        <v>1715</v>
      </c>
      <c r="D116" s="8984" t="s">
        <v>956</v>
      </c>
      <c r="E116" s="8982"/>
      <c r="F116" s="8989"/>
      <c r="G116" s="8989"/>
      <c r="H116" s="8018"/>
      <c r="I116" s="8986"/>
      <c r="J116" s="8017"/>
      <c r="K116" s="9806"/>
      <c r="L116" s="8321"/>
      <c r="U116" s="8902"/>
    </row>
    <row r="117" spans="1:21" s="8266" customFormat="1" ht="18">
      <c r="A117" s="8797"/>
      <c r="B117" s="8798"/>
      <c r="C117" s="8508"/>
      <c r="D117" s="8509"/>
      <c r="E117" s="8514"/>
      <c r="F117" s="8511"/>
      <c r="G117" s="8511"/>
      <c r="H117" s="8515"/>
      <c r="I117" s="8511"/>
      <c r="J117" s="8513">
        <v>750</v>
      </c>
      <c r="K117" s="8499">
        <f>K115+J117</f>
        <v>60126897</v>
      </c>
      <c r="L117" s="8321"/>
      <c r="U117" s="8902"/>
    </row>
    <row r="118" spans="1:21" s="8266" customFormat="1" ht="15.75">
      <c r="A118" s="8281"/>
      <c r="B118" s="8992"/>
      <c r="C118" s="7874" t="s">
        <v>781</v>
      </c>
      <c r="D118" s="8983" t="s">
        <v>2046</v>
      </c>
      <c r="E118" s="7861" t="s">
        <v>2048</v>
      </c>
      <c r="F118" s="8985"/>
      <c r="G118" s="8985">
        <v>103140</v>
      </c>
      <c r="H118" s="8130"/>
      <c r="I118" s="8985"/>
      <c r="J118" s="8121"/>
      <c r="K118" s="9805">
        <f>K117-G118</f>
        <v>60023757</v>
      </c>
      <c r="L118" s="8321"/>
      <c r="U118" s="8902"/>
    </row>
    <row r="119" spans="1:21" s="8266" customFormat="1" ht="15.75">
      <c r="A119" s="8300"/>
      <c r="B119" s="8361"/>
      <c r="C119" s="7873" t="s">
        <v>2045</v>
      </c>
      <c r="D119" s="8984" t="s">
        <v>2047</v>
      </c>
      <c r="E119" s="8987"/>
      <c r="F119" s="8986"/>
      <c r="G119" s="8986"/>
      <c r="H119" s="8018"/>
      <c r="I119" s="8986"/>
      <c r="J119" s="8019"/>
      <c r="K119" s="9806"/>
      <c r="L119" s="8321"/>
      <c r="U119" s="8902"/>
    </row>
    <row r="120" spans="1:21" s="8266" customFormat="1" ht="18">
      <c r="A120" s="8797"/>
      <c r="B120" s="8798"/>
      <c r="C120" s="8518"/>
      <c r="D120" s="8509"/>
      <c r="E120" s="8514"/>
      <c r="F120" s="8511"/>
      <c r="G120" s="8511"/>
      <c r="H120" s="8515"/>
      <c r="I120" s="8511"/>
      <c r="J120" s="8513">
        <v>1500</v>
      </c>
      <c r="K120" s="8499">
        <f>K118+J120</f>
        <v>60025257</v>
      </c>
      <c r="L120" s="8321"/>
      <c r="U120" s="8902"/>
    </row>
    <row r="121" spans="1:21" s="8266" customFormat="1" ht="15.75">
      <c r="A121" s="8458"/>
      <c r="B121" s="8458"/>
      <c r="C121" s="7862" t="s">
        <v>778</v>
      </c>
      <c r="D121" s="56" t="s">
        <v>795</v>
      </c>
      <c r="E121" s="7903" t="s">
        <v>454</v>
      </c>
      <c r="F121" s="7904"/>
      <c r="G121" s="7904">
        <v>71140</v>
      </c>
      <c r="H121" s="8130"/>
      <c r="I121" s="8985"/>
      <c r="J121" s="8990"/>
      <c r="K121" s="8481">
        <f>K120-G121</f>
        <v>59954117</v>
      </c>
      <c r="L121" s="8321"/>
      <c r="U121" s="8902"/>
    </row>
    <row r="122" spans="1:21" s="8266" customFormat="1" ht="15.75">
      <c r="A122" s="8459"/>
      <c r="B122" s="8459"/>
      <c r="C122" s="193" t="s">
        <v>794</v>
      </c>
      <c r="D122" s="8984" t="s">
        <v>1345</v>
      </c>
      <c r="E122" s="8982"/>
      <c r="F122" s="8986"/>
      <c r="G122" s="8986"/>
      <c r="H122" s="8018"/>
      <c r="I122" s="8986"/>
      <c r="J122" s="8991"/>
      <c r="K122" s="8459"/>
      <c r="L122" s="8321"/>
      <c r="U122" s="8902"/>
    </row>
    <row r="123" spans="1:21" s="8266" customFormat="1" ht="15.75">
      <c r="A123" s="8461"/>
      <c r="B123" s="8462"/>
      <c r="C123" s="8521"/>
      <c r="D123" s="8522"/>
      <c r="E123" s="8523"/>
      <c r="F123" s="8515"/>
      <c r="G123" s="8515"/>
      <c r="H123" s="8515"/>
      <c r="I123" s="8511"/>
      <c r="J123" s="8513">
        <v>1500</v>
      </c>
      <c r="K123" s="8467">
        <f>K121+J123</f>
        <v>59955617</v>
      </c>
      <c r="L123" s="8321"/>
      <c r="U123" s="8902"/>
    </row>
    <row r="124" spans="1:21" s="8266" customFormat="1" ht="15.75">
      <c r="A124" s="8460"/>
      <c r="B124" s="8460"/>
      <c r="C124" s="191" t="s">
        <v>815</v>
      </c>
      <c r="D124" s="8983" t="s">
        <v>2163</v>
      </c>
      <c r="E124" s="8981" t="s">
        <v>2164</v>
      </c>
      <c r="F124" s="8985"/>
      <c r="G124" s="8985">
        <v>441532</v>
      </c>
      <c r="H124" s="8985"/>
      <c r="I124" s="8985"/>
      <c r="J124" s="8990"/>
      <c r="K124" s="8481">
        <f>K123-G124</f>
        <v>59514085</v>
      </c>
      <c r="L124" s="8321"/>
      <c r="U124" s="8902"/>
    </row>
    <row r="125" spans="1:21" s="8266" customFormat="1" ht="15.75">
      <c r="A125" s="8459"/>
      <c r="B125" s="8459"/>
      <c r="C125" s="193" t="s">
        <v>2165</v>
      </c>
      <c r="D125" s="8984" t="s">
        <v>1819</v>
      </c>
      <c r="E125" s="8982"/>
      <c r="F125" s="8989"/>
      <c r="G125" s="8986"/>
      <c r="H125" s="8986"/>
      <c r="I125" s="8986"/>
      <c r="J125" s="8991"/>
      <c r="K125" s="8459"/>
      <c r="L125" s="8321"/>
      <c r="U125" s="8902"/>
    </row>
    <row r="126" spans="1:21" s="8266" customFormat="1" ht="15.75">
      <c r="A126" s="8461"/>
      <c r="B126" s="8462"/>
      <c r="C126" s="8521"/>
      <c r="D126" s="8519"/>
      <c r="E126" s="8510"/>
      <c r="F126" s="8511"/>
      <c r="G126" s="8511"/>
      <c r="H126" s="8515"/>
      <c r="I126" s="8526"/>
      <c r="J126" s="8513">
        <v>2200</v>
      </c>
      <c r="K126" s="8467">
        <f>K124+J126</f>
        <v>59516285</v>
      </c>
      <c r="L126" s="8321"/>
      <c r="U126" s="8902"/>
    </row>
    <row r="127" spans="1:21" s="8266" customFormat="1" ht="15.75">
      <c r="A127" s="8460"/>
      <c r="B127" s="8460"/>
      <c r="C127" s="8158" t="s">
        <v>781</v>
      </c>
      <c r="D127" s="8983" t="s">
        <v>2163</v>
      </c>
      <c r="E127" s="8981" t="s">
        <v>2164</v>
      </c>
      <c r="F127" s="8985"/>
      <c r="G127" s="8985">
        <v>24390</v>
      </c>
      <c r="H127" s="8985"/>
      <c r="I127" s="8985"/>
      <c r="J127" s="8017"/>
      <c r="K127" s="8480">
        <f>K126-G127</f>
        <v>59491895</v>
      </c>
      <c r="L127" s="8321"/>
      <c r="U127" s="8902"/>
    </row>
    <row r="128" spans="1:21" s="8266" customFormat="1" ht="15.75">
      <c r="A128" s="8459"/>
      <c r="B128" s="8459"/>
      <c r="C128" s="7857" t="s">
        <v>2293</v>
      </c>
      <c r="D128" s="8984" t="s">
        <v>1819</v>
      </c>
      <c r="E128" s="8982"/>
      <c r="F128" s="8986"/>
      <c r="G128" s="8986"/>
      <c r="H128" s="8986"/>
      <c r="I128" s="8986"/>
      <c r="J128" s="8019"/>
      <c r="K128" s="8459"/>
      <c r="L128" s="8321"/>
      <c r="U128" s="8902"/>
    </row>
    <row r="129" spans="1:21" s="8266" customFormat="1" ht="15.75">
      <c r="A129" s="8461"/>
      <c r="B129" s="8462"/>
      <c r="C129" s="8524"/>
      <c r="D129" s="8519"/>
      <c r="E129" s="8510"/>
      <c r="F129" s="8525"/>
      <c r="G129" s="8526"/>
      <c r="H129" s="8512"/>
      <c r="I129" s="8511"/>
      <c r="J129" s="8513">
        <v>1500</v>
      </c>
      <c r="K129" s="8467">
        <f>K127+J129</f>
        <v>59493395</v>
      </c>
      <c r="L129" s="8321"/>
      <c r="U129" s="8902"/>
    </row>
    <row r="130" spans="1:21" s="8266" customFormat="1" ht="15.75">
      <c r="A130" s="8460"/>
      <c r="B130" s="8460"/>
      <c r="C130" s="7824" t="s">
        <v>821</v>
      </c>
      <c r="D130" s="8983" t="s">
        <v>1288</v>
      </c>
      <c r="E130" s="8981" t="s">
        <v>1301</v>
      </c>
      <c r="F130" s="7904"/>
      <c r="G130" s="8985">
        <v>333613</v>
      </c>
      <c r="H130" s="8130"/>
      <c r="I130" s="8985"/>
      <c r="J130" s="8130"/>
      <c r="K130" s="8481">
        <f>K129-G130</f>
        <v>59159782</v>
      </c>
      <c r="L130" s="8321"/>
      <c r="U130" s="8902"/>
    </row>
    <row r="131" spans="1:21" s="8266" customFormat="1" ht="15.75">
      <c r="A131" s="8459"/>
      <c r="B131" s="8459"/>
      <c r="C131" s="7829" t="s">
        <v>1287</v>
      </c>
      <c r="D131" s="8984" t="s">
        <v>2051</v>
      </c>
      <c r="E131" s="8982"/>
      <c r="F131" s="8986"/>
      <c r="G131" s="8986"/>
      <c r="H131" s="8130"/>
      <c r="I131" s="8986"/>
      <c r="J131" s="8130"/>
      <c r="K131" s="8459"/>
      <c r="L131" s="8321"/>
      <c r="U131" s="8902"/>
    </row>
    <row r="132" spans="1:21" s="8266" customFormat="1" ht="15.75">
      <c r="A132" s="8461"/>
      <c r="B132" s="8462"/>
      <c r="C132" s="8508"/>
      <c r="D132" s="8509"/>
      <c r="E132" s="8514"/>
      <c r="F132" s="8512"/>
      <c r="G132" s="8512"/>
      <c r="H132" s="8512"/>
      <c r="I132" s="8512"/>
      <c r="J132" s="8513">
        <v>2200</v>
      </c>
      <c r="K132" s="8467">
        <f>K130+J132</f>
        <v>59161982</v>
      </c>
      <c r="L132" s="8321"/>
      <c r="U132" s="8902"/>
    </row>
    <row r="133" spans="1:21" s="8266" customFormat="1" ht="15.75">
      <c r="A133" s="8460"/>
      <c r="B133" s="8460"/>
      <c r="C133" s="7862" t="s">
        <v>815</v>
      </c>
      <c r="D133" s="8983" t="s">
        <v>157</v>
      </c>
      <c r="E133" s="8981" t="s">
        <v>156</v>
      </c>
      <c r="F133" s="8985"/>
      <c r="G133" s="8985">
        <v>844036</v>
      </c>
      <c r="H133" s="8130"/>
      <c r="I133" s="8985"/>
      <c r="J133" s="8130"/>
      <c r="K133" s="8480">
        <f>K132-G133</f>
        <v>58317946</v>
      </c>
      <c r="L133" s="8321"/>
      <c r="U133" s="8902"/>
    </row>
    <row r="134" spans="1:21" s="8266" customFormat="1" ht="15.75">
      <c r="A134" s="8459"/>
      <c r="B134" s="8459"/>
      <c r="C134" s="7862" t="s">
        <v>1022</v>
      </c>
      <c r="D134" s="8984" t="s">
        <v>1383</v>
      </c>
      <c r="E134" s="8982"/>
      <c r="F134" s="8986"/>
      <c r="G134" s="8986"/>
      <c r="H134" s="8130"/>
      <c r="I134" s="8986"/>
      <c r="J134" s="8130"/>
      <c r="K134" s="8459"/>
      <c r="L134" s="8321"/>
      <c r="U134" s="8902"/>
    </row>
    <row r="135" spans="1:21" s="8266" customFormat="1" ht="15.75">
      <c r="A135" s="8461"/>
      <c r="B135" s="8462"/>
      <c r="C135" s="8508"/>
      <c r="D135" s="8519"/>
      <c r="E135" s="8523"/>
      <c r="F135" s="8512"/>
      <c r="G135" s="8512"/>
      <c r="H135" s="8512"/>
      <c r="I135" s="8512"/>
      <c r="J135" s="8513">
        <v>2200</v>
      </c>
      <c r="K135" s="8467">
        <f>K133+J135</f>
        <v>58320146</v>
      </c>
      <c r="L135" s="8321"/>
      <c r="U135" s="8902"/>
    </row>
    <row r="136" spans="1:21" s="8266" customFormat="1" ht="15.75">
      <c r="A136" s="8458"/>
      <c r="B136" s="8458"/>
      <c r="C136" s="29" t="s">
        <v>778</v>
      </c>
      <c r="D136" s="8983" t="s">
        <v>157</v>
      </c>
      <c r="E136" s="8981" t="s">
        <v>156</v>
      </c>
      <c r="F136" s="7904"/>
      <c r="G136" s="8985">
        <v>228140</v>
      </c>
      <c r="H136" s="8130"/>
      <c r="I136" s="8985"/>
      <c r="J136" s="8130"/>
      <c r="K136" s="8481">
        <f>K135-G136</f>
        <v>58092006</v>
      </c>
      <c r="L136" s="8321"/>
      <c r="U136" s="8902"/>
    </row>
    <row r="137" spans="1:21" s="8266" customFormat="1" ht="15.75">
      <c r="A137" s="8459"/>
      <c r="B137" s="8459"/>
      <c r="C137" s="8161" t="s">
        <v>1340</v>
      </c>
      <c r="D137" s="8984" t="s">
        <v>1383</v>
      </c>
      <c r="E137" s="8982"/>
      <c r="F137" s="8986"/>
      <c r="G137" s="8986"/>
      <c r="H137" s="8130"/>
      <c r="I137" s="8986"/>
      <c r="J137" s="8130"/>
      <c r="K137" s="8459"/>
      <c r="L137" s="8321"/>
      <c r="U137" s="8902"/>
    </row>
    <row r="138" spans="1:21" s="8266" customFormat="1" ht="15.75">
      <c r="A138" s="8461"/>
      <c r="B138" s="8462"/>
      <c r="C138" s="8521"/>
      <c r="D138" s="8527"/>
      <c r="E138" s="8528"/>
      <c r="F138" s="8512"/>
      <c r="G138" s="8512"/>
      <c r="H138" s="8512"/>
      <c r="I138" s="8512"/>
      <c r="J138" s="8513">
        <v>1500</v>
      </c>
      <c r="K138" s="8467">
        <f>K136+J138</f>
        <v>58093506</v>
      </c>
      <c r="L138" s="8321"/>
      <c r="U138" s="8902"/>
    </row>
    <row r="139" spans="1:21" s="8266" customFormat="1" ht="15.75">
      <c r="A139" s="8458"/>
      <c r="B139" s="8458"/>
      <c r="C139" s="7851" t="s">
        <v>2212</v>
      </c>
      <c r="D139" s="8983" t="s">
        <v>1862</v>
      </c>
      <c r="E139" s="8066" t="s">
        <v>1863</v>
      </c>
      <c r="F139" s="8985"/>
      <c r="G139" s="8988">
        <v>192962</v>
      </c>
      <c r="H139" s="8985"/>
      <c r="I139" s="8985"/>
      <c r="J139" s="8017"/>
      <c r="K139" s="8481">
        <f>K138-G139</f>
        <v>57900544</v>
      </c>
      <c r="L139" s="8063"/>
      <c r="U139" s="8902"/>
    </row>
    <row r="140" spans="1:21" s="8266" customFormat="1" ht="15.75">
      <c r="A140" s="8459"/>
      <c r="B140" s="8459"/>
      <c r="C140" s="7829" t="s">
        <v>2213</v>
      </c>
      <c r="D140" s="8984" t="s">
        <v>1819</v>
      </c>
      <c r="E140" s="8067"/>
      <c r="F140" s="8986"/>
      <c r="G140" s="8989"/>
      <c r="H140" s="8986"/>
      <c r="I140" s="8986"/>
      <c r="J140" s="8019"/>
      <c r="K140" s="8459"/>
      <c r="L140" s="8063"/>
      <c r="U140" s="8902"/>
    </row>
    <row r="141" spans="1:21" s="8266" customFormat="1" ht="15.75">
      <c r="A141" s="8461"/>
      <c r="B141" s="8462"/>
      <c r="C141" s="8508"/>
      <c r="D141" s="8509"/>
      <c r="E141" s="8514"/>
      <c r="F141" s="8511"/>
      <c r="G141" s="8511"/>
      <c r="H141" s="8515"/>
      <c r="I141" s="8511"/>
      <c r="J141" s="8534">
        <v>700</v>
      </c>
      <c r="K141" s="8467">
        <f>K139+J141</f>
        <v>57901244</v>
      </c>
      <c r="L141" s="8063"/>
      <c r="U141" s="8902"/>
    </row>
    <row r="142" spans="1:21" s="8266" customFormat="1" ht="15.75">
      <c r="A142" s="8460"/>
      <c r="B142" s="8460"/>
      <c r="C142" s="8281" t="s">
        <v>864</v>
      </c>
      <c r="D142" s="8349"/>
      <c r="E142" s="8332"/>
      <c r="F142" s="9805"/>
      <c r="G142" s="9807"/>
      <c r="H142" s="9805"/>
      <c r="I142" s="9805">
        <v>102750</v>
      </c>
      <c r="J142" s="8302"/>
      <c r="K142" s="8481">
        <f>K141-I142</f>
        <v>57798494</v>
      </c>
      <c r="L142" s="8380"/>
      <c r="U142" s="8902"/>
    </row>
    <row r="143" spans="1:21" s="8266" customFormat="1" ht="15.75">
      <c r="A143" s="8459"/>
      <c r="B143" s="8459"/>
      <c r="C143" s="8287" t="s">
        <v>2761</v>
      </c>
      <c r="D143" s="8351" t="s">
        <v>2629</v>
      </c>
      <c r="E143" s="8335"/>
      <c r="F143" s="9806"/>
      <c r="G143" s="9808"/>
      <c r="H143" s="9806"/>
      <c r="I143" s="9806"/>
      <c r="J143" s="8303"/>
      <c r="K143" s="8459"/>
      <c r="L143" s="8380"/>
      <c r="U143" s="8902"/>
    </row>
    <row r="144" spans="1:21" s="8266" customFormat="1" ht="15.75">
      <c r="A144" s="8461"/>
      <c r="B144" s="8462"/>
      <c r="C144" s="8461"/>
      <c r="D144" s="8497"/>
      <c r="E144" s="8498"/>
      <c r="F144" s="8465"/>
      <c r="G144" s="8466"/>
      <c r="H144" s="8499"/>
      <c r="I144" s="8465"/>
      <c r="J144" s="8466">
        <v>2200</v>
      </c>
      <c r="K144" s="8467">
        <f>K142+J144</f>
        <v>57800694</v>
      </c>
      <c r="L144" s="8380"/>
      <c r="U144" s="8902"/>
    </row>
    <row r="145" spans="1:21" s="8266" customFormat="1" ht="15.75">
      <c r="A145" s="8460"/>
      <c r="B145" s="8460"/>
      <c r="C145" s="191" t="s">
        <v>815</v>
      </c>
      <c r="D145" s="8983" t="s">
        <v>1586</v>
      </c>
      <c r="E145" s="8981" t="s">
        <v>1637</v>
      </c>
      <c r="F145" s="8985"/>
      <c r="G145" s="8985">
        <v>127498</v>
      </c>
      <c r="H145" s="8985"/>
      <c r="I145" s="8985"/>
      <c r="J145" s="8990"/>
      <c r="K145" s="8480">
        <f>K144-G145</f>
        <v>57673196</v>
      </c>
      <c r="L145" s="8321"/>
      <c r="U145" s="8902"/>
    </row>
    <row r="146" spans="1:21" s="8266" customFormat="1" ht="15.75">
      <c r="A146" s="8459"/>
      <c r="B146" s="8459"/>
      <c r="C146" s="193" t="s">
        <v>1585</v>
      </c>
      <c r="D146" s="8984" t="s">
        <v>729</v>
      </c>
      <c r="E146" s="8982"/>
      <c r="F146" s="8986"/>
      <c r="G146" s="8986"/>
      <c r="H146" s="8986"/>
      <c r="I146" s="8986"/>
      <c r="J146" s="8991"/>
      <c r="K146" s="8459"/>
      <c r="L146" s="8321"/>
      <c r="U146" s="8902"/>
    </row>
    <row r="147" spans="1:21" s="8266" customFormat="1" ht="15.75">
      <c r="A147" s="8461"/>
      <c r="B147" s="8462"/>
      <c r="C147" s="8521"/>
      <c r="D147" s="8519"/>
      <c r="E147" s="8510"/>
      <c r="F147" s="8511"/>
      <c r="G147" s="8511"/>
      <c r="H147" s="8515"/>
      <c r="I147" s="8511"/>
      <c r="J147" s="8534">
        <v>2200</v>
      </c>
      <c r="K147" s="8467">
        <f>K145+J147</f>
        <v>57675396</v>
      </c>
      <c r="L147" s="8321"/>
      <c r="U147" s="8902"/>
    </row>
    <row r="148" spans="1:21" s="8266" customFormat="1" ht="15.75">
      <c r="A148" s="8460"/>
      <c r="B148" s="8460"/>
      <c r="C148" s="7824" t="s">
        <v>796</v>
      </c>
      <c r="D148" s="8983" t="s">
        <v>1586</v>
      </c>
      <c r="E148" s="8981" t="s">
        <v>1637</v>
      </c>
      <c r="F148" s="8985"/>
      <c r="G148" s="8985">
        <v>42300</v>
      </c>
      <c r="H148" s="8985"/>
      <c r="I148" s="8126"/>
      <c r="J148" s="8017"/>
      <c r="K148" s="8480">
        <f>K147-G148</f>
        <v>57633096</v>
      </c>
      <c r="L148" s="8321"/>
      <c r="U148" s="8902"/>
    </row>
    <row r="149" spans="1:21" s="8266" customFormat="1" ht="15.75">
      <c r="A149" s="8459"/>
      <c r="B149" s="8459"/>
      <c r="C149" s="7829" t="s">
        <v>1587</v>
      </c>
      <c r="D149" s="8984" t="s">
        <v>729</v>
      </c>
      <c r="E149" s="8982"/>
      <c r="F149" s="8986"/>
      <c r="G149" s="8986"/>
      <c r="H149" s="8986"/>
      <c r="I149" s="8127"/>
      <c r="J149" s="8017"/>
      <c r="K149" s="8459"/>
      <c r="L149" s="8321"/>
      <c r="U149" s="8902"/>
    </row>
    <row r="150" spans="1:21" s="8266" customFormat="1" ht="15.75">
      <c r="A150" s="8461"/>
      <c r="B150" s="8462"/>
      <c r="C150" s="8521"/>
      <c r="D150" s="8519"/>
      <c r="E150" s="8510"/>
      <c r="F150" s="8511"/>
      <c r="G150" s="8511"/>
      <c r="H150" s="8515"/>
      <c r="I150" s="8517"/>
      <c r="J150" s="8513">
        <v>750</v>
      </c>
      <c r="K150" s="8467">
        <f>K148+J150</f>
        <v>57633846</v>
      </c>
      <c r="L150" s="8321"/>
      <c r="U150" s="8902"/>
    </row>
    <row r="151" spans="1:21" s="8266" customFormat="1" ht="15.75">
      <c r="A151" s="8460"/>
      <c r="B151" s="8460"/>
      <c r="C151" s="7851" t="s">
        <v>851</v>
      </c>
      <c r="D151" s="8983" t="s">
        <v>853</v>
      </c>
      <c r="E151" s="8981" t="s">
        <v>497</v>
      </c>
      <c r="F151" s="8985"/>
      <c r="G151" s="8985">
        <v>443433</v>
      </c>
      <c r="H151" s="8130"/>
      <c r="I151" s="8985"/>
      <c r="J151" s="8017"/>
      <c r="K151" s="8480">
        <f>K150-G151</f>
        <v>57190413</v>
      </c>
      <c r="L151" s="8321"/>
      <c r="U151" s="8902"/>
    </row>
    <row r="152" spans="1:21" s="8266" customFormat="1" ht="15.75">
      <c r="A152" s="8459"/>
      <c r="B152" s="8459"/>
      <c r="C152" s="7829" t="s">
        <v>852</v>
      </c>
      <c r="D152" s="8984" t="s">
        <v>919</v>
      </c>
      <c r="E152" s="8982"/>
      <c r="F152" s="8986"/>
      <c r="G152" s="8986"/>
      <c r="H152" s="8018"/>
      <c r="I152" s="8986"/>
      <c r="J152" s="8017"/>
      <c r="K152" s="8459"/>
      <c r="L152" s="8321"/>
      <c r="U152" s="8902"/>
    </row>
    <row r="153" spans="1:21" s="8266" customFormat="1" ht="15.75">
      <c r="A153" s="8461"/>
      <c r="B153" s="8462"/>
      <c r="C153" s="8508"/>
      <c r="D153" s="8509"/>
      <c r="E153" s="8514"/>
      <c r="F153" s="8511"/>
      <c r="G153" s="8511"/>
      <c r="H153" s="8515"/>
      <c r="I153" s="8517"/>
      <c r="J153" s="8513">
        <v>2200</v>
      </c>
      <c r="K153" s="8467">
        <f>K151+J153</f>
        <v>57192613</v>
      </c>
      <c r="L153" s="8321"/>
      <c r="U153" s="8902"/>
    </row>
    <row r="154" spans="1:21" s="8266" customFormat="1" ht="15.75">
      <c r="A154" s="8460"/>
      <c r="B154" s="8588">
        <v>43193</v>
      </c>
      <c r="C154" s="8163" t="s">
        <v>815</v>
      </c>
      <c r="D154" s="9018" t="s">
        <v>399</v>
      </c>
      <c r="E154" s="9011" t="s">
        <v>401</v>
      </c>
      <c r="F154" s="8164"/>
      <c r="G154" s="8164">
        <v>144783</v>
      </c>
      <c r="H154" s="8130"/>
      <c r="I154" s="8126"/>
      <c r="J154" s="8017"/>
      <c r="K154" s="8480">
        <f>K153-G154</f>
        <v>57047830</v>
      </c>
      <c r="L154" s="8321"/>
      <c r="U154" s="8902"/>
    </row>
    <row r="155" spans="1:21" s="8266" customFormat="1" ht="15.75">
      <c r="A155" s="8459"/>
      <c r="B155" s="8459"/>
      <c r="C155" s="8165" t="s">
        <v>1051</v>
      </c>
      <c r="D155" s="9019" t="s">
        <v>2392</v>
      </c>
      <c r="E155" s="9012"/>
      <c r="F155" s="8166"/>
      <c r="G155" s="8166"/>
      <c r="H155" s="8018"/>
      <c r="I155" s="8127"/>
      <c r="J155" s="8017"/>
      <c r="K155" s="8459"/>
      <c r="L155" s="8321"/>
      <c r="U155" s="8902"/>
    </row>
    <row r="156" spans="1:21" s="8266" customFormat="1" ht="15.75">
      <c r="A156" s="8461"/>
      <c r="B156" s="8462"/>
      <c r="C156" s="8508"/>
      <c r="D156" s="8509"/>
      <c r="E156" s="8514"/>
      <c r="F156" s="8511"/>
      <c r="G156" s="8511"/>
      <c r="H156" s="8515"/>
      <c r="I156" s="8517"/>
      <c r="J156" s="8513">
        <v>2200</v>
      </c>
      <c r="K156" s="8467">
        <f>K154+J156</f>
        <v>57050030</v>
      </c>
      <c r="L156" s="8321"/>
      <c r="U156" s="8902"/>
    </row>
    <row r="157" spans="1:21" s="8266" customFormat="1" ht="15.75">
      <c r="A157" s="8460"/>
      <c r="B157" s="8460"/>
      <c r="C157" s="8163" t="s">
        <v>815</v>
      </c>
      <c r="D157" s="9018" t="s">
        <v>399</v>
      </c>
      <c r="E157" s="9011" t="s">
        <v>401</v>
      </c>
      <c r="F157" s="9015"/>
      <c r="G157" s="9022">
        <v>381315</v>
      </c>
      <c r="H157" s="8130"/>
      <c r="I157" s="7827"/>
      <c r="J157" s="8167"/>
      <c r="K157" s="8480">
        <f>K156-G157</f>
        <v>56668715</v>
      </c>
      <c r="L157" s="8321"/>
      <c r="U157" s="8902"/>
    </row>
    <row r="158" spans="1:21" s="8266" customFormat="1" ht="15.75">
      <c r="A158" s="8459"/>
      <c r="B158" s="8459"/>
      <c r="C158" s="8165" t="s">
        <v>1163</v>
      </c>
      <c r="D158" s="9019" t="s">
        <v>2392</v>
      </c>
      <c r="E158" s="9012"/>
      <c r="F158" s="9016"/>
      <c r="G158" s="9023"/>
      <c r="H158" s="8018"/>
      <c r="I158" s="7832"/>
      <c r="J158" s="8167"/>
      <c r="K158" s="8459"/>
      <c r="L158" s="8321"/>
      <c r="U158" s="8902"/>
    </row>
    <row r="159" spans="1:21" s="8266" customFormat="1" ht="15.75">
      <c r="A159" s="8461"/>
      <c r="B159" s="8462"/>
      <c r="C159" s="8508"/>
      <c r="D159" s="8509"/>
      <c r="E159" s="8514"/>
      <c r="F159" s="8511"/>
      <c r="G159" s="8511"/>
      <c r="H159" s="8515"/>
      <c r="I159" s="8517"/>
      <c r="J159" s="8513">
        <v>2200</v>
      </c>
      <c r="K159" s="8467">
        <f>K157+J159</f>
        <v>56670915</v>
      </c>
      <c r="L159" s="8321"/>
      <c r="U159" s="8902"/>
    </row>
    <row r="160" spans="1:21" s="8266" customFormat="1" ht="15.75">
      <c r="A160" s="8460"/>
      <c r="B160" s="8460"/>
      <c r="C160" s="191" t="s">
        <v>778</v>
      </c>
      <c r="D160" s="192" t="s">
        <v>399</v>
      </c>
      <c r="E160" s="9011" t="s">
        <v>401</v>
      </c>
      <c r="F160" s="9015"/>
      <c r="G160" s="9015">
        <v>37340</v>
      </c>
      <c r="H160" s="9020"/>
      <c r="I160" s="9015"/>
      <c r="J160" s="8016"/>
      <c r="K160" s="8480">
        <f>K159-G160</f>
        <v>56633575</v>
      </c>
      <c r="L160" s="8321"/>
      <c r="U160" s="8902"/>
    </row>
    <row r="161" spans="1:21" s="8266" customFormat="1" ht="15.75">
      <c r="A161" s="8459"/>
      <c r="B161" s="8459"/>
      <c r="C161" s="193" t="s">
        <v>862</v>
      </c>
      <c r="D161" s="194" t="s">
        <v>1184</v>
      </c>
      <c r="E161" s="9012"/>
      <c r="F161" s="9016"/>
      <c r="G161" s="9016"/>
      <c r="H161" s="9021"/>
      <c r="I161" s="9016"/>
      <c r="J161" s="8018"/>
      <c r="K161" s="8459"/>
      <c r="L161" s="8321"/>
      <c r="U161" s="8902"/>
    </row>
    <row r="162" spans="1:21" s="8266" customFormat="1" ht="15.75">
      <c r="A162" s="8461"/>
      <c r="B162" s="8462"/>
      <c r="C162" s="8508"/>
      <c r="D162" s="8509"/>
      <c r="E162" s="8514"/>
      <c r="F162" s="8511"/>
      <c r="G162" s="8511"/>
      <c r="H162" s="8515"/>
      <c r="I162" s="8511"/>
      <c r="J162" s="8534">
        <v>1500</v>
      </c>
      <c r="K162" s="8467">
        <f>K160+J162</f>
        <v>56635075</v>
      </c>
      <c r="L162" s="8321"/>
      <c r="U162" s="8902"/>
    </row>
    <row r="163" spans="1:21" s="8266" customFormat="1" ht="15.75">
      <c r="A163" s="8460"/>
      <c r="B163" s="8460"/>
      <c r="C163" s="7851" t="s">
        <v>781</v>
      </c>
      <c r="D163" s="9028" t="s">
        <v>614</v>
      </c>
      <c r="E163" s="9030" t="s">
        <v>414</v>
      </c>
      <c r="F163" s="9015"/>
      <c r="G163" s="9015">
        <v>53140</v>
      </c>
      <c r="H163" s="9015"/>
      <c r="I163" s="9024"/>
      <c r="J163" s="8302"/>
      <c r="K163" s="8480">
        <f>K162-G163</f>
        <v>56581935</v>
      </c>
      <c r="L163" s="8321"/>
      <c r="U163" s="8902"/>
    </row>
    <row r="164" spans="1:21" s="8266" customFormat="1" ht="15.75">
      <c r="A164" s="8459"/>
      <c r="B164" s="8459"/>
      <c r="C164" s="7829" t="s">
        <v>1031</v>
      </c>
      <c r="D164" s="9029" t="s">
        <v>2787</v>
      </c>
      <c r="E164" s="9031"/>
      <c r="F164" s="9016"/>
      <c r="G164" s="9016"/>
      <c r="H164" s="9016"/>
      <c r="I164" s="9025"/>
      <c r="J164" s="8303"/>
      <c r="K164" s="8459"/>
      <c r="L164" s="8321"/>
      <c r="U164" s="8902"/>
    </row>
    <row r="165" spans="1:21" s="8266" customFormat="1" ht="15.75">
      <c r="A165" s="8461"/>
      <c r="B165" s="8462"/>
      <c r="C165" s="8508"/>
      <c r="D165" s="8509"/>
      <c r="E165" s="8528"/>
      <c r="F165" s="8511"/>
      <c r="G165" s="8511"/>
      <c r="H165" s="8515"/>
      <c r="I165" s="8465"/>
      <c r="J165" s="8466">
        <v>1500</v>
      </c>
      <c r="K165" s="8467">
        <f>K163+J165</f>
        <v>56583435</v>
      </c>
      <c r="L165" s="8321"/>
      <c r="U165" s="8902"/>
    </row>
    <row r="166" spans="1:21" s="8266" customFormat="1" ht="15.75">
      <c r="A166" s="8460"/>
      <c r="B166" s="8460"/>
      <c r="C166" s="8300" t="s">
        <v>796</v>
      </c>
      <c r="D166" s="9028" t="s">
        <v>614</v>
      </c>
      <c r="E166" s="9030" t="s">
        <v>414</v>
      </c>
      <c r="F166" s="9024"/>
      <c r="G166" s="9026">
        <v>42300</v>
      </c>
      <c r="H166" s="9024"/>
      <c r="I166" s="9015"/>
      <c r="J166" s="8121"/>
      <c r="K166" s="8480">
        <f>K165-G166</f>
        <v>56541135</v>
      </c>
      <c r="L166" s="8321"/>
      <c r="U166" s="8902"/>
    </row>
    <row r="167" spans="1:21" s="8266" customFormat="1" ht="15.75">
      <c r="A167" s="8459"/>
      <c r="B167" s="8459"/>
      <c r="C167" s="8287" t="s">
        <v>2618</v>
      </c>
      <c r="D167" s="9029" t="s">
        <v>2787</v>
      </c>
      <c r="E167" s="9031"/>
      <c r="F167" s="9025"/>
      <c r="G167" s="9027"/>
      <c r="H167" s="9025"/>
      <c r="I167" s="9016"/>
      <c r="J167" s="8019"/>
      <c r="K167" s="8459"/>
      <c r="L167" s="8321"/>
      <c r="U167" s="8902"/>
    </row>
    <row r="168" spans="1:21" s="8266" customFormat="1" ht="15.75">
      <c r="A168" s="8461"/>
      <c r="B168" s="8462"/>
      <c r="C168" s="8461"/>
      <c r="D168" s="8497"/>
      <c r="E168" s="8535"/>
      <c r="F168" s="8465"/>
      <c r="G168" s="8466"/>
      <c r="H168" s="8499"/>
      <c r="I168" s="8511"/>
      <c r="J168" s="8513">
        <v>750</v>
      </c>
      <c r="K168" s="8467">
        <f>K166+J168</f>
        <v>56541885</v>
      </c>
      <c r="L168" s="8321"/>
      <c r="U168" s="8902"/>
    </row>
    <row r="169" spans="1:21" s="8266" customFormat="1" ht="15.75">
      <c r="A169" s="8460"/>
      <c r="B169" s="8460"/>
      <c r="C169" s="7874" t="s">
        <v>781</v>
      </c>
      <c r="D169" s="7887" t="s">
        <v>1246</v>
      </c>
      <c r="E169" s="7902" t="s">
        <v>1248</v>
      </c>
      <c r="F169" s="9015"/>
      <c r="G169" s="9015">
        <v>215640</v>
      </c>
      <c r="H169" s="9015"/>
      <c r="I169" s="9015"/>
      <c r="J169" s="8017"/>
      <c r="K169" s="8480">
        <f>K168-G169</f>
        <v>56326245</v>
      </c>
      <c r="L169" s="8321"/>
      <c r="U169" s="8902"/>
    </row>
    <row r="170" spans="1:21" s="8266" customFormat="1" ht="15.75">
      <c r="A170" s="8459"/>
      <c r="B170" s="8459"/>
      <c r="C170" s="7873" t="s">
        <v>1487</v>
      </c>
      <c r="D170" s="7888" t="s">
        <v>1247</v>
      </c>
      <c r="E170" s="7871"/>
      <c r="F170" s="9016"/>
      <c r="G170" s="9016"/>
      <c r="H170" s="9016"/>
      <c r="I170" s="9016"/>
      <c r="J170" s="8017"/>
      <c r="K170" s="8459"/>
      <c r="L170" s="8321"/>
      <c r="U170" s="8902"/>
    </row>
    <row r="171" spans="1:21" s="8266" customFormat="1" ht="15.75">
      <c r="A171" s="8461"/>
      <c r="B171" s="8462"/>
      <c r="C171" s="8508"/>
      <c r="D171" s="8522"/>
      <c r="E171" s="8514"/>
      <c r="F171" s="8511"/>
      <c r="G171" s="8511"/>
      <c r="H171" s="8515"/>
      <c r="I171" s="8511"/>
      <c r="J171" s="8513">
        <v>1500</v>
      </c>
      <c r="K171" s="8467">
        <f>K169+J171</f>
        <v>56327745</v>
      </c>
      <c r="L171" s="8321"/>
      <c r="U171" s="8902"/>
    </row>
    <row r="172" spans="1:21" s="8266" customFormat="1" ht="15.75">
      <c r="A172" s="8460"/>
      <c r="B172" s="8460"/>
      <c r="C172" s="7824" t="s">
        <v>815</v>
      </c>
      <c r="D172" s="9018" t="s">
        <v>1145</v>
      </c>
      <c r="E172" s="9011" t="s">
        <v>1230</v>
      </c>
      <c r="F172" s="9015"/>
      <c r="G172" s="9015">
        <v>839282</v>
      </c>
      <c r="H172" s="8016"/>
      <c r="I172" s="9020"/>
      <c r="J172" s="8130"/>
      <c r="K172" s="8480">
        <f>K171-G172</f>
        <v>55488463</v>
      </c>
      <c r="L172" s="8321"/>
      <c r="U172" s="8902"/>
    </row>
    <row r="173" spans="1:21" s="8266" customFormat="1" ht="15.75">
      <c r="A173" s="8459"/>
      <c r="B173" s="8459"/>
      <c r="C173" s="7829" t="s">
        <v>1146</v>
      </c>
      <c r="D173" s="9019" t="s">
        <v>729</v>
      </c>
      <c r="E173" s="9012"/>
      <c r="F173" s="9016"/>
      <c r="G173" s="9016"/>
      <c r="H173" s="8018"/>
      <c r="I173" s="9021"/>
      <c r="J173" s="8018"/>
      <c r="K173" s="8459"/>
      <c r="L173" s="8321"/>
      <c r="U173" s="8902"/>
    </row>
    <row r="174" spans="1:21" s="8266" customFormat="1" ht="15.75">
      <c r="A174" s="8461"/>
      <c r="B174" s="8462"/>
      <c r="C174" s="8508"/>
      <c r="D174" s="8509"/>
      <c r="E174" s="8514"/>
      <c r="F174" s="8511"/>
      <c r="G174" s="8511"/>
      <c r="H174" s="8536"/>
      <c r="I174" s="8515"/>
      <c r="J174" s="8534">
        <v>2200</v>
      </c>
      <c r="K174" s="8467">
        <f>K172+J174</f>
        <v>55490663</v>
      </c>
      <c r="L174" s="8321"/>
      <c r="U174" s="8902"/>
    </row>
    <row r="175" spans="1:21" s="8266" customFormat="1" ht="15.75">
      <c r="A175" s="8460"/>
      <c r="B175" s="8460"/>
      <c r="C175" s="7824" t="s">
        <v>815</v>
      </c>
      <c r="D175" s="9018" t="s">
        <v>138</v>
      </c>
      <c r="E175" s="7841" t="s">
        <v>140</v>
      </c>
      <c r="F175" s="9020"/>
      <c r="G175" s="9020">
        <v>338529</v>
      </c>
      <c r="H175" s="7826"/>
      <c r="I175" s="9015"/>
      <c r="J175" s="7826"/>
      <c r="K175" s="8480">
        <f>K174-G175</f>
        <v>55152134</v>
      </c>
      <c r="L175" s="8321"/>
      <c r="U175" s="8902"/>
    </row>
    <row r="176" spans="1:21" s="8266" customFormat="1" ht="15.75">
      <c r="A176" s="8459"/>
      <c r="B176" s="8459"/>
      <c r="C176" s="7829" t="s">
        <v>910</v>
      </c>
      <c r="D176" s="9019" t="s">
        <v>598</v>
      </c>
      <c r="E176" s="9017"/>
      <c r="F176" s="8168"/>
      <c r="G176" s="9021"/>
      <c r="H176" s="7831"/>
      <c r="I176" s="9016"/>
      <c r="J176" s="7831"/>
      <c r="K176" s="8459"/>
      <c r="L176" s="8321"/>
      <c r="U176" s="8902"/>
    </row>
    <row r="177" spans="1:21" s="8266" customFormat="1" ht="15.75">
      <c r="A177" s="8461"/>
      <c r="B177" s="8462"/>
      <c r="C177" s="8508"/>
      <c r="D177" s="8509"/>
      <c r="E177" s="8514"/>
      <c r="F177" s="8512"/>
      <c r="G177" s="8515"/>
      <c r="H177" s="8515"/>
      <c r="I177" s="8511"/>
      <c r="J177" s="8534">
        <v>2200</v>
      </c>
      <c r="K177" s="8467">
        <f>K175+J177</f>
        <v>55154334</v>
      </c>
      <c r="L177" s="8321"/>
      <c r="U177" s="8902"/>
    </row>
    <row r="178" spans="1:21" s="8266" customFormat="1" ht="15.75">
      <c r="A178" s="8460"/>
      <c r="B178" s="8460"/>
      <c r="C178" s="7851" t="s">
        <v>821</v>
      </c>
      <c r="D178" s="9018" t="s">
        <v>1427</v>
      </c>
      <c r="E178" s="9011" t="s">
        <v>1544</v>
      </c>
      <c r="F178" s="7904"/>
      <c r="G178" s="9015">
        <v>402385</v>
      </c>
      <c r="H178" s="8130"/>
      <c r="I178" s="9015"/>
      <c r="J178" s="8017"/>
      <c r="K178" s="8480">
        <f>K177-G178</f>
        <v>54751949</v>
      </c>
      <c r="L178" s="8321"/>
      <c r="U178" s="8902"/>
    </row>
    <row r="179" spans="1:21" s="8266" customFormat="1" ht="15.75">
      <c r="A179" s="8459"/>
      <c r="B179" s="8459"/>
      <c r="C179" s="7829" t="s">
        <v>1426</v>
      </c>
      <c r="D179" s="9019" t="s">
        <v>729</v>
      </c>
      <c r="E179" s="9012"/>
      <c r="F179" s="9016"/>
      <c r="G179" s="9016"/>
      <c r="H179" s="8018"/>
      <c r="I179" s="9016"/>
      <c r="J179" s="8019"/>
      <c r="K179" s="8459"/>
      <c r="L179" s="8321"/>
      <c r="U179" s="8902"/>
    </row>
    <row r="180" spans="1:21" s="8266" customFormat="1" ht="15.75">
      <c r="A180" s="8461"/>
      <c r="B180" s="8462"/>
      <c r="C180" s="8508"/>
      <c r="D180" s="8537"/>
      <c r="E180" s="8528"/>
      <c r="F180" s="8511"/>
      <c r="G180" s="8511"/>
      <c r="H180" s="8515"/>
      <c r="I180" s="8511"/>
      <c r="J180" s="8534">
        <v>2200</v>
      </c>
      <c r="K180" s="8467">
        <f>K178+J180</f>
        <v>54754149</v>
      </c>
      <c r="L180" s="8321"/>
      <c r="U180" s="8902"/>
    </row>
    <row r="181" spans="1:21" s="8266" customFormat="1" ht="15.75">
      <c r="A181" s="8460"/>
      <c r="B181" s="8460"/>
      <c r="C181" s="8163" t="s">
        <v>796</v>
      </c>
      <c r="D181" s="9018" t="s">
        <v>1427</v>
      </c>
      <c r="E181" s="7861" t="s">
        <v>1544</v>
      </c>
      <c r="F181" s="9015"/>
      <c r="G181" s="9015">
        <v>209100</v>
      </c>
      <c r="H181" s="9015"/>
      <c r="I181" s="9015"/>
      <c r="J181" s="7826"/>
      <c r="K181" s="8480">
        <f>K180-G181</f>
        <v>54545049</v>
      </c>
      <c r="L181" s="8321"/>
      <c r="U181" s="8902"/>
    </row>
    <row r="182" spans="1:21" s="8266" customFormat="1" ht="15.75">
      <c r="A182" s="8459"/>
      <c r="B182" s="8459"/>
      <c r="C182" s="8165" t="s">
        <v>1522</v>
      </c>
      <c r="D182" s="9019" t="s">
        <v>729</v>
      </c>
      <c r="E182" s="9017"/>
      <c r="F182" s="9016"/>
      <c r="G182" s="9016"/>
      <c r="H182" s="9016"/>
      <c r="I182" s="9016"/>
      <c r="J182" s="7831"/>
      <c r="K182" s="8459"/>
      <c r="L182" s="8321"/>
      <c r="U182" s="8902"/>
    </row>
    <row r="183" spans="1:21" s="8266" customFormat="1" ht="15.75">
      <c r="A183" s="8461"/>
      <c r="B183" s="8462"/>
      <c r="C183" s="8508"/>
      <c r="D183" s="8509"/>
      <c r="E183" s="8514"/>
      <c r="F183" s="8511"/>
      <c r="G183" s="8511"/>
      <c r="H183" s="8515"/>
      <c r="I183" s="8511"/>
      <c r="J183" s="8534">
        <v>750</v>
      </c>
      <c r="K183" s="8467">
        <f>K181+J183</f>
        <v>54545799</v>
      </c>
      <c r="L183" s="8321"/>
      <c r="U183" s="8902"/>
    </row>
    <row r="184" spans="1:21" s="8266" customFormat="1" ht="15.75">
      <c r="A184" s="8460"/>
      <c r="B184" s="8460"/>
      <c r="C184" s="7851" t="s">
        <v>821</v>
      </c>
      <c r="D184" s="9018" t="s">
        <v>2106</v>
      </c>
      <c r="E184" s="9011" t="s">
        <v>2108</v>
      </c>
      <c r="F184" s="7904"/>
      <c r="G184" s="9015">
        <v>282435</v>
      </c>
      <c r="H184" s="8130"/>
      <c r="I184" s="9015"/>
      <c r="J184" s="9022"/>
      <c r="K184" s="8480">
        <f>K183-G184</f>
        <v>54263364</v>
      </c>
      <c r="L184" s="8321"/>
      <c r="U184" s="8902"/>
    </row>
    <row r="185" spans="1:21" s="8266" customFormat="1" ht="15.75">
      <c r="A185" s="8459"/>
      <c r="B185" s="8459"/>
      <c r="C185" s="7829" t="s">
        <v>2109</v>
      </c>
      <c r="D185" s="9019" t="s">
        <v>2107</v>
      </c>
      <c r="E185" s="9012"/>
      <c r="F185" s="9016"/>
      <c r="G185" s="9016"/>
      <c r="H185" s="8018"/>
      <c r="I185" s="9016"/>
      <c r="J185" s="9023"/>
      <c r="K185" s="8459"/>
      <c r="L185" s="8321"/>
      <c r="U185" s="8902"/>
    </row>
    <row r="186" spans="1:21" s="8266" customFormat="1" ht="15.75">
      <c r="A186" s="8461"/>
      <c r="B186" s="8462"/>
      <c r="C186" s="8508"/>
      <c r="D186" s="8537"/>
      <c r="E186" s="8528"/>
      <c r="F186" s="8511"/>
      <c r="G186" s="8511"/>
      <c r="H186" s="8515"/>
      <c r="I186" s="8511"/>
      <c r="J186" s="8534">
        <v>2200</v>
      </c>
      <c r="K186" s="8467">
        <f>K184+J186</f>
        <v>54265564</v>
      </c>
      <c r="L186" s="8321"/>
      <c r="U186" s="8902"/>
    </row>
    <row r="187" spans="1:21" s="8266" customFormat="1" ht="15.75">
      <c r="A187" s="8460"/>
      <c r="B187" s="8460"/>
      <c r="C187" s="7851" t="s">
        <v>821</v>
      </c>
      <c r="D187" s="9018" t="s">
        <v>1959</v>
      </c>
      <c r="E187" s="7861" t="s">
        <v>1961</v>
      </c>
      <c r="F187" s="9015"/>
      <c r="G187" s="9015">
        <v>55316</v>
      </c>
      <c r="H187" s="9015"/>
      <c r="I187" s="9015"/>
      <c r="J187" s="7826"/>
      <c r="K187" s="8480">
        <f>K186-G187</f>
        <v>54210248</v>
      </c>
      <c r="L187" s="8321"/>
      <c r="U187" s="8902"/>
    </row>
    <row r="188" spans="1:21" s="8266" customFormat="1" ht="15.75">
      <c r="A188" s="8459"/>
      <c r="B188" s="8459"/>
      <c r="C188" s="7829" t="s">
        <v>2560</v>
      </c>
      <c r="D188" s="9019" t="s">
        <v>1960</v>
      </c>
      <c r="E188" s="9017"/>
      <c r="F188" s="9016"/>
      <c r="G188" s="9016"/>
      <c r="H188" s="9016"/>
      <c r="I188" s="9016"/>
      <c r="J188" s="7831"/>
      <c r="K188" s="8459"/>
      <c r="L188" s="8321"/>
      <c r="U188" s="8902"/>
    </row>
    <row r="189" spans="1:21" s="8266" customFormat="1" ht="15.75">
      <c r="A189" s="8461"/>
      <c r="B189" s="8462"/>
      <c r="C189" s="8508"/>
      <c r="D189" s="8509"/>
      <c r="E189" s="8514"/>
      <c r="F189" s="8511"/>
      <c r="G189" s="8511"/>
      <c r="H189" s="8515"/>
      <c r="I189" s="8511"/>
      <c r="J189" s="8534">
        <v>2200</v>
      </c>
      <c r="K189" s="8467">
        <f>K187+J189</f>
        <v>54212448</v>
      </c>
      <c r="L189" s="8321"/>
      <c r="U189" s="8902"/>
    </row>
    <row r="190" spans="1:21" s="8266" customFormat="1" ht="15.75">
      <c r="A190" s="8460"/>
      <c r="B190" s="8460"/>
      <c r="C190" s="7851" t="s">
        <v>821</v>
      </c>
      <c r="D190" s="9018" t="s">
        <v>1959</v>
      </c>
      <c r="E190" s="7861" t="s">
        <v>1961</v>
      </c>
      <c r="F190" s="7904"/>
      <c r="G190" s="9015">
        <v>142201</v>
      </c>
      <c r="H190" s="8130"/>
      <c r="I190" s="9015"/>
      <c r="J190" s="7826"/>
      <c r="K190" s="8480">
        <f>K189-G190</f>
        <v>54070247</v>
      </c>
      <c r="L190" s="8321"/>
      <c r="U190" s="8902"/>
    </row>
    <row r="191" spans="1:21" s="8266" customFormat="1" ht="15.75">
      <c r="A191" s="8459"/>
      <c r="B191" s="8459"/>
      <c r="C191" s="7829" t="s">
        <v>2561</v>
      </c>
      <c r="D191" s="9019" t="s">
        <v>1960</v>
      </c>
      <c r="E191" s="9017"/>
      <c r="F191" s="9016"/>
      <c r="G191" s="9016"/>
      <c r="H191" s="8018"/>
      <c r="I191" s="9016"/>
      <c r="J191" s="7831"/>
      <c r="K191" s="8459"/>
      <c r="L191" s="8321"/>
      <c r="U191" s="8902"/>
    </row>
    <row r="192" spans="1:21" s="8266" customFormat="1" ht="15.75">
      <c r="A192" s="8461"/>
      <c r="B192" s="8462"/>
      <c r="C192" s="8508"/>
      <c r="D192" s="8509"/>
      <c r="E192" s="8514"/>
      <c r="F192" s="8511"/>
      <c r="G192" s="8511"/>
      <c r="H192" s="8515"/>
      <c r="I192" s="8511"/>
      <c r="J192" s="8534">
        <v>2200</v>
      </c>
      <c r="K192" s="8467">
        <f>K190+J192</f>
        <v>54072447</v>
      </c>
      <c r="L192" s="8321"/>
      <c r="U192" s="8902"/>
    </row>
    <row r="193" spans="1:21" s="8266" customFormat="1" ht="15.75">
      <c r="A193" s="8460"/>
      <c r="B193" s="9314"/>
      <c r="C193" s="7851" t="s">
        <v>821</v>
      </c>
      <c r="D193" s="9018" t="s">
        <v>1959</v>
      </c>
      <c r="E193" s="7861" t="s">
        <v>1961</v>
      </c>
      <c r="F193" s="7904"/>
      <c r="G193" s="9015">
        <v>104390</v>
      </c>
      <c r="H193" s="8130"/>
      <c r="I193" s="9015"/>
      <c r="J193" s="9022"/>
      <c r="K193" s="8480">
        <f>K192-G193</f>
        <v>53968057</v>
      </c>
      <c r="L193" s="8321"/>
      <c r="U193" s="8902"/>
    </row>
    <row r="194" spans="1:21" s="8266" customFormat="1" ht="15.75">
      <c r="A194" s="8459"/>
      <c r="B194" s="9315"/>
      <c r="C194" s="7829" t="s">
        <v>2563</v>
      </c>
      <c r="D194" s="9019" t="s">
        <v>1960</v>
      </c>
      <c r="E194" s="9017"/>
      <c r="F194" s="9016"/>
      <c r="G194" s="9016"/>
      <c r="H194" s="8018"/>
      <c r="I194" s="9016"/>
      <c r="J194" s="9023"/>
      <c r="K194" s="8459"/>
      <c r="L194" s="8321"/>
      <c r="U194" s="8902"/>
    </row>
    <row r="195" spans="1:21" s="8266" customFormat="1" ht="15.75">
      <c r="A195" s="8461"/>
      <c r="B195" s="8462"/>
      <c r="C195" s="8508"/>
      <c r="D195" s="8509"/>
      <c r="E195" s="8514"/>
      <c r="F195" s="8511"/>
      <c r="G195" s="8511"/>
      <c r="H195" s="8515"/>
      <c r="I195" s="8511"/>
      <c r="J195" s="8534">
        <v>2200</v>
      </c>
      <c r="K195" s="8467">
        <f>K193+J195</f>
        <v>53970257</v>
      </c>
      <c r="L195" s="8321"/>
      <c r="U195" s="8902"/>
    </row>
    <row r="196" spans="1:21" s="8266" customFormat="1" ht="15.75">
      <c r="A196" s="8460"/>
      <c r="B196" s="8460"/>
      <c r="C196" s="7851" t="s">
        <v>821</v>
      </c>
      <c r="D196" s="9018" t="s">
        <v>1959</v>
      </c>
      <c r="E196" s="7861" t="s">
        <v>1961</v>
      </c>
      <c r="F196" s="9015"/>
      <c r="G196" s="9020">
        <v>85153</v>
      </c>
      <c r="H196" s="9015"/>
      <c r="I196" s="9015"/>
      <c r="J196" s="9022"/>
      <c r="K196" s="8480">
        <f>K195-G196</f>
        <v>53885104</v>
      </c>
      <c r="L196" s="8321"/>
      <c r="U196" s="8902"/>
    </row>
    <row r="197" spans="1:21" s="8266" customFormat="1" ht="15.75">
      <c r="A197" s="8459"/>
      <c r="B197" s="8459"/>
      <c r="C197" s="7829" t="s">
        <v>2564</v>
      </c>
      <c r="D197" s="9019" t="s">
        <v>1960</v>
      </c>
      <c r="E197" s="9017"/>
      <c r="F197" s="9016"/>
      <c r="G197" s="9021"/>
      <c r="H197" s="9016"/>
      <c r="I197" s="9016"/>
      <c r="J197" s="9023"/>
      <c r="K197" s="8459"/>
      <c r="L197" s="8321"/>
      <c r="U197" s="8902"/>
    </row>
    <row r="198" spans="1:21" s="8266" customFormat="1" ht="15.75">
      <c r="A198" s="8461"/>
      <c r="B198" s="8462"/>
      <c r="C198" s="8508"/>
      <c r="D198" s="8509"/>
      <c r="E198" s="8514"/>
      <c r="F198" s="8511"/>
      <c r="G198" s="8511"/>
      <c r="H198" s="8515"/>
      <c r="I198" s="8511"/>
      <c r="J198" s="8534">
        <v>2200</v>
      </c>
      <c r="K198" s="8467">
        <f>K196+J198</f>
        <v>53887304</v>
      </c>
      <c r="L198" s="8321"/>
      <c r="U198" s="8902"/>
    </row>
    <row r="199" spans="1:21" s="8266" customFormat="1" ht="15.75">
      <c r="A199" s="8460"/>
      <c r="B199" s="8460"/>
      <c r="C199" s="7851" t="s">
        <v>821</v>
      </c>
      <c r="D199" s="9018" t="s">
        <v>1959</v>
      </c>
      <c r="E199" s="7861" t="s">
        <v>1961</v>
      </c>
      <c r="F199" s="9015"/>
      <c r="G199" s="9020">
        <v>533442</v>
      </c>
      <c r="H199" s="9015"/>
      <c r="I199" s="9015"/>
      <c r="J199" s="8017"/>
      <c r="K199" s="8480">
        <f>K198-G199</f>
        <v>53353862</v>
      </c>
      <c r="L199" s="8321"/>
      <c r="U199" s="8902"/>
    </row>
    <row r="200" spans="1:21" s="8266" customFormat="1" ht="15.75">
      <c r="A200" s="8459"/>
      <c r="B200" s="8459"/>
      <c r="C200" s="7829" t="s">
        <v>2565</v>
      </c>
      <c r="D200" s="9019" t="s">
        <v>1960</v>
      </c>
      <c r="E200" s="9017"/>
      <c r="F200" s="9016"/>
      <c r="G200" s="9021"/>
      <c r="H200" s="9016"/>
      <c r="I200" s="9016"/>
      <c r="J200" s="8017"/>
      <c r="K200" s="8459"/>
      <c r="L200" s="8321"/>
      <c r="U200" s="8902"/>
    </row>
    <row r="201" spans="1:21" s="8266" customFormat="1" ht="15.75">
      <c r="A201" s="8461"/>
      <c r="B201" s="8462"/>
      <c r="C201" s="8508"/>
      <c r="D201" s="8509"/>
      <c r="E201" s="8514"/>
      <c r="F201" s="8511"/>
      <c r="G201" s="8511"/>
      <c r="H201" s="8515"/>
      <c r="I201" s="8511"/>
      <c r="J201" s="8513">
        <v>2200</v>
      </c>
      <c r="K201" s="8467">
        <f>K199+J201</f>
        <v>53356062</v>
      </c>
      <c r="L201" s="8321"/>
      <c r="U201" s="8902"/>
    </row>
    <row r="202" spans="1:21" s="8266" customFormat="1" ht="15.75">
      <c r="A202" s="8460"/>
      <c r="B202" s="8460"/>
      <c r="C202" s="7874" t="s">
        <v>781</v>
      </c>
      <c r="D202" s="9018" t="s">
        <v>1959</v>
      </c>
      <c r="E202" s="7861" t="s">
        <v>1961</v>
      </c>
      <c r="F202" s="9015"/>
      <c r="G202" s="9015">
        <v>31140</v>
      </c>
      <c r="H202" s="8130"/>
      <c r="I202" s="9015"/>
      <c r="J202" s="8017"/>
      <c r="K202" s="8480">
        <f>K201-G202</f>
        <v>53324922</v>
      </c>
      <c r="L202" s="8321"/>
      <c r="U202" s="8902"/>
    </row>
    <row r="203" spans="1:21" s="8266" customFormat="1" ht="15.75">
      <c r="A203" s="8459"/>
      <c r="B203" s="8459"/>
      <c r="C203" s="7873" t="s">
        <v>2245</v>
      </c>
      <c r="D203" s="9019" t="s">
        <v>1960</v>
      </c>
      <c r="E203" s="9017"/>
      <c r="F203" s="9016"/>
      <c r="G203" s="9016"/>
      <c r="H203" s="8018"/>
      <c r="I203" s="9016"/>
      <c r="J203" s="8017"/>
      <c r="K203" s="8459"/>
      <c r="L203" s="8321"/>
      <c r="U203" s="8902"/>
    </row>
    <row r="204" spans="1:21" s="8266" customFormat="1" ht="15.75">
      <c r="A204" s="8461"/>
      <c r="B204" s="8462"/>
      <c r="C204" s="8508"/>
      <c r="D204" s="8509"/>
      <c r="E204" s="8514"/>
      <c r="F204" s="8511"/>
      <c r="G204" s="8511"/>
      <c r="H204" s="8515"/>
      <c r="I204" s="8511"/>
      <c r="J204" s="8513">
        <v>1500</v>
      </c>
      <c r="K204" s="8467">
        <f>K202+J204</f>
        <v>53326422</v>
      </c>
      <c r="L204" s="8321"/>
      <c r="U204" s="8902"/>
    </row>
    <row r="205" spans="1:21" s="8266" customFormat="1" ht="15.75">
      <c r="A205" s="8460"/>
      <c r="B205" s="8460"/>
      <c r="C205" s="7874" t="s">
        <v>781</v>
      </c>
      <c r="D205" s="9018" t="s">
        <v>1959</v>
      </c>
      <c r="E205" s="7861" t="s">
        <v>1961</v>
      </c>
      <c r="F205" s="9015"/>
      <c r="G205" s="9015">
        <v>24140</v>
      </c>
      <c r="H205" s="8130"/>
      <c r="I205" s="9805"/>
      <c r="J205" s="8302"/>
      <c r="K205" s="8480">
        <f>K204-G205</f>
        <v>53302282</v>
      </c>
      <c r="L205" s="8321"/>
      <c r="U205" s="8902"/>
    </row>
    <row r="206" spans="1:21" s="8266" customFormat="1" ht="15.75">
      <c r="A206" s="8459"/>
      <c r="B206" s="8459"/>
      <c r="C206" s="7873" t="s">
        <v>2247</v>
      </c>
      <c r="D206" s="9019" t="s">
        <v>1960</v>
      </c>
      <c r="E206" s="9017"/>
      <c r="F206" s="9016"/>
      <c r="G206" s="9016"/>
      <c r="H206" s="8018"/>
      <c r="I206" s="9806"/>
      <c r="J206" s="8303"/>
      <c r="K206" s="8459"/>
      <c r="L206" s="8321"/>
      <c r="U206" s="8902"/>
    </row>
    <row r="207" spans="1:21" s="8266" customFormat="1" ht="15.75">
      <c r="A207" s="8461"/>
      <c r="B207" s="8462"/>
      <c r="C207" s="8508"/>
      <c r="D207" s="8509"/>
      <c r="E207" s="8514"/>
      <c r="F207" s="8511"/>
      <c r="G207" s="8511"/>
      <c r="H207" s="8515"/>
      <c r="I207" s="8465"/>
      <c r="J207" s="8466">
        <v>1500</v>
      </c>
      <c r="K207" s="8467">
        <f>K205+J207</f>
        <v>53303782</v>
      </c>
      <c r="L207" s="8321"/>
      <c r="U207" s="8902"/>
    </row>
    <row r="208" spans="1:21" s="8266" customFormat="1" ht="15.75">
      <c r="A208" s="8460"/>
      <c r="B208" s="8460"/>
      <c r="C208" s="8376" t="s">
        <v>781</v>
      </c>
      <c r="D208" s="8377" t="s">
        <v>1959</v>
      </c>
      <c r="E208" s="8365" t="s">
        <v>1961</v>
      </c>
      <c r="F208" s="9805"/>
      <c r="G208" s="9807">
        <v>81140</v>
      </c>
      <c r="H208" s="9805"/>
      <c r="I208" s="9015"/>
      <c r="J208" s="9015"/>
      <c r="K208" s="8480">
        <f>K207-G208</f>
        <v>53222642</v>
      </c>
      <c r="L208" s="8321"/>
      <c r="U208" s="8902"/>
    </row>
    <row r="209" spans="1:21" s="8266" customFormat="1" ht="15.75">
      <c r="A209" s="8459"/>
      <c r="B209" s="8459"/>
      <c r="C209" s="8378" t="s">
        <v>1958</v>
      </c>
      <c r="D209" s="8379" t="s">
        <v>1960</v>
      </c>
      <c r="E209" s="8380"/>
      <c r="F209" s="9806"/>
      <c r="G209" s="9808"/>
      <c r="H209" s="9806"/>
      <c r="I209" s="9016"/>
      <c r="J209" s="9016"/>
      <c r="K209" s="8459"/>
      <c r="L209" s="8321"/>
      <c r="U209" s="8902"/>
    </row>
    <row r="210" spans="1:21" s="8266" customFormat="1" ht="15.75">
      <c r="A210" s="8461"/>
      <c r="B210" s="8462"/>
      <c r="C210" s="8461"/>
      <c r="D210" s="8497"/>
      <c r="E210" s="8498"/>
      <c r="F210" s="8465"/>
      <c r="G210" s="8466"/>
      <c r="H210" s="8499"/>
      <c r="I210" s="8526"/>
      <c r="J210" s="8526">
        <v>1500</v>
      </c>
      <c r="K210" s="8467">
        <f>K208+J210</f>
        <v>53224142</v>
      </c>
      <c r="L210" s="8321"/>
      <c r="U210" s="8902"/>
    </row>
    <row r="211" spans="1:21" s="8266" customFormat="1" ht="15.75">
      <c r="A211" s="8460"/>
      <c r="B211" s="8460"/>
      <c r="C211" s="29" t="s">
        <v>781</v>
      </c>
      <c r="D211" s="9018" t="s">
        <v>632</v>
      </c>
      <c r="E211" s="9011" t="s">
        <v>74</v>
      </c>
      <c r="F211" s="8130"/>
      <c r="G211" s="9015">
        <v>84640</v>
      </c>
      <c r="H211" s="9015"/>
      <c r="I211" s="9015"/>
      <c r="J211" s="9015"/>
      <c r="K211" s="8480">
        <f>K210-G211</f>
        <v>53139502</v>
      </c>
      <c r="L211" s="8321"/>
      <c r="U211" s="8902"/>
    </row>
    <row r="212" spans="1:21" s="8266" customFormat="1" ht="15.75">
      <c r="A212" s="8459"/>
      <c r="B212" s="8459"/>
      <c r="C212" s="8161" t="s">
        <v>1005</v>
      </c>
      <c r="D212" s="9019" t="s">
        <v>956</v>
      </c>
      <c r="E212" s="9012"/>
      <c r="F212" s="8130"/>
      <c r="G212" s="9016"/>
      <c r="H212" s="9016"/>
      <c r="I212" s="9016"/>
      <c r="J212" s="9016"/>
      <c r="K212" s="8459"/>
      <c r="L212" s="8321"/>
      <c r="U212" s="8902"/>
    </row>
    <row r="213" spans="1:21" s="8266" customFormat="1" ht="15.75">
      <c r="A213" s="8461"/>
      <c r="B213" s="8462"/>
      <c r="C213" s="8508"/>
      <c r="D213" s="8509"/>
      <c r="E213" s="8514"/>
      <c r="F213" s="8512"/>
      <c r="G213" s="8512"/>
      <c r="H213" s="8526"/>
      <c r="I213" s="8526"/>
      <c r="J213" s="8526">
        <v>1500</v>
      </c>
      <c r="K213" s="8467">
        <f>K211+J213</f>
        <v>53141002</v>
      </c>
      <c r="L213" s="8321"/>
      <c r="U213" s="8902"/>
    </row>
    <row r="214" spans="1:21" s="8266" customFormat="1" ht="15.75">
      <c r="A214" s="8460"/>
      <c r="B214" s="8460"/>
      <c r="C214" s="8153" t="s">
        <v>778</v>
      </c>
      <c r="D214" s="9018" t="s">
        <v>632</v>
      </c>
      <c r="E214" s="9011" t="s">
        <v>74</v>
      </c>
      <c r="F214" s="9015"/>
      <c r="G214" s="9015">
        <v>112640</v>
      </c>
      <c r="H214" s="9015"/>
      <c r="I214" s="7904"/>
      <c r="J214" s="8017"/>
      <c r="K214" s="8480">
        <f>K213-G214</f>
        <v>53028362</v>
      </c>
      <c r="L214" s="8321"/>
      <c r="U214" s="8902"/>
    </row>
    <row r="215" spans="1:21" s="8266" customFormat="1" ht="15.75">
      <c r="A215" s="8459"/>
      <c r="B215" s="8459"/>
      <c r="C215" s="8173" t="s">
        <v>1004</v>
      </c>
      <c r="D215" s="9019" t="s">
        <v>956</v>
      </c>
      <c r="E215" s="9012"/>
      <c r="F215" s="9016"/>
      <c r="G215" s="9016"/>
      <c r="H215" s="9016"/>
      <c r="I215" s="9016"/>
      <c r="J215" s="8019"/>
      <c r="K215" s="8459"/>
      <c r="L215" s="8321"/>
      <c r="U215" s="8902"/>
    </row>
    <row r="216" spans="1:21" s="8266" customFormat="1" ht="15.75">
      <c r="A216" s="8461"/>
      <c r="B216" s="8462"/>
      <c r="C216" s="8537"/>
      <c r="D216" s="8509"/>
      <c r="E216" s="8514"/>
      <c r="F216" s="8526"/>
      <c r="G216" s="8526"/>
      <c r="H216" s="8526"/>
      <c r="I216" s="8511"/>
      <c r="J216" s="8513">
        <v>1500</v>
      </c>
      <c r="K216" s="8467">
        <f>K214+J216</f>
        <v>53029862</v>
      </c>
      <c r="L216" s="8321"/>
      <c r="U216" s="8902"/>
    </row>
    <row r="217" spans="1:21" s="8266" customFormat="1" ht="15.75">
      <c r="A217" s="8460"/>
      <c r="B217" s="8460"/>
      <c r="C217" s="7824" t="s">
        <v>2331</v>
      </c>
      <c r="D217" s="9018" t="s">
        <v>1312</v>
      </c>
      <c r="E217" s="9011" t="s">
        <v>1326</v>
      </c>
      <c r="F217" s="9015"/>
      <c r="G217" s="9015">
        <v>312900</v>
      </c>
      <c r="H217" s="9015"/>
      <c r="I217" s="9015"/>
      <c r="J217" s="9022"/>
      <c r="K217" s="8480">
        <f>K216-G217</f>
        <v>52716962</v>
      </c>
      <c r="L217" s="8321"/>
      <c r="U217" s="8902"/>
    </row>
    <row r="218" spans="1:21" s="8266" customFormat="1" ht="15.75">
      <c r="A218" s="8459"/>
      <c r="B218" s="8459"/>
      <c r="C218" s="7829" t="s">
        <v>2369</v>
      </c>
      <c r="D218" s="9019" t="s">
        <v>1313</v>
      </c>
      <c r="E218" s="9012"/>
      <c r="F218" s="9016"/>
      <c r="G218" s="9016"/>
      <c r="H218" s="9016"/>
      <c r="I218" s="9016"/>
      <c r="J218" s="9023"/>
      <c r="K218" s="8459"/>
      <c r="L218" s="8321"/>
      <c r="U218" s="8902"/>
    </row>
    <row r="219" spans="1:21" s="8266" customFormat="1" ht="15.75">
      <c r="A219" s="8461"/>
      <c r="B219" s="8462"/>
      <c r="C219" s="8524"/>
      <c r="D219" s="8509"/>
      <c r="E219" s="8514"/>
      <c r="F219" s="8525"/>
      <c r="G219" s="8526"/>
      <c r="H219" s="8512"/>
      <c r="I219" s="8526"/>
      <c r="J219" s="8513">
        <v>1000</v>
      </c>
      <c r="K219" s="8467">
        <f>K217+J219</f>
        <v>52717962</v>
      </c>
      <c r="L219" s="8321"/>
      <c r="U219" s="8902"/>
    </row>
    <row r="220" spans="1:21" s="8266" customFormat="1" ht="15.75">
      <c r="A220" s="8460"/>
      <c r="B220" s="8460"/>
      <c r="C220" s="7824" t="s">
        <v>1710</v>
      </c>
      <c r="D220" s="9018" t="s">
        <v>1312</v>
      </c>
      <c r="E220" s="9011" t="s">
        <v>1326</v>
      </c>
      <c r="F220" s="9015"/>
      <c r="G220" s="9015">
        <v>122890</v>
      </c>
      <c r="H220" s="9015"/>
      <c r="I220" s="9015"/>
      <c r="J220" s="9022"/>
      <c r="K220" s="8480">
        <f>K219-G220</f>
        <v>52595072</v>
      </c>
      <c r="L220" s="8321"/>
      <c r="U220" s="8902"/>
    </row>
    <row r="221" spans="1:21" s="8266" customFormat="1" ht="15.75">
      <c r="A221" s="8459"/>
      <c r="B221" s="8459"/>
      <c r="C221" s="7829" t="s">
        <v>2184</v>
      </c>
      <c r="D221" s="9019" t="s">
        <v>1313</v>
      </c>
      <c r="E221" s="9012"/>
      <c r="F221" s="9016"/>
      <c r="G221" s="9016"/>
      <c r="H221" s="9016"/>
      <c r="I221" s="9016"/>
      <c r="J221" s="9023"/>
      <c r="K221" s="8459"/>
      <c r="L221" s="8321"/>
      <c r="U221" s="8902"/>
    </row>
    <row r="222" spans="1:21" s="8266" customFormat="1" ht="15.75">
      <c r="A222" s="8461"/>
      <c r="B222" s="8462"/>
      <c r="C222" s="8524"/>
      <c r="D222" s="8509"/>
      <c r="E222" s="8514"/>
      <c r="F222" s="8525"/>
      <c r="G222" s="8526"/>
      <c r="H222" s="8512"/>
      <c r="I222" s="8526"/>
      <c r="J222" s="8513">
        <v>1500</v>
      </c>
      <c r="K222" s="8467">
        <f>K220+J222</f>
        <v>52596572</v>
      </c>
      <c r="L222" s="8321"/>
      <c r="U222" s="8902"/>
    </row>
    <row r="223" spans="1:21" s="8266" customFormat="1" ht="15.75">
      <c r="A223" s="8460"/>
      <c r="B223" s="8460"/>
      <c r="C223" s="8176" t="s">
        <v>815</v>
      </c>
      <c r="D223" s="9018" t="s">
        <v>1591</v>
      </c>
      <c r="E223" s="9011" t="s">
        <v>1601</v>
      </c>
      <c r="F223" s="9015"/>
      <c r="G223" s="9015">
        <v>85153</v>
      </c>
      <c r="H223" s="9015"/>
      <c r="I223" s="9015"/>
      <c r="J223" s="9015"/>
      <c r="K223" s="8480">
        <f>K222-G223</f>
        <v>52511419</v>
      </c>
      <c r="L223" s="8321"/>
      <c r="U223" s="8902"/>
    </row>
    <row r="224" spans="1:21" s="8266" customFormat="1" ht="15.75">
      <c r="A224" s="8459"/>
      <c r="B224" s="8459"/>
      <c r="C224" s="7868" t="s">
        <v>2272</v>
      </c>
      <c r="D224" s="9019" t="s">
        <v>956</v>
      </c>
      <c r="E224" s="8149"/>
      <c r="F224" s="9016"/>
      <c r="G224" s="9016"/>
      <c r="H224" s="9016"/>
      <c r="I224" s="9016"/>
      <c r="J224" s="9016"/>
      <c r="K224" s="8459"/>
      <c r="L224" s="8321"/>
      <c r="U224" s="8902"/>
    </row>
    <row r="225" spans="1:21" s="8266" customFormat="1" ht="15.75">
      <c r="A225" s="8461"/>
      <c r="B225" s="8462"/>
      <c r="C225" s="8537"/>
      <c r="D225" s="8509"/>
      <c r="E225" s="8514"/>
      <c r="F225" s="8525"/>
      <c r="G225" s="8526"/>
      <c r="H225" s="8512"/>
      <c r="I225" s="8526"/>
      <c r="J225" s="8526">
        <v>2200</v>
      </c>
      <c r="K225" s="8467">
        <f>K223+J225</f>
        <v>52513619</v>
      </c>
      <c r="L225" s="8321"/>
      <c r="U225" s="8902"/>
    </row>
    <row r="226" spans="1:21" s="8266" customFormat="1" ht="15.75">
      <c r="A226" s="8460"/>
      <c r="B226" s="8460"/>
      <c r="C226" s="7925" t="s">
        <v>781</v>
      </c>
      <c r="D226" s="9018" t="s">
        <v>1591</v>
      </c>
      <c r="E226" s="9011" t="s">
        <v>1601</v>
      </c>
      <c r="F226" s="8130"/>
      <c r="G226" s="9015">
        <v>10390</v>
      </c>
      <c r="H226" s="9015"/>
      <c r="I226" s="9015"/>
      <c r="J226" s="7826"/>
      <c r="K226" s="8480">
        <f>K225-G226</f>
        <v>52503229</v>
      </c>
      <c r="L226" s="8321"/>
      <c r="U226" s="8902"/>
    </row>
    <row r="227" spans="1:21" s="8266" customFormat="1" ht="15.75">
      <c r="A227" s="8459"/>
      <c r="B227" s="8459"/>
      <c r="C227" s="193" t="s">
        <v>2273</v>
      </c>
      <c r="D227" s="9019" t="s">
        <v>956</v>
      </c>
      <c r="E227" s="8149"/>
      <c r="F227" s="8130"/>
      <c r="G227" s="9016"/>
      <c r="H227" s="9016"/>
      <c r="I227" s="9016"/>
      <c r="J227" s="7831"/>
      <c r="K227" s="8459"/>
      <c r="L227" s="8321"/>
      <c r="U227" s="8902"/>
    </row>
    <row r="228" spans="1:21" s="8266" customFormat="1" ht="15.75">
      <c r="A228" s="8461"/>
      <c r="B228" s="8462"/>
      <c r="C228" s="8508"/>
      <c r="D228" s="8509"/>
      <c r="E228" s="8514"/>
      <c r="F228" s="8512"/>
      <c r="G228" s="8512"/>
      <c r="H228" s="8526"/>
      <c r="I228" s="8511"/>
      <c r="J228" s="8534">
        <v>1500</v>
      </c>
      <c r="K228" s="8467">
        <f>K226+J228</f>
        <v>52504729</v>
      </c>
      <c r="L228" s="8321"/>
      <c r="U228" s="8902"/>
    </row>
    <row r="229" spans="1:21" s="8266" customFormat="1" ht="15.75">
      <c r="A229" s="8460"/>
      <c r="B229" s="8460"/>
      <c r="C229" s="7851" t="s">
        <v>821</v>
      </c>
      <c r="D229" s="9018" t="s">
        <v>2115</v>
      </c>
      <c r="E229" s="9011" t="s">
        <v>2116</v>
      </c>
      <c r="F229" s="7904"/>
      <c r="G229" s="9015">
        <v>219848</v>
      </c>
      <c r="H229" s="8130"/>
      <c r="I229" s="9015"/>
      <c r="J229" s="9015"/>
      <c r="K229" s="8480">
        <f>K228-G229</f>
        <v>52284881</v>
      </c>
      <c r="L229" s="8321"/>
      <c r="U229" s="8902"/>
    </row>
    <row r="230" spans="1:21" s="8266" customFormat="1" ht="15.75">
      <c r="A230" s="8459"/>
      <c r="B230" s="8459"/>
      <c r="C230" s="7829" t="s">
        <v>2292</v>
      </c>
      <c r="D230" s="9019" t="s">
        <v>2107</v>
      </c>
      <c r="E230" s="9012"/>
      <c r="F230" s="9016"/>
      <c r="G230" s="9016"/>
      <c r="H230" s="8018"/>
      <c r="I230" s="9016"/>
      <c r="J230" s="9016"/>
      <c r="K230" s="8459"/>
      <c r="L230" s="8321"/>
      <c r="U230" s="8902"/>
    </row>
    <row r="231" spans="1:21" s="8266" customFormat="1" ht="15.75">
      <c r="A231" s="8461"/>
      <c r="B231" s="8462"/>
      <c r="C231" s="8508"/>
      <c r="D231" s="8537"/>
      <c r="E231" s="8528"/>
      <c r="F231" s="8511"/>
      <c r="G231" s="8511"/>
      <c r="H231" s="8515"/>
      <c r="I231" s="8526"/>
      <c r="J231" s="8526">
        <v>2200</v>
      </c>
      <c r="K231" s="8467">
        <f>K229+J231</f>
        <v>52287081</v>
      </c>
      <c r="L231" s="8321"/>
      <c r="U231" s="8902"/>
    </row>
    <row r="232" spans="1:21" s="8266" customFormat="1" ht="15.75">
      <c r="A232" s="8460"/>
      <c r="B232" s="8460"/>
      <c r="C232" s="7824" t="s">
        <v>1710</v>
      </c>
      <c r="D232" s="9018" t="s">
        <v>2294</v>
      </c>
      <c r="E232" s="9011" t="s">
        <v>2295</v>
      </c>
      <c r="F232" s="9015"/>
      <c r="G232" s="9015">
        <v>43140</v>
      </c>
      <c r="H232" s="9015"/>
      <c r="I232" s="9015"/>
      <c r="J232" s="8017"/>
      <c r="K232" s="8480">
        <f>K231-G232</f>
        <v>52243941</v>
      </c>
      <c r="L232" s="8321"/>
      <c r="U232" s="8902"/>
    </row>
    <row r="233" spans="1:21" s="8266" customFormat="1" ht="15.75">
      <c r="A233" s="8459"/>
      <c r="B233" s="8459"/>
      <c r="C233" s="7829" t="s">
        <v>2296</v>
      </c>
      <c r="D233" s="9019" t="s">
        <v>746</v>
      </c>
      <c r="E233" s="9012"/>
      <c r="F233" s="9016"/>
      <c r="G233" s="9016"/>
      <c r="H233" s="9016"/>
      <c r="I233" s="9016"/>
      <c r="J233" s="8019"/>
      <c r="K233" s="8459"/>
      <c r="L233" s="8321"/>
      <c r="U233" s="8902"/>
    </row>
    <row r="234" spans="1:21" s="8266" customFormat="1" ht="15.75">
      <c r="A234" s="8461"/>
      <c r="B234" s="8462"/>
      <c r="C234" s="8508"/>
      <c r="D234" s="8509"/>
      <c r="E234" s="8528"/>
      <c r="F234" s="8526"/>
      <c r="G234" s="8526"/>
      <c r="H234" s="8526"/>
      <c r="I234" s="8511"/>
      <c r="J234" s="8513">
        <v>1500</v>
      </c>
      <c r="K234" s="8467">
        <f>K232+J234</f>
        <v>52245441</v>
      </c>
      <c r="L234" s="8321"/>
      <c r="U234" s="8902"/>
    </row>
    <row r="235" spans="1:21" s="8266" customFormat="1" ht="15.75">
      <c r="A235" s="8460"/>
      <c r="B235" s="8460"/>
      <c r="C235" s="7851" t="s">
        <v>796</v>
      </c>
      <c r="D235" s="9018" t="s">
        <v>1036</v>
      </c>
      <c r="E235" s="9011" t="s">
        <v>499</v>
      </c>
      <c r="F235" s="7904"/>
      <c r="G235" s="9015">
        <v>57800</v>
      </c>
      <c r="H235" s="8016"/>
      <c r="I235" s="9015"/>
      <c r="J235" s="8017"/>
      <c r="K235" s="8480">
        <f>K234-G235</f>
        <v>52187641</v>
      </c>
      <c r="L235" s="8321"/>
      <c r="U235" s="8902"/>
    </row>
    <row r="236" spans="1:21" s="8266" customFormat="1" ht="15.75">
      <c r="A236" s="8459"/>
      <c r="B236" s="8459"/>
      <c r="C236" s="7829" t="s">
        <v>802</v>
      </c>
      <c r="D236" s="9019" t="s">
        <v>200</v>
      </c>
      <c r="E236" s="9012"/>
      <c r="F236" s="9016"/>
      <c r="G236" s="9016"/>
      <c r="H236" s="8018"/>
      <c r="I236" s="9016"/>
      <c r="J236" s="8019"/>
      <c r="K236" s="8459"/>
      <c r="L236" s="8321"/>
      <c r="U236" s="8902"/>
    </row>
    <row r="237" spans="1:21" s="8266" customFormat="1" ht="15.75">
      <c r="A237" s="8461"/>
      <c r="B237" s="8462"/>
      <c r="C237" s="8508"/>
      <c r="D237" s="8509"/>
      <c r="E237" s="8514"/>
      <c r="F237" s="8511"/>
      <c r="G237" s="8511"/>
      <c r="H237" s="8515"/>
      <c r="I237" s="8511"/>
      <c r="J237" s="8513">
        <v>750</v>
      </c>
      <c r="K237" s="8467">
        <f>K235+J237</f>
        <v>52188391</v>
      </c>
      <c r="L237" s="8321"/>
      <c r="U237" s="8902"/>
    </row>
    <row r="238" spans="1:21" s="8266" customFormat="1" ht="15.75">
      <c r="A238" s="8460"/>
      <c r="B238" s="8460"/>
      <c r="C238" s="7851" t="s">
        <v>796</v>
      </c>
      <c r="D238" s="9018" t="s">
        <v>1750</v>
      </c>
      <c r="E238" s="9011" t="s">
        <v>406</v>
      </c>
      <c r="F238" s="7904"/>
      <c r="G238" s="9015">
        <v>115500</v>
      </c>
      <c r="H238" s="9015"/>
      <c r="I238" s="9015"/>
      <c r="J238" s="9022"/>
      <c r="K238" s="8480">
        <f>K237-G238</f>
        <v>52072891</v>
      </c>
      <c r="L238" s="8321"/>
      <c r="U238" s="8902"/>
    </row>
    <row r="239" spans="1:21" s="8266" customFormat="1" ht="15.75">
      <c r="A239" s="8459"/>
      <c r="B239" s="8459"/>
      <c r="C239" s="7829" t="s">
        <v>1034</v>
      </c>
      <c r="D239" s="9019" t="s">
        <v>698</v>
      </c>
      <c r="E239" s="9012"/>
      <c r="F239" s="9016"/>
      <c r="G239" s="9016"/>
      <c r="H239" s="9016"/>
      <c r="I239" s="9016"/>
      <c r="J239" s="9023"/>
      <c r="K239" s="8459"/>
      <c r="L239" s="8321"/>
      <c r="U239" s="8902"/>
    </row>
    <row r="240" spans="1:21" s="8266" customFormat="1" ht="15.75">
      <c r="A240" s="8461"/>
      <c r="B240" s="8462"/>
      <c r="C240" s="8508"/>
      <c r="D240" s="8509"/>
      <c r="E240" s="8514"/>
      <c r="F240" s="8526"/>
      <c r="G240" s="8526"/>
      <c r="H240" s="8515"/>
      <c r="I240" s="8511"/>
      <c r="J240" s="8534">
        <v>750</v>
      </c>
      <c r="K240" s="8467">
        <f>K238+J240</f>
        <v>52073641</v>
      </c>
      <c r="L240" s="8321"/>
      <c r="U240" s="8902"/>
    </row>
    <row r="241" spans="1:21" s="8266" customFormat="1" ht="15.75">
      <c r="A241" s="8460"/>
      <c r="B241" s="8460"/>
      <c r="C241" s="7824" t="s">
        <v>796</v>
      </c>
      <c r="D241" s="56" t="s">
        <v>1496</v>
      </c>
      <c r="E241" s="7841" t="s">
        <v>1497</v>
      </c>
      <c r="F241" s="9015"/>
      <c r="G241" s="9015">
        <v>42300</v>
      </c>
      <c r="H241" s="9015"/>
      <c r="I241" s="9020"/>
      <c r="J241" s="8017"/>
      <c r="K241" s="8480">
        <f>K240-G241</f>
        <v>52031341</v>
      </c>
      <c r="L241" s="8321"/>
      <c r="U241" s="8902"/>
    </row>
    <row r="242" spans="1:21" s="8266" customFormat="1" ht="15.75">
      <c r="A242" s="8459"/>
      <c r="B242" s="8459"/>
      <c r="C242" s="193" t="s">
        <v>2298</v>
      </c>
      <c r="D242" s="9019" t="s">
        <v>38</v>
      </c>
      <c r="E242" s="9012"/>
      <c r="F242" s="9016"/>
      <c r="G242" s="9016"/>
      <c r="H242" s="9016"/>
      <c r="I242" s="8127"/>
      <c r="J242" s="8017"/>
      <c r="K242" s="8459"/>
      <c r="L242" s="8321"/>
      <c r="U242" s="8902"/>
    </row>
    <row r="243" spans="1:21" s="8266" customFormat="1" ht="15.75">
      <c r="A243" s="8461"/>
      <c r="B243" s="8462"/>
      <c r="C243" s="8508"/>
      <c r="D243" s="8509"/>
      <c r="E243" s="8514"/>
      <c r="F243" s="8511"/>
      <c r="G243" s="8511"/>
      <c r="H243" s="8515"/>
      <c r="I243" s="8517"/>
      <c r="J243" s="8513">
        <v>750</v>
      </c>
      <c r="K243" s="8467">
        <f>K241+J243</f>
        <v>52032091</v>
      </c>
      <c r="L243" s="8321"/>
      <c r="U243" s="8902"/>
    </row>
    <row r="244" spans="1:21" s="8266" customFormat="1" ht="15.75">
      <c r="A244" s="8460"/>
      <c r="B244" s="8460"/>
      <c r="C244" s="7851" t="s">
        <v>1716</v>
      </c>
      <c r="D244" s="9018" t="s">
        <v>2104</v>
      </c>
      <c r="E244" s="9011" t="s">
        <v>1372</v>
      </c>
      <c r="F244" s="9020"/>
      <c r="G244" s="9020">
        <v>368700</v>
      </c>
      <c r="H244" s="8130"/>
      <c r="I244" s="8126"/>
      <c r="J244" s="8017"/>
      <c r="K244" s="8480">
        <f>K243-G244</f>
        <v>51663391</v>
      </c>
      <c r="L244" s="8321"/>
      <c r="U244" s="8902"/>
    </row>
    <row r="245" spans="1:21" s="8266" customFormat="1" ht="15.75">
      <c r="A245" s="8459"/>
      <c r="B245" s="8459"/>
      <c r="C245" s="7829" t="s">
        <v>1077</v>
      </c>
      <c r="D245" s="9019" t="s">
        <v>1804</v>
      </c>
      <c r="E245" s="9012"/>
      <c r="F245" s="9021"/>
      <c r="G245" s="8127"/>
      <c r="H245" s="8018"/>
      <c r="I245" s="8127"/>
      <c r="J245" s="8017"/>
      <c r="K245" s="8459"/>
      <c r="L245" s="8321"/>
      <c r="U245" s="8902"/>
    </row>
    <row r="246" spans="1:21" s="8266" customFormat="1" ht="15.75">
      <c r="A246" s="8461"/>
      <c r="B246" s="8462"/>
      <c r="C246" s="8508"/>
      <c r="D246" s="8509"/>
      <c r="E246" s="8514"/>
      <c r="F246" s="8511"/>
      <c r="G246" s="8517"/>
      <c r="H246" s="8515"/>
      <c r="I246" s="8517"/>
      <c r="J246" s="8513">
        <v>750</v>
      </c>
      <c r="K246" s="8467">
        <f>K244+J246</f>
        <v>51664141</v>
      </c>
      <c r="L246" s="8321"/>
      <c r="U246" s="8902"/>
    </row>
    <row r="247" spans="1:21" s="8266" customFormat="1" ht="15.75">
      <c r="A247" s="8460"/>
      <c r="B247" s="8460"/>
      <c r="C247" s="191" t="s">
        <v>815</v>
      </c>
      <c r="D247" s="8177" t="s">
        <v>302</v>
      </c>
      <c r="E247" s="7841" t="s">
        <v>878</v>
      </c>
      <c r="F247" s="9015"/>
      <c r="G247" s="9022">
        <v>95592</v>
      </c>
      <c r="H247" s="8130"/>
      <c r="I247" s="8126"/>
      <c r="J247" s="8017"/>
      <c r="K247" s="8480">
        <f>K246-G247</f>
        <v>51568549</v>
      </c>
      <c r="L247" s="8321"/>
      <c r="U247" s="8902"/>
    </row>
    <row r="248" spans="1:21" s="8266" customFormat="1" ht="15.75">
      <c r="A248" s="8459"/>
      <c r="B248" s="8459"/>
      <c r="C248" s="193" t="s">
        <v>831</v>
      </c>
      <c r="D248" s="8178" t="s">
        <v>918</v>
      </c>
      <c r="E248" s="9017"/>
      <c r="F248" s="9016"/>
      <c r="G248" s="9023"/>
      <c r="H248" s="8018"/>
      <c r="I248" s="8127"/>
      <c r="J248" s="8017"/>
      <c r="K248" s="8459"/>
      <c r="L248" s="8321"/>
      <c r="U248" s="8902"/>
    </row>
    <row r="249" spans="1:21" s="8266" customFormat="1" ht="15.75">
      <c r="A249" s="8461"/>
      <c r="B249" s="8462"/>
      <c r="C249" s="8508"/>
      <c r="D249" s="8509"/>
      <c r="E249" s="8514"/>
      <c r="F249" s="8511"/>
      <c r="G249" s="8511"/>
      <c r="H249" s="8515"/>
      <c r="I249" s="8517"/>
      <c r="J249" s="8513">
        <v>2200</v>
      </c>
      <c r="K249" s="8467">
        <f>K247+J249</f>
        <v>51570749</v>
      </c>
      <c r="L249" s="8321"/>
      <c r="U249" s="8902"/>
    </row>
    <row r="250" spans="1:21" s="8266" customFormat="1" ht="15.75">
      <c r="A250" s="8458"/>
      <c r="B250" s="8458"/>
      <c r="C250" s="7851" t="s">
        <v>796</v>
      </c>
      <c r="D250" s="9018" t="s">
        <v>302</v>
      </c>
      <c r="E250" s="7841" t="s">
        <v>878</v>
      </c>
      <c r="F250" s="7904"/>
      <c r="G250" s="9015">
        <v>111300</v>
      </c>
      <c r="H250" s="8130"/>
      <c r="I250" s="9015"/>
      <c r="J250" s="8180"/>
      <c r="K250" s="8481">
        <f>K249-G250</f>
        <v>51459449</v>
      </c>
      <c r="L250" s="8321"/>
      <c r="U250" s="8902"/>
    </row>
    <row r="251" spans="1:21" s="8266" customFormat="1" ht="15.75">
      <c r="A251" s="8459"/>
      <c r="B251" s="8459"/>
      <c r="C251" s="7829" t="s">
        <v>1521</v>
      </c>
      <c r="D251" s="9019" t="s">
        <v>918</v>
      </c>
      <c r="E251" s="9017"/>
      <c r="F251" s="9016"/>
      <c r="G251" s="9016"/>
      <c r="H251" s="8018"/>
      <c r="I251" s="9016"/>
      <c r="J251" s="8180"/>
      <c r="K251" s="8459"/>
      <c r="L251" s="8321"/>
      <c r="U251" s="8902"/>
    </row>
    <row r="252" spans="1:21" s="8266" customFormat="1" ht="15.75">
      <c r="A252" s="8461"/>
      <c r="B252" s="8462"/>
      <c r="C252" s="8508"/>
      <c r="D252" s="8509"/>
      <c r="E252" s="8514"/>
      <c r="F252" s="8511"/>
      <c r="G252" s="8511"/>
      <c r="H252" s="8515"/>
      <c r="I252" s="8511"/>
      <c r="J252" s="8513">
        <v>750</v>
      </c>
      <c r="K252" s="8467">
        <f>K250+J252</f>
        <v>51460199</v>
      </c>
      <c r="L252" s="8321"/>
      <c r="U252" s="8902"/>
    </row>
    <row r="253" spans="1:21" s="8266" customFormat="1" ht="15.75">
      <c r="A253" s="8460"/>
      <c r="B253" s="8460"/>
      <c r="C253" s="7824" t="s">
        <v>821</v>
      </c>
      <c r="D253" s="9018" t="s">
        <v>1339</v>
      </c>
      <c r="E253" s="7861" t="s">
        <v>1347</v>
      </c>
      <c r="F253" s="9015"/>
      <c r="G253" s="9015">
        <v>423176</v>
      </c>
      <c r="H253" s="8016"/>
      <c r="I253" s="9015"/>
      <c r="J253" s="7826"/>
      <c r="K253" s="8481">
        <f>K252-G253</f>
        <v>51037023</v>
      </c>
      <c r="L253" s="8321"/>
      <c r="U253" s="8902"/>
    </row>
    <row r="254" spans="1:21" s="8266" customFormat="1" ht="15.75">
      <c r="A254" s="8459"/>
      <c r="B254" s="8459"/>
      <c r="C254" s="7829" t="s">
        <v>1338</v>
      </c>
      <c r="D254" s="9019" t="s">
        <v>304</v>
      </c>
      <c r="E254" s="9017"/>
      <c r="F254" s="9016"/>
      <c r="G254" s="9016"/>
      <c r="H254" s="8018"/>
      <c r="I254" s="9016"/>
      <c r="J254" s="7831"/>
      <c r="K254" s="8459"/>
      <c r="L254" s="8321"/>
      <c r="U254" s="8902"/>
    </row>
    <row r="255" spans="1:21" s="8266" customFormat="1" ht="15.75">
      <c r="A255" s="8461"/>
      <c r="B255" s="8462"/>
      <c r="C255" s="8508"/>
      <c r="D255" s="8509"/>
      <c r="E255" s="8514"/>
      <c r="F255" s="8511"/>
      <c r="G255" s="8511"/>
      <c r="H255" s="8515"/>
      <c r="I255" s="8511"/>
      <c r="J255" s="8534">
        <v>2200</v>
      </c>
      <c r="K255" s="8467">
        <f>K253+J255</f>
        <v>51039223</v>
      </c>
      <c r="L255" s="8321"/>
      <c r="U255" s="8902"/>
    </row>
    <row r="256" spans="1:21" s="8266" customFormat="1" ht="15.75">
      <c r="A256" s="8460"/>
      <c r="B256" s="8460"/>
      <c r="C256" s="7851" t="s">
        <v>1710</v>
      </c>
      <c r="D256" s="9018" t="s">
        <v>2425</v>
      </c>
      <c r="E256" s="7867" t="s">
        <v>2426</v>
      </c>
      <c r="F256" s="7904"/>
      <c r="G256" s="9015">
        <v>139640</v>
      </c>
      <c r="H256" s="8130"/>
      <c r="I256" s="8126"/>
      <c r="J256" s="8017"/>
      <c r="K256" s="8480">
        <f>K255-G256</f>
        <v>50899583</v>
      </c>
      <c r="L256" s="8321"/>
      <c r="U256" s="8902"/>
    </row>
    <row r="257" spans="1:21" s="8266" customFormat="1" ht="15.75">
      <c r="A257" s="8459"/>
      <c r="B257" s="8459"/>
      <c r="C257" s="7829" t="s">
        <v>2424</v>
      </c>
      <c r="D257" s="9019" t="s">
        <v>1712</v>
      </c>
      <c r="E257" s="7869"/>
      <c r="F257" s="9016"/>
      <c r="G257" s="9016"/>
      <c r="H257" s="8018"/>
      <c r="I257" s="8127"/>
      <c r="J257" s="8017"/>
      <c r="K257" s="8459"/>
      <c r="L257" s="8321"/>
      <c r="U257" s="8902"/>
    </row>
    <row r="258" spans="1:21" s="8266" customFormat="1" ht="15.75">
      <c r="A258" s="8461"/>
      <c r="B258" s="8462"/>
      <c r="C258" s="8508"/>
      <c r="D258" s="8537"/>
      <c r="E258" s="8528"/>
      <c r="F258" s="8511"/>
      <c r="G258" s="8511"/>
      <c r="H258" s="8515"/>
      <c r="I258" s="8517"/>
      <c r="J258" s="8513">
        <v>1500</v>
      </c>
      <c r="K258" s="8467">
        <f>K256+J258</f>
        <v>50901083</v>
      </c>
      <c r="L258" s="8321"/>
      <c r="U258" s="8902"/>
    </row>
    <row r="259" spans="1:21" s="8266" customFormat="1" ht="15.75">
      <c r="A259" s="8458"/>
      <c r="B259" s="8458"/>
      <c r="C259" s="7862" t="s">
        <v>815</v>
      </c>
      <c r="D259" s="9018" t="s">
        <v>200</v>
      </c>
      <c r="E259" s="9011"/>
      <c r="F259" s="9015"/>
      <c r="G259" s="9015"/>
      <c r="H259" s="9015">
        <v>224603</v>
      </c>
      <c r="I259" s="9015"/>
      <c r="J259" s="8017"/>
      <c r="K259" s="8481">
        <f>K258-H259</f>
        <v>50676480</v>
      </c>
      <c r="L259" s="8380"/>
      <c r="U259" s="8902"/>
    </row>
    <row r="260" spans="1:21" s="8266" customFormat="1" ht="15.75">
      <c r="A260" s="8459"/>
      <c r="B260" s="8459"/>
      <c r="C260" s="7862" t="s">
        <v>1789</v>
      </c>
      <c r="D260" s="9019"/>
      <c r="E260" s="9012"/>
      <c r="F260" s="9016"/>
      <c r="G260" s="9016"/>
      <c r="H260" s="9016"/>
      <c r="I260" s="9016"/>
      <c r="J260" s="8017"/>
      <c r="K260" s="8459"/>
      <c r="L260" s="8380"/>
      <c r="U260" s="8902"/>
    </row>
    <row r="261" spans="1:21" s="8266" customFormat="1" ht="15.75">
      <c r="A261" s="8461"/>
      <c r="B261" s="8462"/>
      <c r="C261" s="8508"/>
      <c r="D261" s="8509"/>
      <c r="E261" s="8514"/>
      <c r="F261" s="8511"/>
      <c r="G261" s="8511"/>
      <c r="H261" s="8515"/>
      <c r="I261" s="8511"/>
      <c r="J261" s="8513">
        <v>2200</v>
      </c>
      <c r="K261" s="8467">
        <f>K259+J261</f>
        <v>50678680</v>
      </c>
      <c r="L261" s="8380"/>
      <c r="U261" s="8902"/>
    </row>
    <row r="262" spans="1:21" s="8266" customFormat="1" ht="15.75">
      <c r="A262" s="8460"/>
      <c r="B262" s="8460"/>
      <c r="C262" s="7874" t="s">
        <v>781</v>
      </c>
      <c r="D262" s="9018" t="s">
        <v>200</v>
      </c>
      <c r="E262" s="7861"/>
      <c r="F262" s="9015"/>
      <c r="G262" s="9015"/>
      <c r="H262" s="8130">
        <v>24140</v>
      </c>
      <c r="I262" s="8126"/>
      <c r="J262" s="8017"/>
      <c r="K262" s="8481">
        <f>K261-H262</f>
        <v>50654540</v>
      </c>
      <c r="L262" s="8380"/>
    </row>
    <row r="263" spans="1:21" s="8266" customFormat="1" ht="15.75">
      <c r="A263" s="8459"/>
      <c r="B263" s="8459"/>
      <c r="C263" s="7873" t="s">
        <v>1691</v>
      </c>
      <c r="D263" s="9019"/>
      <c r="E263" s="9017"/>
      <c r="F263" s="9016"/>
      <c r="G263" s="9016"/>
      <c r="H263" s="8018"/>
      <c r="I263" s="8127"/>
      <c r="J263" s="8017"/>
      <c r="K263" s="8459"/>
      <c r="L263" s="8380"/>
    </row>
    <row r="264" spans="1:21" s="8266" customFormat="1" ht="15.75">
      <c r="A264" s="8461"/>
      <c r="B264" s="8462"/>
      <c r="C264" s="8508"/>
      <c r="D264" s="8509"/>
      <c r="E264" s="8514"/>
      <c r="F264" s="8511"/>
      <c r="G264" s="8511"/>
      <c r="H264" s="8515"/>
      <c r="I264" s="8517"/>
      <c r="J264" s="8513">
        <v>1500</v>
      </c>
      <c r="K264" s="8467">
        <f>K262+J264</f>
        <v>50656040</v>
      </c>
      <c r="L264" s="8380"/>
    </row>
    <row r="265" spans="1:21" s="8266" customFormat="1" ht="15.75">
      <c r="A265" s="8460"/>
      <c r="B265" s="8460"/>
      <c r="C265" s="191" t="s">
        <v>821</v>
      </c>
      <c r="D265" s="9018" t="s">
        <v>790</v>
      </c>
      <c r="E265" s="9011" t="s">
        <v>877</v>
      </c>
      <c r="F265" s="9015"/>
      <c r="G265" s="9020">
        <v>213510</v>
      </c>
      <c r="H265" s="8130"/>
      <c r="I265" s="8126"/>
      <c r="J265" s="8017"/>
      <c r="K265" s="8480">
        <f>K264-G265</f>
        <v>50442530</v>
      </c>
      <c r="L265" s="8321"/>
      <c r="U265" s="8902"/>
    </row>
    <row r="266" spans="1:21" s="8266" customFormat="1" ht="15.75">
      <c r="A266" s="8459"/>
      <c r="B266" s="8459"/>
      <c r="C266" s="193" t="s">
        <v>827</v>
      </c>
      <c r="D266" s="9019" t="s">
        <v>304</v>
      </c>
      <c r="E266" s="9012"/>
      <c r="F266" s="9016"/>
      <c r="G266" s="9021"/>
      <c r="H266" s="8018"/>
      <c r="I266" s="8127"/>
      <c r="J266" s="8017"/>
      <c r="K266" s="8459"/>
      <c r="L266" s="8321"/>
      <c r="U266" s="8902"/>
    </row>
    <row r="267" spans="1:21" s="8266" customFormat="1" ht="15.75">
      <c r="A267" s="8461"/>
      <c r="B267" s="8462"/>
      <c r="C267" s="8508"/>
      <c r="D267" s="8509"/>
      <c r="E267" s="8514"/>
      <c r="F267" s="8511"/>
      <c r="G267" s="8511"/>
      <c r="H267" s="8515"/>
      <c r="I267" s="8517"/>
      <c r="J267" s="8513">
        <v>2200</v>
      </c>
      <c r="K267" s="8467">
        <f>K265+J267</f>
        <v>50444730</v>
      </c>
      <c r="L267" s="8321"/>
      <c r="U267" s="8902"/>
    </row>
    <row r="268" spans="1:21" s="8266" customFormat="1" ht="15.75">
      <c r="A268" s="8458"/>
      <c r="B268" s="8458"/>
      <c r="C268" s="191" t="s">
        <v>815</v>
      </c>
      <c r="D268" s="9018" t="s">
        <v>790</v>
      </c>
      <c r="E268" s="7841" t="s">
        <v>877</v>
      </c>
      <c r="F268" s="9015"/>
      <c r="G268" s="9020">
        <v>8279</v>
      </c>
      <c r="H268" s="8016"/>
      <c r="I268" s="8126"/>
      <c r="J268" s="8017"/>
      <c r="K268" s="8481">
        <f>K267-G268</f>
        <v>50436451</v>
      </c>
      <c r="L268" s="8321"/>
      <c r="U268" s="8902"/>
    </row>
    <row r="269" spans="1:21" s="8266" customFormat="1" ht="15.75">
      <c r="A269" s="8459"/>
      <c r="B269" s="8459"/>
      <c r="C269" s="193" t="s">
        <v>828</v>
      </c>
      <c r="D269" s="9019" t="s">
        <v>304</v>
      </c>
      <c r="E269" s="9017"/>
      <c r="F269" s="9016"/>
      <c r="G269" s="9021"/>
      <c r="H269" s="8018"/>
      <c r="I269" s="8127"/>
      <c r="J269" s="8017"/>
      <c r="K269" s="8459"/>
      <c r="L269" s="8321"/>
      <c r="U269" s="8902"/>
    </row>
    <row r="270" spans="1:21" s="8266" customFormat="1" ht="15.75">
      <c r="A270" s="8461"/>
      <c r="B270" s="8462"/>
      <c r="C270" s="8508"/>
      <c r="D270" s="8509"/>
      <c r="E270" s="8514"/>
      <c r="F270" s="8511"/>
      <c r="G270" s="8511"/>
      <c r="H270" s="8515"/>
      <c r="I270" s="8517"/>
      <c r="J270" s="8513">
        <v>2200</v>
      </c>
      <c r="K270" s="8467">
        <f>K268+J270</f>
        <v>50438651</v>
      </c>
      <c r="L270" s="8321"/>
      <c r="U270" s="8902"/>
    </row>
    <row r="271" spans="1:21" s="8266" customFormat="1" ht="15.75">
      <c r="A271" s="8460"/>
      <c r="B271" s="8460"/>
      <c r="C271" s="8153" t="s">
        <v>781</v>
      </c>
      <c r="D271" s="56" t="s">
        <v>790</v>
      </c>
      <c r="E271" s="9011" t="s">
        <v>877</v>
      </c>
      <c r="F271" s="9015"/>
      <c r="G271" s="9015">
        <v>33590</v>
      </c>
      <c r="H271" s="8130"/>
      <c r="I271" s="8126"/>
      <c r="J271" s="8017"/>
      <c r="K271" s="8481">
        <f>K270-G271</f>
        <v>50405061</v>
      </c>
      <c r="L271" s="8321"/>
      <c r="U271" s="8902"/>
    </row>
    <row r="272" spans="1:21" s="8266" customFormat="1" ht="15.75">
      <c r="A272" s="8459"/>
      <c r="B272" s="8459"/>
      <c r="C272" s="8173" t="s">
        <v>789</v>
      </c>
      <c r="D272" s="8181" t="s">
        <v>304</v>
      </c>
      <c r="E272" s="9012"/>
      <c r="F272" s="9016"/>
      <c r="G272" s="9016"/>
      <c r="H272" s="8018"/>
      <c r="I272" s="8127"/>
      <c r="J272" s="8017"/>
      <c r="K272" s="8459"/>
      <c r="L272" s="8321"/>
      <c r="U272" s="8902"/>
    </row>
    <row r="273" spans="1:21" s="8266" customFormat="1" ht="15.75">
      <c r="A273" s="8461"/>
      <c r="B273" s="8462"/>
      <c r="C273" s="8508"/>
      <c r="D273" s="8509"/>
      <c r="E273" s="8514"/>
      <c r="F273" s="8511"/>
      <c r="G273" s="8511"/>
      <c r="H273" s="8515"/>
      <c r="I273" s="8517"/>
      <c r="J273" s="8513">
        <v>1500</v>
      </c>
      <c r="K273" s="8467">
        <f>K271+J273</f>
        <v>50406561</v>
      </c>
      <c r="L273" s="8321"/>
      <c r="U273" s="8902"/>
    </row>
    <row r="274" spans="1:21" s="8266" customFormat="1" ht="15.75">
      <c r="A274" s="8460"/>
      <c r="B274" s="8460"/>
      <c r="C274" s="8153" t="s">
        <v>2218</v>
      </c>
      <c r="D274" s="56" t="s">
        <v>790</v>
      </c>
      <c r="E274" s="9011" t="s">
        <v>877</v>
      </c>
      <c r="F274" s="9015"/>
      <c r="G274" s="9015">
        <v>42300</v>
      </c>
      <c r="H274" s="8130"/>
      <c r="I274" s="8126"/>
      <c r="J274" s="8017"/>
      <c r="K274" s="8480">
        <f>K273-G274</f>
        <v>50364261</v>
      </c>
      <c r="L274" s="8321"/>
      <c r="U274" s="8902"/>
    </row>
    <row r="275" spans="1:21" s="8266" customFormat="1" ht="15.75">
      <c r="A275" s="8459"/>
      <c r="B275" s="8459"/>
      <c r="C275" s="8173" t="s">
        <v>2219</v>
      </c>
      <c r="D275" s="8181" t="s">
        <v>304</v>
      </c>
      <c r="E275" s="9012"/>
      <c r="F275" s="9016"/>
      <c r="G275" s="9016"/>
      <c r="H275" s="8018"/>
      <c r="I275" s="8127"/>
      <c r="J275" s="8017"/>
      <c r="K275" s="8459"/>
      <c r="L275" s="8321"/>
      <c r="U275" s="8902"/>
    </row>
    <row r="276" spans="1:21" s="8266" customFormat="1" ht="15.75">
      <c r="A276" s="8461"/>
      <c r="B276" s="8462"/>
      <c r="C276" s="8508"/>
      <c r="D276" s="8509"/>
      <c r="E276" s="8514"/>
      <c r="F276" s="8511"/>
      <c r="G276" s="8511"/>
      <c r="H276" s="8515"/>
      <c r="I276" s="8517"/>
      <c r="J276" s="8513">
        <v>750</v>
      </c>
      <c r="K276" s="8467">
        <f>K274+J276</f>
        <v>50365011</v>
      </c>
      <c r="L276" s="8321"/>
      <c r="U276" s="8902"/>
    </row>
    <row r="277" spans="1:21" s="8266" customFormat="1" ht="15.75">
      <c r="A277" s="8458"/>
      <c r="B277" s="8458"/>
      <c r="C277" s="8393" t="s">
        <v>2021</v>
      </c>
      <c r="D277" s="8394" t="s">
        <v>790</v>
      </c>
      <c r="E277" s="8350" t="s">
        <v>877</v>
      </c>
      <c r="F277" s="9805"/>
      <c r="G277" s="9807">
        <v>33500</v>
      </c>
      <c r="H277" s="9805"/>
      <c r="I277" s="9805"/>
      <c r="J277" s="8302"/>
      <c r="K277" s="8481">
        <f>K276-G277</f>
        <v>50331511</v>
      </c>
      <c r="L277" s="8321"/>
      <c r="U277" s="8902"/>
    </row>
    <row r="278" spans="1:21" s="8266" customFormat="1" ht="15.75">
      <c r="A278" s="8459"/>
      <c r="B278" s="8459"/>
      <c r="C278" s="8395" t="s">
        <v>1981</v>
      </c>
      <c r="D278" s="8396" t="s">
        <v>304</v>
      </c>
      <c r="E278" s="8397"/>
      <c r="F278" s="9806"/>
      <c r="G278" s="9808"/>
      <c r="H278" s="9806"/>
      <c r="I278" s="9806"/>
      <c r="J278" s="8303"/>
      <c r="K278" s="8459"/>
      <c r="L278" s="8321"/>
      <c r="U278" s="8902"/>
    </row>
    <row r="279" spans="1:21" s="8266" customFormat="1" ht="15.75">
      <c r="A279" s="8461"/>
      <c r="B279" s="8462"/>
      <c r="C279" s="8461"/>
      <c r="D279" s="8497"/>
      <c r="E279" s="8498"/>
      <c r="F279" s="8465"/>
      <c r="G279" s="8466"/>
      <c r="H279" s="8499"/>
      <c r="I279" s="8465"/>
      <c r="J279" s="8466">
        <v>750</v>
      </c>
      <c r="K279" s="8467">
        <f>K277+J279</f>
        <v>50332261</v>
      </c>
      <c r="L279" s="8321"/>
      <c r="U279" s="8902"/>
    </row>
    <row r="280" spans="1:21" s="8266" customFormat="1" ht="15.75">
      <c r="A280" s="8460"/>
      <c r="B280" s="8588"/>
      <c r="C280" s="7851" t="s">
        <v>821</v>
      </c>
      <c r="D280" s="9018" t="s">
        <v>2110</v>
      </c>
      <c r="E280" s="9011" t="s">
        <v>2111</v>
      </c>
      <c r="F280" s="7904"/>
      <c r="G280" s="9015">
        <v>461561</v>
      </c>
      <c r="H280" s="8130"/>
      <c r="I280" s="9015"/>
      <c r="J280" s="7826"/>
      <c r="K280" s="8481">
        <f>K279-G280</f>
        <v>49870700</v>
      </c>
      <c r="L280" s="8321"/>
      <c r="U280" s="8902"/>
    </row>
    <row r="281" spans="1:21" s="8266" customFormat="1" ht="15.75">
      <c r="A281" s="8459"/>
      <c r="B281" s="8459"/>
      <c r="C281" s="7829" t="s">
        <v>2112</v>
      </c>
      <c r="D281" s="9019" t="s">
        <v>2107</v>
      </c>
      <c r="E281" s="9012"/>
      <c r="F281" s="9016"/>
      <c r="G281" s="9016"/>
      <c r="H281" s="8018"/>
      <c r="I281" s="9016"/>
      <c r="J281" s="7831"/>
      <c r="K281" s="8459"/>
      <c r="L281" s="8321"/>
      <c r="U281" s="8902"/>
    </row>
    <row r="282" spans="1:21" s="8266" customFormat="1" ht="15.75">
      <c r="A282" s="8461"/>
      <c r="B282" s="8462"/>
      <c r="C282" s="8508"/>
      <c r="D282" s="8537"/>
      <c r="E282" s="8528"/>
      <c r="F282" s="8511"/>
      <c r="G282" s="8511"/>
      <c r="H282" s="8515"/>
      <c r="I282" s="8511"/>
      <c r="J282" s="8534">
        <v>2200</v>
      </c>
      <c r="K282" s="8467">
        <f>K280+J282</f>
        <v>49872900</v>
      </c>
      <c r="L282" s="8321"/>
      <c r="U282" s="8902"/>
    </row>
    <row r="283" spans="1:21" s="8266" customFormat="1" ht="15.75">
      <c r="A283" s="8460"/>
      <c r="B283" s="8460"/>
      <c r="C283" s="8163" t="s">
        <v>796</v>
      </c>
      <c r="D283" s="9018" t="s">
        <v>2110</v>
      </c>
      <c r="E283" s="9011" t="s">
        <v>2111</v>
      </c>
      <c r="F283" s="9015"/>
      <c r="G283" s="9015">
        <v>41300</v>
      </c>
      <c r="H283" s="9015"/>
      <c r="I283" s="9015"/>
      <c r="J283" s="8017"/>
      <c r="K283" s="8481">
        <f>K282-G283</f>
        <v>49831600</v>
      </c>
      <c r="L283" s="8321"/>
      <c r="U283" s="8902"/>
    </row>
    <row r="284" spans="1:21" s="8266" customFormat="1" ht="15.75">
      <c r="A284" s="8459"/>
      <c r="B284" s="8459"/>
      <c r="C284" s="8165" t="s">
        <v>2113</v>
      </c>
      <c r="D284" s="9019" t="s">
        <v>2107</v>
      </c>
      <c r="E284" s="9012"/>
      <c r="F284" s="9016"/>
      <c r="G284" s="9016"/>
      <c r="H284" s="9016"/>
      <c r="I284" s="9016"/>
      <c r="J284" s="8019"/>
      <c r="K284" s="8459"/>
      <c r="L284" s="8321"/>
      <c r="U284" s="8902"/>
    </row>
    <row r="285" spans="1:21" s="8266" customFormat="1" ht="15.75">
      <c r="A285" s="8461"/>
      <c r="B285" s="8462"/>
      <c r="C285" s="8508"/>
      <c r="D285" s="8537"/>
      <c r="E285" s="8528"/>
      <c r="F285" s="8511"/>
      <c r="G285" s="8511"/>
      <c r="H285" s="8515"/>
      <c r="I285" s="8511"/>
      <c r="J285" s="8534">
        <v>750</v>
      </c>
      <c r="K285" s="8467">
        <f>K283+J285</f>
        <v>49832350</v>
      </c>
      <c r="L285" s="8321"/>
      <c r="U285" s="8902"/>
    </row>
    <row r="286" spans="1:21" s="8266" customFormat="1" ht="15.75">
      <c r="A286" s="8460"/>
      <c r="B286" s="8460"/>
      <c r="C286" s="8400" t="s">
        <v>815</v>
      </c>
      <c r="D286" s="8349" t="s">
        <v>2472</v>
      </c>
      <c r="E286" s="8318" t="s">
        <v>2475</v>
      </c>
      <c r="F286" s="9805"/>
      <c r="G286" s="9807">
        <v>2159137</v>
      </c>
      <c r="H286" s="9805"/>
      <c r="I286" s="9805"/>
      <c r="J286" s="8302"/>
      <c r="K286" s="8480">
        <f>K285-G286</f>
        <v>47673213</v>
      </c>
      <c r="L286" s="8321"/>
      <c r="U286" s="8902"/>
    </row>
    <row r="287" spans="1:21" s="8266" customFormat="1" ht="15.75">
      <c r="A287" s="8459"/>
      <c r="B287" s="8459"/>
      <c r="C287" s="8401" t="s">
        <v>2502</v>
      </c>
      <c r="D287" s="8351" t="s">
        <v>2476</v>
      </c>
      <c r="E287" s="8392"/>
      <c r="F287" s="9806"/>
      <c r="G287" s="9808"/>
      <c r="H287" s="9806"/>
      <c r="I287" s="9806"/>
      <c r="J287" s="8303"/>
      <c r="K287" s="8459"/>
      <c r="L287" s="8321"/>
      <c r="U287" s="8902"/>
    </row>
    <row r="288" spans="1:21" s="8266" customFormat="1" ht="15.75">
      <c r="A288" s="8461"/>
      <c r="B288" s="8462"/>
      <c r="C288" s="8461"/>
      <c r="D288" s="8497"/>
      <c r="E288" s="8498"/>
      <c r="F288" s="8465"/>
      <c r="G288" s="8466"/>
      <c r="H288" s="8499"/>
      <c r="I288" s="8465"/>
      <c r="J288" s="8466">
        <v>2200</v>
      </c>
      <c r="K288" s="8467">
        <f>K286+J288</f>
        <v>47675413</v>
      </c>
      <c r="L288" s="8321"/>
      <c r="U288" s="8902"/>
    </row>
    <row r="289" spans="1:21" s="8266" customFormat="1" ht="15.75">
      <c r="A289" s="8458"/>
      <c r="B289" s="8458"/>
      <c r="C289" s="7824" t="s">
        <v>815</v>
      </c>
      <c r="D289" s="9018" t="s">
        <v>2472</v>
      </c>
      <c r="E289" s="7861" t="s">
        <v>2475</v>
      </c>
      <c r="F289" s="9015"/>
      <c r="G289" s="9015">
        <v>85153</v>
      </c>
      <c r="H289" s="8130"/>
      <c r="I289" s="9015"/>
      <c r="J289" s="8017"/>
      <c r="K289" s="8481">
        <f>K288-G289</f>
        <v>47590260</v>
      </c>
      <c r="L289" s="8321"/>
      <c r="U289" s="8902"/>
    </row>
    <row r="290" spans="1:21" s="8266" customFormat="1" ht="15.75">
      <c r="A290" s="8459"/>
      <c r="B290" s="8459"/>
      <c r="C290" s="7829" t="s">
        <v>2500</v>
      </c>
      <c r="D290" s="9019" t="s">
        <v>2476</v>
      </c>
      <c r="E290" s="9017"/>
      <c r="F290" s="9016"/>
      <c r="G290" s="9016"/>
      <c r="H290" s="8018"/>
      <c r="I290" s="9016"/>
      <c r="J290" s="8017"/>
      <c r="K290" s="8459"/>
      <c r="L290" s="8321"/>
      <c r="U290" s="8902"/>
    </row>
    <row r="291" spans="1:21" s="8266" customFormat="1" ht="15.75">
      <c r="A291" s="8461"/>
      <c r="B291" s="8462"/>
      <c r="C291" s="8508"/>
      <c r="D291" s="8509"/>
      <c r="E291" s="8514"/>
      <c r="F291" s="8511"/>
      <c r="G291" s="8511"/>
      <c r="H291" s="8515"/>
      <c r="I291" s="8511"/>
      <c r="J291" s="8513">
        <v>2200</v>
      </c>
      <c r="K291" s="8467">
        <f>K289+J291</f>
        <v>47592460</v>
      </c>
      <c r="L291" s="8321"/>
      <c r="U291" s="8902"/>
    </row>
    <row r="292" spans="1:21" s="8266" customFormat="1" ht="15.75">
      <c r="A292" s="8460"/>
      <c r="B292" s="8460"/>
      <c r="C292" s="7824" t="s">
        <v>815</v>
      </c>
      <c r="D292" s="9018" t="s">
        <v>2472</v>
      </c>
      <c r="E292" s="7861" t="s">
        <v>2475</v>
      </c>
      <c r="F292" s="9015"/>
      <c r="G292" s="9015">
        <v>373392</v>
      </c>
      <c r="H292" s="8130"/>
      <c r="I292" s="9015"/>
      <c r="J292" s="8017"/>
      <c r="K292" s="8481">
        <f>K291-G292</f>
        <v>47219068</v>
      </c>
      <c r="L292" s="8321"/>
      <c r="U292" s="8902"/>
    </row>
    <row r="293" spans="1:21" s="8266" customFormat="1" ht="15.75">
      <c r="A293" s="8459"/>
      <c r="B293" s="8459"/>
      <c r="C293" s="7829" t="s">
        <v>2501</v>
      </c>
      <c r="D293" s="9019" t="s">
        <v>2476</v>
      </c>
      <c r="E293" s="9017"/>
      <c r="F293" s="9016"/>
      <c r="G293" s="9016"/>
      <c r="H293" s="8018"/>
      <c r="I293" s="9016"/>
      <c r="J293" s="8017"/>
      <c r="K293" s="8459"/>
      <c r="L293" s="8321"/>
      <c r="U293" s="8902"/>
    </row>
    <row r="294" spans="1:21" s="8266" customFormat="1" ht="15.75">
      <c r="A294" s="8461"/>
      <c r="B294" s="8462"/>
      <c r="C294" s="8508"/>
      <c r="D294" s="8509"/>
      <c r="E294" s="8514"/>
      <c r="F294" s="8511"/>
      <c r="G294" s="8511"/>
      <c r="H294" s="8515"/>
      <c r="I294" s="8511"/>
      <c r="J294" s="8513">
        <v>2200</v>
      </c>
      <c r="K294" s="8467">
        <f>K292+J294</f>
        <v>47221268</v>
      </c>
      <c r="L294" s="8321"/>
      <c r="U294" s="8902"/>
    </row>
    <row r="295" spans="1:21" s="8266" customFormat="1" ht="15.75">
      <c r="A295" s="8460"/>
      <c r="B295" s="8460"/>
      <c r="C295" s="7824" t="s">
        <v>781</v>
      </c>
      <c r="D295" s="9018" t="s">
        <v>2472</v>
      </c>
      <c r="E295" s="7861" t="s">
        <v>2475</v>
      </c>
      <c r="F295" s="9015"/>
      <c r="G295" s="9015">
        <v>20390</v>
      </c>
      <c r="H295" s="9805"/>
      <c r="I295" s="9805"/>
      <c r="J295" s="8302"/>
      <c r="K295" s="8480">
        <f>K294-G295</f>
        <v>47200878</v>
      </c>
      <c r="L295" s="8321"/>
      <c r="U295" s="8902"/>
    </row>
    <row r="296" spans="1:21" s="8266" customFormat="1" ht="15.75">
      <c r="A296" s="8459"/>
      <c r="B296" s="8459"/>
      <c r="C296" s="7829" t="s">
        <v>2503</v>
      </c>
      <c r="D296" s="9019" t="s">
        <v>2476</v>
      </c>
      <c r="E296" s="9017"/>
      <c r="F296" s="9016"/>
      <c r="G296" s="9016"/>
      <c r="H296" s="9806"/>
      <c r="I296" s="9806"/>
      <c r="J296" s="8303"/>
      <c r="K296" s="8459"/>
      <c r="L296" s="8321"/>
      <c r="U296" s="8902"/>
    </row>
    <row r="297" spans="1:21" s="8266" customFormat="1" ht="15.75">
      <c r="A297" s="8461"/>
      <c r="B297" s="8462"/>
      <c r="C297" s="8508"/>
      <c r="D297" s="8509"/>
      <c r="E297" s="8514"/>
      <c r="F297" s="8511"/>
      <c r="G297" s="8511"/>
      <c r="H297" s="8499"/>
      <c r="I297" s="8465"/>
      <c r="J297" s="8466">
        <v>1500</v>
      </c>
      <c r="K297" s="8467">
        <f>K295+J297</f>
        <v>47202378</v>
      </c>
      <c r="L297" s="8321"/>
      <c r="U297" s="8902"/>
    </row>
    <row r="298" spans="1:21" s="8266" customFormat="1" ht="15.75">
      <c r="A298" s="8458"/>
      <c r="B298" s="8458"/>
      <c r="C298" s="7851" t="s">
        <v>781</v>
      </c>
      <c r="D298" s="56" t="s">
        <v>2507</v>
      </c>
      <c r="E298" s="7903" t="s">
        <v>2508</v>
      </c>
      <c r="F298" s="7904"/>
      <c r="G298" s="9015">
        <v>31140</v>
      </c>
      <c r="H298" s="9015"/>
      <c r="I298" s="9015"/>
      <c r="J298" s="7826"/>
      <c r="K298" s="8481">
        <f>K297-G298</f>
        <v>47171238</v>
      </c>
      <c r="L298" s="8321"/>
      <c r="U298" s="8902"/>
    </row>
    <row r="299" spans="1:21" s="8266" customFormat="1" ht="15.75">
      <c r="A299" s="8459"/>
      <c r="B299" s="8459"/>
      <c r="C299" s="7829" t="s">
        <v>2506</v>
      </c>
      <c r="D299" s="9019" t="s">
        <v>1804</v>
      </c>
      <c r="E299" s="9012"/>
      <c r="F299" s="9016"/>
      <c r="G299" s="9016"/>
      <c r="H299" s="9016"/>
      <c r="I299" s="9016"/>
      <c r="J299" s="7831"/>
      <c r="K299" s="8459"/>
      <c r="L299" s="8321"/>
      <c r="U299" s="8902"/>
    </row>
    <row r="300" spans="1:21" s="8266" customFormat="1" ht="15.75">
      <c r="A300" s="8461"/>
      <c r="B300" s="8462"/>
      <c r="C300" s="8518"/>
      <c r="D300" s="8537"/>
      <c r="E300" s="8528"/>
      <c r="F300" s="8511"/>
      <c r="G300" s="8511"/>
      <c r="H300" s="8515"/>
      <c r="I300" s="8515"/>
      <c r="J300" s="8513">
        <v>1500</v>
      </c>
      <c r="K300" s="8467">
        <f>K298+J300</f>
        <v>47172738</v>
      </c>
      <c r="L300" s="8321"/>
      <c r="U300" s="8902"/>
    </row>
    <row r="301" spans="1:21" s="8266" customFormat="1" ht="15.75">
      <c r="A301" s="8460"/>
      <c r="B301" s="8460"/>
      <c r="C301" s="7851" t="s">
        <v>821</v>
      </c>
      <c r="D301" s="56" t="s">
        <v>2118</v>
      </c>
      <c r="E301" s="9011" t="s">
        <v>2119</v>
      </c>
      <c r="F301" s="7904"/>
      <c r="G301" s="9015">
        <v>321036</v>
      </c>
      <c r="H301" s="8130"/>
      <c r="I301" s="9015"/>
      <c r="J301" s="7826"/>
      <c r="K301" s="8481">
        <f>K300-G301</f>
        <v>46851702</v>
      </c>
      <c r="L301" s="8321"/>
      <c r="U301" s="8902"/>
    </row>
    <row r="302" spans="1:21" s="8266" customFormat="1" ht="15.75">
      <c r="A302" s="8459"/>
      <c r="B302" s="8459"/>
      <c r="C302" s="7829" t="s">
        <v>2117</v>
      </c>
      <c r="D302" s="9019" t="s">
        <v>2107</v>
      </c>
      <c r="E302" s="9012"/>
      <c r="F302" s="9016"/>
      <c r="G302" s="9016"/>
      <c r="H302" s="8018"/>
      <c r="I302" s="9016"/>
      <c r="J302" s="7831"/>
      <c r="K302" s="8459"/>
      <c r="L302" s="8321"/>
      <c r="U302" s="8902"/>
    </row>
    <row r="303" spans="1:21" s="8266" customFormat="1" ht="15.75">
      <c r="A303" s="8461"/>
      <c r="B303" s="8462"/>
      <c r="C303" s="8508"/>
      <c r="D303" s="8537"/>
      <c r="E303" s="8528"/>
      <c r="F303" s="8511"/>
      <c r="G303" s="8511"/>
      <c r="H303" s="8515"/>
      <c r="I303" s="8511"/>
      <c r="J303" s="8534">
        <v>2200</v>
      </c>
      <c r="K303" s="8467">
        <f>K301+J303</f>
        <v>46853902</v>
      </c>
      <c r="L303" s="8321"/>
      <c r="U303" s="8902"/>
    </row>
    <row r="304" spans="1:21" s="8266" customFormat="1" ht="15.75">
      <c r="A304" s="8460"/>
      <c r="B304" s="8460"/>
      <c r="C304" s="8330" t="s">
        <v>781</v>
      </c>
      <c r="D304" s="8336" t="s">
        <v>2757</v>
      </c>
      <c r="E304" s="8332" t="s">
        <v>2758</v>
      </c>
      <c r="F304" s="9805"/>
      <c r="G304" s="9807">
        <v>21140</v>
      </c>
      <c r="H304" s="9805"/>
      <c r="I304" s="9805"/>
      <c r="J304" s="8302"/>
      <c r="K304" s="8480">
        <f>K303-G304</f>
        <v>46832762</v>
      </c>
      <c r="L304" s="8321"/>
      <c r="U304" s="8902"/>
    </row>
    <row r="305" spans="1:21" s="8266" customFormat="1" ht="15.75">
      <c r="A305" s="8459"/>
      <c r="B305" s="8459"/>
      <c r="C305" s="8333" t="s">
        <v>2755</v>
      </c>
      <c r="D305" s="9066" t="s">
        <v>2808</v>
      </c>
      <c r="E305" s="8335"/>
      <c r="F305" s="9806"/>
      <c r="G305" s="9808"/>
      <c r="H305" s="9806"/>
      <c r="I305" s="9806"/>
      <c r="J305" s="8303"/>
      <c r="K305" s="8459"/>
      <c r="L305" s="8321"/>
      <c r="U305" s="8902"/>
    </row>
    <row r="306" spans="1:21" s="8266" customFormat="1" ht="15.75">
      <c r="A306" s="8461"/>
      <c r="B306" s="8462"/>
      <c r="C306" s="8461"/>
      <c r="D306" s="8497"/>
      <c r="E306" s="8498"/>
      <c r="F306" s="8465"/>
      <c r="G306" s="8466"/>
      <c r="H306" s="8499"/>
      <c r="I306" s="8465"/>
      <c r="J306" s="8466">
        <v>1500</v>
      </c>
      <c r="K306" s="8467">
        <f>K304+J306</f>
        <v>46834262</v>
      </c>
      <c r="L306" s="8321"/>
      <c r="U306" s="8902"/>
    </row>
    <row r="307" spans="1:21" s="8266" customFormat="1" ht="15.75">
      <c r="A307" s="8458"/>
      <c r="B307" s="8458"/>
      <c r="C307" s="8281" t="s">
        <v>1710</v>
      </c>
      <c r="D307" s="9028" t="s">
        <v>2495</v>
      </c>
      <c r="E307" s="8332"/>
      <c r="F307" s="9805"/>
      <c r="G307" s="9807"/>
      <c r="H307" s="9805"/>
      <c r="I307" s="9805">
        <v>518640</v>
      </c>
      <c r="J307" s="8302"/>
      <c r="K307" s="8481">
        <f>K306-I307</f>
        <v>46315622</v>
      </c>
      <c r="L307" s="8380"/>
      <c r="U307" s="8902"/>
    </row>
    <row r="308" spans="1:21" s="8266" customFormat="1" ht="15.75">
      <c r="A308" s="8459"/>
      <c r="B308" s="8459"/>
      <c r="C308" s="8287" t="s">
        <v>2498</v>
      </c>
      <c r="D308" s="9029" t="s">
        <v>2629</v>
      </c>
      <c r="E308" s="8335"/>
      <c r="F308" s="9806"/>
      <c r="G308" s="9808"/>
      <c r="H308" s="9806"/>
      <c r="I308" s="9806"/>
      <c r="J308" s="8303"/>
      <c r="K308" s="8459"/>
      <c r="L308" s="8380"/>
      <c r="U308" s="8902"/>
    </row>
    <row r="309" spans="1:21" s="8266" customFormat="1" ht="15.75">
      <c r="A309" s="8461"/>
      <c r="B309" s="8462"/>
      <c r="C309" s="8461"/>
      <c r="D309" s="8497"/>
      <c r="E309" s="8505"/>
      <c r="F309" s="8465"/>
      <c r="G309" s="8466"/>
      <c r="H309" s="8499"/>
      <c r="I309" s="8465"/>
      <c r="J309" s="8466">
        <v>1500</v>
      </c>
      <c r="K309" s="8467">
        <f>K307+J309</f>
        <v>46317122</v>
      </c>
      <c r="L309" s="8380"/>
      <c r="U309" s="8902"/>
    </row>
    <row r="310" spans="1:21" s="8266" customFormat="1" ht="15.75">
      <c r="A310" s="8460"/>
      <c r="B310" s="8460"/>
      <c r="C310" s="8281" t="s">
        <v>1710</v>
      </c>
      <c r="D310" s="9028" t="s">
        <v>2495</v>
      </c>
      <c r="E310" s="8332"/>
      <c r="F310" s="9805"/>
      <c r="G310" s="9807"/>
      <c r="H310" s="9805"/>
      <c r="I310" s="9805">
        <v>46640</v>
      </c>
      <c r="J310" s="8302"/>
      <c r="K310" s="8481">
        <f>K309-I310</f>
        <v>46270482</v>
      </c>
      <c r="L310" s="8380"/>
      <c r="U310" s="8902"/>
    </row>
    <row r="311" spans="1:21" s="8266" customFormat="1" ht="15.75">
      <c r="A311" s="8459"/>
      <c r="B311" s="8459"/>
      <c r="C311" s="8287" t="s">
        <v>2499</v>
      </c>
      <c r="D311" s="9029" t="s">
        <v>2629</v>
      </c>
      <c r="E311" s="8335"/>
      <c r="F311" s="9806"/>
      <c r="G311" s="9808"/>
      <c r="H311" s="9806"/>
      <c r="I311" s="9806"/>
      <c r="J311" s="8303"/>
      <c r="K311" s="8459"/>
      <c r="L311" s="8380"/>
      <c r="U311" s="8902"/>
    </row>
    <row r="312" spans="1:21" s="8266" customFormat="1" ht="15.75">
      <c r="A312" s="8461"/>
      <c r="B312" s="8462"/>
      <c r="C312" s="8461"/>
      <c r="D312" s="8497"/>
      <c r="E312" s="8505"/>
      <c r="F312" s="8465"/>
      <c r="G312" s="8466"/>
      <c r="H312" s="8499"/>
      <c r="I312" s="8465"/>
      <c r="J312" s="8466">
        <v>1500</v>
      </c>
      <c r="K312" s="8467">
        <f>K310+J312</f>
        <v>46271982</v>
      </c>
      <c r="L312" s="8380"/>
      <c r="U312" s="8902"/>
    </row>
    <row r="313" spans="1:21" s="8266" customFormat="1" ht="15.75">
      <c r="A313" s="8460"/>
      <c r="B313" s="8460"/>
      <c r="C313" s="8300" t="s">
        <v>821</v>
      </c>
      <c r="D313" s="9028" t="s">
        <v>2495</v>
      </c>
      <c r="E313" s="8332"/>
      <c r="F313" s="9805"/>
      <c r="G313" s="9807"/>
      <c r="H313" s="9805"/>
      <c r="I313" s="9805">
        <v>2005043</v>
      </c>
      <c r="J313" s="8302"/>
      <c r="K313" s="8481">
        <f>K312-I313</f>
        <v>44266939</v>
      </c>
      <c r="L313" s="8380"/>
      <c r="U313" s="8902"/>
    </row>
    <row r="314" spans="1:21" s="8266" customFormat="1" ht="15.75">
      <c r="A314" s="8459"/>
      <c r="B314" s="8459"/>
      <c r="C314" s="8287" t="s">
        <v>2497</v>
      </c>
      <c r="D314" s="9029" t="s">
        <v>2629</v>
      </c>
      <c r="E314" s="8335"/>
      <c r="F314" s="9806"/>
      <c r="G314" s="9808"/>
      <c r="H314" s="9806"/>
      <c r="I314" s="9806"/>
      <c r="J314" s="8303"/>
      <c r="K314" s="8459"/>
      <c r="L314" s="8380"/>
      <c r="U314" s="8902"/>
    </row>
    <row r="315" spans="1:21" s="8266" customFormat="1" ht="15.75">
      <c r="A315" s="8461"/>
      <c r="B315" s="8462"/>
      <c r="C315" s="8461"/>
      <c r="D315" s="8497"/>
      <c r="E315" s="8505"/>
      <c r="F315" s="8465"/>
      <c r="G315" s="8466"/>
      <c r="H315" s="8499"/>
      <c r="I315" s="8465"/>
      <c r="J315" s="8466">
        <v>2200</v>
      </c>
      <c r="K315" s="8533">
        <f>K313+J315</f>
        <v>44269139</v>
      </c>
      <c r="L315" s="8380"/>
      <c r="U315" s="8902"/>
    </row>
    <row r="316" spans="1:21" s="8266" customFormat="1" ht="15.75">
      <c r="A316" s="8460"/>
      <c r="B316" s="8460"/>
      <c r="C316" s="8300" t="s">
        <v>821</v>
      </c>
      <c r="D316" s="9028" t="s">
        <v>2495</v>
      </c>
      <c r="E316" s="8332"/>
      <c r="F316" s="9805"/>
      <c r="G316" s="9807"/>
      <c r="H316" s="9805"/>
      <c r="I316" s="9805">
        <v>121715</v>
      </c>
      <c r="J316" s="8302"/>
      <c r="K316" s="8480">
        <f>K315-I316</f>
        <v>44147424</v>
      </c>
      <c r="L316" s="8380"/>
      <c r="U316" s="8902"/>
    </row>
    <row r="317" spans="1:21" s="8266" customFormat="1" ht="15.75">
      <c r="A317" s="8459"/>
      <c r="B317" s="8459"/>
      <c r="C317" s="8287" t="s">
        <v>2496</v>
      </c>
      <c r="D317" s="9029" t="s">
        <v>2629</v>
      </c>
      <c r="E317" s="8335"/>
      <c r="F317" s="9806"/>
      <c r="G317" s="9808"/>
      <c r="H317" s="9806"/>
      <c r="I317" s="9806"/>
      <c r="J317" s="8303"/>
      <c r="K317" s="8459"/>
      <c r="L317" s="8380"/>
      <c r="U317" s="8902"/>
    </row>
    <row r="318" spans="1:21" s="8266" customFormat="1" ht="15.75">
      <c r="A318" s="8531"/>
      <c r="B318" s="8532"/>
      <c r="C318" s="8461"/>
      <c r="D318" s="8497"/>
      <c r="E318" s="8505"/>
      <c r="F318" s="8465"/>
      <c r="G318" s="8466"/>
      <c r="H318" s="8499"/>
      <c r="I318" s="8465"/>
      <c r="J318" s="8466">
        <v>2200</v>
      </c>
      <c r="K318" s="8467">
        <f>K316+J318</f>
        <v>44149624</v>
      </c>
      <c r="L318" s="8380"/>
      <c r="U318" s="8902"/>
    </row>
    <row r="319" spans="1:21" s="8266" customFormat="1" ht="15.75">
      <c r="A319" s="8458"/>
      <c r="B319" s="8458"/>
      <c r="C319" s="8300" t="s">
        <v>821</v>
      </c>
      <c r="D319" s="9028" t="s">
        <v>2495</v>
      </c>
      <c r="E319" s="8350"/>
      <c r="F319" s="9805"/>
      <c r="G319" s="9807"/>
      <c r="H319" s="9805"/>
      <c r="I319" s="9805">
        <v>819210</v>
      </c>
      <c r="J319" s="8302"/>
      <c r="K319" s="8481">
        <f>K318-I319</f>
        <v>43330414</v>
      </c>
      <c r="L319" s="8380"/>
      <c r="U319" s="8902"/>
    </row>
    <row r="320" spans="1:21" s="8266" customFormat="1" ht="15.75">
      <c r="A320" s="8459"/>
      <c r="B320" s="8459"/>
      <c r="C320" s="8287" t="s">
        <v>2494</v>
      </c>
      <c r="D320" s="9029" t="s">
        <v>2629</v>
      </c>
      <c r="E320" s="8352"/>
      <c r="F320" s="9806"/>
      <c r="G320" s="9808"/>
      <c r="H320" s="9806"/>
      <c r="I320" s="9806"/>
      <c r="J320" s="8303"/>
      <c r="K320" s="8459"/>
      <c r="L320" s="8380"/>
      <c r="U320" s="8902"/>
    </row>
    <row r="321" spans="1:21" s="8266" customFormat="1" ht="15.75">
      <c r="A321" s="8461"/>
      <c r="B321" s="8462"/>
      <c r="C321" s="8461"/>
      <c r="D321" s="8497"/>
      <c r="E321" s="8498"/>
      <c r="F321" s="8465"/>
      <c r="G321" s="8466"/>
      <c r="H321" s="8499"/>
      <c r="I321" s="8465"/>
      <c r="J321" s="8466">
        <v>2200</v>
      </c>
      <c r="K321" s="8467">
        <f>K319+J321</f>
        <v>43332614</v>
      </c>
      <c r="L321" s="8380"/>
      <c r="U321" s="8902"/>
    </row>
    <row r="322" spans="1:21" s="8266" customFormat="1" ht="15.75">
      <c r="A322" s="8460"/>
      <c r="B322" s="8460"/>
      <c r="C322" s="556" t="s">
        <v>781</v>
      </c>
      <c r="D322" s="485" t="s">
        <v>1859</v>
      </c>
      <c r="E322" s="9007"/>
      <c r="F322" s="9492"/>
      <c r="G322" s="9492"/>
      <c r="H322" s="9492"/>
      <c r="I322" s="9492">
        <v>66140</v>
      </c>
      <c r="J322" s="9013"/>
      <c r="K322" s="8481">
        <f>K321-I322</f>
        <v>43266474</v>
      </c>
      <c r="L322" s="8380"/>
      <c r="U322" s="8902"/>
    </row>
    <row r="323" spans="1:21" s="8266" customFormat="1" ht="15.75">
      <c r="A323" s="8459"/>
      <c r="B323" s="8459"/>
      <c r="C323" s="555" t="s">
        <v>1208</v>
      </c>
      <c r="D323" s="486" t="s">
        <v>814</v>
      </c>
      <c r="E323" s="9008"/>
      <c r="F323" s="9493"/>
      <c r="G323" s="9493"/>
      <c r="H323" s="9493"/>
      <c r="I323" s="9493"/>
      <c r="J323" s="9014"/>
      <c r="K323" s="8459"/>
      <c r="L323" s="8380"/>
      <c r="U323" s="8902"/>
    </row>
    <row r="324" spans="1:21" s="8266" customFormat="1" ht="15.75">
      <c r="A324" s="8461"/>
      <c r="B324" s="8462"/>
      <c r="C324" s="8628"/>
      <c r="D324" s="8624"/>
      <c r="E324" s="8625"/>
      <c r="F324" s="8626"/>
      <c r="G324" s="8626"/>
      <c r="H324" s="8629"/>
      <c r="I324" s="8626"/>
      <c r="J324" s="8577">
        <v>1500</v>
      </c>
      <c r="K324" s="8467">
        <f>K322+J324</f>
        <v>43267974</v>
      </c>
      <c r="L324" s="8380"/>
      <c r="U324" s="8902"/>
    </row>
    <row r="325" spans="1:21" s="8266" customFormat="1" ht="16.5">
      <c r="A325" s="8460"/>
      <c r="B325" s="8460"/>
      <c r="C325" s="8300" t="s">
        <v>821</v>
      </c>
      <c r="D325" s="9028" t="s">
        <v>1720</v>
      </c>
      <c r="E325" s="8439" t="s">
        <v>1739</v>
      </c>
      <c r="F325" s="8985"/>
      <c r="G325" s="8985"/>
      <c r="H325" s="8985"/>
      <c r="I325" s="8985">
        <v>242650</v>
      </c>
      <c r="J325" s="7826"/>
      <c r="K325" s="8480">
        <f>K324-I325</f>
        <v>43025324</v>
      </c>
      <c r="L325" s="8380"/>
      <c r="U325" s="8902"/>
    </row>
    <row r="326" spans="1:21" s="8266" customFormat="1" ht="16.5">
      <c r="A326" s="8459"/>
      <c r="B326" s="8459"/>
      <c r="C326" s="8287" t="s">
        <v>2833</v>
      </c>
      <c r="D326" s="9029" t="s">
        <v>1176</v>
      </c>
      <c r="E326" s="8448"/>
      <c r="F326" s="8986"/>
      <c r="G326" s="8986"/>
      <c r="H326" s="8986"/>
      <c r="I326" s="8986"/>
      <c r="J326" s="7831"/>
      <c r="K326" s="8459"/>
      <c r="L326" s="8380"/>
      <c r="U326" s="8902"/>
    </row>
    <row r="327" spans="1:21" s="8266" customFormat="1" ht="16.5">
      <c r="A327" s="8461"/>
      <c r="B327" s="8462"/>
      <c r="C327" s="8461"/>
      <c r="D327" s="8497"/>
      <c r="E327" s="8585"/>
      <c r="F327" s="8511"/>
      <c r="G327" s="8511"/>
      <c r="H327" s="8515"/>
      <c r="I327" s="8511"/>
      <c r="J327" s="8534">
        <v>2200</v>
      </c>
      <c r="K327" s="8467">
        <f>K325+J327</f>
        <v>43027524</v>
      </c>
      <c r="L327" s="8380"/>
      <c r="U327" s="8902"/>
    </row>
    <row r="328" spans="1:21" s="8266" customFormat="1" ht="16.5">
      <c r="A328" s="8458"/>
      <c r="B328" s="8458"/>
      <c r="C328" s="8300" t="s">
        <v>821</v>
      </c>
      <c r="D328" s="9028" t="s">
        <v>1720</v>
      </c>
      <c r="E328" s="8683" t="s">
        <v>1739</v>
      </c>
      <c r="F328" s="7904"/>
      <c r="G328" s="8985"/>
      <c r="H328" s="8130"/>
      <c r="I328" s="8985">
        <v>51788</v>
      </c>
      <c r="J328" s="7826"/>
      <c r="K328" s="8481">
        <f>K327-I328</f>
        <v>42975736</v>
      </c>
      <c r="L328" s="8380"/>
      <c r="U328" s="8902"/>
    </row>
    <row r="329" spans="1:21" s="8266" customFormat="1" ht="16.5">
      <c r="A329" s="8459"/>
      <c r="B329" s="8459"/>
      <c r="C329" s="8287" t="s">
        <v>2834</v>
      </c>
      <c r="D329" s="9029" t="s">
        <v>1176</v>
      </c>
      <c r="E329" s="8691"/>
      <c r="F329" s="8986"/>
      <c r="G329" s="8986"/>
      <c r="H329" s="8018"/>
      <c r="I329" s="8986"/>
      <c r="J329" s="7831"/>
      <c r="K329" s="8459"/>
      <c r="L329" s="8380"/>
      <c r="U329" s="8902"/>
    </row>
    <row r="330" spans="1:21" s="8266" customFormat="1" ht="16.5">
      <c r="A330" s="8461"/>
      <c r="B330" s="8462"/>
      <c r="C330" s="8508"/>
      <c r="D330" s="8497"/>
      <c r="E330" s="8709"/>
      <c r="F330" s="8511"/>
      <c r="G330" s="8511"/>
      <c r="H330" s="8515"/>
      <c r="I330" s="8511"/>
      <c r="J330" s="8534">
        <v>2200</v>
      </c>
      <c r="K330" s="8467">
        <f>K328+J330</f>
        <v>42977936</v>
      </c>
      <c r="L330" s="8380"/>
      <c r="U330" s="8902"/>
    </row>
    <row r="331" spans="1:21" s="8266" customFormat="1" ht="15.75">
      <c r="A331" s="8460"/>
      <c r="B331" s="8460"/>
      <c r="C331" s="8346" t="s">
        <v>815</v>
      </c>
      <c r="D331" s="8361" t="s">
        <v>1335</v>
      </c>
      <c r="E331" s="8332"/>
      <c r="F331" s="9805"/>
      <c r="G331" s="9807"/>
      <c r="H331" s="9805"/>
      <c r="I331" s="9805">
        <v>224694</v>
      </c>
      <c r="J331" s="8302"/>
      <c r="K331" s="8481">
        <f>K330-I331</f>
        <v>42753242</v>
      </c>
      <c r="L331" s="8380"/>
      <c r="U331" s="8902"/>
    </row>
    <row r="332" spans="1:21" s="8266" customFormat="1" ht="15.75">
      <c r="A332" s="8459"/>
      <c r="B332" s="8459"/>
      <c r="C332" s="8347" t="s">
        <v>1026</v>
      </c>
      <c r="D332" s="9029" t="s">
        <v>814</v>
      </c>
      <c r="E332" s="8335"/>
      <c r="F332" s="9806"/>
      <c r="G332" s="9808"/>
      <c r="H332" s="9806"/>
      <c r="I332" s="9806"/>
      <c r="J332" s="8303"/>
      <c r="K332" s="8459"/>
      <c r="L332" s="8380"/>
      <c r="U332" s="8902"/>
    </row>
    <row r="333" spans="1:21" s="8266" customFormat="1" ht="15.75">
      <c r="A333" s="8461"/>
      <c r="B333" s="8462"/>
      <c r="C333" s="8461"/>
      <c r="D333" s="8497"/>
      <c r="E333" s="8498"/>
      <c r="F333" s="8465"/>
      <c r="G333" s="8466"/>
      <c r="H333" s="8499"/>
      <c r="I333" s="8465"/>
      <c r="J333" s="8466">
        <v>2200</v>
      </c>
      <c r="K333" s="8467">
        <f>K331+J333</f>
        <v>42755442</v>
      </c>
      <c r="L333" s="8380"/>
      <c r="U333" s="8902"/>
    </row>
    <row r="334" spans="1:21" s="8266" customFormat="1" ht="15.75">
      <c r="A334" s="8460"/>
      <c r="B334" s="8460"/>
      <c r="C334" s="8281" t="s">
        <v>1710</v>
      </c>
      <c r="D334" s="9028"/>
      <c r="E334" s="7861"/>
      <c r="F334" s="8985"/>
      <c r="G334" s="8988"/>
      <c r="H334" s="8985"/>
      <c r="I334" s="8985">
        <v>52340</v>
      </c>
      <c r="J334" s="8990"/>
      <c r="K334" s="8480">
        <f>K333-I334</f>
        <v>42703102</v>
      </c>
      <c r="L334" s="8380"/>
      <c r="U334" s="8902"/>
    </row>
    <row r="335" spans="1:21" s="8266" customFormat="1" ht="15.75">
      <c r="A335" s="8459"/>
      <c r="B335" s="8459"/>
      <c r="C335" s="8287" t="s">
        <v>2630</v>
      </c>
      <c r="D335" s="9029" t="s">
        <v>2629</v>
      </c>
      <c r="E335" s="8987"/>
      <c r="F335" s="8986"/>
      <c r="G335" s="8989"/>
      <c r="H335" s="8986"/>
      <c r="I335" s="8986"/>
      <c r="J335" s="8991"/>
      <c r="K335" s="8459"/>
      <c r="L335" s="8380"/>
      <c r="U335" s="8902"/>
    </row>
    <row r="336" spans="1:21" s="8266" customFormat="1" ht="15.75">
      <c r="A336" s="8461"/>
      <c r="B336" s="8462"/>
      <c r="C336" s="8508"/>
      <c r="D336" s="8509"/>
      <c r="E336" s="8514"/>
      <c r="F336" s="8511"/>
      <c r="G336" s="8511"/>
      <c r="H336" s="8515"/>
      <c r="I336" s="8511"/>
      <c r="J336" s="8534">
        <v>1500</v>
      </c>
      <c r="K336" s="8467">
        <f>K334+J336</f>
        <v>42704602</v>
      </c>
      <c r="L336" s="8380"/>
      <c r="U336" s="8902"/>
    </row>
    <row r="337" spans="1:21" s="8266" customFormat="1" ht="15.75">
      <c r="A337" s="8458"/>
      <c r="B337" s="8458"/>
      <c r="C337" s="480" t="s">
        <v>821</v>
      </c>
      <c r="D337" s="9009" t="s">
        <v>574</v>
      </c>
      <c r="E337" s="9007" t="s">
        <v>79</v>
      </c>
      <c r="F337" s="8985"/>
      <c r="G337" s="8988">
        <v>557212</v>
      </c>
      <c r="H337" s="8985"/>
      <c r="I337" s="8985"/>
      <c r="J337" s="8017"/>
      <c r="K337" s="8481">
        <f>K336-G337</f>
        <v>42147390</v>
      </c>
      <c r="L337" s="8321"/>
      <c r="U337" s="8902"/>
    </row>
    <row r="338" spans="1:21" s="8266" customFormat="1" ht="15.75">
      <c r="A338" s="8459"/>
      <c r="B338" s="8459"/>
      <c r="C338" s="477" t="s">
        <v>824</v>
      </c>
      <c r="D338" s="9010" t="s">
        <v>46</v>
      </c>
      <c r="E338" s="9008"/>
      <c r="F338" s="8986"/>
      <c r="G338" s="8989"/>
      <c r="H338" s="8986"/>
      <c r="I338" s="8986"/>
      <c r="J338" s="8017"/>
      <c r="K338" s="8459"/>
      <c r="L338" s="8321"/>
      <c r="U338" s="8902"/>
    </row>
    <row r="339" spans="1:21" s="8266" customFormat="1" ht="15.75">
      <c r="A339" s="8461"/>
      <c r="B339" s="8462"/>
      <c r="C339" s="8628"/>
      <c r="D339" s="8624"/>
      <c r="E339" s="8630"/>
      <c r="F339" s="8511"/>
      <c r="G339" s="8511"/>
      <c r="H339" s="8515"/>
      <c r="I339" s="8511"/>
      <c r="J339" s="8513">
        <v>2200</v>
      </c>
      <c r="K339" s="8467">
        <f>K337+J339</f>
        <v>42149590</v>
      </c>
      <c r="L339" s="8321"/>
      <c r="U339" s="8902"/>
    </row>
    <row r="340" spans="1:21" s="8266" customFormat="1" ht="15.75">
      <c r="A340" s="8460"/>
      <c r="B340" s="8460"/>
      <c r="C340" s="665" t="s">
        <v>815</v>
      </c>
      <c r="D340" s="666" t="s">
        <v>574</v>
      </c>
      <c r="E340" s="9007" t="s">
        <v>79</v>
      </c>
      <c r="F340" s="8985"/>
      <c r="G340" s="8985">
        <v>395613</v>
      </c>
      <c r="H340" s="8130"/>
      <c r="I340" s="8985"/>
      <c r="J340" s="8017"/>
      <c r="K340" s="8481">
        <f>K339-G340</f>
        <v>41753977</v>
      </c>
      <c r="L340" s="8321"/>
      <c r="U340" s="8902"/>
    </row>
    <row r="341" spans="1:21" s="8266" customFormat="1" ht="15.75">
      <c r="A341" s="8459"/>
      <c r="B341" s="8459"/>
      <c r="C341" s="538" t="s">
        <v>826</v>
      </c>
      <c r="D341" s="667" t="s">
        <v>46</v>
      </c>
      <c r="E341" s="9008"/>
      <c r="F341" s="8986"/>
      <c r="G341" s="8986"/>
      <c r="H341" s="8018"/>
      <c r="I341" s="8986"/>
      <c r="J341" s="8017"/>
      <c r="K341" s="8459"/>
      <c r="L341" s="8321"/>
      <c r="U341" s="8902"/>
    </row>
    <row r="342" spans="1:21" s="8266" customFormat="1" ht="15.75">
      <c r="A342" s="8461"/>
      <c r="B342" s="8462"/>
      <c r="C342" s="8623"/>
      <c r="D342" s="8624"/>
      <c r="E342" s="8623"/>
      <c r="F342" s="8511"/>
      <c r="G342" s="8511"/>
      <c r="H342" s="8515"/>
      <c r="I342" s="8511"/>
      <c r="J342" s="8513">
        <v>2200</v>
      </c>
      <c r="K342" s="8467">
        <f>K340+J342</f>
        <v>41756177</v>
      </c>
      <c r="L342" s="8321"/>
      <c r="U342" s="8902"/>
    </row>
    <row r="343" spans="1:21" s="8266" customFormat="1" ht="15.75">
      <c r="A343" s="8460"/>
      <c r="B343" s="8460"/>
      <c r="C343" s="499" t="s">
        <v>781</v>
      </c>
      <c r="D343" s="9009" t="s">
        <v>574</v>
      </c>
      <c r="E343" s="9007" t="s">
        <v>79</v>
      </c>
      <c r="F343" s="8985"/>
      <c r="G343" s="8985">
        <v>10140</v>
      </c>
      <c r="H343" s="8130"/>
      <c r="I343" s="9805"/>
      <c r="J343" s="8302"/>
      <c r="K343" s="8480">
        <f>K342-G343</f>
        <v>41746037</v>
      </c>
      <c r="L343" s="8321"/>
      <c r="U343" s="8902"/>
    </row>
    <row r="344" spans="1:21" s="8266" customFormat="1" ht="15.75">
      <c r="A344" s="8459"/>
      <c r="B344" s="8459"/>
      <c r="C344" s="477" t="s">
        <v>994</v>
      </c>
      <c r="D344" s="9010" t="s">
        <v>46</v>
      </c>
      <c r="E344" s="9008"/>
      <c r="F344" s="8986"/>
      <c r="G344" s="8986"/>
      <c r="H344" s="8018"/>
      <c r="I344" s="9806"/>
      <c r="J344" s="8303"/>
      <c r="K344" s="8459"/>
      <c r="L344" s="8321"/>
      <c r="U344" s="8902"/>
    </row>
    <row r="345" spans="1:21" s="8266" customFormat="1" ht="15.75">
      <c r="A345" s="8461"/>
      <c r="B345" s="8462"/>
      <c r="C345" s="8508"/>
      <c r="D345" s="8509"/>
      <c r="E345" s="8514"/>
      <c r="F345" s="8511"/>
      <c r="G345" s="8511"/>
      <c r="H345" s="8515"/>
      <c r="I345" s="8465"/>
      <c r="J345" s="8466">
        <v>1500</v>
      </c>
      <c r="K345" s="8467">
        <f>K343+J345</f>
        <v>41747537</v>
      </c>
      <c r="L345" s="8321"/>
      <c r="U345" s="8902"/>
    </row>
    <row r="346" spans="1:21" s="8266" customFormat="1" ht="15.75">
      <c r="A346" s="8458"/>
      <c r="B346" s="8458"/>
      <c r="C346" s="556" t="s">
        <v>880</v>
      </c>
      <c r="D346" s="9009" t="s">
        <v>1591</v>
      </c>
      <c r="E346" s="9007" t="s">
        <v>1601</v>
      </c>
      <c r="F346" s="9005"/>
      <c r="G346" s="9005">
        <v>1002750</v>
      </c>
      <c r="H346" s="8476"/>
      <c r="I346" s="8476"/>
      <c r="J346" s="8458"/>
      <c r="K346" s="8481">
        <f>K345-G346</f>
        <v>40744787</v>
      </c>
      <c r="L346" s="9148"/>
      <c r="U346" s="8902"/>
    </row>
    <row r="347" spans="1:21" s="8266" customFormat="1" ht="15.75">
      <c r="A347" s="8459"/>
      <c r="B347" s="8459"/>
      <c r="C347" s="555" t="s">
        <v>1590</v>
      </c>
      <c r="D347" s="9010" t="s">
        <v>956</v>
      </c>
      <c r="E347" s="533"/>
      <c r="F347" s="9006"/>
      <c r="G347" s="9006"/>
      <c r="H347" s="8477"/>
      <c r="I347" s="8477"/>
      <c r="J347" s="8459"/>
      <c r="K347" s="8459"/>
      <c r="L347" s="9148"/>
      <c r="U347" s="8902"/>
    </row>
    <row r="348" spans="1:21" s="8266" customFormat="1" ht="18">
      <c r="A348" s="8461"/>
      <c r="B348" s="8462"/>
      <c r="C348" s="8496"/>
      <c r="D348" s="8497"/>
      <c r="E348" s="8486"/>
      <c r="F348" s="8478"/>
      <c r="G348" s="8478"/>
      <c r="H348" s="8466"/>
      <c r="I348" s="8478"/>
      <c r="J348" s="8466">
        <v>2200</v>
      </c>
      <c r="K348" s="8467">
        <f>K346+J348</f>
        <v>40746987</v>
      </c>
      <c r="L348" s="9148"/>
      <c r="U348" s="8902"/>
    </row>
    <row r="349" spans="1:21" s="8266" customFormat="1" ht="15.75">
      <c r="A349" s="8460"/>
      <c r="B349" s="8588">
        <v>43194</v>
      </c>
      <c r="C349" s="7824" t="s">
        <v>815</v>
      </c>
      <c r="D349" s="9047" t="s">
        <v>2131</v>
      </c>
      <c r="E349" s="9038" t="s">
        <v>2132</v>
      </c>
      <c r="F349" s="7904"/>
      <c r="G349" s="9049">
        <v>486153</v>
      </c>
      <c r="H349" s="9049"/>
      <c r="I349" s="9049"/>
      <c r="J349" s="8017"/>
      <c r="K349" s="8481">
        <f>K348-G349</f>
        <v>40260834</v>
      </c>
      <c r="L349" s="8321"/>
      <c r="U349" s="8902"/>
    </row>
    <row r="350" spans="1:21" s="8266" customFormat="1" ht="15.75">
      <c r="A350" s="8459"/>
      <c r="B350" s="8459"/>
      <c r="C350" s="7829" t="s">
        <v>2153</v>
      </c>
      <c r="D350" s="9048" t="s">
        <v>1819</v>
      </c>
      <c r="E350" s="9039"/>
      <c r="F350" s="9050"/>
      <c r="G350" s="9050"/>
      <c r="H350" s="9050"/>
      <c r="I350" s="9050"/>
      <c r="J350" s="8019"/>
      <c r="K350" s="8459"/>
      <c r="L350" s="8321"/>
      <c r="U350" s="8902"/>
    </row>
    <row r="351" spans="1:21" s="8266" customFormat="1" ht="15.75">
      <c r="A351" s="8461"/>
      <c r="B351" s="8462"/>
      <c r="C351" s="8508"/>
      <c r="D351" s="8509"/>
      <c r="E351" s="8514"/>
      <c r="F351" s="8526"/>
      <c r="G351" s="8526"/>
      <c r="H351" s="8515"/>
      <c r="I351" s="8511"/>
      <c r="J351" s="8513">
        <v>2200</v>
      </c>
      <c r="K351" s="8467">
        <f>K349+J351</f>
        <v>40263034</v>
      </c>
      <c r="L351" s="8321"/>
      <c r="U351" s="8902"/>
    </row>
    <row r="352" spans="1:21" s="8266" customFormat="1" ht="15.75">
      <c r="A352" s="8460"/>
      <c r="B352" s="8460"/>
      <c r="C352" s="7824" t="s">
        <v>1837</v>
      </c>
      <c r="D352" s="9047" t="s">
        <v>2131</v>
      </c>
      <c r="E352" s="9038" t="s">
        <v>2132</v>
      </c>
      <c r="F352" s="9049"/>
      <c r="G352" s="9049">
        <v>105390</v>
      </c>
      <c r="H352" s="8130"/>
      <c r="I352" s="9049"/>
      <c r="J352" s="9054"/>
      <c r="K352" s="8480">
        <f>K351-G352</f>
        <v>40157644</v>
      </c>
      <c r="L352" s="8321"/>
      <c r="U352" s="8902"/>
    </row>
    <row r="353" spans="1:21" s="8266" customFormat="1" ht="15.75">
      <c r="A353" s="8459"/>
      <c r="B353" s="8459"/>
      <c r="C353" s="7829" t="s">
        <v>2130</v>
      </c>
      <c r="D353" s="9048" t="s">
        <v>1819</v>
      </c>
      <c r="E353" s="9039"/>
      <c r="F353" s="9050"/>
      <c r="G353" s="9050"/>
      <c r="H353" s="8018"/>
      <c r="I353" s="9050"/>
      <c r="J353" s="9055"/>
      <c r="K353" s="8459"/>
      <c r="L353" s="8321"/>
      <c r="U353" s="8902"/>
    </row>
    <row r="354" spans="1:21" s="8266" customFormat="1" ht="15.75">
      <c r="A354" s="8461"/>
      <c r="B354" s="8462"/>
      <c r="C354" s="8508"/>
      <c r="D354" s="8509"/>
      <c r="E354" s="8514"/>
      <c r="F354" s="8511"/>
      <c r="G354" s="8511"/>
      <c r="H354" s="8515"/>
      <c r="I354" s="8512"/>
      <c r="J354" s="8513">
        <v>1500</v>
      </c>
      <c r="K354" s="8467">
        <f>K352+J354</f>
        <v>40159144</v>
      </c>
      <c r="L354" s="8321"/>
      <c r="U354" s="8902"/>
    </row>
    <row r="355" spans="1:21" s="8266" customFormat="1" ht="16.5">
      <c r="A355" s="8458"/>
      <c r="B355" s="8458"/>
      <c r="C355" s="8437" t="s">
        <v>815</v>
      </c>
      <c r="D355" s="8562" t="s">
        <v>2131</v>
      </c>
      <c r="E355" s="8563" t="s">
        <v>2132</v>
      </c>
      <c r="F355" s="9062"/>
      <c r="G355" s="9064">
        <v>242284</v>
      </c>
      <c r="H355" s="9062"/>
      <c r="I355" s="9062"/>
      <c r="J355" s="8564"/>
      <c r="K355" s="8480">
        <f>K354-G355</f>
        <v>39916860</v>
      </c>
      <c r="L355" s="8321"/>
      <c r="U355" s="8902"/>
    </row>
    <row r="356" spans="1:21" s="8266" customFormat="1" ht="16.5">
      <c r="A356" s="8459"/>
      <c r="B356" s="8459"/>
      <c r="C356" s="8440" t="s">
        <v>2328</v>
      </c>
      <c r="D356" s="8565" t="s">
        <v>1819</v>
      </c>
      <c r="E356" s="8566"/>
      <c r="F356" s="9063"/>
      <c r="G356" s="9065"/>
      <c r="H356" s="9063"/>
      <c r="I356" s="9063"/>
      <c r="J356" s="8567"/>
      <c r="K356" s="8459"/>
      <c r="L356" s="8321"/>
      <c r="U356" s="8902"/>
    </row>
    <row r="357" spans="1:21" s="8266" customFormat="1" ht="16.5">
      <c r="A357" s="8461"/>
      <c r="B357" s="8462"/>
      <c r="C357" s="8461"/>
      <c r="D357" s="8497"/>
      <c r="E357" s="8498"/>
      <c r="F357" s="8465"/>
      <c r="G357" s="8466"/>
      <c r="H357" s="8499"/>
      <c r="I357" s="8465"/>
      <c r="J357" s="8579">
        <v>2200</v>
      </c>
      <c r="K357" s="8467">
        <f>K355+J357</f>
        <v>39919060</v>
      </c>
      <c r="L357" s="8321"/>
      <c r="U357" s="8902"/>
    </row>
    <row r="358" spans="1:21" s="8266" customFormat="1" ht="16.5">
      <c r="A358" s="8460"/>
      <c r="B358" s="8460"/>
      <c r="C358" s="8437" t="s">
        <v>2329</v>
      </c>
      <c r="D358" s="8562" t="s">
        <v>2131</v>
      </c>
      <c r="E358" s="8563" t="s">
        <v>2132</v>
      </c>
      <c r="F358" s="9062"/>
      <c r="G358" s="9064">
        <v>42578</v>
      </c>
      <c r="H358" s="9062"/>
      <c r="I358" s="9062"/>
      <c r="J358" s="8564"/>
      <c r="K358" s="8480">
        <f>K357-G358</f>
        <v>39876482</v>
      </c>
      <c r="L358" s="8321"/>
      <c r="U358" s="8902"/>
    </row>
    <row r="359" spans="1:21" s="8266" customFormat="1" ht="16.5">
      <c r="A359" s="8459"/>
      <c r="B359" s="8459"/>
      <c r="C359" s="8440" t="s">
        <v>2330</v>
      </c>
      <c r="D359" s="8565" t="s">
        <v>1819</v>
      </c>
      <c r="E359" s="8566"/>
      <c r="F359" s="9063"/>
      <c r="G359" s="9065"/>
      <c r="H359" s="9063"/>
      <c r="I359" s="9063"/>
      <c r="J359" s="8567"/>
      <c r="K359" s="8459"/>
      <c r="L359" s="8321"/>
      <c r="U359" s="8902"/>
    </row>
    <row r="360" spans="1:21" s="8266" customFormat="1" ht="16.5">
      <c r="A360" s="8461"/>
      <c r="B360" s="8462"/>
      <c r="C360" s="8461"/>
      <c r="D360" s="8497"/>
      <c r="E360" s="8498"/>
      <c r="F360" s="8465"/>
      <c r="G360" s="8466"/>
      <c r="H360" s="8499"/>
      <c r="I360" s="8465"/>
      <c r="J360" s="8579">
        <v>1650</v>
      </c>
      <c r="K360" s="8467">
        <f>K358+J360</f>
        <v>39878132</v>
      </c>
      <c r="L360" s="8321"/>
      <c r="U360" s="8902"/>
    </row>
    <row r="361" spans="1:21" s="8266" customFormat="1" ht="15.75">
      <c r="A361" s="8460"/>
      <c r="B361" s="8460"/>
      <c r="C361" s="7862" t="s">
        <v>815</v>
      </c>
      <c r="D361" s="7883" t="s">
        <v>267</v>
      </c>
      <c r="E361" s="9038" t="s">
        <v>271</v>
      </c>
      <c r="F361" s="9049"/>
      <c r="G361" s="9049">
        <v>315010</v>
      </c>
      <c r="H361" s="8016"/>
      <c r="I361" s="9049"/>
      <c r="J361" s="8016"/>
      <c r="K361" s="8480">
        <f>K360-G361</f>
        <v>39563122</v>
      </c>
      <c r="L361" s="8321"/>
      <c r="U361" s="8902"/>
    </row>
    <row r="362" spans="1:21" s="8266" customFormat="1" ht="15.75">
      <c r="A362" s="8459"/>
      <c r="B362" s="8459"/>
      <c r="C362" s="7862" t="s">
        <v>1023</v>
      </c>
      <c r="D362" s="7884" t="s">
        <v>304</v>
      </c>
      <c r="E362" s="9039"/>
      <c r="F362" s="9050"/>
      <c r="G362" s="9050"/>
      <c r="H362" s="8130"/>
      <c r="I362" s="9050"/>
      <c r="J362" s="8130"/>
      <c r="K362" s="8459"/>
      <c r="L362" s="8321"/>
      <c r="U362" s="8902"/>
    </row>
    <row r="363" spans="1:21" s="8266" customFormat="1" ht="15.75">
      <c r="A363" s="8461"/>
      <c r="B363" s="8462"/>
      <c r="C363" s="8508"/>
      <c r="D363" s="8509"/>
      <c r="E363" s="8514"/>
      <c r="F363" s="8512"/>
      <c r="G363" s="8512"/>
      <c r="H363" s="8512"/>
      <c r="I363" s="8512"/>
      <c r="J363" s="8513">
        <v>2200</v>
      </c>
      <c r="K363" s="8467">
        <f>K361+J363</f>
        <v>39565322</v>
      </c>
      <c r="L363" s="8321"/>
      <c r="U363" s="8902"/>
    </row>
    <row r="364" spans="1:21" s="8266" customFormat="1" ht="15.75">
      <c r="A364" s="8458"/>
      <c r="B364" s="8458"/>
      <c r="C364" s="29" t="s">
        <v>781</v>
      </c>
      <c r="D364" s="7883" t="s">
        <v>267</v>
      </c>
      <c r="E364" s="9038" t="s">
        <v>271</v>
      </c>
      <c r="F364" s="7904"/>
      <c r="G364" s="9049">
        <v>24040</v>
      </c>
      <c r="H364" s="8136"/>
      <c r="I364" s="9049"/>
      <c r="J364" s="9054"/>
      <c r="K364" s="8302">
        <f>K363-G364</f>
        <v>39541282</v>
      </c>
      <c r="L364" s="8321"/>
      <c r="U364" s="8902"/>
    </row>
    <row r="365" spans="1:21" s="8266" customFormat="1" ht="15.75">
      <c r="A365" s="8459"/>
      <c r="B365" s="8459"/>
      <c r="C365" s="8161" t="s">
        <v>791</v>
      </c>
      <c r="D365" s="7884" t="s">
        <v>304</v>
      </c>
      <c r="E365" s="9039"/>
      <c r="F365" s="9050"/>
      <c r="G365" s="9050"/>
      <c r="H365" s="8137"/>
      <c r="I365" s="9050"/>
      <c r="J365" s="9055"/>
      <c r="K365" s="8303"/>
      <c r="L365" s="8321"/>
      <c r="U365" s="8902"/>
    </row>
    <row r="366" spans="1:21" s="8266" customFormat="1" ht="15.75">
      <c r="A366" s="8461"/>
      <c r="B366" s="8462"/>
      <c r="C366" s="8529"/>
      <c r="D366" s="8529"/>
      <c r="E366" s="8529"/>
      <c r="F366" s="8512"/>
      <c r="G366" s="8530"/>
      <c r="H366" s="8512"/>
      <c r="I366" s="8511"/>
      <c r="J366" s="8513">
        <v>1500</v>
      </c>
      <c r="K366" s="8533">
        <f>K364+J366</f>
        <v>39542782</v>
      </c>
      <c r="L366" s="8321"/>
      <c r="U366" s="8902"/>
    </row>
    <row r="367" spans="1:21" s="8266" customFormat="1" ht="15.75">
      <c r="A367" s="8458"/>
      <c r="B367" s="8458"/>
      <c r="C367" s="8348" t="s">
        <v>869</v>
      </c>
      <c r="D367" s="8331" t="s">
        <v>267</v>
      </c>
      <c r="E367" s="8332" t="s">
        <v>271</v>
      </c>
      <c r="F367" s="9056"/>
      <c r="G367" s="9058">
        <v>341500</v>
      </c>
      <c r="H367" s="9056"/>
      <c r="I367" s="9056"/>
      <c r="J367" s="8302"/>
      <c r="K367" s="8480">
        <f>K366-G367</f>
        <v>39201282</v>
      </c>
      <c r="L367" s="8321"/>
      <c r="U367" s="8902"/>
    </row>
    <row r="368" spans="1:21" s="8266" customFormat="1" ht="15.75">
      <c r="A368" s="8459"/>
      <c r="B368" s="8459"/>
      <c r="C368" s="8342" t="s">
        <v>2162</v>
      </c>
      <c r="D368" s="8334" t="s">
        <v>304</v>
      </c>
      <c r="E368" s="8335"/>
      <c r="F368" s="9057"/>
      <c r="G368" s="9059"/>
      <c r="H368" s="9057"/>
      <c r="I368" s="9057"/>
      <c r="J368" s="8303"/>
      <c r="K368" s="8459"/>
      <c r="L368" s="8321"/>
      <c r="U368" s="8902"/>
    </row>
    <row r="369" spans="1:21" s="8266" customFormat="1" ht="15.75">
      <c r="A369" s="8461"/>
      <c r="B369" s="8462"/>
      <c r="C369" s="8461"/>
      <c r="D369" s="8497"/>
      <c r="E369" s="8498"/>
      <c r="F369" s="8465"/>
      <c r="G369" s="8466"/>
      <c r="H369" s="8499"/>
      <c r="I369" s="8465"/>
      <c r="J369" s="8466">
        <v>1650</v>
      </c>
      <c r="K369" s="8467">
        <f>K367+J369</f>
        <v>39202932</v>
      </c>
      <c r="L369" s="8321"/>
      <c r="U369" s="8902"/>
    </row>
    <row r="370" spans="1:21" s="8266" customFormat="1" ht="15.75">
      <c r="A370" s="8460"/>
      <c r="B370" s="8460"/>
      <c r="C370" s="8348" t="s">
        <v>869</v>
      </c>
      <c r="D370" s="8336" t="s">
        <v>1049</v>
      </c>
      <c r="E370" s="8332" t="s">
        <v>126</v>
      </c>
      <c r="F370" s="9056"/>
      <c r="G370" s="9058">
        <v>225860</v>
      </c>
      <c r="H370" s="9056"/>
      <c r="I370" s="9056"/>
      <c r="J370" s="8302"/>
      <c r="K370" s="8480">
        <f>K369-G370</f>
        <v>38977072</v>
      </c>
      <c r="L370" s="8321"/>
      <c r="U370" s="8902"/>
    </row>
    <row r="371" spans="1:21" s="8266" customFormat="1" ht="15.75">
      <c r="A371" s="8459"/>
      <c r="B371" s="8459"/>
      <c r="C371" s="8342" t="s">
        <v>2601</v>
      </c>
      <c r="D371" s="8337" t="s">
        <v>956</v>
      </c>
      <c r="E371" s="8335"/>
      <c r="F371" s="9057"/>
      <c r="G371" s="9059"/>
      <c r="H371" s="9057"/>
      <c r="I371" s="9057"/>
      <c r="J371" s="8303"/>
      <c r="K371" s="8459"/>
      <c r="L371" s="8321"/>
      <c r="U371" s="8902"/>
    </row>
    <row r="372" spans="1:21" s="8266" customFormat="1" ht="15.75">
      <c r="A372" s="8461"/>
      <c r="B372" s="8462"/>
      <c r="C372" s="8461"/>
      <c r="D372" s="8497"/>
      <c r="E372" s="8498"/>
      <c r="F372" s="8465"/>
      <c r="G372" s="8466"/>
      <c r="H372" s="8499"/>
      <c r="I372" s="8465"/>
      <c r="J372" s="8466">
        <v>1650</v>
      </c>
      <c r="K372" s="8467">
        <f>K370+J372</f>
        <v>38978722</v>
      </c>
      <c r="L372" s="8321"/>
      <c r="U372" s="8902"/>
    </row>
    <row r="373" spans="1:21" s="8266" customFormat="1" ht="15.75">
      <c r="A373" s="8460"/>
      <c r="B373" s="8460"/>
      <c r="C373" s="7851" t="s">
        <v>821</v>
      </c>
      <c r="D373" s="56" t="s">
        <v>2461</v>
      </c>
      <c r="E373" s="7903" t="s">
        <v>2491</v>
      </c>
      <c r="F373" s="9051"/>
      <c r="G373" s="9051">
        <v>257068</v>
      </c>
      <c r="H373" s="8126"/>
      <c r="I373" s="8126"/>
      <c r="J373" s="8017"/>
      <c r="K373" s="8480">
        <f>K372-G373</f>
        <v>38721654</v>
      </c>
      <c r="L373" s="8321"/>
      <c r="U373" s="8902"/>
    </row>
    <row r="374" spans="1:21" s="8266" customFormat="1" ht="15.75">
      <c r="A374" s="8459"/>
      <c r="B374" s="8459"/>
      <c r="C374" s="7829" t="s">
        <v>2567</v>
      </c>
      <c r="D374" s="9048" t="s">
        <v>1819</v>
      </c>
      <c r="E374" s="9039"/>
      <c r="F374" s="9052"/>
      <c r="G374" s="9052"/>
      <c r="H374" s="8127"/>
      <c r="I374" s="8127"/>
      <c r="J374" s="8017"/>
      <c r="K374" s="8459"/>
      <c r="L374" s="8321"/>
      <c r="U374" s="8902"/>
    </row>
    <row r="375" spans="1:21" s="8266" customFormat="1" ht="15.75">
      <c r="A375" s="8461"/>
      <c r="B375" s="8462"/>
      <c r="C375" s="8508"/>
      <c r="D375" s="8509"/>
      <c r="E375" s="8514"/>
      <c r="F375" s="8511"/>
      <c r="G375" s="8511"/>
      <c r="H375" s="8517"/>
      <c r="I375" s="8517"/>
      <c r="J375" s="8513">
        <v>2200</v>
      </c>
      <c r="K375" s="8533">
        <f>K373+J375</f>
        <v>38723854</v>
      </c>
      <c r="L375" s="8321"/>
      <c r="U375" s="8902"/>
    </row>
    <row r="376" spans="1:21" s="8266" customFormat="1" ht="15.75">
      <c r="A376" s="8460"/>
      <c r="B376" s="8460"/>
      <c r="C376" s="7851" t="s">
        <v>821</v>
      </c>
      <c r="D376" s="56" t="s">
        <v>2461</v>
      </c>
      <c r="E376" s="7903" t="s">
        <v>2491</v>
      </c>
      <c r="F376" s="9051"/>
      <c r="G376" s="9051">
        <v>99371</v>
      </c>
      <c r="H376" s="8126"/>
      <c r="I376" s="8126"/>
      <c r="J376" s="8017"/>
      <c r="K376" s="8480">
        <f>K375-G376</f>
        <v>38624483</v>
      </c>
      <c r="L376" s="8321"/>
      <c r="U376" s="8902"/>
    </row>
    <row r="377" spans="1:21" s="8266" customFormat="1" ht="15.75">
      <c r="A377" s="8459"/>
      <c r="B377" s="8459"/>
      <c r="C377" s="7829" t="s">
        <v>2568</v>
      </c>
      <c r="D377" s="9048" t="s">
        <v>1819</v>
      </c>
      <c r="E377" s="9039"/>
      <c r="F377" s="9052"/>
      <c r="G377" s="9052"/>
      <c r="H377" s="8127"/>
      <c r="I377" s="8127"/>
      <c r="J377" s="8017"/>
      <c r="K377" s="8459"/>
      <c r="L377" s="8321"/>
      <c r="U377" s="8902"/>
    </row>
    <row r="378" spans="1:21" s="8266" customFormat="1" ht="15.75">
      <c r="A378" s="8461"/>
      <c r="B378" s="8462"/>
      <c r="C378" s="8508"/>
      <c r="D378" s="8509"/>
      <c r="E378" s="8514"/>
      <c r="F378" s="8511"/>
      <c r="G378" s="8511"/>
      <c r="H378" s="8517"/>
      <c r="I378" s="8517"/>
      <c r="J378" s="8513">
        <v>2200</v>
      </c>
      <c r="K378" s="8467">
        <f>K376+J378</f>
        <v>38626683</v>
      </c>
      <c r="L378" s="8321"/>
      <c r="U378" s="8902"/>
    </row>
    <row r="379" spans="1:21" s="8266" customFormat="1" ht="15.75">
      <c r="A379" s="8460"/>
      <c r="B379" s="8460"/>
      <c r="C379" s="8386" t="s">
        <v>869</v>
      </c>
      <c r="D379" s="8354" t="s">
        <v>2461</v>
      </c>
      <c r="E379" s="8359" t="s">
        <v>2491</v>
      </c>
      <c r="F379" s="9056"/>
      <c r="G379" s="9058">
        <v>61353</v>
      </c>
      <c r="H379" s="9056"/>
      <c r="I379" s="9056"/>
      <c r="J379" s="8302"/>
      <c r="K379" s="8480">
        <f>K378-G379</f>
        <v>38565330</v>
      </c>
      <c r="L379" s="8321"/>
      <c r="U379" s="8902"/>
    </row>
    <row r="380" spans="1:21" s="8266" customFormat="1" ht="15.75">
      <c r="A380" s="8459"/>
      <c r="B380" s="8459"/>
      <c r="C380" s="8360" t="s">
        <v>2625</v>
      </c>
      <c r="D380" s="8356" t="s">
        <v>1819</v>
      </c>
      <c r="E380" s="8352"/>
      <c r="F380" s="9057"/>
      <c r="G380" s="9059"/>
      <c r="H380" s="9057"/>
      <c r="I380" s="9057"/>
      <c r="J380" s="8303"/>
      <c r="K380" s="8459"/>
      <c r="L380" s="8321"/>
      <c r="U380" s="8902"/>
    </row>
    <row r="381" spans="1:21" s="8266" customFormat="1" ht="15.75">
      <c r="A381" s="8461"/>
      <c r="B381" s="8462"/>
      <c r="C381" s="8461"/>
      <c r="D381" s="8497"/>
      <c r="E381" s="8498"/>
      <c r="F381" s="8465"/>
      <c r="G381" s="8466"/>
      <c r="H381" s="8499"/>
      <c r="I381" s="8465"/>
      <c r="J381" s="8466">
        <v>1650</v>
      </c>
      <c r="K381" s="8467">
        <f>K379+J381</f>
        <v>38566980</v>
      </c>
      <c r="L381" s="8321"/>
      <c r="U381" s="8902"/>
    </row>
    <row r="382" spans="1:21" s="8266" customFormat="1" ht="15.75">
      <c r="A382" s="8458"/>
      <c r="B382" s="8458"/>
      <c r="C382" s="8341" t="s">
        <v>815</v>
      </c>
      <c r="D382" s="8336" t="s">
        <v>160</v>
      </c>
      <c r="E382" s="8332" t="s">
        <v>162</v>
      </c>
      <c r="F382" s="9056"/>
      <c r="G382" s="9058">
        <v>532108</v>
      </c>
      <c r="H382" s="9056"/>
      <c r="I382" s="9056"/>
      <c r="J382" s="8302"/>
      <c r="K382" s="8480">
        <f>K381-G382</f>
        <v>38034872</v>
      </c>
      <c r="L382" s="8063"/>
      <c r="U382" s="8902"/>
    </row>
    <row r="383" spans="1:21" s="8266" customFormat="1" ht="15.75">
      <c r="A383" s="8459"/>
      <c r="B383" s="8459"/>
      <c r="C383" s="8403" t="s">
        <v>849</v>
      </c>
      <c r="D383" s="8337" t="s">
        <v>850</v>
      </c>
      <c r="E383" s="8335"/>
      <c r="F383" s="9057"/>
      <c r="G383" s="9059"/>
      <c r="H383" s="9057"/>
      <c r="I383" s="9057"/>
      <c r="J383" s="8303"/>
      <c r="K383" s="8459"/>
      <c r="L383" s="8063"/>
      <c r="U383" s="8902"/>
    </row>
    <row r="384" spans="1:21" s="8266" customFormat="1" ht="15.75">
      <c r="A384" s="8461"/>
      <c r="B384" s="8462"/>
      <c r="C384" s="8461"/>
      <c r="D384" s="8497"/>
      <c r="E384" s="8498"/>
      <c r="F384" s="8465"/>
      <c r="G384" s="8466"/>
      <c r="H384" s="8499"/>
      <c r="I384" s="8465"/>
      <c r="J384" s="8466">
        <v>2200</v>
      </c>
      <c r="K384" s="8467">
        <f>K382+J384</f>
        <v>38037072</v>
      </c>
      <c r="L384" s="8063"/>
      <c r="U384" s="8902"/>
    </row>
    <row r="385" spans="1:21" s="8266" customFormat="1" ht="15.75">
      <c r="A385" s="8460"/>
      <c r="B385" s="8460"/>
      <c r="C385" s="8348" t="s">
        <v>869</v>
      </c>
      <c r="D385" s="8336" t="s">
        <v>160</v>
      </c>
      <c r="E385" s="8332" t="s">
        <v>162</v>
      </c>
      <c r="F385" s="9056"/>
      <c r="G385" s="9058">
        <v>301833</v>
      </c>
      <c r="H385" s="9056"/>
      <c r="I385" s="9056"/>
      <c r="J385" s="8302"/>
      <c r="K385" s="8480">
        <f>K384-G385</f>
        <v>37735239</v>
      </c>
      <c r="L385" s="8063"/>
      <c r="U385" s="8902"/>
    </row>
    <row r="386" spans="1:21" s="8266" customFormat="1" ht="15.75">
      <c r="A386" s="8459"/>
      <c r="B386" s="8459"/>
      <c r="C386" s="8342" t="s">
        <v>1781</v>
      </c>
      <c r="D386" s="8337" t="s">
        <v>850</v>
      </c>
      <c r="E386" s="8335"/>
      <c r="F386" s="9057"/>
      <c r="G386" s="9059"/>
      <c r="H386" s="9057"/>
      <c r="I386" s="9057"/>
      <c r="J386" s="8303"/>
      <c r="K386" s="8459"/>
      <c r="L386" s="8063"/>
      <c r="U386" s="8902"/>
    </row>
    <row r="387" spans="1:21" s="8266" customFormat="1" ht="15.75">
      <c r="A387" s="8461"/>
      <c r="B387" s="8462"/>
      <c r="C387" s="8461"/>
      <c r="D387" s="8497"/>
      <c r="E387" s="8498"/>
      <c r="F387" s="8465"/>
      <c r="G387" s="8466"/>
      <c r="H387" s="8499"/>
      <c r="I387" s="8465"/>
      <c r="J387" s="8466">
        <v>1650</v>
      </c>
      <c r="K387" s="8467">
        <f>K385+J387</f>
        <v>37736889</v>
      </c>
      <c r="L387" s="8063"/>
      <c r="U387" s="8902"/>
    </row>
    <row r="388" spans="1:21" s="8266" customFormat="1" ht="15.75">
      <c r="A388" s="8460"/>
      <c r="B388" s="8460"/>
      <c r="C388" s="474" t="s">
        <v>815</v>
      </c>
      <c r="D388" s="485" t="s">
        <v>1847</v>
      </c>
      <c r="E388" s="9034" t="s">
        <v>1848</v>
      </c>
      <c r="F388" s="9036"/>
      <c r="G388" s="9036">
        <v>784876</v>
      </c>
      <c r="H388" s="9045"/>
      <c r="I388" s="9036"/>
      <c r="J388" s="9043"/>
      <c r="K388" s="8480">
        <f>K387-G388</f>
        <v>36952013</v>
      </c>
      <c r="L388" s="8321"/>
    </row>
    <row r="389" spans="1:21" s="8266" customFormat="1" ht="15.75">
      <c r="A389" s="8459"/>
      <c r="B389" s="8459"/>
      <c r="C389" s="461" t="s">
        <v>1846</v>
      </c>
      <c r="D389" s="486" t="s">
        <v>1819</v>
      </c>
      <c r="E389" s="9035"/>
      <c r="F389" s="9037"/>
      <c r="G389" s="9037"/>
      <c r="H389" s="9046"/>
      <c r="I389" s="9037"/>
      <c r="J389" s="9044"/>
      <c r="K389" s="8459"/>
      <c r="L389" s="8321"/>
    </row>
    <row r="390" spans="1:21" s="8266" customFormat="1" ht="15.75">
      <c r="A390" s="8461"/>
      <c r="B390" s="8462"/>
      <c r="C390" s="8461"/>
      <c r="D390" s="8497"/>
      <c r="E390" s="8498"/>
      <c r="F390" s="8465"/>
      <c r="G390" s="8466"/>
      <c r="H390" s="8499"/>
      <c r="I390" s="8465"/>
      <c r="J390" s="8577">
        <v>2200</v>
      </c>
      <c r="K390" s="8467">
        <f>K388+J390</f>
        <v>36954213</v>
      </c>
      <c r="L390" s="8321"/>
    </row>
    <row r="391" spans="1:21" s="8266" customFormat="1" ht="15.75">
      <c r="A391" s="8458"/>
      <c r="B391" s="8458"/>
      <c r="C391" s="517" t="s">
        <v>1716</v>
      </c>
      <c r="D391" s="485" t="s">
        <v>1847</v>
      </c>
      <c r="E391" s="9034" t="s">
        <v>1848</v>
      </c>
      <c r="F391" s="9040"/>
      <c r="G391" s="9040">
        <v>105900</v>
      </c>
      <c r="H391" s="537"/>
      <c r="I391" s="1975"/>
      <c r="J391" s="595"/>
      <c r="K391" s="8480">
        <f>K390-G391</f>
        <v>36848313</v>
      </c>
      <c r="L391" s="8321"/>
    </row>
    <row r="392" spans="1:21" s="8266" customFormat="1" ht="15.75">
      <c r="A392" s="8459"/>
      <c r="B392" s="8459"/>
      <c r="C392" s="555" t="s">
        <v>1890</v>
      </c>
      <c r="D392" s="486" t="s">
        <v>1819</v>
      </c>
      <c r="E392" s="9035"/>
      <c r="F392" s="9041"/>
      <c r="G392" s="9041"/>
      <c r="H392" s="515"/>
      <c r="I392" s="1976"/>
      <c r="J392" s="595"/>
      <c r="K392" s="8459"/>
      <c r="L392" s="8321"/>
    </row>
    <row r="393" spans="1:21" s="8266" customFormat="1" ht="15.75">
      <c r="A393" s="8461"/>
      <c r="B393" s="8462"/>
      <c r="C393" s="8461"/>
      <c r="D393" s="8497"/>
      <c r="E393" s="8498"/>
      <c r="F393" s="8465"/>
      <c r="G393" s="8466"/>
      <c r="H393" s="8499"/>
      <c r="I393" s="8465"/>
      <c r="J393" s="8578">
        <v>750</v>
      </c>
      <c r="K393" s="8467">
        <f>K391+J393</f>
        <v>36849063</v>
      </c>
      <c r="L393" s="8321"/>
    </row>
    <row r="394" spans="1:21" s="8266" customFormat="1" ht="15.75">
      <c r="A394" s="8460"/>
      <c r="B394" s="8460"/>
      <c r="C394" s="517" t="s">
        <v>1716</v>
      </c>
      <c r="D394" s="485" t="s">
        <v>1847</v>
      </c>
      <c r="E394" s="9034" t="s">
        <v>1848</v>
      </c>
      <c r="F394" s="9040"/>
      <c r="G394" s="9040">
        <v>42300</v>
      </c>
      <c r="H394" s="537"/>
      <c r="I394" s="1975"/>
      <c r="J394" s="595"/>
      <c r="K394" s="8480">
        <f>K393-G394</f>
        <v>36806763</v>
      </c>
      <c r="L394" s="8321"/>
      <c r="U394" s="8902"/>
    </row>
    <row r="395" spans="1:21" s="8266" customFormat="1" ht="15.75">
      <c r="A395" s="8459"/>
      <c r="B395" s="8459"/>
      <c r="C395" s="555" t="s">
        <v>2541</v>
      </c>
      <c r="D395" s="486" t="s">
        <v>1819</v>
      </c>
      <c r="E395" s="9035"/>
      <c r="F395" s="9041"/>
      <c r="G395" s="9041"/>
      <c r="H395" s="515"/>
      <c r="I395" s="1976"/>
      <c r="J395" s="595"/>
      <c r="K395" s="8459"/>
      <c r="L395" s="8321"/>
      <c r="U395" s="8902"/>
    </row>
    <row r="396" spans="1:21" s="8266" customFormat="1" ht="15.75">
      <c r="A396" s="8461"/>
      <c r="B396" s="8462"/>
      <c r="C396" s="8461"/>
      <c r="D396" s="8497"/>
      <c r="E396" s="8498"/>
      <c r="F396" s="8465"/>
      <c r="G396" s="8466"/>
      <c r="H396" s="8499"/>
      <c r="I396" s="8465"/>
      <c r="J396" s="8578">
        <v>750</v>
      </c>
      <c r="K396" s="8467">
        <f>K394+J396</f>
        <v>36807513</v>
      </c>
      <c r="L396" s="8321"/>
      <c r="U396" s="8902"/>
    </row>
    <row r="397" spans="1:21" s="8266" customFormat="1" ht="15.75">
      <c r="A397" s="8460"/>
      <c r="B397" s="8460"/>
      <c r="C397" s="556" t="s">
        <v>869</v>
      </c>
      <c r="D397" s="485" t="s">
        <v>1847</v>
      </c>
      <c r="E397" s="9034" t="s">
        <v>1848</v>
      </c>
      <c r="F397" s="9036"/>
      <c r="G397" s="9036">
        <v>41764</v>
      </c>
      <c r="H397" s="537"/>
      <c r="I397" s="9036"/>
      <c r="J397" s="595"/>
      <c r="K397" s="8480">
        <f>K396-G397</f>
        <v>36765749</v>
      </c>
      <c r="L397" s="8321"/>
      <c r="U397" s="8902"/>
    </row>
    <row r="398" spans="1:21" s="8266" customFormat="1" ht="15.75">
      <c r="A398" s="8459"/>
      <c r="B398" s="8459"/>
      <c r="C398" s="555" t="s">
        <v>1849</v>
      </c>
      <c r="D398" s="486" t="s">
        <v>1819</v>
      </c>
      <c r="E398" s="9035"/>
      <c r="F398" s="9037"/>
      <c r="G398" s="9037"/>
      <c r="H398" s="515"/>
      <c r="I398" s="9037"/>
      <c r="J398" s="559"/>
      <c r="K398" s="8459"/>
      <c r="L398" s="8321"/>
      <c r="U398" s="8902"/>
    </row>
    <row r="399" spans="1:21" s="8266" customFormat="1" ht="15.75">
      <c r="A399" s="8461"/>
      <c r="B399" s="8462"/>
      <c r="C399" s="8461"/>
      <c r="D399" s="8497"/>
      <c r="E399" s="8498"/>
      <c r="F399" s="8465"/>
      <c r="G399" s="8466"/>
      <c r="H399" s="8499"/>
      <c r="I399" s="8465"/>
      <c r="J399" s="8578">
        <v>1650</v>
      </c>
      <c r="K399" s="8467">
        <f>K397+J399</f>
        <v>36767399</v>
      </c>
      <c r="L399" s="8321"/>
      <c r="U399" s="8902"/>
    </row>
    <row r="400" spans="1:21" s="8266" customFormat="1" ht="15.75">
      <c r="A400" s="8458"/>
      <c r="B400" s="8458"/>
      <c r="C400" s="8330" t="s">
        <v>821</v>
      </c>
      <c r="D400" s="8336" t="s">
        <v>2061</v>
      </c>
      <c r="E400" s="8332" t="s">
        <v>2062</v>
      </c>
      <c r="F400" s="9056"/>
      <c r="G400" s="9058">
        <v>215210</v>
      </c>
      <c r="H400" s="9056"/>
      <c r="I400" s="9056"/>
      <c r="J400" s="8302"/>
      <c r="K400" s="8480">
        <f>K399-G400</f>
        <v>36552189</v>
      </c>
      <c r="L400" s="8321"/>
      <c r="U400" s="8902"/>
    </row>
    <row r="401" spans="1:21" s="8266" customFormat="1" ht="15.75">
      <c r="A401" s="8459"/>
      <c r="B401" s="8459"/>
      <c r="C401" s="8333" t="s">
        <v>2056</v>
      </c>
      <c r="D401" s="8337" t="s">
        <v>1804</v>
      </c>
      <c r="E401" s="8335"/>
      <c r="F401" s="9057"/>
      <c r="G401" s="9059"/>
      <c r="H401" s="9057"/>
      <c r="I401" s="9057"/>
      <c r="J401" s="8303"/>
      <c r="K401" s="8459"/>
      <c r="L401" s="8321"/>
      <c r="U401" s="8902"/>
    </row>
    <row r="402" spans="1:21" s="8266" customFormat="1" ht="15.75">
      <c r="A402" s="8461"/>
      <c r="B402" s="8462"/>
      <c r="C402" s="8461"/>
      <c r="D402" s="8497"/>
      <c r="E402" s="8498"/>
      <c r="F402" s="8465"/>
      <c r="G402" s="8466"/>
      <c r="H402" s="8499"/>
      <c r="I402" s="8465"/>
      <c r="J402" s="8466">
        <v>2200</v>
      </c>
      <c r="K402" s="8467">
        <f>K400+J402</f>
        <v>36554389</v>
      </c>
      <c r="L402" s="8321"/>
      <c r="U402" s="8902"/>
    </row>
    <row r="403" spans="1:21" s="8266" customFormat="1" ht="15.75">
      <c r="A403" s="8460"/>
      <c r="B403" s="8460"/>
      <c r="C403" s="8330" t="s">
        <v>815</v>
      </c>
      <c r="D403" s="8336" t="s">
        <v>2061</v>
      </c>
      <c r="E403" s="8332" t="s">
        <v>2062</v>
      </c>
      <c r="F403" s="9056"/>
      <c r="G403" s="9058">
        <v>246157</v>
      </c>
      <c r="H403" s="9056"/>
      <c r="I403" s="9056"/>
      <c r="J403" s="8302"/>
      <c r="K403" s="8480">
        <f>K402-G403</f>
        <v>36308232</v>
      </c>
      <c r="L403" s="8321"/>
      <c r="U403" s="8902"/>
    </row>
    <row r="404" spans="1:21" s="8266" customFormat="1" ht="15.75">
      <c r="A404" s="8459"/>
      <c r="B404" s="8459"/>
      <c r="C404" s="8333" t="s">
        <v>2057</v>
      </c>
      <c r="D404" s="8337" t="s">
        <v>1804</v>
      </c>
      <c r="E404" s="8335"/>
      <c r="F404" s="9057"/>
      <c r="G404" s="9059"/>
      <c r="H404" s="9057"/>
      <c r="I404" s="9057"/>
      <c r="J404" s="8303"/>
      <c r="K404" s="8459"/>
      <c r="L404" s="8321"/>
      <c r="U404" s="8902"/>
    </row>
    <row r="405" spans="1:21" s="8266" customFormat="1" ht="15.75">
      <c r="A405" s="8461"/>
      <c r="B405" s="8462"/>
      <c r="C405" s="8461"/>
      <c r="D405" s="8497"/>
      <c r="E405" s="8498"/>
      <c r="F405" s="8465"/>
      <c r="G405" s="8466"/>
      <c r="H405" s="8499"/>
      <c r="I405" s="8465"/>
      <c r="J405" s="8466">
        <v>2200</v>
      </c>
      <c r="K405" s="8467">
        <f>K403+J405</f>
        <v>36310432</v>
      </c>
      <c r="L405" s="8321"/>
      <c r="U405" s="8902"/>
    </row>
    <row r="406" spans="1:21" s="8266" customFormat="1" ht="15.75">
      <c r="A406" s="8460"/>
      <c r="B406" s="8460"/>
      <c r="C406" s="8404" t="s">
        <v>796</v>
      </c>
      <c r="D406" s="8336" t="s">
        <v>2061</v>
      </c>
      <c r="E406" s="8332" t="s">
        <v>2062</v>
      </c>
      <c r="F406" s="9056"/>
      <c r="G406" s="9058">
        <v>103800</v>
      </c>
      <c r="H406" s="9056"/>
      <c r="I406" s="9056"/>
      <c r="J406" s="8302"/>
      <c r="K406" s="8480">
        <f>K405-G406</f>
        <v>36206632</v>
      </c>
      <c r="L406" s="8321"/>
      <c r="U406" s="8902"/>
    </row>
    <row r="407" spans="1:21" s="8266" customFormat="1" ht="15.75">
      <c r="A407" s="8459"/>
      <c r="B407" s="8459"/>
      <c r="C407" s="8347" t="s">
        <v>2058</v>
      </c>
      <c r="D407" s="8337" t="s">
        <v>1804</v>
      </c>
      <c r="E407" s="8335"/>
      <c r="F407" s="9057"/>
      <c r="G407" s="9059"/>
      <c r="H407" s="9057"/>
      <c r="I407" s="9057"/>
      <c r="J407" s="8303"/>
      <c r="K407" s="8459"/>
      <c r="L407" s="8321"/>
      <c r="U407" s="8902"/>
    </row>
    <row r="408" spans="1:21" s="8266" customFormat="1" ht="15.75">
      <c r="A408" s="8461"/>
      <c r="B408" s="8462"/>
      <c r="C408" s="8461"/>
      <c r="D408" s="8497"/>
      <c r="E408" s="8498"/>
      <c r="F408" s="8465"/>
      <c r="G408" s="8466"/>
      <c r="H408" s="8499"/>
      <c r="I408" s="8465"/>
      <c r="J408" s="8466">
        <v>750</v>
      </c>
      <c r="K408" s="8467">
        <f>K406+J408</f>
        <v>36207382</v>
      </c>
      <c r="L408" s="8321"/>
      <c r="U408" s="8902"/>
    </row>
    <row r="409" spans="1:21" s="8266" customFormat="1" ht="15.75">
      <c r="A409" s="8458"/>
      <c r="B409" s="8458"/>
      <c r="C409" s="8404" t="s">
        <v>796</v>
      </c>
      <c r="D409" s="8336" t="s">
        <v>2061</v>
      </c>
      <c r="E409" s="8332" t="s">
        <v>2062</v>
      </c>
      <c r="F409" s="9056"/>
      <c r="G409" s="9058">
        <v>41300</v>
      </c>
      <c r="H409" s="9056"/>
      <c r="I409" s="9056"/>
      <c r="J409" s="8302"/>
      <c r="K409" s="8480">
        <f>K408-G409</f>
        <v>36166082</v>
      </c>
      <c r="L409" s="8321"/>
    </row>
    <row r="410" spans="1:21" s="8266" customFormat="1" ht="15.75">
      <c r="A410" s="8459"/>
      <c r="B410" s="8459"/>
      <c r="C410" s="8347" t="s">
        <v>2059</v>
      </c>
      <c r="D410" s="8337" t="s">
        <v>1804</v>
      </c>
      <c r="E410" s="8335"/>
      <c r="F410" s="9057"/>
      <c r="G410" s="9059"/>
      <c r="H410" s="9057"/>
      <c r="I410" s="9057"/>
      <c r="J410" s="8303"/>
      <c r="K410" s="8459"/>
      <c r="L410" s="8321"/>
    </row>
    <row r="411" spans="1:21" s="8266" customFormat="1" ht="15.75">
      <c r="A411" s="8461"/>
      <c r="B411" s="8462"/>
      <c r="C411" s="8461"/>
      <c r="D411" s="8497"/>
      <c r="E411" s="8498"/>
      <c r="F411" s="8465"/>
      <c r="G411" s="8466"/>
      <c r="H411" s="8499"/>
      <c r="I411" s="8465"/>
      <c r="J411" s="8466">
        <v>750</v>
      </c>
      <c r="K411" s="8467">
        <f>K409+J411</f>
        <v>36166832</v>
      </c>
      <c r="L411" s="8321"/>
    </row>
    <row r="412" spans="1:21" s="8266" customFormat="1" ht="15.75">
      <c r="A412" s="8460"/>
      <c r="B412" s="8460"/>
      <c r="C412" s="8348" t="s">
        <v>869</v>
      </c>
      <c r="D412" s="8336" t="s">
        <v>2061</v>
      </c>
      <c r="E412" s="8332" t="s">
        <v>2062</v>
      </c>
      <c r="F412" s="9805"/>
      <c r="G412" s="9807">
        <v>46617</v>
      </c>
      <c r="H412" s="9805"/>
      <c r="I412" s="9805"/>
      <c r="J412" s="8302"/>
      <c r="K412" s="8480">
        <f>K411-G412</f>
        <v>36120215</v>
      </c>
      <c r="L412" s="8321"/>
    </row>
    <row r="413" spans="1:21" s="8266" customFormat="1" ht="15.75">
      <c r="A413" s="8459"/>
      <c r="B413" s="8459"/>
      <c r="C413" s="8342" t="s">
        <v>2060</v>
      </c>
      <c r="D413" s="8337" t="s">
        <v>1804</v>
      </c>
      <c r="E413" s="8335"/>
      <c r="F413" s="9806"/>
      <c r="G413" s="9808"/>
      <c r="H413" s="9806"/>
      <c r="I413" s="9806"/>
      <c r="J413" s="8303"/>
      <c r="K413" s="8459"/>
      <c r="L413" s="8321"/>
    </row>
    <row r="414" spans="1:21" s="8266" customFormat="1" ht="15.75">
      <c r="A414" s="8461"/>
      <c r="B414" s="8462"/>
      <c r="C414" s="8461"/>
      <c r="D414" s="8497"/>
      <c r="E414" s="8498"/>
      <c r="F414" s="8465"/>
      <c r="G414" s="8466"/>
      <c r="H414" s="8499"/>
      <c r="I414" s="8465"/>
      <c r="J414" s="8466">
        <v>1650</v>
      </c>
      <c r="K414" s="8467">
        <f>K412+J414</f>
        <v>36121865</v>
      </c>
      <c r="L414" s="8321"/>
    </row>
    <row r="415" spans="1:21" s="8266" customFormat="1" ht="16.5">
      <c r="A415" s="8460"/>
      <c r="B415" s="8460"/>
      <c r="C415" s="8568" t="s">
        <v>815</v>
      </c>
      <c r="D415" s="8562" t="s">
        <v>1121</v>
      </c>
      <c r="E415" s="8563" t="s">
        <v>43</v>
      </c>
      <c r="F415" s="9843"/>
      <c r="G415" s="9845">
        <v>407433</v>
      </c>
      <c r="H415" s="9843"/>
      <c r="I415" s="9843"/>
      <c r="J415" s="8564"/>
      <c r="K415" s="8480">
        <f>K414-G415</f>
        <v>35714432</v>
      </c>
      <c r="L415" s="8321"/>
    </row>
    <row r="416" spans="1:21" s="8266" customFormat="1" ht="16.5">
      <c r="A416" s="8459"/>
      <c r="B416" s="8459"/>
      <c r="C416" s="8440" t="s">
        <v>2362</v>
      </c>
      <c r="D416" s="8565" t="s">
        <v>1878</v>
      </c>
      <c r="E416" s="8566"/>
      <c r="F416" s="9844"/>
      <c r="G416" s="9846"/>
      <c r="H416" s="9844"/>
      <c r="I416" s="9844"/>
      <c r="J416" s="8567"/>
      <c r="K416" s="8459"/>
      <c r="L416" s="8321"/>
    </row>
    <row r="417" spans="1:12" s="8266" customFormat="1" ht="16.5">
      <c r="A417" s="8461"/>
      <c r="B417" s="8462"/>
      <c r="C417" s="8461"/>
      <c r="D417" s="8497"/>
      <c r="E417" s="8498"/>
      <c r="F417" s="8465"/>
      <c r="G417" s="8466"/>
      <c r="H417" s="8499"/>
      <c r="I417" s="8465"/>
      <c r="J417" s="8579">
        <v>2200</v>
      </c>
      <c r="K417" s="8467">
        <f>K415+J417</f>
        <v>35716632</v>
      </c>
      <c r="L417" s="8321"/>
    </row>
    <row r="418" spans="1:12" s="8266" customFormat="1" ht="16.5">
      <c r="A418" s="8458"/>
      <c r="B418" s="8475"/>
      <c r="C418" s="8568" t="s">
        <v>1710</v>
      </c>
      <c r="D418" s="8562" t="s">
        <v>1121</v>
      </c>
      <c r="E418" s="8563" t="s">
        <v>43</v>
      </c>
      <c r="F418" s="9843"/>
      <c r="G418" s="9845">
        <v>15390</v>
      </c>
      <c r="H418" s="9843"/>
      <c r="I418" s="9843"/>
      <c r="J418" s="8564"/>
      <c r="K418" s="8480">
        <f>K417-G418</f>
        <v>35701242</v>
      </c>
      <c r="L418" s="8321"/>
    </row>
    <row r="419" spans="1:12" s="8266" customFormat="1" ht="16.5">
      <c r="A419" s="8459"/>
      <c r="B419" s="8459"/>
      <c r="C419" s="8440" t="s">
        <v>2363</v>
      </c>
      <c r="D419" s="8565" t="s">
        <v>1878</v>
      </c>
      <c r="E419" s="8566"/>
      <c r="F419" s="9844"/>
      <c r="G419" s="9846"/>
      <c r="H419" s="9844"/>
      <c r="I419" s="9844"/>
      <c r="J419" s="8567"/>
      <c r="K419" s="8459"/>
      <c r="L419" s="8321"/>
    </row>
    <row r="420" spans="1:12" s="8266" customFormat="1" ht="16.5">
      <c r="A420" s="8461"/>
      <c r="B420" s="8462"/>
      <c r="C420" s="8461"/>
      <c r="D420" s="8497"/>
      <c r="E420" s="8498"/>
      <c r="F420" s="8465"/>
      <c r="G420" s="8466"/>
      <c r="H420" s="8499"/>
      <c r="I420" s="8465"/>
      <c r="J420" s="8579">
        <v>1500</v>
      </c>
      <c r="K420" s="8467">
        <f>K418+J420</f>
        <v>35702742</v>
      </c>
      <c r="L420" s="8321"/>
    </row>
    <row r="421" spans="1:12" s="8266" customFormat="1" ht="15.75">
      <c r="A421" s="8460"/>
      <c r="B421" s="8460"/>
      <c r="C421" s="8341" t="s">
        <v>1716</v>
      </c>
      <c r="D421" s="8336" t="s">
        <v>1121</v>
      </c>
      <c r="E421" s="8332" t="s">
        <v>43</v>
      </c>
      <c r="F421" s="9805"/>
      <c r="G421" s="9807">
        <v>66700</v>
      </c>
      <c r="H421" s="9805"/>
      <c r="I421" s="9805"/>
      <c r="J421" s="8302"/>
      <c r="K421" s="8480">
        <f>K420-G421</f>
        <v>35636042</v>
      </c>
      <c r="L421" s="8321"/>
    </row>
    <row r="422" spans="1:12" s="8266" customFormat="1" ht="15.75">
      <c r="A422" s="8459"/>
      <c r="B422" s="8459"/>
      <c r="C422" s="8342" t="s">
        <v>2364</v>
      </c>
      <c r="D422" s="8337" t="s">
        <v>1878</v>
      </c>
      <c r="E422" s="8335"/>
      <c r="F422" s="9806"/>
      <c r="G422" s="9808"/>
      <c r="H422" s="9806"/>
      <c r="I422" s="9806"/>
      <c r="J422" s="8303"/>
      <c r="K422" s="8459"/>
      <c r="L422" s="8321"/>
    </row>
    <row r="423" spans="1:12" s="8266" customFormat="1" ht="15.75">
      <c r="A423" s="8461"/>
      <c r="B423" s="8462"/>
      <c r="C423" s="8461"/>
      <c r="D423" s="8497"/>
      <c r="E423" s="8498"/>
      <c r="F423" s="8465"/>
      <c r="G423" s="8466"/>
      <c r="H423" s="8499"/>
      <c r="I423" s="8465"/>
      <c r="J423" s="8466">
        <v>750</v>
      </c>
      <c r="K423" s="8467">
        <f>K421+J423</f>
        <v>35636792</v>
      </c>
      <c r="L423" s="8321"/>
    </row>
    <row r="424" spans="1:12" s="8266" customFormat="1" ht="15.75">
      <c r="A424" s="8458"/>
      <c r="B424" s="8475"/>
      <c r="C424" s="8341" t="s">
        <v>2365</v>
      </c>
      <c r="D424" s="8336" t="s">
        <v>1121</v>
      </c>
      <c r="E424" s="8332" t="s">
        <v>43</v>
      </c>
      <c r="F424" s="9805"/>
      <c r="G424" s="9807">
        <v>33500</v>
      </c>
      <c r="H424" s="9805"/>
      <c r="I424" s="9805"/>
      <c r="J424" s="8302"/>
      <c r="K424" s="8480">
        <f>K423-G424</f>
        <v>35603292</v>
      </c>
      <c r="L424" s="8321"/>
    </row>
    <row r="425" spans="1:12" s="8266" customFormat="1" ht="15.75">
      <c r="A425" s="8459"/>
      <c r="B425" s="8459"/>
      <c r="C425" s="8341" t="s">
        <v>2366</v>
      </c>
      <c r="D425" s="8368" t="s">
        <v>1878</v>
      </c>
      <c r="E425" s="8369"/>
      <c r="F425" s="9871"/>
      <c r="G425" s="9872"/>
      <c r="H425" s="9871"/>
      <c r="I425" s="9871"/>
      <c r="J425" s="8569"/>
      <c r="K425" s="8459"/>
      <c r="L425" s="8321"/>
    </row>
    <row r="426" spans="1:12" s="8266" customFormat="1" ht="15.75">
      <c r="A426" s="8461"/>
      <c r="B426" s="8462"/>
      <c r="C426" s="8461"/>
      <c r="D426" s="8497"/>
      <c r="E426" s="8498"/>
      <c r="F426" s="8465"/>
      <c r="G426" s="8466"/>
      <c r="H426" s="8499"/>
      <c r="I426" s="8465"/>
      <c r="J426" s="8466">
        <v>750</v>
      </c>
      <c r="K426" s="8467">
        <f>K424+J426</f>
        <v>35604042</v>
      </c>
      <c r="L426" s="8321"/>
    </row>
    <row r="427" spans="1:12" s="8266" customFormat="1" ht="15.75">
      <c r="A427" s="8460"/>
      <c r="B427" s="8460"/>
      <c r="C427" s="8330" t="s">
        <v>2331</v>
      </c>
      <c r="D427" s="8336" t="s">
        <v>1121</v>
      </c>
      <c r="E427" s="8332" t="s">
        <v>43</v>
      </c>
      <c r="F427" s="9805"/>
      <c r="G427" s="9807">
        <v>114900</v>
      </c>
      <c r="H427" s="9805"/>
      <c r="I427" s="9805"/>
      <c r="J427" s="8302"/>
      <c r="K427" s="8480">
        <f>K426-G427</f>
        <v>35489142</v>
      </c>
      <c r="L427" s="8321"/>
    </row>
    <row r="428" spans="1:12" s="8266" customFormat="1" ht="15.75">
      <c r="A428" s="8459"/>
      <c r="B428" s="8459"/>
      <c r="C428" s="8333" t="s">
        <v>2367</v>
      </c>
      <c r="D428" s="8337" t="s">
        <v>1878</v>
      </c>
      <c r="E428" s="8335"/>
      <c r="F428" s="9806"/>
      <c r="G428" s="9808"/>
      <c r="H428" s="9806"/>
      <c r="I428" s="9806"/>
      <c r="J428" s="8303"/>
      <c r="K428" s="8459"/>
      <c r="L428" s="8321"/>
    </row>
    <row r="429" spans="1:12" s="8266" customFormat="1" ht="15.75">
      <c r="A429" s="8461"/>
      <c r="B429" s="8462"/>
      <c r="C429" s="8461"/>
      <c r="D429" s="8497"/>
      <c r="E429" s="8498"/>
      <c r="F429" s="8465"/>
      <c r="G429" s="8466"/>
      <c r="H429" s="8499"/>
      <c r="I429" s="8465"/>
      <c r="J429" s="8466">
        <v>1000</v>
      </c>
      <c r="K429" s="8467">
        <f>K427+J429</f>
        <v>35490142</v>
      </c>
      <c r="L429" s="8321"/>
    </row>
    <row r="430" spans="1:12" s="8266" customFormat="1" ht="15.75">
      <c r="A430" s="8458"/>
      <c r="B430" s="8475"/>
      <c r="C430" s="8348" t="s">
        <v>869</v>
      </c>
      <c r="D430" s="8336" t="s">
        <v>1121</v>
      </c>
      <c r="E430" s="8332" t="s">
        <v>43</v>
      </c>
      <c r="F430" s="9805"/>
      <c r="G430" s="9807">
        <v>78702</v>
      </c>
      <c r="H430" s="9805"/>
      <c r="I430" s="9805"/>
      <c r="J430" s="8302"/>
      <c r="K430" s="8480">
        <f>K429-G430</f>
        <v>35411440</v>
      </c>
      <c r="L430" s="8321"/>
    </row>
    <row r="431" spans="1:12" s="8266" customFormat="1" ht="15.75">
      <c r="A431" s="8459"/>
      <c r="B431" s="8459"/>
      <c r="C431" s="8342" t="s">
        <v>2433</v>
      </c>
      <c r="D431" s="8337" t="s">
        <v>1878</v>
      </c>
      <c r="E431" s="8335"/>
      <c r="F431" s="9806"/>
      <c r="G431" s="9808"/>
      <c r="H431" s="9806"/>
      <c r="I431" s="9806"/>
      <c r="J431" s="8303"/>
      <c r="K431" s="8459"/>
      <c r="L431" s="8321"/>
    </row>
    <row r="432" spans="1:12" s="8266" customFormat="1" ht="15.75">
      <c r="A432" s="8461"/>
      <c r="B432" s="8462"/>
      <c r="C432" s="8461"/>
      <c r="D432" s="8497"/>
      <c r="E432" s="8498"/>
      <c r="F432" s="8465"/>
      <c r="G432" s="8466"/>
      <c r="H432" s="8499"/>
      <c r="I432" s="8465"/>
      <c r="J432" s="8466">
        <v>1650</v>
      </c>
      <c r="K432" s="8467">
        <f>K430+J432</f>
        <v>35413090</v>
      </c>
      <c r="L432" s="8321"/>
    </row>
    <row r="433" spans="1:12" s="8266" customFormat="1" ht="16.5">
      <c r="A433" s="8460"/>
      <c r="B433" s="8460"/>
      <c r="C433" s="8570" t="s">
        <v>815</v>
      </c>
      <c r="D433" s="8562" t="s">
        <v>2135</v>
      </c>
      <c r="E433" s="8563" t="s">
        <v>2137</v>
      </c>
      <c r="F433" s="9843"/>
      <c r="G433" s="9845">
        <v>334536</v>
      </c>
      <c r="H433" s="9843"/>
      <c r="I433" s="9843"/>
      <c r="J433" s="8564"/>
      <c r="K433" s="8480">
        <f>K432-G433</f>
        <v>35078554</v>
      </c>
      <c r="L433" s="8321"/>
    </row>
    <row r="434" spans="1:12" s="8266" customFormat="1" ht="16.5">
      <c r="A434" s="8459"/>
      <c r="B434" s="8459"/>
      <c r="C434" s="8571" t="s">
        <v>2154</v>
      </c>
      <c r="D434" s="8565" t="s">
        <v>2136</v>
      </c>
      <c r="E434" s="8566"/>
      <c r="F434" s="9844"/>
      <c r="G434" s="9846"/>
      <c r="H434" s="9844"/>
      <c r="I434" s="9844"/>
      <c r="J434" s="8567"/>
      <c r="K434" s="8459"/>
      <c r="L434" s="8321"/>
    </row>
    <row r="435" spans="1:12" s="8266" customFormat="1" ht="16.5">
      <c r="A435" s="8461"/>
      <c r="B435" s="8462"/>
      <c r="C435" s="8461"/>
      <c r="D435" s="8497"/>
      <c r="E435" s="8498"/>
      <c r="F435" s="8465"/>
      <c r="G435" s="8466"/>
      <c r="H435" s="8499"/>
      <c r="I435" s="8465"/>
      <c r="J435" s="8579">
        <v>2200</v>
      </c>
      <c r="K435" s="8467">
        <f>K433+J435</f>
        <v>35080754</v>
      </c>
      <c r="L435" s="8321"/>
    </row>
    <row r="436" spans="1:12" s="8266" customFormat="1" ht="16.5">
      <c r="A436" s="8458"/>
      <c r="B436" s="8475"/>
      <c r="C436" s="8437" t="s">
        <v>796</v>
      </c>
      <c r="D436" s="8562" t="s">
        <v>2135</v>
      </c>
      <c r="E436" s="8563" t="s">
        <v>2137</v>
      </c>
      <c r="F436" s="9843"/>
      <c r="G436" s="9845">
        <v>42300</v>
      </c>
      <c r="H436" s="9843"/>
      <c r="I436" s="9843"/>
      <c r="J436" s="8564"/>
      <c r="K436" s="8480">
        <f>K435-G436</f>
        <v>35038454</v>
      </c>
      <c r="L436" s="8321"/>
    </row>
    <row r="437" spans="1:12" s="8266" customFormat="1" ht="16.5">
      <c r="A437" s="8459"/>
      <c r="B437" s="8459"/>
      <c r="C437" s="8572" t="s">
        <v>2133</v>
      </c>
      <c r="D437" s="8565" t="s">
        <v>2136</v>
      </c>
      <c r="E437" s="8566"/>
      <c r="F437" s="9844"/>
      <c r="G437" s="9846"/>
      <c r="H437" s="9844"/>
      <c r="I437" s="9844"/>
      <c r="J437" s="8567"/>
      <c r="K437" s="8459"/>
      <c r="L437" s="8321"/>
    </row>
    <row r="438" spans="1:12" s="8266" customFormat="1" ht="16.5">
      <c r="A438" s="8461"/>
      <c r="B438" s="8462"/>
      <c r="C438" s="8461"/>
      <c r="D438" s="8497"/>
      <c r="E438" s="8498"/>
      <c r="F438" s="8465"/>
      <c r="G438" s="8466"/>
      <c r="H438" s="8499"/>
      <c r="I438" s="8465"/>
      <c r="J438" s="8579">
        <v>750</v>
      </c>
      <c r="K438" s="8467">
        <f>K436+J438</f>
        <v>35039204</v>
      </c>
      <c r="L438" s="8321"/>
    </row>
    <row r="439" spans="1:12" s="8266" customFormat="1" ht="15.75">
      <c r="A439" s="8460"/>
      <c r="B439" s="8460"/>
      <c r="C439" s="8348" t="s">
        <v>869</v>
      </c>
      <c r="D439" s="8336" t="s">
        <v>2135</v>
      </c>
      <c r="E439" s="8332" t="s">
        <v>2137</v>
      </c>
      <c r="F439" s="9805"/>
      <c r="G439" s="9807">
        <v>62809</v>
      </c>
      <c r="H439" s="9805"/>
      <c r="I439" s="9805"/>
      <c r="J439" s="8302"/>
      <c r="K439" s="8480">
        <f>K438-G439</f>
        <v>34976395</v>
      </c>
      <c r="L439" s="8321"/>
    </row>
    <row r="440" spans="1:12" s="8266" customFormat="1" ht="15.75">
      <c r="A440" s="8459"/>
      <c r="B440" s="8459"/>
      <c r="C440" s="8342" t="s">
        <v>2155</v>
      </c>
      <c r="D440" s="8337" t="s">
        <v>2136</v>
      </c>
      <c r="E440" s="8335"/>
      <c r="F440" s="9806"/>
      <c r="G440" s="9808"/>
      <c r="H440" s="9806"/>
      <c r="I440" s="9806"/>
      <c r="J440" s="8303"/>
      <c r="K440" s="8459"/>
      <c r="L440" s="8321"/>
    </row>
    <row r="441" spans="1:12" s="8266" customFormat="1" ht="15.75">
      <c r="A441" s="8461"/>
      <c r="B441" s="8462"/>
      <c r="C441" s="8461"/>
      <c r="D441" s="8497"/>
      <c r="E441" s="8498"/>
      <c r="F441" s="8465"/>
      <c r="G441" s="8466"/>
      <c r="H441" s="8499"/>
      <c r="I441" s="8465"/>
      <c r="J441" s="8466">
        <v>1650</v>
      </c>
      <c r="K441" s="8467">
        <f>K439+J441</f>
        <v>34978045</v>
      </c>
      <c r="L441" s="8321"/>
    </row>
    <row r="442" spans="1:12" s="8266" customFormat="1" ht="15.75">
      <c r="A442" s="8458"/>
      <c r="B442" s="8475"/>
      <c r="C442" s="474" t="s">
        <v>815</v>
      </c>
      <c r="D442" s="9032" t="s">
        <v>46</v>
      </c>
      <c r="E442" s="9034"/>
      <c r="F442" s="9036"/>
      <c r="G442" s="9036"/>
      <c r="H442" s="537"/>
      <c r="I442" s="9036">
        <v>4436166</v>
      </c>
      <c r="J442" s="595"/>
      <c r="K442" s="8480">
        <f>K441-I442</f>
        <v>30541879</v>
      </c>
      <c r="L442" s="8380"/>
    </row>
    <row r="443" spans="1:12" s="8266" customFormat="1" ht="15.75">
      <c r="A443" s="8459"/>
      <c r="B443" s="8459"/>
      <c r="C443" s="477" t="s">
        <v>889</v>
      </c>
      <c r="D443" s="9033"/>
      <c r="E443" s="9035"/>
      <c r="F443" s="9037"/>
      <c r="G443" s="9037"/>
      <c r="H443" s="515"/>
      <c r="I443" s="9037"/>
      <c r="J443" s="559"/>
      <c r="K443" s="8459"/>
      <c r="L443" s="8380"/>
    </row>
    <row r="444" spans="1:12" s="8266" customFormat="1" ht="15.75">
      <c r="A444" s="8461"/>
      <c r="B444" s="8462"/>
      <c r="C444" s="8461"/>
      <c r="D444" s="8497"/>
      <c r="E444" s="8498"/>
      <c r="F444" s="8465"/>
      <c r="G444" s="8466"/>
      <c r="H444" s="8499"/>
      <c r="I444" s="8465"/>
      <c r="J444" s="8577">
        <v>2200</v>
      </c>
      <c r="K444" s="8467">
        <f>K442+J444</f>
        <v>30544079</v>
      </c>
      <c r="L444" s="8380"/>
    </row>
    <row r="445" spans="1:12" s="8266" customFormat="1" ht="15.75">
      <c r="A445" s="8460"/>
      <c r="B445" s="8460"/>
      <c r="C445" s="556" t="s">
        <v>1710</v>
      </c>
      <c r="D445" s="485" t="s">
        <v>46</v>
      </c>
      <c r="E445" s="9034"/>
      <c r="F445" s="9042"/>
      <c r="G445" s="9036"/>
      <c r="H445" s="9036"/>
      <c r="I445" s="9036">
        <v>261140</v>
      </c>
      <c r="J445" s="595"/>
      <c r="K445" s="8480">
        <f>K444-I445</f>
        <v>30282939</v>
      </c>
      <c r="L445" s="8380"/>
    </row>
    <row r="446" spans="1:12" s="8266" customFormat="1" ht="15.75">
      <c r="A446" s="8459"/>
      <c r="B446" s="8459"/>
      <c r="C446" s="555" t="s">
        <v>1772</v>
      </c>
      <c r="D446" s="486"/>
      <c r="E446" s="9035"/>
      <c r="F446" s="9037"/>
      <c r="G446" s="9037"/>
      <c r="H446" s="9037"/>
      <c r="I446" s="9037"/>
      <c r="J446" s="559"/>
      <c r="K446" s="8459"/>
      <c r="L446" s="8380"/>
    </row>
    <row r="447" spans="1:12" s="8266" customFormat="1" ht="15.75">
      <c r="A447" s="8461"/>
      <c r="B447" s="8462"/>
      <c r="C447" s="8461"/>
      <c r="D447" s="8497"/>
      <c r="E447" s="8498"/>
      <c r="F447" s="8465"/>
      <c r="G447" s="8466"/>
      <c r="H447" s="8499"/>
      <c r="I447" s="8465"/>
      <c r="J447" s="8578">
        <v>1500</v>
      </c>
      <c r="K447" s="8467">
        <f>K445+J447</f>
        <v>30284439</v>
      </c>
      <c r="L447" s="8380"/>
    </row>
    <row r="448" spans="1:12" s="8266" customFormat="1" ht="15.75">
      <c r="A448" s="8458"/>
      <c r="B448" s="8475"/>
      <c r="C448" s="556" t="s">
        <v>869</v>
      </c>
      <c r="D448" s="485" t="s">
        <v>46</v>
      </c>
      <c r="E448" s="974"/>
      <c r="F448" s="9042"/>
      <c r="G448" s="9036"/>
      <c r="H448" s="9036"/>
      <c r="I448" s="9036">
        <v>275078</v>
      </c>
      <c r="J448" s="595"/>
      <c r="K448" s="8480">
        <f>K447-I448</f>
        <v>30009361</v>
      </c>
      <c r="L448" s="8380"/>
    </row>
    <row r="449" spans="1:12" s="8266" customFormat="1" ht="15.75">
      <c r="A449" s="8459"/>
      <c r="B449" s="8459"/>
      <c r="C449" s="555" t="s">
        <v>1775</v>
      </c>
      <c r="D449" s="519"/>
      <c r="E449" s="9035"/>
      <c r="F449" s="9037"/>
      <c r="G449" s="9037"/>
      <c r="H449" s="9037"/>
      <c r="I449" s="9037"/>
      <c r="J449" s="559"/>
      <c r="K449" s="8459"/>
      <c r="L449" s="8380"/>
    </row>
    <row r="450" spans="1:12" s="8266" customFormat="1" ht="15.75">
      <c r="A450" s="8461"/>
      <c r="B450" s="8462"/>
      <c r="C450" s="8461"/>
      <c r="D450" s="8497"/>
      <c r="E450" s="8498"/>
      <c r="F450" s="8465"/>
      <c r="G450" s="8466"/>
      <c r="H450" s="8499"/>
      <c r="I450" s="8465"/>
      <c r="J450" s="8578">
        <v>1650</v>
      </c>
      <c r="K450" s="8467">
        <f>K448+J450</f>
        <v>30011011</v>
      </c>
      <c r="L450" s="8380"/>
    </row>
    <row r="451" spans="1:12" s="8266" customFormat="1" ht="15.75">
      <c r="A451" s="8460"/>
      <c r="B451" s="8460"/>
      <c r="C451" s="556" t="s">
        <v>869</v>
      </c>
      <c r="D451" s="485" t="s">
        <v>46</v>
      </c>
      <c r="E451" s="9034"/>
      <c r="F451" s="9042"/>
      <c r="G451" s="9036"/>
      <c r="H451" s="9036"/>
      <c r="I451" s="9036">
        <v>38860</v>
      </c>
      <c r="J451" s="595"/>
      <c r="K451" s="8480">
        <f>K450-I451</f>
        <v>29972151</v>
      </c>
      <c r="L451" s="8380"/>
    </row>
    <row r="452" spans="1:12" s="8266" customFormat="1" ht="15.75">
      <c r="A452" s="8459"/>
      <c r="B452" s="8459"/>
      <c r="C452" s="555" t="s">
        <v>1776</v>
      </c>
      <c r="D452" s="519"/>
      <c r="E452" s="9035"/>
      <c r="F452" s="9037"/>
      <c r="G452" s="9037"/>
      <c r="H452" s="9037"/>
      <c r="I452" s="9037"/>
      <c r="J452" s="559"/>
      <c r="K452" s="8459"/>
      <c r="L452" s="8380"/>
    </row>
    <row r="453" spans="1:12" s="8266" customFormat="1" ht="15.75">
      <c r="A453" s="8461"/>
      <c r="B453" s="8462"/>
      <c r="C453" s="8461"/>
      <c r="D453" s="8497"/>
      <c r="E453" s="8498"/>
      <c r="F453" s="8465"/>
      <c r="G453" s="8466"/>
      <c r="H453" s="8499"/>
      <c r="I453" s="8465"/>
      <c r="J453" s="8578">
        <v>1650</v>
      </c>
      <c r="K453" s="8467">
        <f>K451+J453</f>
        <v>29973801</v>
      </c>
      <c r="L453" s="8380"/>
    </row>
    <row r="454" spans="1:12" s="8266" customFormat="1" ht="15.75">
      <c r="A454" s="8458"/>
      <c r="B454" s="8475"/>
      <c r="C454" s="556" t="s">
        <v>869</v>
      </c>
      <c r="D454" s="485" t="s">
        <v>46</v>
      </c>
      <c r="E454" s="9034"/>
      <c r="F454" s="9042"/>
      <c r="G454" s="9036"/>
      <c r="H454" s="534"/>
      <c r="I454" s="9036">
        <v>865246</v>
      </c>
      <c r="J454" s="595"/>
      <c r="K454" s="8480">
        <f>K453-I454</f>
        <v>29108555</v>
      </c>
      <c r="L454" s="8380"/>
    </row>
    <row r="455" spans="1:12" s="8266" customFormat="1" ht="15.75">
      <c r="A455" s="8459"/>
      <c r="B455" s="8459"/>
      <c r="C455" s="555" t="s">
        <v>1777</v>
      </c>
      <c r="D455" s="519"/>
      <c r="E455" s="9035"/>
      <c r="F455" s="9037"/>
      <c r="G455" s="9037"/>
      <c r="H455" s="515"/>
      <c r="I455" s="9037"/>
      <c r="J455" s="559"/>
      <c r="K455" s="8459"/>
      <c r="L455" s="8380"/>
    </row>
    <row r="456" spans="1:12" s="8266" customFormat="1" ht="15.75">
      <c r="A456" s="8461"/>
      <c r="B456" s="8462"/>
      <c r="C456" s="8461"/>
      <c r="D456" s="8497"/>
      <c r="E456" s="8498"/>
      <c r="F456" s="8465"/>
      <c r="G456" s="8466"/>
      <c r="H456" s="8499"/>
      <c r="I456" s="8465"/>
      <c r="J456" s="8578">
        <v>1650</v>
      </c>
      <c r="K456" s="8467">
        <f>K454+J456</f>
        <v>29110205</v>
      </c>
      <c r="L456" s="8380"/>
    </row>
    <row r="457" spans="1:12" s="8266" customFormat="1" ht="15.75">
      <c r="A457" s="8460"/>
      <c r="B457" s="8460"/>
      <c r="C457" s="556" t="s">
        <v>869</v>
      </c>
      <c r="D457" s="485" t="s">
        <v>46</v>
      </c>
      <c r="E457" s="9034"/>
      <c r="F457" s="9036"/>
      <c r="G457" s="9036"/>
      <c r="H457" s="9036"/>
      <c r="I457" s="9036">
        <v>38860</v>
      </c>
      <c r="J457" s="595"/>
      <c r="K457" s="8480">
        <f>K456-I457</f>
        <v>29071345</v>
      </c>
      <c r="L457" s="8380"/>
    </row>
    <row r="458" spans="1:12" s="8266" customFormat="1" ht="15.75">
      <c r="A458" s="8459"/>
      <c r="B458" s="8459"/>
      <c r="C458" s="555" t="s">
        <v>1778</v>
      </c>
      <c r="D458" s="519" t="s">
        <v>2084</v>
      </c>
      <c r="E458" s="9035"/>
      <c r="F458" s="9037"/>
      <c r="G458" s="9037"/>
      <c r="H458" s="515"/>
      <c r="I458" s="9037"/>
      <c r="J458" s="559"/>
      <c r="K458" s="8459"/>
      <c r="L458" s="8380"/>
    </row>
    <row r="459" spans="1:12" s="8266" customFormat="1" ht="15.75">
      <c r="A459" s="8461"/>
      <c r="B459" s="8462"/>
      <c r="C459" s="8461"/>
      <c r="D459" s="8497"/>
      <c r="E459" s="8498"/>
      <c r="F459" s="8465"/>
      <c r="G459" s="8466"/>
      <c r="H459" s="8499"/>
      <c r="I459" s="8465"/>
      <c r="J459" s="8578">
        <v>1650</v>
      </c>
      <c r="K459" s="8467">
        <f>K457+J459</f>
        <v>29072995</v>
      </c>
      <c r="L459" s="8380"/>
    </row>
    <row r="460" spans="1:12" s="8266" customFormat="1" ht="15.75">
      <c r="A460" s="8458"/>
      <c r="B460" s="8475"/>
      <c r="C460" s="8330" t="s">
        <v>2826</v>
      </c>
      <c r="D460" s="7887" t="s">
        <v>2515</v>
      </c>
      <c r="E460" s="7867" t="s">
        <v>2341</v>
      </c>
      <c r="F460" s="9049"/>
      <c r="G460" s="9051">
        <v>224500</v>
      </c>
      <c r="H460" s="9049"/>
      <c r="I460" s="9049"/>
      <c r="J460" s="9054"/>
      <c r="K460" s="8480">
        <f>K459-G460</f>
        <v>28848495</v>
      </c>
      <c r="L460" s="8063"/>
    </row>
    <row r="461" spans="1:12" s="8266" customFormat="1" ht="15.75">
      <c r="A461" s="8459"/>
      <c r="B461" s="8459"/>
      <c r="C461" s="8333" t="s">
        <v>2827</v>
      </c>
      <c r="D461" s="7888" t="s">
        <v>1819</v>
      </c>
      <c r="E461" s="9053"/>
      <c r="F461" s="9050"/>
      <c r="G461" s="9052"/>
      <c r="H461" s="9050"/>
      <c r="I461" s="9050"/>
      <c r="J461" s="9055"/>
      <c r="K461" s="8459"/>
      <c r="L461" s="8063"/>
    </row>
    <row r="462" spans="1:12" s="8266" customFormat="1" ht="15.75">
      <c r="A462" s="8461"/>
      <c r="B462" s="8462"/>
      <c r="C462" s="8461"/>
      <c r="D462" s="8497"/>
      <c r="E462" s="8498"/>
      <c r="F462" s="8465"/>
      <c r="G462" s="8466"/>
      <c r="H462" s="8499"/>
      <c r="I462" s="8465"/>
      <c r="J462" s="8466">
        <v>1650</v>
      </c>
      <c r="K462" s="8467">
        <f>K460+J462</f>
        <v>28850145</v>
      </c>
      <c r="L462" s="8063"/>
    </row>
    <row r="463" spans="1:12" s="8266" customFormat="1" ht="15.75">
      <c r="A463" s="8460"/>
      <c r="B463" s="8460"/>
      <c r="C463" s="7851" t="s">
        <v>781</v>
      </c>
      <c r="D463" s="9047" t="s">
        <v>848</v>
      </c>
      <c r="E463" s="9038" t="s">
        <v>52</v>
      </c>
      <c r="F463" s="9049"/>
      <c r="G463" s="9051">
        <v>52890</v>
      </c>
      <c r="H463" s="9049"/>
      <c r="I463" s="9049"/>
      <c r="J463" s="9054"/>
      <c r="K463" s="8480">
        <f>K462-G463</f>
        <v>28797255</v>
      </c>
      <c r="L463" s="8063"/>
    </row>
    <row r="464" spans="1:12" s="8266" customFormat="1" ht="15.75">
      <c r="A464" s="8459"/>
      <c r="B464" s="8459"/>
      <c r="C464" s="193" t="s">
        <v>1289</v>
      </c>
      <c r="D464" s="9048" t="s">
        <v>1302</v>
      </c>
      <c r="E464" s="9039"/>
      <c r="F464" s="9050"/>
      <c r="G464" s="9052"/>
      <c r="H464" s="9050"/>
      <c r="I464" s="9050"/>
      <c r="J464" s="9055"/>
      <c r="K464" s="8459"/>
      <c r="L464" s="8063"/>
    </row>
    <row r="465" spans="1:12" s="8266" customFormat="1" ht="15.75">
      <c r="A465" s="8461"/>
      <c r="B465" s="8462"/>
      <c r="C465" s="8461"/>
      <c r="D465" s="8497"/>
      <c r="E465" s="8498"/>
      <c r="F465" s="8465"/>
      <c r="G465" s="8466"/>
      <c r="H465" s="8499"/>
      <c r="I465" s="8465"/>
      <c r="J465" s="8466">
        <v>1500</v>
      </c>
      <c r="K465" s="8467">
        <f>K463+J465</f>
        <v>28798755</v>
      </c>
      <c r="L465" s="8063"/>
    </row>
    <row r="466" spans="1:12" s="8266" customFormat="1" ht="16.5">
      <c r="A466" s="8460"/>
      <c r="B466" s="8460"/>
      <c r="C466" s="8414" t="s">
        <v>1710</v>
      </c>
      <c r="D466" s="9060" t="s">
        <v>1720</v>
      </c>
      <c r="E466" s="8439" t="s">
        <v>1739</v>
      </c>
      <c r="F466" s="9805"/>
      <c r="G466" s="9807"/>
      <c r="H466" s="9807"/>
      <c r="I466" s="9805">
        <v>50940</v>
      </c>
      <c r="J466" s="8302"/>
      <c r="K466" s="8480">
        <f>K465-I466</f>
        <v>28747815</v>
      </c>
      <c r="L466" s="7907"/>
    </row>
    <row r="467" spans="1:12" s="8266" customFormat="1" ht="16.5">
      <c r="A467" s="8459"/>
      <c r="B467" s="8459"/>
      <c r="C467" s="8416" t="s">
        <v>2768</v>
      </c>
      <c r="D467" s="9061" t="s">
        <v>1176</v>
      </c>
      <c r="E467" s="8448"/>
      <c r="F467" s="9806"/>
      <c r="G467" s="9808"/>
      <c r="H467" s="9808"/>
      <c r="I467" s="9806"/>
      <c r="J467" s="8303"/>
      <c r="K467" s="8459"/>
      <c r="L467" s="7907"/>
    </row>
    <row r="468" spans="1:12" s="8266" customFormat="1" ht="15.75">
      <c r="A468" s="8461"/>
      <c r="B468" s="8462"/>
      <c r="C468" s="8461"/>
      <c r="D468" s="8497"/>
      <c r="E468" s="8498"/>
      <c r="F468" s="8465"/>
      <c r="G468" s="8466"/>
      <c r="H468" s="8466"/>
      <c r="I468" s="8465"/>
      <c r="J468" s="8466">
        <v>1500</v>
      </c>
      <c r="K468" s="8467">
        <f>K466+J468</f>
        <v>28749315</v>
      </c>
      <c r="L468" s="7907"/>
    </row>
    <row r="469" spans="1:12" s="8266" customFormat="1" ht="15.75">
      <c r="A469" s="8458"/>
      <c r="B469" s="8458"/>
      <c r="C469" s="8330" t="s">
        <v>812</v>
      </c>
      <c r="D469" s="8325" t="s">
        <v>1335</v>
      </c>
      <c r="E469" s="8350"/>
      <c r="F469" s="9805"/>
      <c r="G469" s="9807"/>
      <c r="H469" s="9805"/>
      <c r="I469" s="9805">
        <v>430689</v>
      </c>
      <c r="J469" s="8302"/>
      <c r="K469" s="8480">
        <f>K468-I469</f>
        <v>28318626</v>
      </c>
      <c r="L469" s="7907"/>
    </row>
    <row r="470" spans="1:12" s="8266" customFormat="1" ht="15.75">
      <c r="A470" s="8459"/>
      <c r="B470" s="8459"/>
      <c r="C470" s="8347" t="s">
        <v>813</v>
      </c>
      <c r="D470" s="8327" t="s">
        <v>814</v>
      </c>
      <c r="E470" s="8352"/>
      <c r="F470" s="9806"/>
      <c r="G470" s="9808"/>
      <c r="H470" s="9806"/>
      <c r="I470" s="9806"/>
      <c r="J470" s="8303"/>
      <c r="K470" s="8459"/>
      <c r="L470" s="7907"/>
    </row>
    <row r="471" spans="1:12" s="8266" customFormat="1" ht="15.75">
      <c r="A471" s="8461"/>
      <c r="B471" s="8462"/>
      <c r="C471" s="8461"/>
      <c r="D471" s="8497"/>
      <c r="E471" s="8498"/>
      <c r="F471" s="8465"/>
      <c r="G471" s="8466"/>
      <c r="H471" s="8499"/>
      <c r="I471" s="8465"/>
      <c r="J471" s="8466">
        <v>2200</v>
      </c>
      <c r="K471" s="8467">
        <f>K469+J471</f>
        <v>28320826</v>
      </c>
      <c r="L471" s="7907"/>
    </row>
    <row r="472" spans="1:12" s="8266" customFormat="1" ht="16.5">
      <c r="A472" s="8460"/>
      <c r="B472" s="8460"/>
      <c r="C472" s="8446" t="s">
        <v>1109</v>
      </c>
      <c r="D472" s="8438" t="s">
        <v>1049</v>
      </c>
      <c r="E472" s="8439" t="s">
        <v>126</v>
      </c>
      <c r="F472" s="9843"/>
      <c r="G472" s="9845">
        <v>503000</v>
      </c>
      <c r="H472" s="9843"/>
      <c r="I472" s="9843">
        <f>+'[1]Feb''18'!$E$1040</f>
        <v>0</v>
      </c>
      <c r="J472" s="8564"/>
      <c r="K472" s="8480">
        <f>K471-G472</f>
        <v>27817826</v>
      </c>
      <c r="L472" s="9148"/>
    </row>
    <row r="473" spans="1:12" s="8266" customFormat="1" ht="16.5">
      <c r="A473" s="8459"/>
      <c r="B473" s="8459"/>
      <c r="C473" s="8447" t="s">
        <v>1048</v>
      </c>
      <c r="D473" s="8441" t="s">
        <v>956</v>
      </c>
      <c r="E473" s="8448"/>
      <c r="F473" s="9844"/>
      <c r="G473" s="9846"/>
      <c r="H473" s="9844"/>
      <c r="I473" s="9844"/>
      <c r="J473" s="8567"/>
      <c r="K473" s="8459"/>
      <c r="L473" s="9148"/>
    </row>
    <row r="474" spans="1:12" s="8266" customFormat="1" ht="16.5">
      <c r="A474" s="8461"/>
      <c r="B474" s="8462"/>
      <c r="C474" s="8589"/>
      <c r="D474" s="8584"/>
      <c r="E474" s="8585"/>
      <c r="F474" s="8586"/>
      <c r="G474" s="8579"/>
      <c r="H474" s="8587"/>
      <c r="I474" s="8586"/>
      <c r="J474" s="8579">
        <v>2200</v>
      </c>
      <c r="K474" s="8467">
        <f>K472+J474</f>
        <v>27820026</v>
      </c>
      <c r="L474" s="9148"/>
    </row>
    <row r="475" spans="1:12" s="8266" customFormat="1" ht="15.75">
      <c r="A475" s="8460"/>
      <c r="B475" s="8588">
        <v>43195</v>
      </c>
      <c r="C475" s="665" t="s">
        <v>815</v>
      </c>
      <c r="D475" s="9075" t="s">
        <v>1892</v>
      </c>
      <c r="E475" s="9076" t="s">
        <v>1894</v>
      </c>
      <c r="F475" s="9077"/>
      <c r="G475" s="9067"/>
      <c r="H475" s="1975">
        <v>142451</v>
      </c>
      <c r="I475" s="1975"/>
      <c r="J475" s="595"/>
      <c r="K475" s="8480">
        <f>K474-H475</f>
        <v>27677575</v>
      </c>
      <c r="L475" s="7907"/>
    </row>
    <row r="476" spans="1:12" s="8266" customFormat="1" ht="15.75">
      <c r="A476" s="8459"/>
      <c r="B476" s="8459"/>
      <c r="C476" s="538" t="s">
        <v>1896</v>
      </c>
      <c r="D476" s="9070" t="s">
        <v>1893</v>
      </c>
      <c r="E476" s="9069"/>
      <c r="F476" s="9068"/>
      <c r="G476" s="9068"/>
      <c r="H476" s="1976"/>
      <c r="I476" s="1976"/>
      <c r="J476" s="595"/>
      <c r="K476" s="8459"/>
      <c r="L476" s="7907"/>
    </row>
    <row r="477" spans="1:12" s="8266" customFormat="1" ht="15.75">
      <c r="A477" s="8461"/>
      <c r="B477" s="8462"/>
      <c r="C477" s="8623"/>
      <c r="D477" s="8624"/>
      <c r="E477" s="8625"/>
      <c r="F477" s="8626"/>
      <c r="G477" s="8626"/>
      <c r="H477" s="8627"/>
      <c r="I477" s="8627"/>
      <c r="J477" s="8578">
        <v>2200</v>
      </c>
      <c r="K477" s="8467">
        <f>K475+J477</f>
        <v>27679775</v>
      </c>
      <c r="L477" s="7907"/>
    </row>
    <row r="478" spans="1:12" s="8266" customFormat="1" ht="15.75">
      <c r="A478" s="8460"/>
      <c r="B478" s="8460"/>
      <c r="C478" s="499" t="s">
        <v>781</v>
      </c>
      <c r="D478" s="9075" t="s">
        <v>1892</v>
      </c>
      <c r="E478" s="9076" t="s">
        <v>1894</v>
      </c>
      <c r="F478" s="9073"/>
      <c r="G478" s="9073"/>
      <c r="H478" s="1975">
        <v>20390</v>
      </c>
      <c r="I478" s="1975"/>
      <c r="J478" s="595"/>
      <c r="K478" s="8126">
        <f>K477-H478</f>
        <v>27659385</v>
      </c>
      <c r="L478" s="7907"/>
    </row>
    <row r="479" spans="1:12" s="8266" customFormat="1" ht="15.75">
      <c r="A479" s="8459"/>
      <c r="B479" s="8459"/>
      <c r="C479" s="477" t="s">
        <v>1897</v>
      </c>
      <c r="D479" s="9070" t="s">
        <v>1893</v>
      </c>
      <c r="E479" s="9069"/>
      <c r="F479" s="9074"/>
      <c r="G479" s="9074"/>
      <c r="H479" s="1976"/>
      <c r="I479" s="1976"/>
      <c r="J479" s="595"/>
      <c r="K479" s="8127"/>
      <c r="L479" s="7907"/>
    </row>
    <row r="480" spans="1:12" s="8266" customFormat="1" ht="15.75">
      <c r="A480" s="8461"/>
      <c r="B480" s="8462"/>
      <c r="C480" s="8628"/>
      <c r="D480" s="8624"/>
      <c r="E480" s="8625"/>
      <c r="F480" s="8626"/>
      <c r="G480" s="8626"/>
      <c r="H480" s="8627"/>
      <c r="I480" s="8627"/>
      <c r="J480" s="8578">
        <v>1500</v>
      </c>
      <c r="K480" s="8533">
        <f>K478+J480</f>
        <v>27660885</v>
      </c>
      <c r="L480" s="7907"/>
    </row>
    <row r="481" spans="1:12" s="8266" customFormat="1" ht="15.75">
      <c r="A481" s="8339"/>
      <c r="B481" s="8994"/>
      <c r="C481" s="499" t="s">
        <v>781</v>
      </c>
      <c r="D481" s="9075" t="s">
        <v>1892</v>
      </c>
      <c r="E481" s="9076" t="s">
        <v>1894</v>
      </c>
      <c r="F481" s="9067"/>
      <c r="G481" s="9067"/>
      <c r="H481" s="1975">
        <v>31140</v>
      </c>
      <c r="I481" s="1975"/>
      <c r="J481" s="595"/>
      <c r="K481" s="8480">
        <f>K480-H481</f>
        <v>27629745</v>
      </c>
      <c r="L481" s="7907"/>
    </row>
    <row r="482" spans="1:12" s="8266" customFormat="1" ht="15.75">
      <c r="A482" s="8340"/>
      <c r="B482" s="8995"/>
      <c r="C482" s="477" t="s">
        <v>1898</v>
      </c>
      <c r="D482" s="9070" t="s">
        <v>1893</v>
      </c>
      <c r="E482" s="9069"/>
      <c r="F482" s="9068"/>
      <c r="G482" s="9068"/>
      <c r="H482" s="1976"/>
      <c r="I482" s="1976"/>
      <c r="J482" s="595"/>
      <c r="K482" s="8459"/>
      <c r="L482" s="7907"/>
    </row>
    <row r="483" spans="1:12" s="8266" customFormat="1" ht="15.75">
      <c r="A483" s="8496"/>
      <c r="B483" s="8505"/>
      <c r="C483" s="8628"/>
      <c r="D483" s="8624"/>
      <c r="E483" s="8625"/>
      <c r="F483" s="8626"/>
      <c r="G483" s="8626"/>
      <c r="H483" s="8627"/>
      <c r="I483" s="8627"/>
      <c r="J483" s="8578">
        <v>1500</v>
      </c>
      <c r="K483" s="8467">
        <f>K481+J483</f>
        <v>27631245</v>
      </c>
      <c r="L483" s="7907"/>
    </row>
    <row r="484" spans="1:12" s="8266" customFormat="1" ht="15.75">
      <c r="A484" s="8458"/>
      <c r="B484" s="8458"/>
      <c r="C484" s="556" t="s">
        <v>869</v>
      </c>
      <c r="D484" s="9075" t="s">
        <v>1892</v>
      </c>
      <c r="E484" s="9076" t="s">
        <v>1894</v>
      </c>
      <c r="F484" s="9067"/>
      <c r="G484" s="9067"/>
      <c r="H484" s="1960">
        <v>47881</v>
      </c>
      <c r="I484" s="1960"/>
      <c r="J484" s="9078"/>
      <c r="K484" s="8480">
        <f>K483-H484</f>
        <v>27583364</v>
      </c>
      <c r="L484" s="7907"/>
    </row>
    <row r="485" spans="1:12" s="8266" customFormat="1" ht="15.75">
      <c r="A485" s="8459"/>
      <c r="B485" s="8459"/>
      <c r="C485" s="555" t="s">
        <v>1903</v>
      </c>
      <c r="D485" s="9070" t="s">
        <v>1893</v>
      </c>
      <c r="E485" s="9069"/>
      <c r="F485" s="9068"/>
      <c r="G485" s="9068"/>
      <c r="H485" s="1961"/>
      <c r="I485" s="1961"/>
      <c r="J485" s="9079"/>
      <c r="K485" s="8459"/>
      <c r="L485" s="7907"/>
    </row>
    <row r="486" spans="1:12" s="8266" customFormat="1" ht="15.75">
      <c r="A486" s="8461"/>
      <c r="B486" s="8462"/>
      <c r="C486" s="8628"/>
      <c r="D486" s="8624"/>
      <c r="E486" s="8625"/>
      <c r="F486" s="8629"/>
      <c r="G486" s="8629"/>
      <c r="H486" s="8629"/>
      <c r="I486" s="8629"/>
      <c r="J486" s="8578">
        <v>1650</v>
      </c>
      <c r="K486" s="8467">
        <f>K484+J486</f>
        <v>27585014</v>
      </c>
      <c r="L486" s="7907"/>
    </row>
    <row r="487" spans="1:12" s="8266" customFormat="1" ht="15.75">
      <c r="A487" s="8460"/>
      <c r="B487" s="8460"/>
      <c r="C487" s="556" t="s">
        <v>869</v>
      </c>
      <c r="D487" s="9075" t="s">
        <v>1892</v>
      </c>
      <c r="E487" s="9076" t="s">
        <v>1894</v>
      </c>
      <c r="F487" s="9077"/>
      <c r="G487" s="9067"/>
      <c r="H487" s="9067">
        <v>42160</v>
      </c>
      <c r="I487" s="9067"/>
      <c r="J487" s="923"/>
      <c r="K487" s="8480">
        <f>K486-H487</f>
        <v>27542854</v>
      </c>
      <c r="L487" s="7907"/>
    </row>
    <row r="488" spans="1:12" s="8266" customFormat="1" ht="15.75">
      <c r="A488" s="8459"/>
      <c r="B488" s="8459"/>
      <c r="C488" s="555" t="s">
        <v>1904</v>
      </c>
      <c r="D488" s="9070" t="s">
        <v>1893</v>
      </c>
      <c r="E488" s="9069"/>
      <c r="F488" s="9068"/>
      <c r="G488" s="9068"/>
      <c r="H488" s="9068"/>
      <c r="I488" s="9068"/>
      <c r="J488" s="460"/>
      <c r="K488" s="8459"/>
      <c r="L488" s="7907"/>
    </row>
    <row r="489" spans="1:12" s="8266" customFormat="1" ht="15.75">
      <c r="A489" s="8461"/>
      <c r="B489" s="8462"/>
      <c r="C489" s="8628"/>
      <c r="D489" s="8623"/>
      <c r="E489" s="8630"/>
      <c r="F489" s="8626"/>
      <c r="G489" s="8626"/>
      <c r="H489" s="8629"/>
      <c r="I489" s="8629"/>
      <c r="J489" s="8578">
        <v>1650</v>
      </c>
      <c r="K489" s="8467">
        <f>K487+J489</f>
        <v>27544504</v>
      </c>
      <c r="L489" s="7907"/>
    </row>
    <row r="490" spans="1:12" s="8266" customFormat="1" ht="15.75">
      <c r="A490" s="8458"/>
      <c r="B490" s="8458"/>
      <c r="C490" s="29" t="s">
        <v>997</v>
      </c>
      <c r="D490" s="9080" t="s">
        <v>1283</v>
      </c>
      <c r="E490" s="9071" t="s">
        <v>1346</v>
      </c>
      <c r="F490" s="9067"/>
      <c r="G490" s="9067">
        <v>203000</v>
      </c>
      <c r="H490" s="9067"/>
      <c r="I490" s="9067"/>
      <c r="J490" s="9078"/>
      <c r="K490" s="8480">
        <f>K489-G490</f>
        <v>27341504</v>
      </c>
      <c r="L490" s="8063"/>
    </row>
    <row r="491" spans="1:12" s="8266" customFormat="1" ht="15.75">
      <c r="A491" s="8459"/>
      <c r="B491" s="8459"/>
      <c r="C491" s="8161" t="s">
        <v>2345</v>
      </c>
      <c r="D491" s="9081" t="s">
        <v>250</v>
      </c>
      <c r="E491" s="9072"/>
      <c r="F491" s="9068"/>
      <c r="G491" s="9068"/>
      <c r="H491" s="9068"/>
      <c r="I491" s="9068"/>
      <c r="J491" s="9079"/>
      <c r="K491" s="8459"/>
      <c r="L491" s="8063"/>
    </row>
    <row r="492" spans="1:12" s="8266" customFormat="1" ht="15.75">
      <c r="A492" s="8461"/>
      <c r="B492" s="8462"/>
      <c r="C492" s="8628"/>
      <c r="D492" s="8624"/>
      <c r="E492" s="8625"/>
      <c r="F492" s="8626"/>
      <c r="G492" s="8626"/>
      <c r="H492" s="8629"/>
      <c r="I492" s="8626"/>
      <c r="J492" s="8578">
        <v>2200</v>
      </c>
      <c r="K492" s="8467">
        <f>K490+J492</f>
        <v>27343704</v>
      </c>
      <c r="L492" s="8063"/>
    </row>
    <row r="493" spans="1:12" s="8266" customFormat="1" ht="15.75">
      <c r="A493" s="8460"/>
      <c r="B493" s="8588">
        <v>43196</v>
      </c>
      <c r="C493" s="191" t="s">
        <v>781</v>
      </c>
      <c r="D493" s="7887" t="s">
        <v>2515</v>
      </c>
      <c r="E493" s="7867" t="s">
        <v>2341</v>
      </c>
      <c r="F493" s="9082"/>
      <c r="G493" s="9084">
        <v>173140</v>
      </c>
      <c r="H493" s="9082"/>
      <c r="I493" s="9082"/>
      <c r="J493" s="7843"/>
      <c r="K493" s="8480">
        <f>K492-G493</f>
        <v>27170564</v>
      </c>
      <c r="L493" s="8063"/>
    </row>
    <row r="494" spans="1:12" s="8266" customFormat="1" ht="15.75">
      <c r="A494" s="8459"/>
      <c r="B494" s="8459"/>
      <c r="C494" s="193" t="s">
        <v>1238</v>
      </c>
      <c r="D494" s="7888" t="s">
        <v>1819</v>
      </c>
      <c r="E494" s="9086"/>
      <c r="F494" s="9083"/>
      <c r="G494" s="9085"/>
      <c r="H494" s="9083"/>
      <c r="I494" s="9083"/>
      <c r="J494" s="7846"/>
      <c r="K494" s="8459"/>
      <c r="L494" s="8063"/>
    </row>
    <row r="495" spans="1:12" s="8266" customFormat="1" ht="15.75">
      <c r="A495" s="8461"/>
      <c r="B495" s="8462"/>
      <c r="C495" s="8508"/>
      <c r="D495" s="8509"/>
      <c r="E495" s="8514"/>
      <c r="F495" s="8512"/>
      <c r="G495" s="8513"/>
      <c r="H495" s="8641"/>
      <c r="I495" s="8512"/>
      <c r="J495" s="8513">
        <v>1500</v>
      </c>
      <c r="K495" s="8467">
        <f>K493+J495</f>
        <v>27172064</v>
      </c>
      <c r="L495" s="8063"/>
    </row>
    <row r="496" spans="1:12" s="8266" customFormat="1" ht="15.75">
      <c r="A496" s="8460"/>
      <c r="B496" s="8460"/>
      <c r="C496" s="191" t="s">
        <v>781</v>
      </c>
      <c r="D496" s="7887" t="s">
        <v>2515</v>
      </c>
      <c r="E496" s="7867" t="s">
        <v>2341</v>
      </c>
      <c r="F496" s="9082"/>
      <c r="G496" s="9084">
        <v>320640</v>
      </c>
      <c r="H496" s="9082"/>
      <c r="I496" s="9082"/>
      <c r="J496" s="7843"/>
      <c r="K496" s="8480">
        <f>K495-G496</f>
        <v>26851424</v>
      </c>
      <c r="L496" s="8063"/>
    </row>
    <row r="497" spans="1:12" s="8266" customFormat="1" ht="15.75">
      <c r="A497" s="8459"/>
      <c r="B497" s="8459"/>
      <c r="C497" s="193" t="s">
        <v>1239</v>
      </c>
      <c r="D497" s="7888" t="s">
        <v>1819</v>
      </c>
      <c r="E497" s="9086"/>
      <c r="F497" s="9083"/>
      <c r="G497" s="9085"/>
      <c r="H497" s="9083"/>
      <c r="I497" s="9083"/>
      <c r="J497" s="7846"/>
      <c r="K497" s="8459"/>
      <c r="L497" s="8063"/>
    </row>
    <row r="498" spans="1:12" s="8266" customFormat="1" ht="15.75">
      <c r="A498" s="8461"/>
      <c r="B498" s="8462"/>
      <c r="C498" s="8508"/>
      <c r="D498" s="8509"/>
      <c r="E498" s="8514"/>
      <c r="F498" s="8512"/>
      <c r="G498" s="8513"/>
      <c r="H498" s="8641"/>
      <c r="I498" s="8512"/>
      <c r="J498" s="8513">
        <v>1500</v>
      </c>
      <c r="K498" s="8467">
        <f>K496+J498</f>
        <v>26852924</v>
      </c>
      <c r="L498" s="8063"/>
    </row>
    <row r="499" spans="1:12" s="8266" customFormat="1" ht="15.75">
      <c r="A499" s="8458"/>
      <c r="B499" s="8475">
        <v>43199</v>
      </c>
      <c r="C499" s="8281" t="s">
        <v>1109</v>
      </c>
      <c r="D499" s="9087" t="s">
        <v>1312</v>
      </c>
      <c r="E499" s="9089" t="s">
        <v>1326</v>
      </c>
      <c r="F499" s="9805"/>
      <c r="G499" s="9807">
        <v>503000</v>
      </c>
      <c r="H499" s="9805"/>
      <c r="I499" s="9805"/>
      <c r="J499" s="8302"/>
      <c r="K499" s="8302">
        <f>K498-G499</f>
        <v>26349924</v>
      </c>
      <c r="L499" s="8063"/>
    </row>
    <row r="500" spans="1:12" s="8266" customFormat="1" ht="15.75">
      <c r="A500" s="8459"/>
      <c r="B500" s="8459"/>
      <c r="C500" s="8287" t="s">
        <v>1311</v>
      </c>
      <c r="D500" s="9088" t="s">
        <v>1313</v>
      </c>
      <c r="E500" s="9090"/>
      <c r="F500" s="9806"/>
      <c r="G500" s="9808"/>
      <c r="H500" s="9806"/>
      <c r="I500" s="9806"/>
      <c r="J500" s="8303"/>
      <c r="K500" s="8303"/>
      <c r="L500" s="8063"/>
    </row>
    <row r="501" spans="1:12" s="8266" customFormat="1" ht="15.75">
      <c r="A501" s="8461"/>
      <c r="B501" s="8462"/>
      <c r="C501" s="8461"/>
      <c r="D501" s="8497"/>
      <c r="E501" s="8498"/>
      <c r="F501" s="8465"/>
      <c r="G501" s="8466"/>
      <c r="H501" s="8499"/>
      <c r="I501" s="8465"/>
      <c r="J501" s="8466">
        <v>2200</v>
      </c>
      <c r="K501" s="8533">
        <f>K499+J501</f>
        <v>26352124</v>
      </c>
      <c r="L501" s="8063"/>
    </row>
    <row r="502" spans="1:12" s="8266" customFormat="1" ht="16.5">
      <c r="A502" s="8339"/>
      <c r="B502" s="8994"/>
      <c r="C502" s="8300" t="s">
        <v>821</v>
      </c>
      <c r="D502" s="9087" t="s">
        <v>2495</v>
      </c>
      <c r="E502" s="8332"/>
      <c r="F502" s="9805"/>
      <c r="G502" s="9807"/>
      <c r="H502" s="9805"/>
      <c r="I502" s="9843">
        <v>349138</v>
      </c>
      <c r="J502" s="8564"/>
      <c r="K502" s="8480">
        <f>K501-I502</f>
        <v>26002986</v>
      </c>
      <c r="L502" s="7907"/>
    </row>
    <row r="503" spans="1:12" s="8266" customFormat="1" ht="16.5">
      <c r="A503" s="8340"/>
      <c r="B503" s="8995"/>
      <c r="C503" s="8287" t="s">
        <v>2544</v>
      </c>
      <c r="D503" s="9088" t="s">
        <v>2629</v>
      </c>
      <c r="E503" s="8335"/>
      <c r="F503" s="9806"/>
      <c r="G503" s="9808"/>
      <c r="H503" s="9806"/>
      <c r="I503" s="9844"/>
      <c r="J503" s="8567"/>
      <c r="K503" s="8459"/>
      <c r="L503" s="7907"/>
    </row>
    <row r="504" spans="1:12" s="8266" customFormat="1" ht="16.5">
      <c r="A504" s="8496"/>
      <c r="B504" s="8505"/>
      <c r="C504" s="8461"/>
      <c r="D504" s="8497"/>
      <c r="E504" s="8498"/>
      <c r="F504" s="8465"/>
      <c r="G504" s="8466"/>
      <c r="H504" s="8499"/>
      <c r="I504" s="8465"/>
      <c r="J504" s="8579">
        <v>2200</v>
      </c>
      <c r="K504" s="8467">
        <f>K502+J504</f>
        <v>26005186</v>
      </c>
      <c r="L504" s="7907"/>
    </row>
    <row r="505" spans="1:12" s="8266" customFormat="1" ht="16.5">
      <c r="A505" s="8460"/>
      <c r="B505" s="8460"/>
      <c r="C505" s="8300" t="s">
        <v>821</v>
      </c>
      <c r="D505" s="9087" t="s">
        <v>2495</v>
      </c>
      <c r="E505" s="8563"/>
      <c r="F505" s="9843"/>
      <c r="G505" s="9845"/>
      <c r="H505" s="9843"/>
      <c r="I505" s="9843">
        <v>93326</v>
      </c>
      <c r="J505" s="8564"/>
      <c r="K505" s="8480">
        <f>K504-I505</f>
        <v>25911860</v>
      </c>
      <c r="L505" s="7907"/>
    </row>
    <row r="506" spans="1:12" s="8266" customFormat="1" ht="16.5">
      <c r="A506" s="8459"/>
      <c r="B506" s="8459"/>
      <c r="C506" s="8287" t="s">
        <v>2545</v>
      </c>
      <c r="D506" s="9088" t="s">
        <v>2629</v>
      </c>
      <c r="E506" s="8566"/>
      <c r="F506" s="9844"/>
      <c r="G506" s="9846"/>
      <c r="H506" s="9844"/>
      <c r="I506" s="9844"/>
      <c r="J506" s="8567"/>
      <c r="K506" s="8459"/>
      <c r="L506" s="7907"/>
    </row>
    <row r="507" spans="1:12" s="8266" customFormat="1" ht="16.5">
      <c r="A507" s="8461"/>
      <c r="B507" s="8462"/>
      <c r="C507" s="8461"/>
      <c r="D507" s="8497"/>
      <c r="E507" s="8498"/>
      <c r="F507" s="8465"/>
      <c r="G507" s="8466"/>
      <c r="H507" s="8499"/>
      <c r="I507" s="8465"/>
      <c r="J507" s="8579">
        <v>2200</v>
      </c>
      <c r="K507" s="8467">
        <f>K505+J507</f>
        <v>25914060</v>
      </c>
      <c r="L507" s="7907"/>
    </row>
    <row r="508" spans="1:12" s="8266" customFormat="1" ht="15.75">
      <c r="A508" s="8458"/>
      <c r="B508" s="8475">
        <v>43200</v>
      </c>
      <c r="C508" s="556" t="s">
        <v>1109</v>
      </c>
      <c r="D508" s="9091" t="s">
        <v>2102</v>
      </c>
      <c r="E508" s="974" t="s">
        <v>2103</v>
      </c>
      <c r="F508" s="9095"/>
      <c r="G508" s="9095">
        <v>503000</v>
      </c>
      <c r="H508" s="537"/>
      <c r="I508" s="9095"/>
      <c r="J508" s="595"/>
      <c r="K508" s="8481">
        <f>K507-G508</f>
        <v>25411060</v>
      </c>
      <c r="L508" s="9148"/>
    </row>
    <row r="509" spans="1:12" s="8266" customFormat="1" ht="15.75">
      <c r="A509" s="8459"/>
      <c r="B509" s="8459"/>
      <c r="C509" s="555" t="s">
        <v>2101</v>
      </c>
      <c r="D509" s="9092" t="s">
        <v>1819</v>
      </c>
      <c r="E509" s="9099"/>
      <c r="F509" s="9096"/>
      <c r="G509" s="9096"/>
      <c r="H509" s="515"/>
      <c r="I509" s="9096"/>
      <c r="J509" s="595"/>
      <c r="K509" s="8459"/>
      <c r="L509" s="9148"/>
    </row>
    <row r="510" spans="1:12" s="8266" customFormat="1" ht="15.75">
      <c r="A510" s="8461"/>
      <c r="B510" s="8462"/>
      <c r="C510" s="8461"/>
      <c r="D510" s="8497"/>
      <c r="E510" s="8498"/>
      <c r="F510" s="8465"/>
      <c r="G510" s="8466"/>
      <c r="H510" s="8499"/>
      <c r="I510" s="8465"/>
      <c r="J510" s="8466">
        <v>2200</v>
      </c>
      <c r="K510" s="8467">
        <f>K508+J510</f>
        <v>25413260</v>
      </c>
      <c r="L510" s="9148"/>
    </row>
    <row r="511" spans="1:12" s="8266" customFormat="1" ht="15.75">
      <c r="A511" s="8460"/>
      <c r="B511" s="8460"/>
      <c r="C511" s="517" t="s">
        <v>821</v>
      </c>
      <c r="D511" s="9091"/>
      <c r="E511" s="9093"/>
      <c r="F511" s="9095"/>
      <c r="G511" s="1975"/>
      <c r="H511" s="537"/>
      <c r="I511" s="1975">
        <v>871226</v>
      </c>
      <c r="J511" s="595"/>
      <c r="K511" s="8481">
        <f>K510-I511</f>
        <v>24542034</v>
      </c>
      <c r="L511" s="7907"/>
    </row>
    <row r="512" spans="1:12" s="8266" customFormat="1" ht="15.75">
      <c r="A512" s="8459"/>
      <c r="B512" s="8459"/>
      <c r="C512" s="555" t="s">
        <v>2570</v>
      </c>
      <c r="D512" s="9092"/>
      <c r="E512" s="9094"/>
      <c r="F512" s="9096"/>
      <c r="G512" s="1976"/>
      <c r="H512" s="515"/>
      <c r="I512" s="1976"/>
      <c r="J512" s="595"/>
      <c r="K512" s="8459"/>
      <c r="L512" s="7907"/>
    </row>
    <row r="513" spans="1:12" s="8266" customFormat="1" ht="15.75">
      <c r="A513" s="8461"/>
      <c r="B513" s="8462"/>
      <c r="C513" s="8628"/>
      <c r="D513" s="8624"/>
      <c r="E513" s="8625"/>
      <c r="F513" s="8626"/>
      <c r="G513" s="8627"/>
      <c r="H513" s="8629"/>
      <c r="I513" s="8627"/>
      <c r="J513" s="8578">
        <v>2200</v>
      </c>
      <c r="K513" s="8467">
        <f>K511+J513</f>
        <v>24544234</v>
      </c>
      <c r="L513" s="7907"/>
    </row>
    <row r="514" spans="1:12" s="8266" customFormat="1" ht="15.75">
      <c r="A514" s="8460"/>
      <c r="B514" s="8460"/>
      <c r="C514" s="8348" t="s">
        <v>997</v>
      </c>
      <c r="D514" s="8336" t="s">
        <v>1580</v>
      </c>
      <c r="E514" s="8375" t="s">
        <v>1600</v>
      </c>
      <c r="F514" s="9106"/>
      <c r="G514" s="9106">
        <v>203000</v>
      </c>
      <c r="H514" s="9805"/>
      <c r="I514" s="9805"/>
      <c r="J514" s="8302"/>
      <c r="K514" s="8480">
        <f>K513-G514</f>
        <v>24341234</v>
      </c>
      <c r="L514" s="9148"/>
    </row>
    <row r="515" spans="1:12" s="8266" customFormat="1" ht="15.75">
      <c r="A515" s="8459"/>
      <c r="B515" s="8459"/>
      <c r="C515" s="8342" t="s">
        <v>1579</v>
      </c>
      <c r="D515" s="8337" t="s">
        <v>38</v>
      </c>
      <c r="E515" s="8366"/>
      <c r="F515" s="9107"/>
      <c r="G515" s="9107"/>
      <c r="H515" s="9806"/>
      <c r="I515" s="9806"/>
      <c r="J515" s="8303"/>
      <c r="K515" s="8459"/>
      <c r="L515" s="9148"/>
    </row>
    <row r="516" spans="1:12" s="8266" customFormat="1" ht="15.75">
      <c r="A516" s="8461"/>
      <c r="B516" s="8462"/>
      <c r="C516" s="8461"/>
      <c r="D516" s="8497"/>
      <c r="E516" s="8535"/>
      <c r="F516" s="8494"/>
      <c r="G516" s="8718"/>
      <c r="H516" s="8499"/>
      <c r="I516" s="8465"/>
      <c r="J516" s="8466">
        <v>2200</v>
      </c>
      <c r="K516" s="8467">
        <f>K514+J516</f>
        <v>24343434</v>
      </c>
      <c r="L516" s="9148"/>
    </row>
    <row r="517" spans="1:12" s="8266" customFormat="1" ht="15.75">
      <c r="A517" s="8458"/>
      <c r="B517" s="8458"/>
      <c r="C517" s="7851" t="s">
        <v>2212</v>
      </c>
      <c r="D517" s="192" t="s">
        <v>568</v>
      </c>
      <c r="E517" s="9097" t="s">
        <v>715</v>
      </c>
      <c r="F517" s="9100"/>
      <c r="G517" s="9102">
        <v>168729</v>
      </c>
      <c r="H517" s="9100"/>
      <c r="I517" s="9100"/>
      <c r="J517" s="9104"/>
      <c r="K517" s="8481">
        <f>K516-G517</f>
        <v>24174705</v>
      </c>
      <c r="L517" s="8063"/>
    </row>
    <row r="518" spans="1:12" s="8266" customFormat="1" ht="15.75">
      <c r="A518" s="8459"/>
      <c r="B518" s="8459"/>
      <c r="C518" s="7829" t="s">
        <v>2309</v>
      </c>
      <c r="D518" s="194" t="s">
        <v>250</v>
      </c>
      <c r="E518" s="9098"/>
      <c r="F518" s="9101"/>
      <c r="G518" s="9103"/>
      <c r="H518" s="9101"/>
      <c r="I518" s="9101"/>
      <c r="J518" s="9105"/>
      <c r="K518" s="8459"/>
      <c r="L518" s="8063"/>
    </row>
    <row r="519" spans="1:12" s="8266" customFormat="1" ht="15.75">
      <c r="A519" s="8461"/>
      <c r="B519" s="8462"/>
      <c r="C519" s="8461"/>
      <c r="D519" s="8497"/>
      <c r="E519" s="8498"/>
      <c r="F519" s="8465"/>
      <c r="G519" s="8466"/>
      <c r="H519" s="8499"/>
      <c r="I519" s="8465"/>
      <c r="J519" s="8466">
        <v>700</v>
      </c>
      <c r="K519" s="8467">
        <f>K517+J519</f>
        <v>24175405</v>
      </c>
      <c r="L519" s="8063"/>
    </row>
    <row r="520" spans="1:12" s="8266" customFormat="1" ht="16.5">
      <c r="A520" s="8460"/>
      <c r="B520" s="8588">
        <v>43202</v>
      </c>
      <c r="C520" s="8446" t="s">
        <v>781</v>
      </c>
      <c r="D520" s="8438" t="s">
        <v>1255</v>
      </c>
      <c r="E520" s="8439" t="s">
        <v>1256</v>
      </c>
      <c r="F520" s="9843"/>
      <c r="G520" s="9845"/>
      <c r="H520" s="9843"/>
      <c r="I520" s="9843">
        <v>59340</v>
      </c>
      <c r="J520" s="8564"/>
      <c r="K520" s="8481">
        <f>K519-I520</f>
        <v>24116065</v>
      </c>
      <c r="L520" s="7907"/>
    </row>
    <row r="521" spans="1:12" s="8266" customFormat="1" ht="16.5">
      <c r="A521" s="8459"/>
      <c r="B521" s="8459"/>
      <c r="C521" s="8573" t="s">
        <v>1161</v>
      </c>
      <c r="D521" s="8581" t="s">
        <v>746</v>
      </c>
      <c r="E521" s="8582"/>
      <c r="F521" s="9844"/>
      <c r="G521" s="9846"/>
      <c r="H521" s="9844"/>
      <c r="I521" s="9844"/>
      <c r="J521" s="8567"/>
      <c r="K521" s="8459"/>
      <c r="L521" s="7907"/>
    </row>
    <row r="522" spans="1:12" s="8266" customFormat="1" ht="16.5">
      <c r="A522" s="8461"/>
      <c r="B522" s="8462"/>
      <c r="C522" s="8583"/>
      <c r="D522" s="8584"/>
      <c r="E522" s="8585"/>
      <c r="F522" s="8586"/>
      <c r="G522" s="8579"/>
      <c r="H522" s="8587"/>
      <c r="I522" s="8586"/>
      <c r="J522" s="8579">
        <v>1500</v>
      </c>
      <c r="K522" s="8467">
        <f>K520+J522</f>
        <v>24117565</v>
      </c>
      <c r="L522" s="7907"/>
    </row>
    <row r="523" spans="1:12" s="8266" customFormat="1" ht="16.5">
      <c r="A523" s="8460"/>
      <c r="B523" s="8460"/>
      <c r="C523" s="8573" t="s">
        <v>781</v>
      </c>
      <c r="D523" s="8581" t="s">
        <v>1255</v>
      </c>
      <c r="E523" s="8582" t="s">
        <v>1256</v>
      </c>
      <c r="F523" s="9843"/>
      <c r="G523" s="9845"/>
      <c r="H523" s="9843"/>
      <c r="I523" s="9843">
        <v>24140</v>
      </c>
      <c r="J523" s="8564"/>
      <c r="K523" s="8480">
        <f>K522-I523</f>
        <v>24093425</v>
      </c>
      <c r="L523" s="7907"/>
    </row>
    <row r="524" spans="1:12" s="8266" customFormat="1" ht="16.5">
      <c r="A524" s="8459"/>
      <c r="B524" s="8459"/>
      <c r="C524" s="8573" t="s">
        <v>2200</v>
      </c>
      <c r="D524" s="8581" t="s">
        <v>746</v>
      </c>
      <c r="E524" s="8582"/>
      <c r="F524" s="9844"/>
      <c r="G524" s="9846"/>
      <c r="H524" s="9844"/>
      <c r="I524" s="9844"/>
      <c r="J524" s="8567"/>
      <c r="K524" s="8459"/>
      <c r="L524" s="7907"/>
    </row>
    <row r="525" spans="1:12" s="8266" customFormat="1" ht="16.5">
      <c r="A525" s="8461"/>
      <c r="B525" s="8462"/>
      <c r="C525" s="8583"/>
      <c r="D525" s="8584"/>
      <c r="E525" s="8585"/>
      <c r="F525" s="8586"/>
      <c r="G525" s="8579"/>
      <c r="H525" s="8587"/>
      <c r="I525" s="8586"/>
      <c r="J525" s="8579">
        <v>1500</v>
      </c>
      <c r="K525" s="8467">
        <f>K523+J525</f>
        <v>24094925</v>
      </c>
      <c r="L525" s="7907"/>
    </row>
    <row r="526" spans="1:12" s="8266" customFormat="1" ht="15.75">
      <c r="A526" s="8458"/>
      <c r="B526" s="8475">
        <v>43203</v>
      </c>
      <c r="C526" s="556" t="s">
        <v>1710</v>
      </c>
      <c r="D526" s="8336"/>
      <c r="E526" s="8332"/>
      <c r="F526" s="9805"/>
      <c r="G526" s="9807"/>
      <c r="H526" s="9805"/>
      <c r="I526" s="9805">
        <v>88140</v>
      </c>
      <c r="J526" s="8302"/>
      <c r="K526" s="8481">
        <f>K525-I526</f>
        <v>24006785</v>
      </c>
      <c r="L526" s="7907"/>
    </row>
    <row r="527" spans="1:12" s="8266" customFormat="1" ht="15.75">
      <c r="A527" s="8459"/>
      <c r="B527" s="8459"/>
      <c r="C527" s="555" t="s">
        <v>2809</v>
      </c>
      <c r="D527" s="8351" t="s">
        <v>2629</v>
      </c>
      <c r="E527" s="8335"/>
      <c r="F527" s="9806"/>
      <c r="G527" s="9808"/>
      <c r="H527" s="9806"/>
      <c r="I527" s="9806"/>
      <c r="J527" s="8303"/>
      <c r="K527" s="8459"/>
      <c r="L527" s="7907"/>
    </row>
    <row r="528" spans="1:12" s="8266" customFormat="1" ht="15.75">
      <c r="A528" s="8461"/>
      <c r="B528" s="8462"/>
      <c r="C528" s="8461"/>
      <c r="D528" s="8497"/>
      <c r="E528" s="8498"/>
      <c r="F528" s="8465"/>
      <c r="G528" s="8466"/>
      <c r="H528" s="8499"/>
      <c r="I528" s="8465"/>
      <c r="J528" s="8466">
        <v>1500</v>
      </c>
      <c r="K528" s="8467">
        <f>K526+J528</f>
        <v>24008285</v>
      </c>
      <c r="L528" s="7907"/>
    </row>
    <row r="529" spans="1:12" s="8266" customFormat="1" ht="16.5">
      <c r="A529" s="8460"/>
      <c r="B529" s="8588">
        <v>43206</v>
      </c>
      <c r="C529" s="8446" t="s">
        <v>1710</v>
      </c>
      <c r="D529" s="8438" t="s">
        <v>2495</v>
      </c>
      <c r="E529" s="8690"/>
      <c r="F529" s="9127"/>
      <c r="G529" s="8694"/>
      <c r="H529" s="9127"/>
      <c r="I529" s="9127">
        <v>456140</v>
      </c>
      <c r="J529" s="9131"/>
      <c r="K529" s="8481">
        <f>K528-I529</f>
        <v>23552145</v>
      </c>
      <c r="L529" s="7907"/>
    </row>
    <row r="530" spans="1:12" s="8266" customFormat="1" ht="16.5">
      <c r="A530" s="8459"/>
      <c r="B530" s="8459"/>
      <c r="C530" s="8447" t="s">
        <v>2517</v>
      </c>
      <c r="D530" s="8441"/>
      <c r="E530" s="8691"/>
      <c r="F530" s="9128"/>
      <c r="G530" s="8695"/>
      <c r="H530" s="9128"/>
      <c r="I530" s="9128"/>
      <c r="J530" s="9132"/>
      <c r="K530" s="8459"/>
      <c r="L530" s="7907"/>
    </row>
    <row r="531" spans="1:12" s="8266" customFormat="1" ht="16.5">
      <c r="A531" s="8461"/>
      <c r="B531" s="8462"/>
      <c r="C531" s="8589"/>
      <c r="D531" s="8584"/>
      <c r="E531" s="8585"/>
      <c r="F531" s="8713"/>
      <c r="G531" s="8713"/>
      <c r="H531" s="8586"/>
      <c r="I531" s="8713"/>
      <c r="J531" s="8579">
        <v>1500</v>
      </c>
      <c r="K531" s="8467">
        <f>K529+J531</f>
        <v>23553645</v>
      </c>
      <c r="L531" s="7907"/>
    </row>
    <row r="532" spans="1:12" s="8266" customFormat="1" ht="16.5">
      <c r="A532" s="8460"/>
      <c r="B532" s="8460"/>
      <c r="C532" s="8446" t="s">
        <v>1710</v>
      </c>
      <c r="D532" s="8438" t="s">
        <v>2495</v>
      </c>
      <c r="E532" s="8690"/>
      <c r="F532" s="9127"/>
      <c r="G532" s="8694"/>
      <c r="H532" s="9127"/>
      <c r="I532" s="9127">
        <v>88140</v>
      </c>
      <c r="J532" s="9131"/>
      <c r="K532" s="8480">
        <f>K531-I532</f>
        <v>23465505</v>
      </c>
      <c r="L532" s="7907"/>
    </row>
    <row r="533" spans="1:12" s="8266" customFormat="1" ht="16.5">
      <c r="A533" s="8459"/>
      <c r="B533" s="8459"/>
      <c r="C533" s="8447" t="s">
        <v>2519</v>
      </c>
      <c r="D533" s="8441"/>
      <c r="E533" s="8691"/>
      <c r="F533" s="9128"/>
      <c r="G533" s="8695"/>
      <c r="H533" s="9128"/>
      <c r="I533" s="9128"/>
      <c r="J533" s="9132"/>
      <c r="K533" s="8459"/>
      <c r="L533" s="7907"/>
    </row>
    <row r="534" spans="1:12" s="8266" customFormat="1" ht="16.5">
      <c r="A534" s="8461"/>
      <c r="B534" s="8462"/>
      <c r="C534" s="8589"/>
      <c r="D534" s="8584"/>
      <c r="E534" s="8585"/>
      <c r="F534" s="8713"/>
      <c r="G534" s="8713"/>
      <c r="H534" s="8586"/>
      <c r="I534" s="8713"/>
      <c r="J534" s="8579">
        <v>1500</v>
      </c>
      <c r="K534" s="8467">
        <f>K532+J534</f>
        <v>23467005</v>
      </c>
      <c r="L534" s="7907"/>
    </row>
    <row r="535" spans="1:12" s="8266" customFormat="1" ht="16.5">
      <c r="A535" s="8458"/>
      <c r="B535" s="8475"/>
      <c r="C535" s="8446" t="s">
        <v>1710</v>
      </c>
      <c r="D535" s="8438" t="s">
        <v>2495</v>
      </c>
      <c r="E535" s="8690"/>
      <c r="F535" s="9127"/>
      <c r="G535" s="8694"/>
      <c r="H535" s="9127"/>
      <c r="I535" s="9127">
        <v>88140</v>
      </c>
      <c r="J535" s="9131"/>
      <c r="K535" s="8481">
        <f>K534-I535</f>
        <v>23378865</v>
      </c>
      <c r="L535" s="7907"/>
    </row>
    <row r="536" spans="1:12" s="8266" customFormat="1" ht="16.5">
      <c r="A536" s="8459"/>
      <c r="B536" s="8459"/>
      <c r="C536" s="8447" t="s">
        <v>2785</v>
      </c>
      <c r="D536" s="8441"/>
      <c r="E536" s="8691"/>
      <c r="F536" s="9128"/>
      <c r="G536" s="8695"/>
      <c r="H536" s="9128"/>
      <c r="I536" s="9128"/>
      <c r="J536" s="9132"/>
      <c r="K536" s="8459"/>
      <c r="L536" s="7907"/>
    </row>
    <row r="537" spans="1:12" s="8266" customFormat="1" ht="16.5">
      <c r="A537" s="8461"/>
      <c r="B537" s="8462"/>
      <c r="C537" s="8589"/>
      <c r="D537" s="8584"/>
      <c r="E537" s="8585"/>
      <c r="F537" s="8713"/>
      <c r="G537" s="8713"/>
      <c r="H537" s="8586"/>
      <c r="I537" s="8713"/>
      <c r="J537" s="8579">
        <v>1500</v>
      </c>
      <c r="K537" s="8467">
        <f>K535+J537</f>
        <v>23380365</v>
      </c>
      <c r="L537" s="7907"/>
    </row>
    <row r="538" spans="1:12" s="8266" customFormat="1" ht="16.5">
      <c r="A538" s="8460"/>
      <c r="B538" s="8460"/>
      <c r="C538" s="8427" t="s">
        <v>2776</v>
      </c>
      <c r="D538" s="8438" t="s">
        <v>2495</v>
      </c>
      <c r="E538" s="8350"/>
      <c r="F538" s="9805"/>
      <c r="G538" s="9807"/>
      <c r="H538" s="9805"/>
      <c r="I538" s="9805">
        <v>155244</v>
      </c>
      <c r="J538" s="8564"/>
      <c r="K538" s="8481">
        <f>K537-I538</f>
        <v>23225121</v>
      </c>
      <c r="L538" s="7907"/>
    </row>
    <row r="539" spans="1:12" s="8266" customFormat="1" ht="16.5">
      <c r="A539" s="8459"/>
      <c r="B539" s="8459"/>
      <c r="C539" s="8428" t="s">
        <v>2777</v>
      </c>
      <c r="D539" s="8351"/>
      <c r="E539" s="8352"/>
      <c r="F539" s="9806"/>
      <c r="G539" s="9808"/>
      <c r="H539" s="9806"/>
      <c r="I539" s="9806"/>
      <c r="J539" s="8567"/>
      <c r="K539" s="8459"/>
      <c r="L539" s="7907"/>
    </row>
    <row r="540" spans="1:12" s="8266" customFormat="1" ht="16.5">
      <c r="A540" s="8461"/>
      <c r="B540" s="8462"/>
      <c r="C540" s="8461"/>
      <c r="D540" s="8501"/>
      <c r="E540" s="8630"/>
      <c r="F540" s="8629"/>
      <c r="G540" s="8629"/>
      <c r="H540" s="8629"/>
      <c r="I540" s="8586"/>
      <c r="J540" s="8579">
        <v>1650</v>
      </c>
      <c r="K540" s="8467">
        <f>K538+J540</f>
        <v>23226771</v>
      </c>
      <c r="L540" s="7907"/>
    </row>
    <row r="541" spans="1:12" s="8266" customFormat="1" ht="15.75">
      <c r="A541" s="8460"/>
      <c r="B541" s="8460"/>
      <c r="C541" s="457" t="s">
        <v>781</v>
      </c>
      <c r="D541" s="9112" t="s">
        <v>1363</v>
      </c>
      <c r="E541" s="9110"/>
      <c r="F541" s="9108"/>
      <c r="G541" s="9108"/>
      <c r="H541" s="9108">
        <v>456140</v>
      </c>
      <c r="I541" s="9108"/>
      <c r="J541" s="9117"/>
      <c r="K541" s="8480">
        <f>K540-H541</f>
        <v>22770631</v>
      </c>
      <c r="L541" s="7907"/>
    </row>
    <row r="542" spans="1:12" s="8266" customFormat="1" ht="15.75">
      <c r="A542" s="8459"/>
      <c r="B542" s="8459"/>
      <c r="C542" s="461" t="s">
        <v>1362</v>
      </c>
      <c r="D542" s="9113"/>
      <c r="E542" s="533"/>
      <c r="F542" s="9109"/>
      <c r="G542" s="9109"/>
      <c r="H542" s="9109"/>
      <c r="I542" s="9109"/>
      <c r="J542" s="9118"/>
      <c r="K542" s="8459"/>
      <c r="L542" s="7907"/>
    </row>
    <row r="543" spans="1:12" s="8266" customFormat="1" ht="15.75">
      <c r="A543" s="8461"/>
      <c r="B543" s="8462"/>
      <c r="C543" s="8628"/>
      <c r="D543" s="8624"/>
      <c r="E543" s="8625"/>
      <c r="F543" s="8626"/>
      <c r="G543" s="8626"/>
      <c r="H543" s="8629"/>
      <c r="I543" s="8626"/>
      <c r="J543" s="8578">
        <v>1500</v>
      </c>
      <c r="K543" s="8467">
        <f>K541+J543</f>
        <v>22772131</v>
      </c>
      <c r="L543" s="7907"/>
    </row>
    <row r="544" spans="1:12" s="8266" customFormat="1" ht="15.75">
      <c r="A544" s="8458"/>
      <c r="B544" s="8458"/>
      <c r="C544" s="556" t="s">
        <v>781</v>
      </c>
      <c r="D544" s="9112" t="s">
        <v>1184</v>
      </c>
      <c r="E544" s="9110"/>
      <c r="F544" s="9108"/>
      <c r="G544" s="9108"/>
      <c r="H544" s="9108">
        <v>323140</v>
      </c>
      <c r="I544" s="9108"/>
      <c r="J544" s="9117"/>
      <c r="K544" s="8481">
        <f>K543-H544</f>
        <v>22448991</v>
      </c>
      <c r="L544" s="7907"/>
    </row>
    <row r="545" spans="1:12" s="8266" customFormat="1" ht="15.75">
      <c r="A545" s="8459"/>
      <c r="B545" s="8459"/>
      <c r="C545" s="555" t="s">
        <v>1182</v>
      </c>
      <c r="D545" s="9113"/>
      <c r="E545" s="9111"/>
      <c r="F545" s="9109"/>
      <c r="G545" s="9109"/>
      <c r="H545" s="9109"/>
      <c r="I545" s="9109"/>
      <c r="J545" s="9118"/>
      <c r="K545" s="8459"/>
      <c r="L545" s="7907"/>
    </row>
    <row r="546" spans="1:12" s="8266" customFormat="1" ht="15.75">
      <c r="A546" s="8461"/>
      <c r="B546" s="8462"/>
      <c r="C546" s="8628"/>
      <c r="D546" s="8624"/>
      <c r="E546" s="8625"/>
      <c r="F546" s="8626"/>
      <c r="G546" s="8626"/>
      <c r="H546" s="8629"/>
      <c r="I546" s="8626"/>
      <c r="J546" s="8578">
        <v>1500</v>
      </c>
      <c r="K546" s="8467">
        <f>K544+J546</f>
        <v>22450491</v>
      </c>
      <c r="L546" s="7907"/>
    </row>
    <row r="547" spans="1:12" s="8266" customFormat="1" ht="16.5">
      <c r="A547" s="8460"/>
      <c r="B547" s="8460"/>
      <c r="C547" s="8446" t="s">
        <v>781</v>
      </c>
      <c r="D547" s="8581" t="s">
        <v>1496</v>
      </c>
      <c r="E547" s="8683" t="s">
        <v>1497</v>
      </c>
      <c r="F547" s="9127"/>
      <c r="G547" s="9129">
        <v>20940</v>
      </c>
      <c r="H547" s="9127"/>
      <c r="I547" s="9127"/>
      <c r="J547" s="8564"/>
      <c r="K547" s="8481">
        <f>K546-G547</f>
        <v>22429551</v>
      </c>
      <c r="L547" s="8321"/>
    </row>
    <row r="548" spans="1:12" s="8266" customFormat="1" ht="16.5">
      <c r="A548" s="8459"/>
      <c r="B548" s="8459"/>
      <c r="C548" s="8447" t="s">
        <v>1493</v>
      </c>
      <c r="D548" s="8441" t="s">
        <v>38</v>
      </c>
      <c r="E548" s="8448"/>
      <c r="F548" s="9128"/>
      <c r="G548" s="9130"/>
      <c r="H548" s="9128"/>
      <c r="I548" s="9128"/>
      <c r="J548" s="8567"/>
      <c r="K548" s="8459"/>
      <c r="L548" s="8321"/>
    </row>
    <row r="549" spans="1:12" s="8266" customFormat="1" ht="16.5">
      <c r="A549" s="8461"/>
      <c r="B549" s="8462"/>
      <c r="C549" s="8707"/>
      <c r="D549" s="8708"/>
      <c r="E549" s="8709"/>
      <c r="F549" s="8586"/>
      <c r="G549" s="8579"/>
      <c r="H549" s="8587"/>
      <c r="I549" s="8586"/>
      <c r="J549" s="8579">
        <v>1500</v>
      </c>
      <c r="K549" s="8467">
        <f>K547+J549</f>
        <v>22431051</v>
      </c>
      <c r="L549" s="8321"/>
    </row>
    <row r="550" spans="1:12" s="8266" customFormat="1" ht="16.5">
      <c r="A550" s="8460"/>
      <c r="B550" s="8460"/>
      <c r="C550" s="8446" t="s">
        <v>781</v>
      </c>
      <c r="D550" s="8581" t="s">
        <v>1496</v>
      </c>
      <c r="E550" s="8683" t="s">
        <v>1497</v>
      </c>
      <c r="F550" s="9127"/>
      <c r="G550" s="9129">
        <v>24040</v>
      </c>
      <c r="H550" s="9127"/>
      <c r="I550" s="9127"/>
      <c r="J550" s="8564"/>
      <c r="K550" s="8480">
        <f>K549-G550</f>
        <v>22407011</v>
      </c>
      <c r="L550" s="8321"/>
    </row>
    <row r="551" spans="1:12" s="8266" customFormat="1" ht="16.5">
      <c r="A551" s="8459"/>
      <c r="B551" s="8459"/>
      <c r="C551" s="8447" t="s">
        <v>1494</v>
      </c>
      <c r="D551" s="8441" t="s">
        <v>38</v>
      </c>
      <c r="E551" s="8448"/>
      <c r="F551" s="9128"/>
      <c r="G551" s="9130"/>
      <c r="H551" s="9128"/>
      <c r="I551" s="9128"/>
      <c r="J551" s="8567"/>
      <c r="K551" s="8459"/>
      <c r="L551" s="8321"/>
    </row>
    <row r="552" spans="1:12" s="8266" customFormat="1" ht="16.5">
      <c r="A552" s="8461"/>
      <c r="B552" s="8462"/>
      <c r="C552" s="8589"/>
      <c r="D552" s="8584"/>
      <c r="E552" s="8585"/>
      <c r="F552" s="8586"/>
      <c r="G552" s="8579"/>
      <c r="H552" s="8587"/>
      <c r="I552" s="8586"/>
      <c r="J552" s="8579">
        <v>1500</v>
      </c>
      <c r="K552" s="8467">
        <f>K550+J552</f>
        <v>22408511</v>
      </c>
      <c r="L552" s="8321"/>
    </row>
    <row r="553" spans="1:12" s="8266" customFormat="1" ht="16.5">
      <c r="A553" s="8458"/>
      <c r="B553" s="8458"/>
      <c r="C553" s="8446" t="s">
        <v>781</v>
      </c>
      <c r="D553" s="8581" t="s">
        <v>1496</v>
      </c>
      <c r="E553" s="8683" t="s">
        <v>1497</v>
      </c>
      <c r="F553" s="9127"/>
      <c r="G553" s="9129">
        <v>19740</v>
      </c>
      <c r="H553" s="9127"/>
      <c r="I553" s="9127"/>
      <c r="J553" s="8564"/>
      <c r="K553" s="8481">
        <f>K552-G553</f>
        <v>22388771</v>
      </c>
      <c r="L553" s="8321"/>
    </row>
    <row r="554" spans="1:12" s="8266" customFormat="1" ht="16.5">
      <c r="A554" s="8459"/>
      <c r="B554" s="8459"/>
      <c r="C554" s="8447" t="s">
        <v>1495</v>
      </c>
      <c r="D554" s="8441" t="s">
        <v>38</v>
      </c>
      <c r="E554" s="8448"/>
      <c r="F554" s="9128"/>
      <c r="G554" s="9130"/>
      <c r="H554" s="9128"/>
      <c r="I554" s="9128"/>
      <c r="J554" s="8567"/>
      <c r="K554" s="8459"/>
      <c r="L554" s="8321"/>
    </row>
    <row r="555" spans="1:12" s="8266" customFormat="1" ht="16.5">
      <c r="A555" s="8461"/>
      <c r="B555" s="8462"/>
      <c r="C555" s="8707"/>
      <c r="D555" s="8708"/>
      <c r="E555" s="8709"/>
      <c r="F555" s="8586"/>
      <c r="G555" s="8579"/>
      <c r="H555" s="8587"/>
      <c r="I555" s="8586"/>
      <c r="J555" s="8579">
        <v>1500</v>
      </c>
      <c r="K555" s="8467">
        <f>K553+J555</f>
        <v>22390271</v>
      </c>
      <c r="L555" s="8321"/>
    </row>
    <row r="556" spans="1:12" s="8266" customFormat="1" ht="16.5">
      <c r="A556" s="8460"/>
      <c r="B556" s="8460"/>
      <c r="C556" s="8437" t="s">
        <v>781</v>
      </c>
      <c r="D556" s="8562" t="s">
        <v>1734</v>
      </c>
      <c r="E556" s="8684" t="s">
        <v>1805</v>
      </c>
      <c r="F556" s="9127"/>
      <c r="G556" s="9129">
        <v>301140</v>
      </c>
      <c r="H556" s="9127"/>
      <c r="I556" s="9127"/>
      <c r="J556" s="8564"/>
      <c r="K556" s="8481">
        <f>K555-G556</f>
        <v>22089131</v>
      </c>
      <c r="L556" s="8321"/>
    </row>
    <row r="557" spans="1:12" s="8266" customFormat="1" ht="16.5">
      <c r="A557" s="8459"/>
      <c r="B557" s="8459"/>
      <c r="C557" s="8440" t="s">
        <v>1733</v>
      </c>
      <c r="D557" s="8565" t="s">
        <v>1860</v>
      </c>
      <c r="E557" s="8685"/>
      <c r="F557" s="9128"/>
      <c r="G557" s="9130"/>
      <c r="H557" s="9128"/>
      <c r="I557" s="9128"/>
      <c r="J557" s="8567"/>
      <c r="K557" s="8459"/>
      <c r="L557" s="8321"/>
    </row>
    <row r="558" spans="1:12" s="8266" customFormat="1" ht="16.5">
      <c r="A558" s="8461"/>
      <c r="B558" s="8462"/>
      <c r="C558" s="8707"/>
      <c r="D558" s="8708"/>
      <c r="E558" s="8709"/>
      <c r="F558" s="8586"/>
      <c r="G558" s="8579"/>
      <c r="H558" s="8587"/>
      <c r="I558" s="8586"/>
      <c r="J558" s="8579">
        <v>1500</v>
      </c>
      <c r="K558" s="8467">
        <f>K556+J558</f>
        <v>22090631</v>
      </c>
      <c r="L558" s="8321"/>
    </row>
    <row r="559" spans="1:12" s="8266" customFormat="1" ht="16.5">
      <c r="A559" s="8460"/>
      <c r="B559" s="8460"/>
      <c r="C559" s="8686" t="s">
        <v>781</v>
      </c>
      <c r="D559" s="8438" t="s">
        <v>933</v>
      </c>
      <c r="E559" s="8439" t="s">
        <v>110</v>
      </c>
      <c r="F559" s="9127"/>
      <c r="G559" s="9129">
        <v>228140</v>
      </c>
      <c r="H559" s="9127"/>
      <c r="I559" s="9127"/>
      <c r="J559" s="8564"/>
      <c r="K559" s="8481">
        <f>K558-G559</f>
        <v>21862491</v>
      </c>
      <c r="L559" s="8321"/>
    </row>
    <row r="560" spans="1:12" s="8266" customFormat="1" ht="16.5">
      <c r="A560" s="8459"/>
      <c r="B560" s="8459"/>
      <c r="C560" s="8440" t="s">
        <v>1241</v>
      </c>
      <c r="D560" s="8441" t="s">
        <v>598</v>
      </c>
      <c r="E560" s="8448"/>
      <c r="F560" s="9128"/>
      <c r="G560" s="9130"/>
      <c r="H560" s="9128"/>
      <c r="I560" s="9128"/>
      <c r="J560" s="8567"/>
      <c r="K560" s="8459"/>
      <c r="L560" s="8321"/>
    </row>
    <row r="561" spans="1:12" s="8266" customFormat="1" ht="16.5">
      <c r="A561" s="8461"/>
      <c r="B561" s="8462"/>
      <c r="C561" s="8589"/>
      <c r="D561" s="8584"/>
      <c r="E561" s="8585"/>
      <c r="F561" s="8586"/>
      <c r="G561" s="8579"/>
      <c r="H561" s="8587"/>
      <c r="I561" s="8586"/>
      <c r="J561" s="8579">
        <v>1500</v>
      </c>
      <c r="K561" s="8467">
        <f>K559+J561</f>
        <v>21863991</v>
      </c>
      <c r="L561" s="8321"/>
    </row>
    <row r="562" spans="1:12" s="8266" customFormat="1" ht="16.5">
      <c r="A562" s="8460"/>
      <c r="B562" s="8460"/>
      <c r="C562" s="8446" t="s">
        <v>781</v>
      </c>
      <c r="D562" s="8562" t="s">
        <v>312</v>
      </c>
      <c r="E562" s="8439" t="s">
        <v>310</v>
      </c>
      <c r="F562" s="9127"/>
      <c r="G562" s="9129">
        <v>15390</v>
      </c>
      <c r="H562" s="9127"/>
      <c r="I562" s="9127"/>
      <c r="J562" s="8564"/>
      <c r="K562" s="8481">
        <f>K561-G562</f>
        <v>21848601</v>
      </c>
      <c r="L562" s="8321"/>
    </row>
    <row r="563" spans="1:12" s="8266" customFormat="1" ht="16.5">
      <c r="A563" s="8459"/>
      <c r="B563" s="8459"/>
      <c r="C563" s="8447" t="s">
        <v>1535</v>
      </c>
      <c r="D563" s="8565" t="s">
        <v>38</v>
      </c>
      <c r="E563" s="8685"/>
      <c r="F563" s="9128"/>
      <c r="G563" s="9130"/>
      <c r="H563" s="9128"/>
      <c r="I563" s="9128"/>
      <c r="J563" s="8567"/>
      <c r="K563" s="8459"/>
      <c r="L563" s="8321"/>
    </row>
    <row r="564" spans="1:12" s="8266" customFormat="1" ht="16.5">
      <c r="A564" s="8461"/>
      <c r="B564" s="8462"/>
      <c r="C564" s="8707"/>
      <c r="D564" s="8708"/>
      <c r="E564" s="8709"/>
      <c r="F564" s="8586"/>
      <c r="G564" s="8579"/>
      <c r="H564" s="8587"/>
      <c r="I564" s="8586"/>
      <c r="J564" s="8579">
        <v>1500</v>
      </c>
      <c r="K564" s="8467">
        <f>K562+J564</f>
        <v>21850101</v>
      </c>
      <c r="L564" s="8321"/>
    </row>
    <row r="565" spans="1:12" s="8266" customFormat="1" ht="16.5">
      <c r="A565" s="8460"/>
      <c r="B565" s="8460"/>
      <c r="C565" s="8573" t="s">
        <v>1716</v>
      </c>
      <c r="D565" s="8438" t="s">
        <v>1717</v>
      </c>
      <c r="E565" s="8439" t="s">
        <v>1423</v>
      </c>
      <c r="F565" s="9127"/>
      <c r="G565" s="9129">
        <v>42300</v>
      </c>
      <c r="H565" s="9127"/>
      <c r="I565" s="9127"/>
      <c r="J565" s="8564"/>
      <c r="K565" s="8481">
        <f>K564-G565</f>
        <v>21807801</v>
      </c>
      <c r="L565" s="8321"/>
    </row>
    <row r="566" spans="1:12" s="8266" customFormat="1" ht="16.5">
      <c r="A566" s="8459"/>
      <c r="B566" s="8459"/>
      <c r="C566" s="8447" t="s">
        <v>2002</v>
      </c>
      <c r="D566" s="8441" t="s">
        <v>956</v>
      </c>
      <c r="E566" s="8448"/>
      <c r="F566" s="9128"/>
      <c r="G566" s="9130"/>
      <c r="H566" s="9128"/>
      <c r="I566" s="9128"/>
      <c r="J566" s="8567"/>
      <c r="K566" s="8459"/>
      <c r="L566" s="8321"/>
    </row>
    <row r="567" spans="1:12" s="8266" customFormat="1" ht="16.5">
      <c r="A567" s="8461"/>
      <c r="B567" s="8462"/>
      <c r="C567" s="8589"/>
      <c r="D567" s="8584"/>
      <c r="E567" s="8585"/>
      <c r="F567" s="8586"/>
      <c r="G567" s="8579"/>
      <c r="H567" s="8587"/>
      <c r="I567" s="8586"/>
      <c r="J567" s="8579">
        <v>750</v>
      </c>
      <c r="K567" s="8467">
        <f>K565+J567</f>
        <v>21808551</v>
      </c>
      <c r="L567" s="8321"/>
    </row>
    <row r="568" spans="1:12" s="8266" customFormat="1" ht="16.5">
      <c r="A568" s="8460"/>
      <c r="B568" s="8460"/>
      <c r="C568" s="8686" t="s">
        <v>781</v>
      </c>
      <c r="D568" s="8438" t="s">
        <v>199</v>
      </c>
      <c r="E568" s="8439" t="s">
        <v>201</v>
      </c>
      <c r="F568" s="9127"/>
      <c r="G568" s="9129">
        <v>85140</v>
      </c>
      <c r="H568" s="9127"/>
      <c r="I568" s="9127"/>
      <c r="J568" s="8564"/>
      <c r="K568" s="8481">
        <f>K567-G568</f>
        <v>21723411</v>
      </c>
      <c r="L568" s="8321"/>
    </row>
    <row r="569" spans="1:12" s="8266" customFormat="1" ht="16.5">
      <c r="A569" s="8459"/>
      <c r="B569" s="8459"/>
      <c r="C569" s="8574" t="s">
        <v>1243</v>
      </c>
      <c r="D569" s="8441" t="s">
        <v>200</v>
      </c>
      <c r="E569" s="8448"/>
      <c r="F569" s="9128"/>
      <c r="G569" s="9130"/>
      <c r="H569" s="9128"/>
      <c r="I569" s="9128"/>
      <c r="J569" s="8567"/>
      <c r="K569" s="8459"/>
      <c r="L569" s="8321"/>
    </row>
    <row r="570" spans="1:12" s="8266" customFormat="1" ht="16.5">
      <c r="A570" s="8461"/>
      <c r="B570" s="8462"/>
      <c r="C570" s="8589"/>
      <c r="D570" s="8584"/>
      <c r="E570" s="8585"/>
      <c r="F570" s="8586"/>
      <c r="G570" s="8579"/>
      <c r="H570" s="8587"/>
      <c r="I570" s="8586"/>
      <c r="J570" s="8579">
        <v>1500</v>
      </c>
      <c r="K570" s="8467">
        <f>K568+J570</f>
        <v>21724911</v>
      </c>
      <c r="L570" s="8321"/>
    </row>
    <row r="571" spans="1:12" s="8266" customFormat="1" ht="16.5">
      <c r="A571" s="8460"/>
      <c r="B571" s="8460"/>
      <c r="C571" s="8437" t="s">
        <v>781</v>
      </c>
      <c r="D571" s="8562" t="s">
        <v>943</v>
      </c>
      <c r="E571" s="8684" t="s">
        <v>1231</v>
      </c>
      <c r="F571" s="9127"/>
      <c r="G571" s="9129">
        <v>145140</v>
      </c>
      <c r="H571" s="9127"/>
      <c r="I571" s="9127"/>
      <c r="J571" s="8564"/>
      <c r="K571" s="8481">
        <f>K570-G571</f>
        <v>21579771</v>
      </c>
      <c r="L571" s="8321"/>
    </row>
    <row r="572" spans="1:12" s="8266" customFormat="1" ht="16.5">
      <c r="A572" s="8459"/>
      <c r="B572" s="8459"/>
      <c r="C572" s="8440" t="s">
        <v>1181</v>
      </c>
      <c r="D572" s="8565" t="s">
        <v>598</v>
      </c>
      <c r="E572" s="8685"/>
      <c r="F572" s="9128"/>
      <c r="G572" s="9130"/>
      <c r="H572" s="9128"/>
      <c r="I572" s="9128"/>
      <c r="J572" s="8567"/>
      <c r="K572" s="8459"/>
      <c r="L572" s="8321"/>
    </row>
    <row r="573" spans="1:12" s="8266" customFormat="1" ht="16.5">
      <c r="A573" s="8461"/>
      <c r="B573" s="8462"/>
      <c r="C573" s="8589"/>
      <c r="D573" s="8584"/>
      <c r="E573" s="8585"/>
      <c r="F573" s="8586"/>
      <c r="G573" s="8579"/>
      <c r="H573" s="8587"/>
      <c r="I573" s="8586"/>
      <c r="J573" s="8579">
        <v>1500</v>
      </c>
      <c r="K573" s="8467">
        <f>K571+J573</f>
        <v>21581271</v>
      </c>
      <c r="L573" s="8321"/>
    </row>
    <row r="574" spans="1:12" s="8266" customFormat="1" ht="16.5">
      <c r="A574" s="8460"/>
      <c r="B574" s="8460"/>
      <c r="C574" s="8437" t="s">
        <v>781</v>
      </c>
      <c r="D574" s="8562" t="s">
        <v>1246</v>
      </c>
      <c r="E574" s="8684" t="s">
        <v>1248</v>
      </c>
      <c r="F574" s="9127"/>
      <c r="G574" s="9129">
        <v>39540</v>
      </c>
      <c r="H574" s="9127"/>
      <c r="I574" s="9127"/>
      <c r="J574" s="8564"/>
      <c r="K574" s="8481">
        <f>K573-G574</f>
        <v>21541731</v>
      </c>
      <c r="L574" s="9148"/>
    </row>
    <row r="575" spans="1:12" s="8266" customFormat="1" ht="16.5">
      <c r="A575" s="8459"/>
      <c r="B575" s="8459"/>
      <c r="C575" s="8440" t="s">
        <v>1245</v>
      </c>
      <c r="D575" s="8565" t="s">
        <v>1247</v>
      </c>
      <c r="E575" s="8685"/>
      <c r="F575" s="9128"/>
      <c r="G575" s="9130"/>
      <c r="H575" s="9128"/>
      <c r="I575" s="9128"/>
      <c r="J575" s="8567"/>
      <c r="K575" s="8459"/>
      <c r="L575" s="9148"/>
    </row>
    <row r="576" spans="1:12" s="8266" customFormat="1" ht="16.5">
      <c r="A576" s="8461"/>
      <c r="B576" s="8462"/>
      <c r="C576" s="8707"/>
      <c r="D576" s="8708"/>
      <c r="E576" s="8709"/>
      <c r="F576" s="8586"/>
      <c r="G576" s="8579"/>
      <c r="H576" s="8587"/>
      <c r="I576" s="8586"/>
      <c r="J576" s="8579">
        <v>1500</v>
      </c>
      <c r="K576" s="8467">
        <f>K574+J576</f>
        <v>21543231</v>
      </c>
      <c r="L576" s="9148"/>
    </row>
    <row r="577" spans="1:12" s="8266" customFormat="1" ht="16.5">
      <c r="A577" s="8460"/>
      <c r="B577" s="8460"/>
      <c r="C577" s="8446" t="s">
        <v>781</v>
      </c>
      <c r="D577" s="8438" t="s">
        <v>2266</v>
      </c>
      <c r="E577" s="8687" t="s">
        <v>1322</v>
      </c>
      <c r="F577" s="9127"/>
      <c r="G577" s="9129">
        <v>13740</v>
      </c>
      <c r="H577" s="9127"/>
      <c r="I577" s="9127"/>
      <c r="J577" s="8564"/>
      <c r="K577" s="8481">
        <f>K576-G577</f>
        <v>21529491</v>
      </c>
      <c r="L577" s="8321"/>
    </row>
    <row r="578" spans="1:12" s="8266" customFormat="1" ht="16.5">
      <c r="A578" s="8459"/>
      <c r="B578" s="8459"/>
      <c r="C578" s="8447" t="s">
        <v>1306</v>
      </c>
      <c r="D578" s="8441" t="s">
        <v>1176</v>
      </c>
      <c r="E578" s="8448"/>
      <c r="F578" s="9128"/>
      <c r="G578" s="9130"/>
      <c r="H578" s="9128"/>
      <c r="I578" s="9128"/>
      <c r="J578" s="8567"/>
      <c r="K578" s="8459"/>
      <c r="L578" s="8321"/>
    </row>
    <row r="579" spans="1:12" s="8266" customFormat="1" ht="16.5">
      <c r="A579" s="8461"/>
      <c r="B579" s="8462"/>
      <c r="C579" s="8707"/>
      <c r="D579" s="8708"/>
      <c r="E579" s="8709"/>
      <c r="F579" s="8586"/>
      <c r="G579" s="8579"/>
      <c r="H579" s="8587"/>
      <c r="I579" s="8586"/>
      <c r="J579" s="8579">
        <v>1500</v>
      </c>
      <c r="K579" s="8467">
        <f>K577+J579</f>
        <v>21530991</v>
      </c>
      <c r="L579" s="8321"/>
    </row>
    <row r="580" spans="1:12" s="8266" customFormat="1" ht="16.5">
      <c r="A580" s="8460"/>
      <c r="B580" s="8460"/>
      <c r="C580" s="8446" t="s">
        <v>781</v>
      </c>
      <c r="D580" s="8438" t="s">
        <v>743</v>
      </c>
      <c r="E580" s="8439" t="s">
        <v>1177</v>
      </c>
      <c r="F580" s="9127"/>
      <c r="G580" s="9129">
        <v>15390</v>
      </c>
      <c r="H580" s="9127"/>
      <c r="I580" s="9127"/>
      <c r="J580" s="8564"/>
      <c r="K580" s="8481">
        <f>K579-G580</f>
        <v>21515601</v>
      </c>
      <c r="L580" s="8321"/>
    </row>
    <row r="581" spans="1:12" s="8266" customFormat="1" ht="16.5">
      <c r="A581" s="8459"/>
      <c r="B581" s="8459"/>
      <c r="C581" s="8447" t="s">
        <v>1175</v>
      </c>
      <c r="D581" s="8441" t="s">
        <v>1176</v>
      </c>
      <c r="E581" s="8448"/>
      <c r="F581" s="9128"/>
      <c r="G581" s="9130"/>
      <c r="H581" s="9128"/>
      <c r="I581" s="9128"/>
      <c r="J581" s="8567"/>
      <c r="K581" s="8459"/>
      <c r="L581" s="8321"/>
    </row>
    <row r="582" spans="1:12" s="8266" customFormat="1" ht="16.5">
      <c r="A582" s="8461"/>
      <c r="B582" s="8462"/>
      <c r="C582" s="8707"/>
      <c r="D582" s="8708"/>
      <c r="E582" s="8709"/>
      <c r="F582" s="8586"/>
      <c r="G582" s="8579"/>
      <c r="H582" s="8587"/>
      <c r="I582" s="8586"/>
      <c r="J582" s="8579">
        <v>1500</v>
      </c>
      <c r="K582" s="8467">
        <f>K580+J582</f>
        <v>21517101</v>
      </c>
      <c r="L582" s="8321"/>
    </row>
    <row r="583" spans="1:12" s="8266" customFormat="1" ht="16.5">
      <c r="A583" s="8460"/>
      <c r="B583" s="8460"/>
      <c r="C583" s="8686" t="s">
        <v>1920</v>
      </c>
      <c r="D583" s="8688" t="s">
        <v>1887</v>
      </c>
      <c r="E583" s="8439" t="s">
        <v>1888</v>
      </c>
      <c r="F583" s="9127"/>
      <c r="G583" s="9129">
        <v>123640</v>
      </c>
      <c r="H583" s="9127"/>
      <c r="I583" s="9127"/>
      <c r="J583" s="8564"/>
      <c r="K583" s="8481">
        <f>K582-G583</f>
        <v>21393461</v>
      </c>
      <c r="L583" s="8321"/>
    </row>
    <row r="584" spans="1:12" s="8266" customFormat="1" ht="16.5">
      <c r="A584" s="8459"/>
      <c r="B584" s="8459"/>
      <c r="C584" s="8574" t="s">
        <v>1922</v>
      </c>
      <c r="D584" s="8689" t="s">
        <v>1819</v>
      </c>
      <c r="E584" s="8448"/>
      <c r="F584" s="9128"/>
      <c r="G584" s="9130"/>
      <c r="H584" s="9128"/>
      <c r="I584" s="9128"/>
      <c r="J584" s="8567"/>
      <c r="K584" s="8459"/>
      <c r="L584" s="8321"/>
    </row>
    <row r="585" spans="1:12" s="8266" customFormat="1" ht="16.5">
      <c r="A585" s="8461"/>
      <c r="B585" s="8462"/>
      <c r="C585" s="8710"/>
      <c r="D585" s="8710"/>
      <c r="E585" s="8710"/>
      <c r="F585" s="8586"/>
      <c r="G585" s="8579"/>
      <c r="H585" s="8587"/>
      <c r="I585" s="8586"/>
      <c r="J585" s="8579">
        <v>1500</v>
      </c>
      <c r="K585" s="8467">
        <f>K583+J585</f>
        <v>21394961</v>
      </c>
      <c r="L585" s="8321"/>
    </row>
    <row r="586" spans="1:12" s="8266" customFormat="1" ht="16.5">
      <c r="A586" s="8460"/>
      <c r="B586" s="8460"/>
      <c r="C586" s="8686" t="s">
        <v>1921</v>
      </c>
      <c r="D586" s="8688" t="s">
        <v>1887</v>
      </c>
      <c r="E586" s="8439" t="s">
        <v>1888</v>
      </c>
      <c r="F586" s="9127"/>
      <c r="G586" s="9129">
        <v>210640</v>
      </c>
      <c r="H586" s="9127"/>
      <c r="I586" s="9127"/>
      <c r="J586" s="8564"/>
      <c r="K586" s="8481">
        <f>K585-G586</f>
        <v>21184321</v>
      </c>
      <c r="L586" s="8321"/>
    </row>
    <row r="587" spans="1:12" s="8266" customFormat="1" ht="16.5">
      <c r="A587" s="8459"/>
      <c r="B587" s="8459"/>
      <c r="C587" s="8574" t="s">
        <v>1923</v>
      </c>
      <c r="D587" s="8689" t="s">
        <v>1819</v>
      </c>
      <c r="E587" s="8448"/>
      <c r="F587" s="9128"/>
      <c r="G587" s="9130"/>
      <c r="H587" s="9128"/>
      <c r="I587" s="9128"/>
      <c r="J587" s="8567"/>
      <c r="K587" s="8459"/>
      <c r="L587" s="8321"/>
    </row>
    <row r="588" spans="1:12" s="8266" customFormat="1" ht="16.5">
      <c r="A588" s="8461"/>
      <c r="B588" s="8462"/>
      <c r="C588" s="8707"/>
      <c r="D588" s="8708"/>
      <c r="E588" s="8709"/>
      <c r="F588" s="8586"/>
      <c r="G588" s="8579"/>
      <c r="H588" s="8587"/>
      <c r="I588" s="8586"/>
      <c r="J588" s="8579">
        <v>1500</v>
      </c>
      <c r="K588" s="8467">
        <f>K586+J588</f>
        <v>21185821</v>
      </c>
      <c r="L588" s="8321"/>
    </row>
    <row r="589" spans="1:12" s="8266" customFormat="1" ht="16.5">
      <c r="A589" s="8460"/>
      <c r="B589" s="9314"/>
      <c r="C589" s="8437" t="s">
        <v>781</v>
      </c>
      <c r="D589" s="8438" t="s">
        <v>1959</v>
      </c>
      <c r="E589" s="8690" t="s">
        <v>1961</v>
      </c>
      <c r="F589" s="9127"/>
      <c r="G589" s="9129">
        <v>88140</v>
      </c>
      <c r="H589" s="9127"/>
      <c r="I589" s="9127"/>
      <c r="J589" s="8564"/>
      <c r="K589" s="8481">
        <f>K588-G589</f>
        <v>21097681</v>
      </c>
      <c r="L589" s="8321"/>
    </row>
    <row r="590" spans="1:12" s="8266" customFormat="1" ht="16.5">
      <c r="A590" s="8459"/>
      <c r="B590" s="9315"/>
      <c r="C590" s="8440" t="s">
        <v>2257</v>
      </c>
      <c r="D590" s="8441" t="s">
        <v>1960</v>
      </c>
      <c r="E590" s="8691"/>
      <c r="F590" s="9128"/>
      <c r="G590" s="9130"/>
      <c r="H590" s="9128"/>
      <c r="I590" s="9128"/>
      <c r="J590" s="8567"/>
      <c r="K590" s="8459"/>
      <c r="L590" s="8321"/>
    </row>
    <row r="591" spans="1:12" s="8266" customFormat="1" ht="16.5">
      <c r="A591" s="8461"/>
      <c r="B591" s="8462"/>
      <c r="C591" s="8589"/>
      <c r="D591" s="8584"/>
      <c r="E591" s="8585"/>
      <c r="F591" s="8586"/>
      <c r="G591" s="8579"/>
      <c r="H591" s="8587"/>
      <c r="I591" s="8586"/>
      <c r="J591" s="8579">
        <v>1500</v>
      </c>
      <c r="K591" s="8467">
        <f>K589+J591</f>
        <v>21099181</v>
      </c>
      <c r="L591" s="8321"/>
    </row>
    <row r="592" spans="1:12" s="8266" customFormat="1" ht="16.5">
      <c r="A592" s="8460"/>
      <c r="B592" s="8460"/>
      <c r="C592" s="8437" t="s">
        <v>781</v>
      </c>
      <c r="D592" s="8438" t="s">
        <v>1959</v>
      </c>
      <c r="E592" s="8690" t="s">
        <v>1961</v>
      </c>
      <c r="F592" s="9127"/>
      <c r="G592" s="9129">
        <v>10390</v>
      </c>
      <c r="H592" s="9127"/>
      <c r="I592" s="9127"/>
      <c r="J592" s="8564"/>
      <c r="K592" s="8481">
        <f>K591-G592</f>
        <v>21088791</v>
      </c>
      <c r="L592" s="8321"/>
    </row>
    <row r="593" spans="1:12" s="8266" customFormat="1" ht="16.5">
      <c r="A593" s="8459"/>
      <c r="B593" s="8459"/>
      <c r="C593" s="8440" t="s">
        <v>2258</v>
      </c>
      <c r="D593" s="8441" t="s">
        <v>1960</v>
      </c>
      <c r="E593" s="8691"/>
      <c r="F593" s="9128"/>
      <c r="G593" s="9130"/>
      <c r="H593" s="9128"/>
      <c r="I593" s="9128"/>
      <c r="J593" s="8567"/>
      <c r="K593" s="8459"/>
      <c r="L593" s="8321"/>
    </row>
    <row r="594" spans="1:12" s="8266" customFormat="1" ht="16.5">
      <c r="A594" s="8461"/>
      <c r="B594" s="8462"/>
      <c r="C594" s="8589"/>
      <c r="D594" s="8584"/>
      <c r="E594" s="8585"/>
      <c r="F594" s="8586"/>
      <c r="G594" s="8579"/>
      <c r="H594" s="8587"/>
      <c r="I594" s="8586"/>
      <c r="J594" s="8579">
        <v>1500</v>
      </c>
      <c r="K594" s="8467">
        <f>K592+J594</f>
        <v>21090291</v>
      </c>
      <c r="L594" s="8321"/>
    </row>
    <row r="595" spans="1:12" s="8266" customFormat="1" ht="16.5">
      <c r="A595" s="8460"/>
      <c r="B595" s="8460"/>
      <c r="C595" s="8692" t="s">
        <v>781</v>
      </c>
      <c r="D595" s="8438" t="s">
        <v>2174</v>
      </c>
      <c r="E595" s="8683" t="s">
        <v>2175</v>
      </c>
      <c r="F595" s="9127"/>
      <c r="G595" s="9127">
        <v>105840</v>
      </c>
      <c r="H595" s="9127"/>
      <c r="I595" s="9127"/>
      <c r="J595" s="8564"/>
      <c r="K595" s="8481">
        <f>K594-G595</f>
        <v>20984451</v>
      </c>
      <c r="L595" s="8321"/>
    </row>
    <row r="596" spans="1:12" s="8266" customFormat="1" ht="16.5">
      <c r="A596" s="8459"/>
      <c r="B596" s="8459"/>
      <c r="C596" s="8572" t="s">
        <v>2470</v>
      </c>
      <c r="D596" s="8441" t="s">
        <v>1819</v>
      </c>
      <c r="E596" s="8448"/>
      <c r="F596" s="9128"/>
      <c r="G596" s="9128"/>
      <c r="H596" s="9128"/>
      <c r="I596" s="9128"/>
      <c r="J596" s="8567"/>
      <c r="K596" s="8459"/>
      <c r="L596" s="8321"/>
    </row>
    <row r="597" spans="1:12" s="8266" customFormat="1" ht="16.5">
      <c r="A597" s="8461"/>
      <c r="B597" s="8462"/>
      <c r="C597" s="8707"/>
      <c r="D597" s="8708"/>
      <c r="E597" s="8709"/>
      <c r="F597" s="8704"/>
      <c r="G597" s="8704"/>
      <c r="H597" s="8587"/>
      <c r="I597" s="8586"/>
      <c r="J597" s="8579">
        <v>1500</v>
      </c>
      <c r="K597" s="8467">
        <f>K595+J597</f>
        <v>20985951</v>
      </c>
      <c r="L597" s="8321"/>
    </row>
    <row r="598" spans="1:12" s="8266" customFormat="1" ht="16.5">
      <c r="A598" s="8460"/>
      <c r="B598" s="8460"/>
      <c r="C598" s="8692" t="s">
        <v>781</v>
      </c>
      <c r="D598" s="8438" t="s">
        <v>2174</v>
      </c>
      <c r="E598" s="8683" t="s">
        <v>2175</v>
      </c>
      <c r="F598" s="9127"/>
      <c r="G598" s="9127">
        <v>35140</v>
      </c>
      <c r="H598" s="9127"/>
      <c r="I598" s="9127"/>
      <c r="J598" s="8564"/>
      <c r="K598" s="8481">
        <f>K597-G598</f>
        <v>20950811</v>
      </c>
      <c r="L598" s="8321"/>
    </row>
    <row r="599" spans="1:12" s="8266" customFormat="1" ht="16.5">
      <c r="A599" s="8459"/>
      <c r="B599" s="8459"/>
      <c r="C599" s="8572" t="s">
        <v>2530</v>
      </c>
      <c r="D599" s="8441" t="s">
        <v>1819</v>
      </c>
      <c r="E599" s="8448"/>
      <c r="F599" s="9128"/>
      <c r="G599" s="9128"/>
      <c r="H599" s="9128"/>
      <c r="I599" s="9128"/>
      <c r="J599" s="8567"/>
      <c r="K599" s="8459"/>
      <c r="L599" s="8321"/>
    </row>
    <row r="600" spans="1:12" s="8266" customFormat="1" ht="16.5">
      <c r="A600" s="8461"/>
      <c r="B600" s="8462"/>
      <c r="C600" s="8707"/>
      <c r="D600" s="8708"/>
      <c r="E600" s="8709"/>
      <c r="F600" s="8704"/>
      <c r="G600" s="8704"/>
      <c r="H600" s="8587"/>
      <c r="I600" s="8586"/>
      <c r="J600" s="8579">
        <v>1500</v>
      </c>
      <c r="K600" s="8467">
        <f>K598+J600</f>
        <v>20952311</v>
      </c>
      <c r="L600" s="8321"/>
    </row>
    <row r="601" spans="1:12" s="8266" customFormat="1" ht="16.5">
      <c r="A601" s="8339"/>
      <c r="B601" s="8994"/>
      <c r="C601" s="8446" t="s">
        <v>1710</v>
      </c>
      <c r="D601" s="8438" t="s">
        <v>2523</v>
      </c>
      <c r="E601" s="8439" t="s">
        <v>2522</v>
      </c>
      <c r="F601" s="9127"/>
      <c r="G601" s="9127">
        <v>50390</v>
      </c>
      <c r="H601" s="9127"/>
      <c r="I601" s="9127"/>
      <c r="J601" s="8564"/>
      <c r="K601" s="8576">
        <f>K600-G601</f>
        <v>20901921</v>
      </c>
      <c r="L601" s="8321"/>
    </row>
    <row r="602" spans="1:12" s="8266" customFormat="1" ht="16.5">
      <c r="A602" s="8340"/>
      <c r="B602" s="8995"/>
      <c r="C602" s="8447" t="s">
        <v>2527</v>
      </c>
      <c r="D602" s="8441" t="s">
        <v>2521</v>
      </c>
      <c r="E602" s="8448"/>
      <c r="F602" s="9128"/>
      <c r="G602" s="9128"/>
      <c r="H602" s="9128"/>
      <c r="I602" s="9128"/>
      <c r="J602" s="8567"/>
      <c r="K602" s="8340"/>
      <c r="L602" s="8321"/>
    </row>
    <row r="603" spans="1:12" s="8266" customFormat="1" ht="16.5">
      <c r="A603" s="8461"/>
      <c r="B603" s="8462"/>
      <c r="C603" s="8589"/>
      <c r="D603" s="8584"/>
      <c r="E603" s="8585"/>
      <c r="F603" s="8704"/>
      <c r="G603" s="8704"/>
      <c r="H603" s="8587"/>
      <c r="I603" s="8586"/>
      <c r="J603" s="8579">
        <v>1500</v>
      </c>
      <c r="K603" s="8580">
        <f>K601+J603</f>
        <v>20903421</v>
      </c>
      <c r="L603" s="8321"/>
    </row>
    <row r="604" spans="1:12" s="8266" customFormat="1" ht="16.5">
      <c r="A604" s="8339"/>
      <c r="B604" s="8994"/>
      <c r="C604" s="8446" t="s">
        <v>781</v>
      </c>
      <c r="D604" s="8438" t="s">
        <v>2472</v>
      </c>
      <c r="E604" s="8690" t="s">
        <v>2475</v>
      </c>
      <c r="F604" s="9127"/>
      <c r="G604" s="9127">
        <v>108890</v>
      </c>
      <c r="H604" s="9127"/>
      <c r="I604" s="9127"/>
      <c r="J604" s="8564"/>
      <c r="K604" s="8576">
        <f>K603-G604</f>
        <v>20794531</v>
      </c>
      <c r="L604" s="8321"/>
    </row>
    <row r="605" spans="1:12" s="8266" customFormat="1" ht="16.5">
      <c r="A605" s="8340"/>
      <c r="B605" s="8995"/>
      <c r="C605" s="8447" t="s">
        <v>2471</v>
      </c>
      <c r="D605" s="8441" t="s">
        <v>2476</v>
      </c>
      <c r="E605" s="8691"/>
      <c r="F605" s="9128"/>
      <c r="G605" s="9128"/>
      <c r="H605" s="9128"/>
      <c r="I605" s="9128"/>
      <c r="J605" s="8567"/>
      <c r="K605" s="8340"/>
      <c r="L605" s="8321"/>
    </row>
    <row r="606" spans="1:12" s="8266" customFormat="1" ht="16.5">
      <c r="A606" s="8461"/>
      <c r="B606" s="8462"/>
      <c r="C606" s="8589"/>
      <c r="D606" s="8584"/>
      <c r="E606" s="8585"/>
      <c r="F606" s="8704"/>
      <c r="G606" s="8704"/>
      <c r="H606" s="8587"/>
      <c r="I606" s="8586"/>
      <c r="J606" s="8579">
        <v>1500</v>
      </c>
      <c r="K606" s="8580">
        <f>K604+J606</f>
        <v>20796031</v>
      </c>
      <c r="L606" s="8321"/>
    </row>
    <row r="607" spans="1:12" s="8266" customFormat="1" ht="16.5">
      <c r="A607" s="8339"/>
      <c r="B607" s="8994"/>
      <c r="C607" s="8693" t="s">
        <v>781</v>
      </c>
      <c r="D607" s="8581" t="s">
        <v>2461</v>
      </c>
      <c r="E607" s="8582" t="s">
        <v>2491</v>
      </c>
      <c r="F607" s="8694"/>
      <c r="G607" s="8694">
        <v>31640</v>
      </c>
      <c r="H607" s="9127"/>
      <c r="I607" s="9127"/>
      <c r="J607" s="8564"/>
      <c r="K607" s="8576">
        <f>K606-G607</f>
        <v>20764391</v>
      </c>
      <c r="L607" s="8321"/>
    </row>
    <row r="608" spans="1:12" s="8266" customFormat="1" ht="16.5">
      <c r="A608" s="8340"/>
      <c r="B608" s="8995"/>
      <c r="C608" s="8574" t="s">
        <v>2459</v>
      </c>
      <c r="D608" s="8441" t="s">
        <v>1819</v>
      </c>
      <c r="E608" s="8448"/>
      <c r="F608" s="8695"/>
      <c r="G608" s="8695"/>
      <c r="H608" s="9128"/>
      <c r="I608" s="9128"/>
      <c r="J608" s="8567"/>
      <c r="K608" s="8340"/>
      <c r="L608" s="8321"/>
    </row>
    <row r="609" spans="1:12" s="8266" customFormat="1" ht="16.5">
      <c r="A609" s="8461"/>
      <c r="B609" s="8462"/>
      <c r="C609" s="8589"/>
      <c r="D609" s="8584"/>
      <c r="E609" s="8585"/>
      <c r="F609" s="8704"/>
      <c r="G609" s="8704"/>
      <c r="H609" s="8587"/>
      <c r="I609" s="8586"/>
      <c r="J609" s="8579">
        <v>1500</v>
      </c>
      <c r="K609" s="8580">
        <f>K607+J609</f>
        <v>20765891</v>
      </c>
      <c r="L609" s="8321"/>
    </row>
    <row r="610" spans="1:12" s="8266" customFormat="1" ht="16.5">
      <c r="A610" s="8339"/>
      <c r="B610" s="8994"/>
      <c r="C610" s="8693" t="s">
        <v>781</v>
      </c>
      <c r="D610" s="8581" t="s">
        <v>2461</v>
      </c>
      <c r="E610" s="8582" t="s">
        <v>2491</v>
      </c>
      <c r="F610" s="8694"/>
      <c r="G610" s="8694">
        <v>16140</v>
      </c>
      <c r="H610" s="9127"/>
      <c r="I610" s="9127"/>
      <c r="J610" s="8564"/>
      <c r="K610" s="8576">
        <f>K609-G610</f>
        <v>20749751</v>
      </c>
      <c r="L610" s="8321"/>
    </row>
    <row r="611" spans="1:12" s="8266" customFormat="1" ht="16.5">
      <c r="A611" s="8340"/>
      <c r="B611" s="8995"/>
      <c r="C611" s="8574" t="s">
        <v>2460</v>
      </c>
      <c r="D611" s="8441" t="s">
        <v>1819</v>
      </c>
      <c r="E611" s="8448"/>
      <c r="F611" s="8695"/>
      <c r="G611" s="8695"/>
      <c r="H611" s="9128"/>
      <c r="I611" s="9128"/>
      <c r="J611" s="8567"/>
      <c r="K611" s="8340"/>
      <c r="L611" s="8321"/>
    </row>
    <row r="612" spans="1:12" s="8266" customFormat="1" ht="16.5">
      <c r="A612" s="8461"/>
      <c r="B612" s="8462"/>
      <c r="C612" s="8589"/>
      <c r="D612" s="8584"/>
      <c r="E612" s="8585"/>
      <c r="F612" s="8704"/>
      <c r="G612" s="8704"/>
      <c r="H612" s="8587"/>
      <c r="I612" s="8586"/>
      <c r="J612" s="8579">
        <v>1500</v>
      </c>
      <c r="K612" s="8580">
        <f>K610+J612</f>
        <v>20751251</v>
      </c>
      <c r="L612" s="8321"/>
    </row>
    <row r="613" spans="1:12" s="8266" customFormat="1" ht="16.5">
      <c r="A613" s="8339"/>
      <c r="B613" s="8994"/>
      <c r="C613" s="8686" t="s">
        <v>781</v>
      </c>
      <c r="D613" s="8438" t="s">
        <v>1285</v>
      </c>
      <c r="E613" s="8439" t="s">
        <v>1320</v>
      </c>
      <c r="F613" s="8694"/>
      <c r="G613" s="9129">
        <v>84640</v>
      </c>
      <c r="H613" s="8696"/>
      <c r="I613" s="8697"/>
      <c r="J613" s="9131"/>
      <c r="K613" s="8576">
        <f>K612-G613</f>
        <v>20666611</v>
      </c>
      <c r="L613" s="8321"/>
    </row>
    <row r="614" spans="1:12" s="8266" customFormat="1" ht="16.5">
      <c r="A614" s="8340"/>
      <c r="B614" s="8995"/>
      <c r="C614" s="8574" t="s">
        <v>2810</v>
      </c>
      <c r="D614" s="8441" t="s">
        <v>38</v>
      </c>
      <c r="E614" s="8448"/>
      <c r="F614" s="8695"/>
      <c r="G614" s="9130"/>
      <c r="H614" s="8699"/>
      <c r="I614" s="8700"/>
      <c r="J614" s="9132"/>
      <c r="K614" s="8340"/>
      <c r="L614" s="8321"/>
    </row>
    <row r="615" spans="1:12" s="8266" customFormat="1" ht="16.5">
      <c r="A615" s="8461"/>
      <c r="B615" s="8462"/>
      <c r="C615" s="8702"/>
      <c r="D615" s="8703"/>
      <c r="E615" s="8703"/>
      <c r="F615" s="8704"/>
      <c r="G615" s="8704"/>
      <c r="H615" s="8705"/>
      <c r="I615" s="8704"/>
      <c r="J615" s="8706">
        <v>1500</v>
      </c>
      <c r="K615" s="8580">
        <f>K613+J615</f>
        <v>20668111</v>
      </c>
      <c r="L615" s="8321"/>
    </row>
    <row r="616" spans="1:12" s="8266" customFormat="1" ht="16.5">
      <c r="A616" s="8339"/>
      <c r="B616" s="8994"/>
      <c r="C616" s="8686" t="s">
        <v>781</v>
      </c>
      <c r="D616" s="8438" t="s">
        <v>1285</v>
      </c>
      <c r="E616" s="8439" t="s">
        <v>1320</v>
      </c>
      <c r="F616" s="8694"/>
      <c r="G616" s="9129">
        <v>153240</v>
      </c>
      <c r="H616" s="8696"/>
      <c r="I616" s="8697"/>
      <c r="J616" s="9131"/>
      <c r="K616" s="8576">
        <f>K615-G616</f>
        <v>20514871</v>
      </c>
      <c r="L616" s="8321"/>
    </row>
    <row r="617" spans="1:12" s="8266" customFormat="1" ht="16.5">
      <c r="A617" s="8340"/>
      <c r="B617" s="8995"/>
      <c r="C617" s="8574" t="s">
        <v>2811</v>
      </c>
      <c r="D617" s="8441" t="s">
        <v>38</v>
      </c>
      <c r="E617" s="8448"/>
      <c r="F617" s="8695"/>
      <c r="G617" s="9130"/>
      <c r="H617" s="8699"/>
      <c r="I617" s="8700"/>
      <c r="J617" s="9132"/>
      <c r="K617" s="8340"/>
      <c r="L617" s="8321"/>
    </row>
    <row r="618" spans="1:12" s="8266" customFormat="1" ht="16.5">
      <c r="A618" s="8461"/>
      <c r="B618" s="8462"/>
      <c r="C618" s="8702"/>
      <c r="D618" s="8703"/>
      <c r="E618" s="8703"/>
      <c r="F618" s="8704"/>
      <c r="G618" s="8704"/>
      <c r="H618" s="8705"/>
      <c r="I618" s="8704"/>
      <c r="J618" s="8706">
        <v>1500</v>
      </c>
      <c r="K618" s="8580">
        <f>K616+J618</f>
        <v>20516371</v>
      </c>
      <c r="L618" s="8321"/>
    </row>
    <row r="619" spans="1:12" s="8266" customFormat="1" ht="16.5">
      <c r="A619" s="8339"/>
      <c r="B619" s="8994"/>
      <c r="C619" s="8686" t="s">
        <v>781</v>
      </c>
      <c r="D619" s="8438" t="s">
        <v>1285</v>
      </c>
      <c r="E619" s="8439" t="s">
        <v>1320</v>
      </c>
      <c r="F619" s="8694"/>
      <c r="G619" s="9129">
        <v>168640</v>
      </c>
      <c r="H619" s="8696"/>
      <c r="I619" s="8697"/>
      <c r="J619" s="9131"/>
      <c r="K619" s="8576">
        <f>K618-G619</f>
        <v>20347731</v>
      </c>
      <c r="L619" s="8321"/>
    </row>
    <row r="620" spans="1:12" s="8266" customFormat="1" ht="16.5">
      <c r="A620" s="8340"/>
      <c r="B620" s="8995"/>
      <c r="C620" s="8574" t="s">
        <v>2812</v>
      </c>
      <c r="D620" s="8441" t="s">
        <v>38</v>
      </c>
      <c r="E620" s="8448"/>
      <c r="F620" s="8695"/>
      <c r="G620" s="9130"/>
      <c r="H620" s="8699"/>
      <c r="I620" s="8700"/>
      <c r="J620" s="9132"/>
      <c r="K620" s="8340"/>
      <c r="L620" s="8321"/>
    </row>
    <row r="621" spans="1:12" s="8266" customFormat="1" ht="16.5">
      <c r="A621" s="8461"/>
      <c r="B621" s="8462"/>
      <c r="C621" s="8702"/>
      <c r="D621" s="8703"/>
      <c r="E621" s="8703"/>
      <c r="F621" s="8704"/>
      <c r="G621" s="8704"/>
      <c r="H621" s="8705"/>
      <c r="I621" s="8704"/>
      <c r="J621" s="8706">
        <v>1500</v>
      </c>
      <c r="K621" s="8580">
        <f>K619+J621</f>
        <v>20349231</v>
      </c>
      <c r="L621" s="8321"/>
    </row>
    <row r="622" spans="1:12" s="8266" customFormat="1" ht="15.75">
      <c r="A622" s="8339"/>
      <c r="B622" s="8994"/>
      <c r="C622" s="8324" t="s">
        <v>1710</v>
      </c>
      <c r="D622" s="8732" t="s">
        <v>2815</v>
      </c>
      <c r="E622" s="7979">
        <v>940372</v>
      </c>
      <c r="F622" s="9119"/>
      <c r="G622" s="9121">
        <v>55390</v>
      </c>
      <c r="H622" s="9119"/>
      <c r="I622" s="9119"/>
      <c r="J622" s="8302"/>
      <c r="K622" s="8576">
        <f>K621-G622</f>
        <v>20293841</v>
      </c>
      <c r="L622" s="8321"/>
    </row>
    <row r="623" spans="1:12" s="8266" customFormat="1" ht="15.75">
      <c r="A623" s="8340"/>
      <c r="B623" s="8995"/>
      <c r="C623" s="8326" t="s">
        <v>2799</v>
      </c>
      <c r="D623" s="9124" t="s">
        <v>1819</v>
      </c>
      <c r="E623" s="8392"/>
      <c r="F623" s="9120"/>
      <c r="G623" s="9122"/>
      <c r="H623" s="9120"/>
      <c r="I623" s="9120"/>
      <c r="J623" s="8303"/>
      <c r="K623" s="8340"/>
      <c r="L623" s="8321"/>
    </row>
    <row r="624" spans="1:12" s="8266" customFormat="1" ht="15.75">
      <c r="A624" s="8461"/>
      <c r="B624" s="8462"/>
      <c r="C624" s="8496"/>
      <c r="D624" s="8504"/>
      <c r="E624" s="8498"/>
      <c r="F624" s="8465"/>
      <c r="G624" s="8466"/>
      <c r="H624" s="8499"/>
      <c r="I624" s="8465"/>
      <c r="J624" s="8466">
        <v>1500</v>
      </c>
      <c r="K624" s="8580">
        <f>K622+J624</f>
        <v>20295341</v>
      </c>
      <c r="L624" s="8321"/>
    </row>
    <row r="625" spans="1:12" s="8266" customFormat="1" ht="15.75">
      <c r="A625" s="8339"/>
      <c r="B625" s="8994"/>
      <c r="C625" s="8330" t="s">
        <v>997</v>
      </c>
      <c r="D625" s="9123" t="s">
        <v>1584</v>
      </c>
      <c r="E625" s="8316" t="s">
        <v>56</v>
      </c>
      <c r="F625" s="9805"/>
      <c r="G625" s="9807">
        <v>203000</v>
      </c>
      <c r="H625" s="9805"/>
      <c r="I625" s="9805"/>
      <c r="J625" s="8302"/>
      <c r="K625" s="8576">
        <f>K624-G625</f>
        <v>20092341</v>
      </c>
      <c r="L625" s="8321"/>
    </row>
    <row r="626" spans="1:12" s="8266" customFormat="1" ht="15.75">
      <c r="A626" s="8340"/>
      <c r="B626" s="8995"/>
      <c r="C626" s="8287" t="s">
        <v>1583</v>
      </c>
      <c r="D626" s="9124" t="s">
        <v>1384</v>
      </c>
      <c r="E626" s="8319"/>
      <c r="F626" s="9806"/>
      <c r="G626" s="9808"/>
      <c r="H626" s="9806"/>
      <c r="I626" s="9806"/>
      <c r="J626" s="8303"/>
      <c r="K626" s="8340"/>
      <c r="L626" s="8321"/>
    </row>
    <row r="627" spans="1:12" s="8266" customFormat="1" ht="15.75">
      <c r="A627" s="8461"/>
      <c r="B627" s="8462"/>
      <c r="C627" s="8461"/>
      <c r="D627" s="8497"/>
      <c r="E627" s="8498"/>
      <c r="F627" s="8465"/>
      <c r="G627" s="8466"/>
      <c r="H627" s="8499"/>
      <c r="I627" s="8626"/>
      <c r="J627" s="8577">
        <v>2200</v>
      </c>
      <c r="K627" s="8580">
        <f>K625+J627</f>
        <v>20094541</v>
      </c>
      <c r="L627" s="8321"/>
    </row>
    <row r="628" spans="1:12" s="8266" customFormat="1" ht="15.75">
      <c r="A628" s="8339"/>
      <c r="B628" s="8994"/>
      <c r="C628" s="8330" t="s">
        <v>997</v>
      </c>
      <c r="D628" s="9123" t="s">
        <v>2836</v>
      </c>
      <c r="E628" s="8316" t="s">
        <v>2837</v>
      </c>
      <c r="F628" s="9805"/>
      <c r="G628" s="9807">
        <v>203000</v>
      </c>
      <c r="H628" s="9805"/>
      <c r="I628" s="9805"/>
      <c r="J628" s="8302"/>
      <c r="K628" s="8576">
        <f>K627-G628</f>
        <v>19891541</v>
      </c>
      <c r="L628" s="8321"/>
    </row>
    <row r="629" spans="1:12" s="8266" customFormat="1" ht="15.75">
      <c r="A629" s="8340"/>
      <c r="B629" s="8995"/>
      <c r="C629" s="8287" t="s">
        <v>2835</v>
      </c>
      <c r="D629" s="9124" t="s">
        <v>1570</v>
      </c>
      <c r="E629" s="8319"/>
      <c r="F629" s="9806"/>
      <c r="G629" s="9808"/>
      <c r="H629" s="9806"/>
      <c r="I629" s="9806"/>
      <c r="J629" s="8303"/>
      <c r="K629" s="8340"/>
      <c r="L629" s="8321"/>
    </row>
    <row r="630" spans="1:12" s="8266" customFormat="1" ht="15.75">
      <c r="A630" s="8461"/>
      <c r="B630" s="8462"/>
      <c r="C630" s="8461"/>
      <c r="D630" s="8497"/>
      <c r="E630" s="8498"/>
      <c r="F630" s="8465"/>
      <c r="G630" s="8466"/>
      <c r="H630" s="8499"/>
      <c r="I630" s="8626"/>
      <c r="J630" s="8577">
        <v>2200</v>
      </c>
      <c r="K630" s="8580">
        <f>K628+J630</f>
        <v>19893741</v>
      </c>
      <c r="L630" s="8321"/>
    </row>
    <row r="631" spans="1:12" s="8266" customFormat="1" ht="15.75">
      <c r="A631" s="8339"/>
      <c r="B631" s="8994"/>
      <c r="C631" s="8281" t="s">
        <v>864</v>
      </c>
      <c r="D631" s="8349"/>
      <c r="E631" s="8332"/>
      <c r="F631" s="9805"/>
      <c r="G631" s="9807"/>
      <c r="H631" s="9805"/>
      <c r="I631" s="9807">
        <v>103000</v>
      </c>
      <c r="J631" s="595"/>
      <c r="K631" s="8481">
        <f>K630-I631</f>
        <v>19790741</v>
      </c>
      <c r="L631" s="7907"/>
    </row>
    <row r="632" spans="1:12" s="8266" customFormat="1" ht="15.75">
      <c r="A632" s="8340"/>
      <c r="B632" s="8995"/>
      <c r="C632" s="8287" t="s">
        <v>2304</v>
      </c>
      <c r="D632" s="8351" t="s">
        <v>2629</v>
      </c>
      <c r="E632" s="8335"/>
      <c r="F632" s="9806"/>
      <c r="G632" s="9808"/>
      <c r="H632" s="9806"/>
      <c r="I632" s="9808"/>
      <c r="J632" s="559"/>
      <c r="K632" s="8459"/>
      <c r="L632" s="7907"/>
    </row>
    <row r="633" spans="1:12" s="8266" customFormat="1" ht="15.75">
      <c r="A633" s="8461"/>
      <c r="B633" s="8462"/>
      <c r="C633" s="8461"/>
      <c r="D633" s="8497"/>
      <c r="E633" s="8498"/>
      <c r="F633" s="8465"/>
      <c r="G633" s="8466"/>
      <c r="H633" s="8499"/>
      <c r="I633" s="8465"/>
      <c r="J633" s="8577">
        <v>2200</v>
      </c>
      <c r="K633" s="8467">
        <f>K631+J633</f>
        <v>19792941</v>
      </c>
      <c r="L633" s="7907"/>
    </row>
    <row r="634" spans="1:12" s="8266" customFormat="1" ht="16.5">
      <c r="A634" s="8460"/>
      <c r="B634" s="8460"/>
      <c r="C634" s="8446" t="s">
        <v>815</v>
      </c>
      <c r="D634" s="8438" t="s">
        <v>113</v>
      </c>
      <c r="E634" s="8439" t="s">
        <v>114</v>
      </c>
      <c r="F634" s="8792"/>
      <c r="G634" s="8792"/>
      <c r="H634" s="8792"/>
      <c r="I634" s="8792">
        <v>489322</v>
      </c>
      <c r="J634" s="8793"/>
      <c r="K634" s="8481">
        <f>K633-I634</f>
        <v>19303619</v>
      </c>
      <c r="L634" s="8380"/>
    </row>
    <row r="635" spans="1:12" s="8266" customFormat="1" ht="16.5">
      <c r="A635" s="8459"/>
      <c r="B635" s="8459"/>
      <c r="C635" s="8573" t="s">
        <v>2215</v>
      </c>
      <c r="D635" s="8581" t="s">
        <v>46</v>
      </c>
      <c r="E635" s="8582"/>
      <c r="F635" s="8794"/>
      <c r="G635" s="8794"/>
      <c r="H635" s="8794"/>
      <c r="I635" s="8794"/>
      <c r="J635" s="8795"/>
      <c r="K635" s="8459"/>
      <c r="L635" s="8380"/>
    </row>
    <row r="636" spans="1:12" s="8266" customFormat="1" ht="16.5">
      <c r="A636" s="8461"/>
      <c r="B636" s="8462"/>
      <c r="C636" s="8583"/>
      <c r="D636" s="8584"/>
      <c r="E636" s="8585"/>
      <c r="F636" s="8796"/>
      <c r="G636" s="8796"/>
      <c r="H636" s="8579"/>
      <c r="I636" s="8796"/>
      <c r="J636" s="8579">
        <v>2200</v>
      </c>
      <c r="K636" s="8467">
        <f>K634+J636</f>
        <v>19305819</v>
      </c>
      <c r="L636" s="8380"/>
    </row>
    <row r="637" spans="1:12" s="8266" customFormat="1" ht="15.75">
      <c r="A637" s="8460"/>
      <c r="B637" s="8460"/>
      <c r="C637" s="8330" t="s">
        <v>781</v>
      </c>
      <c r="D637" s="9123" t="s">
        <v>113</v>
      </c>
      <c r="E637" s="9125" t="s">
        <v>114</v>
      </c>
      <c r="F637" s="9108"/>
      <c r="G637" s="9108"/>
      <c r="H637" s="9108"/>
      <c r="I637" s="9108">
        <v>92640</v>
      </c>
      <c r="J637" s="9117"/>
      <c r="K637" s="8481">
        <f>K636-I637</f>
        <v>19213179</v>
      </c>
      <c r="L637" s="8380"/>
    </row>
    <row r="638" spans="1:12" s="8266" customFormat="1" ht="15.75">
      <c r="A638" s="8459"/>
      <c r="B638" s="8459"/>
      <c r="C638" s="8333" t="s">
        <v>1420</v>
      </c>
      <c r="D638" s="9124" t="s">
        <v>46</v>
      </c>
      <c r="E638" s="9126"/>
      <c r="F638" s="9109"/>
      <c r="G638" s="9109"/>
      <c r="H638" s="9109"/>
      <c r="I638" s="9109"/>
      <c r="J638" s="9118"/>
      <c r="K638" s="8459"/>
      <c r="L638" s="8380"/>
    </row>
    <row r="639" spans="1:12" s="8266" customFormat="1" ht="15.75">
      <c r="A639" s="8461"/>
      <c r="B639" s="8462"/>
      <c r="C639" s="8628"/>
      <c r="D639" s="8624"/>
      <c r="E639" s="8625"/>
      <c r="F639" s="8626"/>
      <c r="G639" s="8626"/>
      <c r="H639" s="8629"/>
      <c r="I639" s="8626"/>
      <c r="J639" s="8578">
        <v>1500</v>
      </c>
      <c r="K639" s="8467">
        <f>K637+J639</f>
        <v>19214679</v>
      </c>
      <c r="L639" s="8380"/>
    </row>
    <row r="640" spans="1:12" s="8266" customFormat="1" ht="16.5">
      <c r="A640" s="8460"/>
      <c r="B640" s="8460"/>
      <c r="C640" s="8446" t="s">
        <v>815</v>
      </c>
      <c r="D640" s="8992" t="s">
        <v>2839</v>
      </c>
      <c r="E640" s="8994" t="s">
        <v>2840</v>
      </c>
      <c r="F640" s="9805"/>
      <c r="G640" s="9807">
        <v>303440</v>
      </c>
      <c r="H640" s="9805"/>
      <c r="I640" s="9805"/>
      <c r="J640" s="8302"/>
      <c r="K640" s="8481">
        <f>K639-G640</f>
        <v>18911239</v>
      </c>
      <c r="L640" s="8063"/>
    </row>
    <row r="641" spans="1:12" s="8266" customFormat="1" ht="16.5">
      <c r="A641" s="8459"/>
      <c r="B641" s="8459"/>
      <c r="C641" s="8573" t="s">
        <v>2838</v>
      </c>
      <c r="D641" s="8993" t="s">
        <v>2841</v>
      </c>
      <c r="E641" s="8995"/>
      <c r="F641" s="9806"/>
      <c r="G641" s="9808"/>
      <c r="H641" s="9806"/>
      <c r="I641" s="9806"/>
      <c r="J641" s="8303"/>
      <c r="K641" s="8459"/>
      <c r="L641" s="8063"/>
    </row>
    <row r="642" spans="1:12" s="8266" customFormat="1" ht="15.75">
      <c r="A642" s="8461"/>
      <c r="B642" s="8462"/>
      <c r="C642" s="8461"/>
      <c r="D642" s="8497"/>
      <c r="E642" s="8498"/>
      <c r="F642" s="8465"/>
      <c r="G642" s="8466"/>
      <c r="H642" s="8499"/>
      <c r="I642" s="8465"/>
      <c r="J642" s="8466">
        <v>2200</v>
      </c>
      <c r="K642" s="8467">
        <f>K640+J642</f>
        <v>18913439</v>
      </c>
      <c r="L642" s="8063"/>
    </row>
    <row r="643" spans="1:12" s="8266" customFormat="1" ht="15.75">
      <c r="A643" s="8460"/>
      <c r="B643" s="8588"/>
      <c r="C643" s="556" t="s">
        <v>1710</v>
      </c>
      <c r="D643" s="9112"/>
      <c r="E643" s="1136"/>
      <c r="F643" s="9108"/>
      <c r="G643" s="9114"/>
      <c r="H643" s="9108"/>
      <c r="I643" s="9108">
        <v>83780</v>
      </c>
      <c r="J643" s="9117"/>
      <c r="K643" s="8481">
        <f>K642-I643</f>
        <v>18829659</v>
      </c>
      <c r="L643" s="8380"/>
    </row>
    <row r="644" spans="1:12" s="8266" customFormat="1" ht="15.75">
      <c r="A644" s="8459"/>
      <c r="B644" s="8459"/>
      <c r="C644" s="555" t="s">
        <v>2486</v>
      </c>
      <c r="D644" s="9113"/>
      <c r="E644" s="9116"/>
      <c r="F644" s="9109"/>
      <c r="G644" s="9115"/>
      <c r="H644" s="9109"/>
      <c r="I644" s="9109"/>
      <c r="J644" s="9118"/>
      <c r="K644" s="8459"/>
      <c r="L644" s="8380"/>
    </row>
    <row r="645" spans="1:12" s="8266" customFormat="1" ht="15.75">
      <c r="A645" s="8461"/>
      <c r="B645" s="8462"/>
      <c r="C645" s="8628"/>
      <c r="D645" s="8624"/>
      <c r="E645" s="8625"/>
      <c r="F645" s="8626"/>
      <c r="G645" s="8626"/>
      <c r="H645" s="8629"/>
      <c r="I645" s="8626"/>
      <c r="J645" s="8577">
        <v>1500</v>
      </c>
      <c r="K645" s="8467">
        <f>K643+J645</f>
        <v>18831159</v>
      </c>
      <c r="L645" s="8380"/>
    </row>
    <row r="646" spans="1:12" s="8266" customFormat="1" ht="16.5">
      <c r="A646" s="8460"/>
      <c r="B646" s="8588">
        <v>43207</v>
      </c>
      <c r="C646" s="8446" t="s">
        <v>1109</v>
      </c>
      <c r="D646" s="8438" t="s">
        <v>1049</v>
      </c>
      <c r="E646" s="8439" t="s">
        <v>126</v>
      </c>
      <c r="F646" s="9843"/>
      <c r="G646" s="9845">
        <v>503000</v>
      </c>
      <c r="H646" s="9843"/>
      <c r="I646" s="9843">
        <f>+'[1]Feb''18'!$E$1040</f>
        <v>0</v>
      </c>
      <c r="J646" s="8564"/>
      <c r="K646" s="8481">
        <f>K645-G646</f>
        <v>18328159</v>
      </c>
      <c r="L646" s="8321"/>
    </row>
    <row r="647" spans="1:12" s="8266" customFormat="1" ht="16.5">
      <c r="A647" s="8459"/>
      <c r="B647" s="8459"/>
      <c r="C647" s="8447" t="s">
        <v>1048</v>
      </c>
      <c r="D647" s="8441" t="s">
        <v>956</v>
      </c>
      <c r="E647" s="8448"/>
      <c r="F647" s="9844"/>
      <c r="G647" s="9846"/>
      <c r="H647" s="9844"/>
      <c r="I647" s="9844"/>
      <c r="J647" s="8567"/>
      <c r="K647" s="8459"/>
      <c r="L647" s="8321"/>
    </row>
    <row r="648" spans="1:12" s="8266" customFormat="1" ht="16.5">
      <c r="A648" s="8461"/>
      <c r="B648" s="8462"/>
      <c r="C648" s="8589"/>
      <c r="D648" s="8584"/>
      <c r="E648" s="8585"/>
      <c r="F648" s="8586"/>
      <c r="G648" s="8579"/>
      <c r="H648" s="8587"/>
      <c r="I648" s="8586"/>
      <c r="J648" s="8579">
        <v>2200</v>
      </c>
      <c r="K648" s="8467">
        <f>K646+J648</f>
        <v>18330359</v>
      </c>
      <c r="L648" s="8321"/>
    </row>
    <row r="649" spans="1:12" s="8266" customFormat="1" ht="16.5">
      <c r="A649" s="8460"/>
      <c r="B649" s="8588">
        <v>43208</v>
      </c>
      <c r="C649" s="8300" t="s">
        <v>1109</v>
      </c>
      <c r="D649" s="9139" t="s">
        <v>1831</v>
      </c>
      <c r="E649" s="8332" t="s">
        <v>717</v>
      </c>
      <c r="F649" s="9805"/>
      <c r="G649" s="9807">
        <v>503000</v>
      </c>
      <c r="H649" s="9843"/>
      <c r="I649" s="9843"/>
      <c r="J649" s="8564"/>
      <c r="K649" s="8481">
        <f>K648-G649</f>
        <v>17827359</v>
      </c>
      <c r="L649" s="8265"/>
    </row>
    <row r="650" spans="1:12" s="8266" customFormat="1" ht="16.5">
      <c r="A650" s="8459"/>
      <c r="B650" s="8459"/>
      <c r="C650" s="8326" t="s">
        <v>1179</v>
      </c>
      <c r="D650" s="9140" t="s">
        <v>250</v>
      </c>
      <c r="E650" s="8335"/>
      <c r="F650" s="9806"/>
      <c r="G650" s="9808"/>
      <c r="H650" s="9844"/>
      <c r="I650" s="9844"/>
      <c r="J650" s="8567"/>
      <c r="K650" s="8459"/>
      <c r="L650" s="8265"/>
    </row>
    <row r="651" spans="1:12" s="8266" customFormat="1" ht="16.5">
      <c r="A651" s="8461"/>
      <c r="B651" s="8462"/>
      <c r="C651" s="8707"/>
      <c r="D651" s="8708"/>
      <c r="E651" s="8709"/>
      <c r="F651" s="8704"/>
      <c r="G651" s="8704"/>
      <c r="H651" s="8587"/>
      <c r="I651" s="8586"/>
      <c r="J651" s="8579">
        <v>2200</v>
      </c>
      <c r="K651" s="8467">
        <f>K649+J651</f>
        <v>17829559</v>
      </c>
      <c r="L651" s="8265"/>
    </row>
    <row r="652" spans="1:12" s="8266" customFormat="1" ht="16.5">
      <c r="A652" s="8460"/>
      <c r="B652" s="8588"/>
      <c r="C652" s="8324" t="s">
        <v>815</v>
      </c>
      <c r="D652" s="8325" t="s">
        <v>1852</v>
      </c>
      <c r="E652" s="8439"/>
      <c r="F652" s="9843"/>
      <c r="G652" s="9845"/>
      <c r="H652" s="9843"/>
      <c r="I652" s="9843">
        <v>2405245</v>
      </c>
      <c r="J652" s="8564"/>
      <c r="K652" s="8481">
        <f>K651-I652</f>
        <v>15424314</v>
      </c>
      <c r="L652" s="7907"/>
    </row>
    <row r="653" spans="1:12" s="8266" customFormat="1" ht="16.5">
      <c r="A653" s="8459"/>
      <c r="B653" s="8459"/>
      <c r="C653" s="8342" t="s">
        <v>1851</v>
      </c>
      <c r="D653" s="8327"/>
      <c r="E653" s="8448"/>
      <c r="F653" s="9844"/>
      <c r="G653" s="9846"/>
      <c r="H653" s="9844"/>
      <c r="I653" s="9844"/>
      <c r="J653" s="8567"/>
      <c r="K653" s="8459"/>
      <c r="L653" s="7907"/>
    </row>
    <row r="654" spans="1:12" s="8266" customFormat="1" ht="16.5">
      <c r="A654" s="8461"/>
      <c r="B654" s="8462"/>
      <c r="C654" s="8461"/>
      <c r="D654" s="8501"/>
      <c r="E654" s="8670"/>
      <c r="F654" s="8586"/>
      <c r="G654" s="8579"/>
      <c r="H654" s="8587"/>
      <c r="I654" s="8586"/>
      <c r="J654" s="8579">
        <v>2200</v>
      </c>
      <c r="K654" s="8467">
        <f>K652+J654</f>
        <v>15426514</v>
      </c>
      <c r="L654" s="7907"/>
    </row>
    <row r="655" spans="1:12" s="8266" customFormat="1" ht="15.75">
      <c r="A655" s="8460"/>
      <c r="B655" s="8588"/>
      <c r="C655" s="8324" t="s">
        <v>815</v>
      </c>
      <c r="D655" s="8325" t="s">
        <v>1852</v>
      </c>
      <c r="E655" s="9135"/>
      <c r="F655" s="9133"/>
      <c r="G655" s="9137"/>
      <c r="H655" s="534"/>
      <c r="I655" s="9133">
        <v>920174</v>
      </c>
      <c r="J655" s="595"/>
      <c r="K655" s="8481">
        <f>K654-I655</f>
        <v>14506340</v>
      </c>
      <c r="L655" s="7907"/>
    </row>
    <row r="656" spans="1:12" s="8266" customFormat="1" ht="15.75">
      <c r="A656" s="8459"/>
      <c r="B656" s="8459"/>
      <c r="C656" s="8342" t="s">
        <v>1854</v>
      </c>
      <c r="D656" s="8327"/>
      <c r="E656" s="9136"/>
      <c r="F656" s="9134"/>
      <c r="G656" s="9138"/>
      <c r="H656" s="515"/>
      <c r="I656" s="9134"/>
      <c r="J656" s="559"/>
      <c r="K656" s="8459"/>
      <c r="L656" s="7907"/>
    </row>
    <row r="657" spans="1:12" s="8266" customFormat="1" ht="15.75">
      <c r="A657" s="8461"/>
      <c r="B657" s="8462"/>
      <c r="C657" s="8461"/>
      <c r="D657" s="8501"/>
      <c r="E657" s="8630"/>
      <c r="F657" s="8629"/>
      <c r="G657" s="8629"/>
      <c r="H657" s="8629"/>
      <c r="I657" s="8629"/>
      <c r="J657" s="8577">
        <v>2200</v>
      </c>
      <c r="K657" s="8467">
        <f>K655+J657</f>
        <v>14508540</v>
      </c>
      <c r="L657" s="7907"/>
    </row>
    <row r="658" spans="1:12" s="8266" customFormat="1" ht="16.5">
      <c r="A658" s="8460"/>
      <c r="B658" s="8460"/>
      <c r="C658" s="8324" t="s">
        <v>815</v>
      </c>
      <c r="D658" s="8325" t="s">
        <v>1852</v>
      </c>
      <c r="E658" s="8439"/>
      <c r="F658" s="9843"/>
      <c r="G658" s="9845"/>
      <c r="H658" s="9843"/>
      <c r="I658" s="9843">
        <v>4682023</v>
      </c>
      <c r="J658" s="8564"/>
      <c r="K658" s="8481">
        <f>K657-I658</f>
        <v>9826517</v>
      </c>
      <c r="L658" s="7907"/>
    </row>
    <row r="659" spans="1:12" s="8266" customFormat="1" ht="16.5">
      <c r="A659" s="8459"/>
      <c r="B659" s="8459"/>
      <c r="C659" s="8342" t="s">
        <v>1855</v>
      </c>
      <c r="D659" s="8327"/>
      <c r="E659" s="8448"/>
      <c r="F659" s="9844"/>
      <c r="G659" s="9846"/>
      <c r="H659" s="9844"/>
      <c r="I659" s="9844"/>
      <c r="J659" s="8567"/>
      <c r="K659" s="8459"/>
      <c r="L659" s="7907"/>
    </row>
    <row r="660" spans="1:12" s="8266" customFormat="1" ht="16.5">
      <c r="A660" s="8461"/>
      <c r="B660" s="8462"/>
      <c r="C660" s="8461"/>
      <c r="D660" s="8501"/>
      <c r="E660" s="8670"/>
      <c r="F660" s="8586"/>
      <c r="G660" s="8579"/>
      <c r="H660" s="8587"/>
      <c r="I660" s="8586"/>
      <c r="J660" s="8579">
        <v>2200</v>
      </c>
      <c r="K660" s="8467">
        <f>K658+J660</f>
        <v>9828717</v>
      </c>
      <c r="L660" s="7907"/>
    </row>
    <row r="661" spans="1:12" s="8266" customFormat="1" ht="15.75">
      <c r="A661" s="8460"/>
      <c r="B661" s="8460"/>
      <c r="C661" s="8324" t="s">
        <v>815</v>
      </c>
      <c r="D661" s="8325" t="s">
        <v>1852</v>
      </c>
      <c r="E661" s="9135"/>
      <c r="F661" s="9133"/>
      <c r="G661" s="9137"/>
      <c r="H661" s="534"/>
      <c r="I661" s="9133">
        <v>284900</v>
      </c>
      <c r="J661" s="595"/>
      <c r="K661" s="8481">
        <f>K660-I661</f>
        <v>9543817</v>
      </c>
      <c r="L661" s="7907"/>
    </row>
    <row r="662" spans="1:12" s="8266" customFormat="1" ht="15.75">
      <c r="A662" s="8459"/>
      <c r="B662" s="8459"/>
      <c r="C662" s="8342" t="s">
        <v>1856</v>
      </c>
      <c r="D662" s="8327"/>
      <c r="E662" s="9136"/>
      <c r="F662" s="9134"/>
      <c r="G662" s="9138"/>
      <c r="H662" s="515"/>
      <c r="I662" s="9134"/>
      <c r="J662" s="559"/>
      <c r="K662" s="8459"/>
      <c r="L662" s="7907"/>
    </row>
    <row r="663" spans="1:12" s="8266" customFormat="1" ht="15.75">
      <c r="A663" s="8461"/>
      <c r="B663" s="8462"/>
      <c r="C663" s="8461"/>
      <c r="D663" s="8501"/>
      <c r="E663" s="8630"/>
      <c r="F663" s="8629"/>
      <c r="G663" s="8629"/>
      <c r="H663" s="8629"/>
      <c r="I663" s="8629"/>
      <c r="J663" s="8577">
        <v>2200</v>
      </c>
      <c r="K663" s="8467">
        <f>K661+J663</f>
        <v>9546017</v>
      </c>
      <c r="L663" s="7907"/>
    </row>
    <row r="664" spans="1:12" s="8266" customFormat="1" ht="16.5">
      <c r="A664" s="8460"/>
      <c r="B664" s="8588"/>
      <c r="C664" s="8324" t="s">
        <v>815</v>
      </c>
      <c r="D664" s="8325" t="s">
        <v>1852</v>
      </c>
      <c r="E664" s="8439"/>
      <c r="F664" s="9843"/>
      <c r="G664" s="9845"/>
      <c r="H664" s="9843"/>
      <c r="I664" s="9843">
        <v>581190</v>
      </c>
      <c r="J664" s="8564"/>
      <c r="K664" s="8481">
        <f>K663-I664</f>
        <v>8964827</v>
      </c>
      <c r="L664" s="7907"/>
    </row>
    <row r="665" spans="1:12" s="8266" customFormat="1" ht="16.5">
      <c r="A665" s="8459"/>
      <c r="B665" s="8459"/>
      <c r="C665" s="8342" t="s">
        <v>1857</v>
      </c>
      <c r="D665" s="8327"/>
      <c r="E665" s="8448"/>
      <c r="F665" s="9844"/>
      <c r="G665" s="9846"/>
      <c r="H665" s="9844"/>
      <c r="I665" s="9844"/>
      <c r="J665" s="8567"/>
      <c r="K665" s="8459"/>
      <c r="L665" s="7907"/>
    </row>
    <row r="666" spans="1:12" s="8266" customFormat="1" ht="16.5">
      <c r="A666" s="8461"/>
      <c r="B666" s="8462"/>
      <c r="C666" s="8461"/>
      <c r="D666" s="8501"/>
      <c r="E666" s="8670"/>
      <c r="F666" s="8586"/>
      <c r="G666" s="8579"/>
      <c r="H666" s="8587"/>
      <c r="I666" s="8586"/>
      <c r="J666" s="8579">
        <v>2200</v>
      </c>
      <c r="K666" s="8467">
        <f>K664+J666</f>
        <v>8967027</v>
      </c>
      <c r="L666" s="7907"/>
    </row>
    <row r="667" spans="1:12" s="8266" customFormat="1" ht="15.75">
      <c r="A667" s="8460"/>
      <c r="B667" s="8460"/>
      <c r="C667" s="8324" t="s">
        <v>815</v>
      </c>
      <c r="D667" s="8325" t="s">
        <v>1852</v>
      </c>
      <c r="E667" s="9135"/>
      <c r="F667" s="9133"/>
      <c r="G667" s="9137"/>
      <c r="H667" s="534"/>
      <c r="I667" s="9133">
        <v>2042651</v>
      </c>
      <c r="J667" s="595"/>
      <c r="K667" s="8481">
        <f>K666-I667</f>
        <v>6924376</v>
      </c>
      <c r="L667" s="7907"/>
    </row>
    <row r="668" spans="1:12" s="8266" customFormat="1" ht="15.75">
      <c r="A668" s="8459"/>
      <c r="B668" s="8459"/>
      <c r="C668" s="8342" t="s">
        <v>1853</v>
      </c>
      <c r="D668" s="8327"/>
      <c r="E668" s="9136"/>
      <c r="F668" s="9134"/>
      <c r="G668" s="9138"/>
      <c r="H668" s="515"/>
      <c r="I668" s="9134"/>
      <c r="J668" s="559"/>
      <c r="K668" s="8459"/>
      <c r="L668" s="7907"/>
    </row>
    <row r="669" spans="1:12" s="8266" customFormat="1" ht="15.75">
      <c r="A669" s="8461"/>
      <c r="B669" s="8462"/>
      <c r="C669" s="8461"/>
      <c r="D669" s="8501"/>
      <c r="E669" s="8630"/>
      <c r="F669" s="8629"/>
      <c r="G669" s="8629"/>
      <c r="H669" s="8629"/>
      <c r="I669" s="8629"/>
      <c r="J669" s="8577">
        <v>2200</v>
      </c>
      <c r="K669" s="8467">
        <f>K667+J669</f>
        <v>6926576</v>
      </c>
      <c r="L669" s="7907"/>
    </row>
    <row r="670" spans="1:12" s="8266" customFormat="1" ht="16.5">
      <c r="A670" s="8460"/>
      <c r="B670" s="8460"/>
      <c r="C670" s="8281" t="s">
        <v>869</v>
      </c>
      <c r="D670" s="9139" t="s">
        <v>1845</v>
      </c>
      <c r="E670" s="8439"/>
      <c r="F670" s="9843"/>
      <c r="G670" s="9845"/>
      <c r="H670" s="9843"/>
      <c r="I670" s="9843">
        <v>169406</v>
      </c>
      <c r="J670" s="8564"/>
      <c r="K670" s="8481">
        <f>K669-I670</f>
        <v>6757170</v>
      </c>
      <c r="L670" s="7907"/>
    </row>
    <row r="671" spans="1:12" s="8266" customFormat="1" ht="16.5">
      <c r="A671" s="8459"/>
      <c r="B671" s="8459"/>
      <c r="C671" s="8287" t="s">
        <v>2311</v>
      </c>
      <c r="D671" s="9140"/>
      <c r="E671" s="8448"/>
      <c r="F671" s="9844"/>
      <c r="G671" s="9846"/>
      <c r="H671" s="9844"/>
      <c r="I671" s="9844"/>
      <c r="J671" s="8567"/>
      <c r="K671" s="8459"/>
      <c r="L671" s="7907"/>
    </row>
    <row r="672" spans="1:12" s="8266" customFormat="1" ht="16.5">
      <c r="A672" s="8461"/>
      <c r="B672" s="8462"/>
      <c r="C672" s="8461"/>
      <c r="D672" s="8497"/>
      <c r="E672" s="8670"/>
      <c r="F672" s="8586"/>
      <c r="G672" s="8579"/>
      <c r="H672" s="8587"/>
      <c r="I672" s="8586"/>
      <c r="J672" s="8579">
        <v>1650</v>
      </c>
      <c r="K672" s="8467">
        <f>K670+J672</f>
        <v>6758820</v>
      </c>
      <c r="L672" s="7907"/>
    </row>
    <row r="673" spans="1:12" s="8266" customFormat="1" ht="15.75">
      <c r="A673" s="8460"/>
      <c r="B673" s="8460"/>
      <c r="C673" s="8281" t="s">
        <v>869</v>
      </c>
      <c r="D673" s="9139" t="s">
        <v>1845</v>
      </c>
      <c r="E673" s="9135"/>
      <c r="F673" s="9133"/>
      <c r="G673" s="9137"/>
      <c r="H673" s="534"/>
      <c r="I673" s="9133">
        <v>39199</v>
      </c>
      <c r="J673" s="595"/>
      <c r="K673" s="8481">
        <f>K672-I673</f>
        <v>6719621</v>
      </c>
      <c r="L673" s="7907"/>
    </row>
    <row r="674" spans="1:12" s="8266" customFormat="1" ht="15.75">
      <c r="A674" s="8459"/>
      <c r="B674" s="8459"/>
      <c r="C674" s="8287" t="s">
        <v>1872</v>
      </c>
      <c r="D674" s="9140"/>
      <c r="E674" s="9136"/>
      <c r="F674" s="9134"/>
      <c r="G674" s="9138"/>
      <c r="H674" s="515"/>
      <c r="I674" s="9134"/>
      <c r="J674" s="559"/>
      <c r="K674" s="8459"/>
      <c r="L674" s="7907"/>
    </row>
    <row r="675" spans="1:12" s="8266" customFormat="1" ht="15.75">
      <c r="A675" s="8461"/>
      <c r="B675" s="8462"/>
      <c r="C675" s="8461"/>
      <c r="D675" s="8497"/>
      <c r="E675" s="8630"/>
      <c r="F675" s="8629"/>
      <c r="G675" s="8629"/>
      <c r="H675" s="8629"/>
      <c r="I675" s="8629"/>
      <c r="J675" s="8577">
        <v>1650</v>
      </c>
      <c r="K675" s="8467">
        <f>K673+J675</f>
        <v>6721271</v>
      </c>
      <c r="L675" s="7907"/>
    </row>
    <row r="676" spans="1:12" s="8266" customFormat="1" ht="16.5">
      <c r="A676" s="8460"/>
      <c r="B676" s="8588">
        <v>43209</v>
      </c>
      <c r="C676" s="7851" t="s">
        <v>821</v>
      </c>
      <c r="D676" s="9143" t="s">
        <v>2773</v>
      </c>
      <c r="E676" s="9145" t="s">
        <v>2772</v>
      </c>
      <c r="F676" s="9141"/>
      <c r="G676" s="9141">
        <v>233304</v>
      </c>
      <c r="H676" s="9141"/>
      <c r="I676" s="9843"/>
      <c r="J676" s="8564"/>
      <c r="K676" s="8481">
        <f>K675-G676</f>
        <v>6487967</v>
      </c>
      <c r="L676" s="8265"/>
    </row>
    <row r="677" spans="1:12" s="8266" customFormat="1" ht="16.5">
      <c r="A677" s="8459"/>
      <c r="B677" s="8459"/>
      <c r="C677" s="7829" t="s">
        <v>2610</v>
      </c>
      <c r="D677" s="9144" t="s">
        <v>1176</v>
      </c>
      <c r="E677" s="9146"/>
      <c r="F677" s="9142"/>
      <c r="G677" s="9142"/>
      <c r="H677" s="9142"/>
      <c r="I677" s="9844"/>
      <c r="J677" s="8567"/>
      <c r="K677" s="8459"/>
      <c r="L677" s="8265"/>
    </row>
    <row r="678" spans="1:12" s="8266" customFormat="1" ht="16.5">
      <c r="A678" s="8461"/>
      <c r="B678" s="8462"/>
      <c r="C678" s="8628"/>
      <c r="D678" s="8624"/>
      <c r="E678" s="8625"/>
      <c r="F678" s="8626"/>
      <c r="G678" s="8626"/>
      <c r="H678" s="8629"/>
      <c r="I678" s="8586"/>
      <c r="J678" s="8579">
        <v>2200</v>
      </c>
      <c r="K678" s="8467">
        <f>K676+J678</f>
        <v>6490167</v>
      </c>
      <c r="L678" s="8265"/>
    </row>
    <row r="679" spans="1:12" s="8266" customFormat="1" ht="15.75">
      <c r="A679" s="8460"/>
      <c r="B679" s="8460"/>
      <c r="C679" s="8281" t="s">
        <v>1109</v>
      </c>
      <c r="D679" s="9143" t="s">
        <v>278</v>
      </c>
      <c r="E679" s="8316" t="s">
        <v>279</v>
      </c>
      <c r="F679" s="8479"/>
      <c r="G679" s="8479">
        <v>503000</v>
      </c>
      <c r="H679" s="8479"/>
      <c r="I679" s="8479"/>
      <c r="J679" s="8460"/>
      <c r="K679" s="8481">
        <f>K678-G679</f>
        <v>5987167</v>
      </c>
      <c r="L679" s="8265"/>
    </row>
    <row r="680" spans="1:12" s="8266" customFormat="1" ht="15.75">
      <c r="A680" s="8459"/>
      <c r="B680" s="8459"/>
      <c r="C680" s="8300" t="s">
        <v>1527</v>
      </c>
      <c r="D680" s="8361" t="s">
        <v>38</v>
      </c>
      <c r="E680" s="8316"/>
      <c r="F680" s="8477"/>
      <c r="G680" s="8477"/>
      <c r="H680" s="8477"/>
      <c r="I680" s="8477"/>
      <c r="J680" s="8459"/>
      <c r="K680" s="8459"/>
      <c r="L680" s="8265"/>
    </row>
    <row r="681" spans="1:12" s="8266" customFormat="1" ht="15.75">
      <c r="A681" s="8461"/>
      <c r="B681" s="8462"/>
      <c r="C681" s="8462"/>
      <c r="D681" s="8462"/>
      <c r="E681" s="8462"/>
      <c r="F681" s="8478"/>
      <c r="G681" s="8478"/>
      <c r="H681" s="8466"/>
      <c r="I681" s="8478"/>
      <c r="J681" s="8466">
        <v>2200</v>
      </c>
      <c r="K681" s="8467">
        <f>K679+J681</f>
        <v>5989367</v>
      </c>
      <c r="L681" s="8265"/>
    </row>
    <row r="682" spans="1:12" s="8266" customFormat="1" ht="16.5">
      <c r="A682" s="8460"/>
      <c r="B682" s="8588">
        <v>43210</v>
      </c>
      <c r="C682" s="8446" t="s">
        <v>796</v>
      </c>
      <c r="D682" s="8438" t="s">
        <v>955</v>
      </c>
      <c r="E682" s="8439" t="s">
        <v>1232</v>
      </c>
      <c r="F682" s="9843"/>
      <c r="G682" s="9845"/>
      <c r="H682" s="9843"/>
      <c r="I682" s="9843">
        <v>41300</v>
      </c>
      <c r="J682" s="8564"/>
      <c r="K682" s="8479">
        <f>K681-I682</f>
        <v>5948067</v>
      </c>
      <c r="L682" s="7907"/>
    </row>
    <row r="683" spans="1:12" s="8266" customFormat="1" ht="16.5">
      <c r="A683" s="8459"/>
      <c r="B683" s="8459"/>
      <c r="C683" s="8574" t="s">
        <v>1187</v>
      </c>
      <c r="D683" s="8441" t="s">
        <v>956</v>
      </c>
      <c r="E683" s="8448"/>
      <c r="F683" s="9844"/>
      <c r="G683" s="9846"/>
      <c r="H683" s="9844"/>
      <c r="I683" s="9844"/>
      <c r="J683" s="8567"/>
      <c r="K683" s="8459"/>
      <c r="L683" s="7907"/>
    </row>
    <row r="684" spans="1:12" s="8266" customFormat="1" ht="16.5">
      <c r="A684" s="8461"/>
      <c r="B684" s="8462"/>
      <c r="C684" s="8589"/>
      <c r="D684" s="8584"/>
      <c r="E684" s="8585"/>
      <c r="F684" s="8586"/>
      <c r="G684" s="8579"/>
      <c r="H684" s="8587"/>
      <c r="I684" s="8586"/>
      <c r="J684" s="8579">
        <v>750</v>
      </c>
      <c r="K684" s="8467">
        <f>K682+J684</f>
        <v>5948817</v>
      </c>
      <c r="L684" s="7907"/>
    </row>
    <row r="685" spans="1:12" s="8266" customFormat="1" ht="16.5">
      <c r="A685" s="8460"/>
      <c r="B685" s="8460"/>
      <c r="C685" s="8446" t="s">
        <v>796</v>
      </c>
      <c r="D685" s="8438" t="s">
        <v>955</v>
      </c>
      <c r="E685" s="8439" t="s">
        <v>1232</v>
      </c>
      <c r="F685" s="9843"/>
      <c r="G685" s="9845"/>
      <c r="H685" s="9843"/>
      <c r="I685" s="9843">
        <v>52300</v>
      </c>
      <c r="J685" s="8564"/>
      <c r="K685" s="8479">
        <f>K684-I685</f>
        <v>5896517</v>
      </c>
      <c r="L685" s="7907"/>
    </row>
    <row r="686" spans="1:12" s="8266" customFormat="1" ht="16.5">
      <c r="A686" s="8459"/>
      <c r="B686" s="8459"/>
      <c r="C686" s="8574" t="s">
        <v>2260</v>
      </c>
      <c r="D686" s="8441" t="s">
        <v>956</v>
      </c>
      <c r="E686" s="8448"/>
      <c r="F686" s="9844"/>
      <c r="G686" s="9846"/>
      <c r="H686" s="9844"/>
      <c r="I686" s="9844"/>
      <c r="J686" s="8567"/>
      <c r="K686" s="8459"/>
      <c r="L686" s="7907"/>
    </row>
    <row r="687" spans="1:12" s="8266" customFormat="1" ht="16.5">
      <c r="A687" s="8461"/>
      <c r="B687" s="8462"/>
      <c r="C687" s="8583"/>
      <c r="D687" s="8669"/>
      <c r="E687" s="8670"/>
      <c r="F687" s="8586"/>
      <c r="G687" s="8579"/>
      <c r="H687" s="8587"/>
      <c r="I687" s="8586"/>
      <c r="J687" s="8579">
        <v>750</v>
      </c>
      <c r="K687" s="8467">
        <f>K685+J687</f>
        <v>5897267</v>
      </c>
      <c r="L687" s="7907"/>
    </row>
    <row r="688" spans="1:12" s="8266" customFormat="1" ht="15.75">
      <c r="A688" s="8460"/>
      <c r="B688" s="8460"/>
      <c r="C688" s="8281" t="s">
        <v>880</v>
      </c>
      <c r="D688" s="9151" t="s">
        <v>1312</v>
      </c>
      <c r="E688" s="9153" t="s">
        <v>1326</v>
      </c>
      <c r="F688" s="9805"/>
      <c r="G688" s="9807">
        <v>1003000</v>
      </c>
      <c r="H688" s="9805"/>
      <c r="I688" s="9805"/>
      <c r="J688" s="8302"/>
      <c r="K688" s="8481">
        <f>K687-G688</f>
        <v>4894267</v>
      </c>
      <c r="L688" s="8265"/>
    </row>
    <row r="689" spans="1:12" s="8266" customFormat="1" ht="15.75">
      <c r="A689" s="8459"/>
      <c r="B689" s="8459"/>
      <c r="C689" s="8287" t="s">
        <v>1311</v>
      </c>
      <c r="D689" s="9152" t="s">
        <v>1313</v>
      </c>
      <c r="E689" s="9154"/>
      <c r="F689" s="9806"/>
      <c r="G689" s="9808"/>
      <c r="H689" s="9806"/>
      <c r="I689" s="9806"/>
      <c r="J689" s="8303"/>
      <c r="K689" s="8459"/>
      <c r="L689" s="8265"/>
    </row>
    <row r="690" spans="1:12" s="8266" customFormat="1" ht="15.75">
      <c r="A690" s="8461"/>
      <c r="B690" s="8462"/>
      <c r="C690" s="8461"/>
      <c r="D690" s="8497"/>
      <c r="E690" s="8535"/>
      <c r="F690" s="8465"/>
      <c r="G690" s="8466"/>
      <c r="H690" s="8499"/>
      <c r="I690" s="8465"/>
      <c r="J690" s="8466">
        <v>2200</v>
      </c>
      <c r="K690" s="8467">
        <f>K688+J690</f>
        <v>4896467</v>
      </c>
      <c r="L690" s="8265"/>
    </row>
    <row r="691" spans="1:12" s="8266" customFormat="1" ht="15.75">
      <c r="A691" s="8460"/>
      <c r="B691" s="8460"/>
      <c r="C691" s="8348" t="s">
        <v>1109</v>
      </c>
      <c r="D691" s="8336" t="s">
        <v>1580</v>
      </c>
      <c r="E691" s="8375" t="s">
        <v>1600</v>
      </c>
      <c r="F691" s="9149"/>
      <c r="G691" s="9149">
        <v>503000</v>
      </c>
      <c r="H691" s="9805"/>
      <c r="I691" s="9805"/>
      <c r="J691" s="8302"/>
      <c r="K691" s="8481">
        <f>K690-G691</f>
        <v>4393467</v>
      </c>
      <c r="L691" s="8265"/>
    </row>
    <row r="692" spans="1:12" s="8266" customFormat="1" ht="15.75">
      <c r="A692" s="8459"/>
      <c r="B692" s="8459"/>
      <c r="C692" s="8342" t="s">
        <v>1579</v>
      </c>
      <c r="D692" s="8337" t="s">
        <v>38</v>
      </c>
      <c r="E692" s="8366"/>
      <c r="F692" s="9150"/>
      <c r="G692" s="9150"/>
      <c r="H692" s="9806"/>
      <c r="I692" s="9806"/>
      <c r="J692" s="8303"/>
      <c r="K692" s="8459"/>
      <c r="L692" s="8265"/>
    </row>
    <row r="693" spans="1:12" s="8266" customFormat="1" ht="15.75">
      <c r="A693" s="8461"/>
      <c r="B693" s="8462"/>
      <c r="C693" s="8461"/>
      <c r="D693" s="8497"/>
      <c r="E693" s="8535"/>
      <c r="F693" s="8494"/>
      <c r="G693" s="8718"/>
      <c r="H693" s="8499"/>
      <c r="I693" s="8465"/>
      <c r="J693" s="8466">
        <v>2200</v>
      </c>
      <c r="K693" s="8467">
        <f>K691+J693</f>
        <v>4395667</v>
      </c>
      <c r="L693" s="8265"/>
    </row>
    <row r="694" spans="1:12" s="8266" customFormat="1" ht="15.75">
      <c r="A694" s="8460"/>
      <c r="B694" s="8588">
        <v>43213</v>
      </c>
      <c r="C694" s="8324" t="s">
        <v>2037</v>
      </c>
      <c r="D694" s="9159" t="s">
        <v>1532</v>
      </c>
      <c r="E694" s="8283" t="s">
        <v>1233</v>
      </c>
      <c r="F694" s="9157"/>
      <c r="G694" s="9165">
        <v>809000</v>
      </c>
      <c r="H694" s="9157"/>
      <c r="I694" s="9157"/>
      <c r="J694" s="9163"/>
      <c r="K694" s="8481">
        <f>K693-G694</f>
        <v>3586667</v>
      </c>
      <c r="L694" s="8265"/>
    </row>
    <row r="695" spans="1:12" s="8266" customFormat="1" ht="15.75">
      <c r="A695" s="8459"/>
      <c r="B695" s="8459"/>
      <c r="C695" s="8326" t="s">
        <v>2842</v>
      </c>
      <c r="D695" s="9160" t="s">
        <v>1570</v>
      </c>
      <c r="E695" s="8319"/>
      <c r="F695" s="9158"/>
      <c r="G695" s="9166"/>
      <c r="H695" s="9158"/>
      <c r="I695" s="9158"/>
      <c r="J695" s="9164"/>
      <c r="K695" s="8459"/>
      <c r="L695" s="8265"/>
    </row>
    <row r="696" spans="1:12" s="8266" customFormat="1" ht="15.75">
      <c r="A696" s="8461"/>
      <c r="B696" s="8462"/>
      <c r="C696" s="8461"/>
      <c r="D696" s="8497"/>
      <c r="E696" s="8498"/>
      <c r="F696" s="8718"/>
      <c r="G696" s="8718"/>
      <c r="H696" s="8465"/>
      <c r="I696" s="8718"/>
      <c r="J696" s="8466">
        <v>6600</v>
      </c>
      <c r="K696" s="8467">
        <f>K694+J696</f>
        <v>3593267</v>
      </c>
      <c r="L696" s="8265"/>
    </row>
    <row r="697" spans="1:12" s="8266" customFormat="1" ht="16.5">
      <c r="A697" s="8460"/>
      <c r="B697" s="8460"/>
      <c r="C697" s="8446" t="s">
        <v>1710</v>
      </c>
      <c r="D697" s="9159"/>
      <c r="E697" s="8439"/>
      <c r="F697" s="9843"/>
      <c r="G697" s="9845"/>
      <c r="H697" s="9843"/>
      <c r="I697" s="9155">
        <v>44340</v>
      </c>
      <c r="J697" s="595"/>
      <c r="K697" s="8481">
        <f>K696-I697</f>
        <v>3548927</v>
      </c>
      <c r="L697" s="7907"/>
    </row>
    <row r="698" spans="1:12" s="8266" customFormat="1" ht="16.5">
      <c r="A698" s="8459"/>
      <c r="B698" s="8459"/>
      <c r="C698" s="8447" t="s">
        <v>2828</v>
      </c>
      <c r="D698" s="9160"/>
      <c r="E698" s="8448"/>
      <c r="F698" s="9844"/>
      <c r="G698" s="9846"/>
      <c r="H698" s="9844"/>
      <c r="I698" s="9156"/>
      <c r="J698" s="559"/>
      <c r="K698" s="8459"/>
      <c r="L698" s="7907"/>
    </row>
    <row r="699" spans="1:12" s="8266" customFormat="1" ht="16.5">
      <c r="A699" s="8461"/>
      <c r="B699" s="8462"/>
      <c r="C699" s="8589"/>
      <c r="D699" s="8497"/>
      <c r="E699" s="8670"/>
      <c r="F699" s="8586"/>
      <c r="G699" s="8579"/>
      <c r="H699" s="8587"/>
      <c r="I699" s="8629"/>
      <c r="J699" s="8577">
        <v>1500</v>
      </c>
      <c r="K699" s="8467">
        <f>K697+J699</f>
        <v>3550427</v>
      </c>
      <c r="L699" s="7907"/>
    </row>
    <row r="700" spans="1:12" s="8266" customFormat="1" ht="15.75">
      <c r="A700" s="8460"/>
      <c r="B700" s="8460"/>
      <c r="C700" s="8427" t="s">
        <v>1278</v>
      </c>
      <c r="D700" s="9159" t="s">
        <v>1334</v>
      </c>
      <c r="E700" s="9161" t="s">
        <v>1348</v>
      </c>
      <c r="F700" s="9157"/>
      <c r="G700" s="9165">
        <v>306000</v>
      </c>
      <c r="H700" s="9157"/>
      <c r="I700" s="9157"/>
      <c r="J700" s="9163" t="s">
        <v>356</v>
      </c>
      <c r="K700" s="8481">
        <f>K699-G700</f>
        <v>3244427</v>
      </c>
      <c r="L700" s="8265"/>
    </row>
    <row r="701" spans="1:12" s="8266" customFormat="1" ht="15.75">
      <c r="A701" s="8459"/>
      <c r="B701" s="8459"/>
      <c r="C701" s="8428" t="s">
        <v>1333</v>
      </c>
      <c r="D701" s="9160" t="s">
        <v>918</v>
      </c>
      <c r="E701" s="9162"/>
      <c r="F701" s="9158"/>
      <c r="G701" s="9166"/>
      <c r="H701" s="9158"/>
      <c r="I701" s="9158"/>
      <c r="J701" s="9164"/>
      <c r="K701" s="8459"/>
      <c r="L701" s="8265"/>
    </row>
    <row r="702" spans="1:12" s="8266" customFormat="1" ht="15.75">
      <c r="A702" s="8461"/>
      <c r="B702" s="8462"/>
      <c r="C702" s="8628"/>
      <c r="D702" s="8624"/>
      <c r="E702" s="8625"/>
      <c r="F702" s="8626"/>
      <c r="G702" s="8626"/>
      <c r="H702" s="8629"/>
      <c r="I702" s="8626"/>
      <c r="J702" s="8578">
        <v>4400</v>
      </c>
      <c r="K702" s="8467">
        <f>K700+J702</f>
        <v>3248827</v>
      </c>
      <c r="L702" s="8265"/>
    </row>
    <row r="703" spans="1:12" s="8266" customFormat="1" ht="15.75">
      <c r="A703" s="8460"/>
      <c r="B703" s="8588">
        <v>43214</v>
      </c>
      <c r="C703" s="545" t="s">
        <v>1109</v>
      </c>
      <c r="D703" s="9169" t="s">
        <v>1584</v>
      </c>
      <c r="E703" s="974" t="s">
        <v>56</v>
      </c>
      <c r="F703" s="9167"/>
      <c r="G703" s="9167">
        <v>503000</v>
      </c>
      <c r="H703" s="9167"/>
      <c r="I703" s="9167"/>
      <c r="J703" s="9172"/>
      <c r="K703" s="8481">
        <f>K702-G703</f>
        <v>2745827</v>
      </c>
      <c r="L703" s="8265"/>
    </row>
    <row r="704" spans="1:12" s="8266" customFormat="1" ht="15.75">
      <c r="A704" s="8459"/>
      <c r="B704" s="8459"/>
      <c r="C704" s="555" t="s">
        <v>1583</v>
      </c>
      <c r="D704" s="9170" t="s">
        <v>1384</v>
      </c>
      <c r="E704" s="9171"/>
      <c r="F704" s="9168"/>
      <c r="G704" s="9168"/>
      <c r="H704" s="9168"/>
      <c r="I704" s="9168"/>
      <c r="J704" s="9173"/>
      <c r="K704" s="8459"/>
      <c r="L704" s="8265"/>
    </row>
    <row r="705" spans="1:12" s="8266" customFormat="1" ht="15.75">
      <c r="A705" s="8461"/>
      <c r="B705" s="8462"/>
      <c r="C705" s="8461"/>
      <c r="D705" s="8497"/>
      <c r="E705" s="8498"/>
      <c r="F705" s="8465"/>
      <c r="G705" s="8466"/>
      <c r="H705" s="8499"/>
      <c r="I705" s="8465"/>
      <c r="J705" s="8578">
        <v>2200</v>
      </c>
      <c r="K705" s="8467">
        <f>K703+J705</f>
        <v>2748027</v>
      </c>
      <c r="L705" s="8265"/>
    </row>
    <row r="706" spans="1:12" s="8266" customFormat="1" ht="15.75">
      <c r="A706" s="8460"/>
      <c r="B706" s="8588"/>
      <c r="C706" s="8324" t="s">
        <v>815</v>
      </c>
      <c r="D706" s="9174" t="s">
        <v>848</v>
      </c>
      <c r="E706" s="9176" t="s">
        <v>52</v>
      </c>
      <c r="F706" s="9167"/>
      <c r="G706" s="9167">
        <v>470552</v>
      </c>
      <c r="H706" s="9167"/>
      <c r="I706" s="9167"/>
      <c r="J706" s="9172"/>
      <c r="K706" s="8481">
        <f>K705-G706</f>
        <v>2277475</v>
      </c>
      <c r="L706" s="8265"/>
    </row>
    <row r="707" spans="1:12" s="8266" customFormat="1" ht="15.75">
      <c r="A707" s="8459"/>
      <c r="B707" s="8459"/>
      <c r="C707" s="8326" t="s">
        <v>847</v>
      </c>
      <c r="D707" s="9175" t="s">
        <v>51</v>
      </c>
      <c r="E707" s="9177"/>
      <c r="F707" s="9168"/>
      <c r="G707" s="9168"/>
      <c r="H707" s="9168"/>
      <c r="I707" s="9168"/>
      <c r="J707" s="9173"/>
      <c r="K707" s="8459"/>
      <c r="L707" s="8265"/>
    </row>
    <row r="708" spans="1:12" s="8266" customFormat="1" ht="15.75">
      <c r="A708" s="8461"/>
      <c r="B708" s="8462"/>
      <c r="C708" s="8628"/>
      <c r="D708" s="8624"/>
      <c r="E708" s="8625"/>
      <c r="F708" s="8626"/>
      <c r="G708" s="8626"/>
      <c r="H708" s="8629"/>
      <c r="I708" s="8626"/>
      <c r="J708" s="8578">
        <v>2200</v>
      </c>
      <c r="K708" s="8467">
        <f>K706+J708</f>
        <v>2279675</v>
      </c>
      <c r="L708" s="8265"/>
    </row>
    <row r="709" spans="1:12" s="8266" customFormat="1" ht="16.5">
      <c r="A709" s="8460"/>
      <c r="B709" s="8588">
        <v>43215</v>
      </c>
      <c r="C709" s="8300" t="s">
        <v>997</v>
      </c>
      <c r="D709" s="9180" t="s">
        <v>2515</v>
      </c>
      <c r="E709" s="974" t="s">
        <v>2341</v>
      </c>
      <c r="F709" s="8998"/>
      <c r="G709" s="8998">
        <v>203000</v>
      </c>
      <c r="H709" s="8998"/>
      <c r="I709" s="8998"/>
      <c r="J709" s="8564"/>
      <c r="K709" s="8481">
        <f>K708-G709</f>
        <v>2076675</v>
      </c>
      <c r="L709" s="8060"/>
    </row>
    <row r="710" spans="1:12" s="8266" customFormat="1" ht="16.5">
      <c r="A710" s="8459"/>
      <c r="B710" s="8459"/>
      <c r="C710" s="8326" t="s">
        <v>2831</v>
      </c>
      <c r="D710" s="9178" t="s">
        <v>250</v>
      </c>
      <c r="E710" s="9179"/>
      <c r="F710" s="8999"/>
      <c r="G710" s="8999"/>
      <c r="H710" s="8999"/>
      <c r="I710" s="8999"/>
      <c r="J710" s="8567"/>
      <c r="K710" s="8459"/>
      <c r="L710" s="8060"/>
    </row>
    <row r="711" spans="1:12" s="8266" customFormat="1" ht="16.5">
      <c r="A711" s="8461"/>
      <c r="B711" s="8462"/>
      <c r="C711" s="8702"/>
      <c r="D711" s="8703"/>
      <c r="E711" s="8703"/>
      <c r="F711" s="8704"/>
      <c r="G711" s="8704"/>
      <c r="H711" s="8587"/>
      <c r="I711" s="8586"/>
      <c r="J711" s="8579">
        <v>2200</v>
      </c>
      <c r="K711" s="8467">
        <f>K709+J711</f>
        <v>2078875</v>
      </c>
      <c r="L711" s="8060"/>
    </row>
    <row r="712" spans="1:12" s="8266" customFormat="1" ht="16.5">
      <c r="A712" s="8460"/>
      <c r="B712" s="8588"/>
      <c r="C712" s="8281" t="s">
        <v>864</v>
      </c>
      <c r="D712" s="8349" t="s">
        <v>2302</v>
      </c>
      <c r="E712" s="8582" t="s">
        <v>2843</v>
      </c>
      <c r="F712" s="8694"/>
      <c r="G712" s="9181">
        <v>103000</v>
      </c>
      <c r="H712" s="8998"/>
      <c r="I712" s="8998"/>
      <c r="J712" s="8564"/>
      <c r="K712" s="8481">
        <f>K711-G712</f>
        <v>1975875</v>
      </c>
      <c r="L712" s="8060"/>
    </row>
    <row r="713" spans="1:12" s="8266" customFormat="1" ht="16.5">
      <c r="A713" s="8459"/>
      <c r="B713" s="8459"/>
      <c r="C713" s="8287" t="s">
        <v>2845</v>
      </c>
      <c r="D713" s="8351" t="s">
        <v>1819</v>
      </c>
      <c r="E713" s="8448"/>
      <c r="F713" s="8695"/>
      <c r="G713" s="8695"/>
      <c r="H713" s="8999"/>
      <c r="I713" s="8999"/>
      <c r="J713" s="8567"/>
      <c r="K713" s="8459"/>
      <c r="L713" s="8060"/>
    </row>
    <row r="714" spans="1:12" s="8266" customFormat="1" ht="16.5">
      <c r="A714" s="8461"/>
      <c r="B714" s="8462"/>
      <c r="C714" s="8589"/>
      <c r="D714" s="8584"/>
      <c r="E714" s="8585"/>
      <c r="F714" s="8704"/>
      <c r="G714" s="8704"/>
      <c r="H714" s="8587"/>
      <c r="I714" s="8586"/>
      <c r="J714" s="8579">
        <v>2200</v>
      </c>
      <c r="K714" s="8467">
        <f>K712+J714</f>
        <v>1978075</v>
      </c>
      <c r="L714" s="8060"/>
    </row>
    <row r="715" spans="1:12" s="8266" customFormat="1" ht="16.5">
      <c r="A715" s="8460"/>
      <c r="B715" s="8460"/>
      <c r="C715" s="8357" t="s">
        <v>591</v>
      </c>
      <c r="D715" s="8349"/>
      <c r="E715" s="8350"/>
      <c r="F715" s="9805">
        <v>25000000</v>
      </c>
      <c r="G715" s="9845"/>
      <c r="H715" s="8696"/>
      <c r="I715" s="8697"/>
      <c r="J715" s="9847"/>
      <c r="K715" s="8481">
        <f>K714+F715</f>
        <v>26978075</v>
      </c>
      <c r="L715" s="7907"/>
    </row>
    <row r="716" spans="1:12" s="8266" customFormat="1" ht="16.5">
      <c r="A716" s="8459"/>
      <c r="B716" s="8459"/>
      <c r="C716" s="8355"/>
      <c r="D716" s="8351"/>
      <c r="E716" s="8352"/>
      <c r="F716" s="9806"/>
      <c r="G716" s="9846"/>
      <c r="H716" s="8699"/>
      <c r="I716" s="8700"/>
      <c r="J716" s="9848"/>
      <c r="K716" s="8459"/>
      <c r="L716" s="7907"/>
    </row>
    <row r="717" spans="1:12" s="8266" customFormat="1" ht="18.75" customHeight="1">
      <c r="A717" s="8461"/>
      <c r="B717" s="8462"/>
      <c r="C717" s="8589"/>
      <c r="D717" s="8584"/>
      <c r="E717" s="8585"/>
      <c r="F717" s="8704"/>
      <c r="G717" s="8704"/>
      <c r="H717" s="8587"/>
      <c r="I717" s="8586"/>
      <c r="J717" s="8579"/>
      <c r="K717" s="8467"/>
      <c r="L717" s="7907"/>
    </row>
    <row r="718" spans="1:12" s="8266" customFormat="1" ht="15.75">
      <c r="A718" s="8460"/>
      <c r="B718" s="8460"/>
      <c r="C718" s="8300" t="s">
        <v>781</v>
      </c>
      <c r="D718" s="8349"/>
      <c r="E718" s="8350"/>
      <c r="F718" s="9805"/>
      <c r="G718" s="9807"/>
      <c r="H718" s="9805"/>
      <c r="I718" s="9805">
        <v>133640</v>
      </c>
      <c r="J718" s="8302"/>
      <c r="K718" s="8481">
        <f>K715-I718</f>
        <v>26844435</v>
      </c>
      <c r="L718" s="7907"/>
    </row>
    <row r="719" spans="1:12" s="8266" customFormat="1" ht="15.75">
      <c r="A719" s="8459"/>
      <c r="B719" s="8459"/>
      <c r="C719" s="8300" t="s">
        <v>2351</v>
      </c>
      <c r="D719" s="8351"/>
      <c r="E719" s="8352"/>
      <c r="F719" s="9806"/>
      <c r="G719" s="9808"/>
      <c r="H719" s="9806"/>
      <c r="I719" s="9806"/>
      <c r="J719" s="8303"/>
      <c r="K719" s="8459"/>
      <c r="L719" s="7907"/>
    </row>
    <row r="720" spans="1:12" s="8266" customFormat="1" ht="15.75">
      <c r="A720" s="8461"/>
      <c r="B720" s="8462"/>
      <c r="C720" s="8461"/>
      <c r="D720" s="8497"/>
      <c r="E720" s="8498"/>
      <c r="F720" s="8465"/>
      <c r="G720" s="8466"/>
      <c r="H720" s="8499"/>
      <c r="I720" s="8465"/>
      <c r="J720" s="8466">
        <v>1500</v>
      </c>
      <c r="K720" s="8467">
        <f>K718+J720</f>
        <v>26845935</v>
      </c>
      <c r="L720" s="7907"/>
    </row>
    <row r="721" spans="1:12" s="8266" customFormat="1" ht="16.5">
      <c r="A721" s="8460"/>
      <c r="B721" s="8588">
        <v>43216</v>
      </c>
      <c r="C721" s="8330" t="s">
        <v>1109</v>
      </c>
      <c r="D721" s="9182" t="s">
        <v>1471</v>
      </c>
      <c r="E721" s="9184" t="s">
        <v>1469</v>
      </c>
      <c r="F721" s="8694"/>
      <c r="G721" s="9000">
        <v>503000</v>
      </c>
      <c r="H721" s="8696"/>
      <c r="I721" s="8697"/>
      <c r="J721" s="9003"/>
      <c r="K721" s="8481">
        <f>K720-G721</f>
        <v>26342935</v>
      </c>
      <c r="L721" s="8265"/>
    </row>
    <row r="722" spans="1:12" s="8266" customFormat="1" ht="16.5">
      <c r="A722" s="8459"/>
      <c r="B722" s="8459"/>
      <c r="C722" s="8333" t="s">
        <v>1468</v>
      </c>
      <c r="D722" s="9183" t="s">
        <v>2556</v>
      </c>
      <c r="E722" s="9185"/>
      <c r="F722" s="8695"/>
      <c r="G722" s="9001"/>
      <c r="H722" s="8699"/>
      <c r="I722" s="8700"/>
      <c r="J722" s="9004"/>
      <c r="K722" s="8459"/>
      <c r="L722" s="8265"/>
    </row>
    <row r="723" spans="1:12" s="8266" customFormat="1" ht="16.5">
      <c r="A723" s="8461"/>
      <c r="B723" s="8462"/>
      <c r="C723" s="8702"/>
      <c r="D723" s="8703"/>
      <c r="E723" s="8703"/>
      <c r="F723" s="8704"/>
      <c r="G723" s="8704"/>
      <c r="H723" s="8705"/>
      <c r="I723" s="8704"/>
      <c r="J723" s="8706">
        <v>2200</v>
      </c>
      <c r="K723" s="8467">
        <f>K721+J723</f>
        <v>26345135</v>
      </c>
      <c r="L723" s="8265"/>
    </row>
    <row r="724" spans="1:12" ht="15.75">
      <c r="A724" s="9862" t="s">
        <v>2832</v>
      </c>
      <c r="B724" s="9863"/>
      <c r="C724" s="9863"/>
      <c r="D724" s="9863"/>
      <c r="E724" s="9864"/>
      <c r="F724" s="8472">
        <f>SUM(F3:F723)</f>
        <v>50000000</v>
      </c>
      <c r="G724" s="8472">
        <f>SUM(G3:G723)</f>
        <v>38905110</v>
      </c>
      <c r="H724" s="8472">
        <f>SUM(H3:H723)</f>
        <v>14960645</v>
      </c>
      <c r="I724" s="8472">
        <f>SUM(I3:I723)</f>
        <v>25362096</v>
      </c>
      <c r="J724" s="8472">
        <f>SUM(J3:J723)</f>
        <v>408500</v>
      </c>
      <c r="K724" s="8472">
        <f>K3+F724-G724-H724-I724+J724</f>
        <v>26345135</v>
      </c>
      <c r="L724" s="8380"/>
    </row>
    <row r="725" spans="1:12" ht="15.75">
      <c r="A725" s="9865" t="s">
        <v>242</v>
      </c>
      <c r="B725" s="9866"/>
      <c r="C725" s="9866"/>
      <c r="D725" s="9866"/>
      <c r="E725" s="9867"/>
      <c r="F725" s="8473">
        <v>75000000</v>
      </c>
      <c r="G725" s="8473">
        <v>36449011</v>
      </c>
      <c r="H725" s="8473">
        <v>13159445</v>
      </c>
      <c r="I725" s="8473">
        <v>23818911</v>
      </c>
      <c r="J725" s="8473">
        <v>399100</v>
      </c>
      <c r="K725" s="8473">
        <v>55009354</v>
      </c>
      <c r="L725" s="8380"/>
    </row>
    <row r="726" spans="1:12" ht="15.75">
      <c r="A726" s="9868" t="s">
        <v>243</v>
      </c>
      <c r="B726" s="9869"/>
      <c r="C726" s="9869"/>
      <c r="D726" s="9869"/>
      <c r="E726" s="9870"/>
      <c r="F726" s="8474">
        <f>SUM(F724:F725)</f>
        <v>125000000</v>
      </c>
      <c r="G726" s="8474">
        <f t="shared" ref="G726:K726" si="0">SUM(G724:G725)</f>
        <v>75354121</v>
      </c>
      <c r="H726" s="8474">
        <f t="shared" si="0"/>
        <v>28120090</v>
      </c>
      <c r="I726" s="8474">
        <f t="shared" si="0"/>
        <v>49181007</v>
      </c>
      <c r="J726" s="8474">
        <f t="shared" si="0"/>
        <v>807600</v>
      </c>
      <c r="K726" s="8474">
        <f t="shared" si="0"/>
        <v>81354489</v>
      </c>
      <c r="L726" s="8380"/>
    </row>
    <row r="727" spans="1:12" ht="15.75">
      <c r="A727" s="8266"/>
      <c r="B727" s="8266"/>
      <c r="C727" s="8266"/>
      <c r="D727" s="8266"/>
      <c r="E727" s="8266"/>
      <c r="F727" s="8266"/>
      <c r="G727" s="8266"/>
      <c r="H727" s="8266"/>
      <c r="I727" s="8266"/>
      <c r="J727" s="8266"/>
      <c r="K727" s="8266"/>
      <c r="L727" s="8380"/>
    </row>
    <row r="728" spans="1:12" ht="15.75">
      <c r="A728" s="8266"/>
      <c r="B728" s="8266"/>
      <c r="C728" s="8266"/>
      <c r="D728" s="8266"/>
      <c r="E728" s="8266"/>
      <c r="F728" s="8266"/>
      <c r="G728" s="8266"/>
      <c r="H728" s="8266"/>
      <c r="I728" s="8266"/>
      <c r="J728" s="8266"/>
      <c r="K728" s="8266"/>
      <c r="L728" s="8380"/>
    </row>
  </sheetData>
  <mergeCells count="288">
    <mergeCell ref="F715:F716"/>
    <mergeCell ref="G715:G716"/>
    <mergeCell ref="J715:J716"/>
    <mergeCell ref="F718:F719"/>
    <mergeCell ref="G718:G719"/>
    <mergeCell ref="H718:H719"/>
    <mergeCell ref="I718:I719"/>
    <mergeCell ref="F697:F698"/>
    <mergeCell ref="G697:G698"/>
    <mergeCell ref="H697:H698"/>
    <mergeCell ref="F631:F632"/>
    <mergeCell ref="G631:G632"/>
    <mergeCell ref="H631:H632"/>
    <mergeCell ref="H691:H692"/>
    <mergeCell ref="I691:I692"/>
    <mergeCell ref="F682:F683"/>
    <mergeCell ref="G682:G683"/>
    <mergeCell ref="H682:H683"/>
    <mergeCell ref="I682:I683"/>
    <mergeCell ref="F685:F686"/>
    <mergeCell ref="G685:G686"/>
    <mergeCell ref="H685:H686"/>
    <mergeCell ref="I685:I686"/>
    <mergeCell ref="F688:F689"/>
    <mergeCell ref="G688:G689"/>
    <mergeCell ref="H688:H689"/>
    <mergeCell ref="I688:I689"/>
    <mergeCell ref="F640:F641"/>
    <mergeCell ref="G640:G641"/>
    <mergeCell ref="H640:H641"/>
    <mergeCell ref="I640:I641"/>
    <mergeCell ref="F646:F647"/>
    <mergeCell ref="G646:G647"/>
    <mergeCell ref="H646:H647"/>
    <mergeCell ref="H538:H539"/>
    <mergeCell ref="I538:I539"/>
    <mergeCell ref="F625:F626"/>
    <mergeCell ref="G625:G626"/>
    <mergeCell ref="H625:H626"/>
    <mergeCell ref="I625:I626"/>
    <mergeCell ref="F628:F629"/>
    <mergeCell ref="G628:G629"/>
    <mergeCell ref="H628:H629"/>
    <mergeCell ref="I628:I629"/>
    <mergeCell ref="F55:F56"/>
    <mergeCell ref="G55:G56"/>
    <mergeCell ref="H55:H56"/>
    <mergeCell ref="I55:I56"/>
    <mergeCell ref="H514:H515"/>
    <mergeCell ref="I514:I515"/>
    <mergeCell ref="F469:F470"/>
    <mergeCell ref="G469:G470"/>
    <mergeCell ref="H469:H470"/>
    <mergeCell ref="I469:I470"/>
    <mergeCell ref="F472:F473"/>
    <mergeCell ref="G472:G473"/>
    <mergeCell ref="H472:H473"/>
    <mergeCell ref="I472:I473"/>
    <mergeCell ref="F505:F506"/>
    <mergeCell ref="G505:G506"/>
    <mergeCell ref="H505:H506"/>
    <mergeCell ref="I505:I506"/>
    <mergeCell ref="F499:F500"/>
    <mergeCell ref="G499:G500"/>
    <mergeCell ref="H499:H500"/>
    <mergeCell ref="I499:I500"/>
    <mergeCell ref="F502:F503"/>
    <mergeCell ref="G502:G503"/>
    <mergeCell ref="A724:E724"/>
    <mergeCell ref="A725:E725"/>
    <mergeCell ref="A726:E726"/>
    <mergeCell ref="F142:F143"/>
    <mergeCell ref="G142:G143"/>
    <mergeCell ref="H142:H143"/>
    <mergeCell ref="I142:I143"/>
    <mergeCell ref="F88:F89"/>
    <mergeCell ref="G88:G89"/>
    <mergeCell ref="H88:H89"/>
    <mergeCell ref="I88:I89"/>
    <mergeCell ref="H502:H503"/>
    <mergeCell ref="I502:I503"/>
    <mergeCell ref="I676:I677"/>
    <mergeCell ref="F520:F521"/>
    <mergeCell ref="G520:G521"/>
    <mergeCell ref="H520:H521"/>
    <mergeCell ref="I520:I521"/>
    <mergeCell ref="F523:F524"/>
    <mergeCell ref="G523:G524"/>
    <mergeCell ref="H523:H524"/>
    <mergeCell ref="I523:I524"/>
    <mergeCell ref="F538:F539"/>
    <mergeCell ref="G538:G539"/>
    <mergeCell ref="I646:I647"/>
    <mergeCell ref="F649:F650"/>
    <mergeCell ref="G649:G650"/>
    <mergeCell ref="H649:H650"/>
    <mergeCell ref="I649:I650"/>
    <mergeCell ref="F430:F431"/>
    <mergeCell ref="G430:G431"/>
    <mergeCell ref="H430:H431"/>
    <mergeCell ref="I430:I431"/>
    <mergeCell ref="F433:F434"/>
    <mergeCell ref="G433:G434"/>
    <mergeCell ref="H433:H434"/>
    <mergeCell ref="I433:I434"/>
    <mergeCell ref="F466:F467"/>
    <mergeCell ref="G466:G467"/>
    <mergeCell ref="H466:H467"/>
    <mergeCell ref="I466:I467"/>
    <mergeCell ref="F436:F437"/>
    <mergeCell ref="G436:G437"/>
    <mergeCell ref="H436:H437"/>
    <mergeCell ref="I436:I437"/>
    <mergeCell ref="F439:F440"/>
    <mergeCell ref="G439:G440"/>
    <mergeCell ref="H439:H440"/>
    <mergeCell ref="I439:I440"/>
    <mergeCell ref="F418:F419"/>
    <mergeCell ref="G418:G419"/>
    <mergeCell ref="H418:H419"/>
    <mergeCell ref="I418:I419"/>
    <mergeCell ref="F421:F422"/>
    <mergeCell ref="G421:G422"/>
    <mergeCell ref="H421:H422"/>
    <mergeCell ref="I421:I422"/>
    <mergeCell ref="F427:F428"/>
    <mergeCell ref="G427:G428"/>
    <mergeCell ref="H427:H428"/>
    <mergeCell ref="I427:I428"/>
    <mergeCell ref="F424:F425"/>
    <mergeCell ref="G424:G425"/>
    <mergeCell ref="H424:H425"/>
    <mergeCell ref="I424:I425"/>
    <mergeCell ref="K106:K107"/>
    <mergeCell ref="K109:K110"/>
    <mergeCell ref="K112:K113"/>
    <mergeCell ref="K115:K116"/>
    <mergeCell ref="K118:K119"/>
    <mergeCell ref="K91:K92"/>
    <mergeCell ref="K94:K95"/>
    <mergeCell ref="K97:K98"/>
    <mergeCell ref="K100:K101"/>
    <mergeCell ref="K103:K104"/>
    <mergeCell ref="K88:K89"/>
    <mergeCell ref="F76:F77"/>
    <mergeCell ref="G76:G77"/>
    <mergeCell ref="H76:H77"/>
    <mergeCell ref="I76:I77"/>
    <mergeCell ref="F70:F71"/>
    <mergeCell ref="G70:G71"/>
    <mergeCell ref="H70:H71"/>
    <mergeCell ref="I70:I71"/>
    <mergeCell ref="F73:F74"/>
    <mergeCell ref="G73:G74"/>
    <mergeCell ref="H73:H74"/>
    <mergeCell ref="I73:I74"/>
    <mergeCell ref="J64:J65"/>
    <mergeCell ref="F67:F68"/>
    <mergeCell ref="G67:G68"/>
    <mergeCell ref="H67:H68"/>
    <mergeCell ref="I67:I68"/>
    <mergeCell ref="G58:G59"/>
    <mergeCell ref="J58:J59"/>
    <mergeCell ref="F61:F62"/>
    <mergeCell ref="G61:G62"/>
    <mergeCell ref="H61:H62"/>
    <mergeCell ref="I61:I62"/>
    <mergeCell ref="J49:J50"/>
    <mergeCell ref="F52:F53"/>
    <mergeCell ref="G52:G53"/>
    <mergeCell ref="H52:H53"/>
    <mergeCell ref="I52:I53"/>
    <mergeCell ref="G43:G44"/>
    <mergeCell ref="J43:J44"/>
    <mergeCell ref="F46:F47"/>
    <mergeCell ref="G46:G47"/>
    <mergeCell ref="H46:H47"/>
    <mergeCell ref="I46:I47"/>
    <mergeCell ref="G49:G50"/>
    <mergeCell ref="J37:J38"/>
    <mergeCell ref="F40:F41"/>
    <mergeCell ref="G40:G41"/>
    <mergeCell ref="H40:H41"/>
    <mergeCell ref="I40:I41"/>
    <mergeCell ref="I31:I32"/>
    <mergeCell ref="J31:J32"/>
    <mergeCell ref="F34:F35"/>
    <mergeCell ref="G34:G35"/>
    <mergeCell ref="H34:H35"/>
    <mergeCell ref="I34:I35"/>
    <mergeCell ref="G37:G38"/>
    <mergeCell ref="J25:J26"/>
    <mergeCell ref="F28:F29"/>
    <mergeCell ref="G28:G29"/>
    <mergeCell ref="H28:H29"/>
    <mergeCell ref="I28:I29"/>
    <mergeCell ref="F22:F23"/>
    <mergeCell ref="G22:G23"/>
    <mergeCell ref="H22:H23"/>
    <mergeCell ref="I22:I23"/>
    <mergeCell ref="I25:I26"/>
    <mergeCell ref="G1:I1"/>
    <mergeCell ref="J1:J2"/>
    <mergeCell ref="K1:K2"/>
    <mergeCell ref="I19:I20"/>
    <mergeCell ref="J19:J20"/>
    <mergeCell ref="A1:A2"/>
    <mergeCell ref="B1:B2"/>
    <mergeCell ref="C1:C2"/>
    <mergeCell ref="D1:E1"/>
    <mergeCell ref="F1:F2"/>
    <mergeCell ref="F4:F5"/>
    <mergeCell ref="I205:I206"/>
    <mergeCell ref="F208:F209"/>
    <mergeCell ref="G208:G209"/>
    <mergeCell ref="H208:H209"/>
    <mergeCell ref="I343:I344"/>
    <mergeCell ref="F415:F416"/>
    <mergeCell ref="G415:G416"/>
    <mergeCell ref="H415:H416"/>
    <mergeCell ref="I415:I416"/>
    <mergeCell ref="F277:F278"/>
    <mergeCell ref="G277:G278"/>
    <mergeCell ref="H277:H278"/>
    <mergeCell ref="I277:I278"/>
    <mergeCell ref="H310:H311"/>
    <mergeCell ref="I310:I311"/>
    <mergeCell ref="F313:F314"/>
    <mergeCell ref="F331:F332"/>
    <mergeCell ref="G331:G332"/>
    <mergeCell ref="H331:H332"/>
    <mergeCell ref="I331:I332"/>
    <mergeCell ref="H319:H320"/>
    <mergeCell ref="I319:I320"/>
    <mergeCell ref="F322:F323"/>
    <mergeCell ref="G322:G323"/>
    <mergeCell ref="H322:H323"/>
    <mergeCell ref="F286:F287"/>
    <mergeCell ref="G286:G287"/>
    <mergeCell ref="H286:H287"/>
    <mergeCell ref="I286:I287"/>
    <mergeCell ref="H295:H296"/>
    <mergeCell ref="I295:I296"/>
    <mergeCell ref="F304:F305"/>
    <mergeCell ref="G304:G305"/>
    <mergeCell ref="H304:H305"/>
    <mergeCell ref="I304:I305"/>
    <mergeCell ref="I322:I323"/>
    <mergeCell ref="I631:I632"/>
    <mergeCell ref="F526:F527"/>
    <mergeCell ref="G526:G527"/>
    <mergeCell ref="H526:H527"/>
    <mergeCell ref="I526:I527"/>
    <mergeCell ref="F307:F308"/>
    <mergeCell ref="G307:G308"/>
    <mergeCell ref="H307:H308"/>
    <mergeCell ref="I307:I308"/>
    <mergeCell ref="F310:F311"/>
    <mergeCell ref="G310:G311"/>
    <mergeCell ref="H316:H317"/>
    <mergeCell ref="I316:I317"/>
    <mergeCell ref="F319:F320"/>
    <mergeCell ref="G319:G320"/>
    <mergeCell ref="G313:G314"/>
    <mergeCell ref="H313:H314"/>
    <mergeCell ref="I313:I314"/>
    <mergeCell ref="F316:F317"/>
    <mergeCell ref="G316:G317"/>
    <mergeCell ref="F412:F413"/>
    <mergeCell ref="G412:G413"/>
    <mergeCell ref="H412:H413"/>
    <mergeCell ref="I412:I413"/>
    <mergeCell ref="F670:F671"/>
    <mergeCell ref="G670:G671"/>
    <mergeCell ref="H670:H671"/>
    <mergeCell ref="I670:I671"/>
    <mergeCell ref="H652:H653"/>
    <mergeCell ref="I652:I653"/>
    <mergeCell ref="F658:F659"/>
    <mergeCell ref="G658:G659"/>
    <mergeCell ref="H658:H659"/>
    <mergeCell ref="I658:I659"/>
    <mergeCell ref="F664:F665"/>
    <mergeCell ref="G664:G665"/>
    <mergeCell ref="H664:H665"/>
    <mergeCell ref="I664:I665"/>
    <mergeCell ref="F652:F653"/>
    <mergeCell ref="G652:G653"/>
  </mergeCells>
  <pageMargins left="0.7" right="0.7" top="0.75" bottom="0.75" header="0.3" footer="0.3"/>
  <pageSetup orientation="portrait" horizontalDpi="120" verticalDpi="72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U809"/>
  <sheetViews>
    <sheetView workbookViewId="0">
      <pane xSplit="11" ySplit="3" topLeftCell="L703" activePane="bottomRight" state="frozen"/>
      <selection pane="topRight" activeCell="L1" sqref="L1"/>
      <selection pane="bottomLeft" activeCell="A4" sqref="A4"/>
      <selection pane="bottomRight" activeCell="L703" sqref="L703:L705"/>
    </sheetView>
  </sheetViews>
  <sheetFormatPr defaultRowHeight="15"/>
  <cols>
    <col min="1" max="1" width="2.85546875" customWidth="1"/>
    <col min="2" max="2" width="10.7109375" customWidth="1"/>
    <col min="3" max="3" width="47.42578125" customWidth="1"/>
    <col min="4" max="4" width="18.5703125" customWidth="1"/>
    <col min="6" max="6" width="15" customWidth="1"/>
    <col min="7" max="7" width="17.85546875" customWidth="1"/>
    <col min="8" max="8" width="16.42578125" customWidth="1"/>
    <col min="9" max="9" width="11.140625" customWidth="1"/>
    <col min="10" max="10" width="11.7109375" customWidth="1"/>
    <col min="11" max="11" width="15.85546875" customWidth="1"/>
  </cols>
  <sheetData>
    <row r="1" spans="1:21" s="8266" customFormat="1" ht="15.75">
      <c r="A1" s="9853" t="s">
        <v>1</v>
      </c>
      <c r="B1" s="9855" t="s">
        <v>2</v>
      </c>
      <c r="C1" s="9853" t="s">
        <v>3</v>
      </c>
      <c r="D1" s="9857" t="s">
        <v>4</v>
      </c>
      <c r="E1" s="9858"/>
      <c r="F1" s="9849" t="s">
        <v>5</v>
      </c>
      <c r="G1" s="9859" t="s">
        <v>6</v>
      </c>
      <c r="H1" s="9860"/>
      <c r="I1" s="9861"/>
      <c r="J1" s="9849" t="s">
        <v>7</v>
      </c>
      <c r="K1" s="9851" t="s">
        <v>8</v>
      </c>
      <c r="L1" s="8380"/>
    </row>
    <row r="2" spans="1:21" s="8266" customFormat="1" ht="15.75">
      <c r="A2" s="9854"/>
      <c r="B2" s="9856"/>
      <c r="C2" s="9854"/>
      <c r="D2" s="8468" t="s">
        <v>9</v>
      </c>
      <c r="E2" s="8469" t="s">
        <v>10</v>
      </c>
      <c r="F2" s="9850"/>
      <c r="G2" s="9211" t="s">
        <v>11</v>
      </c>
      <c r="H2" s="8471" t="s">
        <v>537</v>
      </c>
      <c r="I2" s="9211" t="s">
        <v>13</v>
      </c>
      <c r="J2" s="9850"/>
      <c r="K2" s="9852"/>
      <c r="L2" s="8380"/>
    </row>
    <row r="3" spans="1:21" s="8266" customFormat="1" ht="15.75">
      <c r="A3" s="8271" t="s">
        <v>75</v>
      </c>
      <c r="B3" s="8272"/>
      <c r="C3" s="8273"/>
      <c r="D3" s="8274"/>
      <c r="E3" s="8275"/>
      <c r="F3" s="8276"/>
      <c r="G3" s="8277"/>
      <c r="H3" s="8278"/>
      <c r="I3" s="8279"/>
      <c r="J3" s="8279"/>
      <c r="K3" s="8280">
        <f>'Apr''18'!K724</f>
        <v>26345135</v>
      </c>
      <c r="L3" s="8380"/>
    </row>
    <row r="4" spans="1:21" s="8266" customFormat="1" ht="15.75" hidden="1">
      <c r="A4" s="8458"/>
      <c r="B4" s="8475">
        <v>43222</v>
      </c>
      <c r="C4" s="8357" t="s">
        <v>591</v>
      </c>
      <c r="D4" s="8349"/>
      <c r="E4" s="8350"/>
      <c r="F4" s="9805">
        <v>25000000</v>
      </c>
      <c r="G4" s="9186"/>
      <c r="H4" s="8476"/>
      <c r="I4" s="8476"/>
      <c r="J4" s="8458"/>
      <c r="K4" s="8480">
        <f>K3+F4</f>
        <v>51345135</v>
      </c>
      <c r="L4" s="8380"/>
      <c r="U4" s="8902"/>
    </row>
    <row r="5" spans="1:21" s="8266" customFormat="1" ht="15.75" hidden="1">
      <c r="A5" s="8459"/>
      <c r="B5" s="8459"/>
      <c r="C5" s="8355"/>
      <c r="D5" s="8351"/>
      <c r="E5" s="8352"/>
      <c r="F5" s="9806"/>
      <c r="G5" s="9187"/>
      <c r="H5" s="8477"/>
      <c r="I5" s="8477"/>
      <c r="J5" s="8459"/>
      <c r="K5" s="8459"/>
      <c r="L5" s="8380"/>
      <c r="U5" s="8902"/>
    </row>
    <row r="6" spans="1:21" s="8266" customFormat="1" ht="18" hidden="1">
      <c r="A6" s="8461"/>
      <c r="B6" s="8462"/>
      <c r="C6" s="8496"/>
      <c r="D6" s="8497"/>
      <c r="E6" s="8486"/>
      <c r="F6" s="8478"/>
      <c r="G6" s="8478"/>
      <c r="H6" s="8466"/>
      <c r="I6" s="8478"/>
      <c r="J6" s="8466"/>
      <c r="K6" s="8467"/>
      <c r="L6" s="8380"/>
      <c r="U6" s="8902"/>
    </row>
    <row r="7" spans="1:21" s="8266" customFormat="1" ht="16.5" hidden="1">
      <c r="A7" s="8367"/>
      <c r="B7" s="9245"/>
      <c r="C7" s="8300" t="s">
        <v>821</v>
      </c>
      <c r="D7" s="9216" t="s">
        <v>2495</v>
      </c>
      <c r="E7" s="8332"/>
      <c r="F7" s="9805"/>
      <c r="G7" s="9807"/>
      <c r="H7" s="9805"/>
      <c r="I7" s="9843">
        <v>333076</v>
      </c>
      <c r="J7" s="8564"/>
      <c r="K7" s="9246">
        <f>K4-I7</f>
        <v>51012059</v>
      </c>
      <c r="L7" s="8380"/>
    </row>
    <row r="8" spans="1:21" s="8266" customFormat="1" ht="16.5" hidden="1">
      <c r="A8" s="8367"/>
      <c r="B8" s="9245"/>
      <c r="C8" s="8287" t="s">
        <v>2544</v>
      </c>
      <c r="D8" s="9217" t="s">
        <v>2629</v>
      </c>
      <c r="E8" s="8335"/>
      <c r="F8" s="9806"/>
      <c r="G8" s="9808"/>
      <c r="H8" s="9806"/>
      <c r="I8" s="9844"/>
      <c r="J8" s="8567"/>
      <c r="K8" s="9246"/>
      <c r="L8" s="8380"/>
    </row>
    <row r="9" spans="1:21" s="8266" customFormat="1" ht="16.5" hidden="1">
      <c r="A9" s="8461"/>
      <c r="B9" s="8462"/>
      <c r="C9" s="8461"/>
      <c r="D9" s="8497"/>
      <c r="E9" s="8498"/>
      <c r="F9" s="8465"/>
      <c r="G9" s="8466"/>
      <c r="H9" s="8499"/>
      <c r="I9" s="8465"/>
      <c r="J9" s="8579">
        <v>2200</v>
      </c>
      <c r="K9" s="8467">
        <f>K7+J9</f>
        <v>51014259</v>
      </c>
      <c r="L9" s="8380"/>
    </row>
    <row r="10" spans="1:21" s="8266" customFormat="1" ht="16.5" hidden="1">
      <c r="A10" s="8367"/>
      <c r="B10" s="9245"/>
      <c r="C10" s="8300" t="s">
        <v>821</v>
      </c>
      <c r="D10" s="9216" t="s">
        <v>2495</v>
      </c>
      <c r="E10" s="8563"/>
      <c r="F10" s="9843"/>
      <c r="G10" s="9845"/>
      <c r="H10" s="9843"/>
      <c r="I10" s="9843">
        <v>88572</v>
      </c>
      <c r="J10" s="8564"/>
      <c r="K10" s="9246">
        <f>K9-I10</f>
        <v>50925687</v>
      </c>
      <c r="L10" s="8380"/>
    </row>
    <row r="11" spans="1:21" s="8266" customFormat="1" ht="16.5" hidden="1">
      <c r="A11" s="8367"/>
      <c r="B11" s="9245"/>
      <c r="C11" s="8287" t="s">
        <v>2545</v>
      </c>
      <c r="D11" s="9217" t="s">
        <v>2629</v>
      </c>
      <c r="E11" s="8566"/>
      <c r="F11" s="9844"/>
      <c r="G11" s="9846"/>
      <c r="H11" s="9844"/>
      <c r="I11" s="9844"/>
      <c r="J11" s="8567"/>
      <c r="K11" s="9246"/>
      <c r="L11" s="8380"/>
    </row>
    <row r="12" spans="1:21" s="8266" customFormat="1" ht="16.5" hidden="1">
      <c r="A12" s="8461"/>
      <c r="B12" s="8462"/>
      <c r="C12" s="8461"/>
      <c r="D12" s="8497"/>
      <c r="E12" s="8498"/>
      <c r="F12" s="8465"/>
      <c r="G12" s="8466"/>
      <c r="H12" s="8499"/>
      <c r="I12" s="8465"/>
      <c r="J12" s="8579">
        <v>2200</v>
      </c>
      <c r="K12" s="8467">
        <f>K10+J12</f>
        <v>50927887</v>
      </c>
      <c r="L12" s="8380"/>
    </row>
    <row r="13" spans="1:21" s="8266" customFormat="1" ht="16.5" hidden="1">
      <c r="A13" s="8460"/>
      <c r="B13" s="8588"/>
      <c r="C13" s="8281" t="s">
        <v>815</v>
      </c>
      <c r="D13" s="9203" t="s">
        <v>1720</v>
      </c>
      <c r="E13" s="8439" t="s">
        <v>1739</v>
      </c>
      <c r="F13" s="8476"/>
      <c r="G13" s="8476"/>
      <c r="H13" s="8476"/>
      <c r="I13" s="8476">
        <v>162157</v>
      </c>
      <c r="J13" s="8458"/>
      <c r="K13" s="8481">
        <f>K12-I13</f>
        <v>50765730</v>
      </c>
      <c r="L13" s="8380"/>
    </row>
    <row r="14" spans="1:21" s="8266" customFormat="1" ht="16.5" hidden="1">
      <c r="A14" s="8459"/>
      <c r="B14" s="8459"/>
      <c r="C14" s="8287" t="s">
        <v>1719</v>
      </c>
      <c r="D14" s="9204" t="s">
        <v>1176</v>
      </c>
      <c r="E14" s="8448"/>
      <c r="F14" s="8477"/>
      <c r="G14" s="8477"/>
      <c r="H14" s="8477"/>
      <c r="I14" s="8477"/>
      <c r="J14" s="8459"/>
      <c r="K14" s="8459"/>
      <c r="L14" s="8380"/>
    </row>
    <row r="15" spans="1:21" s="8266" customFormat="1" ht="16.5" hidden="1">
      <c r="A15" s="8461"/>
      <c r="B15" s="8462"/>
      <c r="C15" s="8496"/>
      <c r="D15" s="8497"/>
      <c r="E15" s="8585"/>
      <c r="F15" s="8478"/>
      <c r="G15" s="8478"/>
      <c r="H15" s="8466"/>
      <c r="I15" s="8478"/>
      <c r="J15" s="8466">
        <v>2200</v>
      </c>
      <c r="K15" s="8467">
        <f>K13+J15</f>
        <v>50767930</v>
      </c>
      <c r="L15" s="8380"/>
    </row>
    <row r="16" spans="1:21" s="8266" customFormat="1" ht="16.5" hidden="1">
      <c r="A16" s="8460"/>
      <c r="B16" s="8460"/>
      <c r="C16" s="8281" t="s">
        <v>815</v>
      </c>
      <c r="D16" s="9203" t="s">
        <v>1720</v>
      </c>
      <c r="E16" s="8683" t="s">
        <v>1739</v>
      </c>
      <c r="F16" s="8479"/>
      <c r="G16" s="8479"/>
      <c r="H16" s="8479"/>
      <c r="I16" s="8479">
        <v>16154</v>
      </c>
      <c r="J16" s="8460"/>
      <c r="K16" s="8481">
        <f>K15-I16</f>
        <v>50751776</v>
      </c>
      <c r="L16" s="8380"/>
    </row>
    <row r="17" spans="1:21" s="8266" customFormat="1" ht="16.5" hidden="1">
      <c r="A17" s="8459"/>
      <c r="B17" s="8459"/>
      <c r="C17" s="8287" t="s">
        <v>1721</v>
      </c>
      <c r="D17" s="9204" t="s">
        <v>1176</v>
      </c>
      <c r="E17" s="8691"/>
      <c r="F17" s="8477"/>
      <c r="G17" s="8477"/>
      <c r="H17" s="8477"/>
      <c r="I17" s="8477"/>
      <c r="J17" s="8459"/>
      <c r="K17" s="8459"/>
      <c r="L17" s="8380"/>
    </row>
    <row r="18" spans="1:21" s="8266" customFormat="1" ht="16.5" hidden="1">
      <c r="A18" s="8461"/>
      <c r="B18" s="8462"/>
      <c r="C18" s="8496"/>
      <c r="D18" s="8497"/>
      <c r="E18" s="8709"/>
      <c r="F18" s="8478"/>
      <c r="G18" s="8478"/>
      <c r="H18" s="8466"/>
      <c r="I18" s="8478"/>
      <c r="J18" s="8466">
        <v>2200</v>
      </c>
      <c r="K18" s="8467">
        <f>K16+J18</f>
        <v>50753976</v>
      </c>
      <c r="L18" s="8380"/>
    </row>
    <row r="19" spans="1:21" s="8266" customFormat="1" ht="16.5" hidden="1">
      <c r="A19" s="8458"/>
      <c r="B19" s="8458"/>
      <c r="C19" s="8300" t="s">
        <v>1710</v>
      </c>
      <c r="D19" s="9203" t="s">
        <v>1720</v>
      </c>
      <c r="E19" s="8439" t="s">
        <v>1739</v>
      </c>
      <c r="F19" s="8479"/>
      <c r="G19" s="8479"/>
      <c r="H19" s="8479"/>
      <c r="I19" s="8479">
        <v>15140</v>
      </c>
      <c r="J19" s="8460"/>
      <c r="K19" s="8480">
        <f>K18-I19</f>
        <v>50738836</v>
      </c>
      <c r="L19" s="8380"/>
      <c r="U19" s="8902"/>
    </row>
    <row r="20" spans="1:21" s="8266" customFormat="1" ht="16.5" hidden="1">
      <c r="A20" s="8459"/>
      <c r="B20" s="8459"/>
      <c r="C20" s="8287" t="s">
        <v>1821</v>
      </c>
      <c r="D20" s="9204" t="s">
        <v>1479</v>
      </c>
      <c r="E20" s="8448"/>
      <c r="F20" s="8477"/>
      <c r="G20" s="8477"/>
      <c r="H20" s="8477"/>
      <c r="I20" s="8477"/>
      <c r="J20" s="8459"/>
      <c r="K20" s="8459"/>
      <c r="L20" s="8380"/>
      <c r="U20" s="8902"/>
    </row>
    <row r="21" spans="1:21" s="8266" customFormat="1" ht="16.5" hidden="1">
      <c r="A21" s="8461"/>
      <c r="B21" s="8462"/>
      <c r="C21" s="8496"/>
      <c r="D21" s="8497"/>
      <c r="E21" s="8670"/>
      <c r="F21" s="8478"/>
      <c r="G21" s="8478"/>
      <c r="H21" s="8466"/>
      <c r="I21" s="8478"/>
      <c r="J21" s="8466">
        <v>1500</v>
      </c>
      <c r="K21" s="8467">
        <f>K19+J21</f>
        <v>50740336</v>
      </c>
      <c r="L21" s="8380"/>
      <c r="U21" s="8902"/>
    </row>
    <row r="22" spans="1:21" s="8266" customFormat="1" ht="16.5" hidden="1">
      <c r="A22" s="8460"/>
      <c r="B22" s="8460"/>
      <c r="C22" s="8300" t="s">
        <v>1710</v>
      </c>
      <c r="D22" s="9203" t="s">
        <v>1720</v>
      </c>
      <c r="E22" s="8439" t="s">
        <v>1739</v>
      </c>
      <c r="F22" s="8476"/>
      <c r="G22" s="8476"/>
      <c r="H22" s="8476"/>
      <c r="I22" s="8476">
        <v>15390</v>
      </c>
      <c r="J22" s="8458"/>
      <c r="K22" s="8481">
        <f>K21-I22</f>
        <v>50724946</v>
      </c>
      <c r="L22" s="8380"/>
      <c r="U22" s="8902"/>
    </row>
    <row r="23" spans="1:21" s="8266" customFormat="1" ht="16.5" hidden="1">
      <c r="A23" s="8459"/>
      <c r="B23" s="8459"/>
      <c r="C23" s="8287" t="s">
        <v>1822</v>
      </c>
      <c r="D23" s="9204" t="s">
        <v>1479</v>
      </c>
      <c r="E23" s="8448"/>
      <c r="F23" s="8477"/>
      <c r="G23" s="8477"/>
      <c r="H23" s="8477"/>
      <c r="I23" s="8477"/>
      <c r="J23" s="8459"/>
      <c r="K23" s="8459"/>
      <c r="L23" s="8380"/>
      <c r="U23" s="8902"/>
    </row>
    <row r="24" spans="1:21" s="8266" customFormat="1" ht="18" hidden="1">
      <c r="A24" s="8461"/>
      <c r="B24" s="8462"/>
      <c r="C24" s="8496"/>
      <c r="D24" s="8504"/>
      <c r="E24" s="8490"/>
      <c r="F24" s="8478"/>
      <c r="G24" s="8478"/>
      <c r="H24" s="8466"/>
      <c r="I24" s="8478"/>
      <c r="J24" s="8466">
        <v>1500</v>
      </c>
      <c r="K24" s="8467">
        <f>K22+J24</f>
        <v>50726446</v>
      </c>
      <c r="L24" s="8380"/>
      <c r="U24" s="8902"/>
    </row>
    <row r="25" spans="1:21" s="8266" customFormat="1" ht="15.75" hidden="1">
      <c r="A25" s="8460"/>
      <c r="B25" s="8460"/>
      <c r="C25" s="8281" t="s">
        <v>781</v>
      </c>
      <c r="D25" s="9203" t="s">
        <v>278</v>
      </c>
      <c r="E25" s="8283" t="s">
        <v>279</v>
      </c>
      <c r="F25" s="9201"/>
      <c r="G25" s="9201">
        <v>20940</v>
      </c>
      <c r="H25" s="8285"/>
      <c r="I25" s="9805"/>
      <c r="J25" s="9824"/>
      <c r="K25" s="8481">
        <f>K24-G25</f>
        <v>50705506</v>
      </c>
      <c r="L25" s="8321"/>
      <c r="U25" s="8902"/>
    </row>
    <row r="26" spans="1:21" s="8266" customFormat="1" ht="15.75" hidden="1">
      <c r="A26" s="8459"/>
      <c r="B26" s="8459"/>
      <c r="C26" s="8287" t="s">
        <v>1530</v>
      </c>
      <c r="D26" s="9204" t="s">
        <v>38</v>
      </c>
      <c r="E26" s="9206"/>
      <c r="F26" s="9202"/>
      <c r="G26" s="9202"/>
      <c r="H26" s="8291"/>
      <c r="I26" s="9806"/>
      <c r="J26" s="9825"/>
      <c r="K26" s="8459"/>
      <c r="L26" s="8321"/>
      <c r="U26" s="8902"/>
    </row>
    <row r="27" spans="1:21" s="8266" customFormat="1" ht="15.75" hidden="1">
      <c r="A27" s="8461"/>
      <c r="B27" s="8462"/>
      <c r="C27" s="8492"/>
      <c r="D27" s="8464"/>
      <c r="E27" s="8464"/>
      <c r="F27" s="8493"/>
      <c r="G27" s="8493"/>
      <c r="H27" s="8494"/>
      <c r="I27" s="8493"/>
      <c r="J27" s="8495">
        <v>1500</v>
      </c>
      <c r="K27" s="8467">
        <f>K25+J27</f>
        <v>50707006</v>
      </c>
      <c r="L27" s="8321"/>
      <c r="U27" s="8902"/>
    </row>
    <row r="28" spans="1:21" s="8266" customFormat="1" ht="15.75" hidden="1">
      <c r="A28" s="8458"/>
      <c r="B28" s="8458"/>
      <c r="C28" s="8300" t="s">
        <v>796</v>
      </c>
      <c r="D28" s="9203" t="s">
        <v>167</v>
      </c>
      <c r="E28" s="9205" t="s">
        <v>56</v>
      </c>
      <c r="F28" s="9805"/>
      <c r="G28" s="9807">
        <v>197100</v>
      </c>
      <c r="H28" s="9805"/>
      <c r="I28" s="9805"/>
      <c r="J28" s="8302"/>
      <c r="K28" s="8476">
        <f>K27-G28</f>
        <v>50509906</v>
      </c>
      <c r="L28" s="8321"/>
      <c r="U28" s="8902"/>
    </row>
    <row r="29" spans="1:21" s="8266" customFormat="1" ht="15.75" hidden="1">
      <c r="A29" s="8459"/>
      <c r="B29" s="8459"/>
      <c r="C29" s="8287" t="s">
        <v>1033</v>
      </c>
      <c r="D29" s="9204" t="s">
        <v>1384</v>
      </c>
      <c r="E29" s="9206"/>
      <c r="F29" s="9806"/>
      <c r="G29" s="9808"/>
      <c r="H29" s="9806"/>
      <c r="I29" s="9806"/>
      <c r="J29" s="8303"/>
      <c r="K29" s="8459"/>
      <c r="L29" s="8321"/>
      <c r="U29" s="8902"/>
    </row>
    <row r="30" spans="1:21" s="8266" customFormat="1" ht="15.75" hidden="1">
      <c r="A30" s="8461"/>
      <c r="B30" s="8462"/>
      <c r="C30" s="8496"/>
      <c r="D30" s="8497"/>
      <c r="E30" s="8498"/>
      <c r="F30" s="8465"/>
      <c r="G30" s="8466"/>
      <c r="H30" s="8499"/>
      <c r="I30" s="8465"/>
      <c r="J30" s="8466">
        <v>750</v>
      </c>
      <c r="K30" s="8467">
        <f>K28+J30</f>
        <v>50510656</v>
      </c>
      <c r="L30" s="8321"/>
      <c r="U30" s="8902"/>
    </row>
    <row r="31" spans="1:21" s="8266" customFormat="1" ht="15.75" hidden="1">
      <c r="A31" s="8460"/>
      <c r="B31" s="8460"/>
      <c r="C31" s="8310" t="s">
        <v>815</v>
      </c>
      <c r="D31" s="9203" t="s">
        <v>1883</v>
      </c>
      <c r="E31" s="9205" t="s">
        <v>1884</v>
      </c>
      <c r="F31" s="9201"/>
      <c r="G31" s="9201">
        <v>145970</v>
      </c>
      <c r="H31" s="8285"/>
      <c r="I31" s="9805"/>
      <c r="J31" s="9824"/>
      <c r="K31" s="8481">
        <f>K30-G31</f>
        <v>50364686</v>
      </c>
      <c r="L31" s="8321"/>
      <c r="U31" s="8902"/>
    </row>
    <row r="32" spans="1:21" s="8266" customFormat="1" ht="15.75" hidden="1">
      <c r="A32" s="8459"/>
      <c r="B32" s="8459"/>
      <c r="C32" s="8312" t="s">
        <v>1882</v>
      </c>
      <c r="D32" s="9204" t="s">
        <v>1819</v>
      </c>
      <c r="E32" s="9206"/>
      <c r="F32" s="9202"/>
      <c r="G32" s="9202"/>
      <c r="H32" s="8291"/>
      <c r="I32" s="9806"/>
      <c r="J32" s="9825"/>
      <c r="K32" s="8459"/>
      <c r="L32" s="8321"/>
      <c r="U32" s="8902"/>
    </row>
    <row r="33" spans="1:21" s="8266" customFormat="1" ht="15.75" hidden="1">
      <c r="A33" s="8461"/>
      <c r="B33" s="8462"/>
      <c r="C33" s="8500"/>
      <c r="D33" s="8501"/>
      <c r="E33" s="8502"/>
      <c r="F33" s="8493"/>
      <c r="G33" s="8493"/>
      <c r="H33" s="8494"/>
      <c r="I33" s="8493"/>
      <c r="J33" s="8495">
        <v>2200</v>
      </c>
      <c r="K33" s="8467">
        <f>K31+J33</f>
        <v>50366886</v>
      </c>
      <c r="L33" s="8321"/>
      <c r="U33" s="8902"/>
    </row>
    <row r="34" spans="1:21" s="8266" customFormat="1" ht="15.75" hidden="1">
      <c r="A34" s="8460"/>
      <c r="B34" s="8460"/>
      <c r="C34" s="8310" t="s">
        <v>1921</v>
      </c>
      <c r="D34" s="9203" t="s">
        <v>1883</v>
      </c>
      <c r="E34" s="9205" t="s">
        <v>1884</v>
      </c>
      <c r="F34" s="9805"/>
      <c r="G34" s="9807">
        <v>37340</v>
      </c>
      <c r="H34" s="9805"/>
      <c r="I34" s="9805"/>
      <c r="J34" s="8302"/>
      <c r="K34" s="8479">
        <f>K33-G34</f>
        <v>50329546</v>
      </c>
      <c r="L34" s="8321"/>
      <c r="U34" s="8902"/>
    </row>
    <row r="35" spans="1:21" s="8266" customFormat="1" ht="15.75" hidden="1">
      <c r="A35" s="8459"/>
      <c r="B35" s="8459"/>
      <c r="C35" s="8310" t="s">
        <v>1941</v>
      </c>
      <c r="D35" s="9204" t="s">
        <v>1819</v>
      </c>
      <c r="E35" s="9206"/>
      <c r="F35" s="9806"/>
      <c r="G35" s="9808"/>
      <c r="H35" s="9806"/>
      <c r="I35" s="9806"/>
      <c r="J35" s="8303"/>
      <c r="K35" s="8459"/>
      <c r="L35" s="8321"/>
      <c r="U35" s="8902"/>
    </row>
    <row r="36" spans="1:21" s="8266" customFormat="1" ht="15.75" hidden="1">
      <c r="A36" s="8461"/>
      <c r="B36" s="8462"/>
      <c r="C36" s="8496"/>
      <c r="D36" s="8501"/>
      <c r="E36" s="8502"/>
      <c r="F36" s="8465"/>
      <c r="G36" s="8466"/>
      <c r="H36" s="8499"/>
      <c r="I36" s="8465"/>
      <c r="J36" s="8466">
        <v>1500</v>
      </c>
      <c r="K36" s="8467">
        <f>K34+J36</f>
        <v>50331046</v>
      </c>
      <c r="L36" s="8321"/>
      <c r="U36" s="8902"/>
    </row>
    <row r="37" spans="1:21" s="8266" customFormat="1" ht="15.75" hidden="1">
      <c r="A37" s="8458"/>
      <c r="B37" s="8458"/>
      <c r="C37" s="8281" t="s">
        <v>796</v>
      </c>
      <c r="D37" s="9203" t="s">
        <v>1532</v>
      </c>
      <c r="E37" s="8316" t="s">
        <v>1233</v>
      </c>
      <c r="F37" s="9201"/>
      <c r="G37" s="9201">
        <v>128700</v>
      </c>
      <c r="H37" s="8285"/>
      <c r="I37" s="9805"/>
      <c r="J37" s="9824"/>
      <c r="K37" s="8480">
        <f>K36-G37</f>
        <v>50202346</v>
      </c>
      <c r="L37" s="8321"/>
      <c r="U37" s="8902"/>
    </row>
    <row r="38" spans="1:21" s="8266" customFormat="1" ht="15.75" hidden="1">
      <c r="A38" s="8459"/>
      <c r="B38" s="8459"/>
      <c r="C38" s="8287" t="s">
        <v>1905</v>
      </c>
      <c r="D38" s="9204" t="s">
        <v>1570</v>
      </c>
      <c r="E38" s="9206"/>
      <c r="F38" s="9202"/>
      <c r="G38" s="9202"/>
      <c r="H38" s="8291"/>
      <c r="I38" s="9806"/>
      <c r="J38" s="9825"/>
      <c r="K38" s="8459"/>
      <c r="L38" s="8321"/>
      <c r="U38" s="8902"/>
    </row>
    <row r="39" spans="1:21" s="8266" customFormat="1" ht="15.75" hidden="1">
      <c r="A39" s="8461"/>
      <c r="B39" s="8462"/>
      <c r="C39" s="8461"/>
      <c r="D39" s="8497"/>
      <c r="E39" s="8498"/>
      <c r="F39" s="8493"/>
      <c r="G39" s="8493"/>
      <c r="H39" s="8494"/>
      <c r="I39" s="8493"/>
      <c r="J39" s="8495">
        <v>750</v>
      </c>
      <c r="K39" s="8467">
        <f>K37+J39</f>
        <v>50203096</v>
      </c>
      <c r="L39" s="8321"/>
      <c r="U39" s="8902"/>
    </row>
    <row r="40" spans="1:21" s="8266" customFormat="1" ht="15.75" hidden="1">
      <c r="A40" s="8460"/>
      <c r="B40" s="8460"/>
      <c r="C40" s="8281" t="s">
        <v>796</v>
      </c>
      <c r="D40" s="9203" t="s">
        <v>1334</v>
      </c>
      <c r="E40" s="8318" t="s">
        <v>1348</v>
      </c>
      <c r="F40" s="9805"/>
      <c r="G40" s="9807">
        <v>41300</v>
      </c>
      <c r="H40" s="9805"/>
      <c r="I40" s="9805"/>
      <c r="J40" s="8302"/>
      <c r="K40" s="8481">
        <f>K39-G40</f>
        <v>50161796</v>
      </c>
      <c r="L40" s="8321"/>
      <c r="U40" s="8902"/>
    </row>
    <row r="41" spans="1:21" s="8266" customFormat="1" ht="15.75" hidden="1">
      <c r="A41" s="8459"/>
      <c r="B41" s="8459"/>
      <c r="C41" s="8287" t="s">
        <v>1342</v>
      </c>
      <c r="D41" s="9204" t="s">
        <v>918</v>
      </c>
      <c r="E41" s="8319"/>
      <c r="F41" s="9806"/>
      <c r="G41" s="9808"/>
      <c r="H41" s="9806"/>
      <c r="I41" s="9806"/>
      <c r="J41" s="8303"/>
      <c r="K41" s="8459"/>
      <c r="L41" s="8321"/>
      <c r="U41" s="8902"/>
    </row>
    <row r="42" spans="1:21" s="8266" customFormat="1" ht="15.75" hidden="1">
      <c r="A42" s="8461"/>
      <c r="B42" s="8462"/>
      <c r="C42" s="8496"/>
      <c r="D42" s="8497"/>
      <c r="E42" s="8503"/>
      <c r="F42" s="8465"/>
      <c r="G42" s="8466"/>
      <c r="H42" s="8499"/>
      <c r="I42" s="8465"/>
      <c r="J42" s="8466">
        <v>750</v>
      </c>
      <c r="K42" s="8467">
        <f>K40+J42</f>
        <v>50162546</v>
      </c>
      <c r="L42" s="8321"/>
      <c r="U42" s="8902"/>
    </row>
    <row r="43" spans="1:21" s="8266" customFormat="1" ht="15.75" hidden="1">
      <c r="A43" s="8460"/>
      <c r="B43" s="8460"/>
      <c r="C43" s="8281" t="s">
        <v>815</v>
      </c>
      <c r="D43" s="9203" t="s">
        <v>1283</v>
      </c>
      <c r="E43" s="9205" t="s">
        <v>1346</v>
      </c>
      <c r="F43" s="9201"/>
      <c r="G43" s="9807">
        <v>925618</v>
      </c>
      <c r="H43" s="8285"/>
      <c r="I43" s="8322"/>
      <c r="J43" s="9824"/>
      <c r="K43" s="8481">
        <f>K42-G43</f>
        <v>49236928</v>
      </c>
      <c r="L43" s="8321"/>
      <c r="U43" s="8902"/>
    </row>
    <row r="44" spans="1:21" s="8266" customFormat="1" ht="15.75" hidden="1">
      <c r="A44" s="8459"/>
      <c r="B44" s="8459"/>
      <c r="C44" s="8287" t="s">
        <v>1282</v>
      </c>
      <c r="D44" s="9204" t="s">
        <v>250</v>
      </c>
      <c r="E44" s="9206"/>
      <c r="F44" s="9202"/>
      <c r="G44" s="9808"/>
      <c r="H44" s="8291"/>
      <c r="I44" s="8323"/>
      <c r="J44" s="9825"/>
      <c r="K44" s="8459"/>
      <c r="L44" s="8321"/>
      <c r="U44" s="8902"/>
    </row>
    <row r="45" spans="1:21" s="8266" customFormat="1" ht="15.75" hidden="1">
      <c r="A45" s="8531"/>
      <c r="B45" s="8532"/>
      <c r="C45" s="8531"/>
      <c r="D45" s="9243"/>
      <c r="E45" s="9247"/>
      <c r="F45" s="9248"/>
      <c r="G45" s="9251"/>
      <c r="H45" s="9250"/>
      <c r="I45" s="9248"/>
      <c r="J45" s="8495">
        <v>2200</v>
      </c>
      <c r="K45" s="8533">
        <f>K43+J45</f>
        <v>49239128</v>
      </c>
      <c r="L45" s="8321"/>
      <c r="U45" s="8902"/>
    </row>
    <row r="46" spans="1:21" s="8266" customFormat="1" ht="15.75" hidden="1">
      <c r="A46" s="8330"/>
      <c r="B46" s="8331"/>
      <c r="C46" s="8324" t="s">
        <v>796</v>
      </c>
      <c r="D46" s="8325" t="s">
        <v>1283</v>
      </c>
      <c r="E46" s="9218" t="s">
        <v>1346</v>
      </c>
      <c r="F46" s="9805"/>
      <c r="G46" s="9807">
        <v>240100</v>
      </c>
      <c r="H46" s="9805"/>
      <c r="I46" s="9805"/>
      <c r="J46" s="8302"/>
      <c r="K46" s="9249">
        <f>K45-G46</f>
        <v>48999028</v>
      </c>
      <c r="L46" s="8321"/>
      <c r="U46" s="8902"/>
    </row>
    <row r="47" spans="1:21" s="8266" customFormat="1" ht="15.75" hidden="1">
      <c r="A47" s="8333"/>
      <c r="B47" s="8334"/>
      <c r="C47" s="8326" t="s">
        <v>1341</v>
      </c>
      <c r="D47" s="8327" t="s">
        <v>250</v>
      </c>
      <c r="E47" s="9219"/>
      <c r="F47" s="9806"/>
      <c r="G47" s="9808"/>
      <c r="H47" s="9806"/>
      <c r="I47" s="9806"/>
      <c r="J47" s="8303"/>
      <c r="K47" s="9252"/>
      <c r="L47" s="8321"/>
      <c r="U47" s="8902"/>
    </row>
    <row r="48" spans="1:21" s="8266" customFormat="1" ht="15.75" hidden="1">
      <c r="A48" s="9241"/>
      <c r="B48" s="9242"/>
      <c r="C48" s="8461"/>
      <c r="D48" s="8497"/>
      <c r="E48" s="8498"/>
      <c r="F48" s="8465"/>
      <c r="G48" s="8466"/>
      <c r="H48" s="8499"/>
      <c r="I48" s="8465"/>
      <c r="J48" s="8466">
        <v>750</v>
      </c>
      <c r="K48" s="9244">
        <f>K46+J48</f>
        <v>48999778</v>
      </c>
      <c r="L48" s="8321"/>
      <c r="U48" s="8902"/>
    </row>
    <row r="49" spans="1:21" s="8266" customFormat="1" ht="15.75" hidden="1">
      <c r="A49" s="8458"/>
      <c r="B49" s="8458"/>
      <c r="C49" s="8324" t="s">
        <v>781</v>
      </c>
      <c r="D49" s="9216" t="s">
        <v>1285</v>
      </c>
      <c r="E49" s="9218" t="s">
        <v>1320</v>
      </c>
      <c r="F49" s="9220"/>
      <c r="G49" s="9807">
        <v>24540</v>
      </c>
      <c r="H49" s="8285"/>
      <c r="I49" s="8322"/>
      <c r="J49" s="9824"/>
      <c r="K49" s="8480">
        <f>K48-G49</f>
        <v>48975238</v>
      </c>
      <c r="L49" s="8321"/>
      <c r="U49" s="8902"/>
    </row>
    <row r="50" spans="1:21" s="8266" customFormat="1" ht="15.75" hidden="1">
      <c r="A50" s="8459"/>
      <c r="B50" s="8459"/>
      <c r="C50" s="8326" t="s">
        <v>1092</v>
      </c>
      <c r="D50" s="9217" t="s">
        <v>38</v>
      </c>
      <c r="E50" s="9219"/>
      <c r="F50" s="9221"/>
      <c r="G50" s="9808"/>
      <c r="H50" s="8291"/>
      <c r="I50" s="8323"/>
      <c r="J50" s="9825"/>
      <c r="K50" s="8459"/>
      <c r="L50" s="8321"/>
      <c r="U50" s="8902"/>
    </row>
    <row r="51" spans="1:21" s="8266" customFormat="1" ht="15.75" hidden="1">
      <c r="A51" s="8461"/>
      <c r="B51" s="8462"/>
      <c r="C51" s="8463"/>
      <c r="D51" s="8464"/>
      <c r="E51" s="8464"/>
      <c r="F51" s="8493"/>
      <c r="G51" s="8493"/>
      <c r="H51" s="8494"/>
      <c r="I51" s="8493"/>
      <c r="J51" s="8495">
        <v>1500</v>
      </c>
      <c r="K51" s="8467">
        <f>K49+J51</f>
        <v>48976738</v>
      </c>
      <c r="L51" s="8321"/>
      <c r="U51" s="8902"/>
    </row>
    <row r="52" spans="1:21" s="8266" customFormat="1" ht="15.75" hidden="1">
      <c r="A52" s="8458"/>
      <c r="B52" s="8458"/>
      <c r="C52" s="8281" t="s">
        <v>781</v>
      </c>
      <c r="D52" s="9216" t="s">
        <v>1344</v>
      </c>
      <c r="E52" s="8318" t="s">
        <v>1349</v>
      </c>
      <c r="F52" s="9805"/>
      <c r="G52" s="9807">
        <v>149140</v>
      </c>
      <c r="H52" s="9805"/>
      <c r="I52" s="9805"/>
      <c r="J52" s="8302"/>
      <c r="K52" s="8480">
        <f>K51-G52</f>
        <v>48827598</v>
      </c>
      <c r="L52" s="8321"/>
      <c r="U52" s="8902"/>
    </row>
    <row r="53" spans="1:21" s="8266" customFormat="1" ht="15.75" hidden="1">
      <c r="A53" s="8459"/>
      <c r="B53" s="8459"/>
      <c r="C53" s="8287" t="s">
        <v>1343</v>
      </c>
      <c r="D53" s="9217" t="s">
        <v>1543</v>
      </c>
      <c r="E53" s="8319"/>
      <c r="F53" s="9806"/>
      <c r="G53" s="9808"/>
      <c r="H53" s="9806"/>
      <c r="I53" s="9806"/>
      <c r="J53" s="8303"/>
      <c r="K53" s="8459"/>
      <c r="L53" s="8321"/>
      <c r="U53" s="8902"/>
    </row>
    <row r="54" spans="1:21" s="8266" customFormat="1" ht="15.75" hidden="1">
      <c r="A54" s="8461"/>
      <c r="B54" s="8462"/>
      <c r="C54" s="8461"/>
      <c r="D54" s="8497"/>
      <c r="E54" s="8498"/>
      <c r="F54" s="8465"/>
      <c r="G54" s="8466"/>
      <c r="H54" s="8499"/>
      <c r="I54" s="8465"/>
      <c r="J54" s="8466">
        <v>1500</v>
      </c>
      <c r="K54" s="8467">
        <f>K52+J54</f>
        <v>48829098</v>
      </c>
      <c r="L54" s="8321"/>
      <c r="U54" s="8902"/>
    </row>
    <row r="55" spans="1:21" s="8266" customFormat="1" ht="15.75" hidden="1">
      <c r="A55" s="8458"/>
      <c r="B55" s="8458"/>
      <c r="C55" s="8300" t="s">
        <v>781</v>
      </c>
      <c r="D55" s="9216" t="s">
        <v>1560</v>
      </c>
      <c r="E55" s="9218" t="s">
        <v>1603</v>
      </c>
      <c r="F55" s="9805"/>
      <c r="G55" s="9807">
        <v>128640</v>
      </c>
      <c r="H55" s="9805"/>
      <c r="I55" s="9805"/>
      <c r="J55" s="8302"/>
      <c r="K55" s="8480">
        <f>K54-G55</f>
        <v>48700458</v>
      </c>
      <c r="L55" s="8321"/>
      <c r="U55" s="8902"/>
    </row>
    <row r="56" spans="1:21" s="8266" customFormat="1" ht="15.75" hidden="1">
      <c r="A56" s="8459"/>
      <c r="B56" s="8459"/>
      <c r="C56" s="8326" t="s">
        <v>1559</v>
      </c>
      <c r="D56" s="9217" t="s">
        <v>38</v>
      </c>
      <c r="E56" s="9219"/>
      <c r="F56" s="9806"/>
      <c r="G56" s="9808"/>
      <c r="H56" s="9806"/>
      <c r="I56" s="9806"/>
      <c r="J56" s="8303"/>
      <c r="K56" s="8459"/>
      <c r="L56" s="8321"/>
      <c r="U56" s="8902"/>
    </row>
    <row r="57" spans="1:21" s="8266" customFormat="1" ht="15.75" hidden="1">
      <c r="A57" s="8461"/>
      <c r="B57" s="8462"/>
      <c r="C57" s="8461"/>
      <c r="D57" s="8497"/>
      <c r="E57" s="8498"/>
      <c r="F57" s="8465"/>
      <c r="G57" s="8466"/>
      <c r="H57" s="8499"/>
      <c r="I57" s="8465"/>
      <c r="J57" s="8466">
        <v>1500</v>
      </c>
      <c r="K57" s="8467">
        <f>K55+J57</f>
        <v>48701958</v>
      </c>
      <c r="L57" s="8321"/>
      <c r="U57" s="8902"/>
    </row>
    <row r="58" spans="1:21" s="8266" customFormat="1" ht="15.75" hidden="1">
      <c r="A58" s="8458"/>
      <c r="B58" s="8458"/>
      <c r="C58" s="8324" t="s">
        <v>815</v>
      </c>
      <c r="D58" s="8325" t="s">
        <v>1887</v>
      </c>
      <c r="E58" s="9218" t="s">
        <v>1888</v>
      </c>
      <c r="F58" s="9220"/>
      <c r="G58" s="9807">
        <v>1012261</v>
      </c>
      <c r="H58" s="8285"/>
      <c r="I58" s="8322"/>
      <c r="J58" s="9824"/>
      <c r="K58" s="8480">
        <f>K57-G58</f>
        <v>47689697</v>
      </c>
      <c r="L58" s="8321"/>
      <c r="U58" s="8902"/>
    </row>
    <row r="59" spans="1:21" s="8266" customFormat="1" ht="15.75" hidden="1">
      <c r="A59" s="8459"/>
      <c r="B59" s="8459"/>
      <c r="C59" s="8326" t="s">
        <v>1886</v>
      </c>
      <c r="D59" s="8327" t="s">
        <v>1951</v>
      </c>
      <c r="E59" s="9219"/>
      <c r="F59" s="9221"/>
      <c r="G59" s="9808"/>
      <c r="H59" s="8291"/>
      <c r="I59" s="8323"/>
      <c r="J59" s="9825"/>
      <c r="K59" s="8459"/>
      <c r="L59" s="8321"/>
      <c r="U59" s="8902"/>
    </row>
    <row r="60" spans="1:21" s="8266" customFormat="1" ht="15.75" hidden="1">
      <c r="A60" s="8461"/>
      <c r="B60" s="8462"/>
      <c r="C60" s="8461"/>
      <c r="D60" s="8497"/>
      <c r="E60" s="8498"/>
      <c r="F60" s="8493"/>
      <c r="G60" s="8493"/>
      <c r="H60" s="8494"/>
      <c r="I60" s="8493"/>
      <c r="J60" s="8495">
        <v>2200</v>
      </c>
      <c r="K60" s="8467">
        <f>K58+J60</f>
        <v>47691897</v>
      </c>
      <c r="L60" s="8321"/>
      <c r="U60" s="8902"/>
    </row>
    <row r="61" spans="1:21" s="8266" customFormat="1" ht="15.75" hidden="1">
      <c r="A61" s="8458"/>
      <c r="B61" s="8458"/>
      <c r="C61" s="8330" t="s">
        <v>815</v>
      </c>
      <c r="D61" s="8331" t="s">
        <v>1887</v>
      </c>
      <c r="E61" s="8332" t="s">
        <v>1888</v>
      </c>
      <c r="F61" s="9805"/>
      <c r="G61" s="9807">
        <v>269223</v>
      </c>
      <c r="H61" s="9805"/>
      <c r="I61" s="9805"/>
      <c r="J61" s="8302"/>
      <c r="K61" s="8480">
        <f>K60-G61</f>
        <v>47422674</v>
      </c>
      <c r="L61" s="8321"/>
      <c r="U61" s="8902"/>
    </row>
    <row r="62" spans="1:21" s="8266" customFormat="1" ht="15.75" hidden="1">
      <c r="A62" s="8459"/>
      <c r="B62" s="8459"/>
      <c r="C62" s="8333" t="s">
        <v>1889</v>
      </c>
      <c r="D62" s="8334" t="s">
        <v>1951</v>
      </c>
      <c r="E62" s="8335"/>
      <c r="F62" s="9806"/>
      <c r="G62" s="9808"/>
      <c r="H62" s="9806"/>
      <c r="I62" s="9806"/>
      <c r="J62" s="8303"/>
      <c r="K62" s="8459"/>
      <c r="L62" s="8321"/>
      <c r="U62" s="8902"/>
    </row>
    <row r="63" spans="1:21" s="8266" customFormat="1" ht="15.75" hidden="1">
      <c r="A63" s="8461"/>
      <c r="B63" s="8462"/>
      <c r="C63" s="8461"/>
      <c r="D63" s="8497"/>
      <c r="E63" s="8498"/>
      <c r="F63" s="8465"/>
      <c r="G63" s="8466"/>
      <c r="H63" s="8499"/>
      <c r="I63" s="8465"/>
      <c r="J63" s="8466">
        <v>2200</v>
      </c>
      <c r="K63" s="8467">
        <f>K61+J63</f>
        <v>47424874</v>
      </c>
      <c r="L63" s="8321"/>
      <c r="U63" s="8902"/>
    </row>
    <row r="64" spans="1:21" s="8266" customFormat="1" ht="15.75" hidden="1">
      <c r="A64" s="8460"/>
      <c r="B64" s="8460"/>
      <c r="C64" s="8330" t="s">
        <v>815</v>
      </c>
      <c r="D64" s="8336" t="s">
        <v>568</v>
      </c>
      <c r="E64" s="8332" t="s">
        <v>715</v>
      </c>
      <c r="F64" s="9220"/>
      <c r="G64" s="9220">
        <v>662050</v>
      </c>
      <c r="H64" s="8285"/>
      <c r="I64" s="8322"/>
      <c r="J64" s="9824"/>
      <c r="K64" s="8481">
        <f>K63-G64</f>
        <v>46762824</v>
      </c>
      <c r="L64" s="8321"/>
      <c r="U64" s="8902"/>
    </row>
    <row r="65" spans="1:21" s="8266" customFormat="1" ht="15.75" hidden="1">
      <c r="A65" s="8459"/>
      <c r="B65" s="8459"/>
      <c r="C65" s="8333" t="s">
        <v>833</v>
      </c>
      <c r="D65" s="8337" t="s">
        <v>250</v>
      </c>
      <c r="E65" s="8335"/>
      <c r="F65" s="9221"/>
      <c r="G65" s="9221"/>
      <c r="H65" s="8291"/>
      <c r="I65" s="8323"/>
      <c r="J65" s="9825"/>
      <c r="K65" s="8459"/>
      <c r="L65" s="8321"/>
      <c r="U65" s="8902"/>
    </row>
    <row r="66" spans="1:21" s="8266" customFormat="1" ht="15.75" hidden="1">
      <c r="A66" s="8461"/>
      <c r="B66" s="8462"/>
      <c r="C66" s="8504"/>
      <c r="D66" s="8497"/>
      <c r="E66" s="8497"/>
      <c r="F66" s="8493"/>
      <c r="G66" s="8493"/>
      <c r="H66" s="8494"/>
      <c r="I66" s="8493"/>
      <c r="J66" s="8495">
        <v>2200</v>
      </c>
      <c r="K66" s="8467">
        <f>K64+J66</f>
        <v>46765024</v>
      </c>
      <c r="L66" s="8321"/>
      <c r="U66" s="8902"/>
    </row>
    <row r="67" spans="1:21" s="8266" customFormat="1" ht="15.75" hidden="1">
      <c r="A67" s="8460"/>
      <c r="B67" s="8460"/>
      <c r="C67" s="8330" t="s">
        <v>815</v>
      </c>
      <c r="D67" s="8336" t="s">
        <v>568</v>
      </c>
      <c r="E67" s="8332" t="s">
        <v>715</v>
      </c>
      <c r="F67" s="9805"/>
      <c r="G67" s="9807">
        <v>147258</v>
      </c>
      <c r="H67" s="9805"/>
      <c r="I67" s="9805"/>
      <c r="J67" s="8302"/>
      <c r="K67" s="8481">
        <f>K66-G67</f>
        <v>46617766</v>
      </c>
      <c r="L67" s="8321"/>
      <c r="U67" s="8902"/>
    </row>
    <row r="68" spans="1:21" s="8266" customFormat="1" ht="15.75" hidden="1">
      <c r="A68" s="8459"/>
      <c r="B68" s="8459"/>
      <c r="C68" s="8333" t="s">
        <v>2539</v>
      </c>
      <c r="D68" s="8337" t="s">
        <v>250</v>
      </c>
      <c r="E68" s="8335"/>
      <c r="F68" s="9806"/>
      <c r="G68" s="9808"/>
      <c r="H68" s="9806"/>
      <c r="I68" s="9806"/>
      <c r="J68" s="8303"/>
      <c r="K68" s="8459"/>
      <c r="L68" s="8321"/>
      <c r="U68" s="8902"/>
    </row>
    <row r="69" spans="1:21" s="8266" customFormat="1" ht="15.75" hidden="1">
      <c r="A69" s="8461"/>
      <c r="B69" s="8462"/>
      <c r="C69" s="8461"/>
      <c r="D69" s="8497"/>
      <c r="E69" s="8498"/>
      <c r="F69" s="8465"/>
      <c r="G69" s="8466"/>
      <c r="H69" s="8499"/>
      <c r="I69" s="8465"/>
      <c r="J69" s="8466">
        <v>2200</v>
      </c>
      <c r="K69" s="8467">
        <f>K67+J69</f>
        <v>46619966</v>
      </c>
      <c r="L69" s="8321"/>
      <c r="U69" s="8902"/>
    </row>
    <row r="70" spans="1:21" s="8266" customFormat="1" ht="15.75" hidden="1">
      <c r="A70" s="8458"/>
      <c r="B70" s="8458"/>
      <c r="C70" s="8330" t="s">
        <v>815</v>
      </c>
      <c r="D70" s="8336" t="s">
        <v>568</v>
      </c>
      <c r="E70" s="8332" t="s">
        <v>715</v>
      </c>
      <c r="F70" s="9805"/>
      <c r="G70" s="9807">
        <v>74386</v>
      </c>
      <c r="H70" s="9805"/>
      <c r="I70" s="9805"/>
      <c r="J70" s="8302"/>
      <c r="K70" s="8480">
        <f>K69-G70</f>
        <v>46545580</v>
      </c>
      <c r="L70" s="8321"/>
      <c r="U70" s="8902"/>
    </row>
    <row r="71" spans="1:21" s="8266" customFormat="1" ht="15.75" hidden="1">
      <c r="A71" s="8459"/>
      <c r="B71" s="8459"/>
      <c r="C71" s="8333" t="s">
        <v>2633</v>
      </c>
      <c r="D71" s="8337" t="s">
        <v>250</v>
      </c>
      <c r="E71" s="8335"/>
      <c r="F71" s="9806"/>
      <c r="G71" s="9808"/>
      <c r="H71" s="9806"/>
      <c r="I71" s="9806"/>
      <c r="J71" s="8303"/>
      <c r="K71" s="8459"/>
      <c r="L71" s="8321"/>
      <c r="U71" s="8902"/>
    </row>
    <row r="72" spans="1:21" s="8266" customFormat="1" ht="15.75" hidden="1">
      <c r="A72" s="8461"/>
      <c r="B72" s="8462"/>
      <c r="C72" s="8496"/>
      <c r="D72" s="8505"/>
      <c r="E72" s="8505"/>
      <c r="F72" s="8465"/>
      <c r="G72" s="8466"/>
      <c r="H72" s="8499"/>
      <c r="I72" s="8465"/>
      <c r="J72" s="8466">
        <v>2200</v>
      </c>
      <c r="K72" s="8467">
        <f>K70+J72</f>
        <v>46547780</v>
      </c>
      <c r="L72" s="8321"/>
      <c r="U72" s="8902"/>
    </row>
    <row r="73" spans="1:21" s="8266" customFormat="1" ht="15.75" hidden="1">
      <c r="A73" s="8460"/>
      <c r="B73" s="8460"/>
      <c r="C73" s="8330" t="s">
        <v>781</v>
      </c>
      <c r="D73" s="8331" t="s">
        <v>568</v>
      </c>
      <c r="E73" s="8332" t="s">
        <v>715</v>
      </c>
      <c r="F73" s="9805"/>
      <c r="G73" s="9807">
        <v>22140</v>
      </c>
      <c r="H73" s="9805"/>
      <c r="I73" s="9805"/>
      <c r="J73" s="8302"/>
      <c r="K73" s="8481">
        <f>K72-G73</f>
        <v>46525640</v>
      </c>
      <c r="L73" s="8321"/>
      <c r="U73" s="8902"/>
    </row>
    <row r="74" spans="1:21" s="8266" customFormat="1" ht="15.75" hidden="1">
      <c r="A74" s="8459"/>
      <c r="B74" s="8459"/>
      <c r="C74" s="8333" t="s">
        <v>793</v>
      </c>
      <c r="D74" s="8334" t="s">
        <v>250</v>
      </c>
      <c r="E74" s="8335"/>
      <c r="F74" s="9806"/>
      <c r="G74" s="9808"/>
      <c r="H74" s="9806"/>
      <c r="I74" s="9806"/>
      <c r="J74" s="8303"/>
      <c r="K74" s="8459"/>
      <c r="L74" s="8321"/>
      <c r="U74" s="8902"/>
    </row>
    <row r="75" spans="1:21" s="8266" customFormat="1" ht="15.75" hidden="1">
      <c r="A75" s="8461"/>
      <c r="B75" s="8462"/>
      <c r="C75" s="8496"/>
      <c r="D75" s="8505"/>
      <c r="E75" s="8505"/>
      <c r="F75" s="8465"/>
      <c r="G75" s="8466"/>
      <c r="H75" s="8499"/>
      <c r="I75" s="8465"/>
      <c r="J75" s="8466">
        <v>1500</v>
      </c>
      <c r="K75" s="8467">
        <f>K73+J75</f>
        <v>46527140</v>
      </c>
      <c r="L75" s="8321"/>
      <c r="U75" s="8902"/>
    </row>
    <row r="76" spans="1:21" s="8266" customFormat="1" ht="15.75" hidden="1">
      <c r="A76" s="8458"/>
      <c r="B76" s="8458"/>
      <c r="C76" s="8341" t="s">
        <v>796</v>
      </c>
      <c r="D76" s="8336" t="s">
        <v>1983</v>
      </c>
      <c r="E76" s="8332" t="s">
        <v>1985</v>
      </c>
      <c r="F76" s="9805"/>
      <c r="G76" s="9807">
        <v>105900</v>
      </c>
      <c r="H76" s="9805"/>
      <c r="I76" s="9805"/>
      <c r="J76" s="8302"/>
      <c r="K76" s="8480">
        <f>K75-G76</f>
        <v>46421240</v>
      </c>
      <c r="L76" s="8321"/>
      <c r="U76" s="8902"/>
    </row>
    <row r="77" spans="1:21" s="8266" customFormat="1" ht="15.75" hidden="1">
      <c r="A77" s="8459"/>
      <c r="B77" s="8459"/>
      <c r="C77" s="8342" t="s">
        <v>1982</v>
      </c>
      <c r="D77" s="8337" t="s">
        <v>1984</v>
      </c>
      <c r="E77" s="8335"/>
      <c r="F77" s="9806"/>
      <c r="G77" s="9808"/>
      <c r="H77" s="9806"/>
      <c r="I77" s="9806"/>
      <c r="J77" s="8303"/>
      <c r="K77" s="8459"/>
      <c r="L77" s="8321"/>
      <c r="U77" s="8902"/>
    </row>
    <row r="78" spans="1:21" s="8266" customFormat="1" ht="15.75" hidden="1">
      <c r="A78" s="8461"/>
      <c r="B78" s="8462"/>
      <c r="C78" s="8496"/>
      <c r="D78" s="8505"/>
      <c r="E78" s="8505"/>
      <c r="F78" s="8465"/>
      <c r="G78" s="8466"/>
      <c r="H78" s="8499"/>
      <c r="I78" s="8465"/>
      <c r="J78" s="8466">
        <v>750</v>
      </c>
      <c r="K78" s="8467">
        <f>K76+J78</f>
        <v>46421990</v>
      </c>
      <c r="L78" s="8321"/>
      <c r="U78" s="8902"/>
    </row>
    <row r="79" spans="1:21" s="8266" customFormat="1" ht="15.75" hidden="1">
      <c r="A79" s="8460"/>
      <c r="B79" s="8588">
        <v>43223</v>
      </c>
      <c r="C79" s="8281" t="s">
        <v>1710</v>
      </c>
      <c r="D79" s="9237" t="s">
        <v>2495</v>
      </c>
      <c r="E79" s="8332"/>
      <c r="F79" s="9805"/>
      <c r="G79" s="9807"/>
      <c r="H79" s="9805"/>
      <c r="I79" s="9805">
        <v>529640</v>
      </c>
      <c r="J79" s="8302"/>
      <c r="K79" s="8481">
        <f>K78-I79</f>
        <v>45892350</v>
      </c>
      <c r="L79" s="8321"/>
      <c r="U79" s="8902"/>
    </row>
    <row r="80" spans="1:21" s="8266" customFormat="1" ht="15.75" hidden="1">
      <c r="A80" s="8459"/>
      <c r="B80" s="8459"/>
      <c r="C80" s="8287" t="s">
        <v>2498</v>
      </c>
      <c r="D80" s="9238" t="s">
        <v>2629</v>
      </c>
      <c r="E80" s="8335"/>
      <c r="F80" s="9806"/>
      <c r="G80" s="9808"/>
      <c r="H80" s="9806"/>
      <c r="I80" s="9806"/>
      <c r="J80" s="8303"/>
      <c r="K80" s="8459"/>
      <c r="L80" s="8321"/>
      <c r="U80" s="8902"/>
    </row>
    <row r="81" spans="1:21" s="8266" customFormat="1" ht="15.75" hidden="1">
      <c r="A81" s="8461"/>
      <c r="B81" s="8462"/>
      <c r="C81" s="8461"/>
      <c r="D81" s="8497"/>
      <c r="E81" s="8505"/>
      <c r="F81" s="8465"/>
      <c r="G81" s="8466"/>
      <c r="H81" s="8499"/>
      <c r="I81" s="8465"/>
      <c r="J81" s="8466">
        <v>1500</v>
      </c>
      <c r="K81" s="8467">
        <f>K79+J81</f>
        <v>45893850</v>
      </c>
      <c r="L81" s="8321"/>
      <c r="U81" s="8902"/>
    </row>
    <row r="82" spans="1:21" s="8266" customFormat="1" ht="15.75" hidden="1">
      <c r="A82" s="8460"/>
      <c r="B82" s="8460"/>
      <c r="C82" s="8281" t="s">
        <v>1710</v>
      </c>
      <c r="D82" s="9237" t="s">
        <v>2495</v>
      </c>
      <c r="E82" s="8332"/>
      <c r="F82" s="9805"/>
      <c r="G82" s="9807"/>
      <c r="H82" s="9805"/>
      <c r="I82" s="9805">
        <v>46640</v>
      </c>
      <c r="J82" s="8302"/>
      <c r="K82" s="8481">
        <f>K81-I82</f>
        <v>45847210</v>
      </c>
      <c r="L82" s="8321"/>
      <c r="U82" s="8902"/>
    </row>
    <row r="83" spans="1:21" s="8266" customFormat="1" ht="15.75" hidden="1">
      <c r="A83" s="8459"/>
      <c r="B83" s="8459"/>
      <c r="C83" s="8287" t="s">
        <v>2499</v>
      </c>
      <c r="D83" s="9238" t="s">
        <v>2629</v>
      </c>
      <c r="E83" s="8335"/>
      <c r="F83" s="9806"/>
      <c r="G83" s="9808"/>
      <c r="H83" s="9806"/>
      <c r="I83" s="9806"/>
      <c r="J83" s="8303"/>
      <c r="K83" s="8459"/>
      <c r="L83" s="8321"/>
      <c r="U83" s="8902"/>
    </row>
    <row r="84" spans="1:21" s="8266" customFormat="1" ht="15.75" hidden="1">
      <c r="A84" s="8461"/>
      <c r="B84" s="8462"/>
      <c r="C84" s="8461"/>
      <c r="D84" s="8497"/>
      <c r="E84" s="8505"/>
      <c r="F84" s="8465"/>
      <c r="G84" s="8466"/>
      <c r="H84" s="8499"/>
      <c r="I84" s="8465"/>
      <c r="J84" s="8466">
        <v>1500</v>
      </c>
      <c r="K84" s="8467">
        <f>K82+J84</f>
        <v>45848710</v>
      </c>
      <c r="L84" s="8321"/>
      <c r="U84" s="8902"/>
    </row>
    <row r="85" spans="1:21" s="8266" customFormat="1" ht="15.75" hidden="1">
      <c r="A85" s="8458"/>
      <c r="B85" s="8458"/>
      <c r="C85" s="8300" t="s">
        <v>821</v>
      </c>
      <c r="D85" s="9237" t="s">
        <v>2495</v>
      </c>
      <c r="E85" s="8332"/>
      <c r="F85" s="9805"/>
      <c r="G85" s="9807"/>
      <c r="H85" s="9805"/>
      <c r="I85" s="9805">
        <v>2138609</v>
      </c>
      <c r="J85" s="8302"/>
      <c r="K85" s="8480">
        <f>K84-I85</f>
        <v>43710101</v>
      </c>
      <c r="L85" s="8321"/>
      <c r="U85" s="8902"/>
    </row>
    <row r="86" spans="1:21" s="8266" customFormat="1" ht="15.75" hidden="1">
      <c r="A86" s="8459"/>
      <c r="B86" s="8459"/>
      <c r="C86" s="8287" t="s">
        <v>2497</v>
      </c>
      <c r="D86" s="9238" t="s">
        <v>2629</v>
      </c>
      <c r="E86" s="8335"/>
      <c r="F86" s="9806"/>
      <c r="G86" s="9808"/>
      <c r="H86" s="9806"/>
      <c r="I86" s="9806"/>
      <c r="J86" s="8303"/>
      <c r="K86" s="8459"/>
      <c r="L86" s="8321"/>
      <c r="U86" s="8902"/>
    </row>
    <row r="87" spans="1:21" s="8266" customFormat="1" ht="15.75" hidden="1">
      <c r="A87" s="8461"/>
      <c r="B87" s="8462"/>
      <c r="C87" s="8461"/>
      <c r="D87" s="8497"/>
      <c r="E87" s="8505"/>
      <c r="F87" s="8465"/>
      <c r="G87" s="8466"/>
      <c r="H87" s="8499"/>
      <c r="I87" s="8465"/>
      <c r="J87" s="8466">
        <v>2200</v>
      </c>
      <c r="K87" s="8467">
        <f>K85+J87</f>
        <v>43712301</v>
      </c>
      <c r="L87" s="8321"/>
      <c r="U87" s="8902"/>
    </row>
    <row r="88" spans="1:21" s="8266" customFormat="1" ht="15.75" hidden="1">
      <c r="A88" s="8460"/>
      <c r="B88" s="8460"/>
      <c r="C88" s="8300" t="s">
        <v>821</v>
      </c>
      <c r="D88" s="9237" t="s">
        <v>2495</v>
      </c>
      <c r="E88" s="8332"/>
      <c r="F88" s="9805"/>
      <c r="G88" s="9807"/>
      <c r="H88" s="9805"/>
      <c r="I88" s="9805">
        <v>133515</v>
      </c>
      <c r="J88" s="8302"/>
      <c r="K88" s="8481">
        <f>K87-I88</f>
        <v>43578786</v>
      </c>
      <c r="L88" s="8321"/>
      <c r="U88" s="8902"/>
    </row>
    <row r="89" spans="1:21" s="8266" customFormat="1" ht="15.75" hidden="1">
      <c r="A89" s="8459"/>
      <c r="B89" s="8459"/>
      <c r="C89" s="8287" t="s">
        <v>2496</v>
      </c>
      <c r="D89" s="9238" t="s">
        <v>2629</v>
      </c>
      <c r="E89" s="8335"/>
      <c r="F89" s="9806"/>
      <c r="G89" s="9808"/>
      <c r="H89" s="9806"/>
      <c r="I89" s="9806"/>
      <c r="J89" s="8303"/>
      <c r="K89" s="8459"/>
      <c r="L89" s="8321"/>
      <c r="U89" s="8902"/>
    </row>
    <row r="90" spans="1:21" s="8266" customFormat="1" ht="15.75" hidden="1">
      <c r="A90" s="8461"/>
      <c r="B90" s="8462"/>
      <c r="C90" s="8461"/>
      <c r="D90" s="8497"/>
      <c r="E90" s="8505"/>
      <c r="F90" s="8465"/>
      <c r="G90" s="8466"/>
      <c r="H90" s="8499"/>
      <c r="I90" s="8465"/>
      <c r="J90" s="8466">
        <v>2200</v>
      </c>
      <c r="K90" s="8467">
        <f>K88+J90</f>
        <v>43580986</v>
      </c>
      <c r="L90" s="8321"/>
      <c r="U90" s="8902"/>
    </row>
    <row r="91" spans="1:21" s="8266" customFormat="1" ht="15.75" hidden="1">
      <c r="A91" s="8460"/>
      <c r="B91" s="8460"/>
      <c r="C91" s="8300" t="s">
        <v>821</v>
      </c>
      <c r="D91" s="9237" t="s">
        <v>2495</v>
      </c>
      <c r="E91" s="8350"/>
      <c r="F91" s="9805"/>
      <c r="G91" s="9807"/>
      <c r="H91" s="9805"/>
      <c r="I91" s="9805">
        <v>819460</v>
      </c>
      <c r="J91" s="8302"/>
      <c r="K91" s="8481">
        <f>K90-I91</f>
        <v>42761526</v>
      </c>
      <c r="L91" s="8321"/>
      <c r="U91" s="8902"/>
    </row>
    <row r="92" spans="1:21" s="8266" customFormat="1" ht="15.75" hidden="1">
      <c r="A92" s="8459"/>
      <c r="B92" s="8459"/>
      <c r="C92" s="8287" t="s">
        <v>2494</v>
      </c>
      <c r="D92" s="9238" t="s">
        <v>2629</v>
      </c>
      <c r="E92" s="8352"/>
      <c r="F92" s="9806"/>
      <c r="G92" s="9808"/>
      <c r="H92" s="9806"/>
      <c r="I92" s="9806"/>
      <c r="J92" s="8303"/>
      <c r="K92" s="8459"/>
      <c r="L92" s="8321"/>
      <c r="U92" s="8902"/>
    </row>
    <row r="93" spans="1:21" s="8266" customFormat="1" ht="15.75" hidden="1">
      <c r="A93" s="8461"/>
      <c r="B93" s="8462"/>
      <c r="C93" s="8461"/>
      <c r="D93" s="8497"/>
      <c r="E93" s="8498"/>
      <c r="F93" s="8465"/>
      <c r="G93" s="8466"/>
      <c r="H93" s="8499"/>
      <c r="I93" s="8465"/>
      <c r="J93" s="8466">
        <v>2200</v>
      </c>
      <c r="K93" s="8467">
        <f>K91+J93</f>
        <v>42763726</v>
      </c>
      <c r="L93" s="8321"/>
      <c r="U93" s="8902"/>
    </row>
    <row r="94" spans="1:21" s="8266" customFormat="1" ht="15.75" hidden="1">
      <c r="A94" s="8458"/>
      <c r="B94" s="8458"/>
      <c r="C94" s="8328" t="s">
        <v>821</v>
      </c>
      <c r="D94" s="9216" t="s">
        <v>558</v>
      </c>
      <c r="E94" s="8283" t="s">
        <v>251</v>
      </c>
      <c r="F94" s="9220"/>
      <c r="G94" s="9807">
        <v>402635</v>
      </c>
      <c r="H94" s="8285"/>
      <c r="I94" s="8322"/>
      <c r="J94" s="9824"/>
      <c r="K94" s="8480">
        <f>K93-G94</f>
        <v>42361091</v>
      </c>
      <c r="L94" s="8321"/>
      <c r="U94" s="8902"/>
    </row>
    <row r="95" spans="1:21" s="8266" customFormat="1" ht="12" hidden="1" customHeight="1">
      <c r="A95" s="8459"/>
      <c r="B95" s="8459"/>
      <c r="C95" s="8328" t="s">
        <v>2631</v>
      </c>
      <c r="D95" s="9217" t="s">
        <v>250</v>
      </c>
      <c r="E95" s="8319"/>
      <c r="F95" s="9221"/>
      <c r="G95" s="9808"/>
      <c r="H95" s="8291"/>
      <c r="I95" s="8323"/>
      <c r="J95" s="9825"/>
      <c r="K95" s="8459"/>
      <c r="L95" s="8321"/>
      <c r="U95" s="8902"/>
    </row>
    <row r="96" spans="1:21" s="8266" customFormat="1" ht="15.75" hidden="1">
      <c r="A96" s="8461"/>
      <c r="B96" s="8462"/>
      <c r="C96" s="8461"/>
      <c r="D96" s="8497"/>
      <c r="E96" s="8498"/>
      <c r="F96" s="8493"/>
      <c r="G96" s="8493"/>
      <c r="H96" s="8494"/>
      <c r="I96" s="8493"/>
      <c r="J96" s="8495">
        <v>2200</v>
      </c>
      <c r="K96" s="8467">
        <f>K94+J96</f>
        <v>42363291</v>
      </c>
      <c r="L96" s="8321"/>
      <c r="U96" s="8902"/>
    </row>
    <row r="97" spans="1:21" s="8266" customFormat="1" ht="15.75" hidden="1">
      <c r="A97" s="8460"/>
      <c r="B97" s="8460"/>
      <c r="C97" s="8328" t="s">
        <v>799</v>
      </c>
      <c r="D97" s="9216" t="s">
        <v>558</v>
      </c>
      <c r="E97" s="8283" t="s">
        <v>251</v>
      </c>
      <c r="F97" s="9212"/>
      <c r="G97" s="9214">
        <v>52300</v>
      </c>
      <c r="H97" s="9212"/>
      <c r="I97" s="9212"/>
      <c r="J97" s="8302"/>
      <c r="K97" s="8481">
        <f>K96-G97</f>
        <v>42310991</v>
      </c>
      <c r="L97" s="8321"/>
      <c r="U97" s="8902"/>
    </row>
    <row r="98" spans="1:21" s="8266" customFormat="1" ht="21" hidden="1" customHeight="1">
      <c r="A98" s="8459"/>
      <c r="B98" s="8459"/>
      <c r="C98" s="8328" t="s">
        <v>800</v>
      </c>
      <c r="D98" s="9217" t="s">
        <v>250</v>
      </c>
      <c r="E98" s="8319"/>
      <c r="F98" s="9213"/>
      <c r="G98" s="9215"/>
      <c r="H98" s="9213"/>
      <c r="I98" s="9213"/>
      <c r="J98" s="8303"/>
      <c r="K98" s="8459"/>
      <c r="L98" s="8321"/>
      <c r="U98" s="8902"/>
    </row>
    <row r="99" spans="1:21" s="8266" customFormat="1" ht="15.75" hidden="1">
      <c r="A99" s="8461"/>
      <c r="B99" s="8462"/>
      <c r="C99" s="8461"/>
      <c r="D99" s="8497"/>
      <c r="E99" s="8498"/>
      <c r="F99" s="8465"/>
      <c r="G99" s="8466"/>
      <c r="H99" s="8499"/>
      <c r="I99" s="8465"/>
      <c r="J99" s="8466">
        <v>750</v>
      </c>
      <c r="K99" s="8467">
        <f>K97+J99</f>
        <v>42311741</v>
      </c>
      <c r="L99" s="8321"/>
      <c r="U99" s="8902"/>
    </row>
    <row r="100" spans="1:21" s="8266" customFormat="1" ht="15.75" hidden="1">
      <c r="A100" s="8460"/>
      <c r="B100" s="8460"/>
      <c r="C100" s="8330" t="s">
        <v>815</v>
      </c>
      <c r="D100" s="8506" t="s">
        <v>2804</v>
      </c>
      <c r="E100" s="8506">
        <v>961551</v>
      </c>
      <c r="F100" s="8479"/>
      <c r="G100" s="8479">
        <v>308104</v>
      </c>
      <c r="H100" s="8479"/>
      <c r="I100" s="8479"/>
      <c r="J100" s="8460"/>
      <c r="K100" s="8481">
        <f>K99-G100</f>
        <v>42003637</v>
      </c>
      <c r="L100" s="8321"/>
      <c r="U100" s="8902"/>
    </row>
    <row r="101" spans="1:21" s="8266" customFormat="1" ht="15.75" hidden="1">
      <c r="A101" s="8459"/>
      <c r="B101" s="8459"/>
      <c r="C101" s="8333" t="s">
        <v>2803</v>
      </c>
      <c r="D101" s="8507" t="s">
        <v>2805</v>
      </c>
      <c r="E101" s="8459"/>
      <c r="F101" s="8477"/>
      <c r="G101" s="8477"/>
      <c r="H101" s="8477"/>
      <c r="I101" s="8477"/>
      <c r="J101" s="8459"/>
      <c r="K101" s="8459"/>
      <c r="L101" s="8321"/>
      <c r="U101" s="8902"/>
    </row>
    <row r="102" spans="1:21" s="8266" customFormat="1" ht="15.75" hidden="1">
      <c r="A102" s="8461"/>
      <c r="B102" s="8462"/>
      <c r="C102" s="8496"/>
      <c r="D102" s="8464"/>
      <c r="E102" s="8464"/>
      <c r="F102" s="8478"/>
      <c r="G102" s="8478"/>
      <c r="H102" s="8466"/>
      <c r="I102" s="8478"/>
      <c r="J102" s="8466">
        <v>2200</v>
      </c>
      <c r="K102" s="8467">
        <f>K100+J102</f>
        <v>42005837</v>
      </c>
      <c r="L102" s="8321"/>
      <c r="U102" s="8902"/>
    </row>
    <row r="103" spans="1:21" s="8266" customFormat="1" ht="15.75" hidden="1">
      <c r="A103" s="8458"/>
      <c r="B103" s="8458"/>
      <c r="C103" s="8341" t="s">
        <v>796</v>
      </c>
      <c r="D103" s="8506" t="s">
        <v>2804</v>
      </c>
      <c r="E103" s="8506">
        <v>961551</v>
      </c>
      <c r="F103" s="8479"/>
      <c r="G103" s="8479">
        <v>103800</v>
      </c>
      <c r="H103" s="8479"/>
      <c r="I103" s="8479"/>
      <c r="J103" s="8460"/>
      <c r="K103" s="8480">
        <f>K102-G103</f>
        <v>41902037</v>
      </c>
      <c r="L103" s="8321"/>
      <c r="U103" s="8902"/>
    </row>
    <row r="104" spans="1:21" s="8266" customFormat="1" ht="15.75" hidden="1">
      <c r="A104" s="8459"/>
      <c r="B104" s="8459"/>
      <c r="C104" s="8342" t="s">
        <v>2806</v>
      </c>
      <c r="D104" s="8507" t="s">
        <v>2805</v>
      </c>
      <c r="E104" s="8459"/>
      <c r="F104" s="8477"/>
      <c r="G104" s="8477"/>
      <c r="H104" s="8477"/>
      <c r="I104" s="8477"/>
      <c r="J104" s="8459"/>
      <c r="K104" s="8459"/>
      <c r="L104" s="8321"/>
      <c r="U104" s="8902"/>
    </row>
    <row r="105" spans="1:21" s="8266" customFormat="1" ht="15.75" hidden="1">
      <c r="A105" s="8461"/>
      <c r="B105" s="8462"/>
      <c r="C105" s="8496"/>
      <c r="D105" s="8464"/>
      <c r="E105" s="8464"/>
      <c r="F105" s="8478"/>
      <c r="G105" s="8478"/>
      <c r="H105" s="8466"/>
      <c r="I105" s="8478"/>
      <c r="J105" s="8466">
        <v>750</v>
      </c>
      <c r="K105" s="8467">
        <f>K103+J105</f>
        <v>41902787</v>
      </c>
      <c r="L105" s="8321"/>
      <c r="U105" s="8902"/>
    </row>
    <row r="106" spans="1:21" s="8266" customFormat="1" ht="15.75" hidden="1">
      <c r="A106" s="8460"/>
      <c r="B106" s="8460"/>
      <c r="C106" s="7851" t="s">
        <v>1716</v>
      </c>
      <c r="D106" s="8156" t="s">
        <v>1049</v>
      </c>
      <c r="E106" s="9188" t="s">
        <v>126</v>
      </c>
      <c r="F106" s="7904"/>
      <c r="G106" s="9192">
        <v>44300</v>
      </c>
      <c r="H106" s="9192"/>
      <c r="I106" s="9192"/>
      <c r="J106" s="8121"/>
      <c r="K106" s="8481">
        <f>K105-G106</f>
        <v>41858487</v>
      </c>
      <c r="L106" s="8321"/>
      <c r="U106" s="8902"/>
    </row>
    <row r="107" spans="1:21" s="8266" customFormat="1" ht="15.75" hidden="1">
      <c r="A107" s="8459"/>
      <c r="B107" s="8459"/>
      <c r="C107" s="7829" t="s">
        <v>2559</v>
      </c>
      <c r="D107" s="8157" t="s">
        <v>956</v>
      </c>
      <c r="E107" s="9189"/>
      <c r="F107" s="9193"/>
      <c r="G107" s="9193"/>
      <c r="H107" s="9193"/>
      <c r="I107" s="9193"/>
      <c r="J107" s="8019"/>
      <c r="K107" s="8459"/>
      <c r="L107" s="8321"/>
      <c r="U107" s="8902"/>
    </row>
    <row r="108" spans="1:21" s="8266" customFormat="1" ht="15.75" hidden="1">
      <c r="A108" s="8461"/>
      <c r="B108" s="8462"/>
      <c r="C108" s="8508"/>
      <c r="D108" s="8519"/>
      <c r="E108" s="8520"/>
      <c r="F108" s="8511"/>
      <c r="G108" s="8511"/>
      <c r="H108" s="8515"/>
      <c r="I108" s="8511"/>
      <c r="J108" s="8513">
        <v>750</v>
      </c>
      <c r="K108" s="8467">
        <f>K106+J108</f>
        <v>41859237</v>
      </c>
      <c r="L108" s="8321"/>
      <c r="U108" s="8902"/>
    </row>
    <row r="109" spans="1:21" s="8266" customFormat="1" ht="15.75" hidden="1">
      <c r="A109" s="8281"/>
      <c r="B109" s="9203"/>
      <c r="C109" s="8324" t="s">
        <v>815</v>
      </c>
      <c r="D109" s="8732" t="s">
        <v>2815</v>
      </c>
      <c r="E109" s="7979">
        <v>940372</v>
      </c>
      <c r="F109" s="9805"/>
      <c r="G109" s="9807">
        <v>212175</v>
      </c>
      <c r="H109" s="9805"/>
      <c r="I109" s="9805"/>
      <c r="J109" s="8302"/>
      <c r="K109" s="9805">
        <f>K108-G109</f>
        <v>41647062</v>
      </c>
      <c r="L109" s="8321"/>
      <c r="U109" s="8902"/>
    </row>
    <row r="110" spans="1:21" s="8266" customFormat="1" ht="15.75" hidden="1">
      <c r="A110" s="8300"/>
      <c r="B110" s="8361"/>
      <c r="C110" s="8326" t="s">
        <v>2818</v>
      </c>
      <c r="D110" s="9204" t="s">
        <v>1819</v>
      </c>
      <c r="E110" s="8392"/>
      <c r="F110" s="9806"/>
      <c r="G110" s="9808"/>
      <c r="H110" s="9806"/>
      <c r="I110" s="9806"/>
      <c r="J110" s="8303"/>
      <c r="K110" s="9806"/>
      <c r="L110" s="8321"/>
      <c r="U110" s="8902"/>
    </row>
    <row r="111" spans="1:21" s="8266" customFormat="1" ht="18" hidden="1">
      <c r="A111" s="8797"/>
      <c r="B111" s="8798"/>
      <c r="C111" s="8496"/>
      <c r="D111" s="8504"/>
      <c r="E111" s="8498"/>
      <c r="F111" s="8465"/>
      <c r="G111" s="8466"/>
      <c r="H111" s="8499"/>
      <c r="I111" s="8465"/>
      <c r="J111" s="8466">
        <v>2200</v>
      </c>
      <c r="K111" s="8499">
        <f>K109+J111</f>
        <v>41649262</v>
      </c>
      <c r="L111" s="8321"/>
      <c r="U111" s="8902"/>
    </row>
    <row r="112" spans="1:21" s="8266" customFormat="1" ht="15.75" hidden="1">
      <c r="A112" s="8281"/>
      <c r="B112" s="9203"/>
      <c r="C112" s="7824" t="s">
        <v>815</v>
      </c>
      <c r="D112" s="9195" t="s">
        <v>1657</v>
      </c>
      <c r="E112" s="9188" t="s">
        <v>135</v>
      </c>
      <c r="F112" s="9192"/>
      <c r="G112" s="9192">
        <v>344946</v>
      </c>
      <c r="H112" s="9192"/>
      <c r="I112" s="9192"/>
      <c r="J112" s="8017"/>
      <c r="K112" s="9805">
        <f>K111-G112</f>
        <v>41304316</v>
      </c>
      <c r="L112" s="8321"/>
    </row>
    <row r="113" spans="1:12" s="8266" customFormat="1" ht="15.75" hidden="1">
      <c r="A113" s="8300"/>
      <c r="B113" s="8361"/>
      <c r="C113" s="7829" t="s">
        <v>1656</v>
      </c>
      <c r="D113" s="9196" t="s">
        <v>956</v>
      </c>
      <c r="E113" s="9189"/>
      <c r="F113" s="9193"/>
      <c r="G113" s="9193"/>
      <c r="H113" s="9193"/>
      <c r="I113" s="9193"/>
      <c r="J113" s="8019"/>
      <c r="K113" s="9806"/>
      <c r="L113" s="8321"/>
    </row>
    <row r="114" spans="1:12" s="8266" customFormat="1" ht="18" hidden="1">
      <c r="A114" s="8797"/>
      <c r="B114" s="8798"/>
      <c r="C114" s="8508"/>
      <c r="D114" s="8509"/>
      <c r="E114" s="8510"/>
      <c r="F114" s="8511"/>
      <c r="G114" s="8511"/>
      <c r="H114" s="8512"/>
      <c r="I114" s="8511"/>
      <c r="J114" s="8513">
        <v>2200</v>
      </c>
      <c r="K114" s="8499">
        <f>K112+J114</f>
        <v>41306516</v>
      </c>
      <c r="L114" s="8321"/>
    </row>
    <row r="115" spans="1:12" s="8266" customFormat="1" ht="15.75" hidden="1">
      <c r="A115" s="8281"/>
      <c r="B115" s="9203"/>
      <c r="C115" s="7824" t="s">
        <v>796</v>
      </c>
      <c r="D115" s="9195" t="s">
        <v>1657</v>
      </c>
      <c r="E115" s="9188" t="s">
        <v>135</v>
      </c>
      <c r="F115" s="9192"/>
      <c r="G115" s="9192">
        <v>111300</v>
      </c>
      <c r="H115" s="8130"/>
      <c r="I115" s="9192"/>
      <c r="J115" s="8121"/>
      <c r="K115" s="9805">
        <f>K114-G115</f>
        <v>41195216</v>
      </c>
      <c r="L115" s="8321"/>
    </row>
    <row r="116" spans="1:12" s="8266" customFormat="1" ht="15.75" hidden="1">
      <c r="A116" s="8300"/>
      <c r="B116" s="8361"/>
      <c r="C116" s="7829" t="s">
        <v>1658</v>
      </c>
      <c r="D116" s="9196" t="s">
        <v>956</v>
      </c>
      <c r="E116" s="9189"/>
      <c r="F116" s="9193"/>
      <c r="G116" s="9193"/>
      <c r="H116" s="8018"/>
      <c r="I116" s="9193"/>
      <c r="J116" s="8019"/>
      <c r="K116" s="9806"/>
      <c r="L116" s="8321"/>
    </row>
    <row r="117" spans="1:12" s="8266" customFormat="1" ht="18" hidden="1">
      <c r="A117" s="8797"/>
      <c r="B117" s="8798"/>
      <c r="C117" s="8508"/>
      <c r="D117" s="8509"/>
      <c r="E117" s="8514"/>
      <c r="F117" s="8511"/>
      <c r="G117" s="8511"/>
      <c r="H117" s="8515"/>
      <c r="I117" s="8511"/>
      <c r="J117" s="8513">
        <v>750</v>
      </c>
      <c r="K117" s="8499">
        <f>K115+J117</f>
        <v>41195966</v>
      </c>
      <c r="L117" s="8321"/>
    </row>
    <row r="118" spans="1:12" s="8266" customFormat="1" ht="15.75" hidden="1">
      <c r="A118" s="8281"/>
      <c r="B118" s="9203"/>
      <c r="C118" s="7824" t="s">
        <v>1710</v>
      </c>
      <c r="D118" s="56" t="s">
        <v>1766</v>
      </c>
      <c r="E118" s="7841"/>
      <c r="F118" s="7904"/>
      <c r="G118" s="9192"/>
      <c r="H118" s="9192">
        <v>1048140</v>
      </c>
      <c r="I118" s="9192"/>
      <c r="J118" s="8121"/>
      <c r="K118" s="9805">
        <f>K117-H118</f>
        <v>40147826</v>
      </c>
      <c r="L118" s="8380"/>
    </row>
    <row r="119" spans="1:12" s="8266" customFormat="1" ht="15.75" hidden="1">
      <c r="A119" s="8300"/>
      <c r="B119" s="8361"/>
      <c r="C119" s="7829" t="s">
        <v>1765</v>
      </c>
      <c r="D119" s="9196"/>
      <c r="E119" s="9189"/>
      <c r="F119" s="9193"/>
      <c r="G119" s="9193"/>
      <c r="H119" s="9193"/>
      <c r="I119" s="9193"/>
      <c r="J119" s="8019"/>
      <c r="K119" s="9806"/>
      <c r="L119" s="8380"/>
    </row>
    <row r="120" spans="1:12" s="8266" customFormat="1" ht="18" hidden="1">
      <c r="A120" s="8797"/>
      <c r="B120" s="8798"/>
      <c r="C120" s="8516"/>
      <c r="D120" s="8516"/>
      <c r="E120" s="8516"/>
      <c r="F120" s="8511"/>
      <c r="G120" s="8511"/>
      <c r="H120" s="8515"/>
      <c r="I120" s="8511"/>
      <c r="J120" s="8513">
        <v>1500</v>
      </c>
      <c r="K120" s="8499">
        <f>K118+J120</f>
        <v>40149326</v>
      </c>
      <c r="L120" s="8380"/>
    </row>
    <row r="121" spans="1:12" s="8266" customFormat="1" ht="15.75" hidden="1">
      <c r="A121" s="8281"/>
      <c r="B121" s="9203"/>
      <c r="C121" s="7824" t="s">
        <v>1710</v>
      </c>
      <c r="D121" s="9195" t="s">
        <v>1768</v>
      </c>
      <c r="E121" s="9188"/>
      <c r="F121" s="7904"/>
      <c r="G121" s="9192"/>
      <c r="H121" s="9192">
        <v>152140</v>
      </c>
      <c r="I121" s="9192"/>
      <c r="J121" s="8121"/>
      <c r="K121" s="9805">
        <f>K120-H121</f>
        <v>39997186</v>
      </c>
      <c r="L121" s="8380"/>
    </row>
    <row r="122" spans="1:12" s="8266" customFormat="1" ht="15.75" hidden="1">
      <c r="A122" s="8300"/>
      <c r="B122" s="8361"/>
      <c r="C122" s="7829" t="s">
        <v>1767</v>
      </c>
      <c r="D122" s="9196"/>
      <c r="E122" s="9189"/>
      <c r="F122" s="9193"/>
      <c r="G122" s="9193"/>
      <c r="H122" s="9193"/>
      <c r="I122" s="9193"/>
      <c r="J122" s="8019"/>
      <c r="K122" s="9806"/>
      <c r="L122" s="8380"/>
    </row>
    <row r="123" spans="1:12" s="8266" customFormat="1" ht="18" hidden="1">
      <c r="A123" s="8797"/>
      <c r="B123" s="8798"/>
      <c r="C123" s="8516"/>
      <c r="D123" s="8516"/>
      <c r="E123" s="8516"/>
      <c r="F123" s="8511"/>
      <c r="G123" s="8511"/>
      <c r="H123" s="8515"/>
      <c r="I123" s="8511"/>
      <c r="J123" s="8513">
        <v>1500</v>
      </c>
      <c r="K123" s="8499">
        <f>K121+J123</f>
        <v>39998686</v>
      </c>
      <c r="L123" s="8380"/>
    </row>
    <row r="124" spans="1:12" s="8266" customFormat="1" ht="15.75" hidden="1">
      <c r="A124" s="8281"/>
      <c r="B124" s="9203"/>
      <c r="C124" s="7824" t="s">
        <v>1710</v>
      </c>
      <c r="D124" s="9195" t="s">
        <v>1770</v>
      </c>
      <c r="E124" s="9188"/>
      <c r="F124" s="7904"/>
      <c r="G124" s="9192"/>
      <c r="H124" s="9192">
        <v>427640</v>
      </c>
      <c r="I124" s="9192"/>
      <c r="J124" s="8017"/>
      <c r="K124" s="9805">
        <f>K123-H124</f>
        <v>39571046</v>
      </c>
      <c r="L124" s="8380"/>
    </row>
    <row r="125" spans="1:12" s="8266" customFormat="1" ht="15.75" hidden="1">
      <c r="A125" s="8300"/>
      <c r="B125" s="8361"/>
      <c r="C125" s="7829" t="s">
        <v>1769</v>
      </c>
      <c r="D125" s="9196"/>
      <c r="E125" s="9189"/>
      <c r="F125" s="9193"/>
      <c r="G125" s="9193"/>
      <c r="H125" s="9193"/>
      <c r="I125" s="9193"/>
      <c r="J125" s="8019"/>
      <c r="K125" s="9806"/>
      <c r="L125" s="8380"/>
    </row>
    <row r="126" spans="1:12" s="8266" customFormat="1" ht="18" hidden="1">
      <c r="A126" s="8797"/>
      <c r="B126" s="8798"/>
      <c r="C126" s="8508"/>
      <c r="D126" s="8509"/>
      <c r="E126" s="8514"/>
      <c r="F126" s="8511"/>
      <c r="G126" s="8511"/>
      <c r="H126" s="8515"/>
      <c r="I126" s="8511"/>
      <c r="J126" s="8513">
        <v>1500</v>
      </c>
      <c r="K126" s="8499">
        <f>K124+J126</f>
        <v>39572546</v>
      </c>
      <c r="L126" s="8380"/>
    </row>
    <row r="127" spans="1:12" s="8266" customFormat="1" ht="15.75" hidden="1">
      <c r="A127" s="8281"/>
      <c r="B127" s="9203"/>
      <c r="C127" s="7824" t="s">
        <v>1710</v>
      </c>
      <c r="D127" s="9195" t="s">
        <v>956</v>
      </c>
      <c r="E127" s="9188"/>
      <c r="F127" s="9192"/>
      <c r="G127" s="9192"/>
      <c r="H127" s="9192">
        <v>9775400</v>
      </c>
      <c r="I127" s="9192"/>
      <c r="J127" s="8017"/>
      <c r="K127" s="9805">
        <f>K126-H127</f>
        <v>29797146</v>
      </c>
      <c r="L127" s="8380"/>
    </row>
    <row r="128" spans="1:12" s="8266" customFormat="1" ht="15.75" hidden="1">
      <c r="A128" s="8300"/>
      <c r="B128" s="8361"/>
      <c r="C128" s="7829" t="s">
        <v>1771</v>
      </c>
      <c r="D128" s="9196"/>
      <c r="E128" s="9189"/>
      <c r="F128" s="9193"/>
      <c r="G128" s="9193"/>
      <c r="H128" s="9193"/>
      <c r="I128" s="9193"/>
      <c r="J128" s="8019"/>
      <c r="K128" s="9806"/>
      <c r="L128" s="8380"/>
    </row>
    <row r="129" spans="1:21" s="8266" customFormat="1" ht="18" hidden="1">
      <c r="A129" s="8797"/>
      <c r="B129" s="8798"/>
      <c r="C129" s="8508"/>
      <c r="D129" s="8509"/>
      <c r="E129" s="8514"/>
      <c r="F129" s="8511"/>
      <c r="G129" s="8511"/>
      <c r="H129" s="8515"/>
      <c r="I129" s="8511"/>
      <c r="J129" s="8513">
        <v>1500</v>
      </c>
      <c r="K129" s="8499">
        <f>K127+J129</f>
        <v>29798646</v>
      </c>
      <c r="L129" s="8380"/>
    </row>
    <row r="130" spans="1:21" s="8266" customFormat="1" ht="15.75" hidden="1">
      <c r="A130" s="8281"/>
      <c r="B130" s="9203"/>
      <c r="C130" s="7824" t="s">
        <v>1710</v>
      </c>
      <c r="D130" s="9195" t="s">
        <v>1945</v>
      </c>
      <c r="E130" s="9188"/>
      <c r="F130" s="9192"/>
      <c r="G130" s="9192"/>
      <c r="H130" s="9192">
        <v>88140</v>
      </c>
      <c r="I130" s="9192"/>
      <c r="J130" s="8121"/>
      <c r="K130" s="9805">
        <f>K129-H130</f>
        <v>29710506</v>
      </c>
      <c r="L130" s="8380"/>
      <c r="U130" s="8902"/>
    </row>
    <row r="131" spans="1:21" s="8266" customFormat="1" ht="15.75" hidden="1">
      <c r="A131" s="8300"/>
      <c r="B131" s="8361"/>
      <c r="C131" s="7829" t="s">
        <v>1944</v>
      </c>
      <c r="D131" s="9196" t="s">
        <v>2819</v>
      </c>
      <c r="E131" s="9189"/>
      <c r="F131" s="9193"/>
      <c r="G131" s="9193"/>
      <c r="H131" s="9193"/>
      <c r="I131" s="9193"/>
      <c r="J131" s="8019"/>
      <c r="K131" s="9806"/>
      <c r="L131" s="8380"/>
      <c r="U131" s="8902"/>
    </row>
    <row r="132" spans="1:21" s="8266" customFormat="1" ht="18" hidden="1">
      <c r="A132" s="8797"/>
      <c r="B132" s="8798"/>
      <c r="C132" s="8508"/>
      <c r="D132" s="8509"/>
      <c r="E132" s="8514"/>
      <c r="F132" s="8511"/>
      <c r="G132" s="8511"/>
      <c r="H132" s="8515"/>
      <c r="I132" s="8511"/>
      <c r="J132" s="8513">
        <v>1500</v>
      </c>
      <c r="K132" s="8499">
        <f>K130+J132</f>
        <v>29712006</v>
      </c>
      <c r="L132" s="8380"/>
      <c r="U132" s="8902"/>
    </row>
    <row r="133" spans="1:21" s="8266" customFormat="1" ht="15.75" hidden="1">
      <c r="A133" s="8281"/>
      <c r="B133" s="9203"/>
      <c r="C133" s="7824" t="s">
        <v>1325</v>
      </c>
      <c r="D133" s="9195" t="s">
        <v>2049</v>
      </c>
      <c r="E133" s="9188"/>
      <c r="F133" s="7904"/>
      <c r="G133" s="9192"/>
      <c r="H133" s="9192">
        <v>361140</v>
      </c>
      <c r="I133" s="8126"/>
      <c r="J133" s="8017"/>
      <c r="K133" s="9805">
        <f>K132-H133</f>
        <v>29350866</v>
      </c>
      <c r="L133" s="8380"/>
      <c r="U133" s="8902"/>
    </row>
    <row r="134" spans="1:21" s="8266" customFormat="1" ht="15.75" hidden="1">
      <c r="A134" s="8300"/>
      <c r="B134" s="8361"/>
      <c r="C134" s="7829" t="s">
        <v>2050</v>
      </c>
      <c r="D134" s="9196"/>
      <c r="E134" s="9189"/>
      <c r="F134" s="9193"/>
      <c r="G134" s="9193"/>
      <c r="H134" s="9193"/>
      <c r="I134" s="8127"/>
      <c r="J134" s="8017"/>
      <c r="K134" s="9806"/>
      <c r="L134" s="8380"/>
      <c r="U134" s="8902"/>
    </row>
    <row r="135" spans="1:21" s="8266" customFormat="1" ht="18" hidden="1">
      <c r="A135" s="8797"/>
      <c r="B135" s="8798"/>
      <c r="C135" s="8508"/>
      <c r="D135" s="8509"/>
      <c r="E135" s="8514"/>
      <c r="F135" s="8511"/>
      <c r="G135" s="8511"/>
      <c r="H135" s="8515"/>
      <c r="I135" s="8517"/>
      <c r="J135" s="8513">
        <v>1500</v>
      </c>
      <c r="K135" s="8499">
        <f>K133+J135</f>
        <v>29352366</v>
      </c>
      <c r="L135" s="8380"/>
      <c r="U135" s="8902"/>
    </row>
    <row r="136" spans="1:21" s="8266" customFormat="1" ht="15.75" hidden="1">
      <c r="A136" s="8281"/>
      <c r="B136" s="9203"/>
      <c r="C136" s="7851" t="s">
        <v>1716</v>
      </c>
      <c r="D136" s="9195" t="s">
        <v>1717</v>
      </c>
      <c r="E136" s="9188" t="s">
        <v>1423</v>
      </c>
      <c r="F136" s="9197"/>
      <c r="G136" s="9197">
        <v>166700</v>
      </c>
      <c r="H136" s="8130"/>
      <c r="I136" s="9192"/>
      <c r="J136" s="8017"/>
      <c r="K136" s="9805">
        <f>K135-G136</f>
        <v>29185666</v>
      </c>
      <c r="L136" s="8321"/>
      <c r="U136" s="8902"/>
    </row>
    <row r="137" spans="1:21" s="8266" customFormat="1" ht="15.75" hidden="1">
      <c r="A137" s="8300"/>
      <c r="B137" s="8361"/>
      <c r="C137" s="7829" t="s">
        <v>1715</v>
      </c>
      <c r="D137" s="9196" t="s">
        <v>956</v>
      </c>
      <c r="E137" s="9189"/>
      <c r="F137" s="9198"/>
      <c r="G137" s="9198"/>
      <c r="H137" s="8018"/>
      <c r="I137" s="9193"/>
      <c r="J137" s="8017"/>
      <c r="K137" s="9806"/>
      <c r="L137" s="8321"/>
      <c r="U137" s="8902"/>
    </row>
    <row r="138" spans="1:21" s="8266" customFormat="1" ht="18" hidden="1">
      <c r="A138" s="8797"/>
      <c r="B138" s="8798"/>
      <c r="C138" s="8508"/>
      <c r="D138" s="8509"/>
      <c r="E138" s="8514"/>
      <c r="F138" s="8511"/>
      <c r="G138" s="8511"/>
      <c r="H138" s="8515"/>
      <c r="I138" s="8511"/>
      <c r="J138" s="8513">
        <v>750</v>
      </c>
      <c r="K138" s="8499">
        <f>K136+J138</f>
        <v>29186416</v>
      </c>
      <c r="L138" s="8321"/>
      <c r="U138" s="8902"/>
    </row>
    <row r="139" spans="1:21" s="8266" customFormat="1" ht="15.75" hidden="1">
      <c r="A139" s="8281"/>
      <c r="B139" s="9203"/>
      <c r="C139" s="7874" t="s">
        <v>781</v>
      </c>
      <c r="D139" s="9195" t="s">
        <v>2046</v>
      </c>
      <c r="E139" s="7861" t="s">
        <v>2048</v>
      </c>
      <c r="F139" s="9192"/>
      <c r="G139" s="9192">
        <v>119640</v>
      </c>
      <c r="H139" s="8130"/>
      <c r="I139" s="9192"/>
      <c r="J139" s="8121"/>
      <c r="K139" s="9805">
        <f>K138-G139</f>
        <v>29066776</v>
      </c>
      <c r="L139" s="8321"/>
      <c r="U139" s="8902"/>
    </row>
    <row r="140" spans="1:21" s="8266" customFormat="1" ht="15.75" hidden="1">
      <c r="A140" s="8300"/>
      <c r="B140" s="8361"/>
      <c r="C140" s="7873" t="s">
        <v>2045</v>
      </c>
      <c r="D140" s="9196" t="s">
        <v>2047</v>
      </c>
      <c r="E140" s="9194"/>
      <c r="F140" s="9193"/>
      <c r="G140" s="9193"/>
      <c r="H140" s="8018"/>
      <c r="I140" s="9193"/>
      <c r="J140" s="8019"/>
      <c r="K140" s="9806"/>
      <c r="L140" s="8321"/>
      <c r="U140" s="8902"/>
    </row>
    <row r="141" spans="1:21" s="8266" customFormat="1" ht="18" hidden="1">
      <c r="A141" s="8797"/>
      <c r="B141" s="8798"/>
      <c r="C141" s="8518"/>
      <c r="D141" s="8509"/>
      <c r="E141" s="8514"/>
      <c r="F141" s="8511"/>
      <c r="G141" s="8511"/>
      <c r="H141" s="8515"/>
      <c r="I141" s="8511"/>
      <c r="J141" s="8513">
        <v>1500</v>
      </c>
      <c r="K141" s="8499">
        <f>K139+J141</f>
        <v>29068276</v>
      </c>
      <c r="L141" s="8321"/>
      <c r="U141" s="8902"/>
    </row>
    <row r="142" spans="1:21" s="8266" customFormat="1" ht="15.75" hidden="1">
      <c r="A142" s="8458"/>
      <c r="B142" s="8458"/>
      <c r="C142" s="7862" t="s">
        <v>778</v>
      </c>
      <c r="D142" s="56" t="s">
        <v>795</v>
      </c>
      <c r="E142" s="7903" t="s">
        <v>454</v>
      </c>
      <c r="F142" s="7904"/>
      <c r="G142" s="7904">
        <v>79140</v>
      </c>
      <c r="H142" s="8130"/>
      <c r="I142" s="9192"/>
      <c r="J142" s="9199"/>
      <c r="K142" s="8481">
        <f>K141-G142</f>
        <v>28989136</v>
      </c>
      <c r="L142" s="8321"/>
      <c r="U142" s="8902"/>
    </row>
    <row r="143" spans="1:21" s="8266" customFormat="1" ht="15.75" hidden="1">
      <c r="A143" s="8459"/>
      <c r="B143" s="8459"/>
      <c r="C143" s="193" t="s">
        <v>794</v>
      </c>
      <c r="D143" s="9196" t="s">
        <v>1345</v>
      </c>
      <c r="E143" s="9189"/>
      <c r="F143" s="9193"/>
      <c r="G143" s="9193"/>
      <c r="H143" s="8018"/>
      <c r="I143" s="9193"/>
      <c r="J143" s="9200"/>
      <c r="K143" s="8459"/>
      <c r="L143" s="8321"/>
      <c r="U143" s="8902"/>
    </row>
    <row r="144" spans="1:21" s="8266" customFormat="1" ht="15.75" hidden="1">
      <c r="A144" s="8461"/>
      <c r="B144" s="8462"/>
      <c r="C144" s="8521"/>
      <c r="D144" s="8522"/>
      <c r="E144" s="8523"/>
      <c r="F144" s="8515"/>
      <c r="G144" s="8515"/>
      <c r="H144" s="8515"/>
      <c r="I144" s="8511"/>
      <c r="J144" s="8513">
        <v>1500</v>
      </c>
      <c r="K144" s="8467">
        <f>K142+J144</f>
        <v>28990636</v>
      </c>
      <c r="L144" s="8321"/>
      <c r="U144" s="8902"/>
    </row>
    <row r="145" spans="1:21" s="8266" customFormat="1" ht="15.75" hidden="1">
      <c r="A145" s="8460"/>
      <c r="B145" s="8460"/>
      <c r="C145" s="191" t="s">
        <v>815</v>
      </c>
      <c r="D145" s="9195" t="s">
        <v>2163</v>
      </c>
      <c r="E145" s="9188" t="s">
        <v>2164</v>
      </c>
      <c r="F145" s="9192"/>
      <c r="G145" s="9192">
        <v>338779</v>
      </c>
      <c r="H145" s="9192"/>
      <c r="I145" s="9192"/>
      <c r="J145" s="9199"/>
      <c r="K145" s="8481">
        <f>K144-G145</f>
        <v>28651857</v>
      </c>
      <c r="L145" s="8321"/>
      <c r="U145" s="8902"/>
    </row>
    <row r="146" spans="1:21" s="8266" customFormat="1" ht="15.75" hidden="1">
      <c r="A146" s="8459"/>
      <c r="B146" s="8459"/>
      <c r="C146" s="193" t="s">
        <v>2165</v>
      </c>
      <c r="D146" s="9196" t="s">
        <v>1819</v>
      </c>
      <c r="E146" s="9189"/>
      <c r="F146" s="9198"/>
      <c r="G146" s="9193"/>
      <c r="H146" s="9193"/>
      <c r="I146" s="9193"/>
      <c r="J146" s="9200"/>
      <c r="K146" s="8459"/>
      <c r="L146" s="8321"/>
      <c r="U146" s="8902"/>
    </row>
    <row r="147" spans="1:21" s="8266" customFormat="1" ht="15.75" hidden="1">
      <c r="A147" s="8461"/>
      <c r="B147" s="8462"/>
      <c r="C147" s="8521"/>
      <c r="D147" s="8519"/>
      <c r="E147" s="8510"/>
      <c r="F147" s="8511"/>
      <c r="G147" s="8511"/>
      <c r="H147" s="8515"/>
      <c r="I147" s="8526"/>
      <c r="J147" s="8513">
        <v>2200</v>
      </c>
      <c r="K147" s="8467">
        <f>K145+J147</f>
        <v>28654057</v>
      </c>
      <c r="L147" s="8321"/>
      <c r="U147" s="8902"/>
    </row>
    <row r="148" spans="1:21" s="8266" customFormat="1" ht="15.75" hidden="1">
      <c r="A148" s="8460"/>
      <c r="B148" s="8460"/>
      <c r="C148" s="8158" t="s">
        <v>781</v>
      </c>
      <c r="D148" s="9195" t="s">
        <v>2163</v>
      </c>
      <c r="E148" s="9188" t="s">
        <v>2164</v>
      </c>
      <c r="F148" s="9192"/>
      <c r="G148" s="9192">
        <v>16890</v>
      </c>
      <c r="H148" s="9192"/>
      <c r="I148" s="9192"/>
      <c r="J148" s="8017"/>
      <c r="K148" s="8480">
        <f>K147-G148</f>
        <v>28637167</v>
      </c>
      <c r="L148" s="8321"/>
      <c r="U148" s="8902"/>
    </row>
    <row r="149" spans="1:21" s="8266" customFormat="1" ht="15.75" hidden="1">
      <c r="A149" s="8459"/>
      <c r="B149" s="8459"/>
      <c r="C149" s="7857" t="s">
        <v>2293</v>
      </c>
      <c r="D149" s="9196" t="s">
        <v>1819</v>
      </c>
      <c r="E149" s="9189"/>
      <c r="F149" s="9193"/>
      <c r="G149" s="9193"/>
      <c r="H149" s="9193"/>
      <c r="I149" s="9193"/>
      <c r="J149" s="8019"/>
      <c r="K149" s="8459"/>
      <c r="L149" s="8321"/>
      <c r="U149" s="8902"/>
    </row>
    <row r="150" spans="1:21" s="8266" customFormat="1" ht="15.75" hidden="1">
      <c r="A150" s="8461"/>
      <c r="B150" s="8462"/>
      <c r="C150" s="8524"/>
      <c r="D150" s="8519"/>
      <c r="E150" s="8510"/>
      <c r="F150" s="8525"/>
      <c r="G150" s="8526"/>
      <c r="H150" s="8512"/>
      <c r="I150" s="8511"/>
      <c r="J150" s="8513">
        <v>1500</v>
      </c>
      <c r="K150" s="8467">
        <f>K148+J150</f>
        <v>28638667</v>
      </c>
      <c r="L150" s="8321"/>
      <c r="U150" s="8902"/>
    </row>
    <row r="151" spans="1:21" s="8266" customFormat="1" ht="15.75" hidden="1">
      <c r="A151" s="8460"/>
      <c r="B151" s="8460"/>
      <c r="C151" s="7824" t="s">
        <v>821</v>
      </c>
      <c r="D151" s="9195" t="s">
        <v>1288</v>
      </c>
      <c r="E151" s="9188" t="s">
        <v>1301</v>
      </c>
      <c r="F151" s="7904"/>
      <c r="G151" s="9192">
        <v>383443</v>
      </c>
      <c r="H151" s="8130"/>
      <c r="I151" s="9192"/>
      <c r="J151" s="8130"/>
      <c r="K151" s="8481">
        <f>K150-G151</f>
        <v>28255224</v>
      </c>
      <c r="L151" s="8321"/>
      <c r="U151" s="8902"/>
    </row>
    <row r="152" spans="1:21" s="8266" customFormat="1" ht="15.75" hidden="1">
      <c r="A152" s="8459"/>
      <c r="B152" s="8459"/>
      <c r="C152" s="7829" t="s">
        <v>1287</v>
      </c>
      <c r="D152" s="9196" t="s">
        <v>2051</v>
      </c>
      <c r="E152" s="9189"/>
      <c r="F152" s="9193"/>
      <c r="G152" s="9193"/>
      <c r="H152" s="8130"/>
      <c r="I152" s="9193"/>
      <c r="J152" s="8130"/>
      <c r="K152" s="8459"/>
      <c r="L152" s="8321"/>
      <c r="U152" s="8902"/>
    </row>
    <row r="153" spans="1:21" s="8266" customFormat="1" ht="15.75" hidden="1">
      <c r="A153" s="8461"/>
      <c r="B153" s="8462"/>
      <c r="C153" s="8508"/>
      <c r="D153" s="8509"/>
      <c r="E153" s="8514"/>
      <c r="F153" s="8512"/>
      <c r="G153" s="8512"/>
      <c r="H153" s="8512"/>
      <c r="I153" s="8512"/>
      <c r="J153" s="8513">
        <v>2200</v>
      </c>
      <c r="K153" s="8467">
        <f>K151+J153</f>
        <v>28257424</v>
      </c>
      <c r="L153" s="8321"/>
      <c r="U153" s="8902"/>
    </row>
    <row r="154" spans="1:21" s="8266" customFormat="1" ht="15.75" hidden="1">
      <c r="A154" s="8460"/>
      <c r="B154" s="8460"/>
      <c r="C154" s="7862" t="s">
        <v>815</v>
      </c>
      <c r="D154" s="9195" t="s">
        <v>157</v>
      </c>
      <c r="E154" s="9188" t="s">
        <v>156</v>
      </c>
      <c r="F154" s="9192"/>
      <c r="G154" s="9192">
        <v>1004337</v>
      </c>
      <c r="H154" s="8130"/>
      <c r="I154" s="9192"/>
      <c r="J154" s="8130"/>
      <c r="K154" s="8480">
        <f>K153-G154</f>
        <v>27253087</v>
      </c>
      <c r="L154" s="8321"/>
      <c r="U154" s="8902"/>
    </row>
    <row r="155" spans="1:21" s="8266" customFormat="1" ht="15.75" hidden="1">
      <c r="A155" s="8459"/>
      <c r="B155" s="8459"/>
      <c r="C155" s="7862" t="s">
        <v>1022</v>
      </c>
      <c r="D155" s="9196" t="s">
        <v>1383</v>
      </c>
      <c r="E155" s="9189"/>
      <c r="F155" s="9193"/>
      <c r="G155" s="9193"/>
      <c r="H155" s="8130"/>
      <c r="I155" s="9193"/>
      <c r="J155" s="8130"/>
      <c r="K155" s="8459"/>
      <c r="L155" s="8321"/>
      <c r="U155" s="8902"/>
    </row>
    <row r="156" spans="1:21" s="8266" customFormat="1" ht="15.75" hidden="1">
      <c r="A156" s="8461"/>
      <c r="B156" s="8462"/>
      <c r="C156" s="8508"/>
      <c r="D156" s="8519"/>
      <c r="E156" s="8523"/>
      <c r="F156" s="8512"/>
      <c r="G156" s="8512"/>
      <c r="H156" s="8512"/>
      <c r="I156" s="8512"/>
      <c r="J156" s="8513">
        <v>2200</v>
      </c>
      <c r="K156" s="8467">
        <f>K154+J156</f>
        <v>27255287</v>
      </c>
      <c r="L156" s="8321"/>
      <c r="U156" s="8902"/>
    </row>
    <row r="157" spans="1:21" s="8266" customFormat="1" ht="15.75" hidden="1">
      <c r="A157" s="8458"/>
      <c r="B157" s="8458"/>
      <c r="C157" s="29" t="s">
        <v>778</v>
      </c>
      <c r="D157" s="9195" t="s">
        <v>157</v>
      </c>
      <c r="E157" s="9188" t="s">
        <v>156</v>
      </c>
      <c r="F157" s="7904"/>
      <c r="G157" s="9192">
        <v>210640</v>
      </c>
      <c r="H157" s="8130"/>
      <c r="I157" s="9192"/>
      <c r="J157" s="8130"/>
      <c r="K157" s="8481">
        <f>K156-G157</f>
        <v>27044647</v>
      </c>
      <c r="L157" s="8321"/>
      <c r="U157" s="8902"/>
    </row>
    <row r="158" spans="1:21" s="8266" customFormat="1" ht="15.75" hidden="1">
      <c r="A158" s="8459"/>
      <c r="B158" s="8459"/>
      <c r="C158" s="8161" t="s">
        <v>1340</v>
      </c>
      <c r="D158" s="9196" t="s">
        <v>1383</v>
      </c>
      <c r="E158" s="9189"/>
      <c r="F158" s="9193"/>
      <c r="G158" s="9193"/>
      <c r="H158" s="8130"/>
      <c r="I158" s="9193"/>
      <c r="J158" s="8130"/>
      <c r="K158" s="8459"/>
      <c r="L158" s="8321"/>
      <c r="U158" s="8902"/>
    </row>
    <row r="159" spans="1:21" s="8266" customFormat="1" ht="15.75" hidden="1">
      <c r="A159" s="8461"/>
      <c r="B159" s="8462"/>
      <c r="C159" s="8521"/>
      <c r="D159" s="8527"/>
      <c r="E159" s="8528"/>
      <c r="F159" s="8512"/>
      <c r="G159" s="8512"/>
      <c r="H159" s="8512"/>
      <c r="I159" s="8512"/>
      <c r="J159" s="8513">
        <v>1500</v>
      </c>
      <c r="K159" s="8467">
        <f>K157+J159</f>
        <v>27046147</v>
      </c>
      <c r="L159" s="8321"/>
      <c r="U159" s="8902"/>
    </row>
    <row r="160" spans="1:21" s="8266" customFormat="1" ht="15.75" hidden="1">
      <c r="A160" s="8458"/>
      <c r="B160" s="8458"/>
      <c r="C160" s="7851" t="s">
        <v>2212</v>
      </c>
      <c r="D160" s="9195" t="s">
        <v>1862</v>
      </c>
      <c r="E160" s="8066" t="s">
        <v>1863</v>
      </c>
      <c r="F160" s="9192"/>
      <c r="G160" s="9197">
        <v>160633</v>
      </c>
      <c r="H160" s="9192"/>
      <c r="I160" s="9192"/>
      <c r="J160" s="8017"/>
      <c r="K160" s="8481">
        <f>K159-G160</f>
        <v>26885514</v>
      </c>
      <c r="L160" s="8063"/>
      <c r="U160" s="8902"/>
    </row>
    <row r="161" spans="1:21" s="8266" customFormat="1" ht="15.75" hidden="1">
      <c r="A161" s="8459"/>
      <c r="B161" s="8459"/>
      <c r="C161" s="7829" t="s">
        <v>2213</v>
      </c>
      <c r="D161" s="9196" t="s">
        <v>1819</v>
      </c>
      <c r="E161" s="8067"/>
      <c r="F161" s="9193"/>
      <c r="G161" s="9198"/>
      <c r="H161" s="9193"/>
      <c r="I161" s="9193"/>
      <c r="J161" s="8019"/>
      <c r="K161" s="8459"/>
      <c r="L161" s="8063"/>
      <c r="U161" s="8902"/>
    </row>
    <row r="162" spans="1:21" s="8266" customFormat="1" ht="15.75" hidden="1">
      <c r="A162" s="8461"/>
      <c r="B162" s="8462"/>
      <c r="C162" s="8508"/>
      <c r="D162" s="8509"/>
      <c r="E162" s="8514"/>
      <c r="F162" s="8511"/>
      <c r="G162" s="8511"/>
      <c r="H162" s="8515"/>
      <c r="I162" s="8511"/>
      <c r="J162" s="8534">
        <v>700</v>
      </c>
      <c r="K162" s="8467">
        <f>K160+J162</f>
        <v>26886214</v>
      </c>
      <c r="L162" s="8063"/>
      <c r="U162" s="8902"/>
    </row>
    <row r="163" spans="1:21" s="8266" customFormat="1" ht="15.75" hidden="1">
      <c r="A163" s="8460"/>
      <c r="B163" s="8460"/>
      <c r="C163" s="191" t="s">
        <v>815</v>
      </c>
      <c r="D163" s="9227" t="s">
        <v>1586</v>
      </c>
      <c r="E163" s="9222" t="s">
        <v>1637</v>
      </c>
      <c r="F163" s="9224"/>
      <c r="G163" s="9224">
        <v>105358</v>
      </c>
      <c r="H163" s="9224"/>
      <c r="I163" s="9224"/>
      <c r="J163" s="9231"/>
      <c r="K163" s="8481">
        <f>K162-G163</f>
        <v>26780856</v>
      </c>
      <c r="L163" s="8380"/>
      <c r="U163" s="8902"/>
    </row>
    <row r="164" spans="1:21" s="8266" customFormat="1" ht="15.75" hidden="1">
      <c r="A164" s="8459"/>
      <c r="B164" s="8459"/>
      <c r="C164" s="193" t="s">
        <v>1585</v>
      </c>
      <c r="D164" s="9228" t="s">
        <v>729</v>
      </c>
      <c r="E164" s="9223"/>
      <c r="F164" s="9225"/>
      <c r="G164" s="9225"/>
      <c r="H164" s="9225"/>
      <c r="I164" s="9225"/>
      <c r="J164" s="9232"/>
      <c r="K164" s="8459"/>
      <c r="L164" s="8380"/>
      <c r="U164" s="8902"/>
    </row>
    <row r="165" spans="1:21" s="8266" customFormat="1" ht="15.75" hidden="1">
      <c r="A165" s="8461"/>
      <c r="B165" s="8462"/>
      <c r="C165" s="8521"/>
      <c r="D165" s="8519"/>
      <c r="E165" s="8510"/>
      <c r="F165" s="8511"/>
      <c r="G165" s="8511"/>
      <c r="H165" s="8515"/>
      <c r="I165" s="8511"/>
      <c r="J165" s="8534">
        <v>2200</v>
      </c>
      <c r="K165" s="8467">
        <f>K163+J165</f>
        <v>26783056</v>
      </c>
      <c r="L165" s="8380"/>
      <c r="U165" s="8902"/>
    </row>
    <row r="166" spans="1:21" s="8266" customFormat="1" ht="15.75" hidden="1">
      <c r="A166" s="8460"/>
      <c r="B166" s="8460"/>
      <c r="C166" s="7824" t="s">
        <v>796</v>
      </c>
      <c r="D166" s="9227" t="s">
        <v>1586</v>
      </c>
      <c r="E166" s="9222" t="s">
        <v>1637</v>
      </c>
      <c r="F166" s="9224"/>
      <c r="G166" s="9224">
        <v>42300</v>
      </c>
      <c r="H166" s="9224"/>
      <c r="I166" s="8126"/>
      <c r="J166" s="8017"/>
      <c r="K166" s="8480">
        <f>K165-G166</f>
        <v>26740756</v>
      </c>
      <c r="L166" s="8321"/>
      <c r="U166" s="8902"/>
    </row>
    <row r="167" spans="1:21" s="8266" customFormat="1" ht="15.75" hidden="1">
      <c r="A167" s="8459"/>
      <c r="B167" s="8459"/>
      <c r="C167" s="7829" t="s">
        <v>1587</v>
      </c>
      <c r="D167" s="9228" t="s">
        <v>729</v>
      </c>
      <c r="E167" s="9223"/>
      <c r="F167" s="9225"/>
      <c r="G167" s="9225"/>
      <c r="H167" s="9225"/>
      <c r="I167" s="8127"/>
      <c r="J167" s="8017"/>
      <c r="K167" s="8459"/>
      <c r="L167" s="8321"/>
      <c r="U167" s="8902"/>
    </row>
    <row r="168" spans="1:21" s="8266" customFormat="1" ht="15.75" hidden="1">
      <c r="A168" s="8461"/>
      <c r="B168" s="8462"/>
      <c r="C168" s="8521"/>
      <c r="D168" s="8519"/>
      <c r="E168" s="8510"/>
      <c r="F168" s="8511"/>
      <c r="G168" s="8511"/>
      <c r="H168" s="8515"/>
      <c r="I168" s="8517"/>
      <c r="J168" s="8513">
        <v>750</v>
      </c>
      <c r="K168" s="8467">
        <f>K166+J168</f>
        <v>26741506</v>
      </c>
      <c r="L168" s="8321"/>
      <c r="U168" s="8902"/>
    </row>
    <row r="169" spans="1:21" s="8266" customFormat="1" ht="15.75" hidden="1">
      <c r="A169" s="8460"/>
      <c r="B169" s="8460"/>
      <c r="C169" s="7851" t="s">
        <v>851</v>
      </c>
      <c r="D169" s="9227" t="s">
        <v>853</v>
      </c>
      <c r="E169" s="9222" t="s">
        <v>497</v>
      </c>
      <c r="F169" s="9224"/>
      <c r="G169" s="9224">
        <v>458420</v>
      </c>
      <c r="H169" s="8130"/>
      <c r="I169" s="9224"/>
      <c r="J169" s="8017"/>
      <c r="K169" s="8480">
        <f>K168-G169</f>
        <v>26283086</v>
      </c>
      <c r="L169" s="8321"/>
      <c r="U169" s="8902"/>
    </row>
    <row r="170" spans="1:21" s="8266" customFormat="1" ht="15.75" hidden="1">
      <c r="A170" s="8459"/>
      <c r="B170" s="8459"/>
      <c r="C170" s="7829" t="s">
        <v>852</v>
      </c>
      <c r="D170" s="9228" t="s">
        <v>919</v>
      </c>
      <c r="E170" s="9223"/>
      <c r="F170" s="9225"/>
      <c r="G170" s="9225"/>
      <c r="H170" s="8018"/>
      <c r="I170" s="9225"/>
      <c r="J170" s="8017"/>
      <c r="K170" s="8459"/>
      <c r="L170" s="8321"/>
      <c r="U170" s="8902"/>
    </row>
    <row r="171" spans="1:21" s="8266" customFormat="1" ht="15.75" hidden="1">
      <c r="A171" s="8461"/>
      <c r="B171" s="8462"/>
      <c r="C171" s="8508"/>
      <c r="D171" s="8509"/>
      <c r="E171" s="8514"/>
      <c r="F171" s="8511"/>
      <c r="G171" s="8511"/>
      <c r="H171" s="8515"/>
      <c r="I171" s="8517"/>
      <c r="J171" s="8513">
        <v>2200</v>
      </c>
      <c r="K171" s="8467">
        <f>K169+J171</f>
        <v>26285286</v>
      </c>
      <c r="L171" s="8321"/>
      <c r="U171" s="8902"/>
    </row>
    <row r="172" spans="1:21" s="8266" customFormat="1" ht="15.75" hidden="1">
      <c r="A172" s="8460"/>
      <c r="B172" s="8460"/>
      <c r="C172" s="8163" t="s">
        <v>815</v>
      </c>
      <c r="D172" s="9227" t="s">
        <v>399</v>
      </c>
      <c r="E172" s="9222" t="s">
        <v>401</v>
      </c>
      <c r="F172" s="8164"/>
      <c r="G172" s="8164">
        <v>145033</v>
      </c>
      <c r="H172" s="8130"/>
      <c r="I172" s="8126"/>
      <c r="J172" s="8017"/>
      <c r="K172" s="8480">
        <f>K171-G172</f>
        <v>26140253</v>
      </c>
      <c r="L172" s="8321"/>
      <c r="U172" s="8902"/>
    </row>
    <row r="173" spans="1:21" s="8266" customFormat="1" ht="15.75" hidden="1">
      <c r="A173" s="8459"/>
      <c r="B173" s="8459"/>
      <c r="C173" s="8165" t="s">
        <v>1051</v>
      </c>
      <c r="D173" s="9228" t="s">
        <v>2392</v>
      </c>
      <c r="E173" s="9223"/>
      <c r="F173" s="8166"/>
      <c r="G173" s="8166"/>
      <c r="H173" s="8018"/>
      <c r="I173" s="8127"/>
      <c r="J173" s="8017"/>
      <c r="K173" s="8459"/>
      <c r="L173" s="8321"/>
      <c r="U173" s="8902"/>
    </row>
    <row r="174" spans="1:21" s="8266" customFormat="1" ht="15.75" hidden="1">
      <c r="A174" s="8461"/>
      <c r="B174" s="8462"/>
      <c r="C174" s="8508"/>
      <c r="D174" s="8509"/>
      <c r="E174" s="8514"/>
      <c r="F174" s="8511"/>
      <c r="G174" s="8511"/>
      <c r="H174" s="8515"/>
      <c r="I174" s="8517"/>
      <c r="J174" s="8513">
        <v>2200</v>
      </c>
      <c r="K174" s="8467">
        <f>K172+J174</f>
        <v>26142453</v>
      </c>
      <c r="L174" s="8321"/>
      <c r="U174" s="8902"/>
    </row>
    <row r="175" spans="1:21" s="8266" customFormat="1" ht="15.75" hidden="1">
      <c r="A175" s="8460"/>
      <c r="B175" s="8588"/>
      <c r="C175" s="8163" t="s">
        <v>815</v>
      </c>
      <c r="D175" s="9227" t="s">
        <v>399</v>
      </c>
      <c r="E175" s="9222" t="s">
        <v>401</v>
      </c>
      <c r="F175" s="9224"/>
      <c r="G175" s="9231">
        <v>497246</v>
      </c>
      <c r="H175" s="8130"/>
      <c r="I175" s="7827"/>
      <c r="J175" s="8167"/>
      <c r="K175" s="8480">
        <f>K174-G175</f>
        <v>25645207</v>
      </c>
      <c r="L175" s="8321"/>
      <c r="U175" s="8902"/>
    </row>
    <row r="176" spans="1:21" s="8266" customFormat="1" ht="15.75" hidden="1">
      <c r="A176" s="8459"/>
      <c r="B176" s="8459"/>
      <c r="C176" s="8165" t="s">
        <v>1163</v>
      </c>
      <c r="D176" s="9228" t="s">
        <v>2392</v>
      </c>
      <c r="E176" s="9223"/>
      <c r="F176" s="9225"/>
      <c r="G176" s="9232"/>
      <c r="H176" s="8018"/>
      <c r="I176" s="7832"/>
      <c r="J176" s="8167"/>
      <c r="K176" s="8459"/>
      <c r="L176" s="8321"/>
      <c r="U176" s="8902"/>
    </row>
    <row r="177" spans="1:21" s="8266" customFormat="1" ht="15.75" hidden="1">
      <c r="A177" s="8461"/>
      <c r="B177" s="8462"/>
      <c r="C177" s="8508"/>
      <c r="D177" s="8509"/>
      <c r="E177" s="8514"/>
      <c r="F177" s="8511"/>
      <c r="G177" s="8511"/>
      <c r="H177" s="8515"/>
      <c r="I177" s="8517"/>
      <c r="J177" s="8513">
        <v>2200</v>
      </c>
      <c r="K177" s="8467">
        <f>K175+J177</f>
        <v>25647407</v>
      </c>
      <c r="L177" s="8321"/>
      <c r="U177" s="8902"/>
    </row>
    <row r="178" spans="1:21" s="8266" customFormat="1" ht="15.75" hidden="1">
      <c r="A178" s="8460"/>
      <c r="B178" s="8460"/>
      <c r="C178" s="191" t="s">
        <v>778</v>
      </c>
      <c r="D178" s="192" t="s">
        <v>399</v>
      </c>
      <c r="E178" s="9222" t="s">
        <v>401</v>
      </c>
      <c r="F178" s="9224"/>
      <c r="G178" s="9224">
        <v>35140</v>
      </c>
      <c r="H178" s="9229"/>
      <c r="I178" s="9224"/>
      <c r="J178" s="8016"/>
      <c r="K178" s="8480">
        <f>K177-G178</f>
        <v>25612267</v>
      </c>
      <c r="L178" s="8321"/>
      <c r="U178" s="8902"/>
    </row>
    <row r="179" spans="1:21" s="8266" customFormat="1" ht="15.75" hidden="1">
      <c r="A179" s="8459"/>
      <c r="B179" s="8459"/>
      <c r="C179" s="193" t="s">
        <v>862</v>
      </c>
      <c r="D179" s="194" t="s">
        <v>1184</v>
      </c>
      <c r="E179" s="9223"/>
      <c r="F179" s="9225"/>
      <c r="G179" s="9225"/>
      <c r="H179" s="9230"/>
      <c r="I179" s="9225"/>
      <c r="J179" s="8018"/>
      <c r="K179" s="8459"/>
      <c r="L179" s="8321"/>
      <c r="U179" s="8902"/>
    </row>
    <row r="180" spans="1:21" s="8266" customFormat="1" ht="15.75" hidden="1">
      <c r="A180" s="8461"/>
      <c r="B180" s="8462"/>
      <c r="C180" s="8508"/>
      <c r="D180" s="8509"/>
      <c r="E180" s="8514"/>
      <c r="F180" s="8511"/>
      <c r="G180" s="8511"/>
      <c r="H180" s="8515"/>
      <c r="I180" s="8511"/>
      <c r="J180" s="8534">
        <v>1500</v>
      </c>
      <c r="K180" s="8467">
        <f>K178+J180</f>
        <v>25613767</v>
      </c>
      <c r="L180" s="8321"/>
      <c r="U180" s="8902"/>
    </row>
    <row r="181" spans="1:21" s="8266" customFormat="1" ht="15.75" hidden="1">
      <c r="A181" s="8460"/>
      <c r="B181" s="8460"/>
      <c r="C181" s="7851" t="s">
        <v>781</v>
      </c>
      <c r="D181" s="9237" t="s">
        <v>614</v>
      </c>
      <c r="E181" s="9239" t="s">
        <v>414</v>
      </c>
      <c r="F181" s="9224"/>
      <c r="G181" s="9224">
        <v>193140</v>
      </c>
      <c r="H181" s="9224"/>
      <c r="I181" s="9233"/>
      <c r="J181" s="8302"/>
      <c r="K181" s="8480">
        <f>K180-G181</f>
        <v>25420627</v>
      </c>
      <c r="L181" s="8321"/>
      <c r="U181" s="8902"/>
    </row>
    <row r="182" spans="1:21" s="8266" customFormat="1" ht="15.75" hidden="1">
      <c r="A182" s="8459"/>
      <c r="B182" s="8459"/>
      <c r="C182" s="7829" t="s">
        <v>1031</v>
      </c>
      <c r="D182" s="9238" t="s">
        <v>2787</v>
      </c>
      <c r="E182" s="9240"/>
      <c r="F182" s="9225"/>
      <c r="G182" s="9225"/>
      <c r="H182" s="9225"/>
      <c r="I182" s="9234"/>
      <c r="J182" s="8303"/>
      <c r="K182" s="8459"/>
      <c r="L182" s="8321"/>
      <c r="U182" s="8902"/>
    </row>
    <row r="183" spans="1:21" s="8266" customFormat="1" ht="15.75" hidden="1">
      <c r="A183" s="8461"/>
      <c r="B183" s="8462"/>
      <c r="C183" s="8508"/>
      <c r="D183" s="8509"/>
      <c r="E183" s="8528"/>
      <c r="F183" s="8511"/>
      <c r="G183" s="8511"/>
      <c r="H183" s="8515"/>
      <c r="I183" s="8465"/>
      <c r="J183" s="8466">
        <v>1500</v>
      </c>
      <c r="K183" s="8467">
        <f>K181+J183</f>
        <v>25422127</v>
      </c>
      <c r="L183" s="8321"/>
      <c r="U183" s="8902"/>
    </row>
    <row r="184" spans="1:21" s="8266" customFormat="1" ht="15.75" hidden="1">
      <c r="A184" s="8460"/>
      <c r="B184" s="8460"/>
      <c r="C184" s="8300" t="s">
        <v>796</v>
      </c>
      <c r="D184" s="9237" t="s">
        <v>614</v>
      </c>
      <c r="E184" s="9239" t="s">
        <v>414</v>
      </c>
      <c r="F184" s="9233"/>
      <c r="G184" s="9235">
        <v>42300</v>
      </c>
      <c r="H184" s="9233"/>
      <c r="I184" s="9224"/>
      <c r="J184" s="8121"/>
      <c r="K184" s="8480">
        <f>K183-G184</f>
        <v>25379827</v>
      </c>
      <c r="L184" s="8321"/>
      <c r="U184" s="8902"/>
    </row>
    <row r="185" spans="1:21" s="8266" customFormat="1" ht="15.75" hidden="1">
      <c r="A185" s="8459"/>
      <c r="B185" s="8459"/>
      <c r="C185" s="8287" t="s">
        <v>2618</v>
      </c>
      <c r="D185" s="9238" t="s">
        <v>2787</v>
      </c>
      <c r="E185" s="9240"/>
      <c r="F185" s="9234"/>
      <c r="G185" s="9236"/>
      <c r="H185" s="9234"/>
      <c r="I185" s="9225"/>
      <c r="J185" s="8019"/>
      <c r="K185" s="8459"/>
      <c r="L185" s="8321"/>
      <c r="U185" s="8902"/>
    </row>
    <row r="186" spans="1:21" s="8266" customFormat="1" ht="15.75" hidden="1">
      <c r="A186" s="8461"/>
      <c r="B186" s="8462"/>
      <c r="C186" s="8461"/>
      <c r="D186" s="8497"/>
      <c r="E186" s="8535"/>
      <c r="F186" s="8465"/>
      <c r="G186" s="8466"/>
      <c r="H186" s="8499"/>
      <c r="I186" s="8511"/>
      <c r="J186" s="8513">
        <v>750</v>
      </c>
      <c r="K186" s="8467">
        <f>K184+J186</f>
        <v>25380577</v>
      </c>
      <c r="L186" s="8321"/>
      <c r="U186" s="8902"/>
    </row>
    <row r="187" spans="1:21" s="8266" customFormat="1" ht="15.75" hidden="1">
      <c r="A187" s="8460"/>
      <c r="B187" s="8460"/>
      <c r="C187" s="7874" t="s">
        <v>781</v>
      </c>
      <c r="D187" s="7887" t="s">
        <v>1246</v>
      </c>
      <c r="E187" s="7902" t="s">
        <v>1248</v>
      </c>
      <c r="F187" s="9224"/>
      <c r="G187" s="9224">
        <v>144140</v>
      </c>
      <c r="H187" s="9224"/>
      <c r="I187" s="9224"/>
      <c r="J187" s="8017"/>
      <c r="K187" s="8480">
        <f>K186-G187</f>
        <v>25236437</v>
      </c>
      <c r="L187" s="8321"/>
      <c r="U187" s="8902"/>
    </row>
    <row r="188" spans="1:21" s="8266" customFormat="1" ht="15.75" hidden="1">
      <c r="A188" s="8459"/>
      <c r="B188" s="8459"/>
      <c r="C188" s="7873" t="s">
        <v>1487</v>
      </c>
      <c r="D188" s="7888" t="s">
        <v>1247</v>
      </c>
      <c r="E188" s="7871"/>
      <c r="F188" s="9225"/>
      <c r="G188" s="9225"/>
      <c r="H188" s="9225"/>
      <c r="I188" s="9225"/>
      <c r="J188" s="8017"/>
      <c r="K188" s="8459"/>
      <c r="L188" s="8321"/>
      <c r="U188" s="8902"/>
    </row>
    <row r="189" spans="1:21" s="8266" customFormat="1" ht="15.75" hidden="1">
      <c r="A189" s="8461"/>
      <c r="B189" s="8462"/>
      <c r="C189" s="8508"/>
      <c r="D189" s="8522"/>
      <c r="E189" s="8514"/>
      <c r="F189" s="8511"/>
      <c r="G189" s="8511"/>
      <c r="H189" s="8515"/>
      <c r="I189" s="8511"/>
      <c r="J189" s="8513">
        <v>1500</v>
      </c>
      <c r="K189" s="8467">
        <f>K187+J189</f>
        <v>25237937</v>
      </c>
      <c r="L189" s="8321"/>
      <c r="U189" s="8902"/>
    </row>
    <row r="190" spans="1:21" s="8266" customFormat="1" ht="15.75" hidden="1">
      <c r="A190" s="8460"/>
      <c r="B190" s="8460"/>
      <c r="C190" s="7824" t="s">
        <v>815</v>
      </c>
      <c r="D190" s="9227" t="s">
        <v>1145</v>
      </c>
      <c r="E190" s="9222" t="s">
        <v>1230</v>
      </c>
      <c r="F190" s="9224"/>
      <c r="G190" s="9224">
        <v>755545</v>
      </c>
      <c r="H190" s="8016"/>
      <c r="I190" s="9229"/>
      <c r="J190" s="8130"/>
      <c r="K190" s="8480">
        <f>K189-G190</f>
        <v>24482392</v>
      </c>
      <c r="L190" s="8321"/>
      <c r="U190" s="8902"/>
    </row>
    <row r="191" spans="1:21" s="8266" customFormat="1" ht="15.75" hidden="1">
      <c r="A191" s="8459"/>
      <c r="B191" s="8459"/>
      <c r="C191" s="7829" t="s">
        <v>1146</v>
      </c>
      <c r="D191" s="9228" t="s">
        <v>729</v>
      </c>
      <c r="E191" s="9223"/>
      <c r="F191" s="9225"/>
      <c r="G191" s="9225"/>
      <c r="H191" s="8018"/>
      <c r="I191" s="9230"/>
      <c r="J191" s="8018"/>
      <c r="K191" s="8459"/>
      <c r="L191" s="8321"/>
      <c r="U191" s="8902"/>
    </row>
    <row r="192" spans="1:21" s="8266" customFormat="1" ht="15.75" hidden="1">
      <c r="A192" s="8461"/>
      <c r="B192" s="8462"/>
      <c r="C192" s="8508"/>
      <c r="D192" s="8509"/>
      <c r="E192" s="8514"/>
      <c r="F192" s="8511"/>
      <c r="G192" s="8511"/>
      <c r="H192" s="8536"/>
      <c r="I192" s="8515"/>
      <c r="J192" s="8534">
        <v>2200</v>
      </c>
      <c r="K192" s="8467">
        <f>K190+J192</f>
        <v>24484592</v>
      </c>
      <c r="L192" s="8321"/>
      <c r="U192" s="8902"/>
    </row>
    <row r="193" spans="1:21" s="8266" customFormat="1" ht="15.75" hidden="1">
      <c r="A193" s="8460"/>
      <c r="B193" s="8460"/>
      <c r="C193" s="7824" t="s">
        <v>815</v>
      </c>
      <c r="D193" s="9227" t="s">
        <v>138</v>
      </c>
      <c r="E193" s="7841" t="s">
        <v>140</v>
      </c>
      <c r="F193" s="9229"/>
      <c r="G193" s="9229">
        <v>351456</v>
      </c>
      <c r="H193" s="7826"/>
      <c r="I193" s="9224"/>
      <c r="J193" s="7826"/>
      <c r="K193" s="8480">
        <f>K192-G193</f>
        <v>24133136</v>
      </c>
      <c r="L193" s="8321"/>
      <c r="U193" s="8902"/>
    </row>
    <row r="194" spans="1:21" s="8266" customFormat="1" ht="15.75" hidden="1">
      <c r="A194" s="8459"/>
      <c r="B194" s="8459"/>
      <c r="C194" s="7829" t="s">
        <v>910</v>
      </c>
      <c r="D194" s="9228" t="s">
        <v>598</v>
      </c>
      <c r="E194" s="9226"/>
      <c r="F194" s="8168"/>
      <c r="G194" s="9230"/>
      <c r="H194" s="7831"/>
      <c r="I194" s="9225"/>
      <c r="J194" s="7831"/>
      <c r="K194" s="8459"/>
      <c r="L194" s="8321"/>
      <c r="U194" s="8902"/>
    </row>
    <row r="195" spans="1:21" s="8266" customFormat="1" ht="15.75" hidden="1">
      <c r="A195" s="8461"/>
      <c r="B195" s="8462"/>
      <c r="C195" s="8508"/>
      <c r="D195" s="8509"/>
      <c r="E195" s="8514"/>
      <c r="F195" s="8512"/>
      <c r="G195" s="8515"/>
      <c r="H195" s="8515"/>
      <c r="I195" s="8511"/>
      <c r="J195" s="8534">
        <v>2200</v>
      </c>
      <c r="K195" s="8467">
        <f>K193+J195</f>
        <v>24135336</v>
      </c>
      <c r="L195" s="8321"/>
      <c r="U195" s="8902"/>
    </row>
    <row r="196" spans="1:21" s="8266" customFormat="1" ht="15.75" hidden="1">
      <c r="A196" s="8460"/>
      <c r="B196" s="8460"/>
      <c r="C196" s="7851" t="s">
        <v>821</v>
      </c>
      <c r="D196" s="9227" t="s">
        <v>1427</v>
      </c>
      <c r="E196" s="9222" t="s">
        <v>1544</v>
      </c>
      <c r="F196" s="7904"/>
      <c r="G196" s="9224">
        <v>191722</v>
      </c>
      <c r="H196" s="8130"/>
      <c r="I196" s="9224"/>
      <c r="J196" s="8017"/>
      <c r="K196" s="8480">
        <f>K195-G196</f>
        <v>23943614</v>
      </c>
      <c r="L196" s="8321"/>
      <c r="U196" s="8902"/>
    </row>
    <row r="197" spans="1:21" s="8266" customFormat="1" ht="15.75" hidden="1">
      <c r="A197" s="8459"/>
      <c r="B197" s="8459"/>
      <c r="C197" s="7829" t="s">
        <v>1426</v>
      </c>
      <c r="D197" s="9228" t="s">
        <v>729</v>
      </c>
      <c r="E197" s="9223"/>
      <c r="F197" s="9225"/>
      <c r="G197" s="9225"/>
      <c r="H197" s="8018"/>
      <c r="I197" s="9225"/>
      <c r="J197" s="8019"/>
      <c r="K197" s="8459"/>
      <c r="L197" s="8321"/>
      <c r="U197" s="8902"/>
    </row>
    <row r="198" spans="1:21" s="8266" customFormat="1" ht="15.75" hidden="1">
      <c r="A198" s="8461"/>
      <c r="B198" s="8462"/>
      <c r="C198" s="8508"/>
      <c r="D198" s="8537"/>
      <c r="E198" s="8528"/>
      <c r="F198" s="8511"/>
      <c r="G198" s="8511"/>
      <c r="H198" s="8515"/>
      <c r="I198" s="8511"/>
      <c r="J198" s="8534">
        <v>2200</v>
      </c>
      <c r="K198" s="8467">
        <f>K196+J198</f>
        <v>23945814</v>
      </c>
      <c r="L198" s="8321"/>
      <c r="U198" s="8902"/>
    </row>
    <row r="199" spans="1:21" s="8266" customFormat="1" ht="15.75" hidden="1">
      <c r="A199" s="8460"/>
      <c r="B199" s="8460"/>
      <c r="C199" s="8163" t="s">
        <v>796</v>
      </c>
      <c r="D199" s="9227" t="s">
        <v>1427</v>
      </c>
      <c r="E199" s="7861" t="s">
        <v>1544</v>
      </c>
      <c r="F199" s="9224"/>
      <c r="G199" s="9224">
        <v>143900</v>
      </c>
      <c r="H199" s="9224"/>
      <c r="I199" s="9224"/>
      <c r="J199" s="7826"/>
      <c r="K199" s="8480">
        <f>K198-G199</f>
        <v>23801914</v>
      </c>
      <c r="L199" s="8321"/>
      <c r="U199" s="8902"/>
    </row>
    <row r="200" spans="1:21" s="8266" customFormat="1" ht="15.75" hidden="1">
      <c r="A200" s="8459"/>
      <c r="B200" s="8459"/>
      <c r="C200" s="8165" t="s">
        <v>1522</v>
      </c>
      <c r="D200" s="9228" t="s">
        <v>729</v>
      </c>
      <c r="E200" s="9226"/>
      <c r="F200" s="9225"/>
      <c r="G200" s="9225"/>
      <c r="H200" s="9225"/>
      <c r="I200" s="9225"/>
      <c r="J200" s="7831"/>
      <c r="K200" s="8459"/>
      <c r="L200" s="8321"/>
      <c r="U200" s="8902"/>
    </row>
    <row r="201" spans="1:21" s="8266" customFormat="1" ht="15.75" hidden="1">
      <c r="A201" s="8461"/>
      <c r="B201" s="8462"/>
      <c r="C201" s="8508"/>
      <c r="D201" s="8509"/>
      <c r="E201" s="8514"/>
      <c r="F201" s="8511"/>
      <c r="G201" s="8511"/>
      <c r="H201" s="8515"/>
      <c r="I201" s="8511"/>
      <c r="J201" s="8534">
        <v>750</v>
      </c>
      <c r="K201" s="8467">
        <f>K199+J201</f>
        <v>23802664</v>
      </c>
      <c r="L201" s="8321"/>
      <c r="U201" s="8902"/>
    </row>
    <row r="202" spans="1:21" s="8266" customFormat="1" ht="15.75" hidden="1">
      <c r="A202" s="8460"/>
      <c r="B202" s="8460"/>
      <c r="C202" s="7851" t="s">
        <v>821</v>
      </c>
      <c r="D202" s="9227" t="s">
        <v>2106</v>
      </c>
      <c r="E202" s="9222" t="s">
        <v>2108</v>
      </c>
      <c r="F202" s="7904"/>
      <c r="G202" s="9224">
        <v>273287</v>
      </c>
      <c r="H202" s="8130"/>
      <c r="I202" s="9224"/>
      <c r="J202" s="9231"/>
      <c r="K202" s="8480">
        <f>K201-G202</f>
        <v>23529377</v>
      </c>
      <c r="L202" s="8321"/>
      <c r="U202" s="8902"/>
    </row>
    <row r="203" spans="1:21" s="8266" customFormat="1" ht="15.75" hidden="1">
      <c r="A203" s="8459"/>
      <c r="B203" s="8459"/>
      <c r="C203" s="7829" t="s">
        <v>2109</v>
      </c>
      <c r="D203" s="9228" t="s">
        <v>2107</v>
      </c>
      <c r="E203" s="9223"/>
      <c r="F203" s="9225"/>
      <c r="G203" s="9225"/>
      <c r="H203" s="8018"/>
      <c r="I203" s="9225"/>
      <c r="J203" s="9232"/>
      <c r="K203" s="8459"/>
      <c r="L203" s="8321"/>
      <c r="U203" s="8902"/>
    </row>
    <row r="204" spans="1:21" s="8266" customFormat="1" ht="15.75" hidden="1">
      <c r="A204" s="8461"/>
      <c r="B204" s="8462"/>
      <c r="C204" s="8508"/>
      <c r="D204" s="8537"/>
      <c r="E204" s="8528"/>
      <c r="F204" s="8511"/>
      <c r="G204" s="8511"/>
      <c r="H204" s="8515"/>
      <c r="I204" s="8511"/>
      <c r="J204" s="8534">
        <v>2200</v>
      </c>
      <c r="K204" s="8467">
        <f>K202+J204</f>
        <v>23531577</v>
      </c>
      <c r="L204" s="8321"/>
      <c r="U204" s="8902"/>
    </row>
    <row r="205" spans="1:21" s="8266" customFormat="1" ht="15.75" hidden="1">
      <c r="A205" s="8458"/>
      <c r="B205" s="8458"/>
      <c r="C205" s="7851" t="s">
        <v>781</v>
      </c>
      <c r="D205" s="56" t="s">
        <v>2507</v>
      </c>
      <c r="E205" s="7903" t="s">
        <v>2508</v>
      </c>
      <c r="F205" s="7904"/>
      <c r="G205" s="9224">
        <v>31140</v>
      </c>
      <c r="H205" s="9224"/>
      <c r="I205" s="9224"/>
      <c r="J205" s="7826"/>
      <c r="K205" s="8481">
        <f>K204-G205</f>
        <v>23500437</v>
      </c>
      <c r="L205" s="8321"/>
      <c r="U205" s="8902"/>
    </row>
    <row r="206" spans="1:21" s="8266" customFormat="1" ht="15.75" hidden="1">
      <c r="A206" s="8459"/>
      <c r="B206" s="8459"/>
      <c r="C206" s="7829" t="s">
        <v>2506</v>
      </c>
      <c r="D206" s="9228" t="s">
        <v>1804</v>
      </c>
      <c r="E206" s="9223"/>
      <c r="F206" s="9225"/>
      <c r="G206" s="9225"/>
      <c r="H206" s="9225"/>
      <c r="I206" s="9225"/>
      <c r="J206" s="7831"/>
      <c r="K206" s="8459"/>
      <c r="L206" s="8321"/>
      <c r="U206" s="8902"/>
    </row>
    <row r="207" spans="1:21" s="8266" customFormat="1" ht="15.75" hidden="1">
      <c r="A207" s="8461"/>
      <c r="B207" s="8462"/>
      <c r="C207" s="8518"/>
      <c r="D207" s="8537"/>
      <c r="E207" s="8528"/>
      <c r="F207" s="8511"/>
      <c r="G207" s="8511"/>
      <c r="H207" s="8515"/>
      <c r="I207" s="8515"/>
      <c r="J207" s="8513">
        <v>1500</v>
      </c>
      <c r="K207" s="8467">
        <f>K205+J207</f>
        <v>23501937</v>
      </c>
      <c r="L207" s="8321"/>
      <c r="U207" s="8902"/>
    </row>
    <row r="208" spans="1:21" s="8266" customFormat="1" ht="15.75" hidden="1">
      <c r="A208" s="8460"/>
      <c r="B208" s="8460"/>
      <c r="C208" s="7851" t="s">
        <v>821</v>
      </c>
      <c r="D208" s="56" t="s">
        <v>2118</v>
      </c>
      <c r="E208" s="9222" t="s">
        <v>2119</v>
      </c>
      <c r="F208" s="7904"/>
      <c r="G208" s="9224">
        <v>309389</v>
      </c>
      <c r="H208" s="8130"/>
      <c r="I208" s="9224"/>
      <c r="J208" s="7826"/>
      <c r="K208" s="8481">
        <f>K207-G208</f>
        <v>23192548</v>
      </c>
      <c r="L208" s="8321"/>
      <c r="U208" s="8902"/>
    </row>
    <row r="209" spans="1:21" s="8266" customFormat="1" ht="15.75" hidden="1">
      <c r="A209" s="8459"/>
      <c r="B209" s="8459"/>
      <c r="C209" s="7829" t="s">
        <v>2117</v>
      </c>
      <c r="D209" s="9228" t="s">
        <v>2107</v>
      </c>
      <c r="E209" s="9223"/>
      <c r="F209" s="9225"/>
      <c r="G209" s="9225"/>
      <c r="H209" s="8018"/>
      <c r="I209" s="9225"/>
      <c r="J209" s="7831"/>
      <c r="K209" s="8459"/>
      <c r="L209" s="8321"/>
      <c r="U209" s="8902"/>
    </row>
    <row r="210" spans="1:21" s="8266" customFormat="1" ht="15.75" hidden="1">
      <c r="A210" s="8461"/>
      <c r="B210" s="8462"/>
      <c r="C210" s="8508"/>
      <c r="D210" s="8537"/>
      <c r="E210" s="8528"/>
      <c r="F210" s="8511"/>
      <c r="G210" s="8511"/>
      <c r="H210" s="8515"/>
      <c r="I210" s="8511"/>
      <c r="J210" s="8534">
        <v>2200</v>
      </c>
      <c r="K210" s="8467">
        <f>K208+J210</f>
        <v>23194748</v>
      </c>
      <c r="L210" s="8321"/>
      <c r="U210" s="8902"/>
    </row>
    <row r="211" spans="1:21" s="8266" customFormat="1" ht="15.75" hidden="1">
      <c r="A211" s="8460"/>
      <c r="B211" s="8460"/>
      <c r="C211" s="8330" t="s">
        <v>781</v>
      </c>
      <c r="D211" s="8336" t="s">
        <v>2757</v>
      </c>
      <c r="E211" s="8332" t="s">
        <v>2758</v>
      </c>
      <c r="F211" s="9805"/>
      <c r="G211" s="9807">
        <v>28640</v>
      </c>
      <c r="H211" s="9805"/>
      <c r="I211" s="9805"/>
      <c r="J211" s="8302"/>
      <c r="K211" s="8480">
        <f>K210-G211</f>
        <v>23166108</v>
      </c>
      <c r="L211" s="8321"/>
      <c r="U211" s="8902"/>
    </row>
    <row r="212" spans="1:21" s="8266" customFormat="1" ht="15.75" hidden="1">
      <c r="A212" s="8459"/>
      <c r="B212" s="8459"/>
      <c r="C212" s="8333" t="s">
        <v>2755</v>
      </c>
      <c r="D212" s="9066" t="s">
        <v>2808</v>
      </c>
      <c r="E212" s="8335"/>
      <c r="F212" s="9806"/>
      <c r="G212" s="9808"/>
      <c r="H212" s="9806"/>
      <c r="I212" s="9806"/>
      <c r="J212" s="8303"/>
      <c r="K212" s="8459"/>
      <c r="L212" s="8321"/>
      <c r="U212" s="8902"/>
    </row>
    <row r="213" spans="1:21" s="8266" customFormat="1" ht="15.75" hidden="1">
      <c r="A213" s="8461"/>
      <c r="B213" s="8462"/>
      <c r="C213" s="8461"/>
      <c r="D213" s="8497"/>
      <c r="E213" s="8498"/>
      <c r="F213" s="8465"/>
      <c r="G213" s="8466"/>
      <c r="H213" s="8499"/>
      <c r="I213" s="8465"/>
      <c r="J213" s="8466">
        <v>1500</v>
      </c>
      <c r="K213" s="8467">
        <f>K211+J213</f>
        <v>23167608</v>
      </c>
      <c r="L213" s="8321"/>
      <c r="U213" s="8902"/>
    </row>
    <row r="214" spans="1:21" s="8266" customFormat="1" ht="15.75" hidden="1">
      <c r="A214" s="8458"/>
      <c r="B214" s="8458"/>
      <c r="C214" s="7862" t="s">
        <v>815</v>
      </c>
      <c r="D214" s="9227" t="s">
        <v>200</v>
      </c>
      <c r="E214" s="9222"/>
      <c r="F214" s="9224"/>
      <c r="G214" s="9224"/>
      <c r="H214" s="9224">
        <v>224853</v>
      </c>
      <c r="I214" s="9224"/>
      <c r="J214" s="8017"/>
      <c r="K214" s="8480">
        <f>K213-H214</f>
        <v>22942755</v>
      </c>
      <c r="L214" s="8321"/>
      <c r="U214" s="8902"/>
    </row>
    <row r="215" spans="1:21" s="8266" customFormat="1" ht="15.75" hidden="1">
      <c r="A215" s="8459"/>
      <c r="B215" s="8459"/>
      <c r="C215" s="7862" t="s">
        <v>1789</v>
      </c>
      <c r="D215" s="9228"/>
      <c r="E215" s="9223"/>
      <c r="F215" s="9225"/>
      <c r="G215" s="9225"/>
      <c r="H215" s="9225"/>
      <c r="I215" s="9225"/>
      <c r="J215" s="8017"/>
      <c r="K215" s="8459"/>
      <c r="L215" s="8321"/>
      <c r="U215" s="8902"/>
    </row>
    <row r="216" spans="1:21" s="8266" customFormat="1" ht="15.75" hidden="1">
      <c r="A216" s="8461"/>
      <c r="B216" s="8462"/>
      <c r="C216" s="8508"/>
      <c r="D216" s="8509"/>
      <c r="E216" s="8514"/>
      <c r="F216" s="8511"/>
      <c r="G216" s="8511"/>
      <c r="H216" s="8515"/>
      <c r="I216" s="8511"/>
      <c r="J216" s="8513">
        <v>2200</v>
      </c>
      <c r="K216" s="8533">
        <f>K214+J216</f>
        <v>22944955</v>
      </c>
      <c r="L216" s="8321"/>
      <c r="U216" s="8902"/>
    </row>
    <row r="217" spans="1:21" s="8266" customFormat="1" ht="15.75" hidden="1">
      <c r="A217" s="8460"/>
      <c r="B217" s="8460"/>
      <c r="C217" s="7874" t="s">
        <v>781</v>
      </c>
      <c r="D217" s="9227" t="s">
        <v>200</v>
      </c>
      <c r="E217" s="7861"/>
      <c r="F217" s="9224"/>
      <c r="G217" s="9224"/>
      <c r="H217" s="8130">
        <v>24140</v>
      </c>
      <c r="I217" s="8126"/>
      <c r="J217" s="8017"/>
      <c r="K217" s="8480">
        <f>K216-H217</f>
        <v>22920815</v>
      </c>
      <c r="L217" s="8321"/>
      <c r="U217" s="8902"/>
    </row>
    <row r="218" spans="1:21" s="8266" customFormat="1" ht="15.75" hidden="1">
      <c r="A218" s="8459"/>
      <c r="B218" s="8459"/>
      <c r="C218" s="7873" t="s">
        <v>1691</v>
      </c>
      <c r="D218" s="9228"/>
      <c r="E218" s="9226"/>
      <c r="F218" s="9225"/>
      <c r="G218" s="9225"/>
      <c r="H218" s="8018"/>
      <c r="I218" s="8127"/>
      <c r="J218" s="8017"/>
      <c r="K218" s="8459"/>
      <c r="L218" s="8321"/>
      <c r="U218" s="8902"/>
    </row>
    <row r="219" spans="1:21" s="8266" customFormat="1" ht="15.75" hidden="1">
      <c r="A219" s="8461"/>
      <c r="B219" s="8462"/>
      <c r="C219" s="8508"/>
      <c r="D219" s="8509"/>
      <c r="E219" s="8514"/>
      <c r="F219" s="8511"/>
      <c r="G219" s="8511"/>
      <c r="H219" s="8515"/>
      <c r="I219" s="8517"/>
      <c r="J219" s="8513">
        <v>1500</v>
      </c>
      <c r="K219" s="8533">
        <f>K217+J219</f>
        <v>22922315</v>
      </c>
      <c r="L219" s="8321"/>
      <c r="U219" s="8902"/>
    </row>
    <row r="220" spans="1:21" s="8266" customFormat="1" ht="15.75" hidden="1">
      <c r="A220" s="8460"/>
      <c r="B220" s="8460"/>
      <c r="C220" s="7824" t="s">
        <v>1710</v>
      </c>
      <c r="D220" s="9227" t="s">
        <v>2294</v>
      </c>
      <c r="E220" s="9222" t="s">
        <v>2295</v>
      </c>
      <c r="F220" s="9224"/>
      <c r="G220" s="9224">
        <v>39140</v>
      </c>
      <c r="H220" s="9224"/>
      <c r="I220" s="9224"/>
      <c r="J220" s="8017"/>
      <c r="K220" s="8480">
        <f>K219-G220</f>
        <v>22883175</v>
      </c>
      <c r="L220" s="8321"/>
      <c r="U220" s="8902"/>
    </row>
    <row r="221" spans="1:21" s="8266" customFormat="1" ht="15.75" hidden="1">
      <c r="A221" s="8459"/>
      <c r="B221" s="8459"/>
      <c r="C221" s="7829" t="s">
        <v>2296</v>
      </c>
      <c r="D221" s="9228" t="s">
        <v>746</v>
      </c>
      <c r="E221" s="9223"/>
      <c r="F221" s="9225"/>
      <c r="G221" s="9225"/>
      <c r="H221" s="9225"/>
      <c r="I221" s="9225"/>
      <c r="J221" s="8019"/>
      <c r="K221" s="8459"/>
      <c r="L221" s="8321"/>
      <c r="U221" s="8902"/>
    </row>
    <row r="222" spans="1:21" s="8266" customFormat="1" ht="15.75" hidden="1">
      <c r="A222" s="8461"/>
      <c r="B222" s="8462"/>
      <c r="C222" s="8508"/>
      <c r="D222" s="8509"/>
      <c r="E222" s="8528"/>
      <c r="F222" s="8526"/>
      <c r="G222" s="8526"/>
      <c r="H222" s="8526"/>
      <c r="I222" s="8511"/>
      <c r="J222" s="8513">
        <v>1500</v>
      </c>
      <c r="K222" s="8467">
        <f>K220+J222</f>
        <v>22884675</v>
      </c>
      <c r="L222" s="8321"/>
      <c r="U222" s="8902"/>
    </row>
    <row r="223" spans="1:21" s="8266" customFormat="1" ht="15.75" hidden="1">
      <c r="A223" s="8460"/>
      <c r="B223" s="8460"/>
      <c r="C223" s="7851" t="s">
        <v>796</v>
      </c>
      <c r="D223" s="9227" t="s">
        <v>1036</v>
      </c>
      <c r="E223" s="9222" t="s">
        <v>499</v>
      </c>
      <c r="F223" s="7904"/>
      <c r="G223" s="9224">
        <v>46800</v>
      </c>
      <c r="H223" s="8016"/>
      <c r="I223" s="9224"/>
      <c r="J223" s="8017"/>
      <c r="K223" s="8480">
        <f>K222-G223</f>
        <v>22837875</v>
      </c>
      <c r="L223" s="8321"/>
      <c r="U223" s="8902"/>
    </row>
    <row r="224" spans="1:21" s="8266" customFormat="1" ht="15.75" hidden="1">
      <c r="A224" s="8459"/>
      <c r="B224" s="8459"/>
      <c r="C224" s="7829" t="s">
        <v>802</v>
      </c>
      <c r="D224" s="9228" t="s">
        <v>200</v>
      </c>
      <c r="E224" s="9223"/>
      <c r="F224" s="9225"/>
      <c r="G224" s="9225"/>
      <c r="H224" s="8018"/>
      <c r="I224" s="9225"/>
      <c r="J224" s="8019"/>
      <c r="K224" s="8459"/>
      <c r="L224" s="8321"/>
      <c r="U224" s="8902"/>
    </row>
    <row r="225" spans="1:21" s="8266" customFormat="1" ht="15.75" hidden="1">
      <c r="A225" s="8461"/>
      <c r="B225" s="8462"/>
      <c r="C225" s="8508"/>
      <c r="D225" s="8509"/>
      <c r="E225" s="8514"/>
      <c r="F225" s="8511"/>
      <c r="G225" s="8511"/>
      <c r="H225" s="8515"/>
      <c r="I225" s="8511"/>
      <c r="J225" s="8513">
        <v>750</v>
      </c>
      <c r="K225" s="8467">
        <f>K223+J225</f>
        <v>22838625</v>
      </c>
      <c r="L225" s="8321"/>
      <c r="U225" s="8902"/>
    </row>
    <row r="226" spans="1:21" s="8266" customFormat="1" ht="15.75" hidden="1">
      <c r="A226" s="8460"/>
      <c r="B226" s="8460"/>
      <c r="C226" s="7851" t="s">
        <v>821</v>
      </c>
      <c r="D226" s="9227" t="s">
        <v>2115</v>
      </c>
      <c r="E226" s="9222" t="s">
        <v>2116</v>
      </c>
      <c r="F226" s="7904"/>
      <c r="G226" s="9224">
        <v>218514</v>
      </c>
      <c r="H226" s="8130"/>
      <c r="I226" s="9224"/>
      <c r="J226" s="9224"/>
      <c r="K226" s="8480">
        <f>K225-G226</f>
        <v>22620111</v>
      </c>
      <c r="L226" s="8321"/>
      <c r="U226" s="8902"/>
    </row>
    <row r="227" spans="1:21" s="8266" customFormat="1" ht="15.75" hidden="1">
      <c r="A227" s="8459"/>
      <c r="B227" s="8459"/>
      <c r="C227" s="7829" t="s">
        <v>2292</v>
      </c>
      <c r="D227" s="9228" t="s">
        <v>2107</v>
      </c>
      <c r="E227" s="9223"/>
      <c r="F227" s="9225"/>
      <c r="G227" s="9225"/>
      <c r="H227" s="8018"/>
      <c r="I227" s="9225"/>
      <c r="J227" s="9225"/>
      <c r="K227" s="8459"/>
      <c r="L227" s="8321"/>
      <c r="U227" s="8902"/>
    </row>
    <row r="228" spans="1:21" s="8266" customFormat="1" ht="15.75" hidden="1">
      <c r="A228" s="8461"/>
      <c r="B228" s="8462"/>
      <c r="C228" s="8508"/>
      <c r="D228" s="8537"/>
      <c r="E228" s="8528"/>
      <c r="F228" s="8511"/>
      <c r="G228" s="8511"/>
      <c r="H228" s="8515"/>
      <c r="I228" s="8526"/>
      <c r="J228" s="8526">
        <v>2200</v>
      </c>
      <c r="K228" s="8533">
        <f>K226+J228</f>
        <v>22622311</v>
      </c>
      <c r="L228" s="8321"/>
      <c r="U228" s="8902"/>
    </row>
    <row r="229" spans="1:21" s="8266" customFormat="1" ht="15.75" hidden="1">
      <c r="A229" s="8460"/>
      <c r="B229" s="8460"/>
      <c r="C229" s="7824" t="s">
        <v>796</v>
      </c>
      <c r="D229" s="56" t="s">
        <v>1496</v>
      </c>
      <c r="E229" s="7841" t="s">
        <v>1497</v>
      </c>
      <c r="F229" s="9224"/>
      <c r="G229" s="9224">
        <v>42300</v>
      </c>
      <c r="H229" s="9224"/>
      <c r="I229" s="9229"/>
      <c r="J229" s="8017"/>
      <c r="K229" s="8480">
        <f>K228-G229</f>
        <v>22580011</v>
      </c>
      <c r="L229" s="8321"/>
      <c r="U229" s="8902"/>
    </row>
    <row r="230" spans="1:21" s="8266" customFormat="1" ht="15.75" hidden="1">
      <c r="A230" s="8459"/>
      <c r="B230" s="8459"/>
      <c r="C230" s="193" t="s">
        <v>2298</v>
      </c>
      <c r="D230" s="9228" t="s">
        <v>38</v>
      </c>
      <c r="E230" s="9223"/>
      <c r="F230" s="9225"/>
      <c r="G230" s="9225"/>
      <c r="H230" s="9225"/>
      <c r="I230" s="8127"/>
      <c r="J230" s="8017"/>
      <c r="K230" s="8459"/>
      <c r="L230" s="8321"/>
      <c r="U230" s="8902"/>
    </row>
    <row r="231" spans="1:21" s="8266" customFormat="1" ht="15.75" hidden="1">
      <c r="A231" s="8461"/>
      <c r="B231" s="8462"/>
      <c r="C231" s="8508"/>
      <c r="D231" s="8509"/>
      <c r="E231" s="8514"/>
      <c r="F231" s="8511"/>
      <c r="G231" s="8511"/>
      <c r="H231" s="8515"/>
      <c r="I231" s="8517"/>
      <c r="J231" s="8513">
        <v>750</v>
      </c>
      <c r="K231" s="8467">
        <f>K229+J231</f>
        <v>22580761</v>
      </c>
      <c r="L231" s="8321"/>
      <c r="U231" s="8902"/>
    </row>
    <row r="232" spans="1:21" s="8266" customFormat="1" ht="15.75" hidden="1">
      <c r="A232" s="8460"/>
      <c r="B232" s="8588">
        <v>43224</v>
      </c>
      <c r="C232" s="7851" t="s">
        <v>821</v>
      </c>
      <c r="D232" s="9195" t="s">
        <v>1959</v>
      </c>
      <c r="E232" s="7861" t="s">
        <v>1961</v>
      </c>
      <c r="F232" s="9192"/>
      <c r="G232" s="9192">
        <v>55566</v>
      </c>
      <c r="H232" s="9192"/>
      <c r="I232" s="9192"/>
      <c r="J232" s="7826"/>
      <c r="K232" s="8480">
        <f>K231-G232</f>
        <v>22525195</v>
      </c>
      <c r="L232" s="8321"/>
      <c r="U232" s="8902"/>
    </row>
    <row r="233" spans="1:21" s="8266" customFormat="1" ht="15.75" hidden="1">
      <c r="A233" s="8459"/>
      <c r="B233" s="8459"/>
      <c r="C233" s="7829" t="s">
        <v>2560</v>
      </c>
      <c r="D233" s="9196" t="s">
        <v>1960</v>
      </c>
      <c r="E233" s="9194"/>
      <c r="F233" s="9193"/>
      <c r="G233" s="9193"/>
      <c r="H233" s="9193"/>
      <c r="I233" s="9193"/>
      <c r="J233" s="7831"/>
      <c r="K233" s="8459"/>
      <c r="L233" s="8321"/>
      <c r="U233" s="8902"/>
    </row>
    <row r="234" spans="1:21" s="8266" customFormat="1" ht="15.75" hidden="1">
      <c r="A234" s="8461"/>
      <c r="B234" s="8462"/>
      <c r="C234" s="8508"/>
      <c r="D234" s="8509"/>
      <c r="E234" s="8514"/>
      <c r="F234" s="8511"/>
      <c r="G234" s="8511"/>
      <c r="H234" s="8515"/>
      <c r="I234" s="8511"/>
      <c r="J234" s="8534">
        <v>2200</v>
      </c>
      <c r="K234" s="8467">
        <f>K232+J234</f>
        <v>22527395</v>
      </c>
      <c r="L234" s="8321"/>
      <c r="U234" s="8902"/>
    </row>
    <row r="235" spans="1:21" s="8266" customFormat="1" ht="15.75" hidden="1">
      <c r="A235" s="8460"/>
      <c r="B235" s="8460"/>
      <c r="C235" s="7851" t="s">
        <v>821</v>
      </c>
      <c r="D235" s="9195" t="s">
        <v>1959</v>
      </c>
      <c r="E235" s="7861" t="s">
        <v>1961</v>
      </c>
      <c r="F235" s="7904"/>
      <c r="G235" s="9192">
        <v>142451</v>
      </c>
      <c r="H235" s="8130"/>
      <c r="I235" s="9192"/>
      <c r="J235" s="7826"/>
      <c r="K235" s="8480">
        <f>K234-G235</f>
        <v>22384944</v>
      </c>
      <c r="L235" s="8321"/>
      <c r="U235" s="8902"/>
    </row>
    <row r="236" spans="1:21" s="8266" customFormat="1" ht="15.75" hidden="1">
      <c r="A236" s="8459"/>
      <c r="B236" s="8459"/>
      <c r="C236" s="7829" t="s">
        <v>2561</v>
      </c>
      <c r="D236" s="9196" t="s">
        <v>1960</v>
      </c>
      <c r="E236" s="9194"/>
      <c r="F236" s="9193"/>
      <c r="G236" s="9193"/>
      <c r="H236" s="8018"/>
      <c r="I236" s="9193"/>
      <c r="J236" s="7831"/>
      <c r="K236" s="8459"/>
      <c r="L236" s="8321"/>
      <c r="U236" s="8902"/>
    </row>
    <row r="237" spans="1:21" s="8266" customFormat="1" ht="15.75" hidden="1">
      <c r="A237" s="8461"/>
      <c r="B237" s="8462"/>
      <c r="C237" s="8508"/>
      <c r="D237" s="8509"/>
      <c r="E237" s="8514"/>
      <c r="F237" s="8511"/>
      <c r="G237" s="8511"/>
      <c r="H237" s="8515"/>
      <c r="I237" s="8511"/>
      <c r="J237" s="8534">
        <v>2200</v>
      </c>
      <c r="K237" s="8467">
        <f>K235+J237</f>
        <v>22387144</v>
      </c>
      <c r="L237" s="8321"/>
      <c r="U237" s="8902"/>
    </row>
    <row r="238" spans="1:21" s="8266" customFormat="1" ht="15.75" hidden="1">
      <c r="A238" s="8460"/>
      <c r="B238" s="8460"/>
      <c r="C238" s="7851" t="s">
        <v>821</v>
      </c>
      <c r="D238" s="9268" t="s">
        <v>1959</v>
      </c>
      <c r="E238" s="7861" t="s">
        <v>1961</v>
      </c>
      <c r="F238" s="9270"/>
      <c r="G238" s="9273">
        <v>85403</v>
      </c>
      <c r="H238" s="9270"/>
      <c r="I238" s="9270"/>
      <c r="J238" s="9276"/>
      <c r="K238" s="8480">
        <f>K237-G238</f>
        <v>22301741</v>
      </c>
      <c r="L238" s="8321"/>
      <c r="U238" s="8902"/>
    </row>
    <row r="239" spans="1:21" s="8266" customFormat="1" ht="15.75" hidden="1">
      <c r="A239" s="8459"/>
      <c r="B239" s="8459"/>
      <c r="C239" s="7829" t="s">
        <v>2564</v>
      </c>
      <c r="D239" s="9269" t="s">
        <v>1960</v>
      </c>
      <c r="E239" s="9272"/>
      <c r="F239" s="9271"/>
      <c r="G239" s="9274"/>
      <c r="H239" s="9271"/>
      <c r="I239" s="9271"/>
      <c r="J239" s="9277"/>
      <c r="K239" s="8459"/>
      <c r="L239" s="8321"/>
      <c r="U239" s="8902"/>
    </row>
    <row r="240" spans="1:21" s="8266" customFormat="1" ht="15.75" hidden="1">
      <c r="A240" s="8461"/>
      <c r="B240" s="8462"/>
      <c r="C240" s="8508"/>
      <c r="D240" s="8509"/>
      <c r="E240" s="8514"/>
      <c r="F240" s="8511"/>
      <c r="G240" s="8511"/>
      <c r="H240" s="8515"/>
      <c r="I240" s="8511"/>
      <c r="J240" s="8534">
        <v>2200</v>
      </c>
      <c r="K240" s="8467">
        <f>K238+J240</f>
        <v>22303941</v>
      </c>
      <c r="L240" s="8321"/>
      <c r="U240" s="8902"/>
    </row>
    <row r="241" spans="1:21" s="8266" customFormat="1" ht="15.75" hidden="1">
      <c r="A241" s="8460"/>
      <c r="B241" s="8460"/>
      <c r="C241" s="7851" t="s">
        <v>821</v>
      </c>
      <c r="D241" s="9268" t="s">
        <v>1959</v>
      </c>
      <c r="E241" s="7861" t="s">
        <v>1961</v>
      </c>
      <c r="F241" s="9270"/>
      <c r="G241" s="9273">
        <v>509923</v>
      </c>
      <c r="H241" s="9270"/>
      <c r="I241" s="9270"/>
      <c r="J241" s="8017"/>
      <c r="K241" s="8480">
        <f>K240-G241</f>
        <v>21794018</v>
      </c>
      <c r="L241" s="8321"/>
      <c r="U241" s="8902"/>
    </row>
    <row r="242" spans="1:21" s="8266" customFormat="1" ht="15.75" hidden="1">
      <c r="A242" s="8459"/>
      <c r="B242" s="8459"/>
      <c r="C242" s="7829" t="s">
        <v>2565</v>
      </c>
      <c r="D242" s="9269" t="s">
        <v>1960</v>
      </c>
      <c r="E242" s="9272"/>
      <c r="F242" s="9271"/>
      <c r="G242" s="9274"/>
      <c r="H242" s="9271"/>
      <c r="I242" s="9271"/>
      <c r="J242" s="8017"/>
      <c r="K242" s="8459"/>
      <c r="L242" s="8321"/>
      <c r="U242" s="8902"/>
    </row>
    <row r="243" spans="1:21" s="8266" customFormat="1" ht="15.75" hidden="1">
      <c r="A243" s="8461"/>
      <c r="B243" s="8462"/>
      <c r="C243" s="8508"/>
      <c r="D243" s="8509"/>
      <c r="E243" s="8514"/>
      <c r="F243" s="8511"/>
      <c r="G243" s="8511"/>
      <c r="H243" s="8515"/>
      <c r="I243" s="8511"/>
      <c r="J243" s="8513">
        <v>2200</v>
      </c>
      <c r="K243" s="8467">
        <f>K241+J243</f>
        <v>21796218</v>
      </c>
      <c r="L243" s="8321"/>
      <c r="U243" s="8902"/>
    </row>
    <row r="244" spans="1:21" s="8266" customFormat="1" ht="15.75" hidden="1">
      <c r="A244" s="8460"/>
      <c r="B244" s="8460"/>
      <c r="C244" s="7874" t="s">
        <v>781</v>
      </c>
      <c r="D244" s="9268" t="s">
        <v>1959</v>
      </c>
      <c r="E244" s="7861" t="s">
        <v>1961</v>
      </c>
      <c r="F244" s="9270"/>
      <c r="G244" s="9270">
        <v>31140</v>
      </c>
      <c r="H244" s="8130"/>
      <c r="I244" s="9270"/>
      <c r="J244" s="8017"/>
      <c r="K244" s="8480">
        <f>K243-G244</f>
        <v>21765078</v>
      </c>
      <c r="L244" s="8321"/>
      <c r="U244" s="8902"/>
    </row>
    <row r="245" spans="1:21" s="8266" customFormat="1" ht="15.75" hidden="1">
      <c r="A245" s="8459"/>
      <c r="B245" s="8459"/>
      <c r="C245" s="7873" t="s">
        <v>2245</v>
      </c>
      <c r="D245" s="9269" t="s">
        <v>1960</v>
      </c>
      <c r="E245" s="9272"/>
      <c r="F245" s="9271"/>
      <c r="G245" s="9271"/>
      <c r="H245" s="8018"/>
      <c r="I245" s="9271"/>
      <c r="J245" s="8017"/>
      <c r="K245" s="8459"/>
      <c r="L245" s="8321"/>
      <c r="U245" s="8902"/>
    </row>
    <row r="246" spans="1:21" s="8266" customFormat="1" ht="15.75" hidden="1">
      <c r="A246" s="8461"/>
      <c r="B246" s="8462"/>
      <c r="C246" s="8508"/>
      <c r="D246" s="8509"/>
      <c r="E246" s="8514"/>
      <c r="F246" s="8511"/>
      <c r="G246" s="8511"/>
      <c r="H246" s="8515"/>
      <c r="I246" s="8511"/>
      <c r="J246" s="8513">
        <v>1500</v>
      </c>
      <c r="K246" s="8467">
        <f>K244+J246</f>
        <v>21766578</v>
      </c>
      <c r="L246" s="8321"/>
      <c r="U246" s="8902"/>
    </row>
    <row r="247" spans="1:21" s="8266" customFormat="1" ht="15.75" hidden="1">
      <c r="A247" s="8460"/>
      <c r="B247" s="8460"/>
      <c r="C247" s="7874" t="s">
        <v>781</v>
      </c>
      <c r="D247" s="9268" t="s">
        <v>1959</v>
      </c>
      <c r="E247" s="7861" t="s">
        <v>1961</v>
      </c>
      <c r="F247" s="9270"/>
      <c r="G247" s="9270">
        <v>24140</v>
      </c>
      <c r="H247" s="8130"/>
      <c r="I247" s="9278"/>
      <c r="J247" s="8302"/>
      <c r="K247" s="8480">
        <f>K246-G247</f>
        <v>21742438</v>
      </c>
      <c r="L247" s="8321"/>
      <c r="U247" s="8902"/>
    </row>
    <row r="248" spans="1:21" s="8266" customFormat="1" ht="15.75" hidden="1">
      <c r="A248" s="8459"/>
      <c r="B248" s="8459"/>
      <c r="C248" s="7873" t="s">
        <v>2247</v>
      </c>
      <c r="D248" s="9269" t="s">
        <v>1960</v>
      </c>
      <c r="E248" s="9272"/>
      <c r="F248" s="9271"/>
      <c r="G248" s="9271"/>
      <c r="H248" s="8018"/>
      <c r="I248" s="9279"/>
      <c r="J248" s="8303"/>
      <c r="K248" s="8459"/>
      <c r="L248" s="8321"/>
      <c r="U248" s="8902"/>
    </row>
    <row r="249" spans="1:21" s="8266" customFormat="1" ht="15.75" hidden="1">
      <c r="A249" s="8461"/>
      <c r="B249" s="8462"/>
      <c r="C249" s="8508"/>
      <c r="D249" s="8509"/>
      <c r="E249" s="8514"/>
      <c r="F249" s="8511"/>
      <c r="G249" s="8511"/>
      <c r="H249" s="8515"/>
      <c r="I249" s="8465"/>
      <c r="J249" s="8466">
        <v>1500</v>
      </c>
      <c r="K249" s="8467">
        <f>K247+J249</f>
        <v>21743938</v>
      </c>
      <c r="L249" s="8321"/>
      <c r="U249" s="8902"/>
    </row>
    <row r="250" spans="1:21" s="8266" customFormat="1" ht="15.75" hidden="1">
      <c r="A250" s="8460"/>
      <c r="B250" s="8460"/>
      <c r="C250" s="8376" t="s">
        <v>781</v>
      </c>
      <c r="D250" s="8377" t="s">
        <v>1959</v>
      </c>
      <c r="E250" s="8365" t="s">
        <v>1961</v>
      </c>
      <c r="F250" s="9278"/>
      <c r="G250" s="9280">
        <v>123140</v>
      </c>
      <c r="H250" s="9278"/>
      <c r="I250" s="9270"/>
      <c r="J250" s="9270"/>
      <c r="K250" s="8480">
        <f>K249-G250</f>
        <v>21620798</v>
      </c>
      <c r="L250" s="8321"/>
      <c r="U250" s="8902"/>
    </row>
    <row r="251" spans="1:21" s="8266" customFormat="1" ht="15.75" hidden="1">
      <c r="A251" s="8459"/>
      <c r="B251" s="8459"/>
      <c r="C251" s="8378" t="s">
        <v>1958</v>
      </c>
      <c r="D251" s="8379" t="s">
        <v>1960</v>
      </c>
      <c r="E251" s="8380"/>
      <c r="F251" s="9279"/>
      <c r="G251" s="9281"/>
      <c r="H251" s="9279"/>
      <c r="I251" s="9271"/>
      <c r="J251" s="9271"/>
      <c r="K251" s="8459"/>
      <c r="L251" s="8321"/>
      <c r="U251" s="8902"/>
    </row>
    <row r="252" spans="1:21" s="8266" customFormat="1" ht="15.75" hidden="1">
      <c r="A252" s="8461"/>
      <c r="B252" s="8462"/>
      <c r="C252" s="8461"/>
      <c r="D252" s="8497"/>
      <c r="E252" s="8498"/>
      <c r="F252" s="8465"/>
      <c r="G252" s="8466"/>
      <c r="H252" s="8499"/>
      <c r="I252" s="8526"/>
      <c r="J252" s="8526">
        <v>1500</v>
      </c>
      <c r="K252" s="8467">
        <f>K250+J252</f>
        <v>21622298</v>
      </c>
      <c r="L252" s="8321"/>
      <c r="U252" s="8902"/>
    </row>
    <row r="253" spans="1:21" s="8266" customFormat="1" ht="15.75" hidden="1">
      <c r="A253" s="8460"/>
      <c r="B253" s="8460"/>
      <c r="C253" s="29" t="s">
        <v>781</v>
      </c>
      <c r="D253" s="9268" t="s">
        <v>632</v>
      </c>
      <c r="E253" s="9259" t="s">
        <v>74</v>
      </c>
      <c r="F253" s="8130"/>
      <c r="G253" s="9270">
        <v>79140</v>
      </c>
      <c r="H253" s="9270"/>
      <c r="I253" s="9270"/>
      <c r="J253" s="9270"/>
      <c r="K253" s="8480">
        <f>K252-G253</f>
        <v>21543158</v>
      </c>
      <c r="L253" s="8321"/>
      <c r="U253" s="8902"/>
    </row>
    <row r="254" spans="1:21" s="8266" customFormat="1" ht="15.75" hidden="1">
      <c r="A254" s="8459"/>
      <c r="B254" s="8459"/>
      <c r="C254" s="8161" t="s">
        <v>1005</v>
      </c>
      <c r="D254" s="9269" t="s">
        <v>956</v>
      </c>
      <c r="E254" s="9260"/>
      <c r="F254" s="8130"/>
      <c r="G254" s="9271"/>
      <c r="H254" s="9271"/>
      <c r="I254" s="9271"/>
      <c r="J254" s="9271"/>
      <c r="K254" s="8459"/>
      <c r="L254" s="8321"/>
      <c r="U254" s="8902"/>
    </row>
    <row r="255" spans="1:21" s="8266" customFormat="1" ht="15.75" hidden="1">
      <c r="A255" s="8461"/>
      <c r="B255" s="8462"/>
      <c r="C255" s="8508"/>
      <c r="D255" s="8509"/>
      <c r="E255" s="8514"/>
      <c r="F255" s="8512"/>
      <c r="G255" s="8512"/>
      <c r="H255" s="8526"/>
      <c r="I255" s="8526"/>
      <c r="J255" s="8526">
        <v>1500</v>
      </c>
      <c r="K255" s="8467">
        <f>K253+J255</f>
        <v>21544658</v>
      </c>
      <c r="L255" s="8321"/>
      <c r="U255" s="8902"/>
    </row>
    <row r="256" spans="1:21" s="8266" customFormat="1" ht="15.75" hidden="1">
      <c r="A256" s="8460"/>
      <c r="B256" s="8460"/>
      <c r="C256" s="8153" t="s">
        <v>778</v>
      </c>
      <c r="D256" s="9268" t="s">
        <v>632</v>
      </c>
      <c r="E256" s="9259" t="s">
        <v>74</v>
      </c>
      <c r="F256" s="9270"/>
      <c r="G256" s="9270">
        <v>109140</v>
      </c>
      <c r="H256" s="9270"/>
      <c r="I256" s="7904"/>
      <c r="J256" s="8017"/>
      <c r="K256" s="8480">
        <f>K255-G256</f>
        <v>21435518</v>
      </c>
      <c r="L256" s="8321"/>
      <c r="U256" s="8902"/>
    </row>
    <row r="257" spans="1:21" s="8266" customFormat="1" ht="15.75" hidden="1">
      <c r="A257" s="8459"/>
      <c r="B257" s="8459"/>
      <c r="C257" s="8173" t="s">
        <v>1004</v>
      </c>
      <c r="D257" s="9269" t="s">
        <v>956</v>
      </c>
      <c r="E257" s="9260"/>
      <c r="F257" s="9271"/>
      <c r="G257" s="9271"/>
      <c r="H257" s="9271"/>
      <c r="I257" s="9271"/>
      <c r="J257" s="8019"/>
      <c r="K257" s="8459"/>
      <c r="L257" s="8321"/>
      <c r="U257" s="8902"/>
    </row>
    <row r="258" spans="1:21" s="8266" customFormat="1" ht="15.75" hidden="1">
      <c r="A258" s="8461"/>
      <c r="B258" s="8462"/>
      <c r="C258" s="8537"/>
      <c r="D258" s="8509"/>
      <c r="E258" s="8514"/>
      <c r="F258" s="8526"/>
      <c r="G258" s="8526"/>
      <c r="H258" s="8526"/>
      <c r="I258" s="8511"/>
      <c r="J258" s="8513">
        <v>1500</v>
      </c>
      <c r="K258" s="8467">
        <f>K256+J258</f>
        <v>21437018</v>
      </c>
      <c r="L258" s="8321"/>
      <c r="U258" s="8902"/>
    </row>
    <row r="259" spans="1:21" s="8266" customFormat="1" ht="15.75" hidden="1">
      <c r="A259" s="8460"/>
      <c r="B259" s="8460"/>
      <c r="C259" s="7824" t="s">
        <v>2331</v>
      </c>
      <c r="D259" s="9268" t="s">
        <v>1312</v>
      </c>
      <c r="E259" s="9259" t="s">
        <v>1326</v>
      </c>
      <c r="F259" s="9270"/>
      <c r="G259" s="9270">
        <v>307900</v>
      </c>
      <c r="H259" s="9270"/>
      <c r="I259" s="9270"/>
      <c r="J259" s="9276"/>
      <c r="K259" s="8480">
        <f>K258-G259</f>
        <v>21129118</v>
      </c>
      <c r="L259" s="8321"/>
      <c r="U259" s="8902"/>
    </row>
    <row r="260" spans="1:21" s="8266" customFormat="1" ht="15.75" hidden="1">
      <c r="A260" s="8459"/>
      <c r="B260" s="8459"/>
      <c r="C260" s="7829" t="s">
        <v>2369</v>
      </c>
      <c r="D260" s="9269" t="s">
        <v>1313</v>
      </c>
      <c r="E260" s="9260"/>
      <c r="F260" s="9271"/>
      <c r="G260" s="9271"/>
      <c r="H260" s="9271"/>
      <c r="I260" s="9271"/>
      <c r="J260" s="9277"/>
      <c r="K260" s="8459"/>
      <c r="L260" s="8321"/>
      <c r="U260" s="8902"/>
    </row>
    <row r="261" spans="1:21" s="8266" customFormat="1" ht="15.75" hidden="1">
      <c r="A261" s="8461"/>
      <c r="B261" s="8462"/>
      <c r="C261" s="8524"/>
      <c r="D261" s="8509"/>
      <c r="E261" s="8514"/>
      <c r="F261" s="8525"/>
      <c r="G261" s="8526"/>
      <c r="H261" s="8512"/>
      <c r="I261" s="8526"/>
      <c r="J261" s="8513">
        <v>1000</v>
      </c>
      <c r="K261" s="8467">
        <f>K259+J261</f>
        <v>21130118</v>
      </c>
      <c r="L261" s="8321"/>
      <c r="U261" s="8902"/>
    </row>
    <row r="262" spans="1:21" s="8266" customFormat="1" ht="15.75" hidden="1">
      <c r="A262" s="8460"/>
      <c r="B262" s="8460"/>
      <c r="C262" s="7824" t="s">
        <v>1710</v>
      </c>
      <c r="D262" s="9268" t="s">
        <v>1312</v>
      </c>
      <c r="E262" s="9259" t="s">
        <v>1326</v>
      </c>
      <c r="F262" s="9270"/>
      <c r="G262" s="9270">
        <v>143890</v>
      </c>
      <c r="H262" s="9270"/>
      <c r="I262" s="9270"/>
      <c r="J262" s="9276"/>
      <c r="K262" s="8480">
        <f>K261-G262</f>
        <v>20986228</v>
      </c>
      <c r="L262" s="8321"/>
      <c r="U262" s="8902"/>
    </row>
    <row r="263" spans="1:21" s="8266" customFormat="1" ht="15.75" hidden="1">
      <c r="A263" s="8459"/>
      <c r="B263" s="8459"/>
      <c r="C263" s="7829" t="s">
        <v>2184</v>
      </c>
      <c r="D263" s="9269" t="s">
        <v>1313</v>
      </c>
      <c r="E263" s="9260"/>
      <c r="F263" s="9271"/>
      <c r="G263" s="9271"/>
      <c r="H263" s="9271"/>
      <c r="I263" s="9271"/>
      <c r="J263" s="9277"/>
      <c r="K263" s="8459"/>
      <c r="L263" s="8321"/>
      <c r="U263" s="8902"/>
    </row>
    <row r="264" spans="1:21" s="8266" customFormat="1" ht="15.75" hidden="1">
      <c r="A264" s="8461"/>
      <c r="B264" s="8462"/>
      <c r="C264" s="8524"/>
      <c r="D264" s="8509"/>
      <c r="E264" s="8514"/>
      <c r="F264" s="8525"/>
      <c r="G264" s="8526"/>
      <c r="H264" s="8512"/>
      <c r="I264" s="8526"/>
      <c r="J264" s="8513">
        <v>1500</v>
      </c>
      <c r="K264" s="8467">
        <f>K262+J264</f>
        <v>20987728</v>
      </c>
      <c r="L264" s="8321"/>
      <c r="U264" s="8902"/>
    </row>
    <row r="265" spans="1:21" s="8266" customFormat="1" ht="15.75" hidden="1">
      <c r="A265" s="8460"/>
      <c r="B265" s="8460"/>
      <c r="C265" s="8176" t="s">
        <v>815</v>
      </c>
      <c r="D265" s="9268" t="s">
        <v>1591</v>
      </c>
      <c r="E265" s="9259" t="s">
        <v>1601</v>
      </c>
      <c r="F265" s="9270"/>
      <c r="G265" s="9270">
        <v>85403</v>
      </c>
      <c r="H265" s="9270"/>
      <c r="I265" s="9270"/>
      <c r="J265" s="9270"/>
      <c r="K265" s="8480">
        <f>K264-G265</f>
        <v>20902325</v>
      </c>
      <c r="L265" s="8321"/>
      <c r="U265" s="8902"/>
    </row>
    <row r="266" spans="1:21" s="8266" customFormat="1" ht="15.75" hidden="1">
      <c r="A266" s="8459"/>
      <c r="B266" s="8459"/>
      <c r="C266" s="7868" t="s">
        <v>2272</v>
      </c>
      <c r="D266" s="9269" t="s">
        <v>956</v>
      </c>
      <c r="E266" s="8149"/>
      <c r="F266" s="9271"/>
      <c r="G266" s="9271"/>
      <c r="H266" s="9271"/>
      <c r="I266" s="9271"/>
      <c r="J266" s="9271"/>
      <c r="K266" s="8459"/>
      <c r="L266" s="8321"/>
      <c r="U266" s="8902"/>
    </row>
    <row r="267" spans="1:21" s="8266" customFormat="1" ht="15.75" hidden="1">
      <c r="A267" s="8461"/>
      <c r="B267" s="8462"/>
      <c r="C267" s="8537"/>
      <c r="D267" s="8509"/>
      <c r="E267" s="8514"/>
      <c r="F267" s="8525"/>
      <c r="G267" s="8526"/>
      <c r="H267" s="8512"/>
      <c r="I267" s="8526"/>
      <c r="J267" s="8526">
        <v>2200</v>
      </c>
      <c r="K267" s="8467">
        <f>K265+J267</f>
        <v>20904525</v>
      </c>
      <c r="L267" s="8321"/>
      <c r="U267" s="8902"/>
    </row>
    <row r="268" spans="1:21" s="8266" customFormat="1" ht="15.75" hidden="1">
      <c r="A268" s="8460"/>
      <c r="B268" s="8460"/>
      <c r="C268" s="7925" t="s">
        <v>781</v>
      </c>
      <c r="D268" s="9268" t="s">
        <v>1591</v>
      </c>
      <c r="E268" s="9259" t="s">
        <v>1601</v>
      </c>
      <c r="F268" s="8130"/>
      <c r="G268" s="9270">
        <v>10390</v>
      </c>
      <c r="H268" s="9270"/>
      <c r="I268" s="9270"/>
      <c r="J268" s="7826"/>
      <c r="K268" s="8480">
        <f>K267-G268</f>
        <v>20894135</v>
      </c>
      <c r="L268" s="8321"/>
      <c r="U268" s="8902"/>
    </row>
    <row r="269" spans="1:21" s="8266" customFormat="1" ht="15.75" hidden="1">
      <c r="A269" s="8459"/>
      <c r="B269" s="8459"/>
      <c r="C269" s="193" t="s">
        <v>2273</v>
      </c>
      <c r="D269" s="9269" t="s">
        <v>956</v>
      </c>
      <c r="E269" s="8149"/>
      <c r="F269" s="8130"/>
      <c r="G269" s="9271"/>
      <c r="H269" s="9271"/>
      <c r="I269" s="9271"/>
      <c r="J269" s="7831"/>
      <c r="K269" s="8459"/>
      <c r="L269" s="8321"/>
      <c r="U269" s="8902"/>
    </row>
    <row r="270" spans="1:21" s="8266" customFormat="1" ht="15.75" hidden="1">
      <c r="A270" s="8461"/>
      <c r="B270" s="8462"/>
      <c r="C270" s="8508"/>
      <c r="D270" s="8509"/>
      <c r="E270" s="8514"/>
      <c r="F270" s="8512"/>
      <c r="G270" s="8512"/>
      <c r="H270" s="8526"/>
      <c r="I270" s="8511"/>
      <c r="J270" s="8534">
        <v>1500</v>
      </c>
      <c r="K270" s="8467">
        <f>K268+J270</f>
        <v>20895635</v>
      </c>
      <c r="L270" s="8321"/>
      <c r="U270" s="8902"/>
    </row>
    <row r="271" spans="1:21" s="8266" customFormat="1" ht="15.75" hidden="1">
      <c r="A271" s="8460"/>
      <c r="B271" s="8460"/>
      <c r="C271" s="7851" t="s">
        <v>796</v>
      </c>
      <c r="D271" s="9268" t="s">
        <v>1750</v>
      </c>
      <c r="E271" s="9259" t="s">
        <v>406</v>
      </c>
      <c r="F271" s="7904"/>
      <c r="G271" s="9270">
        <v>115500</v>
      </c>
      <c r="H271" s="9270"/>
      <c r="I271" s="9270"/>
      <c r="J271" s="9276"/>
      <c r="K271" s="8480">
        <f>K270-G271</f>
        <v>20780135</v>
      </c>
      <c r="L271" s="8321"/>
      <c r="U271" s="8902"/>
    </row>
    <row r="272" spans="1:21" s="8266" customFormat="1" ht="15.75" hidden="1">
      <c r="A272" s="8459"/>
      <c r="B272" s="8459"/>
      <c r="C272" s="7829" t="s">
        <v>1034</v>
      </c>
      <c r="D272" s="9269" t="s">
        <v>698</v>
      </c>
      <c r="E272" s="9260"/>
      <c r="F272" s="9271"/>
      <c r="G272" s="9271"/>
      <c r="H272" s="9271"/>
      <c r="I272" s="9271"/>
      <c r="J272" s="9277"/>
      <c r="K272" s="8459"/>
      <c r="L272" s="8321"/>
      <c r="U272" s="8902"/>
    </row>
    <row r="273" spans="1:21" s="8266" customFormat="1" ht="15.75" hidden="1">
      <c r="A273" s="8461"/>
      <c r="B273" s="8462"/>
      <c r="C273" s="8508"/>
      <c r="D273" s="8509"/>
      <c r="E273" s="8514"/>
      <c r="F273" s="8526"/>
      <c r="G273" s="8526"/>
      <c r="H273" s="8515"/>
      <c r="I273" s="8511"/>
      <c r="J273" s="8534">
        <v>750</v>
      </c>
      <c r="K273" s="8467">
        <f>K271+J273</f>
        <v>20780885</v>
      </c>
      <c r="L273" s="8321"/>
      <c r="U273" s="8902"/>
    </row>
    <row r="274" spans="1:21" s="8266" customFormat="1" ht="15.75" hidden="1">
      <c r="A274" s="8460"/>
      <c r="B274" s="8460"/>
      <c r="C274" s="7851" t="s">
        <v>1716</v>
      </c>
      <c r="D274" s="9268" t="s">
        <v>2104</v>
      </c>
      <c r="E274" s="9259" t="s">
        <v>1372</v>
      </c>
      <c r="F274" s="9273"/>
      <c r="G274" s="9273">
        <v>42300</v>
      </c>
      <c r="H274" s="8130"/>
      <c r="I274" s="8126"/>
      <c r="J274" s="8017"/>
      <c r="K274" s="8480">
        <f>K273-G274</f>
        <v>20738585</v>
      </c>
      <c r="L274" s="8321"/>
      <c r="U274" s="8902"/>
    </row>
    <row r="275" spans="1:21" s="8266" customFormat="1" ht="15.75" hidden="1">
      <c r="A275" s="8459"/>
      <c r="B275" s="8459"/>
      <c r="C275" s="7829" t="s">
        <v>1077</v>
      </c>
      <c r="D275" s="9269" t="s">
        <v>1804</v>
      </c>
      <c r="E275" s="9260"/>
      <c r="F275" s="9274"/>
      <c r="G275" s="8127"/>
      <c r="H275" s="8018"/>
      <c r="I275" s="8127"/>
      <c r="J275" s="8017"/>
      <c r="K275" s="8459"/>
      <c r="L275" s="8321"/>
      <c r="U275" s="8902"/>
    </row>
    <row r="276" spans="1:21" s="8266" customFormat="1" ht="15.75" hidden="1">
      <c r="A276" s="8461"/>
      <c r="B276" s="8462"/>
      <c r="C276" s="8508"/>
      <c r="D276" s="8509"/>
      <c r="E276" s="8514"/>
      <c r="F276" s="8511"/>
      <c r="G276" s="8517"/>
      <c r="H276" s="8515"/>
      <c r="I276" s="8517"/>
      <c r="J276" s="8513">
        <v>750</v>
      </c>
      <c r="K276" s="8467">
        <f>K274+J276</f>
        <v>20739335</v>
      </c>
      <c r="L276" s="8321"/>
      <c r="U276" s="8902"/>
    </row>
    <row r="277" spans="1:21" s="8266" customFormat="1" ht="15.75" hidden="1">
      <c r="A277" s="8460"/>
      <c r="B277" s="8460"/>
      <c r="C277" s="191" t="s">
        <v>815</v>
      </c>
      <c r="D277" s="8177" t="s">
        <v>302</v>
      </c>
      <c r="E277" s="7841" t="s">
        <v>878</v>
      </c>
      <c r="F277" s="9270"/>
      <c r="G277" s="9276">
        <v>79631</v>
      </c>
      <c r="H277" s="8130"/>
      <c r="I277" s="8126"/>
      <c r="J277" s="8017"/>
      <c r="K277" s="8480">
        <f>K276-G277</f>
        <v>20659704</v>
      </c>
      <c r="L277" s="8321"/>
    </row>
    <row r="278" spans="1:21" s="8266" customFormat="1" ht="15.75" hidden="1">
      <c r="A278" s="8459"/>
      <c r="B278" s="8459"/>
      <c r="C278" s="193" t="s">
        <v>831</v>
      </c>
      <c r="D278" s="8178" t="s">
        <v>918</v>
      </c>
      <c r="E278" s="9272"/>
      <c r="F278" s="9271"/>
      <c r="G278" s="9277"/>
      <c r="H278" s="8018"/>
      <c r="I278" s="8127"/>
      <c r="J278" s="8017"/>
      <c r="K278" s="8459"/>
      <c r="L278" s="8321"/>
    </row>
    <row r="279" spans="1:21" s="8266" customFormat="1" ht="15.75" hidden="1">
      <c r="A279" s="8461"/>
      <c r="B279" s="8462"/>
      <c r="C279" s="8508"/>
      <c r="D279" s="8509"/>
      <c r="E279" s="8514"/>
      <c r="F279" s="8511"/>
      <c r="G279" s="8511"/>
      <c r="H279" s="8515"/>
      <c r="I279" s="8517"/>
      <c r="J279" s="8513">
        <v>2200</v>
      </c>
      <c r="K279" s="8467">
        <f>K277+J279</f>
        <v>20661904</v>
      </c>
      <c r="L279" s="8321"/>
    </row>
    <row r="280" spans="1:21" s="8266" customFormat="1" ht="15.75" hidden="1">
      <c r="A280" s="8460"/>
      <c r="B280" s="8460"/>
      <c r="C280" s="7851" t="s">
        <v>796</v>
      </c>
      <c r="D280" s="9268" t="s">
        <v>302</v>
      </c>
      <c r="E280" s="7841" t="s">
        <v>878</v>
      </c>
      <c r="F280" s="7904"/>
      <c r="G280" s="9270">
        <v>96300</v>
      </c>
      <c r="H280" s="8130"/>
      <c r="I280" s="9270"/>
      <c r="J280" s="8180"/>
      <c r="K280" s="8480">
        <f>K279-G280</f>
        <v>20565604</v>
      </c>
      <c r="L280" s="8380"/>
      <c r="U280" s="8902"/>
    </row>
    <row r="281" spans="1:21" s="8266" customFormat="1" ht="15.75" hidden="1">
      <c r="A281" s="8459"/>
      <c r="B281" s="8459"/>
      <c r="C281" s="7829" t="s">
        <v>1521</v>
      </c>
      <c r="D281" s="9269" t="s">
        <v>918</v>
      </c>
      <c r="E281" s="9272"/>
      <c r="F281" s="9271"/>
      <c r="G281" s="9271"/>
      <c r="H281" s="8018"/>
      <c r="I281" s="9271"/>
      <c r="J281" s="8180"/>
      <c r="K281" s="8459"/>
      <c r="L281" s="8380"/>
      <c r="U281" s="8902"/>
    </row>
    <row r="282" spans="1:21" s="8266" customFormat="1" ht="15.75" hidden="1">
      <c r="A282" s="8461"/>
      <c r="B282" s="8462"/>
      <c r="C282" s="8508"/>
      <c r="D282" s="8509"/>
      <c r="E282" s="8514"/>
      <c r="F282" s="8511"/>
      <c r="G282" s="8511"/>
      <c r="H282" s="8515"/>
      <c r="I282" s="8511"/>
      <c r="J282" s="8513">
        <v>750</v>
      </c>
      <c r="K282" s="8467">
        <f>K280+J282</f>
        <v>20566354</v>
      </c>
      <c r="L282" s="8380"/>
      <c r="U282" s="8902"/>
    </row>
    <row r="283" spans="1:21" s="8266" customFormat="1" ht="15.75" hidden="1">
      <c r="A283" s="8460"/>
      <c r="B283" s="8460"/>
      <c r="C283" s="7824" t="s">
        <v>821</v>
      </c>
      <c r="D283" s="9268" t="s">
        <v>1339</v>
      </c>
      <c r="E283" s="7861" t="s">
        <v>1347</v>
      </c>
      <c r="F283" s="9270"/>
      <c r="G283" s="9270">
        <v>484202</v>
      </c>
      <c r="H283" s="8016"/>
      <c r="I283" s="9270"/>
      <c r="J283" s="7826"/>
      <c r="K283" s="8480">
        <f>K282-G283</f>
        <v>20082152</v>
      </c>
      <c r="L283" s="8380"/>
      <c r="U283" s="8902"/>
    </row>
    <row r="284" spans="1:21" s="8266" customFormat="1" ht="15.75" hidden="1">
      <c r="A284" s="8459"/>
      <c r="B284" s="8459"/>
      <c r="C284" s="7829" t="s">
        <v>1338</v>
      </c>
      <c r="D284" s="9269" t="s">
        <v>304</v>
      </c>
      <c r="E284" s="9272"/>
      <c r="F284" s="9271"/>
      <c r="G284" s="9271"/>
      <c r="H284" s="8018"/>
      <c r="I284" s="9271"/>
      <c r="J284" s="7831"/>
      <c r="K284" s="8459"/>
      <c r="L284" s="8380"/>
      <c r="U284" s="8902"/>
    </row>
    <row r="285" spans="1:21" s="8266" customFormat="1" ht="15.75" hidden="1">
      <c r="A285" s="8461"/>
      <c r="B285" s="8462"/>
      <c r="C285" s="8508"/>
      <c r="D285" s="8509"/>
      <c r="E285" s="8514"/>
      <c r="F285" s="8511"/>
      <c r="G285" s="8511"/>
      <c r="H285" s="8515"/>
      <c r="I285" s="8511"/>
      <c r="J285" s="8534">
        <v>2200</v>
      </c>
      <c r="K285" s="8467">
        <f>K283+J285</f>
        <v>20084352</v>
      </c>
      <c r="L285" s="8380"/>
      <c r="U285" s="8902"/>
    </row>
    <row r="286" spans="1:21" s="8266" customFormat="1" ht="15.75" hidden="1">
      <c r="A286" s="8460"/>
      <c r="B286" s="8460"/>
      <c r="C286" s="7851" t="s">
        <v>1710</v>
      </c>
      <c r="D286" s="9268" t="s">
        <v>2425</v>
      </c>
      <c r="E286" s="7867" t="s">
        <v>2426</v>
      </c>
      <c r="F286" s="7904"/>
      <c r="G286" s="9270">
        <v>128640</v>
      </c>
      <c r="H286" s="8130"/>
      <c r="I286" s="8126"/>
      <c r="J286" s="8017"/>
      <c r="K286" s="8480">
        <f>K285-G286</f>
        <v>19955712</v>
      </c>
      <c r="L286" s="8321"/>
      <c r="U286" s="8902"/>
    </row>
    <row r="287" spans="1:21" s="8266" customFormat="1" ht="15.75" hidden="1">
      <c r="A287" s="8459"/>
      <c r="B287" s="8459"/>
      <c r="C287" s="7829" t="s">
        <v>2424</v>
      </c>
      <c r="D287" s="9269" t="s">
        <v>1712</v>
      </c>
      <c r="E287" s="7869"/>
      <c r="F287" s="9271"/>
      <c r="G287" s="9271"/>
      <c r="H287" s="8018"/>
      <c r="I287" s="8127"/>
      <c r="J287" s="8017"/>
      <c r="K287" s="8459"/>
      <c r="L287" s="8321"/>
      <c r="U287" s="8902"/>
    </row>
    <row r="288" spans="1:21" s="8266" customFormat="1" ht="15.75" hidden="1">
      <c r="A288" s="8461"/>
      <c r="B288" s="8462"/>
      <c r="C288" s="8508"/>
      <c r="D288" s="8537"/>
      <c r="E288" s="8528"/>
      <c r="F288" s="8511"/>
      <c r="G288" s="8511"/>
      <c r="H288" s="8515"/>
      <c r="I288" s="8517"/>
      <c r="J288" s="8513">
        <v>1500</v>
      </c>
      <c r="K288" s="8467">
        <f>K286+J288</f>
        <v>19957212</v>
      </c>
      <c r="L288" s="8321"/>
      <c r="U288" s="8902"/>
    </row>
    <row r="289" spans="1:21" s="8266" customFormat="1" ht="15.75" hidden="1">
      <c r="A289" s="8460"/>
      <c r="B289" s="8460"/>
      <c r="C289" s="191" t="s">
        <v>821</v>
      </c>
      <c r="D289" s="9268" t="s">
        <v>790</v>
      </c>
      <c r="E289" s="9259" t="s">
        <v>877</v>
      </c>
      <c r="F289" s="9270"/>
      <c r="G289" s="9273">
        <v>224853</v>
      </c>
      <c r="H289" s="8130"/>
      <c r="I289" s="8126"/>
      <c r="J289" s="8017"/>
      <c r="K289" s="8480">
        <f>K288-G289</f>
        <v>19732359</v>
      </c>
      <c r="L289" s="8321"/>
      <c r="U289" s="8902"/>
    </row>
    <row r="290" spans="1:21" s="8266" customFormat="1" ht="15.75" hidden="1">
      <c r="A290" s="8459"/>
      <c r="B290" s="8459"/>
      <c r="C290" s="193" t="s">
        <v>827</v>
      </c>
      <c r="D290" s="9269" t="s">
        <v>304</v>
      </c>
      <c r="E290" s="9260"/>
      <c r="F290" s="9271"/>
      <c r="G290" s="9274"/>
      <c r="H290" s="8018"/>
      <c r="I290" s="8127"/>
      <c r="J290" s="8017"/>
      <c r="K290" s="8459"/>
      <c r="L290" s="8321"/>
      <c r="U290" s="8902"/>
    </row>
    <row r="291" spans="1:21" s="8266" customFormat="1" ht="15.75" hidden="1">
      <c r="A291" s="8461"/>
      <c r="B291" s="8462"/>
      <c r="C291" s="8508"/>
      <c r="D291" s="8509"/>
      <c r="E291" s="8514"/>
      <c r="F291" s="8511"/>
      <c r="G291" s="8511"/>
      <c r="H291" s="8515"/>
      <c r="I291" s="8517"/>
      <c r="J291" s="8513">
        <v>2200</v>
      </c>
      <c r="K291" s="8467">
        <f>K289+J291</f>
        <v>19734559</v>
      </c>
      <c r="L291" s="8321"/>
      <c r="U291" s="8902"/>
    </row>
    <row r="292" spans="1:21" s="8266" customFormat="1" ht="15.75" hidden="1">
      <c r="A292" s="8460"/>
      <c r="B292" s="8460"/>
      <c r="C292" s="191" t="s">
        <v>815</v>
      </c>
      <c r="D292" s="9268" t="s">
        <v>790</v>
      </c>
      <c r="E292" s="7841" t="s">
        <v>877</v>
      </c>
      <c r="F292" s="9270"/>
      <c r="G292" s="9273">
        <v>8529</v>
      </c>
      <c r="H292" s="8016"/>
      <c r="I292" s="8126"/>
      <c r="J292" s="8017"/>
      <c r="K292" s="8480">
        <f>K291-G292</f>
        <v>19726030</v>
      </c>
      <c r="L292" s="8321"/>
      <c r="U292" s="8902"/>
    </row>
    <row r="293" spans="1:21" s="8266" customFormat="1" ht="15.75" hidden="1">
      <c r="A293" s="8459"/>
      <c r="B293" s="8459"/>
      <c r="C293" s="193" t="s">
        <v>828</v>
      </c>
      <c r="D293" s="9269" t="s">
        <v>304</v>
      </c>
      <c r="E293" s="9272"/>
      <c r="F293" s="9271"/>
      <c r="G293" s="9274"/>
      <c r="H293" s="8018"/>
      <c r="I293" s="8127"/>
      <c r="J293" s="8017"/>
      <c r="K293" s="8459"/>
      <c r="L293" s="8321"/>
      <c r="U293" s="8902"/>
    </row>
    <row r="294" spans="1:21" s="8266" customFormat="1" ht="15.75" hidden="1">
      <c r="A294" s="8461"/>
      <c r="B294" s="8462"/>
      <c r="C294" s="8508"/>
      <c r="D294" s="8509"/>
      <c r="E294" s="8514"/>
      <c r="F294" s="8511"/>
      <c r="G294" s="8511"/>
      <c r="H294" s="8515"/>
      <c r="I294" s="8517"/>
      <c r="J294" s="8513">
        <v>2200</v>
      </c>
      <c r="K294" s="8467">
        <f>K292+J294</f>
        <v>19728230</v>
      </c>
      <c r="L294" s="8321"/>
      <c r="U294" s="8902"/>
    </row>
    <row r="295" spans="1:21" s="8266" customFormat="1" ht="15.75" hidden="1">
      <c r="A295" s="8458"/>
      <c r="B295" s="8458"/>
      <c r="C295" s="8153" t="s">
        <v>781</v>
      </c>
      <c r="D295" s="56" t="s">
        <v>790</v>
      </c>
      <c r="E295" s="9259" t="s">
        <v>877</v>
      </c>
      <c r="F295" s="9270"/>
      <c r="G295" s="9270">
        <v>31390</v>
      </c>
      <c r="H295" s="8130"/>
      <c r="I295" s="8126"/>
      <c r="J295" s="8017"/>
      <c r="K295" s="8481">
        <f>K294-G295</f>
        <v>19696840</v>
      </c>
      <c r="L295" s="8321"/>
      <c r="U295" s="8902"/>
    </row>
    <row r="296" spans="1:21" s="8266" customFormat="1" ht="15.75" hidden="1">
      <c r="A296" s="8459"/>
      <c r="B296" s="8459"/>
      <c r="C296" s="8173" t="s">
        <v>789</v>
      </c>
      <c r="D296" s="8181" t="s">
        <v>304</v>
      </c>
      <c r="E296" s="9260"/>
      <c r="F296" s="9271"/>
      <c r="G296" s="9271"/>
      <c r="H296" s="8018"/>
      <c r="I296" s="8127"/>
      <c r="J296" s="8017"/>
      <c r="K296" s="8459"/>
      <c r="L296" s="8321"/>
      <c r="U296" s="8902"/>
    </row>
    <row r="297" spans="1:21" s="8266" customFormat="1" ht="15.75" hidden="1">
      <c r="A297" s="8461"/>
      <c r="B297" s="8462"/>
      <c r="C297" s="8508"/>
      <c r="D297" s="8509"/>
      <c r="E297" s="8514"/>
      <c r="F297" s="8511"/>
      <c r="G297" s="8511"/>
      <c r="H297" s="8515"/>
      <c r="I297" s="8517"/>
      <c r="J297" s="8513">
        <v>1500</v>
      </c>
      <c r="K297" s="8467">
        <f>K295+J297</f>
        <v>19698340</v>
      </c>
      <c r="L297" s="8321"/>
      <c r="U297" s="8902"/>
    </row>
    <row r="298" spans="1:21" s="8266" customFormat="1" ht="15.75" hidden="1">
      <c r="A298" s="8460"/>
      <c r="B298" s="8460"/>
      <c r="C298" s="8153" t="s">
        <v>2218</v>
      </c>
      <c r="D298" s="56" t="s">
        <v>790</v>
      </c>
      <c r="E298" s="9259" t="s">
        <v>877</v>
      </c>
      <c r="F298" s="9270"/>
      <c r="G298" s="9270">
        <v>42300</v>
      </c>
      <c r="H298" s="8130"/>
      <c r="I298" s="8126"/>
      <c r="J298" s="8017"/>
      <c r="K298" s="8481">
        <f>K297-G298</f>
        <v>19656040</v>
      </c>
      <c r="L298" s="8321"/>
      <c r="U298" s="8902"/>
    </row>
    <row r="299" spans="1:21" s="8266" customFormat="1" ht="15.75" hidden="1">
      <c r="A299" s="8459"/>
      <c r="B299" s="8459"/>
      <c r="C299" s="8173" t="s">
        <v>2219</v>
      </c>
      <c r="D299" s="8181" t="s">
        <v>304</v>
      </c>
      <c r="E299" s="9260"/>
      <c r="F299" s="9271"/>
      <c r="G299" s="9271"/>
      <c r="H299" s="8018"/>
      <c r="I299" s="8127"/>
      <c r="J299" s="8017"/>
      <c r="K299" s="8459"/>
      <c r="L299" s="8321"/>
      <c r="U299" s="8902"/>
    </row>
    <row r="300" spans="1:21" s="8266" customFormat="1" ht="15.75" hidden="1">
      <c r="A300" s="8461"/>
      <c r="B300" s="8462"/>
      <c r="C300" s="8508"/>
      <c r="D300" s="8509"/>
      <c r="E300" s="8514"/>
      <c r="F300" s="8511"/>
      <c r="G300" s="8511"/>
      <c r="H300" s="8515"/>
      <c r="I300" s="8517"/>
      <c r="J300" s="8513">
        <v>750</v>
      </c>
      <c r="K300" s="8467">
        <f>K298+J300</f>
        <v>19656790</v>
      </c>
      <c r="L300" s="8321"/>
      <c r="U300" s="8902"/>
    </row>
    <row r="301" spans="1:21" s="8266" customFormat="1" ht="15.75" hidden="1">
      <c r="A301" s="8460"/>
      <c r="B301" s="8460"/>
      <c r="C301" s="8393" t="s">
        <v>2021</v>
      </c>
      <c r="D301" s="8394" t="s">
        <v>790</v>
      </c>
      <c r="E301" s="8350" t="s">
        <v>877</v>
      </c>
      <c r="F301" s="9278"/>
      <c r="G301" s="9280">
        <v>33500</v>
      </c>
      <c r="H301" s="9278"/>
      <c r="I301" s="9278"/>
      <c r="J301" s="8302"/>
      <c r="K301" s="8480">
        <f>K300-G301</f>
        <v>19623290</v>
      </c>
      <c r="L301" s="8321"/>
      <c r="U301" s="8902"/>
    </row>
    <row r="302" spans="1:21" s="8266" customFormat="1" ht="15.75" hidden="1">
      <c r="A302" s="8459"/>
      <c r="B302" s="8459"/>
      <c r="C302" s="8395" t="s">
        <v>1981</v>
      </c>
      <c r="D302" s="8396" t="s">
        <v>304</v>
      </c>
      <c r="E302" s="8397"/>
      <c r="F302" s="9279"/>
      <c r="G302" s="9281"/>
      <c r="H302" s="9279"/>
      <c r="I302" s="9279"/>
      <c r="J302" s="8303"/>
      <c r="K302" s="8459"/>
      <c r="L302" s="8321"/>
      <c r="U302" s="8902"/>
    </row>
    <row r="303" spans="1:21" s="8266" customFormat="1" ht="15.75" hidden="1">
      <c r="A303" s="8461"/>
      <c r="B303" s="8462"/>
      <c r="C303" s="8461"/>
      <c r="D303" s="8497"/>
      <c r="E303" s="8498"/>
      <c r="F303" s="8465"/>
      <c r="G303" s="8466"/>
      <c r="H303" s="8499"/>
      <c r="I303" s="8465"/>
      <c r="J303" s="8466">
        <v>750</v>
      </c>
      <c r="K303" s="8467">
        <f>K301+J303</f>
        <v>19624040</v>
      </c>
      <c r="L303" s="8321"/>
      <c r="U303" s="8902"/>
    </row>
    <row r="304" spans="1:21" s="8266" customFormat="1" ht="15.75" hidden="1">
      <c r="A304" s="8458"/>
      <c r="B304" s="8458"/>
      <c r="C304" s="7851" t="s">
        <v>821</v>
      </c>
      <c r="D304" s="9268" t="s">
        <v>2110</v>
      </c>
      <c r="E304" s="9259" t="s">
        <v>2111</v>
      </c>
      <c r="F304" s="7904"/>
      <c r="G304" s="9270">
        <v>500195</v>
      </c>
      <c r="H304" s="8130"/>
      <c r="I304" s="9270"/>
      <c r="J304" s="7826"/>
      <c r="K304" s="8481">
        <f>K303-G304</f>
        <v>19123845</v>
      </c>
      <c r="L304" s="8321"/>
      <c r="U304" s="8902"/>
    </row>
    <row r="305" spans="1:21" s="8266" customFormat="1" ht="15.75" hidden="1">
      <c r="A305" s="8459"/>
      <c r="B305" s="8459"/>
      <c r="C305" s="7829" t="s">
        <v>2112</v>
      </c>
      <c r="D305" s="9269" t="s">
        <v>2107</v>
      </c>
      <c r="E305" s="9260"/>
      <c r="F305" s="9271"/>
      <c r="G305" s="9271"/>
      <c r="H305" s="8018"/>
      <c r="I305" s="9271"/>
      <c r="J305" s="7831"/>
      <c r="K305" s="8459"/>
      <c r="L305" s="8321"/>
      <c r="U305" s="8902"/>
    </row>
    <row r="306" spans="1:21" s="8266" customFormat="1" ht="15.75" hidden="1">
      <c r="A306" s="8461"/>
      <c r="B306" s="8462"/>
      <c r="C306" s="8508"/>
      <c r="D306" s="8537"/>
      <c r="E306" s="8528"/>
      <c r="F306" s="8511"/>
      <c r="G306" s="8511"/>
      <c r="H306" s="8515"/>
      <c r="I306" s="8511"/>
      <c r="J306" s="8534">
        <v>2200</v>
      </c>
      <c r="K306" s="8467">
        <f>K304+J306</f>
        <v>19126045</v>
      </c>
      <c r="L306" s="8321"/>
      <c r="U306" s="8902"/>
    </row>
    <row r="307" spans="1:21" s="8266" customFormat="1" ht="15.75" hidden="1">
      <c r="A307" s="8460"/>
      <c r="B307" s="8460"/>
      <c r="C307" s="8163" t="s">
        <v>796</v>
      </c>
      <c r="D307" s="9268" t="s">
        <v>2110</v>
      </c>
      <c r="E307" s="9259" t="s">
        <v>2111</v>
      </c>
      <c r="F307" s="9270"/>
      <c r="G307" s="9270">
        <v>41300</v>
      </c>
      <c r="H307" s="9270"/>
      <c r="I307" s="9270"/>
      <c r="J307" s="8017"/>
      <c r="K307" s="8481">
        <f>K306-G307</f>
        <v>19084745</v>
      </c>
      <c r="L307" s="8321"/>
      <c r="U307" s="8902"/>
    </row>
    <row r="308" spans="1:21" s="8266" customFormat="1" ht="15.75" hidden="1">
      <c r="A308" s="8459"/>
      <c r="B308" s="8459"/>
      <c r="C308" s="8165" t="s">
        <v>2113</v>
      </c>
      <c r="D308" s="9269" t="s">
        <v>2107</v>
      </c>
      <c r="E308" s="9260"/>
      <c r="F308" s="9271"/>
      <c r="G308" s="9271"/>
      <c r="H308" s="9271"/>
      <c r="I308" s="9271"/>
      <c r="J308" s="8019"/>
      <c r="K308" s="8459"/>
      <c r="L308" s="8321"/>
      <c r="U308" s="8902"/>
    </row>
    <row r="309" spans="1:21" s="8266" customFormat="1" ht="15.75" hidden="1">
      <c r="A309" s="8461"/>
      <c r="B309" s="8462"/>
      <c r="C309" s="8508"/>
      <c r="D309" s="8537"/>
      <c r="E309" s="8528"/>
      <c r="F309" s="8511"/>
      <c r="G309" s="8511"/>
      <c r="H309" s="8515"/>
      <c r="I309" s="8511"/>
      <c r="J309" s="8534">
        <v>750</v>
      </c>
      <c r="K309" s="8467">
        <f>K307+J309</f>
        <v>19085495</v>
      </c>
      <c r="L309" s="8321"/>
      <c r="U309" s="8902"/>
    </row>
    <row r="310" spans="1:21" s="8266" customFormat="1" ht="15.75" hidden="1">
      <c r="A310" s="8460"/>
      <c r="B310" s="8460"/>
      <c r="C310" s="8281" t="s">
        <v>1109</v>
      </c>
      <c r="D310" s="9282" t="s">
        <v>278</v>
      </c>
      <c r="E310" s="8316" t="s">
        <v>279</v>
      </c>
      <c r="F310" s="8479"/>
      <c r="G310" s="8479">
        <v>503000</v>
      </c>
      <c r="H310" s="8479"/>
      <c r="I310" s="8479"/>
      <c r="J310" s="8460"/>
      <c r="K310" s="8480">
        <f>K309-G310</f>
        <v>18582495</v>
      </c>
      <c r="L310" s="8321"/>
      <c r="U310" s="8902"/>
    </row>
    <row r="311" spans="1:21" s="8266" customFormat="1" ht="15.75" hidden="1">
      <c r="A311" s="8459"/>
      <c r="B311" s="8459"/>
      <c r="C311" s="8300" t="s">
        <v>1527</v>
      </c>
      <c r="D311" s="8361" t="s">
        <v>38</v>
      </c>
      <c r="E311" s="8316"/>
      <c r="F311" s="8477"/>
      <c r="G311" s="8477"/>
      <c r="H311" s="8477"/>
      <c r="I311" s="8477"/>
      <c r="J311" s="8459"/>
      <c r="K311" s="8459"/>
      <c r="L311" s="8321"/>
      <c r="U311" s="8902"/>
    </row>
    <row r="312" spans="1:21" s="8266" customFormat="1" ht="15.75" hidden="1">
      <c r="A312" s="8461"/>
      <c r="B312" s="8462"/>
      <c r="C312" s="8462"/>
      <c r="D312" s="8462"/>
      <c r="E312" s="8462"/>
      <c r="F312" s="8478"/>
      <c r="G312" s="8478"/>
      <c r="H312" s="8466"/>
      <c r="I312" s="8478"/>
      <c r="J312" s="8466">
        <v>2200</v>
      </c>
      <c r="K312" s="8467">
        <f>K310+J312</f>
        <v>18584695</v>
      </c>
      <c r="L312" s="8321"/>
      <c r="U312" s="8902"/>
    </row>
    <row r="313" spans="1:21" s="8266" customFormat="1" ht="15.75" hidden="1">
      <c r="A313" s="8458"/>
      <c r="B313" s="8458"/>
      <c r="C313" s="8400" t="s">
        <v>815</v>
      </c>
      <c r="D313" s="8349" t="s">
        <v>2472</v>
      </c>
      <c r="E313" s="8318" t="s">
        <v>2475</v>
      </c>
      <c r="F313" s="9278"/>
      <c r="G313" s="9280">
        <v>1996636</v>
      </c>
      <c r="H313" s="9278"/>
      <c r="I313" s="9278"/>
      <c r="J313" s="8302"/>
      <c r="K313" s="8481">
        <f>K312-G313</f>
        <v>16588059</v>
      </c>
      <c r="L313" s="8321"/>
      <c r="U313" s="8902"/>
    </row>
    <row r="314" spans="1:21" s="8266" customFormat="1" ht="15.75" hidden="1">
      <c r="A314" s="8459"/>
      <c r="B314" s="8459"/>
      <c r="C314" s="8401" t="s">
        <v>2502</v>
      </c>
      <c r="D314" s="8351" t="s">
        <v>2476</v>
      </c>
      <c r="E314" s="8392"/>
      <c r="F314" s="9279"/>
      <c r="G314" s="9281"/>
      <c r="H314" s="9279"/>
      <c r="I314" s="9279"/>
      <c r="J314" s="8303"/>
      <c r="K314" s="8459"/>
      <c r="L314" s="8321"/>
      <c r="U314" s="8902"/>
    </row>
    <row r="315" spans="1:21" s="8266" customFormat="1" ht="15.75" hidden="1">
      <c r="A315" s="8461"/>
      <c r="B315" s="8462"/>
      <c r="C315" s="8461"/>
      <c r="D315" s="8497"/>
      <c r="E315" s="8498"/>
      <c r="F315" s="8465"/>
      <c r="G315" s="8466"/>
      <c r="H315" s="8499"/>
      <c r="I315" s="8465"/>
      <c r="J315" s="8466">
        <v>2200</v>
      </c>
      <c r="K315" s="8467">
        <f>K313+J315</f>
        <v>16590259</v>
      </c>
      <c r="L315" s="8321"/>
      <c r="U315" s="8902"/>
    </row>
    <row r="316" spans="1:21" s="8266" customFormat="1" ht="15.75" hidden="1">
      <c r="A316" s="8460"/>
      <c r="B316" s="8460"/>
      <c r="C316" s="7824" t="s">
        <v>815</v>
      </c>
      <c r="D316" s="9268" t="s">
        <v>2472</v>
      </c>
      <c r="E316" s="7861" t="s">
        <v>2475</v>
      </c>
      <c r="F316" s="9270"/>
      <c r="G316" s="9270">
        <v>346702</v>
      </c>
      <c r="H316" s="8130"/>
      <c r="I316" s="9270"/>
      <c r="J316" s="8017"/>
      <c r="K316" s="8481">
        <f>K315-G316</f>
        <v>16243557</v>
      </c>
      <c r="L316" s="8321"/>
      <c r="U316" s="8902"/>
    </row>
    <row r="317" spans="1:21" s="8266" customFormat="1" ht="15.75" hidden="1">
      <c r="A317" s="8459"/>
      <c r="B317" s="8459"/>
      <c r="C317" s="7829" t="s">
        <v>2501</v>
      </c>
      <c r="D317" s="9269" t="s">
        <v>2476</v>
      </c>
      <c r="E317" s="9272"/>
      <c r="F317" s="9271"/>
      <c r="G317" s="9271"/>
      <c r="H317" s="8018"/>
      <c r="I317" s="9271"/>
      <c r="J317" s="8017"/>
      <c r="K317" s="8459"/>
      <c r="L317" s="8321"/>
      <c r="U317" s="8902"/>
    </row>
    <row r="318" spans="1:21" s="8266" customFormat="1" ht="15.75" hidden="1">
      <c r="A318" s="8461"/>
      <c r="B318" s="8462"/>
      <c r="C318" s="8508"/>
      <c r="D318" s="8509"/>
      <c r="E318" s="8514"/>
      <c r="F318" s="8511"/>
      <c r="G318" s="8511"/>
      <c r="H318" s="8515"/>
      <c r="I318" s="8511"/>
      <c r="J318" s="8513">
        <v>2200</v>
      </c>
      <c r="K318" s="8467">
        <f>K316+J318</f>
        <v>16245757</v>
      </c>
      <c r="L318" s="8321"/>
      <c r="U318" s="8902"/>
    </row>
    <row r="319" spans="1:21" s="8266" customFormat="1" ht="15.75" hidden="1">
      <c r="A319" s="8460"/>
      <c r="B319" s="8460"/>
      <c r="C319" s="7824" t="s">
        <v>815</v>
      </c>
      <c r="D319" s="9268" t="s">
        <v>2131</v>
      </c>
      <c r="E319" s="9259" t="s">
        <v>2132</v>
      </c>
      <c r="F319" s="7904"/>
      <c r="G319" s="9270">
        <v>630357</v>
      </c>
      <c r="H319" s="9270"/>
      <c r="I319" s="9270"/>
      <c r="J319" s="8017"/>
      <c r="K319" s="8480">
        <f>K318-G319</f>
        <v>15615400</v>
      </c>
      <c r="L319" s="8321"/>
      <c r="U319" s="8902"/>
    </row>
    <row r="320" spans="1:21" s="8266" customFormat="1" ht="18" hidden="1" customHeight="1">
      <c r="A320" s="8459"/>
      <c r="B320" s="8459"/>
      <c r="C320" s="7829" t="s">
        <v>2153</v>
      </c>
      <c r="D320" s="9269" t="s">
        <v>1819</v>
      </c>
      <c r="E320" s="9260"/>
      <c r="F320" s="9271"/>
      <c r="G320" s="9271"/>
      <c r="H320" s="9271"/>
      <c r="I320" s="9271"/>
      <c r="J320" s="8019"/>
      <c r="K320" s="8459"/>
      <c r="L320" s="8321"/>
      <c r="U320" s="8902"/>
    </row>
    <row r="321" spans="1:21" s="8266" customFormat="1" ht="15.75" hidden="1">
      <c r="A321" s="8461"/>
      <c r="B321" s="8462"/>
      <c r="C321" s="8508"/>
      <c r="D321" s="8509"/>
      <c r="E321" s="8514"/>
      <c r="F321" s="8526"/>
      <c r="G321" s="8526"/>
      <c r="H321" s="8515"/>
      <c r="I321" s="8511"/>
      <c r="J321" s="8513">
        <v>2200</v>
      </c>
      <c r="K321" s="8467">
        <f>K319+J321</f>
        <v>15617600</v>
      </c>
      <c r="L321" s="8321"/>
      <c r="U321" s="8902"/>
    </row>
    <row r="322" spans="1:21" s="8266" customFormat="1" ht="15.75" hidden="1">
      <c r="A322" s="8458"/>
      <c r="B322" s="8458"/>
      <c r="C322" s="7824" t="s">
        <v>1837</v>
      </c>
      <c r="D322" s="9268" t="s">
        <v>2131</v>
      </c>
      <c r="E322" s="9259" t="s">
        <v>2132</v>
      </c>
      <c r="F322" s="9270"/>
      <c r="G322" s="9270">
        <v>112390</v>
      </c>
      <c r="H322" s="8130"/>
      <c r="I322" s="9270"/>
      <c r="J322" s="9276"/>
      <c r="K322" s="8481">
        <f>K321-G322</f>
        <v>15505210</v>
      </c>
      <c r="L322" s="8321"/>
      <c r="U322" s="8902"/>
    </row>
    <row r="323" spans="1:21" s="8266" customFormat="1" ht="15.75" hidden="1">
      <c r="A323" s="8459"/>
      <c r="B323" s="8459"/>
      <c r="C323" s="7829" t="s">
        <v>2130</v>
      </c>
      <c r="D323" s="9269" t="s">
        <v>1819</v>
      </c>
      <c r="E323" s="9260"/>
      <c r="F323" s="9271"/>
      <c r="G323" s="9271"/>
      <c r="H323" s="8018"/>
      <c r="I323" s="9271"/>
      <c r="J323" s="9277"/>
      <c r="K323" s="8459"/>
      <c r="L323" s="8321"/>
      <c r="U323" s="8902"/>
    </row>
    <row r="324" spans="1:21" s="8266" customFormat="1" ht="15.75" hidden="1">
      <c r="A324" s="8461"/>
      <c r="B324" s="8462"/>
      <c r="C324" s="8508"/>
      <c r="D324" s="8509"/>
      <c r="E324" s="8514"/>
      <c r="F324" s="8511"/>
      <c r="G324" s="8511"/>
      <c r="H324" s="8515"/>
      <c r="I324" s="8512"/>
      <c r="J324" s="8513">
        <v>1500</v>
      </c>
      <c r="K324" s="8467">
        <f>K322+J324</f>
        <v>15506710</v>
      </c>
      <c r="L324" s="8321"/>
      <c r="U324" s="8902"/>
    </row>
    <row r="325" spans="1:21" s="8266" customFormat="1" ht="16.5" hidden="1">
      <c r="A325" s="8460"/>
      <c r="B325" s="8588"/>
      <c r="C325" s="8437" t="s">
        <v>815</v>
      </c>
      <c r="D325" s="8562" t="s">
        <v>2131</v>
      </c>
      <c r="E325" s="8563" t="s">
        <v>2132</v>
      </c>
      <c r="F325" s="9283"/>
      <c r="G325" s="9285">
        <v>182067</v>
      </c>
      <c r="H325" s="9283"/>
      <c r="I325" s="9283"/>
      <c r="J325" s="8564"/>
      <c r="K325" s="8481">
        <f>K324-G325</f>
        <v>15324643</v>
      </c>
      <c r="L325" s="8321"/>
      <c r="U325" s="8902"/>
    </row>
    <row r="326" spans="1:21" s="8266" customFormat="1" ht="16.5" hidden="1">
      <c r="A326" s="8459"/>
      <c r="B326" s="8459"/>
      <c r="C326" s="8440" t="s">
        <v>2328</v>
      </c>
      <c r="D326" s="8565" t="s">
        <v>1819</v>
      </c>
      <c r="E326" s="8566"/>
      <c r="F326" s="9284"/>
      <c r="G326" s="9286"/>
      <c r="H326" s="9284"/>
      <c r="I326" s="9284"/>
      <c r="J326" s="8567"/>
      <c r="K326" s="8459"/>
      <c r="L326" s="8321"/>
      <c r="U326" s="8902"/>
    </row>
    <row r="327" spans="1:21" s="8266" customFormat="1" ht="16.5" hidden="1">
      <c r="A327" s="8461"/>
      <c r="B327" s="8462"/>
      <c r="C327" s="8461"/>
      <c r="D327" s="8497"/>
      <c r="E327" s="8498"/>
      <c r="F327" s="8465"/>
      <c r="G327" s="8466"/>
      <c r="H327" s="8499"/>
      <c r="I327" s="8465"/>
      <c r="J327" s="8579">
        <v>2200</v>
      </c>
      <c r="K327" s="8467">
        <f>K325+J327</f>
        <v>15326843</v>
      </c>
      <c r="L327" s="8321"/>
      <c r="U327" s="8902"/>
    </row>
    <row r="328" spans="1:21" s="8266" customFormat="1" ht="16.5" hidden="1">
      <c r="A328" s="8460"/>
      <c r="B328" s="8460"/>
      <c r="C328" s="8437" t="s">
        <v>2329</v>
      </c>
      <c r="D328" s="8562" t="s">
        <v>2131</v>
      </c>
      <c r="E328" s="8563" t="s">
        <v>2132</v>
      </c>
      <c r="F328" s="9283"/>
      <c r="G328" s="9285">
        <v>46349</v>
      </c>
      <c r="H328" s="9283"/>
      <c r="I328" s="9283"/>
      <c r="J328" s="8564"/>
      <c r="K328" s="8481">
        <f>K327-G328</f>
        <v>15280494</v>
      </c>
      <c r="L328" s="8380"/>
      <c r="U328" s="8902"/>
    </row>
    <row r="329" spans="1:21" s="8266" customFormat="1" ht="16.5" hidden="1">
      <c r="A329" s="8459"/>
      <c r="B329" s="8459"/>
      <c r="C329" s="8440" t="s">
        <v>2330</v>
      </c>
      <c r="D329" s="8565" t="s">
        <v>1819</v>
      </c>
      <c r="E329" s="8566"/>
      <c r="F329" s="9284"/>
      <c r="G329" s="9286"/>
      <c r="H329" s="9284"/>
      <c r="I329" s="9284"/>
      <c r="J329" s="8567"/>
      <c r="K329" s="8459"/>
      <c r="L329" s="8380"/>
      <c r="U329" s="8902"/>
    </row>
    <row r="330" spans="1:21" s="8266" customFormat="1" ht="16.5" hidden="1">
      <c r="A330" s="8461"/>
      <c r="B330" s="8462"/>
      <c r="C330" s="8461"/>
      <c r="D330" s="8497"/>
      <c r="E330" s="8498"/>
      <c r="F330" s="8465"/>
      <c r="G330" s="8466"/>
      <c r="H330" s="8499"/>
      <c r="I330" s="8465"/>
      <c r="J330" s="8579">
        <v>1650</v>
      </c>
      <c r="K330" s="8467">
        <f>K328+J330</f>
        <v>15282144</v>
      </c>
      <c r="L330" s="8380"/>
      <c r="U330" s="8902"/>
    </row>
    <row r="331" spans="1:21" s="8266" customFormat="1" ht="15.75" hidden="1">
      <c r="A331" s="8460"/>
      <c r="B331" s="8460"/>
      <c r="C331" s="7862" t="s">
        <v>815</v>
      </c>
      <c r="D331" s="7883" t="s">
        <v>267</v>
      </c>
      <c r="E331" s="9259" t="s">
        <v>271</v>
      </c>
      <c r="F331" s="9270"/>
      <c r="G331" s="9270">
        <v>356211</v>
      </c>
      <c r="H331" s="8016"/>
      <c r="I331" s="9270"/>
      <c r="J331" s="8016"/>
      <c r="K331" s="8480">
        <f>K330-G331</f>
        <v>14925933</v>
      </c>
      <c r="L331" s="8380"/>
      <c r="U331" s="8902"/>
    </row>
    <row r="332" spans="1:21" s="8266" customFormat="1" ht="15.75" hidden="1">
      <c r="A332" s="8459"/>
      <c r="B332" s="8459"/>
      <c r="C332" s="7862" t="s">
        <v>1023</v>
      </c>
      <c r="D332" s="7884" t="s">
        <v>304</v>
      </c>
      <c r="E332" s="9260"/>
      <c r="F332" s="9271"/>
      <c r="G332" s="9271"/>
      <c r="H332" s="8130"/>
      <c r="I332" s="9271"/>
      <c r="J332" s="8130"/>
      <c r="K332" s="8459"/>
      <c r="L332" s="8380"/>
      <c r="U332" s="8902"/>
    </row>
    <row r="333" spans="1:21" s="8266" customFormat="1" ht="15.75" hidden="1">
      <c r="A333" s="8461"/>
      <c r="B333" s="8462"/>
      <c r="C333" s="8508"/>
      <c r="D333" s="8509"/>
      <c r="E333" s="8514"/>
      <c r="F333" s="8512"/>
      <c r="G333" s="8512"/>
      <c r="H333" s="8512"/>
      <c r="I333" s="8512"/>
      <c r="J333" s="8513">
        <v>2200</v>
      </c>
      <c r="K333" s="8467">
        <f>K331+J333</f>
        <v>14928133</v>
      </c>
      <c r="L333" s="8380"/>
      <c r="U333" s="8902"/>
    </row>
    <row r="334" spans="1:21" s="8266" customFormat="1" ht="15.75" hidden="1">
      <c r="A334" s="8458"/>
      <c r="B334" s="8458"/>
      <c r="C334" s="29" t="s">
        <v>781</v>
      </c>
      <c r="D334" s="7883" t="s">
        <v>267</v>
      </c>
      <c r="E334" s="9259" t="s">
        <v>271</v>
      </c>
      <c r="F334" s="7904"/>
      <c r="G334" s="9270">
        <v>25940</v>
      </c>
      <c r="H334" s="8136"/>
      <c r="I334" s="9270"/>
      <c r="J334" s="9276"/>
      <c r="K334" s="8481">
        <f>K333-G334</f>
        <v>14902193</v>
      </c>
      <c r="L334" s="8380"/>
      <c r="U334" s="8902"/>
    </row>
    <row r="335" spans="1:21" s="8266" customFormat="1" ht="15.75" hidden="1">
      <c r="A335" s="8459"/>
      <c r="B335" s="8459"/>
      <c r="C335" s="8161" t="s">
        <v>791</v>
      </c>
      <c r="D335" s="7884" t="s">
        <v>304</v>
      </c>
      <c r="E335" s="9260"/>
      <c r="F335" s="9271"/>
      <c r="G335" s="9271"/>
      <c r="H335" s="8137"/>
      <c r="I335" s="9271"/>
      <c r="J335" s="9277"/>
      <c r="K335" s="8459"/>
      <c r="L335" s="8380"/>
      <c r="U335" s="8902"/>
    </row>
    <row r="336" spans="1:21" s="8266" customFormat="1" ht="15.75" hidden="1">
      <c r="A336" s="8461"/>
      <c r="B336" s="8462"/>
      <c r="C336" s="8529"/>
      <c r="D336" s="8529"/>
      <c r="E336" s="8529"/>
      <c r="F336" s="8512"/>
      <c r="G336" s="8530"/>
      <c r="H336" s="8512"/>
      <c r="I336" s="8511"/>
      <c r="J336" s="8513">
        <v>1500</v>
      </c>
      <c r="K336" s="8467">
        <f>K334+J336</f>
        <v>14903693</v>
      </c>
      <c r="L336" s="8380"/>
      <c r="U336" s="8902"/>
    </row>
    <row r="337" spans="1:21" s="8266" customFormat="1" ht="15.75" hidden="1">
      <c r="A337" s="8460"/>
      <c r="B337" s="8460"/>
      <c r="C337" s="8348" t="s">
        <v>869</v>
      </c>
      <c r="D337" s="8331" t="s">
        <v>267</v>
      </c>
      <c r="E337" s="8332" t="s">
        <v>271</v>
      </c>
      <c r="F337" s="9278"/>
      <c r="G337" s="9280">
        <v>341500</v>
      </c>
      <c r="H337" s="9278"/>
      <c r="I337" s="9278"/>
      <c r="J337" s="8302"/>
      <c r="K337" s="8481">
        <f>K336-G337</f>
        <v>14562193</v>
      </c>
      <c r="L337" s="8380"/>
      <c r="U337" s="8902"/>
    </row>
    <row r="338" spans="1:21" s="8266" customFormat="1" ht="15.75" hidden="1">
      <c r="A338" s="8459"/>
      <c r="B338" s="8459"/>
      <c r="C338" s="8342" t="s">
        <v>2162</v>
      </c>
      <c r="D338" s="8334" t="s">
        <v>304</v>
      </c>
      <c r="E338" s="8335"/>
      <c r="F338" s="9279"/>
      <c r="G338" s="9281"/>
      <c r="H338" s="9279"/>
      <c r="I338" s="9279"/>
      <c r="J338" s="8303"/>
      <c r="K338" s="8459"/>
      <c r="L338" s="8380"/>
      <c r="U338" s="8902"/>
    </row>
    <row r="339" spans="1:21" s="8266" customFormat="1" ht="15.75" hidden="1">
      <c r="A339" s="8461"/>
      <c r="B339" s="8462"/>
      <c r="C339" s="8461"/>
      <c r="D339" s="8497"/>
      <c r="E339" s="8498"/>
      <c r="F339" s="8465"/>
      <c r="G339" s="8466"/>
      <c r="H339" s="8499"/>
      <c r="I339" s="8465"/>
      <c r="J339" s="8466">
        <v>1650</v>
      </c>
      <c r="K339" s="8467">
        <f>K337+J339</f>
        <v>14563843</v>
      </c>
      <c r="L339" s="8380"/>
      <c r="U339" s="8902"/>
    </row>
    <row r="340" spans="1:21" s="8266" customFormat="1" ht="15.75" hidden="1">
      <c r="A340" s="8460"/>
      <c r="B340" s="8460"/>
      <c r="C340" s="8348" t="s">
        <v>869</v>
      </c>
      <c r="D340" s="8336" t="s">
        <v>1049</v>
      </c>
      <c r="E340" s="8332" t="s">
        <v>126</v>
      </c>
      <c r="F340" s="9278"/>
      <c r="G340" s="9280">
        <v>225860</v>
      </c>
      <c r="H340" s="9278"/>
      <c r="I340" s="9278"/>
      <c r="J340" s="8302"/>
      <c r="K340" s="8480">
        <f>K339-G340</f>
        <v>14337983</v>
      </c>
      <c r="L340" s="8380"/>
      <c r="U340" s="8902"/>
    </row>
    <row r="341" spans="1:21" s="8266" customFormat="1" ht="15.75" hidden="1">
      <c r="A341" s="8459"/>
      <c r="B341" s="8459"/>
      <c r="C341" s="8342" t="s">
        <v>2601</v>
      </c>
      <c r="D341" s="8337" t="s">
        <v>956</v>
      </c>
      <c r="E341" s="8335"/>
      <c r="F341" s="9279"/>
      <c r="G341" s="9281"/>
      <c r="H341" s="9279"/>
      <c r="I341" s="9279"/>
      <c r="J341" s="8303"/>
      <c r="K341" s="8459"/>
      <c r="L341" s="8380"/>
      <c r="U341" s="8902"/>
    </row>
    <row r="342" spans="1:21" s="8266" customFormat="1" ht="15.75" hidden="1">
      <c r="A342" s="8461"/>
      <c r="B342" s="8462"/>
      <c r="C342" s="8461"/>
      <c r="D342" s="8497"/>
      <c r="E342" s="8498"/>
      <c r="F342" s="8465"/>
      <c r="G342" s="8466"/>
      <c r="H342" s="8499"/>
      <c r="I342" s="8465"/>
      <c r="J342" s="8466">
        <v>1650</v>
      </c>
      <c r="K342" s="8467">
        <f>K340+J342</f>
        <v>14339633</v>
      </c>
      <c r="L342" s="8380"/>
      <c r="U342" s="8902"/>
    </row>
    <row r="343" spans="1:21" s="8266" customFormat="1" ht="15.75" hidden="1">
      <c r="A343" s="8458"/>
      <c r="B343" s="8458"/>
      <c r="C343" s="7851" t="s">
        <v>821</v>
      </c>
      <c r="D343" s="56" t="s">
        <v>2461</v>
      </c>
      <c r="E343" s="7903" t="s">
        <v>2491</v>
      </c>
      <c r="F343" s="9273"/>
      <c r="G343" s="9273">
        <v>264369</v>
      </c>
      <c r="H343" s="8126"/>
      <c r="I343" s="8126"/>
      <c r="J343" s="8017"/>
      <c r="K343" s="8481">
        <f>K342-G343</f>
        <v>14075264</v>
      </c>
      <c r="L343" s="8380"/>
      <c r="U343" s="8902"/>
    </row>
    <row r="344" spans="1:21" s="8266" customFormat="1" ht="15.75" hidden="1">
      <c r="A344" s="8459"/>
      <c r="B344" s="8459"/>
      <c r="C344" s="7829" t="s">
        <v>2567</v>
      </c>
      <c r="D344" s="9269" t="s">
        <v>1819</v>
      </c>
      <c r="E344" s="9260"/>
      <c r="F344" s="9274"/>
      <c r="G344" s="9274"/>
      <c r="H344" s="8127"/>
      <c r="I344" s="8127"/>
      <c r="J344" s="8017"/>
      <c r="K344" s="8459"/>
      <c r="L344" s="8380"/>
      <c r="U344" s="8902"/>
    </row>
    <row r="345" spans="1:21" s="8266" customFormat="1" ht="15.75" hidden="1">
      <c r="A345" s="8461"/>
      <c r="B345" s="8462"/>
      <c r="C345" s="8508"/>
      <c r="D345" s="8509"/>
      <c r="E345" s="8514"/>
      <c r="F345" s="8511"/>
      <c r="G345" s="8511"/>
      <c r="H345" s="8517"/>
      <c r="I345" s="8517"/>
      <c r="J345" s="8513">
        <v>2200</v>
      </c>
      <c r="K345" s="8467">
        <f>K343+J345</f>
        <v>14077464</v>
      </c>
      <c r="L345" s="8380"/>
      <c r="U345" s="8902"/>
    </row>
    <row r="346" spans="1:21" s="8266" customFormat="1" ht="15.75" hidden="1">
      <c r="A346" s="8460"/>
      <c r="B346" s="8460"/>
      <c r="C346" s="7851" t="s">
        <v>821</v>
      </c>
      <c r="D346" s="56" t="s">
        <v>2461</v>
      </c>
      <c r="E346" s="7903" t="s">
        <v>2491</v>
      </c>
      <c r="F346" s="9273"/>
      <c r="G346" s="9273">
        <v>96450</v>
      </c>
      <c r="H346" s="8126"/>
      <c r="I346" s="8126"/>
      <c r="J346" s="8017"/>
      <c r="K346" s="8481">
        <f>K345-G346</f>
        <v>13981014</v>
      </c>
      <c r="L346" s="8380"/>
      <c r="U346" s="8902"/>
    </row>
    <row r="347" spans="1:21" s="8266" customFormat="1" ht="15.75" hidden="1">
      <c r="A347" s="8459"/>
      <c r="B347" s="8459"/>
      <c r="C347" s="7829" t="s">
        <v>2568</v>
      </c>
      <c r="D347" s="9269" t="s">
        <v>1819</v>
      </c>
      <c r="E347" s="9260"/>
      <c r="F347" s="9274"/>
      <c r="G347" s="9274"/>
      <c r="H347" s="8127"/>
      <c r="I347" s="8127"/>
      <c r="J347" s="8017"/>
      <c r="K347" s="8459"/>
      <c r="L347" s="8380"/>
      <c r="U347" s="8902"/>
    </row>
    <row r="348" spans="1:21" s="8266" customFormat="1" ht="15.75" hidden="1">
      <c r="A348" s="8461"/>
      <c r="B348" s="8462"/>
      <c r="C348" s="8508"/>
      <c r="D348" s="8509"/>
      <c r="E348" s="8514"/>
      <c r="F348" s="8511"/>
      <c r="G348" s="8511"/>
      <c r="H348" s="8517"/>
      <c r="I348" s="8517"/>
      <c r="J348" s="8513">
        <v>2200</v>
      </c>
      <c r="K348" s="8467">
        <f>K346+J348</f>
        <v>13983214</v>
      </c>
      <c r="L348" s="8380"/>
      <c r="U348" s="8902"/>
    </row>
    <row r="349" spans="1:21" s="8266" customFormat="1" ht="15.75" hidden="1">
      <c r="A349" s="8460"/>
      <c r="B349" s="8460"/>
      <c r="C349" s="8386" t="s">
        <v>869</v>
      </c>
      <c r="D349" s="8354" t="s">
        <v>2461</v>
      </c>
      <c r="E349" s="8359" t="s">
        <v>2491</v>
      </c>
      <c r="F349" s="9278"/>
      <c r="G349" s="9280">
        <v>69654</v>
      </c>
      <c r="H349" s="9278"/>
      <c r="I349" s="9278"/>
      <c r="J349" s="8302"/>
      <c r="K349" s="8480">
        <f>K348-G349</f>
        <v>13913560</v>
      </c>
      <c r="L349" s="8380"/>
      <c r="U349" s="8902"/>
    </row>
    <row r="350" spans="1:21" s="8266" customFormat="1" ht="15.75" hidden="1">
      <c r="A350" s="8459"/>
      <c r="B350" s="8459"/>
      <c r="C350" s="8360" t="s">
        <v>2625</v>
      </c>
      <c r="D350" s="8356" t="s">
        <v>1819</v>
      </c>
      <c r="E350" s="8352"/>
      <c r="F350" s="9279"/>
      <c r="G350" s="9281"/>
      <c r="H350" s="9279"/>
      <c r="I350" s="9279"/>
      <c r="J350" s="8303"/>
      <c r="K350" s="8459"/>
      <c r="L350" s="8380"/>
      <c r="U350" s="8902"/>
    </row>
    <row r="351" spans="1:21" s="8266" customFormat="1" ht="15.75" hidden="1">
      <c r="A351" s="8461"/>
      <c r="B351" s="8462"/>
      <c r="C351" s="8461"/>
      <c r="D351" s="8497"/>
      <c r="E351" s="8498"/>
      <c r="F351" s="8465"/>
      <c r="G351" s="8466"/>
      <c r="H351" s="8499"/>
      <c r="I351" s="8465"/>
      <c r="J351" s="8466">
        <v>1650</v>
      </c>
      <c r="K351" s="8467">
        <f>K349+J351</f>
        <v>13915210</v>
      </c>
      <c r="L351" s="8380"/>
      <c r="U351" s="8902"/>
    </row>
    <row r="352" spans="1:21" s="8266" customFormat="1" ht="15.75" hidden="1">
      <c r="A352" s="8458"/>
      <c r="B352" s="8458"/>
      <c r="C352" s="8341" t="s">
        <v>815</v>
      </c>
      <c r="D352" s="8336" t="s">
        <v>160</v>
      </c>
      <c r="E352" s="8332" t="s">
        <v>162</v>
      </c>
      <c r="F352" s="9278"/>
      <c r="G352" s="9280">
        <v>609757</v>
      </c>
      <c r="H352" s="9278"/>
      <c r="I352" s="9278"/>
      <c r="J352" s="8302"/>
      <c r="K352" s="8481">
        <f>K351-G352</f>
        <v>13305453</v>
      </c>
      <c r="L352" s="8380"/>
      <c r="U352" s="8902"/>
    </row>
    <row r="353" spans="1:21" s="8266" customFormat="1" ht="15.75" hidden="1">
      <c r="A353" s="8459"/>
      <c r="B353" s="8459"/>
      <c r="C353" s="8403" t="s">
        <v>849</v>
      </c>
      <c r="D353" s="8337" t="s">
        <v>850</v>
      </c>
      <c r="E353" s="8335"/>
      <c r="F353" s="9279"/>
      <c r="G353" s="9281"/>
      <c r="H353" s="9279"/>
      <c r="I353" s="9279"/>
      <c r="J353" s="8303"/>
      <c r="K353" s="8459"/>
      <c r="L353" s="8380"/>
      <c r="U353" s="8902"/>
    </row>
    <row r="354" spans="1:21" s="8266" customFormat="1" ht="15.75" hidden="1">
      <c r="A354" s="8461"/>
      <c r="B354" s="8462"/>
      <c r="C354" s="8461"/>
      <c r="D354" s="8497"/>
      <c r="E354" s="8498"/>
      <c r="F354" s="8465"/>
      <c r="G354" s="8466"/>
      <c r="H354" s="8499"/>
      <c r="I354" s="8465"/>
      <c r="J354" s="8466">
        <v>2200</v>
      </c>
      <c r="K354" s="8467">
        <f>K352+J354</f>
        <v>13307653</v>
      </c>
      <c r="L354" s="8380"/>
      <c r="U354" s="8902"/>
    </row>
    <row r="355" spans="1:21" s="8266" customFormat="1" ht="15.75" hidden="1">
      <c r="A355" s="8460"/>
      <c r="B355" s="8460"/>
      <c r="C355" s="8348" t="s">
        <v>869</v>
      </c>
      <c r="D355" s="8336" t="s">
        <v>160</v>
      </c>
      <c r="E355" s="8332" t="s">
        <v>162</v>
      </c>
      <c r="F355" s="9278"/>
      <c r="G355" s="9280">
        <v>293650</v>
      </c>
      <c r="H355" s="9278"/>
      <c r="I355" s="9278"/>
      <c r="J355" s="8302"/>
      <c r="K355" s="8481">
        <f>K354-G355</f>
        <v>13014003</v>
      </c>
      <c r="L355" s="8380"/>
      <c r="U355" s="8902"/>
    </row>
    <row r="356" spans="1:21" s="8266" customFormat="1" ht="15.75" hidden="1">
      <c r="A356" s="8459"/>
      <c r="B356" s="8459"/>
      <c r="C356" s="8342" t="s">
        <v>1781</v>
      </c>
      <c r="D356" s="8337" t="s">
        <v>850</v>
      </c>
      <c r="E356" s="8335"/>
      <c r="F356" s="9279"/>
      <c r="G356" s="9281"/>
      <c r="H356" s="9279"/>
      <c r="I356" s="9279"/>
      <c r="J356" s="8303"/>
      <c r="K356" s="8459"/>
      <c r="L356" s="8380"/>
      <c r="U356" s="8902"/>
    </row>
    <row r="357" spans="1:21" s="8266" customFormat="1" ht="15.75" hidden="1">
      <c r="A357" s="8461"/>
      <c r="B357" s="8462"/>
      <c r="C357" s="8461"/>
      <c r="D357" s="8497"/>
      <c r="E357" s="8498"/>
      <c r="F357" s="8465"/>
      <c r="G357" s="8466"/>
      <c r="H357" s="8499"/>
      <c r="I357" s="8465"/>
      <c r="J357" s="8466">
        <v>1650</v>
      </c>
      <c r="K357" s="8467">
        <f>K355+J357</f>
        <v>13015653</v>
      </c>
      <c r="L357" s="8380"/>
      <c r="U357" s="8902"/>
    </row>
    <row r="358" spans="1:21" s="8266" customFormat="1" ht="15.75" hidden="1">
      <c r="A358" s="8460"/>
      <c r="B358" s="8460"/>
      <c r="C358" s="474" t="s">
        <v>815</v>
      </c>
      <c r="D358" s="485" t="s">
        <v>1847</v>
      </c>
      <c r="E358" s="9255" t="s">
        <v>1848</v>
      </c>
      <c r="F358" s="9257"/>
      <c r="G358" s="9257">
        <v>768883</v>
      </c>
      <c r="H358" s="9266"/>
      <c r="I358" s="9257"/>
      <c r="J358" s="9264"/>
      <c r="K358" s="8481">
        <f>K357-G358</f>
        <v>12246770</v>
      </c>
      <c r="L358" s="8321"/>
      <c r="U358" s="8902"/>
    </row>
    <row r="359" spans="1:21" s="8266" customFormat="1" ht="15.75" hidden="1">
      <c r="A359" s="8459"/>
      <c r="B359" s="8459"/>
      <c r="C359" s="461" t="s">
        <v>1846</v>
      </c>
      <c r="D359" s="486" t="s">
        <v>1819</v>
      </c>
      <c r="E359" s="9256"/>
      <c r="F359" s="9258"/>
      <c r="G359" s="9258"/>
      <c r="H359" s="9267"/>
      <c r="I359" s="9258"/>
      <c r="J359" s="9265"/>
      <c r="K359" s="8459"/>
      <c r="L359" s="8321"/>
      <c r="U359" s="8902"/>
    </row>
    <row r="360" spans="1:21" s="8266" customFormat="1" ht="15.75" hidden="1">
      <c r="A360" s="8461"/>
      <c r="B360" s="8462"/>
      <c r="C360" s="8461"/>
      <c r="D360" s="8497"/>
      <c r="E360" s="8498"/>
      <c r="F360" s="8465"/>
      <c r="G360" s="8466"/>
      <c r="H360" s="8499"/>
      <c r="I360" s="8465"/>
      <c r="J360" s="8577">
        <v>2200</v>
      </c>
      <c r="K360" s="8533">
        <f>K358+J360</f>
        <v>12248970</v>
      </c>
      <c r="L360" s="8321"/>
      <c r="U360" s="8902"/>
    </row>
    <row r="361" spans="1:21" s="8266" customFormat="1" ht="15.75" hidden="1">
      <c r="A361" s="8460"/>
      <c r="B361" s="8460"/>
      <c r="C361" s="517" t="s">
        <v>1716</v>
      </c>
      <c r="D361" s="485" t="s">
        <v>1847</v>
      </c>
      <c r="E361" s="9255" t="s">
        <v>1848</v>
      </c>
      <c r="F361" s="9261"/>
      <c r="G361" s="9261">
        <v>98300</v>
      </c>
      <c r="H361" s="537"/>
      <c r="I361" s="1975"/>
      <c r="J361" s="595"/>
      <c r="K361" s="8480">
        <f>K360-G361</f>
        <v>12150670</v>
      </c>
      <c r="L361" s="8321"/>
      <c r="U361" s="8902"/>
    </row>
    <row r="362" spans="1:21" s="8266" customFormat="1" ht="15.75" hidden="1">
      <c r="A362" s="8459"/>
      <c r="B362" s="8459"/>
      <c r="C362" s="555" t="s">
        <v>1890</v>
      </c>
      <c r="D362" s="486" t="s">
        <v>1819</v>
      </c>
      <c r="E362" s="9256"/>
      <c r="F362" s="9262"/>
      <c r="G362" s="9262"/>
      <c r="H362" s="515"/>
      <c r="I362" s="1976"/>
      <c r="J362" s="595"/>
      <c r="K362" s="8459"/>
      <c r="L362" s="8321"/>
      <c r="U362" s="8902"/>
    </row>
    <row r="363" spans="1:21" s="8266" customFormat="1" ht="15.75" hidden="1">
      <c r="A363" s="8531"/>
      <c r="B363" s="8532"/>
      <c r="C363" s="8461"/>
      <c r="D363" s="8497"/>
      <c r="E363" s="8498"/>
      <c r="F363" s="8465"/>
      <c r="G363" s="8466"/>
      <c r="H363" s="8499"/>
      <c r="I363" s="8465"/>
      <c r="J363" s="8578">
        <v>750</v>
      </c>
      <c r="K363" s="8467">
        <f>K361+J363</f>
        <v>12151420</v>
      </c>
      <c r="L363" s="8321"/>
      <c r="U363" s="8902"/>
    </row>
    <row r="364" spans="1:21" s="8266" customFormat="1" ht="15.75" hidden="1">
      <c r="A364" s="8458"/>
      <c r="B364" s="8458"/>
      <c r="C364" s="517" t="s">
        <v>1716</v>
      </c>
      <c r="D364" s="485" t="s">
        <v>1847</v>
      </c>
      <c r="E364" s="9255" t="s">
        <v>1848</v>
      </c>
      <c r="F364" s="9261"/>
      <c r="G364" s="9261">
        <v>42300</v>
      </c>
      <c r="H364" s="537"/>
      <c r="I364" s="1975"/>
      <c r="J364" s="595"/>
      <c r="K364" s="8481">
        <f>K363-G364</f>
        <v>12109120</v>
      </c>
      <c r="L364" s="8321"/>
      <c r="U364" s="8902"/>
    </row>
    <row r="365" spans="1:21" s="8266" customFormat="1" ht="15.75" hidden="1">
      <c r="A365" s="8459"/>
      <c r="B365" s="8459"/>
      <c r="C365" s="555" t="s">
        <v>2541</v>
      </c>
      <c r="D365" s="486" t="s">
        <v>1819</v>
      </c>
      <c r="E365" s="9256"/>
      <c r="F365" s="9262"/>
      <c r="G365" s="9262"/>
      <c r="H365" s="515"/>
      <c r="I365" s="1976"/>
      <c r="J365" s="595"/>
      <c r="K365" s="8459"/>
      <c r="L365" s="8321"/>
      <c r="U365" s="8902"/>
    </row>
    <row r="366" spans="1:21" s="8266" customFormat="1" ht="15.75" hidden="1">
      <c r="A366" s="8461"/>
      <c r="B366" s="8462"/>
      <c r="C366" s="8461"/>
      <c r="D366" s="8497"/>
      <c r="E366" s="8498"/>
      <c r="F366" s="8465"/>
      <c r="G366" s="8466"/>
      <c r="H366" s="8499"/>
      <c r="I366" s="8465"/>
      <c r="J366" s="8578">
        <v>750</v>
      </c>
      <c r="K366" s="8467">
        <f>K364+J366</f>
        <v>12109870</v>
      </c>
      <c r="L366" s="8321"/>
      <c r="U366" s="8902"/>
    </row>
    <row r="367" spans="1:21" s="8266" customFormat="1" ht="15.75" hidden="1">
      <c r="A367" s="8460"/>
      <c r="B367" s="8460"/>
      <c r="C367" s="556" t="s">
        <v>869</v>
      </c>
      <c r="D367" s="485" t="s">
        <v>1847</v>
      </c>
      <c r="E367" s="9255" t="s">
        <v>1848</v>
      </c>
      <c r="F367" s="9257"/>
      <c r="G367" s="9257">
        <v>39135</v>
      </c>
      <c r="H367" s="537"/>
      <c r="I367" s="9257"/>
      <c r="J367" s="595"/>
      <c r="K367" s="8481">
        <f>K366-G367</f>
        <v>12070735</v>
      </c>
      <c r="L367" s="9148"/>
      <c r="U367" s="8902"/>
    </row>
    <row r="368" spans="1:21" s="8266" customFormat="1" ht="15.75" hidden="1">
      <c r="A368" s="8459"/>
      <c r="B368" s="8459"/>
      <c r="C368" s="555" t="s">
        <v>1849</v>
      </c>
      <c r="D368" s="486" t="s">
        <v>1819</v>
      </c>
      <c r="E368" s="9256"/>
      <c r="F368" s="9258"/>
      <c r="G368" s="9258"/>
      <c r="H368" s="515"/>
      <c r="I368" s="9258"/>
      <c r="J368" s="559"/>
      <c r="K368" s="8459"/>
      <c r="L368" s="9148"/>
      <c r="U368" s="8902"/>
    </row>
    <row r="369" spans="1:21" s="8266" customFormat="1" ht="15.75" hidden="1">
      <c r="A369" s="8461"/>
      <c r="B369" s="8462"/>
      <c r="C369" s="8461"/>
      <c r="D369" s="8497"/>
      <c r="E369" s="8498"/>
      <c r="F369" s="8465"/>
      <c r="G369" s="8466"/>
      <c r="H369" s="8499"/>
      <c r="I369" s="8465"/>
      <c r="J369" s="8578">
        <v>1650</v>
      </c>
      <c r="K369" s="8467">
        <f>K367+J369</f>
        <v>12072385</v>
      </c>
      <c r="L369" s="9148"/>
      <c r="U369" s="8902"/>
    </row>
    <row r="370" spans="1:21" s="8266" customFormat="1" ht="15.75" hidden="1">
      <c r="A370" s="8460"/>
      <c r="B370" s="8460"/>
      <c r="C370" s="8330" t="s">
        <v>821</v>
      </c>
      <c r="D370" s="8336" t="s">
        <v>2061</v>
      </c>
      <c r="E370" s="8332" t="s">
        <v>2062</v>
      </c>
      <c r="F370" s="9278"/>
      <c r="G370" s="9280">
        <v>56052</v>
      </c>
      <c r="H370" s="9278"/>
      <c r="I370" s="9278"/>
      <c r="J370" s="8302"/>
      <c r="K370" s="8480">
        <f>K369-G370</f>
        <v>12016333</v>
      </c>
      <c r="L370" s="8321"/>
      <c r="U370" s="8902"/>
    </row>
    <row r="371" spans="1:21" s="8266" customFormat="1" ht="15.75" hidden="1">
      <c r="A371" s="8459"/>
      <c r="B371" s="8459"/>
      <c r="C371" s="8333" t="s">
        <v>2056</v>
      </c>
      <c r="D371" s="8337" t="s">
        <v>1804</v>
      </c>
      <c r="E371" s="8335"/>
      <c r="F371" s="9279"/>
      <c r="G371" s="9281"/>
      <c r="H371" s="9279"/>
      <c r="I371" s="9279"/>
      <c r="J371" s="8303"/>
      <c r="K371" s="8459"/>
      <c r="L371" s="8321"/>
      <c r="U371" s="8902"/>
    </row>
    <row r="372" spans="1:21" s="8266" customFormat="1" ht="15.75" hidden="1">
      <c r="A372" s="8461"/>
      <c r="B372" s="8462"/>
      <c r="C372" s="8461"/>
      <c r="D372" s="8497"/>
      <c r="E372" s="8498"/>
      <c r="F372" s="8465"/>
      <c r="G372" s="8466"/>
      <c r="H372" s="8499"/>
      <c r="I372" s="8465"/>
      <c r="J372" s="8466">
        <v>2200</v>
      </c>
      <c r="K372" s="8467">
        <f>K370+J372</f>
        <v>12018533</v>
      </c>
      <c r="L372" s="8321"/>
      <c r="U372" s="8902"/>
    </row>
    <row r="373" spans="1:21" s="8266" customFormat="1" ht="15.75" hidden="1">
      <c r="A373" s="8458"/>
      <c r="B373" s="8458"/>
      <c r="C373" s="8330" t="s">
        <v>815</v>
      </c>
      <c r="D373" s="8336" t="s">
        <v>2061</v>
      </c>
      <c r="E373" s="8332" t="s">
        <v>2062</v>
      </c>
      <c r="F373" s="9278"/>
      <c r="G373" s="9280">
        <v>243210</v>
      </c>
      <c r="H373" s="9278"/>
      <c r="I373" s="9278"/>
      <c r="J373" s="8302"/>
      <c r="K373" s="8481">
        <f>K372-G373</f>
        <v>11775323</v>
      </c>
      <c r="L373" s="8321"/>
      <c r="U373" s="8902"/>
    </row>
    <row r="374" spans="1:21" s="8266" customFormat="1" ht="15.75" hidden="1">
      <c r="A374" s="8459"/>
      <c r="B374" s="8459"/>
      <c r="C374" s="8333" t="s">
        <v>2057</v>
      </c>
      <c r="D374" s="8337" t="s">
        <v>1804</v>
      </c>
      <c r="E374" s="8335"/>
      <c r="F374" s="9279"/>
      <c r="G374" s="9281"/>
      <c r="H374" s="9279"/>
      <c r="I374" s="9279"/>
      <c r="J374" s="8303"/>
      <c r="K374" s="8459"/>
      <c r="L374" s="8321"/>
      <c r="U374" s="8902"/>
    </row>
    <row r="375" spans="1:21" s="8266" customFormat="1" ht="15.75" hidden="1">
      <c r="A375" s="8461"/>
      <c r="B375" s="8462"/>
      <c r="C375" s="8461"/>
      <c r="D375" s="8497"/>
      <c r="E375" s="8498"/>
      <c r="F375" s="8465"/>
      <c r="G375" s="8466"/>
      <c r="H375" s="8499"/>
      <c r="I375" s="8465"/>
      <c r="J375" s="8466">
        <v>2200</v>
      </c>
      <c r="K375" s="8467">
        <f>K373+J375</f>
        <v>11777523</v>
      </c>
      <c r="L375" s="8321"/>
      <c r="U375" s="8902"/>
    </row>
    <row r="376" spans="1:21" s="8266" customFormat="1" ht="15.75" hidden="1">
      <c r="A376" s="8460"/>
      <c r="B376" s="8460"/>
      <c r="C376" s="8404" t="s">
        <v>796</v>
      </c>
      <c r="D376" s="8336" t="s">
        <v>2061</v>
      </c>
      <c r="E376" s="8332" t="s">
        <v>2062</v>
      </c>
      <c r="F376" s="9278"/>
      <c r="G376" s="9280">
        <v>141300</v>
      </c>
      <c r="H376" s="9278"/>
      <c r="I376" s="9278"/>
      <c r="J376" s="8302"/>
      <c r="K376" s="8481">
        <f>K375-G376</f>
        <v>11636223</v>
      </c>
      <c r="L376" s="8321"/>
      <c r="U376" s="8902"/>
    </row>
    <row r="377" spans="1:21" s="8266" customFormat="1" ht="15.75" hidden="1">
      <c r="A377" s="8459"/>
      <c r="B377" s="8459"/>
      <c r="C377" s="8347" t="s">
        <v>2058</v>
      </c>
      <c r="D377" s="8337" t="s">
        <v>1804</v>
      </c>
      <c r="E377" s="8335"/>
      <c r="F377" s="9279"/>
      <c r="G377" s="9281"/>
      <c r="H377" s="9279"/>
      <c r="I377" s="9279"/>
      <c r="J377" s="8303"/>
      <c r="K377" s="8459"/>
      <c r="L377" s="8321"/>
      <c r="U377" s="8902"/>
    </row>
    <row r="378" spans="1:21" s="8266" customFormat="1" ht="15.75" hidden="1">
      <c r="A378" s="8461"/>
      <c r="B378" s="8462"/>
      <c r="C378" s="8461"/>
      <c r="D378" s="8497"/>
      <c r="E378" s="8498"/>
      <c r="F378" s="8465"/>
      <c r="G378" s="8466"/>
      <c r="H378" s="8499"/>
      <c r="I378" s="8465"/>
      <c r="J378" s="8466">
        <v>750</v>
      </c>
      <c r="K378" s="8467">
        <f>K376+J378</f>
        <v>11636973</v>
      </c>
      <c r="L378" s="8321"/>
      <c r="U378" s="8902"/>
    </row>
    <row r="379" spans="1:21" s="8266" customFormat="1" ht="15.75" hidden="1">
      <c r="A379" s="8460"/>
      <c r="B379" s="8460"/>
      <c r="C379" s="8404" t="s">
        <v>796</v>
      </c>
      <c r="D379" s="8336" t="s">
        <v>2061</v>
      </c>
      <c r="E379" s="8332" t="s">
        <v>2062</v>
      </c>
      <c r="F379" s="9278"/>
      <c r="G379" s="9280">
        <v>41300</v>
      </c>
      <c r="H379" s="9278"/>
      <c r="I379" s="9278"/>
      <c r="J379" s="8302"/>
      <c r="K379" s="8480">
        <f>K378-G379</f>
        <v>11595673</v>
      </c>
      <c r="L379" s="8321"/>
      <c r="U379" s="8902"/>
    </row>
    <row r="380" spans="1:21" s="8266" customFormat="1" ht="15.75" hidden="1">
      <c r="A380" s="8459"/>
      <c r="B380" s="8459"/>
      <c r="C380" s="8347" t="s">
        <v>2059</v>
      </c>
      <c r="D380" s="8337" t="s">
        <v>1804</v>
      </c>
      <c r="E380" s="8335"/>
      <c r="F380" s="9279"/>
      <c r="G380" s="9281"/>
      <c r="H380" s="9279"/>
      <c r="I380" s="9279"/>
      <c r="J380" s="8303"/>
      <c r="K380" s="8459"/>
      <c r="L380" s="8321"/>
      <c r="U380" s="8902"/>
    </row>
    <row r="381" spans="1:21" s="8266" customFormat="1" ht="15.75" hidden="1">
      <c r="A381" s="8461"/>
      <c r="B381" s="8462"/>
      <c r="C381" s="8461"/>
      <c r="D381" s="8497"/>
      <c r="E381" s="8498"/>
      <c r="F381" s="8465"/>
      <c r="G381" s="8466"/>
      <c r="H381" s="8499"/>
      <c r="I381" s="8465"/>
      <c r="J381" s="8466">
        <v>750</v>
      </c>
      <c r="K381" s="8467">
        <f>K379+J381</f>
        <v>11596423</v>
      </c>
      <c r="L381" s="8321"/>
      <c r="U381" s="8902"/>
    </row>
    <row r="382" spans="1:21" s="8266" customFormat="1" ht="15.75" hidden="1">
      <c r="A382" s="8458"/>
      <c r="B382" s="8458"/>
      <c r="C382" s="8348" t="s">
        <v>869</v>
      </c>
      <c r="D382" s="8336" t="s">
        <v>2061</v>
      </c>
      <c r="E382" s="8332" t="s">
        <v>2062</v>
      </c>
      <c r="F382" s="9278"/>
      <c r="G382" s="9280">
        <v>77773</v>
      </c>
      <c r="H382" s="9278"/>
      <c r="I382" s="9278"/>
      <c r="J382" s="8302"/>
      <c r="K382" s="8481">
        <f>K381-G382</f>
        <v>11518650</v>
      </c>
      <c r="L382" s="8321"/>
      <c r="U382" s="8902"/>
    </row>
    <row r="383" spans="1:21" s="8266" customFormat="1" ht="15.75" hidden="1">
      <c r="A383" s="8459"/>
      <c r="B383" s="8459"/>
      <c r="C383" s="8342" t="s">
        <v>2060</v>
      </c>
      <c r="D383" s="8337" t="s">
        <v>1804</v>
      </c>
      <c r="E383" s="8335"/>
      <c r="F383" s="9279"/>
      <c r="G383" s="9281"/>
      <c r="H383" s="9279"/>
      <c r="I383" s="9279"/>
      <c r="J383" s="8303"/>
      <c r="K383" s="8459"/>
      <c r="L383" s="8321"/>
      <c r="U383" s="8902"/>
    </row>
    <row r="384" spans="1:21" s="8266" customFormat="1" ht="15.75" hidden="1">
      <c r="A384" s="8461"/>
      <c r="B384" s="8462"/>
      <c r="C384" s="8461"/>
      <c r="D384" s="8497"/>
      <c r="E384" s="8498"/>
      <c r="F384" s="8465"/>
      <c r="G384" s="8466"/>
      <c r="H384" s="8499"/>
      <c r="I384" s="8465"/>
      <c r="J384" s="8466">
        <v>1650</v>
      </c>
      <c r="K384" s="8467">
        <f>K382+J384</f>
        <v>11520300</v>
      </c>
      <c r="L384" s="8321"/>
      <c r="U384" s="8902"/>
    </row>
    <row r="385" spans="1:21" s="8266" customFormat="1" ht="16.5" hidden="1">
      <c r="A385" s="8460"/>
      <c r="B385" s="8460"/>
      <c r="C385" s="8568" t="s">
        <v>815</v>
      </c>
      <c r="D385" s="8562" t="s">
        <v>1121</v>
      </c>
      <c r="E385" s="8563" t="s">
        <v>43</v>
      </c>
      <c r="F385" s="9283"/>
      <c r="G385" s="9285">
        <v>445817</v>
      </c>
      <c r="H385" s="9283"/>
      <c r="I385" s="9283"/>
      <c r="J385" s="8564"/>
      <c r="K385" s="8481">
        <f>K384-G385</f>
        <v>11074483</v>
      </c>
      <c r="L385" s="8321"/>
      <c r="U385" s="8902"/>
    </row>
    <row r="386" spans="1:21" s="8266" customFormat="1" ht="16.5" hidden="1">
      <c r="A386" s="8459"/>
      <c r="B386" s="8459"/>
      <c r="C386" s="8440" t="s">
        <v>2362</v>
      </c>
      <c r="D386" s="8565" t="s">
        <v>1878</v>
      </c>
      <c r="E386" s="8566"/>
      <c r="F386" s="9284"/>
      <c r="G386" s="9286"/>
      <c r="H386" s="9284"/>
      <c r="I386" s="9284"/>
      <c r="J386" s="8567"/>
      <c r="K386" s="8459"/>
      <c r="L386" s="8321"/>
      <c r="U386" s="8902"/>
    </row>
    <row r="387" spans="1:21" s="8266" customFormat="1" ht="16.5" hidden="1">
      <c r="A387" s="8461"/>
      <c r="B387" s="8462"/>
      <c r="C387" s="8461"/>
      <c r="D387" s="8497"/>
      <c r="E387" s="8498"/>
      <c r="F387" s="8465"/>
      <c r="G387" s="8466"/>
      <c r="H387" s="8499"/>
      <c r="I387" s="8465"/>
      <c r="J387" s="8579">
        <v>2200</v>
      </c>
      <c r="K387" s="8467">
        <f>K385+J387</f>
        <v>11076683</v>
      </c>
      <c r="L387" s="8321"/>
      <c r="U387" s="8902"/>
    </row>
    <row r="388" spans="1:21" s="8266" customFormat="1" ht="16.5" hidden="1">
      <c r="A388" s="8460"/>
      <c r="B388" s="8460"/>
      <c r="C388" s="8568" t="s">
        <v>1710</v>
      </c>
      <c r="D388" s="8562" t="s">
        <v>1121</v>
      </c>
      <c r="E388" s="8563" t="s">
        <v>43</v>
      </c>
      <c r="F388" s="9283"/>
      <c r="G388" s="9285">
        <v>15390</v>
      </c>
      <c r="H388" s="9283"/>
      <c r="I388" s="9283"/>
      <c r="J388" s="8564"/>
      <c r="K388" s="8480">
        <f>K387-G388</f>
        <v>11061293</v>
      </c>
      <c r="L388" s="8321"/>
      <c r="U388" s="8902"/>
    </row>
    <row r="389" spans="1:21" s="8266" customFormat="1" ht="16.5" hidden="1">
      <c r="A389" s="8459"/>
      <c r="B389" s="8459"/>
      <c r="C389" s="8440" t="s">
        <v>2363</v>
      </c>
      <c r="D389" s="8565" t="s">
        <v>1878</v>
      </c>
      <c r="E389" s="8566"/>
      <c r="F389" s="9284"/>
      <c r="G389" s="9286"/>
      <c r="H389" s="9284"/>
      <c r="I389" s="9284"/>
      <c r="J389" s="8567"/>
      <c r="K389" s="8459"/>
      <c r="L389" s="8321"/>
      <c r="U389" s="8902"/>
    </row>
    <row r="390" spans="1:21" s="8266" customFormat="1" ht="16.5" hidden="1">
      <c r="A390" s="8461"/>
      <c r="B390" s="8462"/>
      <c r="C390" s="8461"/>
      <c r="D390" s="8497"/>
      <c r="E390" s="8498"/>
      <c r="F390" s="8465"/>
      <c r="G390" s="8466"/>
      <c r="H390" s="8499"/>
      <c r="I390" s="8465"/>
      <c r="J390" s="8579">
        <v>1500</v>
      </c>
      <c r="K390" s="8467">
        <f>K388+J390</f>
        <v>11062793</v>
      </c>
      <c r="L390" s="8321"/>
      <c r="U390" s="8902"/>
    </row>
    <row r="391" spans="1:21" s="8266" customFormat="1" ht="15.75" hidden="1">
      <c r="A391" s="8458"/>
      <c r="B391" s="8458"/>
      <c r="C391" s="8341" t="s">
        <v>1716</v>
      </c>
      <c r="D391" s="8336" t="s">
        <v>1121</v>
      </c>
      <c r="E391" s="8332" t="s">
        <v>43</v>
      </c>
      <c r="F391" s="9278"/>
      <c r="G391" s="9280">
        <v>89100</v>
      </c>
      <c r="H391" s="9278"/>
      <c r="I391" s="9278"/>
      <c r="J391" s="8302"/>
      <c r="K391" s="8481">
        <f>K390-G391</f>
        <v>10973693</v>
      </c>
      <c r="L391" s="8321"/>
      <c r="U391" s="8902"/>
    </row>
    <row r="392" spans="1:21" s="8266" customFormat="1" ht="15.75" hidden="1">
      <c r="A392" s="8459"/>
      <c r="B392" s="8459"/>
      <c r="C392" s="8342" t="s">
        <v>2364</v>
      </c>
      <c r="D392" s="8337" t="s">
        <v>1878</v>
      </c>
      <c r="E392" s="8335"/>
      <c r="F392" s="9279"/>
      <c r="G392" s="9281"/>
      <c r="H392" s="9279"/>
      <c r="I392" s="9279"/>
      <c r="J392" s="8303"/>
      <c r="K392" s="8459"/>
      <c r="L392" s="8321"/>
      <c r="U392" s="8902"/>
    </row>
    <row r="393" spans="1:21" s="8266" customFormat="1" ht="15.75" hidden="1">
      <c r="A393" s="8461"/>
      <c r="B393" s="8462"/>
      <c r="C393" s="8461"/>
      <c r="D393" s="8497"/>
      <c r="E393" s="8498"/>
      <c r="F393" s="8465"/>
      <c r="G393" s="8466"/>
      <c r="H393" s="8499"/>
      <c r="I393" s="8465"/>
      <c r="J393" s="8466">
        <v>750</v>
      </c>
      <c r="K393" s="8467">
        <f>K391+J393</f>
        <v>10974443</v>
      </c>
      <c r="L393" s="8321"/>
      <c r="U393" s="8902"/>
    </row>
    <row r="394" spans="1:21" s="8266" customFormat="1" ht="15.75" hidden="1">
      <c r="A394" s="8460"/>
      <c r="B394" s="8588"/>
      <c r="C394" s="8341" t="s">
        <v>2365</v>
      </c>
      <c r="D394" s="8336" t="s">
        <v>1121</v>
      </c>
      <c r="E394" s="8332" t="s">
        <v>43</v>
      </c>
      <c r="F394" s="9278"/>
      <c r="G394" s="9280">
        <v>33500</v>
      </c>
      <c r="H394" s="9278"/>
      <c r="I394" s="9278"/>
      <c r="J394" s="8302"/>
      <c r="K394" s="8481">
        <f>K393-G394</f>
        <v>10940943</v>
      </c>
      <c r="L394" s="8321"/>
      <c r="U394" s="8902"/>
    </row>
    <row r="395" spans="1:21" s="8266" customFormat="1" ht="15.75" hidden="1">
      <c r="A395" s="8459"/>
      <c r="B395" s="8459"/>
      <c r="C395" s="8341" t="s">
        <v>2366</v>
      </c>
      <c r="D395" s="8368" t="s">
        <v>1878</v>
      </c>
      <c r="E395" s="8369"/>
      <c r="F395" s="9287"/>
      <c r="G395" s="9288"/>
      <c r="H395" s="9287"/>
      <c r="I395" s="9287"/>
      <c r="J395" s="8569"/>
      <c r="K395" s="8459"/>
      <c r="L395" s="8321"/>
      <c r="U395" s="8902"/>
    </row>
    <row r="396" spans="1:21" s="8266" customFormat="1" ht="15.75" hidden="1">
      <c r="A396" s="8461"/>
      <c r="B396" s="8462"/>
      <c r="C396" s="8461"/>
      <c r="D396" s="8497"/>
      <c r="E396" s="8498"/>
      <c r="F396" s="8465"/>
      <c r="G396" s="8466"/>
      <c r="H396" s="8499"/>
      <c r="I396" s="8465"/>
      <c r="J396" s="8466">
        <v>750</v>
      </c>
      <c r="K396" s="8467">
        <f>K394+J396</f>
        <v>10941693</v>
      </c>
      <c r="L396" s="8321"/>
      <c r="U396" s="8902"/>
    </row>
    <row r="397" spans="1:21" s="8266" customFormat="1" ht="15.75" hidden="1">
      <c r="A397" s="8460"/>
      <c r="B397" s="8460"/>
      <c r="C397" s="8330" t="s">
        <v>2331</v>
      </c>
      <c r="D397" s="8336" t="s">
        <v>1121</v>
      </c>
      <c r="E397" s="8332" t="s">
        <v>43</v>
      </c>
      <c r="F397" s="9278"/>
      <c r="G397" s="9280">
        <v>114900</v>
      </c>
      <c r="H397" s="9278"/>
      <c r="I397" s="9278"/>
      <c r="J397" s="8302"/>
      <c r="K397" s="8480">
        <f>K396-G397</f>
        <v>10826793</v>
      </c>
      <c r="L397" s="8321"/>
      <c r="U397" s="8902"/>
    </row>
    <row r="398" spans="1:21" s="8266" customFormat="1" ht="15.75" hidden="1">
      <c r="A398" s="8459"/>
      <c r="B398" s="8459"/>
      <c r="C398" s="8333" t="s">
        <v>2367</v>
      </c>
      <c r="D398" s="8337" t="s">
        <v>1878</v>
      </c>
      <c r="E398" s="8335"/>
      <c r="F398" s="9279"/>
      <c r="G398" s="9281"/>
      <c r="H398" s="9279"/>
      <c r="I398" s="9279"/>
      <c r="J398" s="8303"/>
      <c r="K398" s="8459"/>
      <c r="L398" s="8321"/>
      <c r="U398" s="8902"/>
    </row>
    <row r="399" spans="1:21" s="8266" customFormat="1" ht="15.75" hidden="1">
      <c r="A399" s="8461"/>
      <c r="B399" s="8462"/>
      <c r="C399" s="8461"/>
      <c r="D399" s="8497"/>
      <c r="E399" s="8498"/>
      <c r="F399" s="8465"/>
      <c r="G399" s="8466"/>
      <c r="H399" s="8499"/>
      <c r="I399" s="8465"/>
      <c r="J399" s="8466">
        <v>1000</v>
      </c>
      <c r="K399" s="8467">
        <f>K397+J399</f>
        <v>10827793</v>
      </c>
      <c r="L399" s="8321"/>
      <c r="U399" s="8902"/>
    </row>
    <row r="400" spans="1:21" s="8266" customFormat="1" ht="15.75" hidden="1">
      <c r="A400" s="8458"/>
      <c r="B400" s="8458"/>
      <c r="C400" s="8348" t="s">
        <v>869</v>
      </c>
      <c r="D400" s="8336" t="s">
        <v>1121</v>
      </c>
      <c r="E400" s="8332" t="s">
        <v>43</v>
      </c>
      <c r="F400" s="9278"/>
      <c r="G400" s="9280">
        <v>71246</v>
      </c>
      <c r="H400" s="9278"/>
      <c r="I400" s="9278"/>
      <c r="J400" s="8302"/>
      <c r="K400" s="8480">
        <f>K399-G400</f>
        <v>10756547</v>
      </c>
      <c r="L400" s="8321"/>
      <c r="U400" s="8902"/>
    </row>
    <row r="401" spans="1:21" s="8266" customFormat="1" ht="15.75" hidden="1">
      <c r="A401" s="8459"/>
      <c r="B401" s="8459"/>
      <c r="C401" s="8342" t="s">
        <v>2433</v>
      </c>
      <c r="D401" s="8337" t="s">
        <v>1878</v>
      </c>
      <c r="E401" s="8335"/>
      <c r="F401" s="9279"/>
      <c r="G401" s="9281"/>
      <c r="H401" s="9279"/>
      <c r="I401" s="9279"/>
      <c r="J401" s="8303"/>
      <c r="K401" s="8459"/>
      <c r="L401" s="8321"/>
      <c r="U401" s="8902"/>
    </row>
    <row r="402" spans="1:21" s="8266" customFormat="1" ht="15.75" hidden="1">
      <c r="A402" s="8461"/>
      <c r="B402" s="8462"/>
      <c r="C402" s="8461"/>
      <c r="D402" s="8497"/>
      <c r="E402" s="8498"/>
      <c r="F402" s="8465"/>
      <c r="G402" s="8466"/>
      <c r="H402" s="8499"/>
      <c r="I402" s="8465"/>
      <c r="J402" s="8466">
        <v>1650</v>
      </c>
      <c r="K402" s="8467">
        <f>K400+J402</f>
        <v>10758197</v>
      </c>
      <c r="L402" s="8321"/>
      <c r="U402" s="8902"/>
    </row>
    <row r="403" spans="1:21" s="8266" customFormat="1" ht="16.5" hidden="1">
      <c r="A403" s="8460"/>
      <c r="B403" s="8460"/>
      <c r="C403" s="8570" t="s">
        <v>815</v>
      </c>
      <c r="D403" s="8562" t="s">
        <v>2135</v>
      </c>
      <c r="E403" s="8563" t="s">
        <v>2137</v>
      </c>
      <c r="F403" s="9283"/>
      <c r="G403" s="9285">
        <v>352058</v>
      </c>
      <c r="H403" s="9283"/>
      <c r="I403" s="9283"/>
      <c r="J403" s="8564"/>
      <c r="K403" s="8480">
        <f>K402-G403</f>
        <v>10406139</v>
      </c>
      <c r="L403" s="8063"/>
    </row>
    <row r="404" spans="1:21" s="8266" customFormat="1" ht="16.5" hidden="1">
      <c r="A404" s="8459"/>
      <c r="B404" s="8459"/>
      <c r="C404" s="8571" t="s">
        <v>2154</v>
      </c>
      <c r="D404" s="8565" t="s">
        <v>2136</v>
      </c>
      <c r="E404" s="8566"/>
      <c r="F404" s="9284"/>
      <c r="G404" s="9286"/>
      <c r="H404" s="9284"/>
      <c r="I404" s="9284"/>
      <c r="J404" s="8567"/>
      <c r="K404" s="8459"/>
      <c r="L404" s="8063"/>
    </row>
    <row r="405" spans="1:21" s="8266" customFormat="1" ht="16.5" hidden="1">
      <c r="A405" s="8461"/>
      <c r="B405" s="8462"/>
      <c r="C405" s="8461"/>
      <c r="D405" s="8497"/>
      <c r="E405" s="8498"/>
      <c r="F405" s="8465"/>
      <c r="G405" s="8466"/>
      <c r="H405" s="8499"/>
      <c r="I405" s="8465"/>
      <c r="J405" s="8579">
        <v>2200</v>
      </c>
      <c r="K405" s="8467">
        <f>K403+J405</f>
        <v>10408339</v>
      </c>
      <c r="L405" s="8063"/>
    </row>
    <row r="406" spans="1:21" s="8266" customFormat="1" ht="16.5" hidden="1">
      <c r="A406" s="8460"/>
      <c r="B406" s="8460"/>
      <c r="C406" s="8437" t="s">
        <v>796</v>
      </c>
      <c r="D406" s="8562" t="s">
        <v>2135</v>
      </c>
      <c r="E406" s="8563" t="s">
        <v>2137</v>
      </c>
      <c r="F406" s="9283"/>
      <c r="G406" s="9285">
        <v>42300</v>
      </c>
      <c r="H406" s="9283"/>
      <c r="I406" s="9283"/>
      <c r="J406" s="8564"/>
      <c r="K406" s="8480">
        <f>K405-G406</f>
        <v>10366039</v>
      </c>
      <c r="L406" s="8063"/>
    </row>
    <row r="407" spans="1:21" s="8266" customFormat="1" ht="16.5" hidden="1">
      <c r="A407" s="8459"/>
      <c r="B407" s="8459"/>
      <c r="C407" s="8572" t="s">
        <v>2133</v>
      </c>
      <c r="D407" s="8565" t="s">
        <v>2136</v>
      </c>
      <c r="E407" s="8566"/>
      <c r="F407" s="9284"/>
      <c r="G407" s="9286"/>
      <c r="H407" s="9284"/>
      <c r="I407" s="9284"/>
      <c r="J407" s="8567"/>
      <c r="K407" s="8459"/>
      <c r="L407" s="8063"/>
    </row>
    <row r="408" spans="1:21" s="8266" customFormat="1" ht="16.5" hidden="1">
      <c r="A408" s="8461"/>
      <c r="B408" s="8462"/>
      <c r="C408" s="8461"/>
      <c r="D408" s="8497"/>
      <c r="E408" s="8498"/>
      <c r="F408" s="8465"/>
      <c r="G408" s="8466"/>
      <c r="H408" s="8499"/>
      <c r="I408" s="8465"/>
      <c r="J408" s="8579">
        <v>750</v>
      </c>
      <c r="K408" s="8467">
        <f>K406+J408</f>
        <v>10366789</v>
      </c>
      <c r="L408" s="8063"/>
    </row>
    <row r="409" spans="1:21" s="8266" customFormat="1" ht="15.75" hidden="1">
      <c r="A409" s="8458"/>
      <c r="B409" s="8458"/>
      <c r="C409" s="8348" t="s">
        <v>869</v>
      </c>
      <c r="D409" s="8336" t="s">
        <v>2135</v>
      </c>
      <c r="E409" s="8332" t="s">
        <v>2137</v>
      </c>
      <c r="F409" s="9278"/>
      <c r="G409" s="9280">
        <v>96083</v>
      </c>
      <c r="H409" s="9278"/>
      <c r="I409" s="9278"/>
      <c r="J409" s="8302"/>
      <c r="K409" s="8302">
        <f>K408-G409</f>
        <v>10270706</v>
      </c>
      <c r="L409" s="8321"/>
      <c r="U409" s="8902"/>
    </row>
    <row r="410" spans="1:21" s="8266" customFormat="1" ht="15.75" hidden="1">
      <c r="A410" s="8459"/>
      <c r="B410" s="8459"/>
      <c r="C410" s="8342" t="s">
        <v>2155</v>
      </c>
      <c r="D410" s="8337" t="s">
        <v>2136</v>
      </c>
      <c r="E410" s="8335"/>
      <c r="F410" s="9279"/>
      <c r="G410" s="9281"/>
      <c r="H410" s="9279"/>
      <c r="I410" s="9279"/>
      <c r="J410" s="8303"/>
      <c r="K410" s="8303"/>
      <c r="L410" s="8321"/>
      <c r="U410" s="8902"/>
    </row>
    <row r="411" spans="1:21" s="8266" customFormat="1" ht="15.75" hidden="1">
      <c r="A411" s="8461"/>
      <c r="B411" s="8462"/>
      <c r="C411" s="8461"/>
      <c r="D411" s="8497"/>
      <c r="E411" s="8498"/>
      <c r="F411" s="8465"/>
      <c r="G411" s="8466"/>
      <c r="H411" s="8499"/>
      <c r="I411" s="8465"/>
      <c r="J411" s="8466">
        <v>1650</v>
      </c>
      <c r="K411" s="8533">
        <f>K409+J411</f>
        <v>10272356</v>
      </c>
      <c r="L411" s="8321"/>
      <c r="U411" s="8902"/>
    </row>
    <row r="412" spans="1:21" s="8266" customFormat="1" ht="15.75" hidden="1">
      <c r="A412" s="8458"/>
      <c r="B412" s="8458"/>
      <c r="C412" s="474" t="s">
        <v>815</v>
      </c>
      <c r="D412" s="9253" t="s">
        <v>46</v>
      </c>
      <c r="E412" s="9255"/>
      <c r="F412" s="9257"/>
      <c r="G412" s="9257"/>
      <c r="H412" s="537"/>
      <c r="I412" s="9257">
        <v>5670647</v>
      </c>
      <c r="J412" s="595"/>
      <c r="K412" s="8480">
        <f>K411-I412</f>
        <v>4601709</v>
      </c>
      <c r="L412" s="8321"/>
      <c r="U412" s="8902"/>
    </row>
    <row r="413" spans="1:21" s="8266" customFormat="1" ht="15.75" hidden="1">
      <c r="A413" s="8459"/>
      <c r="B413" s="8459"/>
      <c r="C413" s="477" t="s">
        <v>889</v>
      </c>
      <c r="D413" s="9254"/>
      <c r="E413" s="9256"/>
      <c r="F413" s="9258"/>
      <c r="G413" s="9258"/>
      <c r="H413" s="515"/>
      <c r="I413" s="9258"/>
      <c r="J413" s="559"/>
      <c r="K413" s="8459"/>
      <c r="L413" s="8321"/>
      <c r="U413" s="8902"/>
    </row>
    <row r="414" spans="1:21" s="8266" customFormat="1" ht="15.75" hidden="1">
      <c r="A414" s="8461"/>
      <c r="B414" s="8462"/>
      <c r="C414" s="8461"/>
      <c r="D414" s="8497"/>
      <c r="E414" s="8498"/>
      <c r="F414" s="8465"/>
      <c r="G414" s="8466"/>
      <c r="H414" s="8499"/>
      <c r="I414" s="8465"/>
      <c r="J414" s="8577">
        <v>2200</v>
      </c>
      <c r="K414" s="8467">
        <f>K412+J414</f>
        <v>4603909</v>
      </c>
      <c r="L414" s="8321"/>
      <c r="U414" s="8902"/>
    </row>
    <row r="415" spans="1:21" s="8266" customFormat="1" ht="15.75" hidden="1">
      <c r="A415" s="8460"/>
      <c r="B415" s="8460"/>
      <c r="C415" s="556" t="s">
        <v>1710</v>
      </c>
      <c r="D415" s="485" t="s">
        <v>46</v>
      </c>
      <c r="E415" s="9255"/>
      <c r="F415" s="9263"/>
      <c r="G415" s="9257"/>
      <c r="H415" s="9257"/>
      <c r="I415" s="9257">
        <v>441140</v>
      </c>
      <c r="J415" s="595"/>
      <c r="K415" s="8480">
        <f>K414-I415</f>
        <v>4162769</v>
      </c>
      <c r="L415" s="8321"/>
      <c r="U415" s="8902"/>
    </row>
    <row r="416" spans="1:21" s="8266" customFormat="1" ht="15.75" hidden="1">
      <c r="A416" s="8459"/>
      <c r="B416" s="8459"/>
      <c r="C416" s="555" t="s">
        <v>1772</v>
      </c>
      <c r="D416" s="486"/>
      <c r="E416" s="9256"/>
      <c r="F416" s="9258"/>
      <c r="G416" s="9258"/>
      <c r="H416" s="9258"/>
      <c r="I416" s="9258"/>
      <c r="J416" s="559"/>
      <c r="K416" s="8459"/>
      <c r="L416" s="8321"/>
      <c r="U416" s="8902"/>
    </row>
    <row r="417" spans="1:21" s="8266" customFormat="1" ht="15.75" hidden="1">
      <c r="A417" s="8461"/>
      <c r="B417" s="8462"/>
      <c r="C417" s="8461"/>
      <c r="D417" s="8497"/>
      <c r="E417" s="8498"/>
      <c r="F417" s="8465"/>
      <c r="G417" s="8466"/>
      <c r="H417" s="8499"/>
      <c r="I417" s="8465"/>
      <c r="J417" s="8578">
        <v>1500</v>
      </c>
      <c r="K417" s="8467">
        <f>K415+J417</f>
        <v>4164269</v>
      </c>
      <c r="L417" s="8321"/>
      <c r="U417" s="8902"/>
    </row>
    <row r="418" spans="1:21" s="8266" customFormat="1" ht="15.75" hidden="1">
      <c r="A418" s="8460"/>
      <c r="B418" s="8460"/>
      <c r="C418" s="556" t="s">
        <v>869</v>
      </c>
      <c r="D418" s="485" t="s">
        <v>46</v>
      </c>
      <c r="E418" s="974"/>
      <c r="F418" s="9263"/>
      <c r="G418" s="9257"/>
      <c r="H418" s="9257"/>
      <c r="I418" s="9257">
        <v>182793</v>
      </c>
      <c r="J418" s="595"/>
      <c r="K418" s="8480">
        <f>K417-I418</f>
        <v>3981476</v>
      </c>
      <c r="L418" s="8321"/>
      <c r="U418" s="8902"/>
    </row>
    <row r="419" spans="1:21" s="8266" customFormat="1" ht="15.75" hidden="1">
      <c r="A419" s="8459"/>
      <c r="B419" s="8459"/>
      <c r="C419" s="555" t="s">
        <v>1775</v>
      </c>
      <c r="D419" s="519"/>
      <c r="E419" s="9256"/>
      <c r="F419" s="9258"/>
      <c r="G419" s="9258"/>
      <c r="H419" s="9258"/>
      <c r="I419" s="9258"/>
      <c r="J419" s="559"/>
      <c r="K419" s="8459"/>
      <c r="L419" s="8321"/>
      <c r="U419" s="8902"/>
    </row>
    <row r="420" spans="1:21" s="8266" customFormat="1" ht="15.75" hidden="1">
      <c r="A420" s="8461"/>
      <c r="B420" s="8462"/>
      <c r="C420" s="8461"/>
      <c r="D420" s="8497"/>
      <c r="E420" s="8498"/>
      <c r="F420" s="8465"/>
      <c r="G420" s="8466"/>
      <c r="H420" s="8499"/>
      <c r="I420" s="8465"/>
      <c r="J420" s="8578">
        <v>1650</v>
      </c>
      <c r="K420" s="8533">
        <f>K418+J420</f>
        <v>3983126</v>
      </c>
      <c r="L420" s="8321"/>
      <c r="U420" s="8902"/>
    </row>
    <row r="421" spans="1:21" s="8266" customFormat="1" ht="15.75" hidden="1">
      <c r="A421" s="8460"/>
      <c r="B421" s="8460"/>
      <c r="C421" s="556" t="s">
        <v>869</v>
      </c>
      <c r="D421" s="485" t="s">
        <v>46</v>
      </c>
      <c r="E421" s="9255"/>
      <c r="F421" s="9263"/>
      <c r="G421" s="9257"/>
      <c r="H421" s="9257"/>
      <c r="I421" s="9257">
        <v>38860</v>
      </c>
      <c r="J421" s="595"/>
      <c r="K421" s="8480">
        <f>K420-I421</f>
        <v>3944266</v>
      </c>
      <c r="L421" s="8321"/>
      <c r="U421" s="8902"/>
    </row>
    <row r="422" spans="1:21" s="8266" customFormat="1" ht="15.75" hidden="1">
      <c r="A422" s="8459"/>
      <c r="B422" s="8459"/>
      <c r="C422" s="555" t="s">
        <v>1776</v>
      </c>
      <c r="D422" s="519"/>
      <c r="E422" s="9256"/>
      <c r="F422" s="9258"/>
      <c r="G422" s="9258"/>
      <c r="H422" s="9258"/>
      <c r="I422" s="9258"/>
      <c r="J422" s="559"/>
      <c r="K422" s="8459"/>
      <c r="L422" s="8321"/>
      <c r="U422" s="8902"/>
    </row>
    <row r="423" spans="1:21" s="8266" customFormat="1" ht="15.75" hidden="1">
      <c r="A423" s="8461"/>
      <c r="B423" s="8462"/>
      <c r="C423" s="8461"/>
      <c r="D423" s="8497"/>
      <c r="E423" s="8498"/>
      <c r="F423" s="8465"/>
      <c r="G423" s="8466"/>
      <c r="H423" s="8499"/>
      <c r="I423" s="8465"/>
      <c r="J423" s="8578">
        <v>1650</v>
      </c>
      <c r="K423" s="8467">
        <f>K421+J423</f>
        <v>3945916</v>
      </c>
      <c r="L423" s="8321"/>
      <c r="U423" s="8902"/>
    </row>
    <row r="424" spans="1:21" s="8266" customFormat="1" ht="15.75" hidden="1">
      <c r="A424" s="8460"/>
      <c r="B424" s="8460"/>
      <c r="C424" s="556" t="s">
        <v>869</v>
      </c>
      <c r="D424" s="485" t="s">
        <v>46</v>
      </c>
      <c r="E424" s="9255"/>
      <c r="F424" s="9263"/>
      <c r="G424" s="9257"/>
      <c r="H424" s="534"/>
      <c r="I424" s="9257">
        <v>435267</v>
      </c>
      <c r="J424" s="595"/>
      <c r="K424" s="8480">
        <f>K423-I424</f>
        <v>3510649</v>
      </c>
      <c r="L424" s="8321"/>
    </row>
    <row r="425" spans="1:21" s="8266" customFormat="1" ht="15.75" hidden="1">
      <c r="A425" s="8459"/>
      <c r="B425" s="8459"/>
      <c r="C425" s="555" t="s">
        <v>1777</v>
      </c>
      <c r="D425" s="519"/>
      <c r="E425" s="9256"/>
      <c r="F425" s="9258"/>
      <c r="G425" s="9258"/>
      <c r="H425" s="515"/>
      <c r="I425" s="9258"/>
      <c r="J425" s="559"/>
      <c r="K425" s="8459"/>
      <c r="L425" s="8321"/>
    </row>
    <row r="426" spans="1:21" s="8266" customFormat="1" ht="15.75" hidden="1">
      <c r="A426" s="8461"/>
      <c r="B426" s="8462"/>
      <c r="C426" s="8461"/>
      <c r="D426" s="8497"/>
      <c r="E426" s="8498"/>
      <c r="F426" s="8465"/>
      <c r="G426" s="8466"/>
      <c r="H426" s="8499"/>
      <c r="I426" s="8465"/>
      <c r="J426" s="8578">
        <v>1650</v>
      </c>
      <c r="K426" s="8467">
        <f>K424+J426</f>
        <v>3512299</v>
      </c>
      <c r="L426" s="8321"/>
    </row>
    <row r="427" spans="1:21" s="8266" customFormat="1" ht="15.75" hidden="1">
      <c r="A427" s="8458"/>
      <c r="B427" s="8458"/>
      <c r="C427" s="556" t="s">
        <v>869</v>
      </c>
      <c r="D427" s="485" t="s">
        <v>46</v>
      </c>
      <c r="E427" s="9255"/>
      <c r="F427" s="9257"/>
      <c r="G427" s="9257"/>
      <c r="H427" s="9257"/>
      <c r="I427" s="9257">
        <v>38860</v>
      </c>
      <c r="J427" s="595"/>
      <c r="K427" s="8480">
        <f>K426-I427</f>
        <v>3473439</v>
      </c>
      <c r="L427" s="8321"/>
    </row>
    <row r="428" spans="1:21" s="8266" customFormat="1" ht="15.75" hidden="1">
      <c r="A428" s="8459"/>
      <c r="B428" s="8459"/>
      <c r="C428" s="555" t="s">
        <v>1778</v>
      </c>
      <c r="D428" s="519" t="s">
        <v>2084</v>
      </c>
      <c r="E428" s="9256"/>
      <c r="F428" s="9258"/>
      <c r="G428" s="9258"/>
      <c r="H428" s="515"/>
      <c r="I428" s="9258"/>
      <c r="J428" s="559"/>
      <c r="K428" s="8459"/>
      <c r="L428" s="8321"/>
    </row>
    <row r="429" spans="1:21" s="8266" customFormat="1" ht="15.75" hidden="1">
      <c r="A429" s="8461"/>
      <c r="B429" s="8462"/>
      <c r="C429" s="8461"/>
      <c r="D429" s="8497"/>
      <c r="E429" s="8498"/>
      <c r="F429" s="8465"/>
      <c r="G429" s="8466"/>
      <c r="H429" s="8499"/>
      <c r="I429" s="8465"/>
      <c r="J429" s="8578">
        <v>1650</v>
      </c>
      <c r="K429" s="8467">
        <f>K427+J429</f>
        <v>3475089</v>
      </c>
      <c r="L429" s="8321"/>
    </row>
    <row r="430" spans="1:21" s="8266" customFormat="1" ht="15.75" hidden="1">
      <c r="A430" s="8460"/>
      <c r="B430" s="8460"/>
      <c r="C430" s="8330" t="s">
        <v>2826</v>
      </c>
      <c r="D430" s="7887" t="s">
        <v>2515</v>
      </c>
      <c r="E430" s="7867" t="s">
        <v>2341</v>
      </c>
      <c r="F430" s="9270"/>
      <c r="G430" s="9273">
        <v>224500</v>
      </c>
      <c r="H430" s="9270"/>
      <c r="I430" s="9270"/>
      <c r="J430" s="9276"/>
      <c r="K430" s="8480">
        <f>K429-G430</f>
        <v>3250589</v>
      </c>
      <c r="L430" s="8321"/>
    </row>
    <row r="431" spans="1:21" s="8266" customFormat="1" ht="15.75" hidden="1">
      <c r="A431" s="8459"/>
      <c r="B431" s="8459"/>
      <c r="C431" s="8333" t="s">
        <v>2827</v>
      </c>
      <c r="D431" s="7888" t="s">
        <v>1819</v>
      </c>
      <c r="E431" s="9275"/>
      <c r="F431" s="9271"/>
      <c r="G431" s="9274"/>
      <c r="H431" s="9271"/>
      <c r="I431" s="9271"/>
      <c r="J431" s="9277"/>
      <c r="K431" s="8459"/>
      <c r="L431" s="8321"/>
    </row>
    <row r="432" spans="1:21" s="8266" customFormat="1" ht="15.75" hidden="1">
      <c r="A432" s="8461"/>
      <c r="B432" s="8462"/>
      <c r="C432" s="8461"/>
      <c r="D432" s="8497"/>
      <c r="E432" s="8498"/>
      <c r="F432" s="8465"/>
      <c r="G432" s="8466"/>
      <c r="H432" s="8499"/>
      <c r="I432" s="8465"/>
      <c r="J432" s="8466">
        <v>1650</v>
      </c>
      <c r="K432" s="8467">
        <f>K430+J432</f>
        <v>3252239</v>
      </c>
      <c r="L432" s="8321"/>
    </row>
    <row r="433" spans="1:12" s="8266" customFormat="1" ht="15.75" hidden="1">
      <c r="A433" s="8460"/>
      <c r="B433" s="8460"/>
      <c r="C433" s="7851" t="s">
        <v>781</v>
      </c>
      <c r="D433" s="9268" t="s">
        <v>848</v>
      </c>
      <c r="E433" s="9259" t="s">
        <v>52</v>
      </c>
      <c r="F433" s="9270"/>
      <c r="G433" s="9273">
        <v>63290</v>
      </c>
      <c r="H433" s="9270"/>
      <c r="I433" s="9270"/>
      <c r="J433" s="9276"/>
      <c r="K433" s="8480">
        <f>K432-G433</f>
        <v>3188949</v>
      </c>
      <c r="L433" s="8321"/>
    </row>
    <row r="434" spans="1:12" s="8266" customFormat="1" ht="15.75" hidden="1">
      <c r="A434" s="8459"/>
      <c r="B434" s="8459"/>
      <c r="C434" s="193" t="s">
        <v>1289</v>
      </c>
      <c r="D434" s="9269" t="s">
        <v>1302</v>
      </c>
      <c r="E434" s="9260"/>
      <c r="F434" s="9271"/>
      <c r="G434" s="9274"/>
      <c r="H434" s="9271"/>
      <c r="I434" s="9271"/>
      <c r="J434" s="9277"/>
      <c r="K434" s="8459"/>
      <c r="L434" s="8321"/>
    </row>
    <row r="435" spans="1:12" s="8266" customFormat="1" ht="15.75" hidden="1">
      <c r="A435" s="8461"/>
      <c r="B435" s="8462"/>
      <c r="C435" s="8461"/>
      <c r="D435" s="8497"/>
      <c r="E435" s="8498"/>
      <c r="F435" s="8465"/>
      <c r="G435" s="8466"/>
      <c r="H435" s="8499"/>
      <c r="I435" s="8465"/>
      <c r="J435" s="8466">
        <v>1500</v>
      </c>
      <c r="K435" s="8467">
        <f>K433+J435</f>
        <v>3190449</v>
      </c>
      <c r="L435" s="8321"/>
    </row>
    <row r="436" spans="1:12" s="8266" customFormat="1" ht="15.75" hidden="1">
      <c r="A436" s="8458"/>
      <c r="B436" s="8458"/>
      <c r="C436" s="8281" t="s">
        <v>1710</v>
      </c>
      <c r="D436" s="9310"/>
      <c r="E436" s="7861"/>
      <c r="F436" s="9302"/>
      <c r="G436" s="9306"/>
      <c r="H436" s="9302"/>
      <c r="I436" s="9302">
        <v>59340</v>
      </c>
      <c r="J436" s="9308"/>
      <c r="K436" s="8480">
        <f>K435-I436</f>
        <v>3131109</v>
      </c>
      <c r="L436" s="8321"/>
    </row>
    <row r="437" spans="1:12" s="8266" customFormat="1" ht="15.75" hidden="1">
      <c r="A437" s="8459"/>
      <c r="B437" s="8459"/>
      <c r="C437" s="8287" t="s">
        <v>2630</v>
      </c>
      <c r="D437" s="9311" t="s">
        <v>2629</v>
      </c>
      <c r="E437" s="9304"/>
      <c r="F437" s="9303"/>
      <c r="G437" s="9307"/>
      <c r="H437" s="9303"/>
      <c r="I437" s="9303"/>
      <c r="J437" s="9309"/>
      <c r="K437" s="8459"/>
      <c r="L437" s="8321"/>
    </row>
    <row r="438" spans="1:12" s="8266" customFormat="1" ht="15.75" hidden="1">
      <c r="A438" s="8461"/>
      <c r="B438" s="8462"/>
      <c r="C438" s="8508"/>
      <c r="D438" s="8509"/>
      <c r="E438" s="8514"/>
      <c r="F438" s="8511"/>
      <c r="G438" s="8511"/>
      <c r="H438" s="8515"/>
      <c r="I438" s="8511"/>
      <c r="J438" s="8534">
        <v>1500</v>
      </c>
      <c r="K438" s="8467">
        <f>K436+J438</f>
        <v>3132609</v>
      </c>
      <c r="L438" s="8321"/>
    </row>
    <row r="439" spans="1:12" s="8266" customFormat="1" ht="15.75" hidden="1">
      <c r="A439" s="8460"/>
      <c r="B439" s="8588">
        <v>43227</v>
      </c>
      <c r="C439" s="7866" t="s">
        <v>1109</v>
      </c>
      <c r="D439" s="56" t="s">
        <v>1745</v>
      </c>
      <c r="E439" s="7841" t="s">
        <v>1746</v>
      </c>
      <c r="F439" s="9190"/>
      <c r="G439" s="9190">
        <v>503000</v>
      </c>
      <c r="H439" s="537"/>
      <c r="I439" s="1975"/>
      <c r="J439" s="595"/>
      <c r="K439" s="8480">
        <f>K438-G439</f>
        <v>2629609</v>
      </c>
      <c r="L439" s="8321"/>
    </row>
    <row r="440" spans="1:12" s="8266" customFormat="1" ht="15.75" hidden="1">
      <c r="A440" s="8459"/>
      <c r="B440" s="8459"/>
      <c r="C440" s="7868" t="s">
        <v>1501</v>
      </c>
      <c r="D440" s="9305" t="s">
        <v>38</v>
      </c>
      <c r="E440" s="9294"/>
      <c r="F440" s="9191"/>
      <c r="G440" s="9191"/>
      <c r="H440" s="515"/>
      <c r="I440" s="1976"/>
      <c r="J440" s="595"/>
      <c r="K440" s="8459"/>
      <c r="L440" s="8321"/>
    </row>
    <row r="441" spans="1:12" s="8266" customFormat="1" ht="15.75" hidden="1">
      <c r="A441" s="8461"/>
      <c r="B441" s="8462"/>
      <c r="C441" s="8461"/>
      <c r="D441" s="8497"/>
      <c r="E441" s="8498"/>
      <c r="F441" s="8465"/>
      <c r="G441" s="8466"/>
      <c r="H441" s="8499"/>
      <c r="I441" s="8465"/>
      <c r="J441" s="8578">
        <v>2200</v>
      </c>
      <c r="K441" s="8467">
        <f>K439+J441</f>
        <v>2631809</v>
      </c>
      <c r="L441" s="8321"/>
    </row>
    <row r="442" spans="1:12" s="8266" customFormat="1" ht="15.75" hidden="1">
      <c r="A442" s="8460"/>
      <c r="B442" s="8460"/>
      <c r="C442" s="665" t="s">
        <v>815</v>
      </c>
      <c r="D442" s="9297" t="s">
        <v>1892</v>
      </c>
      <c r="E442" s="9298" t="s">
        <v>1894</v>
      </c>
      <c r="F442" s="9299"/>
      <c r="G442" s="9289"/>
      <c r="H442" s="1975">
        <v>212175</v>
      </c>
      <c r="I442" s="1975"/>
      <c r="J442" s="595"/>
      <c r="K442" s="8480">
        <f>K441-H442</f>
        <v>2419634</v>
      </c>
      <c r="L442" s="8321"/>
    </row>
    <row r="443" spans="1:12" s="8266" customFormat="1" ht="15.75" hidden="1">
      <c r="A443" s="8459"/>
      <c r="B443" s="8459"/>
      <c r="C443" s="538" t="s">
        <v>1896</v>
      </c>
      <c r="D443" s="9292" t="s">
        <v>1893</v>
      </c>
      <c r="E443" s="9291"/>
      <c r="F443" s="9290"/>
      <c r="G443" s="9290"/>
      <c r="H443" s="1976"/>
      <c r="I443" s="1976"/>
      <c r="J443" s="595"/>
      <c r="K443" s="8459"/>
      <c r="L443" s="8321"/>
    </row>
    <row r="444" spans="1:12" s="8266" customFormat="1" ht="15.75" hidden="1">
      <c r="A444" s="8461"/>
      <c r="B444" s="8462"/>
      <c r="C444" s="8623"/>
      <c r="D444" s="8624"/>
      <c r="E444" s="8625"/>
      <c r="F444" s="8626"/>
      <c r="G444" s="8626"/>
      <c r="H444" s="8627"/>
      <c r="I444" s="8627"/>
      <c r="J444" s="8578">
        <v>2200</v>
      </c>
      <c r="K444" s="8467">
        <f>K442+J444</f>
        <v>2421834</v>
      </c>
      <c r="L444" s="8321"/>
    </row>
    <row r="445" spans="1:12" s="8266" customFormat="1" ht="15.75" hidden="1">
      <c r="A445" s="8458"/>
      <c r="B445" s="8458"/>
      <c r="C445" s="499" t="s">
        <v>781</v>
      </c>
      <c r="D445" s="9297" t="s">
        <v>1892</v>
      </c>
      <c r="E445" s="9298" t="s">
        <v>1894</v>
      </c>
      <c r="F445" s="9295"/>
      <c r="G445" s="9295"/>
      <c r="H445" s="1975">
        <v>20390</v>
      </c>
      <c r="I445" s="1975"/>
      <c r="J445" s="595"/>
      <c r="K445" s="8480">
        <f>K444-H445</f>
        <v>2401444</v>
      </c>
      <c r="L445" s="8321"/>
    </row>
    <row r="446" spans="1:12" s="8266" customFormat="1" ht="15.75" hidden="1">
      <c r="A446" s="8459"/>
      <c r="B446" s="8459"/>
      <c r="C446" s="477" t="s">
        <v>1897</v>
      </c>
      <c r="D446" s="9292" t="s">
        <v>1893</v>
      </c>
      <c r="E446" s="9291"/>
      <c r="F446" s="9296"/>
      <c r="G446" s="9296"/>
      <c r="H446" s="1976"/>
      <c r="I446" s="1976"/>
      <c r="J446" s="595"/>
      <c r="K446" s="8459"/>
      <c r="L446" s="8321"/>
    </row>
    <row r="447" spans="1:12" s="8266" customFormat="1" ht="15.75" hidden="1">
      <c r="A447" s="8461"/>
      <c r="B447" s="8462"/>
      <c r="C447" s="8628"/>
      <c r="D447" s="8624"/>
      <c r="E447" s="8625"/>
      <c r="F447" s="8626"/>
      <c r="G447" s="8626"/>
      <c r="H447" s="8627"/>
      <c r="I447" s="8627"/>
      <c r="J447" s="8578">
        <v>1500</v>
      </c>
      <c r="K447" s="8467">
        <f>K445+J447</f>
        <v>2402944</v>
      </c>
      <c r="L447" s="8321"/>
    </row>
    <row r="448" spans="1:12" s="8266" customFormat="1" ht="15.75" hidden="1">
      <c r="A448" s="8460"/>
      <c r="B448" s="8460"/>
      <c r="C448" s="499" t="s">
        <v>781</v>
      </c>
      <c r="D448" s="9297" t="s">
        <v>1892</v>
      </c>
      <c r="E448" s="9298" t="s">
        <v>1894</v>
      </c>
      <c r="F448" s="9289"/>
      <c r="G448" s="9289"/>
      <c r="H448" s="1975">
        <v>235140</v>
      </c>
      <c r="I448" s="1975"/>
      <c r="J448" s="595"/>
      <c r="K448" s="8480">
        <f>K447-H448</f>
        <v>2167804</v>
      </c>
      <c r="L448" s="8321"/>
    </row>
    <row r="449" spans="1:12" s="8266" customFormat="1" ht="15.75" hidden="1">
      <c r="A449" s="8459"/>
      <c r="B449" s="8459"/>
      <c r="C449" s="477" t="s">
        <v>1898</v>
      </c>
      <c r="D449" s="9292" t="s">
        <v>1893</v>
      </c>
      <c r="E449" s="9291"/>
      <c r="F449" s="9290"/>
      <c r="G449" s="9290"/>
      <c r="H449" s="1976"/>
      <c r="I449" s="1976"/>
      <c r="J449" s="595"/>
      <c r="K449" s="8459"/>
      <c r="L449" s="8321"/>
    </row>
    <row r="450" spans="1:12" s="8266" customFormat="1" ht="15.75" hidden="1">
      <c r="A450" s="8461"/>
      <c r="B450" s="8462"/>
      <c r="C450" s="8628"/>
      <c r="D450" s="8624"/>
      <c r="E450" s="8625"/>
      <c r="F450" s="8626"/>
      <c r="G450" s="8626"/>
      <c r="H450" s="8627"/>
      <c r="I450" s="8627"/>
      <c r="J450" s="8578">
        <v>1500</v>
      </c>
      <c r="K450" s="8467">
        <f>K448+J450</f>
        <v>2169304</v>
      </c>
      <c r="L450" s="8321"/>
    </row>
    <row r="451" spans="1:12" s="8266" customFormat="1" ht="15.75" hidden="1">
      <c r="A451" s="8460"/>
      <c r="B451" s="8460"/>
      <c r="C451" s="556" t="s">
        <v>869</v>
      </c>
      <c r="D451" s="9297" t="s">
        <v>1892</v>
      </c>
      <c r="E451" s="9298" t="s">
        <v>1894</v>
      </c>
      <c r="F451" s="9289"/>
      <c r="G451" s="9289"/>
      <c r="H451" s="1960">
        <v>50793</v>
      </c>
      <c r="I451" s="1960"/>
      <c r="J451" s="9300"/>
      <c r="K451" s="8480">
        <f>K450-H451</f>
        <v>2118511</v>
      </c>
      <c r="L451" s="8321"/>
    </row>
    <row r="452" spans="1:12" s="8266" customFormat="1" ht="15.75" hidden="1">
      <c r="A452" s="8459"/>
      <c r="B452" s="8459"/>
      <c r="C452" s="555" t="s">
        <v>1903</v>
      </c>
      <c r="D452" s="9292" t="s">
        <v>1893</v>
      </c>
      <c r="E452" s="9291"/>
      <c r="F452" s="9290"/>
      <c r="G452" s="9290"/>
      <c r="H452" s="1961"/>
      <c r="I452" s="1961"/>
      <c r="J452" s="9301"/>
      <c r="K452" s="8459"/>
      <c r="L452" s="8321"/>
    </row>
    <row r="453" spans="1:12" s="8266" customFormat="1" ht="15.75" hidden="1">
      <c r="A453" s="8461"/>
      <c r="B453" s="8462"/>
      <c r="C453" s="8628"/>
      <c r="D453" s="8624"/>
      <c r="E453" s="8625"/>
      <c r="F453" s="8629"/>
      <c r="G453" s="8629"/>
      <c r="H453" s="8629"/>
      <c r="I453" s="8629"/>
      <c r="J453" s="8578">
        <v>1650</v>
      </c>
      <c r="K453" s="8467">
        <f>K451+J453</f>
        <v>2120161</v>
      </c>
      <c r="L453" s="8321"/>
    </row>
    <row r="454" spans="1:12" s="8266" customFormat="1" ht="15.75" hidden="1">
      <c r="A454" s="8458"/>
      <c r="B454" s="8458"/>
      <c r="C454" s="556" t="s">
        <v>869</v>
      </c>
      <c r="D454" s="9297" t="s">
        <v>1892</v>
      </c>
      <c r="E454" s="9298" t="s">
        <v>1894</v>
      </c>
      <c r="F454" s="9299"/>
      <c r="G454" s="9289"/>
      <c r="H454" s="9289">
        <v>42160</v>
      </c>
      <c r="I454" s="9289"/>
      <c r="J454" s="923"/>
      <c r="K454" s="8480">
        <f>K453-H454</f>
        <v>2078001</v>
      </c>
      <c r="L454" s="8321"/>
    </row>
    <row r="455" spans="1:12" s="8266" customFormat="1" ht="15.75" hidden="1">
      <c r="A455" s="8459"/>
      <c r="B455" s="8459"/>
      <c r="C455" s="555" t="s">
        <v>1904</v>
      </c>
      <c r="D455" s="9292" t="s">
        <v>1893</v>
      </c>
      <c r="E455" s="9291"/>
      <c r="F455" s="9290"/>
      <c r="G455" s="9290"/>
      <c r="H455" s="9290"/>
      <c r="I455" s="9290"/>
      <c r="J455" s="460"/>
      <c r="K455" s="8459"/>
      <c r="L455" s="8321"/>
    </row>
    <row r="456" spans="1:12" s="8266" customFormat="1" ht="15.75" hidden="1">
      <c r="A456" s="8461"/>
      <c r="B456" s="8462"/>
      <c r="C456" s="8628"/>
      <c r="D456" s="8623"/>
      <c r="E456" s="8630"/>
      <c r="F456" s="8626"/>
      <c r="G456" s="8626"/>
      <c r="H456" s="8629"/>
      <c r="I456" s="8629"/>
      <c r="J456" s="8578">
        <v>1650</v>
      </c>
      <c r="K456" s="8467">
        <f>K454+J456</f>
        <v>2079651</v>
      </c>
      <c r="L456" s="8321"/>
    </row>
    <row r="457" spans="1:12" s="8266" customFormat="1" ht="15.75" hidden="1">
      <c r="A457" s="8460"/>
      <c r="B457" s="8460"/>
      <c r="C457" s="7851" t="s">
        <v>2212</v>
      </c>
      <c r="D457" s="192" t="s">
        <v>568</v>
      </c>
      <c r="E457" s="9293" t="s">
        <v>715</v>
      </c>
      <c r="F457" s="9302"/>
      <c r="G457" s="9306">
        <v>165000</v>
      </c>
      <c r="H457" s="9302"/>
      <c r="I457" s="9302"/>
      <c r="J457" s="9308"/>
      <c r="K457" s="8480">
        <f>K456-G457</f>
        <v>1914651</v>
      </c>
      <c r="L457" s="8321"/>
    </row>
    <row r="458" spans="1:12" s="8266" customFormat="1" ht="15.75" hidden="1">
      <c r="A458" s="8459"/>
      <c r="B458" s="8459"/>
      <c r="C458" s="7829" t="s">
        <v>2309</v>
      </c>
      <c r="D458" s="194" t="s">
        <v>250</v>
      </c>
      <c r="E458" s="9294"/>
      <c r="F458" s="9303"/>
      <c r="G458" s="9307"/>
      <c r="H458" s="9303"/>
      <c r="I458" s="9303"/>
      <c r="J458" s="9309"/>
      <c r="K458" s="8459"/>
      <c r="L458" s="8321"/>
    </row>
    <row r="459" spans="1:12" s="8266" customFormat="1" ht="15.75" hidden="1">
      <c r="A459" s="8461"/>
      <c r="B459" s="8462"/>
      <c r="C459" s="8461"/>
      <c r="D459" s="8497"/>
      <c r="E459" s="8498"/>
      <c r="F459" s="8465"/>
      <c r="G459" s="8466"/>
      <c r="H459" s="8499"/>
      <c r="I459" s="8465"/>
      <c r="J459" s="8466">
        <v>700</v>
      </c>
      <c r="K459" s="8467">
        <f>K457+J459</f>
        <v>1915351</v>
      </c>
      <c r="L459" s="8321"/>
    </row>
    <row r="460" spans="1:12" s="8266" customFormat="1" ht="16.5" hidden="1">
      <c r="A460" s="8460"/>
      <c r="B460" s="8460"/>
      <c r="C460" s="8446" t="s">
        <v>815</v>
      </c>
      <c r="D460" s="9310" t="s">
        <v>2839</v>
      </c>
      <c r="E460" s="9312" t="s">
        <v>2840</v>
      </c>
      <c r="F460" s="9805"/>
      <c r="G460" s="9807">
        <v>318312</v>
      </c>
      <c r="H460" s="9805"/>
      <c r="I460" s="9805"/>
      <c r="J460" s="8302"/>
      <c r="K460" s="8480">
        <f>K459-G460</f>
        <v>1597039</v>
      </c>
      <c r="L460" s="8321"/>
    </row>
    <row r="461" spans="1:12" s="8266" customFormat="1" ht="16.5" hidden="1">
      <c r="A461" s="8459"/>
      <c r="B461" s="8459"/>
      <c r="C461" s="8573" t="s">
        <v>2838</v>
      </c>
      <c r="D461" s="9311" t="s">
        <v>2841</v>
      </c>
      <c r="E461" s="9313"/>
      <c r="F461" s="9806"/>
      <c r="G461" s="9808"/>
      <c r="H461" s="9806"/>
      <c r="I461" s="9806"/>
      <c r="J461" s="8303"/>
      <c r="K461" s="8459"/>
      <c r="L461" s="8321"/>
    </row>
    <row r="462" spans="1:12" s="8266" customFormat="1" ht="15.75" hidden="1">
      <c r="A462" s="8461"/>
      <c r="B462" s="8462"/>
      <c r="C462" s="8461"/>
      <c r="D462" s="8497"/>
      <c r="E462" s="8498"/>
      <c r="F462" s="8465"/>
      <c r="G462" s="8466"/>
      <c r="H462" s="8499"/>
      <c r="I462" s="8465"/>
      <c r="J462" s="8466">
        <v>2200</v>
      </c>
      <c r="K462" s="8467">
        <f>K460+J462</f>
        <v>1599239</v>
      </c>
      <c r="L462" s="8321"/>
    </row>
    <row r="463" spans="1:12" s="8266" customFormat="1" ht="16.5" hidden="1">
      <c r="A463" s="8458"/>
      <c r="B463" s="8475"/>
      <c r="C463" s="8414" t="s">
        <v>1710</v>
      </c>
      <c r="D463" s="9310" t="s">
        <v>1720</v>
      </c>
      <c r="E463" s="8439" t="s">
        <v>1739</v>
      </c>
      <c r="F463" s="9805"/>
      <c r="G463" s="9807"/>
      <c r="H463" s="9807"/>
      <c r="I463" s="9805">
        <v>56640</v>
      </c>
      <c r="J463" s="8302"/>
      <c r="K463" s="8480">
        <f>K462-I463</f>
        <v>1542599</v>
      </c>
      <c r="L463" s="8380"/>
    </row>
    <row r="464" spans="1:12" s="8266" customFormat="1" ht="16.5" hidden="1">
      <c r="A464" s="8459"/>
      <c r="B464" s="8459"/>
      <c r="C464" s="8416" t="s">
        <v>2768</v>
      </c>
      <c r="D464" s="9311" t="s">
        <v>1176</v>
      </c>
      <c r="E464" s="8448"/>
      <c r="F464" s="9806"/>
      <c r="G464" s="9808"/>
      <c r="H464" s="9808"/>
      <c r="I464" s="9806"/>
      <c r="J464" s="8303"/>
      <c r="K464" s="8459"/>
      <c r="L464" s="8380"/>
    </row>
    <row r="465" spans="1:12" s="8266" customFormat="1" ht="15.75" hidden="1">
      <c r="A465" s="8461"/>
      <c r="B465" s="8462"/>
      <c r="C465" s="8461"/>
      <c r="D465" s="8497"/>
      <c r="E465" s="8498"/>
      <c r="F465" s="8465"/>
      <c r="G465" s="8466"/>
      <c r="H465" s="8466"/>
      <c r="I465" s="8465"/>
      <c r="J465" s="8466">
        <v>1500</v>
      </c>
      <c r="K465" s="8467">
        <f>K463+J465</f>
        <v>1544099</v>
      </c>
      <c r="L465" s="8380"/>
    </row>
    <row r="466" spans="1:12" s="8266" customFormat="1" ht="15.75" hidden="1">
      <c r="A466" s="8460"/>
      <c r="B466" s="8588">
        <v>43228</v>
      </c>
      <c r="C466" s="29" t="s">
        <v>997</v>
      </c>
      <c r="D466" s="9324" t="s">
        <v>1283</v>
      </c>
      <c r="E466" s="9322" t="s">
        <v>1346</v>
      </c>
      <c r="F466" s="9805"/>
      <c r="G466" s="9807">
        <v>203000</v>
      </c>
      <c r="H466" s="9805"/>
      <c r="I466" s="9805"/>
      <c r="J466" s="8302"/>
      <c r="K466" s="8480">
        <f>K465-G466</f>
        <v>1341099</v>
      </c>
      <c r="L466" s="8380"/>
    </row>
    <row r="467" spans="1:12" s="8266" customFormat="1" ht="15.75" hidden="1">
      <c r="A467" s="8459"/>
      <c r="B467" s="8459"/>
      <c r="C467" s="8161" t="s">
        <v>2345</v>
      </c>
      <c r="D467" s="9325" t="s">
        <v>250</v>
      </c>
      <c r="E467" s="9323"/>
      <c r="F467" s="9806"/>
      <c r="G467" s="9808"/>
      <c r="H467" s="9806"/>
      <c r="I467" s="9806"/>
      <c r="J467" s="8303"/>
      <c r="K467" s="8459"/>
      <c r="L467" s="8380"/>
    </row>
    <row r="468" spans="1:12" s="8266" customFormat="1" ht="15.75" hidden="1">
      <c r="A468" s="8461"/>
      <c r="B468" s="8462"/>
      <c r="C468" s="8461"/>
      <c r="D468" s="8497"/>
      <c r="E468" s="8498"/>
      <c r="F468" s="8465"/>
      <c r="G468" s="8466"/>
      <c r="H468" s="8499"/>
      <c r="I468" s="8465"/>
      <c r="J468" s="8466">
        <v>2200</v>
      </c>
      <c r="K468" s="8467">
        <f>K466+J468</f>
        <v>1343299</v>
      </c>
      <c r="L468" s="8380"/>
    </row>
    <row r="469" spans="1:12" s="8266" customFormat="1" ht="15.75" hidden="1">
      <c r="A469" s="8458"/>
      <c r="B469" s="8475"/>
      <c r="C469" s="7866" t="s">
        <v>997</v>
      </c>
      <c r="D469" s="9324" t="s">
        <v>1121</v>
      </c>
      <c r="E469" s="7867" t="s">
        <v>43</v>
      </c>
      <c r="F469" s="9805"/>
      <c r="G469" s="9807">
        <v>203000</v>
      </c>
      <c r="H469" s="9805"/>
      <c r="I469" s="9805"/>
      <c r="J469" s="8302"/>
      <c r="K469" s="8480">
        <f>K468-G469</f>
        <v>1140299</v>
      </c>
      <c r="L469" s="8380"/>
    </row>
    <row r="470" spans="1:12" s="8266" customFormat="1" ht="15.75" hidden="1">
      <c r="A470" s="8459"/>
      <c r="B470" s="8459"/>
      <c r="C470" s="7829" t="s">
        <v>1120</v>
      </c>
      <c r="D470" s="9325" t="s">
        <v>1878</v>
      </c>
      <c r="E470" s="7869"/>
      <c r="F470" s="9871"/>
      <c r="G470" s="9872"/>
      <c r="H470" s="9871"/>
      <c r="I470" s="9871"/>
      <c r="J470" s="8569"/>
      <c r="K470" s="8459"/>
      <c r="L470" s="8380"/>
    </row>
    <row r="471" spans="1:12" s="8266" customFormat="1" ht="15.75" hidden="1">
      <c r="A471" s="8461"/>
      <c r="B471" s="8462"/>
      <c r="C471" s="8461"/>
      <c r="D471" s="8497"/>
      <c r="E471" s="8498"/>
      <c r="F471" s="8465"/>
      <c r="G471" s="8466"/>
      <c r="H471" s="8499"/>
      <c r="I471" s="8465"/>
      <c r="J471" s="8466">
        <v>2200</v>
      </c>
      <c r="K471" s="8467">
        <f>K469+J471</f>
        <v>1142499</v>
      </c>
      <c r="L471" s="8380"/>
    </row>
    <row r="472" spans="1:12" s="8266" customFormat="1" ht="15.75" hidden="1">
      <c r="A472" s="8460"/>
      <c r="B472" s="8460"/>
      <c r="C472" s="7866" t="s">
        <v>997</v>
      </c>
      <c r="D472" s="9324" t="s">
        <v>1121</v>
      </c>
      <c r="E472" s="7867" t="s">
        <v>43</v>
      </c>
      <c r="F472" s="9805"/>
      <c r="G472" s="9807">
        <v>203000</v>
      </c>
      <c r="H472" s="9805"/>
      <c r="I472" s="9805"/>
      <c r="J472" s="8302"/>
      <c r="K472" s="8480">
        <f>K471-G472</f>
        <v>939499</v>
      </c>
      <c r="L472" s="8380"/>
    </row>
    <row r="473" spans="1:12" s="8266" customFormat="1" ht="15.75" hidden="1">
      <c r="A473" s="8459"/>
      <c r="B473" s="8459"/>
      <c r="C473" s="7829" t="s">
        <v>2265</v>
      </c>
      <c r="D473" s="9325" t="s">
        <v>1878</v>
      </c>
      <c r="E473" s="7869"/>
      <c r="F473" s="9806"/>
      <c r="G473" s="9808"/>
      <c r="H473" s="9806"/>
      <c r="I473" s="9806"/>
      <c r="J473" s="8303"/>
      <c r="K473" s="8459"/>
      <c r="L473" s="8380"/>
    </row>
    <row r="474" spans="1:12" s="8266" customFormat="1" ht="15.75" hidden="1">
      <c r="A474" s="8461"/>
      <c r="B474" s="8462"/>
      <c r="C474" s="8461"/>
      <c r="D474" s="8497"/>
      <c r="E474" s="8498"/>
      <c r="F474" s="8465"/>
      <c r="G474" s="8466"/>
      <c r="H474" s="8499"/>
      <c r="I474" s="8465"/>
      <c r="J474" s="8466">
        <v>2200</v>
      </c>
      <c r="K474" s="8467">
        <f>K472+J474</f>
        <v>941699</v>
      </c>
      <c r="L474" s="8380"/>
    </row>
    <row r="475" spans="1:12" s="8266" customFormat="1" ht="15.75" hidden="1">
      <c r="A475" s="8458"/>
      <c r="B475" s="8475"/>
      <c r="C475" s="517" t="s">
        <v>821</v>
      </c>
      <c r="D475" s="9316"/>
      <c r="E475" s="9318"/>
      <c r="F475" s="9320"/>
      <c r="G475" s="1975"/>
      <c r="H475" s="537"/>
      <c r="I475" s="1975">
        <v>853795</v>
      </c>
      <c r="J475" s="595"/>
      <c r="K475" s="8480">
        <f>K474-I475</f>
        <v>87904</v>
      </c>
      <c r="L475" s="8380"/>
    </row>
    <row r="476" spans="1:12" s="8266" customFormat="1" ht="15.75" hidden="1">
      <c r="A476" s="8459"/>
      <c r="B476" s="8459"/>
      <c r="C476" s="555" t="s">
        <v>2570</v>
      </c>
      <c r="D476" s="9317"/>
      <c r="E476" s="9319"/>
      <c r="F476" s="9321"/>
      <c r="G476" s="1976"/>
      <c r="H476" s="515"/>
      <c r="I476" s="1976"/>
      <c r="J476" s="595"/>
      <c r="K476" s="8459"/>
      <c r="L476" s="8380"/>
    </row>
    <row r="477" spans="1:12" s="8266" customFormat="1" ht="15.75" hidden="1">
      <c r="A477" s="8461"/>
      <c r="B477" s="8462"/>
      <c r="C477" s="8628"/>
      <c r="D477" s="8624"/>
      <c r="E477" s="8625"/>
      <c r="F477" s="8626"/>
      <c r="G477" s="8627"/>
      <c r="H477" s="8629"/>
      <c r="I477" s="8627"/>
      <c r="J477" s="8578">
        <v>2200</v>
      </c>
      <c r="K477" s="8467">
        <f>K475+J477</f>
        <v>90104</v>
      </c>
      <c r="L477" s="8380"/>
    </row>
    <row r="478" spans="1:12" s="8266" customFormat="1" ht="16.5" hidden="1">
      <c r="A478" s="8460"/>
      <c r="B478" s="8460"/>
      <c r="C478" s="8446" t="s">
        <v>781</v>
      </c>
      <c r="D478" s="8438" t="s">
        <v>1255</v>
      </c>
      <c r="E478" s="8439" t="s">
        <v>1256</v>
      </c>
      <c r="F478" s="9843"/>
      <c r="G478" s="9845"/>
      <c r="H478" s="9843"/>
      <c r="I478" s="9843">
        <v>55340</v>
      </c>
      <c r="J478" s="8564"/>
      <c r="K478" s="8480">
        <f>K477-I478</f>
        <v>34764</v>
      </c>
      <c r="L478" s="8380"/>
    </row>
    <row r="479" spans="1:12" s="8266" customFormat="1" ht="16.5" hidden="1">
      <c r="A479" s="8459"/>
      <c r="B479" s="8459"/>
      <c r="C479" s="8573" t="s">
        <v>1161</v>
      </c>
      <c r="D479" s="8581" t="s">
        <v>746</v>
      </c>
      <c r="E479" s="8582"/>
      <c r="F479" s="9844"/>
      <c r="G479" s="9846"/>
      <c r="H479" s="9844"/>
      <c r="I479" s="9844"/>
      <c r="J479" s="8567"/>
      <c r="K479" s="8459"/>
      <c r="L479" s="8380"/>
    </row>
    <row r="480" spans="1:12" s="8266" customFormat="1" ht="16.5" hidden="1">
      <c r="A480" s="8461"/>
      <c r="B480" s="8462"/>
      <c r="C480" s="8583"/>
      <c r="D480" s="8584"/>
      <c r="E480" s="8585"/>
      <c r="F480" s="8586"/>
      <c r="G480" s="8579"/>
      <c r="H480" s="8587"/>
      <c r="I480" s="8586"/>
      <c r="J480" s="8579">
        <v>1500</v>
      </c>
      <c r="K480" s="8467">
        <f>K478+J480</f>
        <v>36264</v>
      </c>
      <c r="L480" s="8380"/>
    </row>
    <row r="481" spans="1:12" s="8266" customFormat="1" ht="16.5" hidden="1">
      <c r="A481" s="8458"/>
      <c r="B481" s="8475"/>
      <c r="C481" s="8573" t="s">
        <v>781</v>
      </c>
      <c r="D481" s="8581" t="s">
        <v>1255</v>
      </c>
      <c r="E481" s="8582" t="s">
        <v>1256</v>
      </c>
      <c r="F481" s="9843"/>
      <c r="G481" s="9845"/>
      <c r="H481" s="9843"/>
      <c r="I481" s="9843">
        <v>24140</v>
      </c>
      <c r="J481" s="8564"/>
      <c r="K481" s="8480">
        <f>K480-I481</f>
        <v>12124</v>
      </c>
      <c r="L481" s="8063"/>
    </row>
    <row r="482" spans="1:12" s="8266" customFormat="1" ht="16.5" hidden="1">
      <c r="A482" s="8459"/>
      <c r="B482" s="8459"/>
      <c r="C482" s="8573" t="s">
        <v>2200</v>
      </c>
      <c r="D482" s="8581" t="s">
        <v>746</v>
      </c>
      <c r="E482" s="8582"/>
      <c r="F482" s="9844"/>
      <c r="G482" s="9846"/>
      <c r="H482" s="9844"/>
      <c r="I482" s="9844"/>
      <c r="J482" s="8567"/>
      <c r="K482" s="8459"/>
      <c r="L482" s="8063"/>
    </row>
    <row r="483" spans="1:12" s="8266" customFormat="1" ht="16.5" hidden="1">
      <c r="A483" s="8461"/>
      <c r="B483" s="8462"/>
      <c r="C483" s="8583"/>
      <c r="D483" s="8584"/>
      <c r="E483" s="8585"/>
      <c r="F483" s="8586"/>
      <c r="G483" s="8579"/>
      <c r="H483" s="8587"/>
      <c r="I483" s="8586"/>
      <c r="J483" s="8579">
        <v>1500</v>
      </c>
      <c r="K483" s="8467">
        <f>K481+J483</f>
        <v>13624</v>
      </c>
      <c r="L483" s="8063"/>
    </row>
    <row r="484" spans="1:12" s="8266" customFormat="1" ht="15.75" hidden="1">
      <c r="A484" s="8460"/>
      <c r="B484" s="8460"/>
      <c r="C484" s="8357" t="s">
        <v>591</v>
      </c>
      <c r="D484" s="8349"/>
      <c r="E484" s="8350"/>
      <c r="F484" s="9805">
        <v>25000000</v>
      </c>
      <c r="G484" s="9845"/>
      <c r="H484" s="9805"/>
      <c r="I484" s="9805"/>
      <c r="J484" s="8302"/>
      <c r="K484" s="8480">
        <f>K483+F484</f>
        <v>25013624</v>
      </c>
      <c r="L484" s="8063"/>
    </row>
    <row r="485" spans="1:12" s="8266" customFormat="1" ht="15.75" hidden="1">
      <c r="A485" s="8459"/>
      <c r="B485" s="8459"/>
      <c r="C485" s="8355"/>
      <c r="D485" s="8351"/>
      <c r="E485" s="8352"/>
      <c r="F485" s="9806"/>
      <c r="G485" s="9846"/>
      <c r="H485" s="9806"/>
      <c r="I485" s="9806"/>
      <c r="J485" s="8303"/>
      <c r="K485" s="8459"/>
      <c r="L485" s="8063"/>
    </row>
    <row r="486" spans="1:12" s="8266" customFormat="1" ht="15.75" hidden="1">
      <c r="A486" s="8461"/>
      <c r="B486" s="8462"/>
      <c r="C486" s="8461"/>
      <c r="D486" s="8497"/>
      <c r="E486" s="8498"/>
      <c r="F486" s="8465"/>
      <c r="G486" s="8466"/>
      <c r="H486" s="8499"/>
      <c r="I486" s="8465"/>
      <c r="J486" s="8466"/>
      <c r="K486" s="8467"/>
      <c r="L486" s="8063"/>
    </row>
    <row r="487" spans="1:12" s="8266" customFormat="1" ht="15.75" hidden="1">
      <c r="A487" s="8458"/>
      <c r="B487" s="8475"/>
      <c r="C487" s="7851" t="s">
        <v>821</v>
      </c>
      <c r="D487" s="9324" t="s">
        <v>1959</v>
      </c>
      <c r="E487" s="7861" t="s">
        <v>1961</v>
      </c>
      <c r="F487" s="7904"/>
      <c r="G487" s="9326">
        <v>104640</v>
      </c>
      <c r="H487" s="8130"/>
      <c r="I487" s="9326"/>
      <c r="J487" s="9329"/>
      <c r="K487" s="8480">
        <f>K484-G487</f>
        <v>24908984</v>
      </c>
      <c r="L487" s="7907"/>
    </row>
    <row r="488" spans="1:12" s="8266" customFormat="1" ht="15.75" hidden="1">
      <c r="A488" s="8459"/>
      <c r="B488" s="8459"/>
      <c r="C488" s="7829" t="s">
        <v>2563</v>
      </c>
      <c r="D488" s="9325" t="s">
        <v>1960</v>
      </c>
      <c r="E488" s="9328"/>
      <c r="F488" s="9327"/>
      <c r="G488" s="9327"/>
      <c r="H488" s="8018"/>
      <c r="I488" s="9327"/>
      <c r="J488" s="9330"/>
      <c r="K488" s="8459"/>
      <c r="L488" s="7907"/>
    </row>
    <row r="489" spans="1:12" s="8266" customFormat="1" ht="15.75" hidden="1">
      <c r="A489" s="8461"/>
      <c r="B489" s="8462"/>
      <c r="C489" s="8508"/>
      <c r="D489" s="8509"/>
      <c r="E489" s="8514"/>
      <c r="F489" s="8511"/>
      <c r="G489" s="8511"/>
      <c r="H489" s="8515"/>
      <c r="I489" s="8511"/>
      <c r="J489" s="8534">
        <v>2200</v>
      </c>
      <c r="K489" s="8467">
        <f>K487+J489</f>
        <v>24911184</v>
      </c>
      <c r="L489" s="7907"/>
    </row>
    <row r="490" spans="1:12" s="8266" customFormat="1" ht="16.5" hidden="1">
      <c r="A490" s="8460"/>
      <c r="B490" s="8588">
        <v>43229</v>
      </c>
      <c r="C490" s="8281" t="s">
        <v>864</v>
      </c>
      <c r="D490" s="8349" t="s">
        <v>2302</v>
      </c>
      <c r="E490" s="8582" t="s">
        <v>2843</v>
      </c>
      <c r="F490" s="8694"/>
      <c r="G490" s="9339">
        <v>103000</v>
      </c>
      <c r="H490" s="9339"/>
      <c r="I490" s="9339"/>
      <c r="J490" s="8564"/>
      <c r="K490" s="8564">
        <f>K489-G490</f>
        <v>24808184</v>
      </c>
      <c r="L490" s="7907"/>
    </row>
    <row r="491" spans="1:12" s="8266" customFormat="1" ht="16.5" hidden="1">
      <c r="A491" s="8459"/>
      <c r="B491" s="8459"/>
      <c r="C491" s="8287" t="s">
        <v>2304</v>
      </c>
      <c r="D491" s="8351" t="s">
        <v>1819</v>
      </c>
      <c r="E491" s="8448"/>
      <c r="F491" s="8695"/>
      <c r="G491" s="8695"/>
      <c r="H491" s="9340"/>
      <c r="I491" s="9340"/>
      <c r="J491" s="8567"/>
      <c r="K491" s="8567"/>
      <c r="L491" s="7907"/>
    </row>
    <row r="492" spans="1:12" s="8266" customFormat="1" ht="16.5" hidden="1">
      <c r="A492" s="9241"/>
      <c r="B492" s="8462"/>
      <c r="C492" s="8589"/>
      <c r="D492" s="8584"/>
      <c r="E492" s="8585"/>
      <c r="F492" s="8704"/>
      <c r="G492" s="8704"/>
      <c r="H492" s="8587"/>
      <c r="I492" s="8586"/>
      <c r="J492" s="8579">
        <v>2200</v>
      </c>
      <c r="K492" s="8533">
        <f>K490+J492</f>
        <v>24810384</v>
      </c>
      <c r="L492" s="7907"/>
    </row>
    <row r="493" spans="1:12" s="8266" customFormat="1" ht="16.5" hidden="1">
      <c r="A493" s="8460"/>
      <c r="B493" s="8588"/>
      <c r="C493" s="8324" t="s">
        <v>2846</v>
      </c>
      <c r="D493" s="8325" t="s">
        <v>1852</v>
      </c>
      <c r="E493" s="8582"/>
      <c r="F493" s="8694"/>
      <c r="G493" s="9331"/>
      <c r="H493" s="9331"/>
      <c r="I493" s="9331">
        <v>31340</v>
      </c>
      <c r="J493" s="8564"/>
      <c r="K493" s="8480">
        <f>K492-I493</f>
        <v>24779044</v>
      </c>
      <c r="L493" s="7907"/>
    </row>
    <row r="494" spans="1:12" s="8266" customFormat="1" ht="16.5" hidden="1">
      <c r="A494" s="8459"/>
      <c r="B494" s="8459"/>
      <c r="C494" s="8342" t="s">
        <v>2847</v>
      </c>
      <c r="D494" s="8327"/>
      <c r="E494" s="8448"/>
      <c r="F494" s="8695"/>
      <c r="G494" s="8695"/>
      <c r="H494" s="9332"/>
      <c r="I494" s="9332"/>
      <c r="J494" s="8567"/>
      <c r="K494" s="8459"/>
      <c r="L494" s="7907"/>
    </row>
    <row r="495" spans="1:12" s="8266" customFormat="1" ht="16.5" hidden="1">
      <c r="A495" s="8461"/>
      <c r="B495" s="8462"/>
      <c r="C495" s="8461"/>
      <c r="D495" s="8501"/>
      <c r="E495" s="8585"/>
      <c r="F495" s="8704"/>
      <c r="G495" s="8704"/>
      <c r="H495" s="8587"/>
      <c r="I495" s="8586"/>
      <c r="J495" s="8579">
        <v>1500</v>
      </c>
      <c r="K495" s="8467">
        <f>K493+J495</f>
        <v>24780544</v>
      </c>
      <c r="L495" s="7907"/>
    </row>
    <row r="496" spans="1:12" s="8266" customFormat="1" ht="16.5" hidden="1">
      <c r="A496" s="8458"/>
      <c r="B496" s="8475">
        <v>43231</v>
      </c>
      <c r="C496" s="8300" t="s">
        <v>1109</v>
      </c>
      <c r="D496" s="9333" t="s">
        <v>1831</v>
      </c>
      <c r="E496" s="8332" t="s">
        <v>717</v>
      </c>
      <c r="F496" s="9805"/>
      <c r="G496" s="9807">
        <v>503000</v>
      </c>
      <c r="H496" s="9843"/>
      <c r="I496" s="9843"/>
      <c r="J496" s="8564"/>
      <c r="K496" s="8480">
        <f>K495-G496</f>
        <v>24277544</v>
      </c>
      <c r="L496" s="9148"/>
    </row>
    <row r="497" spans="1:12" s="8266" customFormat="1" ht="16.5" hidden="1">
      <c r="A497" s="8459"/>
      <c r="B497" s="8459"/>
      <c r="C497" s="8326" t="s">
        <v>1179</v>
      </c>
      <c r="D497" s="9334" t="s">
        <v>250</v>
      </c>
      <c r="E497" s="8335"/>
      <c r="F497" s="9806"/>
      <c r="G497" s="9808"/>
      <c r="H497" s="9844"/>
      <c r="I497" s="9844"/>
      <c r="J497" s="8567"/>
      <c r="K497" s="8459"/>
      <c r="L497" s="9148"/>
    </row>
    <row r="498" spans="1:12" s="8266" customFormat="1" ht="16.5" hidden="1">
      <c r="A498" s="8461"/>
      <c r="B498" s="8462"/>
      <c r="C498" s="8707"/>
      <c r="D498" s="8708"/>
      <c r="E498" s="8709"/>
      <c r="F498" s="8704"/>
      <c r="G498" s="8704"/>
      <c r="H498" s="8587"/>
      <c r="I498" s="8586"/>
      <c r="J498" s="8579">
        <v>2200</v>
      </c>
      <c r="K498" s="8467">
        <f>K496+J498</f>
        <v>24279744</v>
      </c>
      <c r="L498" s="9148"/>
    </row>
    <row r="499" spans="1:12" s="8266" customFormat="1" ht="15.75" hidden="1">
      <c r="A499" s="8460"/>
      <c r="B499" s="8460"/>
      <c r="C499" s="8346" t="s">
        <v>815</v>
      </c>
      <c r="D499" s="8361" t="s">
        <v>1335</v>
      </c>
      <c r="E499" s="8332"/>
      <c r="F499" s="9805"/>
      <c r="G499" s="9807"/>
      <c r="H499" s="9805"/>
      <c r="I499" s="9805">
        <v>246847</v>
      </c>
      <c r="J499" s="8302"/>
      <c r="K499" s="8480">
        <f>K498-I499</f>
        <v>24032897</v>
      </c>
      <c r="L499" s="7907"/>
    </row>
    <row r="500" spans="1:12" s="8266" customFormat="1" ht="15.75" hidden="1">
      <c r="A500" s="8459"/>
      <c r="B500" s="8459"/>
      <c r="C500" s="8347" t="s">
        <v>1026</v>
      </c>
      <c r="D500" s="9334" t="s">
        <v>814</v>
      </c>
      <c r="E500" s="8335"/>
      <c r="F500" s="9806"/>
      <c r="G500" s="9808"/>
      <c r="H500" s="9806"/>
      <c r="I500" s="9806"/>
      <c r="J500" s="8303"/>
      <c r="K500" s="8459"/>
      <c r="L500" s="7907"/>
    </row>
    <row r="501" spans="1:12" s="8266" customFormat="1" ht="15.75" hidden="1">
      <c r="A501" s="8461"/>
      <c r="B501" s="8462"/>
      <c r="C501" s="8461"/>
      <c r="D501" s="8497"/>
      <c r="E501" s="8498"/>
      <c r="F501" s="8465"/>
      <c r="G501" s="8466"/>
      <c r="H501" s="8499"/>
      <c r="I501" s="8465"/>
      <c r="J501" s="8466">
        <v>2200</v>
      </c>
      <c r="K501" s="8467">
        <f>K499+J501</f>
        <v>24035097</v>
      </c>
      <c r="L501" s="7907"/>
    </row>
    <row r="502" spans="1:12" s="8266" customFormat="1" ht="15.75" hidden="1">
      <c r="A502" s="8458"/>
      <c r="B502" s="8475"/>
      <c r="C502" s="8330" t="s">
        <v>997</v>
      </c>
      <c r="D502" s="9333" t="s">
        <v>2836</v>
      </c>
      <c r="E502" s="8316" t="s">
        <v>2837</v>
      </c>
      <c r="F502" s="9805"/>
      <c r="G502" s="9807">
        <v>203000</v>
      </c>
      <c r="H502" s="9805"/>
      <c r="I502" s="9805"/>
      <c r="J502" s="8302"/>
      <c r="K502" s="8480">
        <f>K501-G502</f>
        <v>23832097</v>
      </c>
      <c r="L502" s="7907"/>
    </row>
    <row r="503" spans="1:12" s="8266" customFormat="1" ht="15.75" hidden="1">
      <c r="A503" s="8459"/>
      <c r="B503" s="8459"/>
      <c r="C503" s="8287" t="s">
        <v>2835</v>
      </c>
      <c r="D503" s="9334" t="s">
        <v>1570</v>
      </c>
      <c r="E503" s="8319"/>
      <c r="F503" s="9806"/>
      <c r="G503" s="9808"/>
      <c r="H503" s="9806"/>
      <c r="I503" s="9806"/>
      <c r="J503" s="8303"/>
      <c r="K503" s="8459"/>
      <c r="L503" s="7907"/>
    </row>
    <row r="504" spans="1:12" s="8266" customFormat="1" ht="15.75" hidden="1">
      <c r="A504" s="8461"/>
      <c r="B504" s="8462"/>
      <c r="C504" s="8461"/>
      <c r="D504" s="8497"/>
      <c r="E504" s="8498"/>
      <c r="F504" s="8465"/>
      <c r="G504" s="8466"/>
      <c r="H504" s="8499"/>
      <c r="I504" s="8626"/>
      <c r="J504" s="8577">
        <v>2200</v>
      </c>
      <c r="K504" s="8467">
        <f>K502+J504</f>
        <v>23834297</v>
      </c>
      <c r="L504" s="7907"/>
    </row>
    <row r="505" spans="1:12" s="8266" customFormat="1" ht="15.75" hidden="1">
      <c r="A505" s="8460"/>
      <c r="B505" s="8460"/>
      <c r="C505" s="8281" t="s">
        <v>1278</v>
      </c>
      <c r="D505" s="9333" t="s">
        <v>1312</v>
      </c>
      <c r="E505" s="9335" t="s">
        <v>1326</v>
      </c>
      <c r="F505" s="9805"/>
      <c r="G505" s="9807">
        <v>306000</v>
      </c>
      <c r="H505" s="9805"/>
      <c r="I505" s="9805"/>
      <c r="J505" s="8302"/>
      <c r="K505" s="8480">
        <f>K504-G505</f>
        <v>23528297</v>
      </c>
      <c r="L505" s="7907"/>
    </row>
    <row r="506" spans="1:12" s="8266" customFormat="1" ht="15.75" hidden="1">
      <c r="A506" s="8459"/>
      <c r="B506" s="8459"/>
      <c r="C506" s="8287" t="s">
        <v>1311</v>
      </c>
      <c r="D506" s="9334" t="s">
        <v>1313</v>
      </c>
      <c r="E506" s="9336"/>
      <c r="F506" s="9806"/>
      <c r="G506" s="9808"/>
      <c r="H506" s="9806"/>
      <c r="I506" s="9806"/>
      <c r="J506" s="8303"/>
      <c r="K506" s="8459"/>
      <c r="L506" s="7907"/>
    </row>
    <row r="507" spans="1:12" s="8266" customFormat="1" ht="15.75" hidden="1">
      <c r="A507" s="8461"/>
      <c r="B507" s="8462"/>
      <c r="C507" s="8461"/>
      <c r="D507" s="8497"/>
      <c r="E507" s="8498"/>
      <c r="F507" s="8465"/>
      <c r="G507" s="8466"/>
      <c r="H507" s="8499"/>
      <c r="I507" s="8465"/>
      <c r="J507" s="8466">
        <v>4400</v>
      </c>
      <c r="K507" s="8467">
        <f>K505+J507</f>
        <v>23532697</v>
      </c>
      <c r="L507" s="7907"/>
    </row>
    <row r="508" spans="1:12" s="8266" customFormat="1" ht="15.75" hidden="1">
      <c r="A508" s="8458"/>
      <c r="B508" s="8475">
        <v>43234</v>
      </c>
      <c r="C508" s="8330" t="s">
        <v>997</v>
      </c>
      <c r="D508" s="9337" t="s">
        <v>1584</v>
      </c>
      <c r="E508" s="8316" t="s">
        <v>56</v>
      </c>
      <c r="F508" s="9805"/>
      <c r="G508" s="9807">
        <v>203000</v>
      </c>
      <c r="H508" s="9805"/>
      <c r="I508" s="9805"/>
      <c r="J508" s="8302"/>
      <c r="K508" s="8480">
        <f>K507-G508</f>
        <v>23329697</v>
      </c>
      <c r="L508" s="7907"/>
    </row>
    <row r="509" spans="1:12" s="8266" customFormat="1" ht="15.75" hidden="1">
      <c r="A509" s="8459"/>
      <c r="B509" s="8459"/>
      <c r="C509" s="8287" t="s">
        <v>1583</v>
      </c>
      <c r="D509" s="9338" t="s">
        <v>1384</v>
      </c>
      <c r="E509" s="8319"/>
      <c r="F509" s="9806"/>
      <c r="G509" s="9808"/>
      <c r="H509" s="9806"/>
      <c r="I509" s="9806"/>
      <c r="J509" s="8303"/>
      <c r="K509" s="8459"/>
      <c r="L509" s="7907"/>
    </row>
    <row r="510" spans="1:12" s="8266" customFormat="1" ht="15.75" hidden="1">
      <c r="A510" s="8461"/>
      <c r="B510" s="8462"/>
      <c r="C510" s="8461"/>
      <c r="D510" s="8497"/>
      <c r="E510" s="8498"/>
      <c r="F510" s="8465"/>
      <c r="G510" s="8466"/>
      <c r="H510" s="8499"/>
      <c r="I510" s="8626"/>
      <c r="J510" s="8577">
        <v>2200</v>
      </c>
      <c r="K510" s="8467">
        <f>K508+J510</f>
        <v>23331897</v>
      </c>
      <c r="L510" s="7907"/>
    </row>
    <row r="511" spans="1:12" s="8266" customFormat="1" ht="15.75" hidden="1">
      <c r="A511" s="8460"/>
      <c r="B511" s="8588">
        <v>43235</v>
      </c>
      <c r="C511" s="556" t="s">
        <v>1710</v>
      </c>
      <c r="D511" s="8336"/>
      <c r="E511" s="8332"/>
      <c r="F511" s="9805"/>
      <c r="G511" s="9807"/>
      <c r="H511" s="9805"/>
      <c r="I511" s="9805">
        <v>128140</v>
      </c>
      <c r="J511" s="8302"/>
      <c r="K511" s="8480">
        <f>K510-I511</f>
        <v>23203757</v>
      </c>
      <c r="L511" s="7907"/>
    </row>
    <row r="512" spans="1:12" s="8266" customFormat="1" ht="15.75" hidden="1">
      <c r="A512" s="8459"/>
      <c r="B512" s="8459"/>
      <c r="C512" s="555" t="s">
        <v>2809</v>
      </c>
      <c r="D512" s="8351" t="s">
        <v>2629</v>
      </c>
      <c r="E512" s="8335"/>
      <c r="F512" s="9806"/>
      <c r="G512" s="9808"/>
      <c r="H512" s="9806"/>
      <c r="I512" s="9806"/>
      <c r="J512" s="8303"/>
      <c r="K512" s="8459"/>
      <c r="L512" s="7907"/>
    </row>
    <row r="513" spans="1:12" s="8266" customFormat="1" ht="15.75" hidden="1">
      <c r="A513" s="8461"/>
      <c r="B513" s="8462"/>
      <c r="C513" s="8461"/>
      <c r="D513" s="8497"/>
      <c r="E513" s="8498"/>
      <c r="F513" s="8465"/>
      <c r="G513" s="8466"/>
      <c r="H513" s="8499"/>
      <c r="I513" s="8465"/>
      <c r="J513" s="8466">
        <v>1500</v>
      </c>
      <c r="K513" s="8467">
        <f>K511+J513</f>
        <v>23205257</v>
      </c>
      <c r="L513" s="7907"/>
    </row>
    <row r="514" spans="1:12" s="8266" customFormat="1" ht="15.75" hidden="1">
      <c r="A514" s="8460"/>
      <c r="B514" s="8460"/>
      <c r="C514" s="191" t="s">
        <v>781</v>
      </c>
      <c r="D514" s="7887" t="s">
        <v>2515</v>
      </c>
      <c r="E514" s="7867" t="s">
        <v>2341</v>
      </c>
      <c r="F514" s="9341"/>
      <c r="G514" s="9343">
        <v>173140</v>
      </c>
      <c r="H514" s="9341"/>
      <c r="I514" s="9341"/>
      <c r="J514" s="7843"/>
      <c r="K514" s="8480">
        <f>K513-G514</f>
        <v>23032117</v>
      </c>
      <c r="L514" s="8063"/>
    </row>
    <row r="515" spans="1:12" s="8266" customFormat="1" ht="15.75" hidden="1">
      <c r="A515" s="8459"/>
      <c r="B515" s="8459"/>
      <c r="C515" s="193" t="s">
        <v>1238</v>
      </c>
      <c r="D515" s="7888" t="s">
        <v>1819</v>
      </c>
      <c r="E515" s="9345"/>
      <c r="F515" s="9342"/>
      <c r="G515" s="9344"/>
      <c r="H515" s="9342"/>
      <c r="I515" s="9342"/>
      <c r="J515" s="7846"/>
      <c r="K515" s="8459"/>
      <c r="L515" s="8063"/>
    </row>
    <row r="516" spans="1:12" s="8266" customFormat="1" ht="15.75" hidden="1">
      <c r="A516" s="8461"/>
      <c r="B516" s="8462"/>
      <c r="C516" s="8508"/>
      <c r="D516" s="8509"/>
      <c r="E516" s="8514"/>
      <c r="F516" s="8512"/>
      <c r="G516" s="8513"/>
      <c r="H516" s="8641"/>
      <c r="I516" s="8512"/>
      <c r="J516" s="8513">
        <v>1500</v>
      </c>
      <c r="K516" s="8467">
        <f>K514+J516</f>
        <v>23033617</v>
      </c>
      <c r="L516" s="8063"/>
    </row>
    <row r="517" spans="1:12" s="8266" customFormat="1" ht="15.75" hidden="1">
      <c r="A517" s="8458"/>
      <c r="B517" s="8458"/>
      <c r="C517" s="191" t="s">
        <v>781</v>
      </c>
      <c r="D517" s="7887" t="s">
        <v>2515</v>
      </c>
      <c r="E517" s="7867" t="s">
        <v>2341</v>
      </c>
      <c r="F517" s="9341"/>
      <c r="G517" s="9343">
        <v>277640</v>
      </c>
      <c r="H517" s="9341"/>
      <c r="I517" s="9341"/>
      <c r="J517" s="7843"/>
      <c r="K517" s="8480">
        <f>K516-G517</f>
        <v>22755977</v>
      </c>
      <c r="L517" s="8063"/>
    </row>
    <row r="518" spans="1:12" s="8266" customFormat="1" ht="15.75" hidden="1">
      <c r="A518" s="8459"/>
      <c r="B518" s="8459"/>
      <c r="C518" s="193" t="s">
        <v>1239</v>
      </c>
      <c r="D518" s="7888" t="s">
        <v>1819</v>
      </c>
      <c r="E518" s="9345"/>
      <c r="F518" s="9342"/>
      <c r="G518" s="9344"/>
      <c r="H518" s="9342"/>
      <c r="I518" s="9342"/>
      <c r="J518" s="7846"/>
      <c r="K518" s="8459"/>
      <c r="L518" s="8063"/>
    </row>
    <row r="519" spans="1:12" s="8266" customFormat="1" ht="15.75" hidden="1">
      <c r="A519" s="8461"/>
      <c r="B519" s="8462"/>
      <c r="C519" s="8508"/>
      <c r="D519" s="8509"/>
      <c r="E519" s="8514"/>
      <c r="F519" s="8512"/>
      <c r="G519" s="8513"/>
      <c r="H519" s="8641"/>
      <c r="I519" s="8512"/>
      <c r="J519" s="8513">
        <v>1500</v>
      </c>
      <c r="K519" s="8467">
        <f>K517+J519</f>
        <v>22757477</v>
      </c>
      <c r="L519" s="8063"/>
    </row>
    <row r="520" spans="1:12" s="8266" customFormat="1" ht="16.5" hidden="1">
      <c r="A520" s="8460"/>
      <c r="B520" s="8588">
        <v>43237</v>
      </c>
      <c r="C520" s="8446" t="s">
        <v>796</v>
      </c>
      <c r="D520" s="8438" t="s">
        <v>955</v>
      </c>
      <c r="E520" s="8439" t="s">
        <v>1232</v>
      </c>
      <c r="F520" s="9843"/>
      <c r="G520" s="9845"/>
      <c r="H520" s="9843"/>
      <c r="I520" s="9843">
        <v>41300</v>
      </c>
      <c r="J520" s="8564"/>
      <c r="K520" s="8480">
        <f>K519-I520</f>
        <v>22716177</v>
      </c>
      <c r="L520" s="8063"/>
    </row>
    <row r="521" spans="1:12" s="8266" customFormat="1" ht="16.5" hidden="1">
      <c r="A521" s="8459"/>
      <c r="B521" s="8459"/>
      <c r="C521" s="8574" t="s">
        <v>1187</v>
      </c>
      <c r="D521" s="8441" t="s">
        <v>956</v>
      </c>
      <c r="E521" s="8448"/>
      <c r="F521" s="9844"/>
      <c r="G521" s="9846"/>
      <c r="H521" s="9844"/>
      <c r="I521" s="9844"/>
      <c r="J521" s="8567"/>
      <c r="K521" s="8459"/>
      <c r="L521" s="8063"/>
    </row>
    <row r="522" spans="1:12" s="8266" customFormat="1" ht="16.5" hidden="1">
      <c r="A522" s="8461"/>
      <c r="B522" s="8462"/>
      <c r="C522" s="8589"/>
      <c r="D522" s="8584"/>
      <c r="E522" s="8585"/>
      <c r="F522" s="8586"/>
      <c r="G522" s="8579"/>
      <c r="H522" s="8587"/>
      <c r="I522" s="8586"/>
      <c r="J522" s="8579">
        <v>750</v>
      </c>
      <c r="K522" s="8467">
        <f>K520+J522</f>
        <v>22716927</v>
      </c>
      <c r="L522" s="8063"/>
    </row>
    <row r="523" spans="1:12" s="8266" customFormat="1" ht="16.5" hidden="1">
      <c r="A523" s="8460"/>
      <c r="B523" s="8588"/>
      <c r="C523" s="8446" t="s">
        <v>796</v>
      </c>
      <c r="D523" s="8438" t="s">
        <v>955</v>
      </c>
      <c r="E523" s="8439" t="s">
        <v>1232</v>
      </c>
      <c r="F523" s="9843"/>
      <c r="G523" s="9845"/>
      <c r="H523" s="9843"/>
      <c r="I523" s="9843">
        <v>41300</v>
      </c>
      <c r="J523" s="8564"/>
      <c r="K523" s="8480">
        <f>K522-I523</f>
        <v>22675627</v>
      </c>
      <c r="L523" s="8063"/>
    </row>
    <row r="524" spans="1:12" s="8266" customFormat="1" ht="16.5" hidden="1">
      <c r="A524" s="8459"/>
      <c r="B524" s="8459"/>
      <c r="C524" s="8574" t="s">
        <v>2260</v>
      </c>
      <c r="D524" s="8441" t="s">
        <v>956</v>
      </c>
      <c r="E524" s="8448"/>
      <c r="F524" s="9844"/>
      <c r="G524" s="9846"/>
      <c r="H524" s="9844"/>
      <c r="I524" s="9844"/>
      <c r="J524" s="8567"/>
      <c r="K524" s="8459"/>
      <c r="L524" s="8063"/>
    </row>
    <row r="525" spans="1:12" s="8266" customFormat="1" ht="16.5" hidden="1">
      <c r="A525" s="8461"/>
      <c r="B525" s="8462"/>
      <c r="C525" s="8583"/>
      <c r="D525" s="8669"/>
      <c r="E525" s="8670"/>
      <c r="F525" s="8586"/>
      <c r="G525" s="8579"/>
      <c r="H525" s="8587"/>
      <c r="I525" s="8586"/>
      <c r="J525" s="8579">
        <v>750</v>
      </c>
      <c r="K525" s="8467">
        <f>K523+J525</f>
        <v>22676377</v>
      </c>
      <c r="L525" s="8063"/>
    </row>
    <row r="526" spans="1:12" s="8266" customFormat="1" ht="16.5" hidden="1">
      <c r="A526" s="8460"/>
      <c r="B526" s="8460"/>
      <c r="C526" s="8446" t="s">
        <v>815</v>
      </c>
      <c r="D526" s="8438" t="s">
        <v>113</v>
      </c>
      <c r="E526" s="8439" t="s">
        <v>114</v>
      </c>
      <c r="F526" s="8792"/>
      <c r="G526" s="8792"/>
      <c r="H526" s="8792"/>
      <c r="I526" s="8792">
        <v>519431</v>
      </c>
      <c r="J526" s="8793"/>
      <c r="K526" s="9346">
        <f>K525-I526</f>
        <v>22156946</v>
      </c>
      <c r="L526" s="7907"/>
    </row>
    <row r="527" spans="1:12" s="8266" customFormat="1" ht="16.5" hidden="1">
      <c r="A527" s="8459"/>
      <c r="B527" s="8459"/>
      <c r="C527" s="8573" t="s">
        <v>2215</v>
      </c>
      <c r="D527" s="8581" t="s">
        <v>46</v>
      </c>
      <c r="E527" s="8582"/>
      <c r="F527" s="8794"/>
      <c r="G527" s="8794"/>
      <c r="H527" s="8794"/>
      <c r="I527" s="8794"/>
      <c r="J527" s="8795"/>
      <c r="K527" s="9347"/>
      <c r="L527" s="7907"/>
    </row>
    <row r="528" spans="1:12" s="8266" customFormat="1" ht="16.5" hidden="1">
      <c r="A528" s="8461"/>
      <c r="B528" s="8462"/>
      <c r="C528" s="8583"/>
      <c r="D528" s="8584"/>
      <c r="E528" s="8585"/>
      <c r="F528" s="8796"/>
      <c r="G528" s="8796"/>
      <c r="H528" s="8579"/>
      <c r="I528" s="8796"/>
      <c r="J528" s="8579">
        <v>2200</v>
      </c>
      <c r="K528" s="8533">
        <f>K526+J528</f>
        <v>22159146</v>
      </c>
      <c r="L528" s="7907"/>
    </row>
    <row r="529" spans="1:12" s="8266" customFormat="1" ht="15.75" hidden="1">
      <c r="A529" s="8339"/>
      <c r="B529" s="9205"/>
      <c r="C529" s="8330" t="s">
        <v>781</v>
      </c>
      <c r="D529" s="9360" t="s">
        <v>113</v>
      </c>
      <c r="E529" s="9362" t="s">
        <v>114</v>
      </c>
      <c r="F529" s="9352"/>
      <c r="G529" s="9352"/>
      <c r="H529" s="9352"/>
      <c r="I529" s="9352">
        <v>105140</v>
      </c>
      <c r="J529" s="9354"/>
      <c r="K529" s="8480">
        <f>K528-I529</f>
        <v>22054006</v>
      </c>
      <c r="L529" s="7907"/>
    </row>
    <row r="530" spans="1:12" s="8266" customFormat="1" ht="15.75" hidden="1">
      <c r="A530" s="8340"/>
      <c r="B530" s="9206"/>
      <c r="C530" s="8333" t="s">
        <v>1420</v>
      </c>
      <c r="D530" s="9361" t="s">
        <v>46</v>
      </c>
      <c r="E530" s="9363"/>
      <c r="F530" s="9353"/>
      <c r="G530" s="9353"/>
      <c r="H530" s="9353"/>
      <c r="I530" s="9353"/>
      <c r="J530" s="9355"/>
      <c r="K530" s="8459"/>
      <c r="L530" s="7907"/>
    </row>
    <row r="531" spans="1:12" s="8266" customFormat="1" ht="15.75" hidden="1">
      <c r="A531" s="8496"/>
      <c r="B531" s="8505"/>
      <c r="C531" s="8628"/>
      <c r="D531" s="8624"/>
      <c r="E531" s="8625"/>
      <c r="F531" s="8626"/>
      <c r="G531" s="8626"/>
      <c r="H531" s="8629"/>
      <c r="I531" s="8626"/>
      <c r="J531" s="8578">
        <v>1500</v>
      </c>
      <c r="K531" s="8467">
        <f>K529+J531</f>
        <v>22055506</v>
      </c>
      <c r="L531" s="7907"/>
    </row>
    <row r="532" spans="1:12" s="8266" customFormat="1" ht="15.75" hidden="1">
      <c r="A532" s="8458"/>
      <c r="B532" s="8458"/>
      <c r="C532" s="457" t="s">
        <v>781</v>
      </c>
      <c r="D532" s="9348" t="s">
        <v>1363</v>
      </c>
      <c r="E532" s="9350"/>
      <c r="F532" s="9352"/>
      <c r="G532" s="9352"/>
      <c r="H532" s="9352">
        <v>475140</v>
      </c>
      <c r="I532" s="9352"/>
      <c r="J532" s="9354"/>
      <c r="K532" s="8480">
        <f>K531-H532</f>
        <v>21580366</v>
      </c>
      <c r="L532" s="9148"/>
    </row>
    <row r="533" spans="1:12" s="8266" customFormat="1" ht="15.75" hidden="1">
      <c r="A533" s="8459"/>
      <c r="B533" s="8459"/>
      <c r="C533" s="461" t="s">
        <v>1362</v>
      </c>
      <c r="D533" s="9349"/>
      <c r="E533" s="533"/>
      <c r="F533" s="9353"/>
      <c r="G533" s="9353"/>
      <c r="H533" s="9353"/>
      <c r="I533" s="9353"/>
      <c r="J533" s="9355"/>
      <c r="K533" s="8459"/>
      <c r="L533" s="9148"/>
    </row>
    <row r="534" spans="1:12" s="8266" customFormat="1" ht="15.75" hidden="1">
      <c r="A534" s="8461"/>
      <c r="B534" s="8462"/>
      <c r="C534" s="8628"/>
      <c r="D534" s="8624"/>
      <c r="E534" s="8625"/>
      <c r="F534" s="8626"/>
      <c r="G534" s="8626"/>
      <c r="H534" s="8629"/>
      <c r="I534" s="8626"/>
      <c r="J534" s="8578">
        <v>1500</v>
      </c>
      <c r="K534" s="8467">
        <f>K532+J534</f>
        <v>21581866</v>
      </c>
      <c r="L534" s="9148"/>
    </row>
    <row r="535" spans="1:12" s="8266" customFormat="1" ht="15.75" hidden="1">
      <c r="A535" s="8460"/>
      <c r="B535" s="8460"/>
      <c r="C535" s="556" t="s">
        <v>781</v>
      </c>
      <c r="D535" s="9348" t="s">
        <v>1184</v>
      </c>
      <c r="E535" s="9350"/>
      <c r="F535" s="9352"/>
      <c r="G535" s="9352"/>
      <c r="H535" s="9352">
        <v>285140</v>
      </c>
      <c r="I535" s="9352"/>
      <c r="J535" s="9354"/>
      <c r="K535" s="8480">
        <f>K534-H535</f>
        <v>21296726</v>
      </c>
      <c r="L535" s="7907"/>
    </row>
    <row r="536" spans="1:12" s="8266" customFormat="1" ht="15.75" hidden="1">
      <c r="A536" s="8459"/>
      <c r="B536" s="8459"/>
      <c r="C536" s="555" t="s">
        <v>1182</v>
      </c>
      <c r="D536" s="9349"/>
      <c r="E536" s="9351"/>
      <c r="F536" s="9353"/>
      <c r="G536" s="9353"/>
      <c r="H536" s="9353"/>
      <c r="I536" s="9353"/>
      <c r="J536" s="9355"/>
      <c r="K536" s="8459"/>
      <c r="L536" s="7907"/>
    </row>
    <row r="537" spans="1:12" s="8266" customFormat="1" ht="15.75" hidden="1">
      <c r="A537" s="8461"/>
      <c r="B537" s="8462"/>
      <c r="C537" s="8628"/>
      <c r="D537" s="8624"/>
      <c r="E537" s="8625"/>
      <c r="F537" s="8626"/>
      <c r="G537" s="8626"/>
      <c r="H537" s="8629"/>
      <c r="I537" s="8626"/>
      <c r="J537" s="8578">
        <v>1500</v>
      </c>
      <c r="K537" s="8467">
        <f>K535+J537</f>
        <v>21298226</v>
      </c>
      <c r="L537" s="7907"/>
    </row>
    <row r="538" spans="1:12" s="8266" customFormat="1" ht="16.5" hidden="1">
      <c r="A538" s="8458"/>
      <c r="B538" s="8458"/>
      <c r="C538" s="8446" t="s">
        <v>781</v>
      </c>
      <c r="D538" s="8581" t="s">
        <v>1496</v>
      </c>
      <c r="E538" s="8683" t="s">
        <v>1497</v>
      </c>
      <c r="F538" s="9364"/>
      <c r="G538" s="9366">
        <v>12540</v>
      </c>
      <c r="H538" s="9364"/>
      <c r="I538" s="9364"/>
      <c r="J538" s="8564"/>
      <c r="K538" s="8480">
        <f>K537-G538</f>
        <v>21285686</v>
      </c>
      <c r="L538" s="9148"/>
    </row>
    <row r="539" spans="1:12" s="8266" customFormat="1" ht="16.5" hidden="1">
      <c r="A539" s="8459"/>
      <c r="B539" s="8459"/>
      <c r="C539" s="8447" t="s">
        <v>1493</v>
      </c>
      <c r="D539" s="8441" t="s">
        <v>38</v>
      </c>
      <c r="E539" s="8448"/>
      <c r="F539" s="9365"/>
      <c r="G539" s="9367"/>
      <c r="H539" s="9365"/>
      <c r="I539" s="9365"/>
      <c r="J539" s="8567"/>
      <c r="K539" s="8459"/>
      <c r="L539" s="9148"/>
    </row>
    <row r="540" spans="1:12" s="8266" customFormat="1" ht="16.5" hidden="1">
      <c r="A540" s="8461"/>
      <c r="B540" s="8462"/>
      <c r="C540" s="8707"/>
      <c r="D540" s="8708"/>
      <c r="E540" s="8709"/>
      <c r="F540" s="8586"/>
      <c r="G540" s="8579"/>
      <c r="H540" s="8587"/>
      <c r="I540" s="8586"/>
      <c r="J540" s="8579">
        <v>1500</v>
      </c>
      <c r="K540" s="8467">
        <f>K538+J540</f>
        <v>21287186</v>
      </c>
      <c r="L540" s="9148"/>
    </row>
    <row r="541" spans="1:12" s="8266" customFormat="1" ht="16.5" hidden="1">
      <c r="A541" s="8460"/>
      <c r="B541" s="8588"/>
      <c r="C541" s="8446" t="s">
        <v>781</v>
      </c>
      <c r="D541" s="8581" t="s">
        <v>1496</v>
      </c>
      <c r="E541" s="8683" t="s">
        <v>1497</v>
      </c>
      <c r="F541" s="9364"/>
      <c r="G541" s="9366">
        <v>10140</v>
      </c>
      <c r="H541" s="9364"/>
      <c r="I541" s="9364"/>
      <c r="J541" s="8564"/>
      <c r="K541" s="8480">
        <f>K540-G541</f>
        <v>21277046</v>
      </c>
      <c r="L541" s="8063"/>
    </row>
    <row r="542" spans="1:12" s="8266" customFormat="1" ht="16.5" hidden="1">
      <c r="A542" s="8459"/>
      <c r="B542" s="8459"/>
      <c r="C542" s="8447" t="s">
        <v>1494</v>
      </c>
      <c r="D542" s="8441" t="s">
        <v>38</v>
      </c>
      <c r="E542" s="8448"/>
      <c r="F542" s="9365"/>
      <c r="G542" s="9367"/>
      <c r="H542" s="9365"/>
      <c r="I542" s="9365"/>
      <c r="J542" s="8567"/>
      <c r="K542" s="8459"/>
      <c r="L542" s="8063"/>
    </row>
    <row r="543" spans="1:12" s="8266" customFormat="1" ht="16.5" hidden="1">
      <c r="A543" s="8461"/>
      <c r="B543" s="8462"/>
      <c r="C543" s="8589"/>
      <c r="D543" s="8584"/>
      <c r="E543" s="8585"/>
      <c r="F543" s="8586"/>
      <c r="G543" s="8579"/>
      <c r="H543" s="8587"/>
      <c r="I543" s="8586"/>
      <c r="J543" s="8579">
        <v>1500</v>
      </c>
      <c r="K543" s="8467">
        <f>K541+J543</f>
        <v>21278546</v>
      </c>
      <c r="L543" s="8063"/>
    </row>
    <row r="544" spans="1:12" s="8266" customFormat="1" ht="16.5" hidden="1">
      <c r="A544" s="8460"/>
      <c r="B544" s="8460"/>
      <c r="C544" s="8446" t="s">
        <v>781</v>
      </c>
      <c r="D544" s="8581" t="s">
        <v>1496</v>
      </c>
      <c r="E544" s="8683" t="s">
        <v>1497</v>
      </c>
      <c r="F544" s="9364"/>
      <c r="G544" s="9366">
        <v>22140</v>
      </c>
      <c r="H544" s="9364"/>
      <c r="I544" s="9364"/>
      <c r="J544" s="8564"/>
      <c r="K544" s="8480">
        <f>K543-G544</f>
        <v>21256406</v>
      </c>
      <c r="L544" s="7907"/>
    </row>
    <row r="545" spans="1:12" s="8266" customFormat="1" ht="16.5" hidden="1">
      <c r="A545" s="8459"/>
      <c r="B545" s="8459"/>
      <c r="C545" s="8447" t="s">
        <v>1495</v>
      </c>
      <c r="D545" s="8441" t="s">
        <v>38</v>
      </c>
      <c r="E545" s="8448"/>
      <c r="F545" s="9365"/>
      <c r="G545" s="9367"/>
      <c r="H545" s="9365"/>
      <c r="I545" s="9365"/>
      <c r="J545" s="8567"/>
      <c r="K545" s="8459"/>
      <c r="L545" s="7907"/>
    </row>
    <row r="546" spans="1:12" s="8266" customFormat="1" ht="16.5" hidden="1">
      <c r="A546" s="8461"/>
      <c r="B546" s="8462"/>
      <c r="C546" s="8707"/>
      <c r="D546" s="8708"/>
      <c r="E546" s="8709"/>
      <c r="F546" s="8586"/>
      <c r="G546" s="8579"/>
      <c r="H546" s="8587"/>
      <c r="I546" s="8586"/>
      <c r="J546" s="8579">
        <v>1500</v>
      </c>
      <c r="K546" s="8467">
        <f>K544+J546</f>
        <v>21257906</v>
      </c>
      <c r="L546" s="7907"/>
    </row>
    <row r="547" spans="1:12" s="8266" customFormat="1" ht="16.5" hidden="1">
      <c r="A547" s="8458"/>
      <c r="B547" s="8475"/>
      <c r="C547" s="8437" t="s">
        <v>781</v>
      </c>
      <c r="D547" s="8562" t="s">
        <v>1734</v>
      </c>
      <c r="E547" s="8684" t="s">
        <v>1805</v>
      </c>
      <c r="F547" s="9364"/>
      <c r="G547" s="9366">
        <v>301140</v>
      </c>
      <c r="H547" s="9364"/>
      <c r="I547" s="9364"/>
      <c r="J547" s="8564"/>
      <c r="K547" s="8302">
        <f>K546-G547</f>
        <v>20956766</v>
      </c>
      <c r="L547" s="7907"/>
    </row>
    <row r="548" spans="1:12" s="8266" customFormat="1" ht="16.5" hidden="1">
      <c r="A548" s="8459"/>
      <c r="B548" s="8459"/>
      <c r="C548" s="8440" t="s">
        <v>1733</v>
      </c>
      <c r="D548" s="8565" t="s">
        <v>1860</v>
      </c>
      <c r="E548" s="8685"/>
      <c r="F548" s="9365"/>
      <c r="G548" s="9367"/>
      <c r="H548" s="9365"/>
      <c r="I548" s="9365"/>
      <c r="J548" s="8567"/>
      <c r="K548" s="8303"/>
      <c r="L548" s="7907"/>
    </row>
    <row r="549" spans="1:12" s="8266" customFormat="1" ht="16.5" hidden="1">
      <c r="A549" s="8461"/>
      <c r="B549" s="8462"/>
      <c r="C549" s="8707"/>
      <c r="D549" s="8708"/>
      <c r="E549" s="8709"/>
      <c r="F549" s="8586"/>
      <c r="G549" s="8579"/>
      <c r="H549" s="8587"/>
      <c r="I549" s="8586"/>
      <c r="J549" s="8579">
        <v>1500</v>
      </c>
      <c r="K549" s="8533">
        <f>K547+J549</f>
        <v>20958266</v>
      </c>
      <c r="L549" s="7907"/>
    </row>
    <row r="550" spans="1:12" s="8266" customFormat="1" ht="16.5" hidden="1">
      <c r="A550" s="8339"/>
      <c r="B550" s="9205"/>
      <c r="C550" s="8686" t="s">
        <v>781</v>
      </c>
      <c r="D550" s="8438" t="s">
        <v>933</v>
      </c>
      <c r="E550" s="8439" t="s">
        <v>110</v>
      </c>
      <c r="F550" s="9364"/>
      <c r="G550" s="9366">
        <v>228140</v>
      </c>
      <c r="H550" s="9364"/>
      <c r="I550" s="9364"/>
      <c r="J550" s="8564"/>
      <c r="K550" s="8480">
        <f>K549-G550</f>
        <v>20730126</v>
      </c>
      <c r="L550" s="7907"/>
    </row>
    <row r="551" spans="1:12" s="8266" customFormat="1" ht="16.5" hidden="1">
      <c r="A551" s="8340"/>
      <c r="B551" s="9206"/>
      <c r="C551" s="8440" t="s">
        <v>1241</v>
      </c>
      <c r="D551" s="8441" t="s">
        <v>598</v>
      </c>
      <c r="E551" s="8448"/>
      <c r="F551" s="9365"/>
      <c r="G551" s="9367"/>
      <c r="H551" s="9365"/>
      <c r="I551" s="9365"/>
      <c r="J551" s="8567"/>
      <c r="K551" s="8459"/>
      <c r="L551" s="7907"/>
    </row>
    <row r="552" spans="1:12" s="8266" customFormat="1" ht="16.5" hidden="1">
      <c r="A552" s="8496"/>
      <c r="B552" s="8505"/>
      <c r="C552" s="8589"/>
      <c r="D552" s="8584"/>
      <c r="E552" s="8585"/>
      <c r="F552" s="8586"/>
      <c r="G552" s="8579"/>
      <c r="H552" s="8587"/>
      <c r="I552" s="8586"/>
      <c r="J552" s="8579">
        <v>1500</v>
      </c>
      <c r="K552" s="8467">
        <f>K550+J552</f>
        <v>20731626</v>
      </c>
      <c r="L552" s="7907"/>
    </row>
    <row r="553" spans="1:12" s="8266" customFormat="1" ht="16.5" hidden="1">
      <c r="A553" s="8460"/>
      <c r="B553" s="8460"/>
      <c r="C553" s="8446" t="s">
        <v>781</v>
      </c>
      <c r="D553" s="8562" t="s">
        <v>312</v>
      </c>
      <c r="E553" s="8439" t="s">
        <v>310</v>
      </c>
      <c r="F553" s="9364"/>
      <c r="G553" s="9366">
        <v>15390</v>
      </c>
      <c r="H553" s="9364"/>
      <c r="I553" s="9364"/>
      <c r="J553" s="8564"/>
      <c r="K553" s="8480">
        <f>K552-G553</f>
        <v>20716236</v>
      </c>
      <c r="L553" s="7907"/>
    </row>
    <row r="554" spans="1:12" s="8266" customFormat="1" ht="16.5" hidden="1">
      <c r="A554" s="8459"/>
      <c r="B554" s="8459"/>
      <c r="C554" s="8447" t="s">
        <v>1535</v>
      </c>
      <c r="D554" s="8565" t="s">
        <v>38</v>
      </c>
      <c r="E554" s="8685"/>
      <c r="F554" s="9365"/>
      <c r="G554" s="9367"/>
      <c r="H554" s="9365"/>
      <c r="I554" s="9365"/>
      <c r="J554" s="8567"/>
      <c r="K554" s="8459"/>
      <c r="L554" s="7907"/>
    </row>
    <row r="555" spans="1:12" s="8266" customFormat="1" ht="16.5" hidden="1">
      <c r="A555" s="8461"/>
      <c r="B555" s="8462"/>
      <c r="C555" s="8707"/>
      <c r="D555" s="8708"/>
      <c r="E555" s="8709"/>
      <c r="F555" s="8586"/>
      <c r="G555" s="8579"/>
      <c r="H555" s="8587"/>
      <c r="I555" s="8586"/>
      <c r="J555" s="8579">
        <v>1500</v>
      </c>
      <c r="K555" s="8467">
        <f>K553+J555</f>
        <v>20717736</v>
      </c>
      <c r="L555" s="7907"/>
    </row>
    <row r="556" spans="1:12" s="8266" customFormat="1" ht="16.5" hidden="1">
      <c r="A556" s="8458"/>
      <c r="B556" s="8475"/>
      <c r="C556" s="8573" t="s">
        <v>1716</v>
      </c>
      <c r="D556" s="8438" t="s">
        <v>1717</v>
      </c>
      <c r="E556" s="8439" t="s">
        <v>1423</v>
      </c>
      <c r="F556" s="9364"/>
      <c r="G556" s="9366">
        <v>42300</v>
      </c>
      <c r="H556" s="9364"/>
      <c r="I556" s="9364"/>
      <c r="J556" s="8564"/>
      <c r="K556" s="8481">
        <f>K555-G556</f>
        <v>20675436</v>
      </c>
      <c r="L556" s="7907"/>
    </row>
    <row r="557" spans="1:12" s="8266" customFormat="1" ht="16.5" hidden="1">
      <c r="A557" s="8459"/>
      <c r="B557" s="8459"/>
      <c r="C557" s="8447" t="s">
        <v>2002</v>
      </c>
      <c r="D557" s="8441" t="s">
        <v>956</v>
      </c>
      <c r="E557" s="8448"/>
      <c r="F557" s="9365"/>
      <c r="G557" s="9367"/>
      <c r="H557" s="9365"/>
      <c r="I557" s="9365"/>
      <c r="J557" s="8567"/>
      <c r="K557" s="8459"/>
      <c r="L557" s="7907"/>
    </row>
    <row r="558" spans="1:12" s="8266" customFormat="1" ht="16.5" hidden="1">
      <c r="A558" s="8461"/>
      <c r="B558" s="8462"/>
      <c r="C558" s="8589"/>
      <c r="D558" s="8584"/>
      <c r="E558" s="8585"/>
      <c r="F558" s="8586"/>
      <c r="G558" s="8579"/>
      <c r="H558" s="8587"/>
      <c r="I558" s="8586"/>
      <c r="J558" s="8579">
        <v>750</v>
      </c>
      <c r="K558" s="8467">
        <f>K556+J558</f>
        <v>20676186</v>
      </c>
      <c r="L558" s="7907"/>
    </row>
    <row r="559" spans="1:12" s="8266" customFormat="1" ht="16.5" hidden="1">
      <c r="A559" s="8460"/>
      <c r="B559" s="8460"/>
      <c r="C559" s="8686" t="s">
        <v>781</v>
      </c>
      <c r="D559" s="8438" t="s">
        <v>199</v>
      </c>
      <c r="E559" s="8439" t="s">
        <v>201</v>
      </c>
      <c r="F559" s="9364"/>
      <c r="G559" s="9366">
        <v>85140</v>
      </c>
      <c r="H559" s="9364"/>
      <c r="I559" s="9364"/>
      <c r="J559" s="8564"/>
      <c r="K559" s="8481">
        <f>K558-G559</f>
        <v>20591046</v>
      </c>
      <c r="L559" s="7907"/>
    </row>
    <row r="560" spans="1:12" s="8266" customFormat="1" ht="16.5" hidden="1">
      <c r="A560" s="8459"/>
      <c r="B560" s="8459"/>
      <c r="C560" s="8574" t="s">
        <v>1243</v>
      </c>
      <c r="D560" s="8441" t="s">
        <v>200</v>
      </c>
      <c r="E560" s="8448"/>
      <c r="F560" s="9365"/>
      <c r="G560" s="9367"/>
      <c r="H560" s="9365"/>
      <c r="I560" s="9365"/>
      <c r="J560" s="8567"/>
      <c r="K560" s="8459"/>
      <c r="L560" s="7907"/>
    </row>
    <row r="561" spans="1:12" s="8266" customFormat="1" ht="16.5" hidden="1">
      <c r="A561" s="8461"/>
      <c r="B561" s="8462"/>
      <c r="C561" s="8589"/>
      <c r="D561" s="8584"/>
      <c r="E561" s="8585"/>
      <c r="F561" s="8586"/>
      <c r="G561" s="8579"/>
      <c r="H561" s="8587"/>
      <c r="I561" s="8586"/>
      <c r="J561" s="8579">
        <v>1500</v>
      </c>
      <c r="K561" s="8467">
        <f>K559+J561</f>
        <v>20592546</v>
      </c>
      <c r="L561" s="7907"/>
    </row>
    <row r="562" spans="1:12" s="8266" customFormat="1" ht="16.5" hidden="1">
      <c r="A562" s="8460"/>
      <c r="B562" s="8460"/>
      <c r="C562" s="8437" t="s">
        <v>781</v>
      </c>
      <c r="D562" s="8562" t="s">
        <v>943</v>
      </c>
      <c r="E562" s="8684" t="s">
        <v>1231</v>
      </c>
      <c r="F562" s="9364"/>
      <c r="G562" s="9366">
        <v>39140</v>
      </c>
      <c r="H562" s="9364"/>
      <c r="I562" s="9364"/>
      <c r="J562" s="8564"/>
      <c r="K562" s="8480">
        <f>K561-G562</f>
        <v>20553406</v>
      </c>
      <c r="L562" s="7907"/>
    </row>
    <row r="563" spans="1:12" s="8266" customFormat="1" ht="16.5" hidden="1">
      <c r="A563" s="8459"/>
      <c r="B563" s="8459"/>
      <c r="C563" s="8440" t="s">
        <v>1181</v>
      </c>
      <c r="D563" s="8565" t="s">
        <v>598</v>
      </c>
      <c r="E563" s="8685"/>
      <c r="F563" s="9365"/>
      <c r="G563" s="9367"/>
      <c r="H563" s="9365"/>
      <c r="I563" s="9365"/>
      <c r="J563" s="8567"/>
      <c r="K563" s="8459"/>
      <c r="L563" s="7907"/>
    </row>
    <row r="564" spans="1:12" s="8266" customFormat="1" ht="16.5" hidden="1">
      <c r="A564" s="8461"/>
      <c r="B564" s="8462"/>
      <c r="C564" s="8589"/>
      <c r="D564" s="8584"/>
      <c r="E564" s="8585"/>
      <c r="F564" s="8586"/>
      <c r="G564" s="8579"/>
      <c r="H564" s="8587"/>
      <c r="I564" s="8586"/>
      <c r="J564" s="8579">
        <v>1500</v>
      </c>
      <c r="K564" s="8467">
        <f>K562+J564</f>
        <v>20554906</v>
      </c>
      <c r="L564" s="7907"/>
    </row>
    <row r="565" spans="1:12" s="8266" customFormat="1" ht="16.5" hidden="1">
      <c r="A565" s="8458"/>
      <c r="B565" s="8458"/>
      <c r="C565" s="8437" t="s">
        <v>781</v>
      </c>
      <c r="D565" s="8562" t="s">
        <v>1246</v>
      </c>
      <c r="E565" s="8684" t="s">
        <v>1248</v>
      </c>
      <c r="F565" s="9364"/>
      <c r="G565" s="9366">
        <v>46140</v>
      </c>
      <c r="H565" s="9364"/>
      <c r="I565" s="9364"/>
      <c r="J565" s="8564"/>
      <c r="K565" s="8481">
        <f>K564-G565</f>
        <v>20508766</v>
      </c>
      <c r="L565" s="7907"/>
    </row>
    <row r="566" spans="1:12" s="8266" customFormat="1" ht="16.5" hidden="1">
      <c r="A566" s="8459"/>
      <c r="B566" s="8459"/>
      <c r="C566" s="8440" t="s">
        <v>1245</v>
      </c>
      <c r="D566" s="8565" t="s">
        <v>1247</v>
      </c>
      <c r="E566" s="8685"/>
      <c r="F566" s="9365"/>
      <c r="G566" s="9367"/>
      <c r="H566" s="9365"/>
      <c r="I566" s="9365"/>
      <c r="J566" s="8567"/>
      <c r="K566" s="8459"/>
      <c r="L566" s="7907"/>
    </row>
    <row r="567" spans="1:12" s="8266" customFormat="1" ht="16.5" hidden="1">
      <c r="A567" s="8461"/>
      <c r="B567" s="8462"/>
      <c r="C567" s="8707"/>
      <c r="D567" s="8708"/>
      <c r="E567" s="8709"/>
      <c r="F567" s="8586"/>
      <c r="G567" s="8579"/>
      <c r="H567" s="8587"/>
      <c r="I567" s="8586"/>
      <c r="J567" s="8579">
        <v>1500</v>
      </c>
      <c r="K567" s="8467">
        <f>K565+J567</f>
        <v>20510266</v>
      </c>
      <c r="L567" s="7907"/>
    </row>
    <row r="568" spans="1:12" s="8266" customFormat="1" ht="16.5" hidden="1">
      <c r="A568" s="8460"/>
      <c r="B568" s="8588"/>
      <c r="C568" s="8446" t="s">
        <v>781</v>
      </c>
      <c r="D568" s="8438" t="s">
        <v>2266</v>
      </c>
      <c r="E568" s="8687" t="s">
        <v>1322</v>
      </c>
      <c r="F568" s="9364"/>
      <c r="G568" s="9366">
        <v>14940</v>
      </c>
      <c r="H568" s="9364"/>
      <c r="I568" s="9364"/>
      <c r="J568" s="8564"/>
      <c r="K568" s="8481">
        <f>K567-G568</f>
        <v>20495326</v>
      </c>
      <c r="L568" s="7907"/>
    </row>
    <row r="569" spans="1:12" s="8266" customFormat="1" ht="16.5" hidden="1">
      <c r="A569" s="8459"/>
      <c r="B569" s="8459"/>
      <c r="C569" s="8447" t="s">
        <v>1306</v>
      </c>
      <c r="D569" s="8441" t="s">
        <v>1176</v>
      </c>
      <c r="E569" s="8448"/>
      <c r="F569" s="9365"/>
      <c r="G569" s="9367"/>
      <c r="H569" s="9365"/>
      <c r="I569" s="9365"/>
      <c r="J569" s="8567"/>
      <c r="K569" s="8459"/>
      <c r="L569" s="7907"/>
    </row>
    <row r="570" spans="1:12" s="8266" customFormat="1" ht="16.5" hidden="1">
      <c r="A570" s="8461"/>
      <c r="B570" s="8462"/>
      <c r="C570" s="8707"/>
      <c r="D570" s="8708"/>
      <c r="E570" s="8709"/>
      <c r="F570" s="8586"/>
      <c r="G570" s="8579"/>
      <c r="H570" s="8587"/>
      <c r="I570" s="8586"/>
      <c r="J570" s="8579">
        <v>1500</v>
      </c>
      <c r="K570" s="8467">
        <f>K568+J570</f>
        <v>20496826</v>
      </c>
      <c r="L570" s="7907"/>
    </row>
    <row r="571" spans="1:12" s="8266" customFormat="1" ht="16.5" hidden="1">
      <c r="A571" s="8460"/>
      <c r="B571" s="8460"/>
      <c r="C571" s="8446" t="s">
        <v>781</v>
      </c>
      <c r="D571" s="8438" t="s">
        <v>743</v>
      </c>
      <c r="E571" s="8439" t="s">
        <v>1177</v>
      </c>
      <c r="F571" s="9364"/>
      <c r="G571" s="9366">
        <v>15390</v>
      </c>
      <c r="H571" s="9364"/>
      <c r="I571" s="9364"/>
      <c r="J571" s="8564"/>
      <c r="K571" s="8480">
        <f>K570-G571</f>
        <v>20481436</v>
      </c>
      <c r="L571" s="8321"/>
    </row>
    <row r="572" spans="1:12" s="8266" customFormat="1" ht="16.5" hidden="1">
      <c r="A572" s="8459"/>
      <c r="B572" s="8459"/>
      <c r="C572" s="8447" t="s">
        <v>1175</v>
      </c>
      <c r="D572" s="8441" t="s">
        <v>1176</v>
      </c>
      <c r="E572" s="8448"/>
      <c r="F572" s="9365"/>
      <c r="G572" s="9367"/>
      <c r="H572" s="9365"/>
      <c r="I572" s="9365"/>
      <c r="J572" s="8567"/>
      <c r="K572" s="8459"/>
      <c r="L572" s="8321"/>
    </row>
    <row r="573" spans="1:12" s="8266" customFormat="1" ht="16.5" hidden="1">
      <c r="A573" s="8461"/>
      <c r="B573" s="8462"/>
      <c r="C573" s="8707"/>
      <c r="D573" s="8708"/>
      <c r="E573" s="8709"/>
      <c r="F573" s="8586"/>
      <c r="G573" s="8579"/>
      <c r="H573" s="8587"/>
      <c r="I573" s="8586"/>
      <c r="J573" s="8579">
        <v>1500</v>
      </c>
      <c r="K573" s="8467">
        <f>K571+J573</f>
        <v>20482936</v>
      </c>
      <c r="L573" s="8321"/>
    </row>
    <row r="574" spans="1:12" s="8266" customFormat="1" ht="16.5" hidden="1">
      <c r="A574" s="8458"/>
      <c r="B574" s="8475"/>
      <c r="C574" s="8686" t="s">
        <v>1920</v>
      </c>
      <c r="D574" s="8688" t="s">
        <v>1887</v>
      </c>
      <c r="E574" s="8439" t="s">
        <v>1888</v>
      </c>
      <c r="F574" s="9364"/>
      <c r="G574" s="9366">
        <v>169140</v>
      </c>
      <c r="H574" s="9364"/>
      <c r="I574" s="9364"/>
      <c r="J574" s="8564"/>
      <c r="K574" s="8481">
        <f>K573-G574</f>
        <v>20313796</v>
      </c>
      <c r="L574" s="8321"/>
    </row>
    <row r="575" spans="1:12" s="8266" customFormat="1" ht="16.5" hidden="1">
      <c r="A575" s="8459"/>
      <c r="B575" s="8459"/>
      <c r="C575" s="8574" t="s">
        <v>1922</v>
      </c>
      <c r="D575" s="8689" t="s">
        <v>1819</v>
      </c>
      <c r="E575" s="8448"/>
      <c r="F575" s="9365"/>
      <c r="G575" s="9367"/>
      <c r="H575" s="9365"/>
      <c r="I575" s="9365"/>
      <c r="J575" s="8567"/>
      <c r="K575" s="8459"/>
      <c r="L575" s="8321"/>
    </row>
    <row r="576" spans="1:12" s="8266" customFormat="1" ht="16.5" hidden="1">
      <c r="A576" s="8461"/>
      <c r="B576" s="8462"/>
      <c r="C576" s="8710"/>
      <c r="D576" s="8710"/>
      <c r="E576" s="8710"/>
      <c r="F576" s="8586"/>
      <c r="G576" s="8579"/>
      <c r="H576" s="8587"/>
      <c r="I576" s="8586"/>
      <c r="J576" s="8579">
        <v>1500</v>
      </c>
      <c r="K576" s="8467">
        <f>K574+J576</f>
        <v>20315296</v>
      </c>
      <c r="L576" s="8321"/>
    </row>
    <row r="577" spans="1:12" s="8266" customFormat="1" ht="16.5" hidden="1">
      <c r="A577" s="8460"/>
      <c r="B577" s="8588"/>
      <c r="C577" s="8686" t="s">
        <v>1921</v>
      </c>
      <c r="D577" s="8688" t="s">
        <v>1887</v>
      </c>
      <c r="E577" s="8439" t="s">
        <v>1888</v>
      </c>
      <c r="F577" s="9364"/>
      <c r="G577" s="9366">
        <v>31140</v>
      </c>
      <c r="H577" s="9364"/>
      <c r="I577" s="9364"/>
      <c r="J577" s="8564"/>
      <c r="K577" s="8481">
        <f>K576-G577</f>
        <v>20284156</v>
      </c>
      <c r="L577" s="8321"/>
    </row>
    <row r="578" spans="1:12" s="8266" customFormat="1" ht="16.5" hidden="1">
      <c r="A578" s="8459"/>
      <c r="B578" s="8459"/>
      <c r="C578" s="8574" t="s">
        <v>1923</v>
      </c>
      <c r="D578" s="8689" t="s">
        <v>1819</v>
      </c>
      <c r="E578" s="8448"/>
      <c r="F578" s="9365"/>
      <c r="G578" s="9367"/>
      <c r="H578" s="9365"/>
      <c r="I578" s="9365"/>
      <c r="J578" s="8567"/>
      <c r="K578" s="8459"/>
      <c r="L578" s="8321"/>
    </row>
    <row r="579" spans="1:12" s="8266" customFormat="1" ht="16.5" hidden="1">
      <c r="A579" s="8461"/>
      <c r="B579" s="8462"/>
      <c r="C579" s="8707"/>
      <c r="D579" s="8708"/>
      <c r="E579" s="8709"/>
      <c r="F579" s="8586"/>
      <c r="G579" s="8579"/>
      <c r="H579" s="8587"/>
      <c r="I579" s="8586"/>
      <c r="J579" s="8579">
        <v>1500</v>
      </c>
      <c r="K579" s="8467">
        <f>K577+J579</f>
        <v>20285656</v>
      </c>
      <c r="L579" s="8321"/>
    </row>
    <row r="580" spans="1:12" s="8266" customFormat="1" ht="16.5" hidden="1">
      <c r="A580" s="8460"/>
      <c r="B580" s="8460"/>
      <c r="C580" s="8437" t="s">
        <v>781</v>
      </c>
      <c r="D580" s="8438" t="s">
        <v>1959</v>
      </c>
      <c r="E580" s="8690" t="s">
        <v>1961</v>
      </c>
      <c r="F580" s="9364"/>
      <c r="G580" s="9366">
        <v>88140</v>
      </c>
      <c r="H580" s="9364"/>
      <c r="I580" s="9364"/>
      <c r="J580" s="8564"/>
      <c r="K580" s="8480">
        <f>K579-G580</f>
        <v>20197516</v>
      </c>
      <c r="L580" s="8321"/>
    </row>
    <row r="581" spans="1:12" s="8266" customFormat="1" ht="16.5" hidden="1">
      <c r="A581" s="8459"/>
      <c r="B581" s="8459"/>
      <c r="C581" s="8440" t="s">
        <v>2257</v>
      </c>
      <c r="D581" s="8441" t="s">
        <v>1960</v>
      </c>
      <c r="E581" s="8691"/>
      <c r="F581" s="9365"/>
      <c r="G581" s="9367"/>
      <c r="H581" s="9365"/>
      <c r="I581" s="9365"/>
      <c r="J581" s="8567"/>
      <c r="K581" s="8459"/>
      <c r="L581" s="8321"/>
    </row>
    <row r="582" spans="1:12" s="8266" customFormat="1" ht="16.5" hidden="1">
      <c r="A582" s="8461"/>
      <c r="B582" s="8462"/>
      <c r="C582" s="8589"/>
      <c r="D582" s="8584"/>
      <c r="E582" s="8585"/>
      <c r="F582" s="8586"/>
      <c r="G582" s="8579"/>
      <c r="H582" s="8587"/>
      <c r="I582" s="8586"/>
      <c r="J582" s="8579">
        <v>1500</v>
      </c>
      <c r="K582" s="8467">
        <f>K580+J582</f>
        <v>20199016</v>
      </c>
      <c r="L582" s="8321"/>
    </row>
    <row r="583" spans="1:12" s="8266" customFormat="1" ht="16.5" hidden="1">
      <c r="A583" s="8458"/>
      <c r="B583" s="8475"/>
      <c r="C583" s="8437" t="s">
        <v>781</v>
      </c>
      <c r="D583" s="8438" t="s">
        <v>1959</v>
      </c>
      <c r="E583" s="8690" t="s">
        <v>1961</v>
      </c>
      <c r="F583" s="9364"/>
      <c r="G583" s="9366">
        <v>10390</v>
      </c>
      <c r="H583" s="9364"/>
      <c r="I583" s="9364"/>
      <c r="J583" s="8564"/>
      <c r="K583" s="8481">
        <f>K582-G583</f>
        <v>20188626</v>
      </c>
      <c r="L583" s="8321"/>
    </row>
    <row r="584" spans="1:12" s="8266" customFormat="1" ht="16.5" hidden="1">
      <c r="A584" s="8459"/>
      <c r="B584" s="8459"/>
      <c r="C584" s="8440" t="s">
        <v>2258</v>
      </c>
      <c r="D584" s="8441" t="s">
        <v>1960</v>
      </c>
      <c r="E584" s="8691"/>
      <c r="F584" s="9365"/>
      <c r="G584" s="9367"/>
      <c r="H584" s="9365"/>
      <c r="I584" s="9365"/>
      <c r="J584" s="8567"/>
      <c r="K584" s="8459"/>
      <c r="L584" s="8321"/>
    </row>
    <row r="585" spans="1:12" s="8266" customFormat="1" ht="16.5" hidden="1">
      <c r="A585" s="8461"/>
      <c r="B585" s="8462"/>
      <c r="C585" s="8589"/>
      <c r="D585" s="8584"/>
      <c r="E585" s="8585"/>
      <c r="F585" s="8586"/>
      <c r="G585" s="8579"/>
      <c r="H585" s="8587"/>
      <c r="I585" s="8586"/>
      <c r="J585" s="8579">
        <v>1500</v>
      </c>
      <c r="K585" s="8467">
        <f>K583+J585</f>
        <v>20190126</v>
      </c>
      <c r="L585" s="8321"/>
    </row>
    <row r="586" spans="1:12" s="8266" customFormat="1" ht="16.5" hidden="1">
      <c r="A586" s="8460"/>
      <c r="B586" s="8460"/>
      <c r="C586" s="8692" t="s">
        <v>781</v>
      </c>
      <c r="D586" s="8438" t="s">
        <v>2174</v>
      </c>
      <c r="E586" s="8683" t="s">
        <v>2175</v>
      </c>
      <c r="F586" s="9364"/>
      <c r="G586" s="9364">
        <v>31340</v>
      </c>
      <c r="H586" s="9364"/>
      <c r="I586" s="9364"/>
      <c r="J586" s="8564"/>
      <c r="K586" s="8481">
        <f>K585-G586</f>
        <v>20158786</v>
      </c>
      <c r="L586" s="8321"/>
    </row>
    <row r="587" spans="1:12" s="8266" customFormat="1" ht="16.5" hidden="1">
      <c r="A587" s="8459"/>
      <c r="B587" s="8459"/>
      <c r="C587" s="8572" t="s">
        <v>2470</v>
      </c>
      <c r="D587" s="8441" t="s">
        <v>1819</v>
      </c>
      <c r="E587" s="8448"/>
      <c r="F587" s="9365"/>
      <c r="G587" s="9365"/>
      <c r="H587" s="9365"/>
      <c r="I587" s="9365"/>
      <c r="J587" s="8567"/>
      <c r="K587" s="8459"/>
      <c r="L587" s="8321"/>
    </row>
    <row r="588" spans="1:12" s="8266" customFormat="1" ht="16.5" hidden="1">
      <c r="A588" s="8461"/>
      <c r="B588" s="8462"/>
      <c r="C588" s="8707"/>
      <c r="D588" s="8708"/>
      <c r="E588" s="8709"/>
      <c r="F588" s="8704"/>
      <c r="G588" s="8704"/>
      <c r="H588" s="8587"/>
      <c r="I588" s="8586"/>
      <c r="J588" s="8579">
        <v>1500</v>
      </c>
      <c r="K588" s="8467">
        <f>K586+J588</f>
        <v>20160286</v>
      </c>
      <c r="L588" s="8321"/>
    </row>
    <row r="589" spans="1:12" s="8266" customFormat="1" ht="16.5" hidden="1">
      <c r="A589" s="8460"/>
      <c r="B589" s="8460"/>
      <c r="C589" s="8692" t="s">
        <v>781</v>
      </c>
      <c r="D589" s="8438" t="s">
        <v>2174</v>
      </c>
      <c r="E589" s="8683" t="s">
        <v>2175</v>
      </c>
      <c r="F589" s="9364"/>
      <c r="G589" s="9364">
        <v>24140</v>
      </c>
      <c r="H589" s="9364"/>
      <c r="I589" s="9364"/>
      <c r="J589" s="8564"/>
      <c r="K589" s="8480">
        <f>K588-G589</f>
        <v>20136146</v>
      </c>
      <c r="L589" s="8321"/>
    </row>
    <row r="590" spans="1:12" s="8266" customFormat="1" ht="16.5" hidden="1">
      <c r="A590" s="8459"/>
      <c r="B590" s="8459"/>
      <c r="C590" s="8572" t="s">
        <v>2530</v>
      </c>
      <c r="D590" s="8441" t="s">
        <v>1819</v>
      </c>
      <c r="E590" s="8448"/>
      <c r="F590" s="9365"/>
      <c r="G590" s="9365"/>
      <c r="H590" s="9365"/>
      <c r="I590" s="9365"/>
      <c r="J590" s="8567"/>
      <c r="K590" s="8459"/>
      <c r="L590" s="8321"/>
    </row>
    <row r="591" spans="1:12" s="8266" customFormat="1" ht="16.5" hidden="1">
      <c r="A591" s="8461"/>
      <c r="B591" s="8462"/>
      <c r="C591" s="8707"/>
      <c r="D591" s="8708"/>
      <c r="E591" s="8709"/>
      <c r="F591" s="8704"/>
      <c r="G591" s="8704"/>
      <c r="H591" s="8587"/>
      <c r="I591" s="8586"/>
      <c r="J591" s="8579">
        <v>1500</v>
      </c>
      <c r="K591" s="8467">
        <f>K589+J591</f>
        <v>20137646</v>
      </c>
      <c r="L591" s="8321"/>
    </row>
    <row r="592" spans="1:12" s="8266" customFormat="1" ht="16.5" hidden="1">
      <c r="A592" s="8458"/>
      <c r="B592" s="8458"/>
      <c r="C592" s="8446" t="s">
        <v>1710</v>
      </c>
      <c r="D592" s="8438" t="s">
        <v>2523</v>
      </c>
      <c r="E592" s="8439" t="s">
        <v>2522</v>
      </c>
      <c r="F592" s="9364"/>
      <c r="G592" s="9364">
        <v>55390</v>
      </c>
      <c r="H592" s="9364"/>
      <c r="I592" s="9364"/>
      <c r="J592" s="8564"/>
      <c r="K592" s="8481">
        <f>K591-G592</f>
        <v>20082256</v>
      </c>
      <c r="L592" s="8321"/>
    </row>
    <row r="593" spans="1:12" s="8266" customFormat="1" ht="16.5" hidden="1">
      <c r="A593" s="8459"/>
      <c r="B593" s="8459"/>
      <c r="C593" s="8447" t="s">
        <v>2527</v>
      </c>
      <c r="D593" s="8441" t="s">
        <v>2521</v>
      </c>
      <c r="E593" s="8448"/>
      <c r="F593" s="9365"/>
      <c r="G593" s="9365"/>
      <c r="H593" s="9365"/>
      <c r="I593" s="9365"/>
      <c r="J593" s="8567"/>
      <c r="K593" s="8459"/>
      <c r="L593" s="8321"/>
    </row>
    <row r="594" spans="1:12" s="8266" customFormat="1" ht="16.5" hidden="1">
      <c r="A594" s="8461"/>
      <c r="B594" s="8462"/>
      <c r="C594" s="8589"/>
      <c r="D594" s="8584"/>
      <c r="E594" s="8585"/>
      <c r="F594" s="8704"/>
      <c r="G594" s="8704"/>
      <c r="H594" s="8587"/>
      <c r="I594" s="8586"/>
      <c r="J594" s="8579">
        <v>1500</v>
      </c>
      <c r="K594" s="8467">
        <f>K592+J594</f>
        <v>20083756</v>
      </c>
      <c r="L594" s="8321"/>
    </row>
    <row r="595" spans="1:12" s="8266" customFormat="1" ht="16.5" hidden="1">
      <c r="A595" s="8460"/>
      <c r="B595" s="8460"/>
      <c r="C595" s="8693" t="s">
        <v>781</v>
      </c>
      <c r="D595" s="8581" t="s">
        <v>2461</v>
      </c>
      <c r="E595" s="8582" t="s">
        <v>2491</v>
      </c>
      <c r="F595" s="8694"/>
      <c r="G595" s="8694">
        <v>37340</v>
      </c>
      <c r="H595" s="9364"/>
      <c r="I595" s="9364"/>
      <c r="J595" s="8564"/>
      <c r="K595" s="8481">
        <f>K594-G595</f>
        <v>20046416</v>
      </c>
      <c r="L595" s="8321"/>
    </row>
    <row r="596" spans="1:12" s="8266" customFormat="1" ht="16.5" hidden="1">
      <c r="A596" s="8459"/>
      <c r="B596" s="8459"/>
      <c r="C596" s="8574" t="s">
        <v>2459</v>
      </c>
      <c r="D596" s="8441" t="s">
        <v>1819</v>
      </c>
      <c r="E596" s="8448"/>
      <c r="F596" s="8695"/>
      <c r="G596" s="8695"/>
      <c r="H596" s="9365"/>
      <c r="I596" s="9365"/>
      <c r="J596" s="8567"/>
      <c r="K596" s="8459"/>
      <c r="L596" s="8321"/>
    </row>
    <row r="597" spans="1:12" s="8266" customFormat="1" ht="16.5" hidden="1">
      <c r="A597" s="8461"/>
      <c r="B597" s="8462"/>
      <c r="C597" s="8589"/>
      <c r="D597" s="8584"/>
      <c r="E597" s="8585"/>
      <c r="F597" s="8704"/>
      <c r="G597" s="8704"/>
      <c r="H597" s="8587"/>
      <c r="I597" s="8586"/>
      <c r="J597" s="8579">
        <v>1500</v>
      </c>
      <c r="K597" s="8467">
        <f>K595+J597</f>
        <v>20047916</v>
      </c>
      <c r="L597" s="8321"/>
    </row>
    <row r="598" spans="1:12" s="8266" customFormat="1" ht="16.5" hidden="1">
      <c r="A598" s="8460"/>
      <c r="B598" s="8460"/>
      <c r="C598" s="8693" t="s">
        <v>781</v>
      </c>
      <c r="D598" s="8581" t="s">
        <v>2461</v>
      </c>
      <c r="E598" s="8582" t="s">
        <v>2491</v>
      </c>
      <c r="F598" s="8694"/>
      <c r="G598" s="8694">
        <v>17340</v>
      </c>
      <c r="H598" s="9364"/>
      <c r="I598" s="9364"/>
      <c r="J598" s="8564"/>
      <c r="K598" s="8480">
        <f>K597-G598</f>
        <v>20030576</v>
      </c>
      <c r="L598" s="9148"/>
    </row>
    <row r="599" spans="1:12" s="8266" customFormat="1" ht="16.5" hidden="1">
      <c r="A599" s="8459"/>
      <c r="B599" s="8459"/>
      <c r="C599" s="8574" t="s">
        <v>2460</v>
      </c>
      <c r="D599" s="8441" t="s">
        <v>1819</v>
      </c>
      <c r="E599" s="8448"/>
      <c r="F599" s="8695"/>
      <c r="G599" s="8695"/>
      <c r="H599" s="9365"/>
      <c r="I599" s="9365"/>
      <c r="J599" s="8567"/>
      <c r="K599" s="8459"/>
      <c r="L599" s="9148"/>
    </row>
    <row r="600" spans="1:12" s="8266" customFormat="1" ht="16.5" hidden="1">
      <c r="A600" s="8461"/>
      <c r="B600" s="8462"/>
      <c r="C600" s="8589"/>
      <c r="D600" s="8584"/>
      <c r="E600" s="8585"/>
      <c r="F600" s="8704"/>
      <c r="G600" s="8704"/>
      <c r="H600" s="8587"/>
      <c r="I600" s="8586"/>
      <c r="J600" s="8579">
        <v>1500</v>
      </c>
      <c r="K600" s="8467">
        <f>K598+J600</f>
        <v>20032076</v>
      </c>
      <c r="L600" s="9148"/>
    </row>
    <row r="601" spans="1:12" s="8266" customFormat="1" ht="16.5" hidden="1">
      <c r="A601" s="8458"/>
      <c r="B601" s="8458"/>
      <c r="C601" s="8686" t="s">
        <v>781</v>
      </c>
      <c r="D601" s="8438" t="s">
        <v>1285</v>
      </c>
      <c r="E601" s="8439" t="s">
        <v>1320</v>
      </c>
      <c r="F601" s="8694"/>
      <c r="G601" s="9366">
        <v>77640</v>
      </c>
      <c r="H601" s="8696"/>
      <c r="I601" s="8697"/>
      <c r="J601" s="9368"/>
      <c r="K601" s="8481">
        <f>K600-G601</f>
        <v>19954436</v>
      </c>
      <c r="L601" s="8321"/>
    </row>
    <row r="602" spans="1:12" s="8266" customFormat="1" ht="16.5" hidden="1">
      <c r="A602" s="8459"/>
      <c r="B602" s="8459"/>
      <c r="C602" s="8574" t="s">
        <v>2810</v>
      </c>
      <c r="D602" s="8441" t="s">
        <v>38</v>
      </c>
      <c r="E602" s="8448"/>
      <c r="F602" s="8695"/>
      <c r="G602" s="9367"/>
      <c r="H602" s="8699"/>
      <c r="I602" s="8700"/>
      <c r="J602" s="9369"/>
      <c r="K602" s="8459"/>
      <c r="L602" s="8321"/>
    </row>
    <row r="603" spans="1:12" s="8266" customFormat="1" ht="16.5" hidden="1">
      <c r="A603" s="8461"/>
      <c r="B603" s="8462"/>
      <c r="C603" s="8702"/>
      <c r="D603" s="8703"/>
      <c r="E603" s="8703"/>
      <c r="F603" s="8704"/>
      <c r="G603" s="8704"/>
      <c r="H603" s="8705"/>
      <c r="I603" s="8704"/>
      <c r="J603" s="8706">
        <v>1500</v>
      </c>
      <c r="K603" s="8467">
        <f>K601+J603</f>
        <v>19955936</v>
      </c>
      <c r="L603" s="8321"/>
    </row>
    <row r="604" spans="1:12" s="8266" customFormat="1" ht="16.5" hidden="1">
      <c r="A604" s="8460"/>
      <c r="B604" s="8460"/>
      <c r="C604" s="8686" t="s">
        <v>781</v>
      </c>
      <c r="D604" s="8438" t="s">
        <v>1285</v>
      </c>
      <c r="E604" s="8439" t="s">
        <v>1320</v>
      </c>
      <c r="F604" s="8694"/>
      <c r="G604" s="9366">
        <v>100040</v>
      </c>
      <c r="H604" s="8696"/>
      <c r="I604" s="8697"/>
      <c r="J604" s="9368"/>
      <c r="K604" s="8481">
        <f>K603-G604</f>
        <v>19855896</v>
      </c>
      <c r="L604" s="8321"/>
    </row>
    <row r="605" spans="1:12" s="8266" customFormat="1" ht="16.5" hidden="1">
      <c r="A605" s="8459"/>
      <c r="B605" s="8459"/>
      <c r="C605" s="8574" t="s">
        <v>2811</v>
      </c>
      <c r="D605" s="8441" t="s">
        <v>38</v>
      </c>
      <c r="E605" s="8448"/>
      <c r="F605" s="8695"/>
      <c r="G605" s="9367"/>
      <c r="H605" s="8699"/>
      <c r="I605" s="8700"/>
      <c r="J605" s="9369"/>
      <c r="K605" s="8459"/>
      <c r="L605" s="8321"/>
    </row>
    <row r="606" spans="1:12" s="8266" customFormat="1" ht="16.5" hidden="1">
      <c r="A606" s="8461"/>
      <c r="B606" s="8462"/>
      <c r="C606" s="8702"/>
      <c r="D606" s="8703"/>
      <c r="E606" s="8703"/>
      <c r="F606" s="8704"/>
      <c r="G606" s="8704"/>
      <c r="H606" s="8705"/>
      <c r="I606" s="8704"/>
      <c r="J606" s="8706">
        <v>1500</v>
      </c>
      <c r="K606" s="8467">
        <f>K604+J606</f>
        <v>19857396</v>
      </c>
      <c r="L606" s="8321"/>
    </row>
    <row r="607" spans="1:12" s="8266" customFormat="1" ht="16.5" hidden="1">
      <c r="A607" s="8460"/>
      <c r="B607" s="8460"/>
      <c r="C607" s="8686" t="s">
        <v>781</v>
      </c>
      <c r="D607" s="8438" t="s">
        <v>1285</v>
      </c>
      <c r="E607" s="8439" t="s">
        <v>1320</v>
      </c>
      <c r="F607" s="8694"/>
      <c r="G607" s="9366">
        <v>249140</v>
      </c>
      <c r="H607" s="8696"/>
      <c r="I607" s="8697"/>
      <c r="J607" s="9368"/>
      <c r="K607" s="8481">
        <f>K606-G607</f>
        <v>19608256</v>
      </c>
      <c r="L607" s="8321"/>
    </row>
    <row r="608" spans="1:12" s="8266" customFormat="1" ht="16.5" hidden="1">
      <c r="A608" s="8459"/>
      <c r="B608" s="8459"/>
      <c r="C608" s="8574" t="s">
        <v>2812</v>
      </c>
      <c r="D608" s="8441" t="s">
        <v>38</v>
      </c>
      <c r="E608" s="8448"/>
      <c r="F608" s="8695"/>
      <c r="G608" s="9367"/>
      <c r="H608" s="8699"/>
      <c r="I608" s="8700"/>
      <c r="J608" s="9369"/>
      <c r="K608" s="8459"/>
      <c r="L608" s="8321"/>
    </row>
    <row r="609" spans="1:12" s="8266" customFormat="1" ht="16.5" hidden="1">
      <c r="A609" s="8461"/>
      <c r="B609" s="8462"/>
      <c r="C609" s="8702"/>
      <c r="D609" s="8703"/>
      <c r="E609" s="8703"/>
      <c r="F609" s="8704"/>
      <c r="G609" s="8704"/>
      <c r="H609" s="8705"/>
      <c r="I609" s="8704"/>
      <c r="J609" s="8706">
        <v>1500</v>
      </c>
      <c r="K609" s="8467">
        <f>K607+J609</f>
        <v>19609756</v>
      </c>
      <c r="L609" s="8321"/>
    </row>
    <row r="610" spans="1:12" s="8266" customFormat="1" ht="15.75" hidden="1">
      <c r="A610" s="8460"/>
      <c r="B610" s="8460"/>
      <c r="C610" s="8324" t="s">
        <v>1710</v>
      </c>
      <c r="D610" s="8732" t="s">
        <v>2815</v>
      </c>
      <c r="E610" s="7979">
        <v>940372</v>
      </c>
      <c r="F610" s="9356"/>
      <c r="G610" s="9358">
        <v>32890</v>
      </c>
      <c r="H610" s="9356"/>
      <c r="I610" s="9356"/>
      <c r="J610" s="8302"/>
      <c r="K610" s="8481">
        <f>K609-G610</f>
        <v>19576866</v>
      </c>
      <c r="L610" s="8321"/>
    </row>
    <row r="611" spans="1:12" s="8266" customFormat="1" ht="15.75" hidden="1">
      <c r="A611" s="8459"/>
      <c r="B611" s="8459"/>
      <c r="C611" s="8326" t="s">
        <v>2799</v>
      </c>
      <c r="D611" s="9361" t="s">
        <v>1819</v>
      </c>
      <c r="E611" s="8392"/>
      <c r="F611" s="9357"/>
      <c r="G611" s="9359"/>
      <c r="H611" s="9357"/>
      <c r="I611" s="9357"/>
      <c r="J611" s="8303"/>
      <c r="K611" s="8459"/>
      <c r="L611" s="8321"/>
    </row>
    <row r="612" spans="1:12" s="8266" customFormat="1" ht="15.75" hidden="1">
      <c r="A612" s="8461"/>
      <c r="B612" s="8462"/>
      <c r="C612" s="8496"/>
      <c r="D612" s="8504"/>
      <c r="E612" s="8498"/>
      <c r="F612" s="8465"/>
      <c r="G612" s="8466"/>
      <c r="H612" s="8499"/>
      <c r="I612" s="8465"/>
      <c r="J612" s="8466">
        <v>1500</v>
      </c>
      <c r="K612" s="8467">
        <f>K610+J612</f>
        <v>19578366</v>
      </c>
      <c r="L612" s="8321"/>
    </row>
    <row r="613" spans="1:12" s="8266" customFormat="1" ht="16.5" hidden="1">
      <c r="A613" s="8460"/>
      <c r="B613" s="8460"/>
      <c r="C613" s="8357" t="s">
        <v>591</v>
      </c>
      <c r="D613" s="8349"/>
      <c r="E613" s="8350"/>
      <c r="F613" s="9805">
        <v>25000000</v>
      </c>
      <c r="G613" s="9209"/>
      <c r="H613" s="9207"/>
      <c r="I613" s="9207"/>
      <c r="J613" s="8564"/>
      <c r="K613" s="8481">
        <f>K612+F613</f>
        <v>44578366</v>
      </c>
      <c r="L613" s="8321"/>
    </row>
    <row r="614" spans="1:12" s="8266" customFormat="1" ht="16.5" hidden="1">
      <c r="A614" s="8459"/>
      <c r="B614" s="8459"/>
      <c r="C614" s="8355"/>
      <c r="D614" s="8351"/>
      <c r="E614" s="8352"/>
      <c r="F614" s="9806"/>
      <c r="G614" s="9210"/>
      <c r="H614" s="9208"/>
      <c r="I614" s="9208"/>
      <c r="J614" s="8567"/>
      <c r="K614" s="8459"/>
      <c r="L614" s="8321"/>
    </row>
    <row r="615" spans="1:12" s="8266" customFormat="1" ht="16.5" hidden="1">
      <c r="A615" s="8461"/>
      <c r="B615" s="8462"/>
      <c r="C615" s="8589"/>
      <c r="D615" s="8584"/>
      <c r="E615" s="8585"/>
      <c r="F615" s="8586"/>
      <c r="G615" s="8579"/>
      <c r="H615" s="8587"/>
      <c r="I615" s="8586"/>
      <c r="J615" s="8579"/>
      <c r="K615" s="8467"/>
      <c r="L615" s="8321"/>
    </row>
    <row r="616" spans="1:12" s="8266" customFormat="1" ht="15.75" hidden="1">
      <c r="A616" s="8460"/>
      <c r="B616" s="8460"/>
      <c r="C616" s="8300" t="s">
        <v>781</v>
      </c>
      <c r="D616" s="8349"/>
      <c r="E616" s="8350"/>
      <c r="F616" s="9805"/>
      <c r="G616" s="9807"/>
      <c r="H616" s="9805"/>
      <c r="I616" s="9805">
        <v>130140</v>
      </c>
      <c r="J616" s="8302"/>
      <c r="K616" s="8481">
        <f>K613-I616</f>
        <v>44448226</v>
      </c>
      <c r="L616" s="8321"/>
    </row>
    <row r="617" spans="1:12" s="8266" customFormat="1" ht="15.75" hidden="1">
      <c r="A617" s="8459"/>
      <c r="B617" s="8459"/>
      <c r="C617" s="8300" t="s">
        <v>2351</v>
      </c>
      <c r="D617" s="8351"/>
      <c r="E617" s="8352"/>
      <c r="F617" s="9806"/>
      <c r="G617" s="9808"/>
      <c r="H617" s="9806"/>
      <c r="I617" s="9806"/>
      <c r="J617" s="8303"/>
      <c r="K617" s="8459"/>
      <c r="L617" s="8321"/>
    </row>
    <row r="618" spans="1:12" s="8266" customFormat="1" ht="15.75" hidden="1">
      <c r="A618" s="8461"/>
      <c r="B618" s="8462"/>
      <c r="C618" s="8461"/>
      <c r="D618" s="8497"/>
      <c r="E618" s="8498"/>
      <c r="F618" s="8465"/>
      <c r="G618" s="8466"/>
      <c r="H618" s="8499"/>
      <c r="I618" s="8465"/>
      <c r="J618" s="8466">
        <v>1500</v>
      </c>
      <c r="K618" s="8467">
        <f>K616+J618</f>
        <v>44449726</v>
      </c>
      <c r="L618" s="8321"/>
    </row>
    <row r="619" spans="1:12" s="8266" customFormat="1" ht="16.5" hidden="1">
      <c r="A619" s="8460"/>
      <c r="B619" s="8460"/>
      <c r="C619" s="8281" t="s">
        <v>864</v>
      </c>
      <c r="D619" s="8349" t="s">
        <v>2302</v>
      </c>
      <c r="E619" s="8582" t="s">
        <v>2843</v>
      </c>
      <c r="F619" s="8694"/>
      <c r="G619" s="9364">
        <v>103000</v>
      </c>
      <c r="H619" s="9364"/>
      <c r="I619" s="9364"/>
      <c r="J619" s="8564"/>
      <c r="K619" s="8481">
        <f>K618-G619</f>
        <v>44346726</v>
      </c>
      <c r="L619" s="8321"/>
    </row>
    <row r="620" spans="1:12" s="8266" customFormat="1" ht="16.5" hidden="1">
      <c r="A620" s="8459"/>
      <c r="B620" s="8459"/>
      <c r="C620" s="8287" t="s">
        <v>2845</v>
      </c>
      <c r="D620" s="8351" t="s">
        <v>1819</v>
      </c>
      <c r="E620" s="8448"/>
      <c r="F620" s="8695"/>
      <c r="G620" s="8695"/>
      <c r="H620" s="9365"/>
      <c r="I620" s="9365"/>
      <c r="J620" s="8567"/>
      <c r="K620" s="8459"/>
      <c r="L620" s="8321"/>
    </row>
    <row r="621" spans="1:12" s="8266" customFormat="1" ht="16.5" hidden="1">
      <c r="A621" s="8461"/>
      <c r="B621" s="8462"/>
      <c r="C621" s="8589"/>
      <c r="D621" s="8584"/>
      <c r="E621" s="8585"/>
      <c r="F621" s="8704"/>
      <c r="G621" s="8704"/>
      <c r="H621" s="8587"/>
      <c r="I621" s="8586"/>
      <c r="J621" s="8579">
        <v>2200</v>
      </c>
      <c r="K621" s="8467">
        <f>K619+J621</f>
        <v>44348926</v>
      </c>
      <c r="L621" s="8321"/>
    </row>
    <row r="622" spans="1:12" s="8266" customFormat="1" ht="16.5" hidden="1">
      <c r="A622" s="8460"/>
      <c r="B622" s="8460"/>
      <c r="C622" s="8446" t="s">
        <v>1710</v>
      </c>
      <c r="D622" s="9360"/>
      <c r="E622" s="8439"/>
      <c r="F622" s="9843"/>
      <c r="G622" s="9845"/>
      <c r="H622" s="9843"/>
      <c r="I622" s="9352">
        <v>46540</v>
      </c>
      <c r="J622" s="595"/>
      <c r="K622" s="8481">
        <f>K621-I622</f>
        <v>44302386</v>
      </c>
      <c r="L622" s="8321"/>
    </row>
    <row r="623" spans="1:12" s="8266" customFormat="1" ht="16.5" hidden="1">
      <c r="A623" s="8459"/>
      <c r="B623" s="8459"/>
      <c r="C623" s="8447" t="s">
        <v>2828</v>
      </c>
      <c r="D623" s="9361"/>
      <c r="E623" s="8448"/>
      <c r="F623" s="9844"/>
      <c r="G623" s="9846"/>
      <c r="H623" s="9844"/>
      <c r="I623" s="9353"/>
      <c r="J623" s="559"/>
      <c r="K623" s="8459"/>
      <c r="L623" s="8321"/>
    </row>
    <row r="624" spans="1:12" s="8266" customFormat="1" ht="16.5" hidden="1">
      <c r="A624" s="8461"/>
      <c r="B624" s="8462"/>
      <c r="C624" s="8589"/>
      <c r="D624" s="8497"/>
      <c r="E624" s="8670"/>
      <c r="F624" s="8586"/>
      <c r="G624" s="8579"/>
      <c r="H624" s="8587"/>
      <c r="I624" s="8629"/>
      <c r="J624" s="8577">
        <v>1500</v>
      </c>
      <c r="K624" s="8467">
        <f>K622+J624</f>
        <v>44303886</v>
      </c>
      <c r="L624" s="8321"/>
    </row>
    <row r="625" spans="1:12" s="8266" customFormat="1" ht="16.5" hidden="1">
      <c r="A625" s="8460"/>
      <c r="B625" s="8588">
        <v>43238</v>
      </c>
      <c r="C625" s="8324" t="s">
        <v>815</v>
      </c>
      <c r="D625" s="8325" t="s">
        <v>1852</v>
      </c>
      <c r="E625" s="8439"/>
      <c r="F625" s="9843"/>
      <c r="G625" s="9845"/>
      <c r="H625" s="9843"/>
      <c r="I625" s="9843">
        <v>2327332</v>
      </c>
      <c r="J625" s="8564"/>
      <c r="K625" s="8481">
        <f>K624-I625</f>
        <v>41976554</v>
      </c>
      <c r="L625" s="8321"/>
    </row>
    <row r="626" spans="1:12" s="8266" customFormat="1" ht="16.5" hidden="1">
      <c r="A626" s="8459"/>
      <c r="B626" s="8459"/>
      <c r="C626" s="8342" t="s">
        <v>1851</v>
      </c>
      <c r="D626" s="8327"/>
      <c r="E626" s="8448"/>
      <c r="F626" s="9844"/>
      <c r="G626" s="9846"/>
      <c r="H626" s="9844"/>
      <c r="I626" s="9844"/>
      <c r="J626" s="8567"/>
      <c r="K626" s="8459"/>
      <c r="L626" s="8321"/>
    </row>
    <row r="627" spans="1:12" s="8266" customFormat="1" ht="16.5" hidden="1">
      <c r="A627" s="8461"/>
      <c r="B627" s="8462"/>
      <c r="C627" s="8461"/>
      <c r="D627" s="8501"/>
      <c r="E627" s="8670"/>
      <c r="F627" s="8586"/>
      <c r="G627" s="8579"/>
      <c r="H627" s="8587"/>
      <c r="I627" s="8586"/>
      <c r="J627" s="8579">
        <v>2200</v>
      </c>
      <c r="K627" s="8467">
        <f>K625+J627</f>
        <v>41978754</v>
      </c>
      <c r="L627" s="8321"/>
    </row>
    <row r="628" spans="1:12" s="8266" customFormat="1" ht="15.75" hidden="1">
      <c r="A628" s="8460"/>
      <c r="B628" s="8460"/>
      <c r="C628" s="8324" t="s">
        <v>815</v>
      </c>
      <c r="D628" s="8325" t="s">
        <v>1852</v>
      </c>
      <c r="E628" s="9370"/>
      <c r="F628" s="9372"/>
      <c r="G628" s="9374"/>
      <c r="H628" s="534"/>
      <c r="I628" s="9372">
        <v>1069074</v>
      </c>
      <c r="J628" s="595"/>
      <c r="K628" s="8481">
        <f>K627-I628</f>
        <v>40909680</v>
      </c>
      <c r="L628" s="8321"/>
    </row>
    <row r="629" spans="1:12" s="8266" customFormat="1" ht="15.75" hidden="1">
      <c r="A629" s="8459"/>
      <c r="B629" s="8459"/>
      <c r="C629" s="8342" t="s">
        <v>1854</v>
      </c>
      <c r="D629" s="8327"/>
      <c r="E629" s="9371"/>
      <c r="F629" s="9373"/>
      <c r="G629" s="9375"/>
      <c r="H629" s="515"/>
      <c r="I629" s="9373"/>
      <c r="J629" s="559"/>
      <c r="K629" s="8459"/>
      <c r="L629" s="8321"/>
    </row>
    <row r="630" spans="1:12" s="8266" customFormat="1" ht="15.75" hidden="1">
      <c r="A630" s="8461"/>
      <c r="B630" s="8462"/>
      <c r="C630" s="8461"/>
      <c r="D630" s="8501"/>
      <c r="E630" s="8630"/>
      <c r="F630" s="8629"/>
      <c r="G630" s="8629"/>
      <c r="H630" s="8629"/>
      <c r="I630" s="8629"/>
      <c r="J630" s="8577">
        <v>2200</v>
      </c>
      <c r="K630" s="8467">
        <f>K628+J630</f>
        <v>40911880</v>
      </c>
      <c r="L630" s="8321"/>
    </row>
    <row r="631" spans="1:12" s="8266" customFormat="1" ht="16.5" hidden="1">
      <c r="A631" s="8460"/>
      <c r="B631" s="8460"/>
      <c r="C631" s="8324" t="s">
        <v>815</v>
      </c>
      <c r="D631" s="8325" t="s">
        <v>1852</v>
      </c>
      <c r="E631" s="8439"/>
      <c r="F631" s="9843"/>
      <c r="G631" s="9845"/>
      <c r="H631" s="9843"/>
      <c r="I631" s="9843">
        <v>4730502</v>
      </c>
      <c r="J631" s="8564"/>
      <c r="K631" s="8481">
        <f>K630-I631</f>
        <v>36181378</v>
      </c>
      <c r="L631" s="8321"/>
    </row>
    <row r="632" spans="1:12" s="8266" customFormat="1" ht="16.5" hidden="1">
      <c r="A632" s="8459"/>
      <c r="B632" s="8459"/>
      <c r="C632" s="8342" t="s">
        <v>1855</v>
      </c>
      <c r="D632" s="8327"/>
      <c r="E632" s="8448"/>
      <c r="F632" s="9844"/>
      <c r="G632" s="9846"/>
      <c r="H632" s="9844"/>
      <c r="I632" s="9844"/>
      <c r="J632" s="8567"/>
      <c r="K632" s="8459"/>
      <c r="L632" s="8321"/>
    </row>
    <row r="633" spans="1:12" s="8266" customFormat="1" ht="16.5" hidden="1">
      <c r="A633" s="8461"/>
      <c r="B633" s="8462"/>
      <c r="C633" s="8461"/>
      <c r="D633" s="8501"/>
      <c r="E633" s="8670"/>
      <c r="F633" s="8586"/>
      <c r="G633" s="8579"/>
      <c r="H633" s="8587"/>
      <c r="I633" s="8586"/>
      <c r="J633" s="8579">
        <v>2200</v>
      </c>
      <c r="K633" s="8467">
        <f>K631+J633</f>
        <v>36183578</v>
      </c>
      <c r="L633" s="8321"/>
    </row>
    <row r="634" spans="1:12" s="8266" customFormat="1" ht="15.75" hidden="1">
      <c r="A634" s="8460"/>
      <c r="B634" s="8460"/>
      <c r="C634" s="8324" t="s">
        <v>815</v>
      </c>
      <c r="D634" s="8325" t="s">
        <v>1852</v>
      </c>
      <c r="E634" s="9370"/>
      <c r="F634" s="9372"/>
      <c r="G634" s="9374"/>
      <c r="H634" s="534"/>
      <c r="I634" s="9372">
        <v>284900</v>
      </c>
      <c r="J634" s="595"/>
      <c r="K634" s="8481">
        <f>K633-I634</f>
        <v>35898678</v>
      </c>
      <c r="L634" s="8321"/>
    </row>
    <row r="635" spans="1:12" s="8266" customFormat="1" ht="15.75" hidden="1">
      <c r="A635" s="8459"/>
      <c r="B635" s="8459"/>
      <c r="C635" s="8342" t="s">
        <v>1856</v>
      </c>
      <c r="D635" s="8327"/>
      <c r="E635" s="9371"/>
      <c r="F635" s="9373"/>
      <c r="G635" s="9375"/>
      <c r="H635" s="515"/>
      <c r="I635" s="9373"/>
      <c r="J635" s="559"/>
      <c r="K635" s="8459"/>
      <c r="L635" s="8321"/>
    </row>
    <row r="636" spans="1:12" s="8266" customFormat="1" ht="15.75" hidden="1">
      <c r="A636" s="8461"/>
      <c r="B636" s="8462"/>
      <c r="C636" s="8461"/>
      <c r="D636" s="8501"/>
      <c r="E636" s="8630"/>
      <c r="F636" s="8629"/>
      <c r="G636" s="8629"/>
      <c r="H636" s="8629"/>
      <c r="I636" s="8629"/>
      <c r="J636" s="8577">
        <v>2200</v>
      </c>
      <c r="K636" s="8467">
        <f>K634+J636</f>
        <v>35900878</v>
      </c>
      <c r="L636" s="8321"/>
    </row>
    <row r="637" spans="1:12" s="8266" customFormat="1" ht="16.5" hidden="1">
      <c r="A637" s="8460"/>
      <c r="B637" s="8460"/>
      <c r="C637" s="8324" t="s">
        <v>815</v>
      </c>
      <c r="D637" s="8325" t="s">
        <v>1852</v>
      </c>
      <c r="E637" s="8439"/>
      <c r="F637" s="9843"/>
      <c r="G637" s="9845"/>
      <c r="H637" s="9843"/>
      <c r="I637" s="9843">
        <v>750975</v>
      </c>
      <c r="J637" s="8564"/>
      <c r="K637" s="8481">
        <f>K636-I637</f>
        <v>35149903</v>
      </c>
      <c r="L637" s="8321"/>
    </row>
    <row r="638" spans="1:12" s="8266" customFormat="1" ht="16.5" hidden="1">
      <c r="A638" s="8459"/>
      <c r="B638" s="8459"/>
      <c r="C638" s="8342" t="s">
        <v>1857</v>
      </c>
      <c r="D638" s="8327"/>
      <c r="E638" s="8448"/>
      <c r="F638" s="9844"/>
      <c r="G638" s="9846"/>
      <c r="H638" s="9844"/>
      <c r="I638" s="9844"/>
      <c r="J638" s="8567"/>
      <c r="K638" s="8459"/>
      <c r="L638" s="8321"/>
    </row>
    <row r="639" spans="1:12" s="8266" customFormat="1" ht="16.5" hidden="1">
      <c r="A639" s="8461"/>
      <c r="B639" s="8462"/>
      <c r="C639" s="8461"/>
      <c r="D639" s="8501"/>
      <c r="E639" s="8670"/>
      <c r="F639" s="8586"/>
      <c r="G639" s="8579"/>
      <c r="H639" s="8587"/>
      <c r="I639" s="8586"/>
      <c r="J639" s="8579">
        <v>2200</v>
      </c>
      <c r="K639" s="8467">
        <f>K637+J639</f>
        <v>35152103</v>
      </c>
      <c r="L639" s="8321"/>
    </row>
    <row r="640" spans="1:12" s="8266" customFormat="1" ht="15.75" hidden="1">
      <c r="A640" s="8460"/>
      <c r="B640" s="8460"/>
      <c r="C640" s="8324" t="s">
        <v>815</v>
      </c>
      <c r="D640" s="8325" t="s">
        <v>1852</v>
      </c>
      <c r="E640" s="9370"/>
      <c r="F640" s="9372"/>
      <c r="G640" s="9374"/>
      <c r="H640" s="534"/>
      <c r="I640" s="9372">
        <v>2042651</v>
      </c>
      <c r="J640" s="595"/>
      <c r="K640" s="8481">
        <f>K639-I640</f>
        <v>33109452</v>
      </c>
      <c r="L640" s="8321"/>
    </row>
    <row r="641" spans="1:12" s="8266" customFormat="1" ht="15.75" hidden="1">
      <c r="A641" s="8459"/>
      <c r="B641" s="8459"/>
      <c r="C641" s="8342" t="s">
        <v>1853</v>
      </c>
      <c r="D641" s="8327"/>
      <c r="E641" s="9371"/>
      <c r="F641" s="9373"/>
      <c r="G641" s="9375"/>
      <c r="H641" s="515"/>
      <c r="I641" s="9373"/>
      <c r="J641" s="559"/>
      <c r="K641" s="8459"/>
      <c r="L641" s="8321"/>
    </row>
    <row r="642" spans="1:12" s="8266" customFormat="1" ht="15.75" hidden="1">
      <c r="A642" s="8461"/>
      <c r="B642" s="8462"/>
      <c r="C642" s="8461"/>
      <c r="D642" s="8501"/>
      <c r="E642" s="8630"/>
      <c r="F642" s="8629"/>
      <c r="G642" s="8629"/>
      <c r="H642" s="8629"/>
      <c r="I642" s="8629"/>
      <c r="J642" s="8577">
        <v>2200</v>
      </c>
      <c r="K642" s="8467">
        <f>K640+J642</f>
        <v>33111652</v>
      </c>
      <c r="L642" s="8321"/>
    </row>
    <row r="643" spans="1:12" s="8266" customFormat="1" ht="16.5" hidden="1">
      <c r="A643" s="8460"/>
      <c r="B643" s="8460"/>
      <c r="C643" s="8281" t="s">
        <v>869</v>
      </c>
      <c r="D643" s="9378" t="s">
        <v>1845</v>
      </c>
      <c r="E643" s="8439"/>
      <c r="F643" s="9843"/>
      <c r="G643" s="9845"/>
      <c r="H643" s="9843"/>
      <c r="I643" s="9843">
        <v>96599</v>
      </c>
      <c r="J643" s="8564"/>
      <c r="K643" s="8481">
        <f>K642-I643</f>
        <v>33015053</v>
      </c>
      <c r="L643" s="8321"/>
    </row>
    <row r="644" spans="1:12" s="8266" customFormat="1" ht="16.5" hidden="1">
      <c r="A644" s="8459"/>
      <c r="B644" s="8459"/>
      <c r="C644" s="8287" t="s">
        <v>2311</v>
      </c>
      <c r="D644" s="9379"/>
      <c r="E644" s="8448"/>
      <c r="F644" s="9844"/>
      <c r="G644" s="9846"/>
      <c r="H644" s="9844"/>
      <c r="I644" s="9844"/>
      <c r="J644" s="8567"/>
      <c r="K644" s="8459"/>
      <c r="L644" s="8321"/>
    </row>
    <row r="645" spans="1:12" s="8266" customFormat="1" ht="16.5" hidden="1">
      <c r="A645" s="8461"/>
      <c r="B645" s="8462"/>
      <c r="C645" s="8461"/>
      <c r="D645" s="8497"/>
      <c r="E645" s="8670"/>
      <c r="F645" s="8586"/>
      <c r="G645" s="8579"/>
      <c r="H645" s="8587"/>
      <c r="I645" s="8586"/>
      <c r="J645" s="8579">
        <v>1650</v>
      </c>
      <c r="K645" s="8467">
        <f>K643+J645</f>
        <v>33016703</v>
      </c>
      <c r="L645" s="8321"/>
    </row>
    <row r="646" spans="1:12" s="8266" customFormat="1" ht="15.75" hidden="1">
      <c r="A646" s="8460"/>
      <c r="B646" s="8460"/>
      <c r="C646" s="8281" t="s">
        <v>869</v>
      </c>
      <c r="D646" s="9378" t="s">
        <v>1845</v>
      </c>
      <c r="E646" s="9370"/>
      <c r="F646" s="9372"/>
      <c r="G646" s="9374"/>
      <c r="H646" s="534"/>
      <c r="I646" s="9372">
        <v>38860</v>
      </c>
      <c r="J646" s="595"/>
      <c r="K646" s="8481">
        <f>K645-I646</f>
        <v>32977843</v>
      </c>
      <c r="L646" s="8321"/>
    </row>
    <row r="647" spans="1:12" s="8266" customFormat="1" ht="15.75" hidden="1">
      <c r="A647" s="8459"/>
      <c r="B647" s="8459"/>
      <c r="C647" s="8287" t="s">
        <v>1872</v>
      </c>
      <c r="D647" s="9379"/>
      <c r="E647" s="9371"/>
      <c r="F647" s="9373"/>
      <c r="G647" s="9375"/>
      <c r="H647" s="515"/>
      <c r="I647" s="9373"/>
      <c r="J647" s="559"/>
      <c r="K647" s="8459"/>
      <c r="L647" s="8321"/>
    </row>
    <row r="648" spans="1:12" s="8266" customFormat="1" ht="15.75" hidden="1">
      <c r="A648" s="8461"/>
      <c r="B648" s="8462"/>
      <c r="C648" s="8461"/>
      <c r="D648" s="8497"/>
      <c r="E648" s="8630"/>
      <c r="F648" s="8629"/>
      <c r="G648" s="8629"/>
      <c r="H648" s="8629"/>
      <c r="I648" s="8629"/>
      <c r="J648" s="8577">
        <v>1650</v>
      </c>
      <c r="K648" s="8467">
        <f>K646+J648</f>
        <v>32979493</v>
      </c>
      <c r="L648" s="8321"/>
    </row>
    <row r="649" spans="1:12" s="8266" customFormat="1" ht="15.75">
      <c r="A649" s="8339"/>
      <c r="B649" s="9205" t="s">
        <v>2848</v>
      </c>
      <c r="C649" s="8330" t="s">
        <v>812</v>
      </c>
      <c r="D649" s="8325" t="s">
        <v>1335</v>
      </c>
      <c r="E649" s="8350"/>
      <c r="F649" s="9805"/>
      <c r="G649" s="9807"/>
      <c r="H649" s="9805"/>
      <c r="I649" s="9805">
        <v>564047</v>
      </c>
      <c r="J649" s="8302"/>
      <c r="K649" s="8576">
        <f>K648-I649</f>
        <v>32415446</v>
      </c>
      <c r="L649" s="8380"/>
    </row>
    <row r="650" spans="1:12" s="8266" customFormat="1" ht="15.75">
      <c r="A650" s="8340"/>
      <c r="B650" s="9206"/>
      <c r="C650" s="8347" t="s">
        <v>813</v>
      </c>
      <c r="D650" s="8327" t="s">
        <v>814</v>
      </c>
      <c r="E650" s="8352"/>
      <c r="F650" s="9806"/>
      <c r="G650" s="9808"/>
      <c r="H650" s="9806"/>
      <c r="I650" s="9806"/>
      <c r="J650" s="8303"/>
      <c r="K650" s="8340"/>
      <c r="L650" s="8380"/>
    </row>
    <row r="651" spans="1:12" s="8266" customFormat="1" ht="15.75">
      <c r="A651" s="8461"/>
      <c r="B651" s="8462"/>
      <c r="C651" s="8461"/>
      <c r="D651" s="8497"/>
      <c r="E651" s="8498"/>
      <c r="F651" s="8465"/>
      <c r="G651" s="8466"/>
      <c r="H651" s="8499"/>
      <c r="I651" s="8465"/>
      <c r="J651" s="8466">
        <v>2200</v>
      </c>
      <c r="K651" s="8580">
        <f>K649+J651</f>
        <v>32417646</v>
      </c>
      <c r="L651" s="8380"/>
    </row>
    <row r="652" spans="1:12" s="8266" customFormat="1" ht="16.5">
      <c r="A652" s="8339"/>
      <c r="B652" s="9205"/>
      <c r="C652" s="8446" t="s">
        <v>1710</v>
      </c>
      <c r="D652" s="8438" t="s">
        <v>2495</v>
      </c>
      <c r="E652" s="8690"/>
      <c r="F652" s="9386"/>
      <c r="G652" s="8694"/>
      <c r="H652" s="9386"/>
      <c r="I652" s="9386">
        <v>494140</v>
      </c>
      <c r="J652" s="9388"/>
      <c r="K652" s="8576">
        <f>K651-I652</f>
        <v>31923506</v>
      </c>
      <c r="L652" s="8380"/>
    </row>
    <row r="653" spans="1:12" s="8266" customFormat="1" ht="16.5">
      <c r="A653" s="8340"/>
      <c r="B653" s="9206"/>
      <c r="C653" s="8447" t="s">
        <v>2517</v>
      </c>
      <c r="D653" s="8441"/>
      <c r="E653" s="8691"/>
      <c r="F653" s="9387"/>
      <c r="G653" s="8695"/>
      <c r="H653" s="9387"/>
      <c r="I653" s="9387"/>
      <c r="J653" s="9389"/>
      <c r="K653" s="8340"/>
      <c r="L653" s="8380"/>
    </row>
    <row r="654" spans="1:12" s="8266" customFormat="1" ht="16.5">
      <c r="A654" s="8461"/>
      <c r="B654" s="8462"/>
      <c r="C654" s="8589"/>
      <c r="D654" s="8584"/>
      <c r="E654" s="8585"/>
      <c r="F654" s="8713"/>
      <c r="G654" s="8713"/>
      <c r="H654" s="8586"/>
      <c r="I654" s="8713"/>
      <c r="J654" s="8579">
        <v>1500</v>
      </c>
      <c r="K654" s="8580">
        <f>K652+J654</f>
        <v>31925006</v>
      </c>
      <c r="L654" s="8380"/>
    </row>
    <row r="655" spans="1:12" s="8266" customFormat="1" ht="16.5">
      <c r="A655" s="8339"/>
      <c r="B655" s="9205"/>
      <c r="C655" s="8446" t="s">
        <v>1710</v>
      </c>
      <c r="D655" s="8438" t="s">
        <v>2495</v>
      </c>
      <c r="E655" s="8690"/>
      <c r="F655" s="9386"/>
      <c r="G655" s="8694"/>
      <c r="H655" s="9386"/>
      <c r="I655" s="9386">
        <v>88140</v>
      </c>
      <c r="J655" s="9388"/>
      <c r="K655" s="8576">
        <f>K654-I655</f>
        <v>31836866</v>
      </c>
      <c r="L655" s="7907"/>
    </row>
    <row r="656" spans="1:12" s="8266" customFormat="1" ht="16.5">
      <c r="A656" s="8340"/>
      <c r="B656" s="9206"/>
      <c r="C656" s="8447" t="s">
        <v>2519</v>
      </c>
      <c r="D656" s="8441"/>
      <c r="E656" s="8691"/>
      <c r="F656" s="9387"/>
      <c r="G656" s="8695"/>
      <c r="H656" s="9387"/>
      <c r="I656" s="9387"/>
      <c r="J656" s="9389"/>
      <c r="K656" s="8340"/>
      <c r="L656" s="7907"/>
    </row>
    <row r="657" spans="1:12" s="8266" customFormat="1" ht="16.5">
      <c r="A657" s="8461"/>
      <c r="B657" s="8462"/>
      <c r="C657" s="8589"/>
      <c r="D657" s="8584"/>
      <c r="E657" s="8585"/>
      <c r="F657" s="8713"/>
      <c r="G657" s="8713"/>
      <c r="H657" s="8586"/>
      <c r="I657" s="8713"/>
      <c r="J657" s="8579">
        <v>1500</v>
      </c>
      <c r="K657" s="8580">
        <f>K655+J657</f>
        <v>31838366</v>
      </c>
      <c r="L657" s="7907"/>
    </row>
    <row r="658" spans="1:12" s="8266" customFormat="1" ht="16.5">
      <c r="A658" s="8339"/>
      <c r="B658" s="9205"/>
      <c r="C658" s="8446" t="s">
        <v>1710</v>
      </c>
      <c r="D658" s="8438" t="s">
        <v>2495</v>
      </c>
      <c r="E658" s="8690"/>
      <c r="F658" s="9386"/>
      <c r="G658" s="8694"/>
      <c r="H658" s="9386"/>
      <c r="I658" s="9386">
        <v>88140</v>
      </c>
      <c r="J658" s="9388"/>
      <c r="K658" s="8576">
        <f>K657-I658</f>
        <v>31750226</v>
      </c>
      <c r="L658" s="8380"/>
    </row>
    <row r="659" spans="1:12" s="8266" customFormat="1" ht="16.5">
      <c r="A659" s="8340"/>
      <c r="B659" s="9206"/>
      <c r="C659" s="8447" t="s">
        <v>2785</v>
      </c>
      <c r="D659" s="8441"/>
      <c r="E659" s="8691"/>
      <c r="F659" s="9387"/>
      <c r="G659" s="8695"/>
      <c r="H659" s="9387"/>
      <c r="I659" s="9387"/>
      <c r="J659" s="9389"/>
      <c r="K659" s="8340"/>
      <c r="L659" s="8380"/>
    </row>
    <row r="660" spans="1:12" s="8266" customFormat="1" ht="16.5">
      <c r="A660" s="8461"/>
      <c r="B660" s="8462"/>
      <c r="C660" s="8589"/>
      <c r="D660" s="8584"/>
      <c r="E660" s="8585"/>
      <c r="F660" s="8713"/>
      <c r="G660" s="8713"/>
      <c r="H660" s="8586"/>
      <c r="I660" s="8713"/>
      <c r="J660" s="8579">
        <v>1500</v>
      </c>
      <c r="K660" s="8580">
        <f>K658+J660</f>
        <v>31751726</v>
      </c>
      <c r="L660" s="8380"/>
    </row>
    <row r="661" spans="1:12" s="8266" customFormat="1" ht="16.5">
      <c r="A661" s="8339"/>
      <c r="B661" s="9205"/>
      <c r="C661" s="8427" t="s">
        <v>2776</v>
      </c>
      <c r="D661" s="8438" t="s">
        <v>2495</v>
      </c>
      <c r="E661" s="8350"/>
      <c r="F661" s="9805"/>
      <c r="G661" s="9807"/>
      <c r="H661" s="9805"/>
      <c r="I661" s="9805">
        <v>152656</v>
      </c>
      <c r="J661" s="8564"/>
      <c r="K661" s="8576">
        <f>K660-I661</f>
        <v>31599070</v>
      </c>
      <c r="L661" s="8380"/>
    </row>
    <row r="662" spans="1:12" s="8266" customFormat="1" ht="16.5">
      <c r="A662" s="8340"/>
      <c r="B662" s="9206"/>
      <c r="C662" s="8428" t="s">
        <v>2777</v>
      </c>
      <c r="D662" s="8351"/>
      <c r="E662" s="8352"/>
      <c r="F662" s="9806"/>
      <c r="G662" s="9808"/>
      <c r="H662" s="9806"/>
      <c r="I662" s="9806"/>
      <c r="J662" s="8567"/>
      <c r="K662" s="8340"/>
      <c r="L662" s="8380"/>
    </row>
    <row r="663" spans="1:12" s="8266" customFormat="1" ht="16.5">
      <c r="A663" s="8461"/>
      <c r="B663" s="8462"/>
      <c r="C663" s="8461"/>
      <c r="D663" s="8501"/>
      <c r="E663" s="8630"/>
      <c r="F663" s="8629"/>
      <c r="G663" s="8629"/>
      <c r="H663" s="8629"/>
      <c r="I663" s="8586"/>
      <c r="J663" s="8579">
        <v>1650</v>
      </c>
      <c r="K663" s="8580">
        <f>K661+J663</f>
        <v>31600720</v>
      </c>
      <c r="L663" s="8380"/>
    </row>
    <row r="664" spans="1:12" s="8266" customFormat="1" ht="15.75">
      <c r="A664" s="8339"/>
      <c r="B664" s="9205"/>
      <c r="C664" s="8427" t="s">
        <v>1110</v>
      </c>
      <c r="D664" s="9378" t="s">
        <v>1334</v>
      </c>
      <c r="E664" s="9380" t="s">
        <v>1348</v>
      </c>
      <c r="F664" s="9376"/>
      <c r="G664" s="9384">
        <v>406000</v>
      </c>
      <c r="H664" s="9376"/>
      <c r="I664" s="9376"/>
      <c r="J664" s="9382" t="s">
        <v>356</v>
      </c>
      <c r="K664" s="8576">
        <f>K663-G664</f>
        <v>31194720</v>
      </c>
      <c r="L664" s="9873"/>
    </row>
    <row r="665" spans="1:12" s="8266" customFormat="1" ht="15.75">
      <c r="A665" s="8340"/>
      <c r="B665" s="9206"/>
      <c r="C665" s="8428" t="s">
        <v>1333</v>
      </c>
      <c r="D665" s="9379" t="s">
        <v>918</v>
      </c>
      <c r="E665" s="9381"/>
      <c r="F665" s="9377"/>
      <c r="G665" s="9385"/>
      <c r="H665" s="9377"/>
      <c r="I665" s="9377"/>
      <c r="J665" s="9383"/>
      <c r="K665" s="8340"/>
      <c r="L665" s="9873"/>
    </row>
    <row r="666" spans="1:12" s="8266" customFormat="1" ht="15.75">
      <c r="A666" s="8461"/>
      <c r="B666" s="8462"/>
      <c r="C666" s="8628"/>
      <c r="D666" s="8624"/>
      <c r="E666" s="8625"/>
      <c r="F666" s="8626"/>
      <c r="G666" s="8626"/>
      <c r="H666" s="8629"/>
      <c r="I666" s="8626"/>
      <c r="J666" s="8578">
        <v>4400</v>
      </c>
      <c r="K666" s="8580">
        <f>K664+J666</f>
        <v>31199120</v>
      </c>
      <c r="L666" s="9873"/>
    </row>
    <row r="667" spans="1:12" s="8266" customFormat="1" ht="15.75">
      <c r="A667" s="8339"/>
      <c r="B667" s="9205"/>
      <c r="C667" s="8348" t="s">
        <v>1109</v>
      </c>
      <c r="D667" s="8336" t="s">
        <v>1580</v>
      </c>
      <c r="E667" s="8375" t="s">
        <v>1600</v>
      </c>
      <c r="F667" s="9376"/>
      <c r="G667" s="9376">
        <v>503000</v>
      </c>
      <c r="H667" s="9805"/>
      <c r="I667" s="9805"/>
      <c r="J667" s="8302"/>
      <c r="K667" s="8576">
        <f>K666-G667</f>
        <v>30696120</v>
      </c>
      <c r="L667" s="9873"/>
    </row>
    <row r="668" spans="1:12" s="8266" customFormat="1" ht="15.75">
      <c r="A668" s="8340"/>
      <c r="B668" s="9206"/>
      <c r="C668" s="8342" t="s">
        <v>1579</v>
      </c>
      <c r="D668" s="8337" t="s">
        <v>38</v>
      </c>
      <c r="E668" s="8366"/>
      <c r="F668" s="9377"/>
      <c r="G668" s="9377"/>
      <c r="H668" s="9806"/>
      <c r="I668" s="9806"/>
      <c r="J668" s="8303"/>
      <c r="K668" s="8340"/>
      <c r="L668" s="9873"/>
    </row>
    <row r="669" spans="1:12" s="8266" customFormat="1" ht="15.75">
      <c r="A669" s="8461"/>
      <c r="B669" s="8462"/>
      <c r="C669" s="8461"/>
      <c r="D669" s="8497"/>
      <c r="E669" s="8535"/>
      <c r="F669" s="8494"/>
      <c r="G669" s="8718"/>
      <c r="H669" s="8499"/>
      <c r="I669" s="8465"/>
      <c r="J669" s="8466">
        <v>2200</v>
      </c>
      <c r="K669" s="8580">
        <f>K667+J669</f>
        <v>30698320</v>
      </c>
      <c r="L669" s="9873"/>
    </row>
    <row r="670" spans="1:12" s="8266" customFormat="1" ht="15.75">
      <c r="A670" s="8339"/>
      <c r="B670" s="9205"/>
      <c r="C670" s="8330" t="s">
        <v>1109</v>
      </c>
      <c r="D670" s="9378" t="s">
        <v>1584</v>
      </c>
      <c r="E670" s="8316" t="s">
        <v>56</v>
      </c>
      <c r="F670" s="9805"/>
      <c r="G670" s="9807">
        <v>503000</v>
      </c>
      <c r="H670" s="9805"/>
      <c r="I670" s="9805"/>
      <c r="J670" s="8302"/>
      <c r="K670" s="8576">
        <f>K669-G670</f>
        <v>30195320</v>
      </c>
      <c r="L670" s="9873"/>
    </row>
    <row r="671" spans="1:12" s="8266" customFormat="1" ht="15.75">
      <c r="A671" s="8340"/>
      <c r="B671" s="9206"/>
      <c r="C671" s="8287" t="s">
        <v>1583</v>
      </c>
      <c r="D671" s="9379" t="s">
        <v>1384</v>
      </c>
      <c r="E671" s="8319"/>
      <c r="F671" s="9806"/>
      <c r="G671" s="9808"/>
      <c r="H671" s="9806"/>
      <c r="I671" s="9806"/>
      <c r="J671" s="8303"/>
      <c r="K671" s="8340"/>
      <c r="L671" s="9873"/>
    </row>
    <row r="672" spans="1:12" s="8266" customFormat="1" ht="15.75">
      <c r="A672" s="8461"/>
      <c r="B672" s="8462"/>
      <c r="C672" s="8461"/>
      <c r="D672" s="8497"/>
      <c r="E672" s="8498"/>
      <c r="F672" s="8465"/>
      <c r="G672" s="8466"/>
      <c r="H672" s="8499"/>
      <c r="I672" s="8626"/>
      <c r="J672" s="8577">
        <v>2200</v>
      </c>
      <c r="K672" s="8580">
        <f>K670+J672</f>
        <v>30197520</v>
      </c>
      <c r="L672" s="9873"/>
    </row>
    <row r="673" spans="1:12" s="8266" customFormat="1" ht="15.75">
      <c r="A673" s="8339"/>
      <c r="B673" s="9205"/>
      <c r="C673" s="8324" t="s">
        <v>2037</v>
      </c>
      <c r="D673" s="9378" t="s">
        <v>1532</v>
      </c>
      <c r="E673" s="8283" t="s">
        <v>1233</v>
      </c>
      <c r="F673" s="9376"/>
      <c r="G673" s="9384">
        <v>809000</v>
      </c>
      <c r="H673" s="9376"/>
      <c r="I673" s="9376"/>
      <c r="J673" s="9382"/>
      <c r="K673" s="8576">
        <f>K672-G673</f>
        <v>29388520</v>
      </c>
      <c r="L673" s="9873"/>
    </row>
    <row r="674" spans="1:12" s="8266" customFormat="1" ht="15.75">
      <c r="A674" s="8340"/>
      <c r="B674" s="9206"/>
      <c r="C674" s="8326" t="s">
        <v>2842</v>
      </c>
      <c r="D674" s="9379" t="s">
        <v>1570</v>
      </c>
      <c r="E674" s="8319"/>
      <c r="F674" s="9377"/>
      <c r="G674" s="9385"/>
      <c r="H674" s="9377"/>
      <c r="I674" s="9377"/>
      <c r="J674" s="9383"/>
      <c r="K674" s="8340"/>
      <c r="L674" s="9873"/>
    </row>
    <row r="675" spans="1:12" s="8266" customFormat="1" ht="15.75">
      <c r="A675" s="8461"/>
      <c r="B675" s="8462"/>
      <c r="C675" s="8461"/>
      <c r="D675" s="8497"/>
      <c r="E675" s="8498"/>
      <c r="F675" s="8718"/>
      <c r="G675" s="8718"/>
      <c r="H675" s="8465"/>
      <c r="I675" s="8718"/>
      <c r="J675" s="8466">
        <v>6600</v>
      </c>
      <c r="K675" s="8580">
        <f>K673+J675</f>
        <v>29395120</v>
      </c>
      <c r="L675" s="9873"/>
    </row>
    <row r="676" spans="1:12" s="8266" customFormat="1" ht="16.5">
      <c r="A676" s="8339"/>
      <c r="B676" s="9205"/>
      <c r="C676" s="8281" t="s">
        <v>864</v>
      </c>
      <c r="D676" s="8349" t="s">
        <v>2302</v>
      </c>
      <c r="E676" s="8582" t="s">
        <v>2843</v>
      </c>
      <c r="F676" s="8694"/>
      <c r="G676" s="9386">
        <v>103000</v>
      </c>
      <c r="H676" s="9386"/>
      <c r="I676" s="9386"/>
      <c r="J676" s="8564"/>
      <c r="K676" s="8576">
        <f>K675-G676</f>
        <v>29292120</v>
      </c>
      <c r="L676" s="9873"/>
    </row>
    <row r="677" spans="1:12" s="8266" customFormat="1" ht="16.5">
      <c r="A677" s="8340"/>
      <c r="B677" s="9206"/>
      <c r="C677" s="8287" t="s">
        <v>2304</v>
      </c>
      <c r="D677" s="8351" t="s">
        <v>1819</v>
      </c>
      <c r="E677" s="8448"/>
      <c r="F677" s="8695"/>
      <c r="G677" s="8695"/>
      <c r="H677" s="9387"/>
      <c r="I677" s="9387"/>
      <c r="J677" s="8567"/>
      <c r="K677" s="8340"/>
      <c r="L677" s="9873"/>
    </row>
    <row r="678" spans="1:12" s="8266" customFormat="1" ht="16.5">
      <c r="A678" s="8461"/>
      <c r="B678" s="8462"/>
      <c r="C678" s="8589"/>
      <c r="D678" s="8584"/>
      <c r="E678" s="8585"/>
      <c r="F678" s="8704"/>
      <c r="G678" s="8704"/>
      <c r="H678" s="8587"/>
      <c r="I678" s="8586"/>
      <c r="J678" s="8579">
        <v>2200</v>
      </c>
      <c r="K678" s="8580">
        <f>K676+J678</f>
        <v>29294320</v>
      </c>
      <c r="L678" s="9873"/>
    </row>
    <row r="679" spans="1:12" s="8266" customFormat="1" ht="15.75">
      <c r="A679" s="8339"/>
      <c r="B679" s="9205" t="s">
        <v>2849</v>
      </c>
      <c r="C679" s="8281" t="s">
        <v>880</v>
      </c>
      <c r="D679" s="9404" t="s">
        <v>1312</v>
      </c>
      <c r="E679" s="9406" t="s">
        <v>1326</v>
      </c>
      <c r="F679" s="9805"/>
      <c r="G679" s="9807">
        <v>1003000</v>
      </c>
      <c r="H679" s="9805"/>
      <c r="I679" s="9805"/>
      <c r="J679" s="8302"/>
      <c r="K679" s="8481">
        <f>K678-G679</f>
        <v>28291320</v>
      </c>
      <c r="L679" s="9873"/>
    </row>
    <row r="680" spans="1:12" s="8266" customFormat="1" ht="15.75">
      <c r="A680" s="8340"/>
      <c r="B680" s="9206"/>
      <c r="C680" s="8287" t="s">
        <v>1311</v>
      </c>
      <c r="D680" s="9405" t="s">
        <v>1313</v>
      </c>
      <c r="E680" s="9407"/>
      <c r="F680" s="9806"/>
      <c r="G680" s="9808"/>
      <c r="H680" s="9806"/>
      <c r="I680" s="9806"/>
      <c r="J680" s="8303"/>
      <c r="K680" s="8459"/>
      <c r="L680" s="9873"/>
    </row>
    <row r="681" spans="1:12" s="8266" customFormat="1" ht="15.75">
      <c r="A681" s="8461"/>
      <c r="B681" s="8462"/>
      <c r="C681" s="8461"/>
      <c r="D681" s="8497"/>
      <c r="E681" s="8535"/>
      <c r="F681" s="8465"/>
      <c r="G681" s="8466"/>
      <c r="H681" s="8499"/>
      <c r="I681" s="8465"/>
      <c r="J681" s="8466">
        <v>2200</v>
      </c>
      <c r="K681" s="8467">
        <f>K679+J681</f>
        <v>28293520</v>
      </c>
      <c r="L681" s="9873"/>
    </row>
    <row r="682" spans="1:12" s="8266" customFormat="1" ht="15.75">
      <c r="A682" s="8460"/>
      <c r="B682" s="8460"/>
      <c r="C682" s="8324" t="s">
        <v>815</v>
      </c>
      <c r="D682" s="9404" t="s">
        <v>848</v>
      </c>
      <c r="E682" s="9406" t="s">
        <v>52</v>
      </c>
      <c r="F682" s="9390"/>
      <c r="G682" s="9390">
        <v>519677</v>
      </c>
      <c r="H682" s="9390"/>
      <c r="I682" s="9390"/>
      <c r="J682" s="9394"/>
      <c r="K682" s="8481">
        <f>K681-G682</f>
        <v>27773843</v>
      </c>
      <c r="L682" s="9873"/>
    </row>
    <row r="683" spans="1:12" s="8266" customFormat="1" ht="15.75">
      <c r="A683" s="8459"/>
      <c r="B683" s="8459"/>
      <c r="C683" s="8326" t="s">
        <v>847</v>
      </c>
      <c r="D683" s="9405" t="s">
        <v>51</v>
      </c>
      <c r="E683" s="9407"/>
      <c r="F683" s="9391"/>
      <c r="G683" s="9391"/>
      <c r="H683" s="9391"/>
      <c r="I683" s="9391"/>
      <c r="J683" s="9395"/>
      <c r="K683" s="8459"/>
      <c r="L683" s="9873"/>
    </row>
    <row r="684" spans="1:12" s="8266" customFormat="1" ht="15.75">
      <c r="A684" s="8461"/>
      <c r="B684" s="8462"/>
      <c r="C684" s="8628"/>
      <c r="D684" s="8624"/>
      <c r="E684" s="8625"/>
      <c r="F684" s="8626"/>
      <c r="G684" s="8626"/>
      <c r="H684" s="8629"/>
      <c r="I684" s="8626"/>
      <c r="J684" s="8578">
        <v>2200</v>
      </c>
      <c r="K684" s="8467">
        <f>K682+J684</f>
        <v>27776043</v>
      </c>
      <c r="L684" s="9873"/>
    </row>
    <row r="685" spans="1:12" s="8266" customFormat="1" ht="15.75">
      <c r="A685" s="8460"/>
      <c r="B685" s="8460"/>
      <c r="C685" s="7851" t="s">
        <v>781</v>
      </c>
      <c r="D685" s="9398" t="s">
        <v>848</v>
      </c>
      <c r="E685" s="9392" t="s">
        <v>52</v>
      </c>
      <c r="F685" s="9396"/>
      <c r="G685" s="9400">
        <v>47890</v>
      </c>
      <c r="H685" s="9396"/>
      <c r="I685" s="9396"/>
      <c r="J685" s="9402"/>
      <c r="K685" s="8481">
        <f>K684-G685</f>
        <v>27728153</v>
      </c>
      <c r="L685" s="9873"/>
    </row>
    <row r="686" spans="1:12" s="8266" customFormat="1" ht="15.75">
      <c r="A686" s="8459"/>
      <c r="B686" s="8459"/>
      <c r="C686" s="193" t="s">
        <v>1289</v>
      </c>
      <c r="D686" s="9399" t="s">
        <v>1302</v>
      </c>
      <c r="E686" s="9393"/>
      <c r="F686" s="9397"/>
      <c r="G686" s="9401"/>
      <c r="H686" s="9397"/>
      <c r="I686" s="9397"/>
      <c r="J686" s="9403"/>
      <c r="K686" s="8459"/>
      <c r="L686" s="9873"/>
    </row>
    <row r="687" spans="1:12" s="8266" customFormat="1" ht="15.75">
      <c r="A687" s="8461"/>
      <c r="B687" s="8462"/>
      <c r="C687" s="8461"/>
      <c r="D687" s="8497"/>
      <c r="E687" s="8498"/>
      <c r="F687" s="8465"/>
      <c r="G687" s="8466"/>
      <c r="H687" s="8499"/>
      <c r="I687" s="8465"/>
      <c r="J687" s="8466">
        <v>1500</v>
      </c>
      <c r="K687" s="8467">
        <f>K685+J687</f>
        <v>27729653</v>
      </c>
      <c r="L687" s="9873"/>
    </row>
    <row r="688" spans="1:12" s="8266" customFormat="1" ht="15.75">
      <c r="A688" s="8460"/>
      <c r="B688" s="8460"/>
      <c r="C688" s="8300" t="s">
        <v>952</v>
      </c>
      <c r="D688" s="9404" t="s">
        <v>1862</v>
      </c>
      <c r="E688" s="9406" t="s">
        <v>1863</v>
      </c>
      <c r="F688" s="9805"/>
      <c r="G688" s="9807">
        <v>53000</v>
      </c>
      <c r="H688" s="9805"/>
      <c r="I688" s="9390"/>
      <c r="J688" s="9394"/>
      <c r="K688" s="8481">
        <f>K687-G688</f>
        <v>27676653</v>
      </c>
      <c r="L688" s="9873"/>
    </row>
    <row r="689" spans="1:12" s="8266" customFormat="1" ht="15.75">
      <c r="A689" s="8459"/>
      <c r="B689" s="8459"/>
      <c r="C689" s="8287" t="s">
        <v>1861</v>
      </c>
      <c r="D689" s="9405" t="s">
        <v>1819</v>
      </c>
      <c r="E689" s="9407"/>
      <c r="F689" s="9806"/>
      <c r="G689" s="9808"/>
      <c r="H689" s="9806"/>
      <c r="I689" s="9391"/>
      <c r="J689" s="9395"/>
      <c r="K689" s="8459"/>
      <c r="L689" s="9873"/>
    </row>
    <row r="690" spans="1:12" s="8266" customFormat="1" ht="15.75">
      <c r="A690" s="8461"/>
      <c r="B690" s="8462"/>
      <c r="C690" s="8628"/>
      <c r="D690" s="8624"/>
      <c r="E690" s="8625"/>
      <c r="F690" s="8626"/>
      <c r="G690" s="8626"/>
      <c r="H690" s="8629"/>
      <c r="I690" s="8626"/>
      <c r="J690" s="8578">
        <v>2200</v>
      </c>
      <c r="K690" s="8467">
        <f>K688+J690</f>
        <v>27678853</v>
      </c>
      <c r="L690" s="9873"/>
    </row>
    <row r="691" spans="1:12" s="8266" customFormat="1" ht="16.5">
      <c r="A691" s="8460"/>
      <c r="B691" s="8588">
        <v>43243</v>
      </c>
      <c r="C691" s="8446" t="s">
        <v>1109</v>
      </c>
      <c r="D691" s="8438" t="s">
        <v>1049</v>
      </c>
      <c r="E691" s="8439" t="s">
        <v>126</v>
      </c>
      <c r="F691" s="9843"/>
      <c r="G691" s="9845">
        <v>503000</v>
      </c>
      <c r="H691" s="9843"/>
      <c r="I691" s="9843"/>
      <c r="J691" s="8564"/>
      <c r="K691" s="8481">
        <f>K690-G691</f>
        <v>27175853</v>
      </c>
      <c r="L691" s="9873"/>
    </row>
    <row r="692" spans="1:12" s="8266" customFormat="1" ht="16.5">
      <c r="A692" s="8459"/>
      <c r="B692" s="8459"/>
      <c r="C692" s="8447" t="s">
        <v>1048</v>
      </c>
      <c r="D692" s="8441" t="s">
        <v>956</v>
      </c>
      <c r="E692" s="8448"/>
      <c r="F692" s="9844"/>
      <c r="G692" s="9846"/>
      <c r="H692" s="9844"/>
      <c r="I692" s="9844"/>
      <c r="J692" s="8567"/>
      <c r="K692" s="8459"/>
      <c r="L692" s="9873"/>
    </row>
    <row r="693" spans="1:12" s="8266" customFormat="1" ht="16.5">
      <c r="A693" s="8461"/>
      <c r="B693" s="8462"/>
      <c r="C693" s="8589"/>
      <c r="D693" s="8584"/>
      <c r="E693" s="8585"/>
      <c r="F693" s="8586"/>
      <c r="G693" s="8579"/>
      <c r="H693" s="8587"/>
      <c r="I693" s="8586"/>
      <c r="J693" s="8579">
        <v>2200</v>
      </c>
      <c r="K693" s="8467">
        <f>K691+J693</f>
        <v>27178053</v>
      </c>
      <c r="L693" s="9873"/>
    </row>
    <row r="694" spans="1:12" s="8266" customFormat="1" ht="15.75">
      <c r="A694" s="8460"/>
      <c r="B694" s="8588"/>
      <c r="C694" s="7866" t="s">
        <v>1109</v>
      </c>
      <c r="D694" s="56" t="s">
        <v>1745</v>
      </c>
      <c r="E694" s="7841" t="s">
        <v>1746</v>
      </c>
      <c r="F694" s="9409"/>
      <c r="G694" s="9409">
        <v>503000</v>
      </c>
      <c r="H694" s="537"/>
      <c r="I694" s="1975"/>
      <c r="J694" s="595"/>
      <c r="K694" s="8481">
        <f>K693-G694</f>
        <v>26675053</v>
      </c>
      <c r="L694" s="9873"/>
    </row>
    <row r="695" spans="1:12" s="8266" customFormat="1" ht="15.75">
      <c r="A695" s="8459"/>
      <c r="B695" s="8459"/>
      <c r="C695" s="7868" t="s">
        <v>1501</v>
      </c>
      <c r="D695" s="9411" t="s">
        <v>38</v>
      </c>
      <c r="E695" s="9408"/>
      <c r="F695" s="9410"/>
      <c r="G695" s="9410"/>
      <c r="H695" s="515"/>
      <c r="I695" s="1976"/>
      <c r="J695" s="595"/>
      <c r="K695" s="8459"/>
      <c r="L695" s="9873"/>
    </row>
    <row r="696" spans="1:12" s="8266" customFormat="1" ht="15.75">
      <c r="A696" s="8461"/>
      <c r="B696" s="8462"/>
      <c r="C696" s="8461"/>
      <c r="D696" s="8497"/>
      <c r="E696" s="8498"/>
      <c r="F696" s="8465"/>
      <c r="G696" s="8466"/>
      <c r="H696" s="8499"/>
      <c r="I696" s="8465"/>
      <c r="J696" s="8578">
        <v>2200</v>
      </c>
      <c r="K696" s="8467">
        <f>K694+J696</f>
        <v>26677253</v>
      </c>
      <c r="L696" s="9873"/>
    </row>
    <row r="697" spans="1:12" s="8266" customFormat="1" ht="15.75">
      <c r="A697" s="8460"/>
      <c r="B697" s="8588"/>
      <c r="C697" s="8281" t="s">
        <v>1109</v>
      </c>
      <c r="D697" s="9412" t="s">
        <v>278</v>
      </c>
      <c r="E697" s="8316" t="s">
        <v>279</v>
      </c>
      <c r="F697" s="8479"/>
      <c r="G697" s="8479">
        <v>503000</v>
      </c>
      <c r="H697" s="8479"/>
      <c r="I697" s="8479"/>
      <c r="J697" s="8460"/>
      <c r="K697" s="8481">
        <f>K696-G697</f>
        <v>26174253</v>
      </c>
      <c r="L697" s="9873"/>
    </row>
    <row r="698" spans="1:12" s="8266" customFormat="1" ht="15.75">
      <c r="A698" s="8459"/>
      <c r="B698" s="8459"/>
      <c r="C698" s="8300" t="s">
        <v>1527</v>
      </c>
      <c r="D698" s="8361" t="s">
        <v>38</v>
      </c>
      <c r="E698" s="8316"/>
      <c r="F698" s="8477"/>
      <c r="G698" s="8477"/>
      <c r="H698" s="8477"/>
      <c r="I698" s="8477"/>
      <c r="J698" s="8459"/>
      <c r="K698" s="8459"/>
      <c r="L698" s="9873"/>
    </row>
    <row r="699" spans="1:12" s="8266" customFormat="1" ht="15.75">
      <c r="A699" s="8461"/>
      <c r="B699" s="8462"/>
      <c r="C699" s="8462"/>
      <c r="D699" s="8462"/>
      <c r="E699" s="8462"/>
      <c r="F699" s="8478"/>
      <c r="G699" s="8478"/>
      <c r="H699" s="8466"/>
      <c r="I699" s="8478"/>
      <c r="J699" s="8466">
        <v>2200</v>
      </c>
      <c r="K699" s="8467">
        <f>K697+J699</f>
        <v>26176453</v>
      </c>
      <c r="L699" s="9873"/>
    </row>
    <row r="700" spans="1:12" s="8266" customFormat="1" ht="16.5">
      <c r="A700" s="8460"/>
      <c r="B700" s="8588">
        <v>43245</v>
      </c>
      <c r="C700" s="8300" t="s">
        <v>997</v>
      </c>
      <c r="D700" s="9415" t="s">
        <v>2515</v>
      </c>
      <c r="E700" s="974" t="s">
        <v>2341</v>
      </c>
      <c r="F700" s="9418"/>
      <c r="G700" s="9418">
        <v>203000</v>
      </c>
      <c r="H700" s="9418"/>
      <c r="I700" s="9418"/>
      <c r="J700" s="8564"/>
      <c r="K700" s="8481">
        <f>K699-G700</f>
        <v>25973453</v>
      </c>
      <c r="L700" s="9873"/>
    </row>
    <row r="701" spans="1:12" s="8266" customFormat="1" ht="16.5">
      <c r="A701" s="8459"/>
      <c r="B701" s="8459"/>
      <c r="C701" s="8326" t="s">
        <v>2831</v>
      </c>
      <c r="D701" s="9413" t="s">
        <v>250</v>
      </c>
      <c r="E701" s="9414"/>
      <c r="F701" s="9419"/>
      <c r="G701" s="9419"/>
      <c r="H701" s="9419"/>
      <c r="I701" s="9419"/>
      <c r="J701" s="8567"/>
      <c r="K701" s="8459"/>
      <c r="L701" s="9873"/>
    </row>
    <row r="702" spans="1:12" s="8266" customFormat="1" ht="16.5">
      <c r="A702" s="8461"/>
      <c r="B702" s="8462"/>
      <c r="C702" s="8702"/>
      <c r="D702" s="8703"/>
      <c r="E702" s="8703"/>
      <c r="F702" s="8704"/>
      <c r="G702" s="8704"/>
      <c r="H702" s="8587"/>
      <c r="I702" s="8586"/>
      <c r="J702" s="8579">
        <v>2200</v>
      </c>
      <c r="K702" s="8467">
        <f>K700+J702</f>
        <v>25975653</v>
      </c>
      <c r="L702" s="9873"/>
    </row>
    <row r="703" spans="1:12" s="8266" customFormat="1" ht="16.5">
      <c r="A703" s="8460"/>
      <c r="B703" s="8588"/>
      <c r="C703" s="8300" t="s">
        <v>1109</v>
      </c>
      <c r="D703" s="9416" t="s">
        <v>1831</v>
      </c>
      <c r="E703" s="8332" t="s">
        <v>717</v>
      </c>
      <c r="F703" s="9805"/>
      <c r="G703" s="9807">
        <v>503000</v>
      </c>
      <c r="H703" s="9843"/>
      <c r="I703" s="9843"/>
      <c r="J703" s="8564"/>
      <c r="K703" s="8481">
        <f>K702-G703</f>
        <v>25472653</v>
      </c>
      <c r="L703" s="9873"/>
    </row>
    <row r="704" spans="1:12" s="8266" customFormat="1" ht="16.5">
      <c r="A704" s="8459"/>
      <c r="B704" s="8459"/>
      <c r="C704" s="8326" t="s">
        <v>1179</v>
      </c>
      <c r="D704" s="9417" t="s">
        <v>250</v>
      </c>
      <c r="E704" s="8335"/>
      <c r="F704" s="9806"/>
      <c r="G704" s="9808"/>
      <c r="H704" s="9844"/>
      <c r="I704" s="9844"/>
      <c r="J704" s="8567"/>
      <c r="K704" s="8459"/>
      <c r="L704" s="9873"/>
    </row>
    <row r="705" spans="1:12" s="8266" customFormat="1" ht="16.5">
      <c r="A705" s="8461"/>
      <c r="B705" s="8462"/>
      <c r="C705" s="8707"/>
      <c r="D705" s="8708"/>
      <c r="E705" s="8709"/>
      <c r="F705" s="8704"/>
      <c r="G705" s="8704"/>
      <c r="H705" s="8587"/>
      <c r="I705" s="8586"/>
      <c r="J705" s="8579">
        <v>2200</v>
      </c>
      <c r="K705" s="8467">
        <f>K703+J705</f>
        <v>25474853</v>
      </c>
      <c r="L705" s="9873"/>
    </row>
    <row r="706" spans="1:12" s="8266" customFormat="1" ht="15.75">
      <c r="A706" s="8460"/>
      <c r="B706" s="8588">
        <v>43248</v>
      </c>
      <c r="C706" s="29" t="s">
        <v>997</v>
      </c>
      <c r="D706" s="9428" t="s">
        <v>1283</v>
      </c>
      <c r="E706" s="9424" t="s">
        <v>1346</v>
      </c>
      <c r="F706" s="9805"/>
      <c r="G706" s="9807">
        <v>203000</v>
      </c>
      <c r="H706" s="9805"/>
      <c r="I706" s="9805"/>
      <c r="J706" s="8302"/>
      <c r="K706" s="8481">
        <f>K705-G706</f>
        <v>25271853</v>
      </c>
      <c r="L706" s="9873"/>
    </row>
    <row r="707" spans="1:12" s="8266" customFormat="1" ht="15.75">
      <c r="A707" s="8459"/>
      <c r="B707" s="8459"/>
      <c r="C707" s="8161" t="s">
        <v>2345</v>
      </c>
      <c r="D707" s="9429" t="s">
        <v>250</v>
      </c>
      <c r="E707" s="9425"/>
      <c r="F707" s="9806"/>
      <c r="G707" s="9808"/>
      <c r="H707" s="9806"/>
      <c r="I707" s="9806"/>
      <c r="J707" s="8303"/>
      <c r="K707" s="8459"/>
      <c r="L707" s="9873"/>
    </row>
    <row r="708" spans="1:12" s="8266" customFormat="1" ht="15.75">
      <c r="A708" s="8461"/>
      <c r="B708" s="8462"/>
      <c r="C708" s="8461"/>
      <c r="D708" s="8497"/>
      <c r="E708" s="8498"/>
      <c r="F708" s="8465"/>
      <c r="G708" s="8466"/>
      <c r="H708" s="8499"/>
      <c r="I708" s="8465"/>
      <c r="J708" s="8466">
        <v>2200</v>
      </c>
      <c r="K708" s="8467">
        <f>K706+J708</f>
        <v>25274053</v>
      </c>
      <c r="L708" s="9873"/>
    </row>
    <row r="709" spans="1:12" s="8266" customFormat="1" ht="15.75">
      <c r="A709" s="8460"/>
      <c r="B709" s="8460"/>
      <c r="C709" s="7824" t="s">
        <v>815</v>
      </c>
      <c r="D709" s="9428" t="s">
        <v>2621</v>
      </c>
      <c r="E709" s="9422"/>
      <c r="F709" s="9420"/>
      <c r="G709" s="9420"/>
      <c r="H709" s="9420"/>
      <c r="I709" s="9420">
        <v>334900</v>
      </c>
      <c r="J709" s="9426"/>
      <c r="K709" s="8481">
        <f>K708-I709</f>
        <v>24939153</v>
      </c>
      <c r="L709" s="7907"/>
    </row>
    <row r="710" spans="1:12" s="8266" customFormat="1" ht="15.75">
      <c r="A710" s="8459"/>
      <c r="B710" s="8459"/>
      <c r="C710" s="7851" t="s">
        <v>2620</v>
      </c>
      <c r="D710" s="56"/>
      <c r="E710" s="9423"/>
      <c r="F710" s="9421"/>
      <c r="G710" s="9421"/>
      <c r="H710" s="9421"/>
      <c r="I710" s="9421"/>
      <c r="J710" s="9427"/>
      <c r="K710" s="8459"/>
      <c r="L710" s="7907"/>
    </row>
    <row r="711" spans="1:12" s="8266" customFormat="1" ht="15.75">
      <c r="A711" s="8461"/>
      <c r="B711" s="8462"/>
      <c r="C711" s="8628"/>
      <c r="D711" s="8624"/>
      <c r="E711" s="8625"/>
      <c r="F711" s="8626"/>
      <c r="G711" s="8626"/>
      <c r="H711" s="8629"/>
      <c r="I711" s="8626"/>
      <c r="J711" s="8578">
        <v>2200</v>
      </c>
      <c r="K711" s="8467">
        <f>K709+J711</f>
        <v>24941353</v>
      </c>
      <c r="L711" s="7907"/>
    </row>
    <row r="712" spans="1:12" s="8266" customFormat="1" ht="16.5">
      <c r="A712" s="8460"/>
      <c r="B712" s="8588">
        <v>43250</v>
      </c>
      <c r="C712" s="8330" t="s">
        <v>1109</v>
      </c>
      <c r="D712" s="9430" t="s">
        <v>1471</v>
      </c>
      <c r="E712" s="9432" t="s">
        <v>1469</v>
      </c>
      <c r="F712" s="8694"/>
      <c r="G712" s="9436">
        <v>503000</v>
      </c>
      <c r="H712" s="8696"/>
      <c r="I712" s="8697"/>
      <c r="J712" s="9438"/>
      <c r="K712" s="8481">
        <f>K711-G712</f>
        <v>24438353</v>
      </c>
      <c r="L712" s="9873"/>
    </row>
    <row r="713" spans="1:12" s="8266" customFormat="1" ht="16.5">
      <c r="A713" s="8459"/>
      <c r="B713" s="8459"/>
      <c r="C713" s="8333" t="s">
        <v>1468</v>
      </c>
      <c r="D713" s="9431" t="s">
        <v>2556</v>
      </c>
      <c r="E713" s="9433"/>
      <c r="F713" s="8695"/>
      <c r="G713" s="9437"/>
      <c r="H713" s="8699"/>
      <c r="I713" s="8700"/>
      <c r="J713" s="9439"/>
      <c r="K713" s="8459"/>
      <c r="L713" s="9873"/>
    </row>
    <row r="714" spans="1:12" s="8266" customFormat="1" ht="16.5">
      <c r="A714" s="8461"/>
      <c r="B714" s="8462"/>
      <c r="C714" s="8702"/>
      <c r="D714" s="8703"/>
      <c r="E714" s="8703"/>
      <c r="F714" s="8704"/>
      <c r="G714" s="8704"/>
      <c r="H714" s="8705"/>
      <c r="I714" s="8704"/>
      <c r="J714" s="8706">
        <v>2200</v>
      </c>
      <c r="K714" s="8467">
        <f>K712+J714</f>
        <v>24440553</v>
      </c>
      <c r="L714" s="9873"/>
    </row>
    <row r="715" spans="1:12" s="8266" customFormat="1" ht="16.5">
      <c r="A715" s="8460"/>
      <c r="B715" s="8460"/>
      <c r="C715" s="8281" t="s">
        <v>864</v>
      </c>
      <c r="D715" s="8349" t="s">
        <v>2302</v>
      </c>
      <c r="E715" s="8582" t="s">
        <v>2843</v>
      </c>
      <c r="F715" s="8694"/>
      <c r="G715" s="9434"/>
      <c r="H715" s="9434"/>
      <c r="I715" s="9434">
        <v>103000</v>
      </c>
      <c r="J715" s="8564"/>
      <c r="K715" s="8481">
        <f>K714-I715</f>
        <v>24337553</v>
      </c>
      <c r="L715" s="7907"/>
    </row>
    <row r="716" spans="1:12" s="8266" customFormat="1" ht="16.5">
      <c r="A716" s="8459"/>
      <c r="B716" s="8459"/>
      <c r="C716" s="8287" t="s">
        <v>2304</v>
      </c>
      <c r="D716" s="8351" t="s">
        <v>1819</v>
      </c>
      <c r="E716" s="8448"/>
      <c r="F716" s="8695"/>
      <c r="G716" s="8695"/>
      <c r="H716" s="9435"/>
      <c r="I716" s="9435"/>
      <c r="J716" s="8567"/>
      <c r="K716" s="8459"/>
      <c r="L716" s="7907"/>
    </row>
    <row r="717" spans="1:12" s="8266" customFormat="1" ht="16.5">
      <c r="A717" s="8461"/>
      <c r="B717" s="8462"/>
      <c r="C717" s="8589"/>
      <c r="D717" s="8584"/>
      <c r="E717" s="8585"/>
      <c r="F717" s="8704"/>
      <c r="G717" s="8704"/>
      <c r="H717" s="8587"/>
      <c r="I717" s="8586"/>
      <c r="J717" s="8579">
        <v>2200</v>
      </c>
      <c r="K717" s="8467">
        <f>K715+J717</f>
        <v>24339753</v>
      </c>
      <c r="L717" s="7907"/>
    </row>
    <row r="718" spans="1:12" s="8266" customFormat="1" ht="16.5">
      <c r="A718" s="8460"/>
      <c r="B718" s="8588">
        <v>43251</v>
      </c>
      <c r="C718" s="8281" t="s">
        <v>864</v>
      </c>
      <c r="D718" s="8349" t="s">
        <v>2302</v>
      </c>
      <c r="E718" s="8582" t="s">
        <v>2843</v>
      </c>
      <c r="F718" s="8694"/>
      <c r="G718" s="9440"/>
      <c r="H718" s="9440"/>
      <c r="I718" s="9440">
        <v>103000</v>
      </c>
      <c r="J718" s="8564"/>
      <c r="K718" s="8481">
        <f>K717-I718</f>
        <v>24236753</v>
      </c>
      <c r="L718" s="7907"/>
    </row>
    <row r="719" spans="1:12" s="8266" customFormat="1" ht="16.5">
      <c r="A719" s="8459"/>
      <c r="B719" s="8459"/>
      <c r="C719" s="8287" t="s">
        <v>2304</v>
      </c>
      <c r="D719" s="8351" t="s">
        <v>1819</v>
      </c>
      <c r="E719" s="8448"/>
      <c r="F719" s="8695"/>
      <c r="G719" s="8695"/>
      <c r="H719" s="9441"/>
      <c r="I719" s="9441"/>
      <c r="J719" s="8567"/>
      <c r="K719" s="8459"/>
      <c r="L719" s="7907"/>
    </row>
    <row r="720" spans="1:12" s="8266" customFormat="1" ht="16.5">
      <c r="A720" s="8461"/>
      <c r="B720" s="8462"/>
      <c r="C720" s="8589"/>
      <c r="D720" s="8584"/>
      <c r="E720" s="8585"/>
      <c r="F720" s="8704"/>
      <c r="G720" s="8704"/>
      <c r="H720" s="8587"/>
      <c r="I720" s="8586"/>
      <c r="J720" s="8579">
        <v>2200</v>
      </c>
      <c r="K720" s="8467">
        <f>K718+J720</f>
        <v>24238953</v>
      </c>
      <c r="L720" s="7907"/>
    </row>
    <row r="721" spans="1:12" ht="15.75">
      <c r="A721" s="9862" t="s">
        <v>2844</v>
      </c>
      <c r="B721" s="9863"/>
      <c r="C721" s="9863"/>
      <c r="D721" s="9863"/>
      <c r="E721" s="9864"/>
      <c r="F721" s="8472">
        <f>SUM(F3:F720)</f>
        <v>75000000</v>
      </c>
      <c r="G721" s="8472">
        <f>SUM(G3:G720)</f>
        <v>37377782</v>
      </c>
      <c r="H721" s="8472">
        <f>SUM(H3:H720)</f>
        <v>13422531</v>
      </c>
      <c r="I721" s="8472">
        <f>SUM(I3:I720)</f>
        <v>26714269</v>
      </c>
      <c r="J721" s="8472">
        <f>SUM(J3:J720)</f>
        <v>408400</v>
      </c>
      <c r="K721" s="8472">
        <f>K3+F721-G721-H721-I721+J721</f>
        <v>24238953</v>
      </c>
      <c r="L721" s="9147"/>
    </row>
    <row r="722" spans="1:12" ht="15.75">
      <c r="A722" s="9865" t="s">
        <v>242</v>
      </c>
      <c r="B722" s="9866"/>
      <c r="C722" s="9866"/>
      <c r="D722" s="9866"/>
      <c r="E722" s="9867"/>
      <c r="F722" s="8473">
        <v>75000000</v>
      </c>
      <c r="G722" s="8473">
        <v>36449011</v>
      </c>
      <c r="H722" s="8473">
        <v>13159445</v>
      </c>
      <c r="I722" s="8473">
        <v>23818911</v>
      </c>
      <c r="J722" s="8473">
        <v>399100</v>
      </c>
      <c r="K722" s="8473">
        <v>55009354</v>
      </c>
      <c r="L722" s="9147"/>
    </row>
    <row r="723" spans="1:12" ht="15.75">
      <c r="A723" s="9868" t="s">
        <v>243</v>
      </c>
      <c r="B723" s="9869"/>
      <c r="C723" s="9869"/>
      <c r="D723" s="9869"/>
      <c r="E723" s="9870"/>
      <c r="F723" s="8474">
        <f>SUM(F721:F722)</f>
        <v>150000000</v>
      </c>
      <c r="G723" s="8474">
        <f t="shared" ref="G723:K723" si="0">SUM(G721:G722)</f>
        <v>73826793</v>
      </c>
      <c r="H723" s="8474">
        <f t="shared" si="0"/>
        <v>26581976</v>
      </c>
      <c r="I723" s="8474">
        <f t="shared" si="0"/>
        <v>50533180</v>
      </c>
      <c r="J723" s="8474">
        <f t="shared" si="0"/>
        <v>807500</v>
      </c>
      <c r="K723" s="8474">
        <f t="shared" si="0"/>
        <v>79248307</v>
      </c>
      <c r="L723" s="9147"/>
    </row>
    <row r="724" spans="1:12" ht="15.75">
      <c r="A724" s="8266"/>
      <c r="B724" s="8266"/>
      <c r="C724" s="8266"/>
      <c r="D724" s="8266"/>
      <c r="E724" s="8266"/>
      <c r="F724" s="8266"/>
      <c r="G724" s="8266"/>
      <c r="H724" s="8266"/>
      <c r="I724" s="8266"/>
      <c r="J724" s="8266"/>
      <c r="K724" s="8266"/>
      <c r="L724" s="9147"/>
    </row>
    <row r="725" spans="1:12" ht="15.75">
      <c r="A725" s="8266"/>
      <c r="B725" s="8266"/>
      <c r="C725" s="8266"/>
      <c r="D725" s="8266"/>
      <c r="E725" s="8266"/>
      <c r="F725" s="8266"/>
      <c r="G725" s="8266"/>
      <c r="H725" s="8266"/>
      <c r="I725" s="8266"/>
      <c r="J725" s="8266"/>
      <c r="K725" s="8266"/>
      <c r="L725" s="9147"/>
    </row>
    <row r="726" spans="1:12">
      <c r="L726" s="9147"/>
    </row>
    <row r="727" spans="1:12">
      <c r="L727" s="9147"/>
    </row>
    <row r="728" spans="1:12">
      <c r="L728" s="9147"/>
    </row>
    <row r="729" spans="1:12">
      <c r="L729" s="9147"/>
    </row>
    <row r="730" spans="1:12">
      <c r="L730" s="9147"/>
    </row>
    <row r="731" spans="1:12">
      <c r="L731" s="9147"/>
    </row>
    <row r="732" spans="1:12">
      <c r="L732" s="9147"/>
    </row>
    <row r="733" spans="1:12">
      <c r="L733" s="9147"/>
    </row>
    <row r="734" spans="1:12">
      <c r="L734" s="9147"/>
    </row>
    <row r="735" spans="1:12">
      <c r="L735" s="9147"/>
    </row>
    <row r="736" spans="1:12">
      <c r="L736" s="9147"/>
    </row>
    <row r="737" spans="12:12">
      <c r="L737" s="9147"/>
    </row>
    <row r="738" spans="12:12">
      <c r="L738" s="9147"/>
    </row>
    <row r="739" spans="12:12">
      <c r="L739" s="9147"/>
    </row>
    <row r="740" spans="12:12">
      <c r="L740" s="9147"/>
    </row>
    <row r="741" spans="12:12">
      <c r="L741" s="9147"/>
    </row>
    <row r="742" spans="12:12">
      <c r="L742" s="9147"/>
    </row>
    <row r="743" spans="12:12">
      <c r="L743" s="9147"/>
    </row>
    <row r="744" spans="12:12">
      <c r="L744" s="9147"/>
    </row>
    <row r="745" spans="12:12">
      <c r="L745" s="9147"/>
    </row>
    <row r="746" spans="12:12">
      <c r="L746" s="9147"/>
    </row>
    <row r="747" spans="12:12">
      <c r="L747" s="9147"/>
    </row>
    <row r="748" spans="12:12">
      <c r="L748" s="9147"/>
    </row>
    <row r="749" spans="12:12">
      <c r="L749" s="9147"/>
    </row>
    <row r="750" spans="12:12">
      <c r="L750" s="9147"/>
    </row>
    <row r="751" spans="12:12">
      <c r="L751" s="9147"/>
    </row>
    <row r="752" spans="12:12">
      <c r="L752" s="9147"/>
    </row>
    <row r="753" spans="12:12">
      <c r="L753" s="9147"/>
    </row>
    <row r="754" spans="12:12">
      <c r="L754" s="9147"/>
    </row>
    <row r="755" spans="12:12">
      <c r="L755" s="9147"/>
    </row>
    <row r="756" spans="12:12">
      <c r="L756" s="9147"/>
    </row>
    <row r="757" spans="12:12">
      <c r="L757" s="9147"/>
    </row>
    <row r="758" spans="12:12">
      <c r="L758" s="9147"/>
    </row>
    <row r="759" spans="12:12">
      <c r="L759" s="9147"/>
    </row>
    <row r="760" spans="12:12">
      <c r="L760" s="9147"/>
    </row>
    <row r="761" spans="12:12">
      <c r="L761" s="9147"/>
    </row>
    <row r="762" spans="12:12">
      <c r="L762" s="9147"/>
    </row>
    <row r="763" spans="12:12">
      <c r="L763" s="9147"/>
    </row>
    <row r="764" spans="12:12">
      <c r="L764" s="9147"/>
    </row>
    <row r="765" spans="12:12">
      <c r="L765" s="9147"/>
    </row>
    <row r="766" spans="12:12">
      <c r="L766" s="9147"/>
    </row>
    <row r="767" spans="12:12">
      <c r="L767" s="9147"/>
    </row>
    <row r="768" spans="12:12">
      <c r="L768" s="9147"/>
    </row>
    <row r="769" spans="12:12">
      <c r="L769" s="9147"/>
    </row>
    <row r="770" spans="12:12">
      <c r="L770" s="9147"/>
    </row>
    <row r="771" spans="12:12">
      <c r="L771" s="9147"/>
    </row>
    <row r="772" spans="12:12">
      <c r="L772" s="9147"/>
    </row>
    <row r="773" spans="12:12">
      <c r="L773" s="9147"/>
    </row>
    <row r="774" spans="12:12">
      <c r="L774" s="9147"/>
    </row>
    <row r="775" spans="12:12">
      <c r="L775" s="9147"/>
    </row>
    <row r="776" spans="12:12">
      <c r="L776" s="9147"/>
    </row>
    <row r="777" spans="12:12">
      <c r="L777" s="9147"/>
    </row>
    <row r="778" spans="12:12">
      <c r="L778" s="9147"/>
    </row>
    <row r="779" spans="12:12">
      <c r="L779" s="9147"/>
    </row>
    <row r="780" spans="12:12">
      <c r="L780" s="9147"/>
    </row>
    <row r="781" spans="12:12">
      <c r="L781" s="9147"/>
    </row>
    <row r="782" spans="12:12">
      <c r="L782" s="9147"/>
    </row>
    <row r="783" spans="12:12">
      <c r="L783" s="9147"/>
    </row>
    <row r="784" spans="12:12">
      <c r="L784" s="9147"/>
    </row>
    <row r="785" spans="12:12">
      <c r="L785" s="9147"/>
    </row>
    <row r="786" spans="12:12">
      <c r="L786" s="9147"/>
    </row>
    <row r="787" spans="12:12">
      <c r="L787" s="9147"/>
    </row>
    <row r="788" spans="12:12">
      <c r="L788" s="9147"/>
    </row>
    <row r="789" spans="12:12">
      <c r="L789" s="9147"/>
    </row>
    <row r="790" spans="12:12">
      <c r="L790" s="9147"/>
    </row>
    <row r="791" spans="12:12">
      <c r="L791" s="9147"/>
    </row>
    <row r="792" spans="12:12">
      <c r="L792" s="9147"/>
    </row>
    <row r="793" spans="12:12">
      <c r="L793" s="9147"/>
    </row>
    <row r="794" spans="12:12">
      <c r="L794" s="9147"/>
    </row>
    <row r="795" spans="12:12">
      <c r="L795" s="9147"/>
    </row>
    <row r="796" spans="12:12">
      <c r="L796" s="9147"/>
    </row>
    <row r="797" spans="12:12">
      <c r="L797" s="9147"/>
    </row>
    <row r="798" spans="12:12">
      <c r="L798" s="9147"/>
    </row>
    <row r="799" spans="12:12">
      <c r="L799" s="9147"/>
    </row>
    <row r="800" spans="12:12">
      <c r="L800" s="9147"/>
    </row>
    <row r="801" spans="12:12">
      <c r="L801" s="9147"/>
    </row>
    <row r="802" spans="12:12">
      <c r="L802" s="9147"/>
    </row>
    <row r="803" spans="12:12">
      <c r="L803" s="9147"/>
    </row>
    <row r="804" spans="12:12">
      <c r="L804" s="9147"/>
    </row>
    <row r="805" spans="12:12">
      <c r="L805" s="9147"/>
    </row>
    <row r="806" spans="12:12">
      <c r="L806" s="9147"/>
    </row>
    <row r="807" spans="12:12">
      <c r="L807" s="9147"/>
    </row>
    <row r="808" spans="12:12">
      <c r="L808" s="9147"/>
    </row>
    <row r="809" spans="12:12">
      <c r="L809" s="9147"/>
    </row>
  </sheetData>
  <mergeCells count="239">
    <mergeCell ref="F670:F671"/>
    <mergeCell ref="G670:G671"/>
    <mergeCell ref="H670:H671"/>
    <mergeCell ref="I670:I671"/>
    <mergeCell ref="F649:F650"/>
    <mergeCell ref="G649:G650"/>
    <mergeCell ref="H649:H650"/>
    <mergeCell ref="I649:I650"/>
    <mergeCell ref="F661:F662"/>
    <mergeCell ref="G661:G662"/>
    <mergeCell ref="H661:H662"/>
    <mergeCell ref="I661:I662"/>
    <mergeCell ref="H667:H668"/>
    <mergeCell ref="I667:I668"/>
    <mergeCell ref="F520:F521"/>
    <mergeCell ref="G520:G521"/>
    <mergeCell ref="H520:H521"/>
    <mergeCell ref="I520:I521"/>
    <mergeCell ref="F523:F524"/>
    <mergeCell ref="G523:G524"/>
    <mergeCell ref="H523:H524"/>
    <mergeCell ref="I523:I524"/>
    <mergeCell ref="F625:F626"/>
    <mergeCell ref="G625:G626"/>
    <mergeCell ref="H625:H626"/>
    <mergeCell ref="I625:I626"/>
    <mergeCell ref="F613:F614"/>
    <mergeCell ref="F616:F617"/>
    <mergeCell ref="G616:G617"/>
    <mergeCell ref="H616:H617"/>
    <mergeCell ref="I616:I617"/>
    <mergeCell ref="F622:F623"/>
    <mergeCell ref="G622:G623"/>
    <mergeCell ref="H622:H623"/>
    <mergeCell ref="F511:F512"/>
    <mergeCell ref="G511:G512"/>
    <mergeCell ref="H511:H512"/>
    <mergeCell ref="I511:I512"/>
    <mergeCell ref="F505:F506"/>
    <mergeCell ref="G505:G506"/>
    <mergeCell ref="H505:H506"/>
    <mergeCell ref="I505:I506"/>
    <mergeCell ref="F508:F509"/>
    <mergeCell ref="G508:G509"/>
    <mergeCell ref="H508:H509"/>
    <mergeCell ref="I508:I509"/>
    <mergeCell ref="F496:F497"/>
    <mergeCell ref="G496:G497"/>
    <mergeCell ref="H496:H497"/>
    <mergeCell ref="I496:I497"/>
    <mergeCell ref="F499:F500"/>
    <mergeCell ref="G499:G500"/>
    <mergeCell ref="H499:H500"/>
    <mergeCell ref="I499:I500"/>
    <mergeCell ref="F502:F503"/>
    <mergeCell ref="G502:G503"/>
    <mergeCell ref="H502:H503"/>
    <mergeCell ref="I502:I503"/>
    <mergeCell ref="G58:G59"/>
    <mergeCell ref="J58:J59"/>
    <mergeCell ref="F70:F71"/>
    <mergeCell ref="H70:H71"/>
    <mergeCell ref="I70:I71"/>
    <mergeCell ref="J94:J95"/>
    <mergeCell ref="F61:F62"/>
    <mergeCell ref="G61:G62"/>
    <mergeCell ref="H61:H62"/>
    <mergeCell ref="I61:I62"/>
    <mergeCell ref="G70:G71"/>
    <mergeCell ref="F73:F74"/>
    <mergeCell ref="G73:G74"/>
    <mergeCell ref="H73:H74"/>
    <mergeCell ref="I73:I74"/>
    <mergeCell ref="J64:J65"/>
    <mergeCell ref="F67:F68"/>
    <mergeCell ref="G67:G68"/>
    <mergeCell ref="H67:H68"/>
    <mergeCell ref="I67:I68"/>
    <mergeCell ref="F88:F89"/>
    <mergeCell ref="G88:G89"/>
    <mergeCell ref="H88:H89"/>
    <mergeCell ref="H91:H92"/>
    <mergeCell ref="A1:A2"/>
    <mergeCell ref="B1:B2"/>
    <mergeCell ref="C1:C2"/>
    <mergeCell ref="D1:E1"/>
    <mergeCell ref="F1:F2"/>
    <mergeCell ref="G1:I1"/>
    <mergeCell ref="F7:F8"/>
    <mergeCell ref="G7:G8"/>
    <mergeCell ref="H7:H8"/>
    <mergeCell ref="I7:I8"/>
    <mergeCell ref="J31:J32"/>
    <mergeCell ref="F34:F35"/>
    <mergeCell ref="G34:G35"/>
    <mergeCell ref="H34:H35"/>
    <mergeCell ref="I34:I35"/>
    <mergeCell ref="J1:J2"/>
    <mergeCell ref="K1:K2"/>
    <mergeCell ref="F4:F5"/>
    <mergeCell ref="I25:I26"/>
    <mergeCell ref="J25:J26"/>
    <mergeCell ref="F28:F29"/>
    <mergeCell ref="G28:G29"/>
    <mergeCell ref="H28:H29"/>
    <mergeCell ref="I28:I29"/>
    <mergeCell ref="F10:F11"/>
    <mergeCell ref="G10:G11"/>
    <mergeCell ref="H10:H11"/>
    <mergeCell ref="I10:I11"/>
    <mergeCell ref="F52:F53"/>
    <mergeCell ref="G52:G53"/>
    <mergeCell ref="H52:H53"/>
    <mergeCell ref="I52:I53"/>
    <mergeCell ref="F55:F56"/>
    <mergeCell ref="G55:G56"/>
    <mergeCell ref="H55:H56"/>
    <mergeCell ref="I55:I56"/>
    <mergeCell ref="I31:I32"/>
    <mergeCell ref="G43:G44"/>
    <mergeCell ref="J43:J44"/>
    <mergeCell ref="G49:G50"/>
    <mergeCell ref="I37:I38"/>
    <mergeCell ref="J37:J38"/>
    <mergeCell ref="F40:F41"/>
    <mergeCell ref="G40:G41"/>
    <mergeCell ref="H40:H41"/>
    <mergeCell ref="I40:I41"/>
    <mergeCell ref="F46:F47"/>
    <mergeCell ref="G46:G47"/>
    <mergeCell ref="H46:H47"/>
    <mergeCell ref="I46:I47"/>
    <mergeCell ref="J49:J50"/>
    <mergeCell ref="I88:I89"/>
    <mergeCell ref="F76:F77"/>
    <mergeCell ref="G76:G77"/>
    <mergeCell ref="H76:H77"/>
    <mergeCell ref="I76:I77"/>
    <mergeCell ref="G79:G80"/>
    <mergeCell ref="G91:G92"/>
    <mergeCell ref="G94:G95"/>
    <mergeCell ref="F82:F83"/>
    <mergeCell ref="G82:G83"/>
    <mergeCell ref="H82:H83"/>
    <mergeCell ref="I82:I83"/>
    <mergeCell ref="F79:F80"/>
    <mergeCell ref="H79:H80"/>
    <mergeCell ref="I79:I80"/>
    <mergeCell ref="F85:F86"/>
    <mergeCell ref="G85:G86"/>
    <mergeCell ref="H85:H86"/>
    <mergeCell ref="I85:I86"/>
    <mergeCell ref="F91:F92"/>
    <mergeCell ref="I91:I92"/>
    <mergeCell ref="K109:K110"/>
    <mergeCell ref="K112:K113"/>
    <mergeCell ref="K115:K116"/>
    <mergeCell ref="K118:K119"/>
    <mergeCell ref="K121:K122"/>
    <mergeCell ref="K124:K125"/>
    <mergeCell ref="F109:F110"/>
    <mergeCell ref="G109:G110"/>
    <mergeCell ref="H109:H110"/>
    <mergeCell ref="I109:I110"/>
    <mergeCell ref="F460:F461"/>
    <mergeCell ref="G460:G461"/>
    <mergeCell ref="H460:H461"/>
    <mergeCell ref="I460:I461"/>
    <mergeCell ref="K127:K128"/>
    <mergeCell ref="K130:K131"/>
    <mergeCell ref="K133:K134"/>
    <mergeCell ref="K136:K137"/>
    <mergeCell ref="K139:K140"/>
    <mergeCell ref="F211:F212"/>
    <mergeCell ref="G211:G212"/>
    <mergeCell ref="H211:H212"/>
    <mergeCell ref="I211:I212"/>
    <mergeCell ref="F469:F470"/>
    <mergeCell ref="G469:G470"/>
    <mergeCell ref="H469:H470"/>
    <mergeCell ref="I469:I470"/>
    <mergeCell ref="F472:F473"/>
    <mergeCell ref="G472:G473"/>
    <mergeCell ref="H472:H473"/>
    <mergeCell ref="I472:I473"/>
    <mergeCell ref="F463:F464"/>
    <mergeCell ref="G463:G464"/>
    <mergeCell ref="H463:H464"/>
    <mergeCell ref="I463:I464"/>
    <mergeCell ref="F466:F467"/>
    <mergeCell ref="G466:G467"/>
    <mergeCell ref="H466:H467"/>
    <mergeCell ref="I466:I467"/>
    <mergeCell ref="F481:F482"/>
    <mergeCell ref="G481:G482"/>
    <mergeCell ref="H481:H482"/>
    <mergeCell ref="I481:I482"/>
    <mergeCell ref="F484:F485"/>
    <mergeCell ref="G484:G485"/>
    <mergeCell ref="H484:H485"/>
    <mergeCell ref="I484:I485"/>
    <mergeCell ref="F478:F479"/>
    <mergeCell ref="G478:G479"/>
    <mergeCell ref="H478:H479"/>
    <mergeCell ref="I478:I479"/>
    <mergeCell ref="F631:F632"/>
    <mergeCell ref="G631:G632"/>
    <mergeCell ref="H631:H632"/>
    <mergeCell ref="I631:I632"/>
    <mergeCell ref="F637:F638"/>
    <mergeCell ref="G637:G638"/>
    <mergeCell ref="H637:H638"/>
    <mergeCell ref="I637:I638"/>
    <mergeCell ref="F643:F644"/>
    <mergeCell ref="G643:G644"/>
    <mergeCell ref="H643:H644"/>
    <mergeCell ref="I643:I644"/>
    <mergeCell ref="F688:F689"/>
    <mergeCell ref="G688:G689"/>
    <mergeCell ref="H688:H689"/>
    <mergeCell ref="F679:F680"/>
    <mergeCell ref="G679:G680"/>
    <mergeCell ref="H679:H680"/>
    <mergeCell ref="I679:I680"/>
    <mergeCell ref="F691:F692"/>
    <mergeCell ref="G691:G692"/>
    <mergeCell ref="H691:H692"/>
    <mergeCell ref="I691:I692"/>
    <mergeCell ref="F706:F707"/>
    <mergeCell ref="G706:G707"/>
    <mergeCell ref="H706:H707"/>
    <mergeCell ref="I706:I707"/>
    <mergeCell ref="F703:F704"/>
    <mergeCell ref="G703:G704"/>
    <mergeCell ref="H703:H704"/>
    <mergeCell ref="I703:I704"/>
    <mergeCell ref="A723:E723"/>
    <mergeCell ref="A722:E722"/>
    <mergeCell ref="A721:E721"/>
  </mergeCells>
  <pageMargins left="0.7" right="0.7" top="0.75" bottom="0.75" header="0.3" footer="0.3"/>
  <pageSetup orientation="portrait" horizontalDpi="120" verticalDpi="72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48"/>
  <sheetViews>
    <sheetView tabSelected="1" topLeftCell="A127" workbookViewId="0">
      <selection activeCell="C137" sqref="C137"/>
    </sheetView>
  </sheetViews>
  <sheetFormatPr defaultRowHeight="15"/>
  <cols>
    <col min="1" max="1" width="4.28515625" customWidth="1"/>
    <col min="2" max="2" width="11.5703125" customWidth="1"/>
    <col min="3" max="3" width="52.28515625" customWidth="1"/>
    <col min="4" max="4" width="21" customWidth="1"/>
    <col min="6" max="6" width="14.7109375" customWidth="1"/>
    <col min="7" max="7" width="16" customWidth="1"/>
    <col min="8" max="8" width="14.5703125" customWidth="1"/>
    <col min="9" max="9" width="15.5703125" customWidth="1"/>
    <col min="10" max="10" width="11.42578125" customWidth="1"/>
    <col min="11" max="11" width="17.7109375" customWidth="1"/>
  </cols>
  <sheetData>
    <row r="1" spans="1:21" s="8266" customFormat="1" ht="15.75">
      <c r="A1" s="9853" t="s">
        <v>1</v>
      </c>
      <c r="B1" s="9855" t="s">
        <v>2</v>
      </c>
      <c r="C1" s="9853" t="s">
        <v>3</v>
      </c>
      <c r="D1" s="9857" t="s">
        <v>4</v>
      </c>
      <c r="E1" s="9858"/>
      <c r="F1" s="9849" t="s">
        <v>5</v>
      </c>
      <c r="G1" s="9859" t="s">
        <v>6</v>
      </c>
      <c r="H1" s="9860"/>
      <c r="I1" s="9861"/>
      <c r="J1" s="9849" t="s">
        <v>7</v>
      </c>
      <c r="K1" s="9851" t="s">
        <v>8</v>
      </c>
      <c r="L1" s="8380"/>
    </row>
    <row r="2" spans="1:21" s="8266" customFormat="1" ht="15.75">
      <c r="A2" s="9854"/>
      <c r="B2" s="9856"/>
      <c r="C2" s="9854"/>
      <c r="D2" s="8468" t="s">
        <v>9</v>
      </c>
      <c r="E2" s="8469" t="s">
        <v>10</v>
      </c>
      <c r="F2" s="9850"/>
      <c r="G2" s="9489" t="s">
        <v>11</v>
      </c>
      <c r="H2" s="8471" t="s">
        <v>537</v>
      </c>
      <c r="I2" s="9489" t="s">
        <v>13</v>
      </c>
      <c r="J2" s="9850"/>
      <c r="K2" s="9852"/>
      <c r="L2" s="8380"/>
    </row>
    <row r="3" spans="1:21" s="8266" customFormat="1" ht="15.75">
      <c r="A3" s="8271" t="s">
        <v>75</v>
      </c>
      <c r="B3" s="8272"/>
      <c r="C3" s="8273"/>
      <c r="D3" s="8274"/>
      <c r="E3" s="8275"/>
      <c r="F3" s="8276"/>
      <c r="G3" s="8277"/>
      <c r="H3" s="8278"/>
      <c r="I3" s="8279"/>
      <c r="J3" s="8279"/>
      <c r="K3" s="8280">
        <f>'Mei''18'!K721</f>
        <v>24238953</v>
      </c>
      <c r="L3" s="8380"/>
    </row>
    <row r="4" spans="1:21" s="8266" customFormat="1" ht="15.75">
      <c r="A4" s="8458"/>
      <c r="B4" s="8475">
        <v>43222</v>
      </c>
      <c r="C4" s="8357" t="s">
        <v>591</v>
      </c>
      <c r="D4" s="8349"/>
      <c r="E4" s="8350"/>
      <c r="F4" s="9805">
        <v>25000000</v>
      </c>
      <c r="G4" s="9446"/>
      <c r="H4" s="8476"/>
      <c r="I4" s="8476"/>
      <c r="J4" s="8458"/>
      <c r="K4" s="8480">
        <f>K3+F4</f>
        <v>49238953</v>
      </c>
      <c r="L4" s="8380"/>
      <c r="U4" s="8902"/>
    </row>
    <row r="5" spans="1:21" s="8266" customFormat="1" ht="15.75">
      <c r="A5" s="8459"/>
      <c r="B5" s="8459"/>
      <c r="C5" s="8355"/>
      <c r="D5" s="8351"/>
      <c r="E5" s="8352"/>
      <c r="F5" s="9806"/>
      <c r="G5" s="9447"/>
      <c r="H5" s="8477"/>
      <c r="I5" s="8477"/>
      <c r="J5" s="8459"/>
      <c r="K5" s="8459"/>
      <c r="L5" s="8380"/>
      <c r="U5" s="8902"/>
    </row>
    <row r="6" spans="1:21" s="8266" customFormat="1" ht="18">
      <c r="A6" s="8461"/>
      <c r="B6" s="8462"/>
      <c r="C6" s="8496"/>
      <c r="D6" s="8497"/>
      <c r="E6" s="8486"/>
      <c r="F6" s="8478"/>
      <c r="G6" s="8478"/>
      <c r="H6" s="8466"/>
      <c r="I6" s="8478"/>
      <c r="J6" s="8466"/>
      <c r="K6" s="8467"/>
      <c r="L6" s="8380"/>
      <c r="U6" s="8902"/>
    </row>
    <row r="7" spans="1:21" s="8266" customFormat="1" ht="16.5">
      <c r="A7" s="8367"/>
      <c r="B7" s="9245"/>
      <c r="C7" s="8300" t="s">
        <v>821</v>
      </c>
      <c r="D7" s="9475" t="s">
        <v>2495</v>
      </c>
      <c r="E7" s="8332"/>
      <c r="F7" s="9805"/>
      <c r="G7" s="9807"/>
      <c r="H7" s="9805"/>
      <c r="I7" s="9843">
        <v>328695</v>
      </c>
      <c r="J7" s="8564"/>
      <c r="K7" s="9246">
        <f>K4-I7</f>
        <v>48910258</v>
      </c>
      <c r="L7" s="8380"/>
    </row>
    <row r="8" spans="1:21" s="8266" customFormat="1" ht="16.5">
      <c r="A8" s="8367"/>
      <c r="B8" s="9245"/>
      <c r="C8" s="8287" t="s">
        <v>2544</v>
      </c>
      <c r="D8" s="9476" t="s">
        <v>2629</v>
      </c>
      <c r="E8" s="8335"/>
      <c r="F8" s="9806"/>
      <c r="G8" s="9808"/>
      <c r="H8" s="9806"/>
      <c r="I8" s="9844"/>
      <c r="J8" s="8567"/>
      <c r="K8" s="9246"/>
      <c r="L8" s="8380"/>
    </row>
    <row r="9" spans="1:21" s="8266" customFormat="1" ht="16.5">
      <c r="A9" s="8461"/>
      <c r="B9" s="8462"/>
      <c r="C9" s="8461"/>
      <c r="D9" s="8497"/>
      <c r="E9" s="8498"/>
      <c r="F9" s="8465"/>
      <c r="G9" s="8466"/>
      <c r="H9" s="8499"/>
      <c r="I9" s="8465"/>
      <c r="J9" s="8579">
        <v>2200</v>
      </c>
      <c r="K9" s="8467">
        <f>K7+J9</f>
        <v>48912458</v>
      </c>
      <c r="L9" s="8380"/>
    </row>
    <row r="10" spans="1:21" s="8266" customFormat="1" ht="16.5">
      <c r="A10" s="8367"/>
      <c r="B10" s="9245"/>
      <c r="C10" s="8300" t="s">
        <v>821</v>
      </c>
      <c r="D10" s="9475" t="s">
        <v>2495</v>
      </c>
      <c r="E10" s="8563"/>
      <c r="F10" s="9843"/>
      <c r="G10" s="9845"/>
      <c r="H10" s="9843"/>
      <c r="I10" s="9843">
        <v>86987</v>
      </c>
      <c r="J10" s="8564"/>
      <c r="K10" s="9246">
        <f>K9-I10</f>
        <v>48825471</v>
      </c>
      <c r="L10" s="8380"/>
    </row>
    <row r="11" spans="1:21" s="8266" customFormat="1" ht="16.5">
      <c r="A11" s="8367"/>
      <c r="B11" s="9245"/>
      <c r="C11" s="8287" t="s">
        <v>2545</v>
      </c>
      <c r="D11" s="9476" t="s">
        <v>2629</v>
      </c>
      <c r="E11" s="8566"/>
      <c r="F11" s="9844"/>
      <c r="G11" s="9846"/>
      <c r="H11" s="9844"/>
      <c r="I11" s="9844"/>
      <c r="J11" s="8567"/>
      <c r="K11" s="9246"/>
      <c r="L11" s="8380"/>
    </row>
    <row r="12" spans="1:21" s="8266" customFormat="1" ht="16.5">
      <c r="A12" s="8461"/>
      <c r="B12" s="8462"/>
      <c r="C12" s="8461"/>
      <c r="D12" s="8497"/>
      <c r="E12" s="8498"/>
      <c r="F12" s="8465"/>
      <c r="G12" s="8466"/>
      <c r="H12" s="8499"/>
      <c r="I12" s="8465"/>
      <c r="J12" s="8579">
        <v>2200</v>
      </c>
      <c r="K12" s="8467">
        <f>K10+J12</f>
        <v>48827671</v>
      </c>
      <c r="L12" s="8380"/>
    </row>
    <row r="13" spans="1:21" s="8266" customFormat="1" ht="16.5">
      <c r="A13" s="8460"/>
      <c r="B13" s="8588"/>
      <c r="C13" s="8281" t="s">
        <v>815</v>
      </c>
      <c r="D13" s="9475" t="s">
        <v>1720</v>
      </c>
      <c r="E13" s="8439" t="s">
        <v>1739</v>
      </c>
      <c r="F13" s="8476"/>
      <c r="G13" s="8476"/>
      <c r="H13" s="8476"/>
      <c r="I13" s="8476">
        <v>280510</v>
      </c>
      <c r="J13" s="8458"/>
      <c r="K13" s="8481">
        <f>K12-I13</f>
        <v>48547161</v>
      </c>
      <c r="L13" s="8380"/>
    </row>
    <row r="14" spans="1:21" s="8266" customFormat="1" ht="16.5">
      <c r="A14" s="8459"/>
      <c r="B14" s="8459"/>
      <c r="C14" s="8287" t="s">
        <v>1719</v>
      </c>
      <c r="D14" s="9476" t="s">
        <v>1176</v>
      </c>
      <c r="E14" s="8448"/>
      <c r="F14" s="8477"/>
      <c r="G14" s="8477"/>
      <c r="H14" s="8477"/>
      <c r="I14" s="8477"/>
      <c r="J14" s="8459"/>
      <c r="K14" s="8459"/>
      <c r="L14" s="8380"/>
    </row>
    <row r="15" spans="1:21" s="8266" customFormat="1" ht="16.5">
      <c r="A15" s="8461"/>
      <c r="B15" s="8462"/>
      <c r="C15" s="8496"/>
      <c r="D15" s="8497"/>
      <c r="E15" s="8585"/>
      <c r="F15" s="8478"/>
      <c r="G15" s="8478"/>
      <c r="H15" s="8466"/>
      <c r="I15" s="8478"/>
      <c r="J15" s="8466">
        <v>2200</v>
      </c>
      <c r="K15" s="8467">
        <f>K13+J15</f>
        <v>48549361</v>
      </c>
      <c r="L15" s="8380"/>
    </row>
    <row r="16" spans="1:21" s="8266" customFormat="1" ht="16.5">
      <c r="A16" s="8460"/>
      <c r="B16" s="8460"/>
      <c r="C16" s="8281" t="s">
        <v>815</v>
      </c>
      <c r="D16" s="9475" t="s">
        <v>1720</v>
      </c>
      <c r="E16" s="8683" t="s">
        <v>1739</v>
      </c>
      <c r="F16" s="8479"/>
      <c r="G16" s="8479"/>
      <c r="H16" s="8479"/>
      <c r="I16" s="8479">
        <v>13457</v>
      </c>
      <c r="J16" s="8460"/>
      <c r="K16" s="8481">
        <f>K15-I16</f>
        <v>48535904</v>
      </c>
      <c r="L16" s="8380"/>
    </row>
    <row r="17" spans="1:21" s="8266" customFormat="1" ht="16.5">
      <c r="A17" s="8459"/>
      <c r="B17" s="8459"/>
      <c r="C17" s="8287" t="s">
        <v>1721</v>
      </c>
      <c r="D17" s="9476" t="s">
        <v>1176</v>
      </c>
      <c r="E17" s="8691"/>
      <c r="F17" s="8477"/>
      <c r="G17" s="8477"/>
      <c r="H17" s="8477"/>
      <c r="I17" s="8477"/>
      <c r="J17" s="8459"/>
      <c r="K17" s="8459"/>
      <c r="L17" s="8380"/>
    </row>
    <row r="18" spans="1:21" s="8266" customFormat="1" ht="16.5">
      <c r="A18" s="8461"/>
      <c r="B18" s="8462"/>
      <c r="C18" s="8496"/>
      <c r="D18" s="8497"/>
      <c r="E18" s="8709"/>
      <c r="F18" s="8478"/>
      <c r="G18" s="8478"/>
      <c r="H18" s="8466"/>
      <c r="I18" s="8478"/>
      <c r="J18" s="8466">
        <v>2200</v>
      </c>
      <c r="K18" s="8467">
        <f>K16+J18</f>
        <v>48538104</v>
      </c>
      <c r="L18" s="8380"/>
    </row>
    <row r="19" spans="1:21" s="8266" customFormat="1" ht="16.5">
      <c r="A19" s="8458"/>
      <c r="B19" s="8458"/>
      <c r="C19" s="8300" t="s">
        <v>1710</v>
      </c>
      <c r="D19" s="9475" t="s">
        <v>1720</v>
      </c>
      <c r="E19" s="8439" t="s">
        <v>1739</v>
      </c>
      <c r="F19" s="8479"/>
      <c r="G19" s="8479"/>
      <c r="H19" s="8479"/>
      <c r="I19" s="8479">
        <v>15140</v>
      </c>
      <c r="J19" s="8460"/>
      <c r="K19" s="8480">
        <f>K18-I19</f>
        <v>48522964</v>
      </c>
      <c r="L19" s="8380"/>
      <c r="U19" s="8902"/>
    </row>
    <row r="20" spans="1:21" s="8266" customFormat="1" ht="16.5">
      <c r="A20" s="8459"/>
      <c r="B20" s="8459"/>
      <c r="C20" s="8287" t="s">
        <v>1821</v>
      </c>
      <c r="D20" s="9476" t="s">
        <v>1479</v>
      </c>
      <c r="E20" s="8448"/>
      <c r="F20" s="8477"/>
      <c r="G20" s="8477"/>
      <c r="H20" s="8477"/>
      <c r="I20" s="8477"/>
      <c r="J20" s="8459"/>
      <c r="K20" s="8459"/>
      <c r="L20" s="8380"/>
      <c r="U20" s="8902"/>
    </row>
    <row r="21" spans="1:21" s="8266" customFormat="1" ht="16.5">
      <c r="A21" s="8461"/>
      <c r="B21" s="8462"/>
      <c r="C21" s="8496"/>
      <c r="D21" s="8497"/>
      <c r="E21" s="8670"/>
      <c r="F21" s="8478"/>
      <c r="G21" s="8478"/>
      <c r="H21" s="8466"/>
      <c r="I21" s="8478"/>
      <c r="J21" s="8466">
        <v>1500</v>
      </c>
      <c r="K21" s="8467">
        <f>K19+J21</f>
        <v>48524464</v>
      </c>
      <c r="L21" s="8380"/>
      <c r="U21" s="8902"/>
    </row>
    <row r="22" spans="1:21" s="8266" customFormat="1" ht="16.5">
      <c r="A22" s="8460"/>
      <c r="B22" s="8460"/>
      <c r="C22" s="8300" t="s">
        <v>1710</v>
      </c>
      <c r="D22" s="9475" t="s">
        <v>1720</v>
      </c>
      <c r="E22" s="8439" t="s">
        <v>1739</v>
      </c>
      <c r="F22" s="8476"/>
      <c r="G22" s="8476"/>
      <c r="H22" s="8476"/>
      <c r="I22" s="8476">
        <v>45390</v>
      </c>
      <c r="J22" s="8458"/>
      <c r="K22" s="8481">
        <f>K21-I22</f>
        <v>48479074</v>
      </c>
      <c r="L22" s="8380"/>
      <c r="U22" s="8902"/>
    </row>
    <row r="23" spans="1:21" s="8266" customFormat="1" ht="16.5">
      <c r="A23" s="8459"/>
      <c r="B23" s="8459"/>
      <c r="C23" s="8287" t="s">
        <v>1822</v>
      </c>
      <c r="D23" s="9476" t="s">
        <v>1479</v>
      </c>
      <c r="E23" s="8448"/>
      <c r="F23" s="8477"/>
      <c r="G23" s="8477"/>
      <c r="H23" s="8477"/>
      <c r="I23" s="8477"/>
      <c r="J23" s="8459"/>
      <c r="K23" s="8459"/>
      <c r="L23" s="8380"/>
      <c r="U23" s="8902"/>
    </row>
    <row r="24" spans="1:21" s="8266" customFormat="1" ht="18">
      <c r="A24" s="8461"/>
      <c r="B24" s="8462"/>
      <c r="C24" s="8496"/>
      <c r="D24" s="8504"/>
      <c r="E24" s="8490"/>
      <c r="F24" s="8478"/>
      <c r="G24" s="8478"/>
      <c r="H24" s="8466"/>
      <c r="I24" s="8478"/>
      <c r="J24" s="8466">
        <v>1500</v>
      </c>
      <c r="K24" s="8467">
        <f>K22+J24</f>
        <v>48480574</v>
      </c>
      <c r="L24" s="8380"/>
      <c r="U24" s="8902"/>
    </row>
    <row r="25" spans="1:21" s="8266" customFormat="1" ht="15.75">
      <c r="A25" s="8460"/>
      <c r="B25" s="8460"/>
      <c r="C25" s="8281" t="s">
        <v>781</v>
      </c>
      <c r="D25" s="9475" t="s">
        <v>278</v>
      </c>
      <c r="E25" s="8283" t="s">
        <v>279</v>
      </c>
      <c r="F25" s="9481"/>
      <c r="G25" s="9481">
        <v>25940</v>
      </c>
      <c r="H25" s="8285"/>
      <c r="I25" s="9805"/>
      <c r="J25" s="9824"/>
      <c r="K25" s="8481">
        <f>K24-G25</f>
        <v>48454634</v>
      </c>
      <c r="L25" s="8321"/>
      <c r="U25" s="8902"/>
    </row>
    <row r="26" spans="1:21" s="8266" customFormat="1" ht="15.75">
      <c r="A26" s="8459"/>
      <c r="B26" s="8459"/>
      <c r="C26" s="8287" t="s">
        <v>1530</v>
      </c>
      <c r="D26" s="9476" t="s">
        <v>38</v>
      </c>
      <c r="E26" s="9478"/>
      <c r="F26" s="9482"/>
      <c r="G26" s="9482"/>
      <c r="H26" s="8291"/>
      <c r="I26" s="9806"/>
      <c r="J26" s="9825"/>
      <c r="K26" s="8459"/>
      <c r="L26" s="8321"/>
      <c r="U26" s="8902"/>
    </row>
    <row r="27" spans="1:21" s="8266" customFormat="1" ht="15.75">
      <c r="A27" s="8461"/>
      <c r="B27" s="8462"/>
      <c r="C27" s="8492"/>
      <c r="D27" s="8464"/>
      <c r="E27" s="8464"/>
      <c r="F27" s="8493"/>
      <c r="G27" s="8493"/>
      <c r="H27" s="8494"/>
      <c r="I27" s="8493"/>
      <c r="J27" s="8495">
        <v>1500</v>
      </c>
      <c r="K27" s="8467">
        <f>K25+J27</f>
        <v>48456134</v>
      </c>
      <c r="L27" s="8321"/>
      <c r="U27" s="8902"/>
    </row>
    <row r="28" spans="1:21" s="8266" customFormat="1" ht="15.75">
      <c r="A28" s="8458"/>
      <c r="B28" s="8458"/>
      <c r="C28" s="8300" t="s">
        <v>796</v>
      </c>
      <c r="D28" s="9475" t="s">
        <v>167</v>
      </c>
      <c r="E28" s="9477" t="s">
        <v>56</v>
      </c>
      <c r="F28" s="9805"/>
      <c r="G28" s="9807">
        <v>103800</v>
      </c>
      <c r="H28" s="9805"/>
      <c r="I28" s="9805"/>
      <c r="J28" s="8302"/>
      <c r="K28" s="8476">
        <f>K27-G28</f>
        <v>48352334</v>
      </c>
      <c r="L28" s="8321"/>
      <c r="U28" s="8902"/>
    </row>
    <row r="29" spans="1:21" s="8266" customFormat="1" ht="15.75">
      <c r="A29" s="8459"/>
      <c r="B29" s="8459"/>
      <c r="C29" s="8287" t="s">
        <v>1033</v>
      </c>
      <c r="D29" s="9476" t="s">
        <v>1384</v>
      </c>
      <c r="E29" s="9478"/>
      <c r="F29" s="9806"/>
      <c r="G29" s="9808"/>
      <c r="H29" s="9806"/>
      <c r="I29" s="9806"/>
      <c r="J29" s="8303"/>
      <c r="K29" s="8459"/>
      <c r="L29" s="8321"/>
      <c r="U29" s="8902"/>
    </row>
    <row r="30" spans="1:21" s="8266" customFormat="1" ht="15.75">
      <c r="A30" s="8461"/>
      <c r="B30" s="8462"/>
      <c r="C30" s="8496"/>
      <c r="D30" s="8497"/>
      <c r="E30" s="8498"/>
      <c r="F30" s="8465"/>
      <c r="G30" s="8466"/>
      <c r="H30" s="8499"/>
      <c r="I30" s="8465"/>
      <c r="J30" s="8466">
        <v>750</v>
      </c>
      <c r="K30" s="8467">
        <f>K28+J30</f>
        <v>48353084</v>
      </c>
      <c r="L30" s="8321"/>
      <c r="U30" s="8902"/>
    </row>
    <row r="31" spans="1:21" s="8266" customFormat="1" ht="15.75">
      <c r="A31" s="8460"/>
      <c r="B31" s="8460"/>
      <c r="C31" s="8310" t="s">
        <v>815</v>
      </c>
      <c r="D31" s="9475" t="s">
        <v>1883</v>
      </c>
      <c r="E31" s="9477" t="s">
        <v>1884</v>
      </c>
      <c r="F31" s="9481"/>
      <c r="G31" s="9481">
        <v>150782</v>
      </c>
      <c r="H31" s="8285"/>
      <c r="I31" s="9805"/>
      <c r="J31" s="9824"/>
      <c r="K31" s="8481">
        <f>K30-G31</f>
        <v>48202302</v>
      </c>
      <c r="L31" s="8321"/>
      <c r="U31" s="8902"/>
    </row>
    <row r="32" spans="1:21" s="8266" customFormat="1" ht="15.75">
      <c r="A32" s="8459"/>
      <c r="B32" s="8459"/>
      <c r="C32" s="8312" t="s">
        <v>1882</v>
      </c>
      <c r="D32" s="9476" t="s">
        <v>1819</v>
      </c>
      <c r="E32" s="9478"/>
      <c r="F32" s="9482"/>
      <c r="G32" s="9482"/>
      <c r="H32" s="8291"/>
      <c r="I32" s="9806"/>
      <c r="J32" s="9825"/>
      <c r="K32" s="8459"/>
      <c r="L32" s="8321"/>
      <c r="U32" s="8902"/>
    </row>
    <row r="33" spans="1:21" s="8266" customFormat="1" ht="15.75">
      <c r="A33" s="8461"/>
      <c r="B33" s="8462"/>
      <c r="C33" s="8500"/>
      <c r="D33" s="8501"/>
      <c r="E33" s="8502"/>
      <c r="F33" s="8493"/>
      <c r="G33" s="8493"/>
      <c r="H33" s="8494"/>
      <c r="I33" s="8493"/>
      <c r="J33" s="8495">
        <v>2200</v>
      </c>
      <c r="K33" s="8467">
        <f>K31+J33</f>
        <v>48204502</v>
      </c>
      <c r="L33" s="8321"/>
      <c r="U33" s="8902"/>
    </row>
    <row r="34" spans="1:21" s="8266" customFormat="1" ht="15.75">
      <c r="A34" s="8460"/>
      <c r="B34" s="8460"/>
      <c r="C34" s="8310" t="s">
        <v>1921</v>
      </c>
      <c r="D34" s="9475" t="s">
        <v>1883</v>
      </c>
      <c r="E34" s="9477" t="s">
        <v>1884</v>
      </c>
      <c r="F34" s="9805"/>
      <c r="G34" s="9807">
        <v>50640</v>
      </c>
      <c r="H34" s="9805"/>
      <c r="I34" s="9805"/>
      <c r="J34" s="8302"/>
      <c r="K34" s="8479">
        <f>K33-G34</f>
        <v>48153862</v>
      </c>
      <c r="L34" s="8321"/>
      <c r="U34" s="8902"/>
    </row>
    <row r="35" spans="1:21" s="8266" customFormat="1" ht="15.75">
      <c r="A35" s="8459"/>
      <c r="B35" s="8459"/>
      <c r="C35" s="8310" t="s">
        <v>1941</v>
      </c>
      <c r="D35" s="9476" t="s">
        <v>1819</v>
      </c>
      <c r="E35" s="9478"/>
      <c r="F35" s="9806"/>
      <c r="G35" s="9808"/>
      <c r="H35" s="9806"/>
      <c r="I35" s="9806"/>
      <c r="J35" s="8303"/>
      <c r="K35" s="8459"/>
      <c r="L35" s="8321"/>
      <c r="U35" s="8902"/>
    </row>
    <row r="36" spans="1:21" s="8266" customFormat="1" ht="15.75">
      <c r="A36" s="8461"/>
      <c r="B36" s="8462"/>
      <c r="C36" s="8496"/>
      <c r="D36" s="8501"/>
      <c r="E36" s="8502"/>
      <c r="F36" s="8465"/>
      <c r="G36" s="8466"/>
      <c r="H36" s="8499"/>
      <c r="I36" s="8465"/>
      <c r="J36" s="8466">
        <v>1500</v>
      </c>
      <c r="K36" s="8467">
        <f>K34+J36</f>
        <v>48155362</v>
      </c>
      <c r="L36" s="8321"/>
      <c r="U36" s="8902"/>
    </row>
    <row r="37" spans="1:21" s="8266" customFormat="1" ht="15.75">
      <c r="A37" s="8458"/>
      <c r="B37" s="8458"/>
      <c r="C37" s="8281" t="s">
        <v>796</v>
      </c>
      <c r="D37" s="9475" t="s">
        <v>1532</v>
      </c>
      <c r="E37" s="8316" t="s">
        <v>1233</v>
      </c>
      <c r="F37" s="9481"/>
      <c r="G37" s="9481">
        <v>128700</v>
      </c>
      <c r="H37" s="8285"/>
      <c r="I37" s="9805"/>
      <c r="J37" s="9824"/>
      <c r="K37" s="8480">
        <f>K36-G37</f>
        <v>48026662</v>
      </c>
      <c r="L37" s="8321"/>
      <c r="U37" s="8902"/>
    </row>
    <row r="38" spans="1:21" s="8266" customFormat="1" ht="15.75">
      <c r="A38" s="8459"/>
      <c r="B38" s="8459"/>
      <c r="C38" s="8287" t="s">
        <v>1905</v>
      </c>
      <c r="D38" s="9476" t="s">
        <v>1570</v>
      </c>
      <c r="E38" s="9478"/>
      <c r="F38" s="9482"/>
      <c r="G38" s="9482"/>
      <c r="H38" s="8291"/>
      <c r="I38" s="9806"/>
      <c r="J38" s="9825"/>
      <c r="K38" s="8459"/>
      <c r="L38" s="8321"/>
      <c r="U38" s="8902"/>
    </row>
    <row r="39" spans="1:21" s="8266" customFormat="1" ht="15.75">
      <c r="A39" s="8461"/>
      <c r="B39" s="8462"/>
      <c r="C39" s="8461"/>
      <c r="D39" s="8497"/>
      <c r="E39" s="8498"/>
      <c r="F39" s="8493"/>
      <c r="G39" s="8493"/>
      <c r="H39" s="8494"/>
      <c r="I39" s="8493"/>
      <c r="J39" s="8495">
        <v>750</v>
      </c>
      <c r="K39" s="8467">
        <f>K37+J39</f>
        <v>48027412</v>
      </c>
      <c r="L39" s="8321"/>
      <c r="U39" s="8902"/>
    </row>
    <row r="40" spans="1:21" s="8266" customFormat="1" ht="15.75">
      <c r="A40" s="8460"/>
      <c r="B40" s="8460"/>
      <c r="C40" s="8281" t="s">
        <v>796</v>
      </c>
      <c r="D40" s="9475" t="s">
        <v>1334</v>
      </c>
      <c r="E40" s="8318" t="s">
        <v>1348</v>
      </c>
      <c r="F40" s="9805"/>
      <c r="G40" s="9807">
        <v>41300</v>
      </c>
      <c r="H40" s="9805"/>
      <c r="I40" s="9805"/>
      <c r="J40" s="8302"/>
      <c r="K40" s="8481">
        <f>K39-G40</f>
        <v>47986112</v>
      </c>
      <c r="L40" s="8321"/>
      <c r="U40" s="8902"/>
    </row>
    <row r="41" spans="1:21" s="8266" customFormat="1" ht="15.75">
      <c r="A41" s="8459"/>
      <c r="B41" s="8459"/>
      <c r="C41" s="8287" t="s">
        <v>1342</v>
      </c>
      <c r="D41" s="9476" t="s">
        <v>918</v>
      </c>
      <c r="E41" s="8319"/>
      <c r="F41" s="9806"/>
      <c r="G41" s="9808"/>
      <c r="H41" s="9806"/>
      <c r="I41" s="9806"/>
      <c r="J41" s="8303"/>
      <c r="K41" s="8459"/>
      <c r="L41" s="8321"/>
      <c r="U41" s="8902"/>
    </row>
    <row r="42" spans="1:21" s="8266" customFormat="1" ht="15.75">
      <c r="A42" s="8461"/>
      <c r="B42" s="8462"/>
      <c r="C42" s="8496"/>
      <c r="D42" s="8497"/>
      <c r="E42" s="8503"/>
      <c r="F42" s="8465"/>
      <c r="G42" s="8466"/>
      <c r="H42" s="8499"/>
      <c r="I42" s="8465"/>
      <c r="J42" s="8466">
        <v>750</v>
      </c>
      <c r="K42" s="8467">
        <f>K40+J42</f>
        <v>47986862</v>
      </c>
      <c r="L42" s="8321"/>
      <c r="U42" s="8902"/>
    </row>
    <row r="43" spans="1:21" s="8266" customFormat="1" ht="15.75">
      <c r="A43" s="8460"/>
      <c r="B43" s="8460"/>
      <c r="C43" s="8281" t="s">
        <v>815</v>
      </c>
      <c r="D43" s="9475" t="s">
        <v>1283</v>
      </c>
      <c r="E43" s="9477" t="s">
        <v>1346</v>
      </c>
      <c r="F43" s="9481"/>
      <c r="G43" s="9807">
        <v>1059962</v>
      </c>
      <c r="H43" s="8285"/>
      <c r="I43" s="8322"/>
      <c r="J43" s="9824"/>
      <c r="K43" s="8481">
        <f>K42-G43</f>
        <v>46926900</v>
      </c>
      <c r="L43" s="8321"/>
      <c r="U43" s="8902"/>
    </row>
    <row r="44" spans="1:21" s="8266" customFormat="1" ht="15.75">
      <c r="A44" s="8459"/>
      <c r="B44" s="8459"/>
      <c r="C44" s="8287" t="s">
        <v>1282</v>
      </c>
      <c r="D44" s="9476" t="s">
        <v>250</v>
      </c>
      <c r="E44" s="9478"/>
      <c r="F44" s="9482"/>
      <c r="G44" s="9808"/>
      <c r="H44" s="8291"/>
      <c r="I44" s="8323"/>
      <c r="J44" s="9825"/>
      <c r="K44" s="8459"/>
      <c r="L44" s="8321"/>
      <c r="U44" s="8902"/>
    </row>
    <row r="45" spans="1:21" s="8266" customFormat="1" ht="15.75">
      <c r="A45" s="8531"/>
      <c r="B45" s="8532"/>
      <c r="C45" s="8531"/>
      <c r="D45" s="9243"/>
      <c r="E45" s="9247"/>
      <c r="F45" s="9248"/>
      <c r="G45" s="9251"/>
      <c r="H45" s="9250"/>
      <c r="I45" s="9248"/>
      <c r="J45" s="8495">
        <v>2200</v>
      </c>
      <c r="K45" s="8533">
        <f>K43+J45</f>
        <v>46929100</v>
      </c>
      <c r="L45" s="8321"/>
      <c r="U45" s="8902"/>
    </row>
    <row r="46" spans="1:21" s="8266" customFormat="1" ht="15.75">
      <c r="A46" s="8330"/>
      <c r="B46" s="8331"/>
      <c r="C46" s="8324" t="s">
        <v>796</v>
      </c>
      <c r="D46" s="8325" t="s">
        <v>1283</v>
      </c>
      <c r="E46" s="9477" t="s">
        <v>1346</v>
      </c>
      <c r="F46" s="9805"/>
      <c r="G46" s="9807">
        <v>197100</v>
      </c>
      <c r="H46" s="9805"/>
      <c r="I46" s="9805"/>
      <c r="J46" s="8302"/>
      <c r="K46" s="9249">
        <f>K45-G46</f>
        <v>46732000</v>
      </c>
      <c r="L46" s="8321"/>
      <c r="U46" s="8902"/>
    </row>
    <row r="47" spans="1:21" s="8266" customFormat="1" ht="15.75">
      <c r="A47" s="8333"/>
      <c r="B47" s="8334"/>
      <c r="C47" s="8326" t="s">
        <v>1341</v>
      </c>
      <c r="D47" s="8327" t="s">
        <v>250</v>
      </c>
      <c r="E47" s="9478"/>
      <c r="F47" s="9806"/>
      <c r="G47" s="9808"/>
      <c r="H47" s="9806"/>
      <c r="I47" s="9806"/>
      <c r="J47" s="8303"/>
      <c r="K47" s="9252"/>
      <c r="L47" s="8321"/>
      <c r="U47" s="8902"/>
    </row>
    <row r="48" spans="1:21" s="8266" customFormat="1" ht="15.75">
      <c r="A48" s="9241"/>
      <c r="B48" s="9242"/>
      <c r="C48" s="8461"/>
      <c r="D48" s="8497"/>
      <c r="E48" s="8498"/>
      <c r="F48" s="8465"/>
      <c r="G48" s="8466"/>
      <c r="H48" s="8499"/>
      <c r="I48" s="8465"/>
      <c r="J48" s="8466">
        <v>750</v>
      </c>
      <c r="K48" s="9244">
        <f>K46+J48</f>
        <v>46732750</v>
      </c>
      <c r="L48" s="8321"/>
      <c r="U48" s="8902"/>
    </row>
    <row r="49" spans="1:21" s="8266" customFormat="1" ht="15.75">
      <c r="A49" s="8458"/>
      <c r="B49" s="8458"/>
      <c r="C49" s="8324" t="s">
        <v>781</v>
      </c>
      <c r="D49" s="9475" t="s">
        <v>1285</v>
      </c>
      <c r="E49" s="9477" t="s">
        <v>1320</v>
      </c>
      <c r="F49" s="9481"/>
      <c r="G49" s="9807">
        <v>28940</v>
      </c>
      <c r="H49" s="8285"/>
      <c r="I49" s="8322"/>
      <c r="J49" s="9824"/>
      <c r="K49" s="8480">
        <f>K48-G49</f>
        <v>46703810</v>
      </c>
      <c r="L49" s="8321"/>
      <c r="U49" s="8902"/>
    </row>
    <row r="50" spans="1:21" s="8266" customFormat="1" ht="15.75">
      <c r="A50" s="8459"/>
      <c r="B50" s="8459"/>
      <c r="C50" s="8326" t="s">
        <v>1092</v>
      </c>
      <c r="D50" s="9476" t="s">
        <v>38</v>
      </c>
      <c r="E50" s="9478"/>
      <c r="F50" s="9482"/>
      <c r="G50" s="9808"/>
      <c r="H50" s="8291"/>
      <c r="I50" s="8323"/>
      <c r="J50" s="9825"/>
      <c r="K50" s="8459"/>
      <c r="L50" s="8321"/>
      <c r="U50" s="8902"/>
    </row>
    <row r="51" spans="1:21" s="8266" customFormat="1" ht="15.75">
      <c r="A51" s="8461"/>
      <c r="B51" s="8462"/>
      <c r="C51" s="8463"/>
      <c r="D51" s="8464"/>
      <c r="E51" s="8464"/>
      <c r="F51" s="8493"/>
      <c r="G51" s="8493"/>
      <c r="H51" s="8494"/>
      <c r="I51" s="8493"/>
      <c r="J51" s="8495">
        <v>1500</v>
      </c>
      <c r="K51" s="8467">
        <f>K49+J51</f>
        <v>46705310</v>
      </c>
      <c r="L51" s="8321"/>
      <c r="U51" s="8902"/>
    </row>
    <row r="52" spans="1:21" s="8266" customFormat="1" ht="15.75">
      <c r="A52" s="8458"/>
      <c r="B52" s="8458"/>
      <c r="C52" s="8281" t="s">
        <v>815</v>
      </c>
      <c r="D52" s="9475" t="s">
        <v>1285</v>
      </c>
      <c r="E52" s="9477" t="s">
        <v>1320</v>
      </c>
      <c r="F52" s="9805"/>
      <c r="G52" s="9807">
        <v>181140</v>
      </c>
      <c r="H52" s="9805"/>
      <c r="I52" s="9805"/>
      <c r="J52" s="8302"/>
      <c r="K52" s="8480">
        <f>K51-G52</f>
        <v>46524170</v>
      </c>
      <c r="L52" s="8321"/>
      <c r="U52" s="8902"/>
    </row>
    <row r="53" spans="1:21" s="8266" customFormat="1" ht="15.75">
      <c r="A53" s="8459"/>
      <c r="B53" s="8459"/>
      <c r="C53" s="8287" t="s">
        <v>2850</v>
      </c>
      <c r="D53" s="9476" t="s">
        <v>38</v>
      </c>
      <c r="E53" s="9478"/>
      <c r="F53" s="9806"/>
      <c r="G53" s="9808"/>
      <c r="H53" s="9806"/>
      <c r="I53" s="9806"/>
      <c r="J53" s="8303"/>
      <c r="K53" s="8459"/>
      <c r="L53" s="8321"/>
      <c r="U53" s="8902"/>
    </row>
    <row r="54" spans="1:21" s="8266" customFormat="1" ht="15.75">
      <c r="A54" s="8461"/>
      <c r="B54" s="8462"/>
      <c r="C54" s="8461"/>
      <c r="D54" s="8464"/>
      <c r="E54" s="8464"/>
      <c r="F54" s="8465"/>
      <c r="G54" s="8466"/>
      <c r="H54" s="8499"/>
      <c r="I54" s="8465"/>
      <c r="J54" s="8466">
        <v>2200</v>
      </c>
      <c r="K54" s="8467">
        <f>K52+J54</f>
        <v>46526370</v>
      </c>
      <c r="L54" s="8321"/>
      <c r="U54" s="8902"/>
    </row>
    <row r="55" spans="1:21" s="8266" customFormat="1" ht="15.75">
      <c r="A55" s="8458"/>
      <c r="B55" s="8458"/>
      <c r="C55" s="8281" t="s">
        <v>815</v>
      </c>
      <c r="D55" s="9475" t="s">
        <v>1285</v>
      </c>
      <c r="E55" s="9477" t="s">
        <v>1320</v>
      </c>
      <c r="F55" s="9805"/>
      <c r="G55" s="9807">
        <v>105211</v>
      </c>
      <c r="H55" s="9805"/>
      <c r="I55" s="9805"/>
      <c r="J55" s="8302"/>
      <c r="K55" s="8480">
        <f>K54-G55</f>
        <v>46421159</v>
      </c>
      <c r="L55" s="8321"/>
      <c r="U55" s="8902"/>
    </row>
    <row r="56" spans="1:21" s="8266" customFormat="1" ht="15.75">
      <c r="A56" s="8459"/>
      <c r="B56" s="8459"/>
      <c r="C56" s="8287" t="s">
        <v>2851</v>
      </c>
      <c r="D56" s="9476" t="s">
        <v>38</v>
      </c>
      <c r="E56" s="9478"/>
      <c r="F56" s="9806"/>
      <c r="G56" s="9808"/>
      <c r="H56" s="9806"/>
      <c r="I56" s="9806"/>
      <c r="J56" s="8303"/>
      <c r="K56" s="8459"/>
      <c r="L56" s="8321"/>
      <c r="U56" s="8902"/>
    </row>
    <row r="57" spans="1:21" s="8266" customFormat="1" ht="15.75">
      <c r="A57" s="8461"/>
      <c r="B57" s="8462"/>
      <c r="C57" s="8461"/>
      <c r="D57" s="8464"/>
      <c r="E57" s="8464"/>
      <c r="F57" s="8465"/>
      <c r="G57" s="8466"/>
      <c r="H57" s="8499"/>
      <c r="I57" s="8465"/>
      <c r="J57" s="8466">
        <v>2200</v>
      </c>
      <c r="K57" s="8467">
        <f>K55+J57</f>
        <v>46423359</v>
      </c>
      <c r="L57" s="8321"/>
      <c r="U57" s="8902"/>
    </row>
    <row r="58" spans="1:21" s="8266" customFormat="1" ht="15.75">
      <c r="A58" s="8458"/>
      <c r="B58" s="8458"/>
      <c r="C58" s="8281" t="s">
        <v>815</v>
      </c>
      <c r="D58" s="9475" t="s">
        <v>1285</v>
      </c>
      <c r="E58" s="9477" t="s">
        <v>1320</v>
      </c>
      <c r="F58" s="9805"/>
      <c r="G58" s="9807">
        <v>896580</v>
      </c>
      <c r="H58" s="9805"/>
      <c r="I58" s="9805"/>
      <c r="J58" s="8302"/>
      <c r="K58" s="8480">
        <f>K57-G58</f>
        <v>45526779</v>
      </c>
      <c r="L58" s="8321"/>
      <c r="U58" s="8902"/>
    </row>
    <row r="59" spans="1:21" s="8266" customFormat="1" ht="15.75">
      <c r="A59" s="8459"/>
      <c r="B59" s="8459"/>
      <c r="C59" s="8287" t="s">
        <v>2852</v>
      </c>
      <c r="D59" s="9476" t="s">
        <v>38</v>
      </c>
      <c r="E59" s="9478"/>
      <c r="F59" s="9806"/>
      <c r="G59" s="9808"/>
      <c r="H59" s="9806"/>
      <c r="I59" s="9806"/>
      <c r="J59" s="8303"/>
      <c r="K59" s="8459"/>
      <c r="L59" s="8321"/>
      <c r="U59" s="8902"/>
    </row>
    <row r="60" spans="1:21" s="8266" customFormat="1" ht="15.75">
      <c r="A60" s="8461"/>
      <c r="B60" s="8462"/>
      <c r="C60" s="8461"/>
      <c r="D60" s="8464"/>
      <c r="E60" s="8464"/>
      <c r="F60" s="8465"/>
      <c r="G60" s="8466"/>
      <c r="H60" s="8499"/>
      <c r="I60" s="8465"/>
      <c r="J60" s="8466">
        <v>2200</v>
      </c>
      <c r="K60" s="8467">
        <f>K58+J60</f>
        <v>45528979</v>
      </c>
      <c r="L60" s="8321"/>
      <c r="U60" s="8902"/>
    </row>
    <row r="61" spans="1:21" s="8266" customFormat="1" ht="15.75">
      <c r="A61" s="8458"/>
      <c r="B61" s="8458"/>
      <c r="C61" s="8281" t="s">
        <v>815</v>
      </c>
      <c r="D61" s="9475" t="s">
        <v>1285</v>
      </c>
      <c r="E61" s="9477" t="s">
        <v>1320</v>
      </c>
      <c r="F61" s="9805"/>
      <c r="G61" s="9807">
        <v>409004</v>
      </c>
      <c r="H61" s="9805"/>
      <c r="I61" s="9805"/>
      <c r="J61" s="8302"/>
      <c r="K61" s="8480">
        <f>K60-G61</f>
        <v>45119975</v>
      </c>
      <c r="L61" s="8321"/>
      <c r="U61" s="8902"/>
    </row>
    <row r="62" spans="1:21" s="8266" customFormat="1" ht="15.75">
      <c r="A62" s="8459"/>
      <c r="B62" s="8459"/>
      <c r="C62" s="8287" t="s">
        <v>2853</v>
      </c>
      <c r="D62" s="9476" t="s">
        <v>38</v>
      </c>
      <c r="E62" s="9478"/>
      <c r="F62" s="9806"/>
      <c r="G62" s="9808"/>
      <c r="H62" s="9806"/>
      <c r="I62" s="9806"/>
      <c r="J62" s="8303"/>
      <c r="K62" s="8459"/>
      <c r="L62" s="8321"/>
      <c r="U62" s="8902"/>
    </row>
    <row r="63" spans="1:21" s="8266" customFormat="1" ht="15.75">
      <c r="A63" s="8461"/>
      <c r="B63" s="8462"/>
      <c r="C63" s="8461"/>
      <c r="D63" s="8464"/>
      <c r="E63" s="8464"/>
      <c r="F63" s="8465"/>
      <c r="G63" s="8466"/>
      <c r="H63" s="8499"/>
      <c r="I63" s="8465"/>
      <c r="J63" s="8466">
        <v>2200</v>
      </c>
      <c r="K63" s="8467">
        <f>K61+J63</f>
        <v>45122175</v>
      </c>
      <c r="L63" s="8321"/>
      <c r="U63" s="8902"/>
    </row>
    <row r="64" spans="1:21" s="8266" customFormat="1" ht="16.5">
      <c r="A64" s="8458"/>
      <c r="B64" s="8458"/>
      <c r="C64" s="8300" t="s">
        <v>997</v>
      </c>
      <c r="D64" s="9475" t="s">
        <v>1831</v>
      </c>
      <c r="E64" s="8332" t="s">
        <v>717</v>
      </c>
      <c r="F64" s="9805"/>
      <c r="G64" s="9807">
        <v>203000</v>
      </c>
      <c r="H64" s="9843"/>
      <c r="I64" s="9843"/>
      <c r="J64" s="8564"/>
      <c r="K64" s="8480">
        <f>K63-G64</f>
        <v>44919175</v>
      </c>
      <c r="L64" s="8321"/>
      <c r="U64" s="8902"/>
    </row>
    <row r="65" spans="1:21" s="8266" customFormat="1" ht="16.5">
      <c r="A65" s="8459"/>
      <c r="B65" s="8459"/>
      <c r="C65" s="8326" t="s">
        <v>2254</v>
      </c>
      <c r="D65" s="9476" t="s">
        <v>250</v>
      </c>
      <c r="E65" s="8335"/>
      <c r="F65" s="9806"/>
      <c r="G65" s="9808"/>
      <c r="H65" s="9844"/>
      <c r="I65" s="9844"/>
      <c r="J65" s="8567"/>
      <c r="K65" s="8459"/>
      <c r="L65" s="8321"/>
      <c r="U65" s="8902"/>
    </row>
    <row r="66" spans="1:21" s="8266" customFormat="1" ht="16.5">
      <c r="A66" s="8461"/>
      <c r="B66" s="8462"/>
      <c r="C66" s="8707"/>
      <c r="D66" s="8708"/>
      <c r="E66" s="8709"/>
      <c r="F66" s="8704"/>
      <c r="G66" s="8704"/>
      <c r="H66" s="8587"/>
      <c r="I66" s="8586"/>
      <c r="J66" s="8579">
        <v>2200</v>
      </c>
      <c r="K66" s="8467">
        <f>K64+J66</f>
        <v>44921375</v>
      </c>
      <c r="L66" s="8321"/>
      <c r="U66" s="8902"/>
    </row>
    <row r="67" spans="1:21" s="8266" customFormat="1" ht="15.75">
      <c r="A67" s="8458"/>
      <c r="B67" s="8458"/>
      <c r="C67" s="8281" t="s">
        <v>781</v>
      </c>
      <c r="D67" s="9475" t="s">
        <v>1344</v>
      </c>
      <c r="E67" s="8318" t="s">
        <v>1349</v>
      </c>
      <c r="F67" s="9805"/>
      <c r="G67" s="9807">
        <v>182140</v>
      </c>
      <c r="H67" s="9805"/>
      <c r="I67" s="9805"/>
      <c r="J67" s="8302"/>
      <c r="K67" s="8480">
        <f>K66-G67</f>
        <v>44739235</v>
      </c>
      <c r="L67" s="8321"/>
      <c r="U67" s="8902"/>
    </row>
    <row r="68" spans="1:21" s="8266" customFormat="1" ht="15.75">
      <c r="A68" s="8459"/>
      <c r="B68" s="8459"/>
      <c r="C68" s="8287" t="s">
        <v>1343</v>
      </c>
      <c r="D68" s="9476" t="s">
        <v>1543</v>
      </c>
      <c r="E68" s="8319"/>
      <c r="F68" s="9806"/>
      <c r="G68" s="9808"/>
      <c r="H68" s="9806"/>
      <c r="I68" s="9806"/>
      <c r="J68" s="8303"/>
      <c r="K68" s="8459"/>
      <c r="L68" s="8321"/>
      <c r="U68" s="8902"/>
    </row>
    <row r="69" spans="1:21" s="8266" customFormat="1" ht="15.75">
      <c r="A69" s="8461"/>
      <c r="B69" s="8462"/>
      <c r="C69" s="8461"/>
      <c r="D69" s="8497"/>
      <c r="E69" s="8498"/>
      <c r="F69" s="8465"/>
      <c r="G69" s="8466"/>
      <c r="H69" s="8499"/>
      <c r="I69" s="8465"/>
      <c r="J69" s="8466">
        <v>1500</v>
      </c>
      <c r="K69" s="8467">
        <f>K67+J69</f>
        <v>44740735</v>
      </c>
      <c r="L69" s="8321"/>
      <c r="U69" s="8902"/>
    </row>
    <row r="70" spans="1:21" s="8266" customFormat="1" ht="15.75">
      <c r="A70" s="8458"/>
      <c r="B70" s="8458"/>
      <c r="C70" s="8300" t="s">
        <v>781</v>
      </c>
      <c r="D70" s="9475" t="s">
        <v>1560</v>
      </c>
      <c r="E70" s="9477" t="s">
        <v>1603</v>
      </c>
      <c r="F70" s="9471"/>
      <c r="G70" s="9473">
        <v>291140</v>
      </c>
      <c r="H70" s="9471"/>
      <c r="I70" s="9471"/>
      <c r="J70" s="8302"/>
      <c r="K70" s="8480">
        <f>K69-G70</f>
        <v>44449595</v>
      </c>
      <c r="L70" s="8321"/>
      <c r="U70" s="8902"/>
    </row>
    <row r="71" spans="1:21" s="8266" customFormat="1" ht="15.75">
      <c r="A71" s="8459"/>
      <c r="B71" s="8459"/>
      <c r="C71" s="8326" t="s">
        <v>1559</v>
      </c>
      <c r="D71" s="9476" t="s">
        <v>38</v>
      </c>
      <c r="E71" s="9478"/>
      <c r="F71" s="9472"/>
      <c r="G71" s="9474"/>
      <c r="H71" s="9472"/>
      <c r="I71" s="9472"/>
      <c r="J71" s="8303"/>
      <c r="K71" s="8459"/>
      <c r="L71" s="8321"/>
      <c r="U71" s="8902"/>
    </row>
    <row r="72" spans="1:21" s="8266" customFormat="1" ht="15.75">
      <c r="A72" s="8461"/>
      <c r="B72" s="8462"/>
      <c r="C72" s="8461"/>
      <c r="D72" s="8497"/>
      <c r="E72" s="8498"/>
      <c r="F72" s="8465"/>
      <c r="G72" s="8466"/>
      <c r="H72" s="8499"/>
      <c r="I72" s="8465"/>
      <c r="J72" s="8466">
        <v>1500</v>
      </c>
      <c r="K72" s="8467">
        <f>K70+J72</f>
        <v>44451095</v>
      </c>
      <c r="L72" s="8321"/>
      <c r="U72" s="8902"/>
    </row>
    <row r="73" spans="1:21" s="8266" customFormat="1" ht="15.75">
      <c r="A73" s="8458"/>
      <c r="B73" s="8458"/>
      <c r="C73" s="8324" t="s">
        <v>815</v>
      </c>
      <c r="D73" s="8325" t="s">
        <v>1887</v>
      </c>
      <c r="E73" s="9477" t="s">
        <v>1888</v>
      </c>
      <c r="F73" s="9481"/>
      <c r="G73" s="9473">
        <v>1441535</v>
      </c>
      <c r="H73" s="8285"/>
      <c r="I73" s="8322"/>
      <c r="J73" s="9479"/>
      <c r="K73" s="8480">
        <f>K72-G73</f>
        <v>43009560</v>
      </c>
      <c r="L73" s="8321"/>
      <c r="U73" s="8902"/>
    </row>
    <row r="74" spans="1:21" s="8266" customFormat="1" ht="15.75">
      <c r="A74" s="8459"/>
      <c r="B74" s="8459"/>
      <c r="C74" s="8326" t="s">
        <v>1886</v>
      </c>
      <c r="D74" s="8327" t="s">
        <v>1951</v>
      </c>
      <c r="E74" s="9478"/>
      <c r="F74" s="9482"/>
      <c r="G74" s="9474"/>
      <c r="H74" s="8291"/>
      <c r="I74" s="8323"/>
      <c r="J74" s="9480"/>
      <c r="K74" s="8459"/>
      <c r="L74" s="8321"/>
      <c r="U74" s="8902"/>
    </row>
    <row r="75" spans="1:21" s="8266" customFormat="1" ht="15.75">
      <c r="A75" s="8461"/>
      <c r="B75" s="8462"/>
      <c r="C75" s="8461"/>
      <c r="D75" s="8497"/>
      <c r="E75" s="8498"/>
      <c r="F75" s="8493"/>
      <c r="G75" s="8493"/>
      <c r="H75" s="8494"/>
      <c r="I75" s="8493"/>
      <c r="J75" s="8495">
        <v>2200</v>
      </c>
      <c r="K75" s="8467">
        <f>K73+J75</f>
        <v>43011760</v>
      </c>
      <c r="L75" s="8321"/>
      <c r="U75" s="8902"/>
    </row>
    <row r="76" spans="1:21" s="8266" customFormat="1" ht="15.75">
      <c r="A76" s="8458"/>
      <c r="B76" s="8458"/>
      <c r="C76" s="8330" t="s">
        <v>815</v>
      </c>
      <c r="D76" s="8331" t="s">
        <v>1887</v>
      </c>
      <c r="E76" s="8332" t="s">
        <v>1888</v>
      </c>
      <c r="F76" s="9471"/>
      <c r="G76" s="9473">
        <v>418012</v>
      </c>
      <c r="H76" s="9471"/>
      <c r="I76" s="9471"/>
      <c r="J76" s="8302"/>
      <c r="K76" s="8480">
        <f>K75-G76</f>
        <v>42593748</v>
      </c>
      <c r="L76" s="8321"/>
      <c r="U76" s="8902"/>
    </row>
    <row r="77" spans="1:21" s="8266" customFormat="1" ht="15.75">
      <c r="A77" s="8459"/>
      <c r="B77" s="8459"/>
      <c r="C77" s="8333" t="s">
        <v>1889</v>
      </c>
      <c r="D77" s="8334" t="s">
        <v>1951</v>
      </c>
      <c r="E77" s="8335"/>
      <c r="F77" s="9472"/>
      <c r="G77" s="9474"/>
      <c r="H77" s="9472"/>
      <c r="I77" s="9472"/>
      <c r="J77" s="8303"/>
      <c r="K77" s="8459"/>
      <c r="L77" s="8321"/>
      <c r="U77" s="8902"/>
    </row>
    <row r="78" spans="1:21" s="8266" customFormat="1" ht="15.75">
      <c r="A78" s="8461"/>
      <c r="B78" s="8462"/>
      <c r="C78" s="8461"/>
      <c r="D78" s="8497"/>
      <c r="E78" s="8498"/>
      <c r="F78" s="8465"/>
      <c r="G78" s="8466"/>
      <c r="H78" s="8499"/>
      <c r="I78" s="8465"/>
      <c r="J78" s="8466">
        <v>2200</v>
      </c>
      <c r="K78" s="8467">
        <f>K76+J78</f>
        <v>42595948</v>
      </c>
      <c r="L78" s="8321"/>
      <c r="U78" s="8902"/>
    </row>
    <row r="79" spans="1:21" s="8266" customFormat="1" ht="15.75">
      <c r="A79" s="8458"/>
      <c r="B79" s="8458"/>
      <c r="C79" s="8330" t="s">
        <v>815</v>
      </c>
      <c r="D79" s="8336" t="s">
        <v>568</v>
      </c>
      <c r="E79" s="8332" t="s">
        <v>715</v>
      </c>
      <c r="F79" s="9481"/>
      <c r="G79" s="9481">
        <v>631942</v>
      </c>
      <c r="H79" s="8285"/>
      <c r="I79" s="8322"/>
      <c r="J79" s="9479"/>
      <c r="K79" s="8480">
        <f>K78-G79</f>
        <v>41964006</v>
      </c>
      <c r="L79" s="8321"/>
      <c r="U79" s="8902"/>
    </row>
    <row r="80" spans="1:21" s="8266" customFormat="1" ht="15.75">
      <c r="A80" s="8459"/>
      <c r="B80" s="8459"/>
      <c r="C80" s="8333" t="s">
        <v>833</v>
      </c>
      <c r="D80" s="8337" t="s">
        <v>250</v>
      </c>
      <c r="E80" s="8335"/>
      <c r="F80" s="9482"/>
      <c r="G80" s="9482"/>
      <c r="H80" s="8291"/>
      <c r="I80" s="8323"/>
      <c r="J80" s="9480"/>
      <c r="K80" s="8459"/>
      <c r="L80" s="8321"/>
      <c r="U80" s="8902"/>
    </row>
    <row r="81" spans="1:21" s="8266" customFormat="1" ht="15.75">
      <c r="A81" s="8461"/>
      <c r="B81" s="8462"/>
      <c r="C81" s="8504"/>
      <c r="D81" s="8497"/>
      <c r="E81" s="8497"/>
      <c r="F81" s="8493"/>
      <c r="G81" s="8493"/>
      <c r="H81" s="8494"/>
      <c r="I81" s="8493"/>
      <c r="J81" s="8495">
        <v>2200</v>
      </c>
      <c r="K81" s="8467">
        <f>K79+J81</f>
        <v>41966206</v>
      </c>
      <c r="L81" s="8321"/>
      <c r="U81" s="8902"/>
    </row>
    <row r="82" spans="1:21" s="8266" customFormat="1" ht="15.75">
      <c r="A82" s="8458"/>
      <c r="B82" s="8458"/>
      <c r="C82" s="8330" t="s">
        <v>815</v>
      </c>
      <c r="D82" s="8336" t="s">
        <v>568</v>
      </c>
      <c r="E82" s="8332" t="s">
        <v>715</v>
      </c>
      <c r="F82" s="9471"/>
      <c r="G82" s="9473">
        <v>179977</v>
      </c>
      <c r="H82" s="9471"/>
      <c r="I82" s="9471"/>
      <c r="J82" s="8302"/>
      <c r="K82" s="8480">
        <f>K81-G82</f>
        <v>41786229</v>
      </c>
      <c r="L82" s="8321"/>
      <c r="U82" s="8902"/>
    </row>
    <row r="83" spans="1:21" s="8266" customFormat="1" ht="15.75">
      <c r="A83" s="8459"/>
      <c r="B83" s="8459"/>
      <c r="C83" s="8333" t="s">
        <v>2539</v>
      </c>
      <c r="D83" s="8337" t="s">
        <v>250</v>
      </c>
      <c r="E83" s="8335"/>
      <c r="F83" s="9472"/>
      <c r="G83" s="9474"/>
      <c r="H83" s="9472"/>
      <c r="I83" s="9472"/>
      <c r="J83" s="8303"/>
      <c r="K83" s="8459"/>
      <c r="L83" s="8321"/>
      <c r="U83" s="8902"/>
    </row>
    <row r="84" spans="1:21" s="8266" customFormat="1" ht="15.75">
      <c r="A84" s="8461"/>
      <c r="B84" s="8462"/>
      <c r="C84" s="8461"/>
      <c r="D84" s="8497"/>
      <c r="E84" s="8498"/>
      <c r="F84" s="8465"/>
      <c r="G84" s="8466"/>
      <c r="H84" s="8499"/>
      <c r="I84" s="8465"/>
      <c r="J84" s="8466">
        <v>2200</v>
      </c>
      <c r="K84" s="8467">
        <f>K82+J84</f>
        <v>41788429</v>
      </c>
      <c r="L84" s="8321"/>
      <c r="U84" s="8902"/>
    </row>
    <row r="85" spans="1:21" s="8266" customFormat="1" ht="15.75">
      <c r="A85" s="8458"/>
      <c r="B85" s="8458"/>
      <c r="C85" s="8330" t="s">
        <v>815</v>
      </c>
      <c r="D85" s="8336" t="s">
        <v>568</v>
      </c>
      <c r="E85" s="8332" t="s">
        <v>715</v>
      </c>
      <c r="F85" s="9805"/>
      <c r="G85" s="9807">
        <v>59514</v>
      </c>
      <c r="H85" s="9805"/>
      <c r="I85" s="9805"/>
      <c r="J85" s="8302"/>
      <c r="K85" s="8480">
        <f>K84-G85</f>
        <v>41728915</v>
      </c>
      <c r="L85" s="8321"/>
      <c r="U85" s="8902"/>
    </row>
    <row r="86" spans="1:21" s="8266" customFormat="1" ht="15.75">
      <c r="A86" s="8459"/>
      <c r="B86" s="8459"/>
      <c r="C86" s="8333" t="s">
        <v>2633</v>
      </c>
      <c r="D86" s="8337" t="s">
        <v>250</v>
      </c>
      <c r="E86" s="8335"/>
      <c r="F86" s="9806"/>
      <c r="G86" s="9808"/>
      <c r="H86" s="9806"/>
      <c r="I86" s="9806"/>
      <c r="J86" s="8303"/>
      <c r="K86" s="8459"/>
      <c r="L86" s="8321"/>
      <c r="U86" s="8902"/>
    </row>
    <row r="87" spans="1:21" s="8266" customFormat="1" ht="15.75">
      <c r="A87" s="8461"/>
      <c r="B87" s="8462"/>
      <c r="C87" s="8496"/>
      <c r="D87" s="8505"/>
      <c r="E87" s="8505"/>
      <c r="F87" s="8465"/>
      <c r="G87" s="8466"/>
      <c r="H87" s="8499"/>
      <c r="I87" s="8465"/>
      <c r="J87" s="8466">
        <v>2200</v>
      </c>
      <c r="K87" s="8467">
        <f>K85+J87</f>
        <v>41731115</v>
      </c>
      <c r="L87" s="8321"/>
      <c r="U87" s="8902"/>
    </row>
    <row r="88" spans="1:21" s="8266" customFormat="1" ht="15.75">
      <c r="A88" s="8460"/>
      <c r="B88" s="8460"/>
      <c r="C88" s="8330" t="s">
        <v>781</v>
      </c>
      <c r="D88" s="8331" t="s">
        <v>568</v>
      </c>
      <c r="E88" s="8332" t="s">
        <v>715</v>
      </c>
      <c r="F88" s="9805"/>
      <c r="G88" s="9807">
        <v>43040</v>
      </c>
      <c r="H88" s="9805"/>
      <c r="I88" s="9805"/>
      <c r="J88" s="8302"/>
      <c r="K88" s="8481">
        <f>K87-G88</f>
        <v>41688075</v>
      </c>
      <c r="L88" s="8321"/>
      <c r="U88" s="8902"/>
    </row>
    <row r="89" spans="1:21" s="8266" customFormat="1" ht="15.75">
      <c r="A89" s="8459"/>
      <c r="B89" s="8459"/>
      <c r="C89" s="8333" t="s">
        <v>793</v>
      </c>
      <c r="D89" s="8334" t="s">
        <v>250</v>
      </c>
      <c r="E89" s="8335"/>
      <c r="F89" s="9806"/>
      <c r="G89" s="9808"/>
      <c r="H89" s="9806"/>
      <c r="I89" s="9806"/>
      <c r="J89" s="8303"/>
      <c r="K89" s="8459"/>
      <c r="L89" s="8321"/>
      <c r="U89" s="8902"/>
    </row>
    <row r="90" spans="1:21" s="8266" customFormat="1" ht="15.75">
      <c r="A90" s="8461"/>
      <c r="B90" s="8462"/>
      <c r="C90" s="8496"/>
      <c r="D90" s="8505"/>
      <c r="E90" s="8505"/>
      <c r="F90" s="8465"/>
      <c r="G90" s="8466"/>
      <c r="H90" s="8499"/>
      <c r="I90" s="8465"/>
      <c r="J90" s="8466">
        <v>1500</v>
      </c>
      <c r="K90" s="8467">
        <f>K88+J90</f>
        <v>41689575</v>
      </c>
      <c r="L90" s="8321"/>
      <c r="U90" s="8902"/>
    </row>
    <row r="91" spans="1:21" s="8266" customFormat="1" ht="15.75">
      <c r="A91" s="8460"/>
      <c r="B91" s="8460"/>
      <c r="C91" s="8341" t="s">
        <v>796</v>
      </c>
      <c r="D91" s="8336" t="s">
        <v>1983</v>
      </c>
      <c r="E91" s="8332" t="s">
        <v>1985</v>
      </c>
      <c r="F91" s="9805"/>
      <c r="G91" s="9807">
        <v>121100</v>
      </c>
      <c r="H91" s="9805"/>
      <c r="I91" s="9805"/>
      <c r="J91" s="8302"/>
      <c r="K91" s="8481">
        <f>K90-G91</f>
        <v>41568475</v>
      </c>
      <c r="L91" s="8321"/>
      <c r="U91" s="8902"/>
    </row>
    <row r="92" spans="1:21" s="8266" customFormat="1" ht="15.75">
      <c r="A92" s="8459"/>
      <c r="B92" s="8459"/>
      <c r="C92" s="8342" t="s">
        <v>1982</v>
      </c>
      <c r="D92" s="8337" t="s">
        <v>1984</v>
      </c>
      <c r="E92" s="8335"/>
      <c r="F92" s="9806"/>
      <c r="G92" s="9808"/>
      <c r="H92" s="9806"/>
      <c r="I92" s="9806"/>
      <c r="J92" s="8303"/>
      <c r="K92" s="8459"/>
      <c r="L92" s="8321"/>
      <c r="U92" s="8902"/>
    </row>
    <row r="93" spans="1:21" s="8266" customFormat="1" ht="15.75">
      <c r="A93" s="8461"/>
      <c r="B93" s="8462"/>
      <c r="C93" s="8496"/>
      <c r="D93" s="8505"/>
      <c r="E93" s="8505"/>
      <c r="F93" s="8465"/>
      <c r="G93" s="8466"/>
      <c r="H93" s="8499"/>
      <c r="I93" s="8465"/>
      <c r="J93" s="8466">
        <v>750</v>
      </c>
      <c r="K93" s="8467">
        <f>K91+J93</f>
        <v>41569225</v>
      </c>
      <c r="L93" s="8321"/>
      <c r="U93" s="8902"/>
    </row>
    <row r="94" spans="1:21" s="8266" customFormat="1" ht="15.75">
      <c r="A94" s="8458"/>
      <c r="B94" s="8458"/>
      <c r="C94" s="8328" t="s">
        <v>821</v>
      </c>
      <c r="D94" s="9475" t="s">
        <v>558</v>
      </c>
      <c r="E94" s="8283" t="s">
        <v>251</v>
      </c>
      <c r="F94" s="9481"/>
      <c r="G94" s="9807">
        <v>362651</v>
      </c>
      <c r="H94" s="8285"/>
      <c r="I94" s="8322"/>
      <c r="J94" s="9824"/>
      <c r="K94" s="8480">
        <f>K93-G94</f>
        <v>41206574</v>
      </c>
      <c r="L94" s="8321"/>
      <c r="U94" s="8902"/>
    </row>
    <row r="95" spans="1:21" s="8266" customFormat="1" ht="15.75">
      <c r="A95" s="8459"/>
      <c r="B95" s="8459"/>
      <c r="C95" s="8328" t="s">
        <v>2631</v>
      </c>
      <c r="D95" s="9476" t="s">
        <v>250</v>
      </c>
      <c r="E95" s="8319"/>
      <c r="F95" s="9482"/>
      <c r="G95" s="9808"/>
      <c r="H95" s="8291"/>
      <c r="I95" s="8323"/>
      <c r="J95" s="9825"/>
      <c r="K95" s="8459"/>
      <c r="L95" s="8321"/>
      <c r="U95" s="8902"/>
    </row>
    <row r="96" spans="1:21" s="8266" customFormat="1" ht="15.75">
      <c r="A96" s="8461"/>
      <c r="B96" s="8462"/>
      <c r="C96" s="8461"/>
      <c r="D96" s="8497"/>
      <c r="E96" s="8498"/>
      <c r="F96" s="8493"/>
      <c r="G96" s="8493"/>
      <c r="H96" s="8494"/>
      <c r="I96" s="8493"/>
      <c r="J96" s="8495">
        <v>2200</v>
      </c>
      <c r="K96" s="8467">
        <f>K94+J96</f>
        <v>41208774</v>
      </c>
      <c r="L96" s="8321"/>
      <c r="U96" s="8902"/>
    </row>
    <row r="97" spans="1:21" s="8266" customFormat="1" ht="15.75">
      <c r="A97" s="8460"/>
      <c r="B97" s="8460"/>
      <c r="C97" s="8328" t="s">
        <v>799</v>
      </c>
      <c r="D97" s="9475" t="s">
        <v>558</v>
      </c>
      <c r="E97" s="8283" t="s">
        <v>251</v>
      </c>
      <c r="F97" s="9471"/>
      <c r="G97" s="9473">
        <v>41300</v>
      </c>
      <c r="H97" s="9471"/>
      <c r="I97" s="9471"/>
      <c r="J97" s="8302"/>
      <c r="K97" s="8481">
        <f>K96-G97</f>
        <v>41167474</v>
      </c>
      <c r="L97" s="8321"/>
      <c r="U97" s="8902"/>
    </row>
    <row r="98" spans="1:21" s="8266" customFormat="1" ht="15.75">
      <c r="A98" s="8459"/>
      <c r="B98" s="8459"/>
      <c r="C98" s="8328" t="s">
        <v>800</v>
      </c>
      <c r="D98" s="9476" t="s">
        <v>250</v>
      </c>
      <c r="E98" s="8319"/>
      <c r="F98" s="9472"/>
      <c r="G98" s="9474"/>
      <c r="H98" s="9472"/>
      <c r="I98" s="9472"/>
      <c r="J98" s="8303"/>
      <c r="K98" s="8459"/>
      <c r="L98" s="8321"/>
      <c r="U98" s="8902"/>
    </row>
    <row r="99" spans="1:21" s="8266" customFormat="1" ht="15.75">
      <c r="A99" s="8461"/>
      <c r="B99" s="8462"/>
      <c r="C99" s="8461"/>
      <c r="D99" s="8497"/>
      <c r="E99" s="8498"/>
      <c r="F99" s="8465"/>
      <c r="G99" s="8466"/>
      <c r="H99" s="8499"/>
      <c r="I99" s="8465"/>
      <c r="J99" s="8466">
        <v>750</v>
      </c>
      <c r="K99" s="8467">
        <f>K97+J99</f>
        <v>41168224</v>
      </c>
      <c r="L99" s="8321"/>
      <c r="U99" s="8902"/>
    </row>
    <row r="100" spans="1:21" s="8266" customFormat="1" ht="15.75">
      <c r="A100" s="8458"/>
      <c r="B100" s="8458"/>
      <c r="C100" s="8330" t="s">
        <v>815</v>
      </c>
      <c r="D100" s="8506" t="s">
        <v>2804</v>
      </c>
      <c r="E100" s="8506">
        <v>961551</v>
      </c>
      <c r="F100" s="8479"/>
      <c r="G100" s="8479">
        <v>346420</v>
      </c>
      <c r="H100" s="8479"/>
      <c r="I100" s="8479"/>
      <c r="J100" s="8460"/>
      <c r="K100" s="8480">
        <f>K99-G100</f>
        <v>40821804</v>
      </c>
      <c r="L100" s="8321"/>
      <c r="U100" s="8902"/>
    </row>
    <row r="101" spans="1:21" s="8266" customFormat="1" ht="15.75">
      <c r="A101" s="8459"/>
      <c r="B101" s="8459"/>
      <c r="C101" s="8333" t="s">
        <v>2803</v>
      </c>
      <c r="D101" s="8507" t="s">
        <v>2805</v>
      </c>
      <c r="E101" s="8459"/>
      <c r="F101" s="8477"/>
      <c r="G101" s="8477"/>
      <c r="H101" s="8477"/>
      <c r="I101" s="8477"/>
      <c r="J101" s="8459"/>
      <c r="K101" s="8459"/>
      <c r="L101" s="8321"/>
      <c r="U101" s="8902"/>
    </row>
    <row r="102" spans="1:21" s="8266" customFormat="1" ht="15.75">
      <c r="A102" s="8461"/>
      <c r="B102" s="8462"/>
      <c r="C102" s="8496"/>
      <c r="D102" s="8464"/>
      <c r="E102" s="8464"/>
      <c r="F102" s="8478"/>
      <c r="G102" s="8478"/>
      <c r="H102" s="8466"/>
      <c r="I102" s="8478"/>
      <c r="J102" s="8466">
        <v>2200</v>
      </c>
      <c r="K102" s="8467">
        <f>K100+J102</f>
        <v>40824004</v>
      </c>
      <c r="L102" s="8321"/>
      <c r="U102" s="8902"/>
    </row>
    <row r="103" spans="1:21" s="8266" customFormat="1" ht="15.75">
      <c r="A103" s="8460"/>
      <c r="B103" s="8588"/>
      <c r="C103" s="8341" t="s">
        <v>796</v>
      </c>
      <c r="D103" s="8506" t="s">
        <v>2804</v>
      </c>
      <c r="E103" s="8506">
        <v>961551</v>
      </c>
      <c r="F103" s="8479"/>
      <c r="G103" s="8479">
        <v>111300</v>
      </c>
      <c r="H103" s="8479"/>
      <c r="I103" s="8479"/>
      <c r="J103" s="8460"/>
      <c r="K103" s="8481">
        <f>K102-G103</f>
        <v>40712704</v>
      </c>
      <c r="L103" s="8321"/>
      <c r="U103" s="8902"/>
    </row>
    <row r="104" spans="1:21" s="8266" customFormat="1" ht="15.75">
      <c r="A104" s="8459"/>
      <c r="B104" s="8459"/>
      <c r="C104" s="8342" t="s">
        <v>2806</v>
      </c>
      <c r="D104" s="8507" t="s">
        <v>2805</v>
      </c>
      <c r="E104" s="8459"/>
      <c r="F104" s="8477"/>
      <c r="G104" s="8477"/>
      <c r="H104" s="8477"/>
      <c r="I104" s="8477"/>
      <c r="J104" s="8459"/>
      <c r="K104" s="8459"/>
      <c r="L104" s="8321"/>
      <c r="U104" s="8902"/>
    </row>
    <row r="105" spans="1:21" s="8266" customFormat="1" ht="15.75">
      <c r="A105" s="8461"/>
      <c r="B105" s="8462"/>
      <c r="C105" s="8496"/>
      <c r="D105" s="8464"/>
      <c r="E105" s="8464"/>
      <c r="F105" s="8478"/>
      <c r="G105" s="8478"/>
      <c r="H105" s="8466"/>
      <c r="I105" s="8478"/>
      <c r="J105" s="8466">
        <v>750</v>
      </c>
      <c r="K105" s="8467">
        <f>K103+J105</f>
        <v>40713454</v>
      </c>
      <c r="L105" s="8321"/>
      <c r="U105" s="8902"/>
    </row>
    <row r="106" spans="1:21" s="8266" customFormat="1" ht="15.75">
      <c r="A106" s="8460"/>
      <c r="B106" s="8460"/>
      <c r="C106" s="8330" t="s">
        <v>781</v>
      </c>
      <c r="D106" s="8331"/>
      <c r="E106" s="8332"/>
      <c r="F106" s="9805"/>
      <c r="G106" s="9807"/>
      <c r="H106" s="9805"/>
      <c r="I106" s="9805">
        <v>88140</v>
      </c>
      <c r="J106" s="8302"/>
      <c r="K106" s="8481">
        <f>K105-I106</f>
        <v>40625314</v>
      </c>
      <c r="L106" s="8321"/>
      <c r="U106" s="8902"/>
    </row>
    <row r="107" spans="1:21" s="8266" customFormat="1" ht="15.75">
      <c r="A107" s="8459"/>
      <c r="B107" s="8459"/>
      <c r="C107" s="8333" t="s">
        <v>2854</v>
      </c>
      <c r="D107" s="8334"/>
      <c r="E107" s="8335"/>
      <c r="F107" s="9806"/>
      <c r="G107" s="9808"/>
      <c r="H107" s="9806"/>
      <c r="I107" s="9806"/>
      <c r="J107" s="8303"/>
      <c r="K107" s="8459"/>
      <c r="L107" s="8321"/>
      <c r="U107" s="8902"/>
    </row>
    <row r="108" spans="1:21" s="8266" customFormat="1" ht="15.75">
      <c r="A108" s="8461"/>
      <c r="B108" s="8462"/>
      <c r="C108" s="8496"/>
      <c r="D108" s="8505"/>
      <c r="E108" s="8505"/>
      <c r="F108" s="8465"/>
      <c r="G108" s="8466"/>
      <c r="H108" s="8499"/>
      <c r="I108" s="8465"/>
      <c r="J108" s="8466">
        <v>1500</v>
      </c>
      <c r="K108" s="8467">
        <f>K106+J108</f>
        <v>40626814</v>
      </c>
      <c r="L108" s="8321"/>
      <c r="U108" s="8902"/>
    </row>
    <row r="109" spans="1:21" s="8266" customFormat="1" ht="15.75">
      <c r="A109" s="8458"/>
      <c r="B109" s="8458"/>
      <c r="C109" s="7851" t="s">
        <v>1716</v>
      </c>
      <c r="D109" s="8156" t="s">
        <v>1049</v>
      </c>
      <c r="E109" s="9448" t="s">
        <v>126</v>
      </c>
      <c r="F109" s="7904"/>
      <c r="G109" s="9461">
        <v>44300</v>
      </c>
      <c r="H109" s="9461"/>
      <c r="I109" s="9461"/>
      <c r="J109" s="8121"/>
      <c r="K109" s="8480"/>
      <c r="L109" s="8321"/>
      <c r="U109" s="8902"/>
    </row>
    <row r="110" spans="1:21" s="8266" customFormat="1" ht="15.75">
      <c r="A110" s="8459"/>
      <c r="B110" s="8459"/>
      <c r="C110" s="7829" t="s">
        <v>2559</v>
      </c>
      <c r="D110" s="8157" t="s">
        <v>956</v>
      </c>
      <c r="E110" s="9449"/>
      <c r="F110" s="9462"/>
      <c r="G110" s="9462"/>
      <c r="H110" s="9462"/>
      <c r="I110" s="9462"/>
      <c r="J110" s="8019"/>
      <c r="K110" s="8459"/>
      <c r="L110" s="8321"/>
      <c r="U110" s="8902"/>
    </row>
    <row r="111" spans="1:21" s="8266" customFormat="1" ht="15.75">
      <c r="A111" s="8461"/>
      <c r="B111" s="8462"/>
      <c r="C111" s="8508"/>
      <c r="D111" s="8519"/>
      <c r="E111" s="8520"/>
      <c r="F111" s="8511"/>
      <c r="G111" s="8511"/>
      <c r="H111" s="8515"/>
      <c r="I111" s="8511"/>
      <c r="J111" s="8513">
        <v>750</v>
      </c>
      <c r="K111" s="8467"/>
      <c r="L111" s="8321"/>
      <c r="U111" s="8902"/>
    </row>
    <row r="112" spans="1:21" s="8266" customFormat="1" ht="15.75">
      <c r="A112" s="8460"/>
      <c r="B112" s="8460"/>
      <c r="C112" s="8324" t="s">
        <v>815</v>
      </c>
      <c r="D112" s="8732" t="s">
        <v>2815</v>
      </c>
      <c r="E112" s="7979">
        <v>940372</v>
      </c>
      <c r="F112" s="9471"/>
      <c r="G112" s="9473">
        <v>212175</v>
      </c>
      <c r="H112" s="9471"/>
      <c r="I112" s="9471"/>
      <c r="J112" s="8302"/>
      <c r="K112" s="8481"/>
      <c r="L112" s="8321"/>
      <c r="U112" s="8902"/>
    </row>
    <row r="113" spans="1:21" s="8266" customFormat="1" ht="15.75">
      <c r="A113" s="8459"/>
      <c r="B113" s="8459"/>
      <c r="C113" s="8326" t="s">
        <v>2818</v>
      </c>
      <c r="D113" s="9476" t="s">
        <v>1819</v>
      </c>
      <c r="E113" s="8392"/>
      <c r="F113" s="9472"/>
      <c r="G113" s="9474"/>
      <c r="H113" s="9472"/>
      <c r="I113" s="9472"/>
      <c r="J113" s="8303"/>
      <c r="K113" s="8459"/>
      <c r="L113" s="8321"/>
      <c r="U113" s="8902"/>
    </row>
    <row r="114" spans="1:21" s="8266" customFormat="1" ht="15.75">
      <c r="A114" s="8461"/>
      <c r="B114" s="8462"/>
      <c r="C114" s="8496"/>
      <c r="D114" s="8504"/>
      <c r="E114" s="8498"/>
      <c r="F114" s="8465"/>
      <c r="G114" s="8466"/>
      <c r="H114" s="8499"/>
      <c r="I114" s="8465"/>
      <c r="J114" s="8466">
        <v>2200</v>
      </c>
      <c r="K114" s="8467"/>
      <c r="L114" s="8321"/>
      <c r="U114" s="8902"/>
    </row>
    <row r="115" spans="1:21" s="8266" customFormat="1" ht="15.75">
      <c r="A115" s="8460"/>
      <c r="B115" s="8460"/>
      <c r="C115" s="7824" t="s">
        <v>815</v>
      </c>
      <c r="D115" s="9459" t="s">
        <v>1657</v>
      </c>
      <c r="E115" s="9448" t="s">
        <v>135</v>
      </c>
      <c r="F115" s="9461"/>
      <c r="G115" s="9461">
        <v>344946</v>
      </c>
      <c r="H115" s="9461"/>
      <c r="I115" s="9461"/>
      <c r="J115" s="8017"/>
      <c r="K115" s="8481"/>
      <c r="L115" s="8321"/>
      <c r="U115" s="8902"/>
    </row>
    <row r="116" spans="1:21" s="8266" customFormat="1" ht="15.75">
      <c r="A116" s="8459"/>
      <c r="B116" s="8459"/>
      <c r="C116" s="7829" t="s">
        <v>1656</v>
      </c>
      <c r="D116" s="9460" t="s">
        <v>956</v>
      </c>
      <c r="E116" s="9449"/>
      <c r="F116" s="9462"/>
      <c r="G116" s="9462"/>
      <c r="H116" s="9462"/>
      <c r="I116" s="9462"/>
      <c r="J116" s="8019"/>
      <c r="K116" s="8459"/>
      <c r="L116" s="8321"/>
      <c r="U116" s="8902"/>
    </row>
    <row r="117" spans="1:21" s="8266" customFormat="1" ht="15.75">
      <c r="A117" s="8461"/>
      <c r="B117" s="8462"/>
      <c r="C117" s="8508"/>
      <c r="D117" s="8509"/>
      <c r="E117" s="8510"/>
      <c r="F117" s="8511"/>
      <c r="G117" s="8511"/>
      <c r="H117" s="8512"/>
      <c r="I117" s="8511"/>
      <c r="J117" s="8513">
        <v>2200</v>
      </c>
      <c r="K117" s="8467"/>
      <c r="L117" s="8321"/>
      <c r="U117" s="8902"/>
    </row>
    <row r="118" spans="1:21" s="8266" customFormat="1" ht="15.75">
      <c r="A118" s="8458"/>
      <c r="B118" s="8458"/>
      <c r="C118" s="7824" t="s">
        <v>796</v>
      </c>
      <c r="D118" s="9459" t="s">
        <v>1657</v>
      </c>
      <c r="E118" s="9448" t="s">
        <v>135</v>
      </c>
      <c r="F118" s="9461"/>
      <c r="G118" s="9461">
        <v>111300</v>
      </c>
      <c r="H118" s="8130"/>
      <c r="I118" s="9461"/>
      <c r="J118" s="8121"/>
      <c r="K118" s="8480"/>
      <c r="L118" s="8321"/>
      <c r="U118" s="8902"/>
    </row>
    <row r="119" spans="1:21" s="8266" customFormat="1" ht="14.25" customHeight="1">
      <c r="A119" s="8459"/>
      <c r="B119" s="8459"/>
      <c r="C119" s="7829" t="s">
        <v>1658</v>
      </c>
      <c r="D119" s="9460" t="s">
        <v>956</v>
      </c>
      <c r="E119" s="9449"/>
      <c r="F119" s="9462"/>
      <c r="G119" s="9462"/>
      <c r="H119" s="8018"/>
      <c r="I119" s="9462"/>
      <c r="J119" s="8019"/>
      <c r="K119" s="8459"/>
      <c r="L119" s="8321"/>
      <c r="U119" s="8902"/>
    </row>
    <row r="120" spans="1:21" s="8266" customFormat="1" ht="15.75">
      <c r="A120" s="8461"/>
      <c r="B120" s="8462"/>
      <c r="C120" s="8508"/>
      <c r="D120" s="8509"/>
      <c r="E120" s="8514"/>
      <c r="F120" s="8511"/>
      <c r="G120" s="8511"/>
      <c r="H120" s="8515"/>
      <c r="I120" s="8511"/>
      <c r="J120" s="8513">
        <v>750</v>
      </c>
      <c r="K120" s="8467"/>
      <c r="L120" s="8321"/>
      <c r="U120" s="8902"/>
    </row>
    <row r="121" spans="1:21" s="8266" customFormat="1" ht="15.75">
      <c r="A121" s="8460"/>
      <c r="B121" s="8460"/>
      <c r="C121" s="7824" t="s">
        <v>1710</v>
      </c>
      <c r="D121" s="56" t="s">
        <v>1766</v>
      </c>
      <c r="E121" s="7841"/>
      <c r="F121" s="7904"/>
      <c r="G121" s="9461"/>
      <c r="H121" s="9461">
        <v>1048140</v>
      </c>
      <c r="I121" s="9461"/>
      <c r="J121" s="8121"/>
      <c r="K121" s="8481"/>
      <c r="L121" s="8321"/>
      <c r="U121" s="8902"/>
    </row>
    <row r="122" spans="1:21" s="8266" customFormat="1" ht="21" customHeight="1">
      <c r="A122" s="8459"/>
      <c r="B122" s="8459"/>
      <c r="C122" s="7829" t="s">
        <v>1765</v>
      </c>
      <c r="D122" s="9460"/>
      <c r="E122" s="9449"/>
      <c r="F122" s="9462"/>
      <c r="G122" s="9462"/>
      <c r="H122" s="9462"/>
      <c r="I122" s="9462"/>
      <c r="J122" s="8019"/>
      <c r="K122" s="8459"/>
      <c r="L122" s="8321"/>
      <c r="U122" s="8902"/>
    </row>
    <row r="123" spans="1:21" s="8266" customFormat="1" ht="15.75">
      <c r="A123" s="8461"/>
      <c r="B123" s="8462"/>
      <c r="C123" s="8516"/>
      <c r="D123" s="8516"/>
      <c r="E123" s="8516"/>
      <c r="F123" s="8511"/>
      <c r="G123" s="8511"/>
      <c r="H123" s="8515"/>
      <c r="I123" s="8511"/>
      <c r="J123" s="8513">
        <v>1500</v>
      </c>
      <c r="K123" s="8467"/>
      <c r="L123" s="8321"/>
      <c r="U123" s="8902"/>
    </row>
    <row r="124" spans="1:21" s="8266" customFormat="1" ht="15.75">
      <c r="A124" s="8460"/>
      <c r="B124" s="8460"/>
      <c r="C124" s="7824" t="s">
        <v>1710</v>
      </c>
      <c r="D124" s="9459" t="s">
        <v>1768</v>
      </c>
      <c r="E124" s="9448"/>
      <c r="F124" s="7904"/>
      <c r="G124" s="9461"/>
      <c r="H124" s="9461">
        <v>152140</v>
      </c>
      <c r="I124" s="9461"/>
      <c r="J124" s="8121"/>
      <c r="K124" s="8481"/>
      <c r="L124" s="8321"/>
      <c r="U124" s="8902"/>
    </row>
    <row r="125" spans="1:21" s="8266" customFormat="1" ht="17.25" customHeight="1">
      <c r="A125" s="8459"/>
      <c r="B125" s="8459"/>
      <c r="C125" s="7829" t="s">
        <v>1767</v>
      </c>
      <c r="D125" s="9460"/>
      <c r="E125" s="9449"/>
      <c r="F125" s="9462"/>
      <c r="G125" s="9462"/>
      <c r="H125" s="9462"/>
      <c r="I125" s="9462"/>
      <c r="J125" s="8019"/>
      <c r="K125" s="8459"/>
      <c r="L125" s="8321"/>
      <c r="U125" s="8902"/>
    </row>
    <row r="126" spans="1:21" s="8266" customFormat="1" ht="15.75">
      <c r="A126" s="8461"/>
      <c r="B126" s="8462"/>
      <c r="C126" s="8516"/>
      <c r="D126" s="8516"/>
      <c r="E126" s="8516"/>
      <c r="F126" s="8511"/>
      <c r="G126" s="8511"/>
      <c r="H126" s="8515"/>
      <c r="I126" s="8511"/>
      <c r="J126" s="8513">
        <v>1500</v>
      </c>
      <c r="K126" s="8467"/>
      <c r="L126" s="8321"/>
      <c r="U126" s="8902"/>
    </row>
    <row r="127" spans="1:21" s="8266" customFormat="1" ht="15.75">
      <c r="A127" s="8458"/>
      <c r="B127" s="8458"/>
      <c r="C127" s="7824" t="s">
        <v>1710</v>
      </c>
      <c r="D127" s="9459" t="s">
        <v>1770</v>
      </c>
      <c r="E127" s="9448"/>
      <c r="F127" s="7904"/>
      <c r="G127" s="9461"/>
      <c r="H127" s="9461">
        <v>427640</v>
      </c>
      <c r="I127" s="9461"/>
      <c r="J127" s="8017"/>
      <c r="K127" s="8480"/>
      <c r="L127" s="8321"/>
      <c r="U127" s="8902"/>
    </row>
    <row r="128" spans="1:21" s="8266" customFormat="1" ht="15.75" customHeight="1">
      <c r="A128" s="8459"/>
      <c r="B128" s="8459"/>
      <c r="C128" s="7829" t="s">
        <v>1769</v>
      </c>
      <c r="D128" s="9460"/>
      <c r="E128" s="9449"/>
      <c r="F128" s="9462"/>
      <c r="G128" s="9462"/>
      <c r="H128" s="9462"/>
      <c r="I128" s="9462"/>
      <c r="J128" s="8019"/>
      <c r="K128" s="8459"/>
      <c r="L128" s="8321"/>
      <c r="U128" s="8902"/>
    </row>
    <row r="129" spans="1:21" s="8266" customFormat="1" ht="15.75">
      <c r="A129" s="8461"/>
      <c r="B129" s="8462"/>
      <c r="C129" s="8508"/>
      <c r="D129" s="8509"/>
      <c r="E129" s="8514"/>
      <c r="F129" s="8511"/>
      <c r="G129" s="8511"/>
      <c r="H129" s="8515"/>
      <c r="I129" s="8511"/>
      <c r="J129" s="8513">
        <v>1500</v>
      </c>
      <c r="K129" s="8467"/>
      <c r="L129" s="8321"/>
      <c r="U129" s="8902"/>
    </row>
    <row r="130" spans="1:21" s="8266" customFormat="1" ht="15.75">
      <c r="A130" s="8460"/>
      <c r="B130" s="8460"/>
      <c r="C130" s="7824" t="s">
        <v>1710</v>
      </c>
      <c r="D130" s="9459" t="s">
        <v>956</v>
      </c>
      <c r="E130" s="9448"/>
      <c r="F130" s="9461"/>
      <c r="G130" s="9461"/>
      <c r="H130" s="9461">
        <v>9775400</v>
      </c>
      <c r="I130" s="9461"/>
      <c r="J130" s="8017"/>
      <c r="K130" s="8481">
        <f>K129-G130</f>
        <v>0</v>
      </c>
      <c r="L130" s="8321"/>
      <c r="U130" s="8902"/>
    </row>
    <row r="131" spans="1:21" s="8266" customFormat="1" ht="15.75">
      <c r="A131" s="8459"/>
      <c r="B131" s="8459"/>
      <c r="C131" s="7829" t="s">
        <v>1771</v>
      </c>
      <c r="D131" s="9460"/>
      <c r="E131" s="9449"/>
      <c r="F131" s="9462"/>
      <c r="G131" s="9462"/>
      <c r="H131" s="9462"/>
      <c r="I131" s="9462"/>
      <c r="J131" s="8019"/>
      <c r="K131" s="8459"/>
      <c r="L131" s="8321"/>
      <c r="U131" s="8902"/>
    </row>
    <row r="132" spans="1:21" s="8266" customFormat="1" ht="15.75">
      <c r="A132" s="8461"/>
      <c r="B132" s="8462"/>
      <c r="C132" s="8508"/>
      <c r="D132" s="8509"/>
      <c r="E132" s="8514"/>
      <c r="F132" s="8511"/>
      <c r="G132" s="8511"/>
      <c r="H132" s="8515"/>
      <c r="I132" s="8511"/>
      <c r="J132" s="8513">
        <v>1500</v>
      </c>
      <c r="K132" s="8467"/>
      <c r="L132" s="8321"/>
      <c r="U132" s="8902"/>
    </row>
    <row r="133" spans="1:21" s="8266" customFormat="1" ht="15.75">
      <c r="A133" s="8281"/>
      <c r="B133" s="9475"/>
      <c r="C133" s="7824" t="s">
        <v>1710</v>
      </c>
      <c r="D133" s="9459" t="s">
        <v>1945</v>
      </c>
      <c r="E133" s="9448"/>
      <c r="F133" s="9461"/>
      <c r="G133" s="9461"/>
      <c r="H133" s="9461">
        <v>88140</v>
      </c>
      <c r="I133" s="9461"/>
      <c r="J133" s="8121"/>
      <c r="K133" s="9805"/>
      <c r="L133" s="8321"/>
      <c r="U133" s="8902"/>
    </row>
    <row r="134" spans="1:21" s="8266" customFormat="1" ht="15.75">
      <c r="A134" s="8300"/>
      <c r="B134" s="8361"/>
      <c r="C134" s="7829" t="s">
        <v>1944</v>
      </c>
      <c r="D134" s="9460" t="s">
        <v>2819</v>
      </c>
      <c r="E134" s="9449"/>
      <c r="F134" s="9462"/>
      <c r="G134" s="9462"/>
      <c r="H134" s="9462"/>
      <c r="I134" s="9462"/>
      <c r="J134" s="8019"/>
      <c r="K134" s="9806"/>
      <c r="L134" s="8321"/>
      <c r="U134" s="8902"/>
    </row>
    <row r="135" spans="1:21" s="8266" customFormat="1" ht="18">
      <c r="A135" s="8797"/>
      <c r="B135" s="8798"/>
      <c r="C135" s="8508"/>
      <c r="D135" s="8509"/>
      <c r="E135" s="8514"/>
      <c r="F135" s="8511"/>
      <c r="G135" s="8511"/>
      <c r="H135" s="8515"/>
      <c r="I135" s="8511"/>
      <c r="J135" s="8513">
        <v>1500</v>
      </c>
      <c r="K135" s="8499"/>
      <c r="L135" s="8321"/>
      <c r="U135" s="8902"/>
    </row>
    <row r="136" spans="1:21" s="8266" customFormat="1" ht="15.75">
      <c r="A136" s="8281"/>
      <c r="B136" s="9475"/>
      <c r="C136" s="7824" t="s">
        <v>1710</v>
      </c>
      <c r="D136" s="9459" t="s">
        <v>2049</v>
      </c>
      <c r="E136" s="9448"/>
      <c r="F136" s="7904"/>
      <c r="G136" s="9461"/>
      <c r="H136" s="9461">
        <v>361140</v>
      </c>
      <c r="I136" s="8126"/>
      <c r="J136" s="8017"/>
      <c r="K136" s="9805"/>
      <c r="L136" s="8321"/>
    </row>
    <row r="137" spans="1:21" s="8266" customFormat="1" ht="15.75">
      <c r="A137" s="8300"/>
      <c r="B137" s="8361"/>
      <c r="C137" s="7829" t="s">
        <v>2050</v>
      </c>
      <c r="D137" s="9460"/>
      <c r="E137" s="9449"/>
      <c r="F137" s="9462"/>
      <c r="G137" s="9462"/>
      <c r="H137" s="9462"/>
      <c r="I137" s="8127"/>
      <c r="J137" s="8017"/>
      <c r="K137" s="9806"/>
      <c r="L137" s="8321"/>
    </row>
    <row r="138" spans="1:21" s="8266" customFormat="1" ht="18">
      <c r="A138" s="8797"/>
      <c r="B138" s="8798"/>
      <c r="C138" s="8508"/>
      <c r="D138" s="8509"/>
      <c r="E138" s="8514"/>
      <c r="F138" s="8511"/>
      <c r="G138" s="8511"/>
      <c r="H138" s="8515"/>
      <c r="I138" s="8517"/>
      <c r="J138" s="8513">
        <v>1500</v>
      </c>
      <c r="K138" s="8499"/>
      <c r="L138" s="8321"/>
    </row>
    <row r="139" spans="1:21" s="8266" customFormat="1" ht="15.75">
      <c r="A139" s="8281"/>
      <c r="B139" s="9475"/>
      <c r="C139" s="7851" t="s">
        <v>1716</v>
      </c>
      <c r="D139" s="9459" t="s">
        <v>1717</v>
      </c>
      <c r="E139" s="9448" t="s">
        <v>1423</v>
      </c>
      <c r="F139" s="9466"/>
      <c r="G139" s="9466">
        <v>166700</v>
      </c>
      <c r="H139" s="8130"/>
      <c r="I139" s="9461"/>
      <c r="J139" s="8017"/>
      <c r="K139" s="9805"/>
      <c r="L139" s="8321"/>
    </row>
    <row r="140" spans="1:21" s="8266" customFormat="1" ht="15.75">
      <c r="A140" s="8300"/>
      <c r="B140" s="8361"/>
      <c r="C140" s="7829" t="s">
        <v>1715</v>
      </c>
      <c r="D140" s="9460" t="s">
        <v>956</v>
      </c>
      <c r="E140" s="9449"/>
      <c r="F140" s="9467"/>
      <c r="G140" s="9467"/>
      <c r="H140" s="8018"/>
      <c r="I140" s="9462"/>
      <c r="J140" s="8017"/>
      <c r="K140" s="9806"/>
      <c r="L140" s="8321"/>
    </row>
    <row r="141" spans="1:21" s="8266" customFormat="1" ht="18">
      <c r="A141" s="8797"/>
      <c r="B141" s="8798"/>
      <c r="C141" s="8508"/>
      <c r="D141" s="8509"/>
      <c r="E141" s="8514"/>
      <c r="F141" s="8511"/>
      <c r="G141" s="8511"/>
      <c r="H141" s="8515"/>
      <c r="I141" s="8511"/>
      <c r="J141" s="8513">
        <v>750</v>
      </c>
      <c r="K141" s="8499"/>
      <c r="L141" s="8321"/>
    </row>
    <row r="142" spans="1:21" s="8266" customFormat="1" ht="15.75">
      <c r="A142" s="8281"/>
      <c r="B142" s="9475"/>
      <c r="C142" s="7874" t="s">
        <v>781</v>
      </c>
      <c r="D142" s="9459" t="s">
        <v>2046</v>
      </c>
      <c r="E142" s="7861" t="s">
        <v>2048</v>
      </c>
      <c r="F142" s="9461"/>
      <c r="G142" s="9461">
        <v>119640</v>
      </c>
      <c r="H142" s="8130"/>
      <c r="I142" s="9461"/>
      <c r="J142" s="8121"/>
      <c r="K142" s="9805"/>
      <c r="L142" s="8380"/>
    </row>
    <row r="143" spans="1:21" s="8266" customFormat="1" ht="15.75">
      <c r="A143" s="8300"/>
      <c r="B143" s="8361"/>
      <c r="C143" s="7873" t="s">
        <v>2045</v>
      </c>
      <c r="D143" s="9460" t="s">
        <v>2047</v>
      </c>
      <c r="E143" s="9463"/>
      <c r="F143" s="9462"/>
      <c r="G143" s="9462"/>
      <c r="H143" s="8018"/>
      <c r="I143" s="9462"/>
      <c r="J143" s="8019"/>
      <c r="K143" s="9806"/>
      <c r="L143" s="8380"/>
    </row>
    <row r="144" spans="1:21" s="8266" customFormat="1" ht="18">
      <c r="A144" s="8797"/>
      <c r="B144" s="8798"/>
      <c r="C144" s="8518"/>
      <c r="D144" s="8509"/>
      <c r="E144" s="8514"/>
      <c r="F144" s="8511"/>
      <c r="G144" s="8511"/>
      <c r="H144" s="8515"/>
      <c r="I144" s="8511"/>
      <c r="J144" s="8513">
        <v>1500</v>
      </c>
      <c r="K144" s="8499"/>
      <c r="L144" s="8380"/>
    </row>
    <row r="145" spans="1:21" s="8266" customFormat="1" ht="15.75">
      <c r="A145" s="8281"/>
      <c r="B145" s="9475"/>
      <c r="C145" s="7862" t="s">
        <v>778</v>
      </c>
      <c r="D145" s="56" t="s">
        <v>795</v>
      </c>
      <c r="E145" s="7903" t="s">
        <v>454</v>
      </c>
      <c r="F145" s="7904"/>
      <c r="G145" s="7904">
        <v>79140</v>
      </c>
      <c r="H145" s="8130"/>
      <c r="I145" s="9461"/>
      <c r="J145" s="9469"/>
      <c r="K145" s="9805"/>
      <c r="L145" s="8380"/>
    </row>
    <row r="146" spans="1:21" s="8266" customFormat="1" ht="15.75">
      <c r="A146" s="8300"/>
      <c r="B146" s="8361"/>
      <c r="C146" s="193" t="s">
        <v>794</v>
      </c>
      <c r="D146" s="9460" t="s">
        <v>1345</v>
      </c>
      <c r="E146" s="9449"/>
      <c r="F146" s="9462"/>
      <c r="G146" s="9462"/>
      <c r="H146" s="8018"/>
      <c r="I146" s="9462"/>
      <c r="J146" s="9470"/>
      <c r="K146" s="9806"/>
      <c r="L146" s="8380"/>
    </row>
    <row r="147" spans="1:21" s="8266" customFormat="1" ht="18">
      <c r="A147" s="8797"/>
      <c r="B147" s="8798"/>
      <c r="C147" s="8521"/>
      <c r="D147" s="8522"/>
      <c r="E147" s="8523"/>
      <c r="F147" s="8515"/>
      <c r="G147" s="8515"/>
      <c r="H147" s="8515"/>
      <c r="I147" s="8511"/>
      <c r="J147" s="8513">
        <v>1500</v>
      </c>
      <c r="K147" s="8499"/>
      <c r="L147" s="8380"/>
    </row>
    <row r="148" spans="1:21" s="8266" customFormat="1" ht="15.75">
      <c r="A148" s="8281"/>
      <c r="B148" s="9475"/>
      <c r="C148" s="191" t="s">
        <v>815</v>
      </c>
      <c r="D148" s="9459" t="s">
        <v>2163</v>
      </c>
      <c r="E148" s="9448" t="s">
        <v>2164</v>
      </c>
      <c r="F148" s="9461"/>
      <c r="G148" s="9461">
        <v>338779</v>
      </c>
      <c r="H148" s="9461"/>
      <c r="I148" s="9461"/>
      <c r="J148" s="9469"/>
      <c r="K148" s="9805"/>
      <c r="L148" s="8380"/>
    </row>
    <row r="149" spans="1:21" s="8266" customFormat="1" ht="15.75">
      <c r="A149" s="8300"/>
      <c r="B149" s="8361"/>
      <c r="C149" s="193" t="s">
        <v>2165</v>
      </c>
      <c r="D149" s="9460" t="s">
        <v>1819</v>
      </c>
      <c r="E149" s="9449"/>
      <c r="F149" s="9467"/>
      <c r="G149" s="9462"/>
      <c r="H149" s="9462"/>
      <c r="I149" s="9462"/>
      <c r="J149" s="9470"/>
      <c r="K149" s="9806"/>
      <c r="L149" s="8380"/>
    </row>
    <row r="150" spans="1:21" s="8266" customFormat="1" ht="18">
      <c r="A150" s="8797"/>
      <c r="B150" s="8798"/>
      <c r="C150" s="8521"/>
      <c r="D150" s="8519"/>
      <c r="E150" s="8510"/>
      <c r="F150" s="8511"/>
      <c r="G150" s="8511"/>
      <c r="H150" s="8515"/>
      <c r="I150" s="8526"/>
      <c r="J150" s="8513">
        <v>2200</v>
      </c>
      <c r="K150" s="8499"/>
      <c r="L150" s="8380"/>
    </row>
    <row r="151" spans="1:21" s="8266" customFormat="1" ht="15.75">
      <c r="A151" s="8281"/>
      <c r="B151" s="9475"/>
      <c r="C151" s="8158" t="s">
        <v>781</v>
      </c>
      <c r="D151" s="9459" t="s">
        <v>2163</v>
      </c>
      <c r="E151" s="9448" t="s">
        <v>2164</v>
      </c>
      <c r="F151" s="9461"/>
      <c r="G151" s="9461">
        <v>16890</v>
      </c>
      <c r="H151" s="9461"/>
      <c r="I151" s="9461"/>
      <c r="J151" s="8017"/>
      <c r="K151" s="9805"/>
      <c r="L151" s="8380"/>
    </row>
    <row r="152" spans="1:21" s="8266" customFormat="1" ht="15.75">
      <c r="A152" s="8300"/>
      <c r="B152" s="8361"/>
      <c r="C152" s="7857" t="s">
        <v>2293</v>
      </c>
      <c r="D152" s="9460" t="s">
        <v>1819</v>
      </c>
      <c r="E152" s="9449"/>
      <c r="F152" s="9462"/>
      <c r="G152" s="9462"/>
      <c r="H152" s="9462"/>
      <c r="I152" s="9462"/>
      <c r="J152" s="8019"/>
      <c r="K152" s="9806"/>
      <c r="L152" s="8380"/>
    </row>
    <row r="153" spans="1:21" s="8266" customFormat="1" ht="18">
      <c r="A153" s="8797"/>
      <c r="B153" s="8798"/>
      <c r="C153" s="8524"/>
      <c r="D153" s="8519"/>
      <c r="E153" s="8510"/>
      <c r="F153" s="8525"/>
      <c r="G153" s="8526"/>
      <c r="H153" s="8512"/>
      <c r="I153" s="8511"/>
      <c r="J153" s="8513">
        <v>1500</v>
      </c>
      <c r="K153" s="8499"/>
      <c r="L153" s="8380"/>
    </row>
    <row r="154" spans="1:21" s="8266" customFormat="1" ht="15.75">
      <c r="A154" s="8281"/>
      <c r="B154" s="9475"/>
      <c r="C154" s="7824" t="s">
        <v>821</v>
      </c>
      <c r="D154" s="9459" t="s">
        <v>1288</v>
      </c>
      <c r="E154" s="9448" t="s">
        <v>1301</v>
      </c>
      <c r="F154" s="7904"/>
      <c r="G154" s="9461">
        <v>383443</v>
      </c>
      <c r="H154" s="8130"/>
      <c r="I154" s="9461"/>
      <c r="J154" s="8130"/>
      <c r="K154" s="9805"/>
      <c r="L154" s="8380"/>
      <c r="U154" s="8902"/>
    </row>
    <row r="155" spans="1:21" s="8266" customFormat="1" ht="15.75">
      <c r="A155" s="8300"/>
      <c r="B155" s="8361"/>
      <c r="C155" s="7829" t="s">
        <v>1287</v>
      </c>
      <c r="D155" s="9460" t="s">
        <v>2051</v>
      </c>
      <c r="E155" s="9449"/>
      <c r="F155" s="9462"/>
      <c r="G155" s="9462"/>
      <c r="H155" s="8130"/>
      <c r="I155" s="9462"/>
      <c r="J155" s="8130"/>
      <c r="K155" s="9806"/>
      <c r="L155" s="8380"/>
      <c r="U155" s="8902"/>
    </row>
    <row r="156" spans="1:21" s="8266" customFormat="1" ht="18">
      <c r="A156" s="8797"/>
      <c r="B156" s="8798"/>
      <c r="C156" s="8508"/>
      <c r="D156" s="8509"/>
      <c r="E156" s="8514"/>
      <c r="F156" s="8512"/>
      <c r="G156" s="8512"/>
      <c r="H156" s="8512"/>
      <c r="I156" s="8512"/>
      <c r="J156" s="8513">
        <v>2200</v>
      </c>
      <c r="K156" s="8499"/>
      <c r="L156" s="8380"/>
      <c r="U156" s="8902"/>
    </row>
    <row r="157" spans="1:21" s="8266" customFormat="1" ht="15.75">
      <c r="A157" s="8281"/>
      <c r="B157" s="9475"/>
      <c r="C157" s="7862" t="s">
        <v>815</v>
      </c>
      <c r="D157" s="9459" t="s">
        <v>157</v>
      </c>
      <c r="E157" s="9448" t="s">
        <v>156</v>
      </c>
      <c r="F157" s="9461"/>
      <c r="G157" s="9461">
        <v>1004337</v>
      </c>
      <c r="H157" s="8130"/>
      <c r="I157" s="9461"/>
      <c r="J157" s="8130"/>
      <c r="K157" s="9805"/>
      <c r="L157" s="8380"/>
      <c r="U157" s="8902"/>
    </row>
    <row r="158" spans="1:21" s="8266" customFormat="1" ht="15.75">
      <c r="A158" s="8300"/>
      <c r="B158" s="8361"/>
      <c r="C158" s="7862" t="s">
        <v>1022</v>
      </c>
      <c r="D158" s="9460" t="s">
        <v>1383</v>
      </c>
      <c r="E158" s="9449"/>
      <c r="F158" s="9462"/>
      <c r="G158" s="9462"/>
      <c r="H158" s="8130"/>
      <c r="I158" s="9462"/>
      <c r="J158" s="8130"/>
      <c r="K158" s="9806"/>
      <c r="L158" s="8380"/>
      <c r="U158" s="8902"/>
    </row>
    <row r="159" spans="1:21" s="8266" customFormat="1" ht="18">
      <c r="A159" s="8797"/>
      <c r="B159" s="8798"/>
      <c r="C159" s="8508"/>
      <c r="D159" s="8519"/>
      <c r="E159" s="8523"/>
      <c r="F159" s="8512"/>
      <c r="G159" s="8512"/>
      <c r="H159" s="8512"/>
      <c r="I159" s="8512"/>
      <c r="J159" s="8513">
        <v>2200</v>
      </c>
      <c r="K159" s="8499"/>
      <c r="L159" s="8380"/>
      <c r="U159" s="8902"/>
    </row>
    <row r="160" spans="1:21" s="8266" customFormat="1" ht="15.75">
      <c r="A160" s="8281"/>
      <c r="B160" s="9475"/>
      <c r="C160" s="29" t="s">
        <v>778</v>
      </c>
      <c r="D160" s="9459" t="s">
        <v>157</v>
      </c>
      <c r="E160" s="9448" t="s">
        <v>156</v>
      </c>
      <c r="F160" s="7904"/>
      <c r="G160" s="9461">
        <v>210640</v>
      </c>
      <c r="H160" s="8130"/>
      <c r="I160" s="9461"/>
      <c r="J160" s="8130"/>
      <c r="K160" s="9805"/>
      <c r="L160" s="8321"/>
      <c r="U160" s="8902"/>
    </row>
    <row r="161" spans="1:21" s="8266" customFormat="1" ht="15.75">
      <c r="A161" s="8300"/>
      <c r="B161" s="8361"/>
      <c r="C161" s="8161" t="s">
        <v>1340</v>
      </c>
      <c r="D161" s="9460" t="s">
        <v>1383</v>
      </c>
      <c r="E161" s="9449"/>
      <c r="F161" s="9462"/>
      <c r="G161" s="9462"/>
      <c r="H161" s="8130"/>
      <c r="I161" s="9462"/>
      <c r="J161" s="8130"/>
      <c r="K161" s="9806"/>
      <c r="L161" s="8321"/>
      <c r="U161" s="8902"/>
    </row>
    <row r="162" spans="1:21" s="8266" customFormat="1" ht="18">
      <c r="A162" s="8797"/>
      <c r="B162" s="8798"/>
      <c r="C162" s="8521"/>
      <c r="D162" s="8527"/>
      <c r="E162" s="8528"/>
      <c r="F162" s="8512"/>
      <c r="G162" s="8512"/>
      <c r="H162" s="8512"/>
      <c r="I162" s="8512"/>
      <c r="J162" s="8513">
        <v>1500</v>
      </c>
      <c r="K162" s="8499"/>
      <c r="L162" s="8321"/>
      <c r="U162" s="8902"/>
    </row>
    <row r="163" spans="1:21" s="8266" customFormat="1" ht="15.75">
      <c r="A163" s="8281"/>
      <c r="B163" s="9475"/>
      <c r="C163" s="7851" t="s">
        <v>2212</v>
      </c>
      <c r="D163" s="9459" t="s">
        <v>1862</v>
      </c>
      <c r="E163" s="8066" t="s">
        <v>1863</v>
      </c>
      <c r="F163" s="9461"/>
      <c r="G163" s="9466">
        <v>160633</v>
      </c>
      <c r="H163" s="9461"/>
      <c r="I163" s="9461"/>
      <c r="J163" s="8017"/>
      <c r="K163" s="9805"/>
      <c r="L163" s="8321"/>
      <c r="U163" s="8902"/>
    </row>
    <row r="164" spans="1:21" s="8266" customFormat="1" ht="15.75">
      <c r="A164" s="8300"/>
      <c r="B164" s="8361"/>
      <c r="C164" s="7829" t="s">
        <v>2213</v>
      </c>
      <c r="D164" s="9460" t="s">
        <v>1819</v>
      </c>
      <c r="E164" s="8067"/>
      <c r="F164" s="9462"/>
      <c r="G164" s="9467"/>
      <c r="H164" s="9462"/>
      <c r="I164" s="9462"/>
      <c r="J164" s="8019"/>
      <c r="K164" s="9806"/>
      <c r="L164" s="8321"/>
      <c r="U164" s="8902"/>
    </row>
    <row r="165" spans="1:21" s="8266" customFormat="1" ht="18">
      <c r="A165" s="8797"/>
      <c r="B165" s="8798"/>
      <c r="C165" s="8508"/>
      <c r="D165" s="8509"/>
      <c r="E165" s="8514"/>
      <c r="F165" s="8511"/>
      <c r="G165" s="8511"/>
      <c r="H165" s="8515"/>
      <c r="I165" s="8511"/>
      <c r="J165" s="8534">
        <v>700</v>
      </c>
      <c r="K165" s="8499"/>
      <c r="L165" s="8321"/>
      <c r="U165" s="8902"/>
    </row>
    <row r="166" spans="1:21" s="8266" customFormat="1" ht="15.75">
      <c r="A166" s="8458"/>
      <c r="B166" s="8458"/>
      <c r="C166" s="191" t="s">
        <v>815</v>
      </c>
      <c r="D166" s="9459" t="s">
        <v>1586</v>
      </c>
      <c r="E166" s="9448" t="s">
        <v>1637</v>
      </c>
      <c r="F166" s="9461"/>
      <c r="G166" s="9461">
        <v>105358</v>
      </c>
      <c r="H166" s="9461"/>
      <c r="I166" s="9461"/>
      <c r="J166" s="9469"/>
      <c r="K166" s="8481"/>
      <c r="L166" s="8321"/>
      <c r="U166" s="8902"/>
    </row>
    <row r="167" spans="1:21" s="8266" customFormat="1" ht="15.75">
      <c r="A167" s="8459"/>
      <c r="B167" s="8459"/>
      <c r="C167" s="193" t="s">
        <v>1585</v>
      </c>
      <c r="D167" s="9460" t="s">
        <v>729</v>
      </c>
      <c r="E167" s="9449"/>
      <c r="F167" s="9462"/>
      <c r="G167" s="9462"/>
      <c r="H167" s="9462"/>
      <c r="I167" s="9462"/>
      <c r="J167" s="9470"/>
      <c r="K167" s="8459"/>
      <c r="L167" s="8321"/>
      <c r="U167" s="8902"/>
    </row>
    <row r="168" spans="1:21" s="8266" customFormat="1" ht="15.75">
      <c r="A168" s="8461"/>
      <c r="B168" s="8462"/>
      <c r="C168" s="8521"/>
      <c r="D168" s="8519"/>
      <c r="E168" s="8510"/>
      <c r="F168" s="8511"/>
      <c r="G168" s="8511"/>
      <c r="H168" s="8515"/>
      <c r="I168" s="8511"/>
      <c r="J168" s="8534">
        <v>2200</v>
      </c>
      <c r="K168" s="8467"/>
      <c r="L168" s="8321"/>
      <c r="U168" s="8902"/>
    </row>
    <row r="169" spans="1:21" s="8266" customFormat="1" ht="15.75">
      <c r="A169" s="8460"/>
      <c r="B169" s="8460"/>
      <c r="C169" s="7824" t="s">
        <v>796</v>
      </c>
      <c r="D169" s="9459" t="s">
        <v>1586</v>
      </c>
      <c r="E169" s="9448" t="s">
        <v>1637</v>
      </c>
      <c r="F169" s="9461"/>
      <c r="G169" s="9461">
        <v>42300</v>
      </c>
      <c r="H169" s="9461"/>
      <c r="I169" s="8126"/>
      <c r="J169" s="8017"/>
      <c r="K169" s="8481"/>
      <c r="L169" s="8321"/>
      <c r="U169" s="8902"/>
    </row>
    <row r="170" spans="1:21" s="8266" customFormat="1" ht="15.75">
      <c r="A170" s="8459"/>
      <c r="B170" s="8459"/>
      <c r="C170" s="7829" t="s">
        <v>1587</v>
      </c>
      <c r="D170" s="9460" t="s">
        <v>729</v>
      </c>
      <c r="E170" s="9449"/>
      <c r="F170" s="9462"/>
      <c r="G170" s="9462"/>
      <c r="H170" s="9462"/>
      <c r="I170" s="8127"/>
      <c r="J170" s="8017"/>
      <c r="K170" s="8459"/>
      <c r="L170" s="8321"/>
      <c r="U170" s="8902"/>
    </row>
    <row r="171" spans="1:21" s="8266" customFormat="1" ht="15.75">
      <c r="A171" s="8461"/>
      <c r="B171" s="8462"/>
      <c r="C171" s="8521"/>
      <c r="D171" s="8519"/>
      <c r="E171" s="8510"/>
      <c r="F171" s="8511"/>
      <c r="G171" s="8511"/>
      <c r="H171" s="8515"/>
      <c r="I171" s="8517"/>
      <c r="J171" s="8513">
        <v>750</v>
      </c>
      <c r="K171" s="8467"/>
      <c r="L171" s="8321"/>
      <c r="U171" s="8902"/>
    </row>
    <row r="172" spans="1:21" s="8266" customFormat="1" ht="15.75">
      <c r="A172" s="8460"/>
      <c r="B172" s="8460"/>
      <c r="C172" s="7851" t="s">
        <v>851</v>
      </c>
      <c r="D172" s="9459" t="s">
        <v>853</v>
      </c>
      <c r="E172" s="9448" t="s">
        <v>497</v>
      </c>
      <c r="F172" s="9461"/>
      <c r="G172" s="9461">
        <v>458420</v>
      </c>
      <c r="H172" s="8130"/>
      <c r="I172" s="9461"/>
      <c r="J172" s="8017"/>
      <c r="K172" s="8480"/>
      <c r="L172" s="8321"/>
      <c r="U172" s="8902"/>
    </row>
    <row r="173" spans="1:21" s="8266" customFormat="1" ht="15.75">
      <c r="A173" s="8459"/>
      <c r="B173" s="8459"/>
      <c r="C173" s="7829" t="s">
        <v>852</v>
      </c>
      <c r="D173" s="9460" t="s">
        <v>919</v>
      </c>
      <c r="E173" s="9449"/>
      <c r="F173" s="9462"/>
      <c r="G173" s="9462"/>
      <c r="H173" s="8018"/>
      <c r="I173" s="9462"/>
      <c r="J173" s="8017"/>
      <c r="K173" s="8459"/>
      <c r="L173" s="8321"/>
      <c r="U173" s="8902"/>
    </row>
    <row r="174" spans="1:21" s="8266" customFormat="1" ht="15.75">
      <c r="A174" s="8461"/>
      <c r="B174" s="8462"/>
      <c r="C174" s="8508"/>
      <c r="D174" s="8509"/>
      <c r="E174" s="8514"/>
      <c r="F174" s="8511"/>
      <c r="G174" s="8511"/>
      <c r="H174" s="8515"/>
      <c r="I174" s="8517"/>
      <c r="J174" s="8513">
        <v>2200</v>
      </c>
      <c r="K174" s="8467"/>
      <c r="L174" s="8321"/>
      <c r="U174" s="8902"/>
    </row>
    <row r="175" spans="1:21" s="8266" customFormat="1" ht="15.75">
      <c r="A175" s="8460"/>
      <c r="B175" s="8460"/>
      <c r="C175" s="8163" t="s">
        <v>815</v>
      </c>
      <c r="D175" s="9459" t="s">
        <v>399</v>
      </c>
      <c r="E175" s="9448" t="s">
        <v>401</v>
      </c>
      <c r="F175" s="8164"/>
      <c r="G175" s="8164">
        <v>145033</v>
      </c>
      <c r="H175" s="8130"/>
      <c r="I175" s="8126"/>
      <c r="J175" s="8017"/>
      <c r="K175" s="8481"/>
      <c r="L175" s="8321"/>
      <c r="U175" s="8902"/>
    </row>
    <row r="176" spans="1:21" s="8266" customFormat="1" ht="15.75">
      <c r="A176" s="8459"/>
      <c r="B176" s="8459"/>
      <c r="C176" s="8165" t="s">
        <v>1051</v>
      </c>
      <c r="D176" s="9460" t="s">
        <v>2392</v>
      </c>
      <c r="E176" s="9449"/>
      <c r="F176" s="8166"/>
      <c r="G176" s="8166"/>
      <c r="H176" s="8018"/>
      <c r="I176" s="8127"/>
      <c r="J176" s="8017"/>
      <c r="K176" s="8459"/>
      <c r="L176" s="8321"/>
      <c r="U176" s="8902"/>
    </row>
    <row r="177" spans="1:21" s="8266" customFormat="1" ht="15.75">
      <c r="A177" s="8461"/>
      <c r="B177" s="8462"/>
      <c r="C177" s="8508"/>
      <c r="D177" s="8509"/>
      <c r="E177" s="8514"/>
      <c r="F177" s="8511"/>
      <c r="G177" s="8511"/>
      <c r="H177" s="8515"/>
      <c r="I177" s="8517"/>
      <c r="J177" s="8513">
        <v>2200</v>
      </c>
      <c r="K177" s="8467"/>
      <c r="L177" s="8321"/>
      <c r="U177" s="8902"/>
    </row>
    <row r="178" spans="1:21" s="8266" customFormat="1" ht="15.75">
      <c r="A178" s="8460"/>
      <c r="B178" s="8460"/>
      <c r="C178" s="8163" t="s">
        <v>815</v>
      </c>
      <c r="D178" s="9459" t="s">
        <v>399</v>
      </c>
      <c r="E178" s="9448" t="s">
        <v>401</v>
      </c>
      <c r="F178" s="9461"/>
      <c r="G178" s="9469">
        <v>497246</v>
      </c>
      <c r="H178" s="8130"/>
      <c r="I178" s="7827"/>
      <c r="J178" s="8167"/>
      <c r="K178" s="8480"/>
      <c r="L178" s="8321"/>
      <c r="U178" s="8902"/>
    </row>
    <row r="179" spans="1:21" s="8266" customFormat="1" ht="15.75">
      <c r="A179" s="8459"/>
      <c r="B179" s="8459"/>
      <c r="C179" s="8165" t="s">
        <v>1163</v>
      </c>
      <c r="D179" s="9460" t="s">
        <v>2392</v>
      </c>
      <c r="E179" s="9449"/>
      <c r="F179" s="9462"/>
      <c r="G179" s="9470"/>
      <c r="H179" s="8018"/>
      <c r="I179" s="7832"/>
      <c r="J179" s="8167"/>
      <c r="K179" s="8459"/>
      <c r="L179" s="8321"/>
      <c r="U179" s="8902"/>
    </row>
    <row r="180" spans="1:21" s="8266" customFormat="1" ht="15.75">
      <c r="A180" s="8461"/>
      <c r="B180" s="8462"/>
      <c r="C180" s="8508"/>
      <c r="D180" s="8509"/>
      <c r="E180" s="8514"/>
      <c r="F180" s="8511"/>
      <c r="G180" s="8511"/>
      <c r="H180" s="8515"/>
      <c r="I180" s="8517"/>
      <c r="J180" s="8513">
        <v>2200</v>
      </c>
      <c r="K180" s="8467"/>
      <c r="L180" s="8321"/>
      <c r="U180" s="8902"/>
    </row>
    <row r="181" spans="1:21" s="8266" customFormat="1" ht="15.75">
      <c r="A181" s="8458"/>
      <c r="B181" s="8458"/>
      <c r="C181" s="191" t="s">
        <v>778</v>
      </c>
      <c r="D181" s="192" t="s">
        <v>399</v>
      </c>
      <c r="E181" s="9448" t="s">
        <v>401</v>
      </c>
      <c r="F181" s="9461"/>
      <c r="G181" s="9461">
        <v>35140</v>
      </c>
      <c r="H181" s="9466"/>
      <c r="I181" s="9461"/>
      <c r="J181" s="8016"/>
      <c r="K181" s="8481"/>
      <c r="L181" s="8321"/>
      <c r="U181" s="8902"/>
    </row>
    <row r="182" spans="1:21" s="8266" customFormat="1" ht="15.75">
      <c r="A182" s="8459"/>
      <c r="B182" s="8459"/>
      <c r="C182" s="193" t="s">
        <v>862</v>
      </c>
      <c r="D182" s="194" t="s">
        <v>1184</v>
      </c>
      <c r="E182" s="9449"/>
      <c r="F182" s="9462"/>
      <c r="G182" s="9462"/>
      <c r="H182" s="9467"/>
      <c r="I182" s="9462"/>
      <c r="J182" s="8018"/>
      <c r="K182" s="8459"/>
      <c r="L182" s="8321"/>
      <c r="U182" s="8902"/>
    </row>
    <row r="183" spans="1:21" s="8266" customFormat="1" ht="15.75">
      <c r="A183" s="8461"/>
      <c r="B183" s="8462"/>
      <c r="C183" s="8508"/>
      <c r="D183" s="8509"/>
      <c r="E183" s="8514"/>
      <c r="F183" s="8511"/>
      <c r="G183" s="8511"/>
      <c r="H183" s="8515"/>
      <c r="I183" s="8511"/>
      <c r="J183" s="8534">
        <v>1500</v>
      </c>
      <c r="K183" s="8467"/>
      <c r="L183" s="8321"/>
      <c r="U183" s="8902"/>
    </row>
    <row r="184" spans="1:21" s="8266" customFormat="1" ht="15.75">
      <c r="A184" s="8458"/>
      <c r="B184" s="8458"/>
      <c r="C184" s="7851" t="s">
        <v>781</v>
      </c>
      <c r="D184" s="9475" t="s">
        <v>614</v>
      </c>
      <c r="E184" s="9477" t="s">
        <v>414</v>
      </c>
      <c r="F184" s="9461"/>
      <c r="G184" s="9461">
        <v>193140</v>
      </c>
      <c r="H184" s="9461"/>
      <c r="I184" s="9471"/>
      <c r="J184" s="8302"/>
      <c r="K184" s="8481"/>
      <c r="L184" s="8063"/>
      <c r="U184" s="8902"/>
    </row>
    <row r="185" spans="1:21" s="8266" customFormat="1" ht="15.75">
      <c r="A185" s="8459"/>
      <c r="B185" s="8459"/>
      <c r="C185" s="7829" t="s">
        <v>1031</v>
      </c>
      <c r="D185" s="9476" t="s">
        <v>2787</v>
      </c>
      <c r="E185" s="9478"/>
      <c r="F185" s="9462"/>
      <c r="G185" s="9462"/>
      <c r="H185" s="9462"/>
      <c r="I185" s="9472"/>
      <c r="J185" s="8303"/>
      <c r="K185" s="8459"/>
      <c r="L185" s="8063"/>
      <c r="U185" s="8902"/>
    </row>
    <row r="186" spans="1:21" s="8266" customFormat="1" ht="15.75">
      <c r="A186" s="8461"/>
      <c r="B186" s="8462"/>
      <c r="C186" s="8508"/>
      <c r="D186" s="8509"/>
      <c r="E186" s="8528"/>
      <c r="F186" s="8511"/>
      <c r="G186" s="8511"/>
      <c r="H186" s="8515"/>
      <c r="I186" s="8465"/>
      <c r="J186" s="8466">
        <v>1500</v>
      </c>
      <c r="K186" s="8467"/>
      <c r="L186" s="8063"/>
      <c r="U186" s="8902"/>
    </row>
    <row r="187" spans="1:21" s="8266" customFormat="1" ht="15.75">
      <c r="A187" s="8460"/>
      <c r="B187" s="8460"/>
      <c r="C187" s="8300" t="s">
        <v>796</v>
      </c>
      <c r="D187" s="9475" t="s">
        <v>614</v>
      </c>
      <c r="E187" s="9477" t="s">
        <v>414</v>
      </c>
      <c r="F187" s="9471"/>
      <c r="G187" s="9473">
        <v>42300</v>
      </c>
      <c r="H187" s="9471"/>
      <c r="I187" s="9461"/>
      <c r="J187" s="8121"/>
      <c r="K187" s="8481"/>
      <c r="L187" s="8380"/>
      <c r="U187" s="8902"/>
    </row>
    <row r="188" spans="1:21" s="8266" customFormat="1" ht="15.75">
      <c r="A188" s="8459"/>
      <c r="B188" s="8459"/>
      <c r="C188" s="8287" t="s">
        <v>2618</v>
      </c>
      <c r="D188" s="9476" t="s">
        <v>2787</v>
      </c>
      <c r="E188" s="9478"/>
      <c r="F188" s="9472"/>
      <c r="G188" s="9474"/>
      <c r="H188" s="9472"/>
      <c r="I188" s="9462"/>
      <c r="J188" s="8019"/>
      <c r="K188" s="8459"/>
      <c r="L188" s="8380"/>
      <c r="U188" s="8902"/>
    </row>
    <row r="189" spans="1:21" s="8266" customFormat="1" ht="15.75">
      <c r="A189" s="8461"/>
      <c r="B189" s="8462"/>
      <c r="C189" s="8461"/>
      <c r="D189" s="8497"/>
      <c r="E189" s="8535"/>
      <c r="F189" s="8465"/>
      <c r="G189" s="8466"/>
      <c r="H189" s="8499"/>
      <c r="I189" s="8511"/>
      <c r="J189" s="8513">
        <v>750</v>
      </c>
      <c r="K189" s="8467"/>
      <c r="L189" s="8380"/>
      <c r="U189" s="8902"/>
    </row>
    <row r="190" spans="1:21" s="8266" customFormat="1" ht="15.75">
      <c r="A190" s="8460"/>
      <c r="B190" s="8460"/>
      <c r="C190" s="7874" t="s">
        <v>781</v>
      </c>
      <c r="D190" s="7887" t="s">
        <v>1246</v>
      </c>
      <c r="E190" s="7902" t="s">
        <v>1248</v>
      </c>
      <c r="F190" s="9461"/>
      <c r="G190" s="9461">
        <v>144140</v>
      </c>
      <c r="H190" s="9461"/>
      <c r="I190" s="9461"/>
      <c r="J190" s="8017"/>
      <c r="K190" s="8480"/>
      <c r="L190" s="8321"/>
      <c r="U190" s="8902"/>
    </row>
    <row r="191" spans="1:21" s="8266" customFormat="1" ht="15.75">
      <c r="A191" s="8459"/>
      <c r="B191" s="8459"/>
      <c r="C191" s="7873" t="s">
        <v>1487</v>
      </c>
      <c r="D191" s="7888" t="s">
        <v>1247</v>
      </c>
      <c r="E191" s="7871"/>
      <c r="F191" s="9462"/>
      <c r="G191" s="9462"/>
      <c r="H191" s="9462"/>
      <c r="I191" s="9462"/>
      <c r="J191" s="8017"/>
      <c r="K191" s="8459"/>
      <c r="L191" s="8321"/>
      <c r="U191" s="8902"/>
    </row>
    <row r="192" spans="1:21" s="8266" customFormat="1" ht="15.75">
      <c r="A192" s="8461"/>
      <c r="B192" s="8462"/>
      <c r="C192" s="8508"/>
      <c r="D192" s="8522"/>
      <c r="E192" s="8514"/>
      <c r="F192" s="8511"/>
      <c r="G192" s="8511"/>
      <c r="H192" s="8515"/>
      <c r="I192" s="8511"/>
      <c r="J192" s="8513">
        <v>1500</v>
      </c>
      <c r="K192" s="8467"/>
      <c r="L192" s="8321"/>
      <c r="U192" s="8902"/>
    </row>
    <row r="193" spans="1:21" s="8266" customFormat="1" ht="15.75">
      <c r="A193" s="8460"/>
      <c r="B193" s="8460"/>
      <c r="C193" s="7824" t="s">
        <v>815</v>
      </c>
      <c r="D193" s="9459" t="s">
        <v>1145</v>
      </c>
      <c r="E193" s="9448" t="s">
        <v>1230</v>
      </c>
      <c r="F193" s="9461"/>
      <c r="G193" s="9461">
        <v>755545</v>
      </c>
      <c r="H193" s="8016"/>
      <c r="I193" s="9466"/>
      <c r="J193" s="8130"/>
      <c r="K193" s="8480"/>
      <c r="L193" s="8321"/>
      <c r="U193" s="8902"/>
    </row>
    <row r="194" spans="1:21" s="8266" customFormat="1" ht="15.75">
      <c r="A194" s="8459"/>
      <c r="B194" s="8459"/>
      <c r="C194" s="7829" t="s">
        <v>1146</v>
      </c>
      <c r="D194" s="9460" t="s">
        <v>729</v>
      </c>
      <c r="E194" s="9449"/>
      <c r="F194" s="9462"/>
      <c r="G194" s="9462"/>
      <c r="H194" s="8018"/>
      <c r="I194" s="9467"/>
      <c r="J194" s="8018"/>
      <c r="K194" s="8459"/>
      <c r="L194" s="8321"/>
      <c r="U194" s="8902"/>
    </row>
    <row r="195" spans="1:21" s="8266" customFormat="1" ht="15.75">
      <c r="A195" s="8461"/>
      <c r="B195" s="8462"/>
      <c r="C195" s="8508"/>
      <c r="D195" s="8509"/>
      <c r="E195" s="8514"/>
      <c r="F195" s="8511"/>
      <c r="G195" s="8511"/>
      <c r="H195" s="8536"/>
      <c r="I195" s="8515"/>
      <c r="J195" s="8534">
        <v>2200</v>
      </c>
      <c r="K195" s="8467"/>
      <c r="L195" s="8321"/>
      <c r="U195" s="8902"/>
    </row>
    <row r="196" spans="1:21" s="8266" customFormat="1" ht="15.75">
      <c r="A196" s="8460"/>
      <c r="B196" s="8460"/>
      <c r="C196" s="7824" t="s">
        <v>815</v>
      </c>
      <c r="D196" s="9459" t="s">
        <v>138</v>
      </c>
      <c r="E196" s="7841" t="s">
        <v>140</v>
      </c>
      <c r="F196" s="9466"/>
      <c r="G196" s="9466">
        <v>351456</v>
      </c>
      <c r="H196" s="7826"/>
      <c r="I196" s="9461"/>
      <c r="J196" s="7826"/>
      <c r="K196" s="8480"/>
      <c r="L196" s="8321"/>
      <c r="U196" s="8902"/>
    </row>
    <row r="197" spans="1:21" s="8266" customFormat="1" ht="15.75">
      <c r="A197" s="8459"/>
      <c r="B197" s="8459"/>
      <c r="C197" s="7829" t="s">
        <v>910</v>
      </c>
      <c r="D197" s="9460" t="s">
        <v>598</v>
      </c>
      <c r="E197" s="9463"/>
      <c r="F197" s="8168"/>
      <c r="G197" s="9467"/>
      <c r="H197" s="7831"/>
      <c r="I197" s="9462"/>
      <c r="J197" s="7831"/>
      <c r="K197" s="8459"/>
      <c r="L197" s="8321"/>
      <c r="U197" s="8902"/>
    </row>
    <row r="198" spans="1:21" s="8266" customFormat="1" ht="15.75">
      <c r="A198" s="8461"/>
      <c r="B198" s="8462"/>
      <c r="C198" s="8508"/>
      <c r="D198" s="8509"/>
      <c r="E198" s="8514"/>
      <c r="F198" s="8512"/>
      <c r="G198" s="8515"/>
      <c r="H198" s="8515"/>
      <c r="I198" s="8511"/>
      <c r="J198" s="8534">
        <v>2200</v>
      </c>
      <c r="K198" s="8467"/>
      <c r="L198" s="8321"/>
      <c r="U198" s="8902"/>
    </row>
    <row r="199" spans="1:21" s="8266" customFormat="1" ht="15.75">
      <c r="A199" s="8460"/>
      <c r="B199" s="8588"/>
      <c r="C199" s="7851" t="s">
        <v>821</v>
      </c>
      <c r="D199" s="9459" t="s">
        <v>1427</v>
      </c>
      <c r="E199" s="9448" t="s">
        <v>1544</v>
      </c>
      <c r="F199" s="7904"/>
      <c r="G199" s="9461">
        <v>191722</v>
      </c>
      <c r="H199" s="8130"/>
      <c r="I199" s="9461"/>
      <c r="J199" s="8017"/>
      <c r="K199" s="8480"/>
      <c r="L199" s="8321"/>
      <c r="U199" s="8902"/>
    </row>
    <row r="200" spans="1:21" s="8266" customFormat="1" ht="15.75">
      <c r="A200" s="8459"/>
      <c r="B200" s="8459"/>
      <c r="C200" s="7829" t="s">
        <v>1426</v>
      </c>
      <c r="D200" s="9460" t="s">
        <v>729</v>
      </c>
      <c r="E200" s="9449"/>
      <c r="F200" s="9462"/>
      <c r="G200" s="9462"/>
      <c r="H200" s="8018"/>
      <c r="I200" s="9462"/>
      <c r="J200" s="8019"/>
      <c r="K200" s="8459"/>
      <c r="L200" s="8321"/>
      <c r="U200" s="8902"/>
    </row>
    <row r="201" spans="1:21" s="8266" customFormat="1" ht="15.75">
      <c r="A201" s="8461"/>
      <c r="B201" s="8462"/>
      <c r="C201" s="8508"/>
      <c r="D201" s="8537"/>
      <c r="E201" s="8528"/>
      <c r="F201" s="8511"/>
      <c r="G201" s="8511"/>
      <c r="H201" s="8515"/>
      <c r="I201" s="8511"/>
      <c r="J201" s="8534">
        <v>2200</v>
      </c>
      <c r="K201" s="8467"/>
      <c r="L201" s="8321"/>
      <c r="U201" s="8902"/>
    </row>
    <row r="202" spans="1:21" s="8266" customFormat="1" ht="15.75">
      <c r="A202" s="8460"/>
      <c r="B202" s="8460"/>
      <c r="C202" s="8163" t="s">
        <v>796</v>
      </c>
      <c r="D202" s="9459" t="s">
        <v>1427</v>
      </c>
      <c r="E202" s="7861" t="s">
        <v>1544</v>
      </c>
      <c r="F202" s="9461"/>
      <c r="G202" s="9461">
        <v>143900</v>
      </c>
      <c r="H202" s="9461"/>
      <c r="I202" s="9461"/>
      <c r="J202" s="7826"/>
      <c r="K202" s="8480"/>
      <c r="L202" s="8321"/>
      <c r="U202" s="8902"/>
    </row>
    <row r="203" spans="1:21" s="8266" customFormat="1" ht="15.75">
      <c r="A203" s="8459"/>
      <c r="B203" s="8459"/>
      <c r="C203" s="8165" t="s">
        <v>1522</v>
      </c>
      <c r="D203" s="9460" t="s">
        <v>729</v>
      </c>
      <c r="E203" s="9463"/>
      <c r="F203" s="9462"/>
      <c r="G203" s="9462"/>
      <c r="H203" s="9462"/>
      <c r="I203" s="9462"/>
      <c r="J203" s="7831"/>
      <c r="K203" s="8459"/>
      <c r="L203" s="8321"/>
      <c r="U203" s="8902"/>
    </row>
    <row r="204" spans="1:21" s="8266" customFormat="1" ht="15.75">
      <c r="A204" s="8461"/>
      <c r="B204" s="8462"/>
      <c r="C204" s="8508"/>
      <c r="D204" s="8509"/>
      <c r="E204" s="8514"/>
      <c r="F204" s="8511"/>
      <c r="G204" s="8511"/>
      <c r="H204" s="8515"/>
      <c r="I204" s="8511"/>
      <c r="J204" s="8534">
        <v>750</v>
      </c>
      <c r="K204" s="8467"/>
      <c r="L204" s="8321"/>
      <c r="U204" s="8902"/>
    </row>
    <row r="205" spans="1:21" s="8266" customFormat="1" ht="15.75">
      <c r="A205" s="8460"/>
      <c r="B205" s="8460"/>
      <c r="C205" s="7851" t="s">
        <v>821</v>
      </c>
      <c r="D205" s="9459" t="s">
        <v>2106</v>
      </c>
      <c r="E205" s="9448" t="s">
        <v>2108</v>
      </c>
      <c r="F205" s="7904"/>
      <c r="G205" s="9461">
        <v>273287</v>
      </c>
      <c r="H205" s="8130"/>
      <c r="I205" s="9461"/>
      <c r="J205" s="9469"/>
      <c r="K205" s="8480"/>
      <c r="L205" s="8321"/>
      <c r="U205" s="8902"/>
    </row>
    <row r="206" spans="1:21" s="8266" customFormat="1" ht="15.75">
      <c r="A206" s="8459"/>
      <c r="B206" s="8459"/>
      <c r="C206" s="7829" t="s">
        <v>2109</v>
      </c>
      <c r="D206" s="9460" t="s">
        <v>2107</v>
      </c>
      <c r="E206" s="9449"/>
      <c r="F206" s="9462"/>
      <c r="G206" s="9462"/>
      <c r="H206" s="8018"/>
      <c r="I206" s="9462"/>
      <c r="J206" s="9470"/>
      <c r="K206" s="8459"/>
      <c r="L206" s="8321"/>
      <c r="U206" s="8902"/>
    </row>
    <row r="207" spans="1:21" s="8266" customFormat="1" ht="15.75">
      <c r="A207" s="8461"/>
      <c r="B207" s="8462"/>
      <c r="C207" s="8508"/>
      <c r="D207" s="8537"/>
      <c r="E207" s="8528"/>
      <c r="F207" s="8511"/>
      <c r="G207" s="8511"/>
      <c r="H207" s="8515"/>
      <c r="I207" s="8511"/>
      <c r="J207" s="8534">
        <v>2200</v>
      </c>
      <c r="K207" s="8467"/>
      <c r="L207" s="8321"/>
      <c r="U207" s="8902"/>
    </row>
    <row r="208" spans="1:21" s="8266" customFormat="1" ht="15.75">
      <c r="A208" s="8460"/>
      <c r="B208" s="8460"/>
      <c r="C208" s="7851" t="s">
        <v>781</v>
      </c>
      <c r="D208" s="56" t="s">
        <v>2507</v>
      </c>
      <c r="E208" s="7903" t="s">
        <v>2508</v>
      </c>
      <c r="F208" s="7904"/>
      <c r="G208" s="9461">
        <v>31140</v>
      </c>
      <c r="H208" s="9461"/>
      <c r="I208" s="9461"/>
      <c r="J208" s="7826"/>
      <c r="K208" s="8480"/>
      <c r="L208" s="8321"/>
      <c r="U208" s="8902"/>
    </row>
    <row r="209" spans="1:21" s="8266" customFormat="1" ht="15.75">
      <c r="A209" s="8459"/>
      <c r="B209" s="8459"/>
      <c r="C209" s="7829" t="s">
        <v>2506</v>
      </c>
      <c r="D209" s="9460" t="s">
        <v>1804</v>
      </c>
      <c r="E209" s="9449"/>
      <c r="F209" s="9462"/>
      <c r="G209" s="9462"/>
      <c r="H209" s="9462"/>
      <c r="I209" s="9462"/>
      <c r="J209" s="7831"/>
      <c r="K209" s="8459"/>
      <c r="L209" s="8321"/>
      <c r="U209" s="8902"/>
    </row>
    <row r="210" spans="1:21" s="8266" customFormat="1" ht="15.75">
      <c r="A210" s="8461"/>
      <c r="B210" s="8462"/>
      <c r="C210" s="8518"/>
      <c r="D210" s="8537"/>
      <c r="E210" s="8528"/>
      <c r="F210" s="8511"/>
      <c r="G210" s="8511"/>
      <c r="H210" s="8515"/>
      <c r="I210" s="8515"/>
      <c r="J210" s="8513">
        <v>1500</v>
      </c>
      <c r="K210" s="8467"/>
      <c r="L210" s="8321"/>
      <c r="U210" s="8902"/>
    </row>
    <row r="211" spans="1:21" s="8266" customFormat="1" ht="15.75">
      <c r="A211" s="8460"/>
      <c r="B211" s="8460"/>
      <c r="C211" s="7851" t="s">
        <v>821</v>
      </c>
      <c r="D211" s="56" t="s">
        <v>2118</v>
      </c>
      <c r="E211" s="9448" t="s">
        <v>2119</v>
      </c>
      <c r="F211" s="7904"/>
      <c r="G211" s="9461">
        <v>309389</v>
      </c>
      <c r="H211" s="8130"/>
      <c r="I211" s="9461"/>
      <c r="J211" s="7826"/>
      <c r="K211" s="8480"/>
      <c r="L211" s="8321"/>
      <c r="U211" s="8902"/>
    </row>
    <row r="212" spans="1:21" s="8266" customFormat="1" ht="15.75">
      <c r="A212" s="8459"/>
      <c r="B212" s="8459"/>
      <c r="C212" s="7829" t="s">
        <v>2117</v>
      </c>
      <c r="D212" s="9460" t="s">
        <v>2107</v>
      </c>
      <c r="E212" s="9449"/>
      <c r="F212" s="9462"/>
      <c r="G212" s="9462"/>
      <c r="H212" s="8018"/>
      <c r="I212" s="9462"/>
      <c r="J212" s="7831"/>
      <c r="K212" s="8459"/>
      <c r="L212" s="8321"/>
      <c r="U212" s="8902"/>
    </row>
    <row r="213" spans="1:21" s="8266" customFormat="1" ht="15.75">
      <c r="A213" s="8461"/>
      <c r="B213" s="8462"/>
      <c r="C213" s="8508"/>
      <c r="D213" s="8537"/>
      <c r="E213" s="8528"/>
      <c r="F213" s="8511"/>
      <c r="G213" s="8511"/>
      <c r="H213" s="8515"/>
      <c r="I213" s="8511"/>
      <c r="J213" s="8534">
        <v>2200</v>
      </c>
      <c r="K213" s="8467"/>
      <c r="L213" s="8321"/>
      <c r="U213" s="8902"/>
    </row>
    <row r="214" spans="1:21" s="8266" customFormat="1" ht="15.75">
      <c r="A214" s="8460"/>
      <c r="B214" s="8460"/>
      <c r="C214" s="8330" t="s">
        <v>781</v>
      </c>
      <c r="D214" s="8336" t="s">
        <v>2757</v>
      </c>
      <c r="E214" s="8332" t="s">
        <v>2758</v>
      </c>
      <c r="F214" s="9471"/>
      <c r="G214" s="9473">
        <v>28640</v>
      </c>
      <c r="H214" s="9471"/>
      <c r="I214" s="9471"/>
      <c r="J214" s="8302"/>
      <c r="K214" s="8480"/>
      <c r="L214" s="8321"/>
      <c r="U214" s="8902"/>
    </row>
    <row r="215" spans="1:21" s="8266" customFormat="1" ht="15.75">
      <c r="A215" s="8459"/>
      <c r="B215" s="8459"/>
      <c r="C215" s="8333" t="s">
        <v>2755</v>
      </c>
      <c r="D215" s="9066" t="s">
        <v>2808</v>
      </c>
      <c r="E215" s="8335"/>
      <c r="F215" s="9472"/>
      <c r="G215" s="9474"/>
      <c r="H215" s="9472"/>
      <c r="I215" s="9472"/>
      <c r="J215" s="8303"/>
      <c r="K215" s="8459"/>
      <c r="L215" s="8321"/>
      <c r="U215" s="8902"/>
    </row>
    <row r="216" spans="1:21" s="8266" customFormat="1" ht="15.75">
      <c r="A216" s="8461"/>
      <c r="B216" s="8462"/>
      <c r="C216" s="8461"/>
      <c r="D216" s="8497"/>
      <c r="E216" s="8498"/>
      <c r="F216" s="8465"/>
      <c r="G216" s="8466"/>
      <c r="H216" s="8499"/>
      <c r="I216" s="8465"/>
      <c r="J216" s="8466">
        <v>1500</v>
      </c>
      <c r="K216" s="8467"/>
      <c r="L216" s="8321"/>
      <c r="U216" s="8902"/>
    </row>
    <row r="217" spans="1:21" s="8266" customFormat="1" ht="15.75">
      <c r="A217" s="8460"/>
      <c r="B217" s="8460"/>
      <c r="C217" s="7862" t="s">
        <v>815</v>
      </c>
      <c r="D217" s="9459" t="s">
        <v>200</v>
      </c>
      <c r="E217" s="9448"/>
      <c r="F217" s="9461"/>
      <c r="G217" s="9461"/>
      <c r="H217" s="9461">
        <v>224853</v>
      </c>
      <c r="I217" s="9461"/>
      <c r="J217" s="8017"/>
      <c r="K217" s="8480"/>
      <c r="L217" s="8321"/>
      <c r="U217" s="8902"/>
    </row>
    <row r="218" spans="1:21" s="8266" customFormat="1" ht="15.75">
      <c r="A218" s="8459"/>
      <c r="B218" s="8459"/>
      <c r="C218" s="7862" t="s">
        <v>1789</v>
      </c>
      <c r="D218" s="9460"/>
      <c r="E218" s="9449"/>
      <c r="F218" s="9462"/>
      <c r="G218" s="9462"/>
      <c r="H218" s="9462"/>
      <c r="I218" s="9462"/>
      <c r="J218" s="8017"/>
      <c r="K218" s="8459"/>
      <c r="L218" s="8321"/>
      <c r="U218" s="8902"/>
    </row>
    <row r="219" spans="1:21" s="8266" customFormat="1" ht="15.75">
      <c r="A219" s="8461"/>
      <c r="B219" s="8462"/>
      <c r="C219" s="8508"/>
      <c r="D219" s="8509"/>
      <c r="E219" s="8514"/>
      <c r="F219" s="8511"/>
      <c r="G219" s="8511"/>
      <c r="H219" s="8515"/>
      <c r="I219" s="8511"/>
      <c r="J219" s="8513">
        <v>2200</v>
      </c>
      <c r="K219" s="8467"/>
      <c r="L219" s="8321"/>
      <c r="U219" s="8902"/>
    </row>
    <row r="220" spans="1:21" s="8266" customFormat="1" ht="15.75">
      <c r="A220" s="8460"/>
      <c r="B220" s="8460"/>
      <c r="C220" s="7874" t="s">
        <v>781</v>
      </c>
      <c r="D220" s="9459" t="s">
        <v>200</v>
      </c>
      <c r="E220" s="7861"/>
      <c r="F220" s="9461"/>
      <c r="G220" s="9461"/>
      <c r="H220" s="8130">
        <v>24140</v>
      </c>
      <c r="I220" s="8126"/>
      <c r="J220" s="8017"/>
      <c r="K220" s="8480"/>
      <c r="L220" s="8321"/>
      <c r="U220" s="8902"/>
    </row>
    <row r="221" spans="1:21" s="8266" customFormat="1" ht="15.75">
      <c r="A221" s="8459"/>
      <c r="B221" s="8459"/>
      <c r="C221" s="7873" t="s">
        <v>1691</v>
      </c>
      <c r="D221" s="9460"/>
      <c r="E221" s="9463"/>
      <c r="F221" s="9462"/>
      <c r="G221" s="9462"/>
      <c r="H221" s="8018"/>
      <c r="I221" s="8127"/>
      <c r="J221" s="8017"/>
      <c r="K221" s="8459"/>
      <c r="L221" s="8321"/>
      <c r="U221" s="8902"/>
    </row>
    <row r="222" spans="1:21" s="8266" customFormat="1" ht="15.75">
      <c r="A222" s="8461"/>
      <c r="B222" s="8462"/>
      <c r="C222" s="8508"/>
      <c r="D222" s="8509"/>
      <c r="E222" s="8514"/>
      <c r="F222" s="8511"/>
      <c r="G222" s="8511"/>
      <c r="H222" s="8515"/>
      <c r="I222" s="8517"/>
      <c r="J222" s="8513">
        <v>1500</v>
      </c>
      <c r="K222" s="8467"/>
      <c r="L222" s="8321"/>
      <c r="U222" s="8902"/>
    </row>
    <row r="223" spans="1:21" s="8266" customFormat="1" ht="15.75">
      <c r="A223" s="8460"/>
      <c r="B223" s="8460"/>
      <c r="C223" s="7824" t="s">
        <v>1710</v>
      </c>
      <c r="D223" s="9459" t="s">
        <v>2294</v>
      </c>
      <c r="E223" s="9448" t="s">
        <v>2295</v>
      </c>
      <c r="F223" s="9461"/>
      <c r="G223" s="9461">
        <v>39140</v>
      </c>
      <c r="H223" s="9461"/>
      <c r="I223" s="9461"/>
      <c r="J223" s="8017"/>
      <c r="K223" s="8480"/>
      <c r="L223" s="8321"/>
      <c r="U223" s="8902"/>
    </row>
    <row r="224" spans="1:21" s="8266" customFormat="1" ht="15.75">
      <c r="A224" s="8459"/>
      <c r="B224" s="8459"/>
      <c r="C224" s="7829" t="s">
        <v>2296</v>
      </c>
      <c r="D224" s="9460" t="s">
        <v>746</v>
      </c>
      <c r="E224" s="9449"/>
      <c r="F224" s="9462"/>
      <c r="G224" s="9462"/>
      <c r="H224" s="9462"/>
      <c r="I224" s="9462"/>
      <c r="J224" s="8019"/>
      <c r="K224" s="8459"/>
      <c r="L224" s="8321"/>
      <c r="U224" s="8902"/>
    </row>
    <row r="225" spans="1:21" s="8266" customFormat="1" ht="15.75">
      <c r="A225" s="8461"/>
      <c r="B225" s="8462"/>
      <c r="C225" s="8508"/>
      <c r="D225" s="8509"/>
      <c r="E225" s="8528"/>
      <c r="F225" s="8526"/>
      <c r="G225" s="8526"/>
      <c r="H225" s="8526"/>
      <c r="I225" s="8511"/>
      <c r="J225" s="8513">
        <v>1500</v>
      </c>
      <c r="K225" s="8467"/>
      <c r="L225" s="8321"/>
      <c r="U225" s="8902"/>
    </row>
    <row r="226" spans="1:21" s="8266" customFormat="1" ht="15.75">
      <c r="A226" s="8460"/>
      <c r="B226" s="8460"/>
      <c r="C226" s="7851" t="s">
        <v>796</v>
      </c>
      <c r="D226" s="9459" t="s">
        <v>1036</v>
      </c>
      <c r="E226" s="9448" t="s">
        <v>499</v>
      </c>
      <c r="F226" s="7904"/>
      <c r="G226" s="9461">
        <v>46800</v>
      </c>
      <c r="H226" s="8016"/>
      <c r="I226" s="9461"/>
      <c r="J226" s="8017"/>
      <c r="K226" s="8480"/>
      <c r="L226" s="8321"/>
      <c r="U226" s="8902"/>
    </row>
    <row r="227" spans="1:21" s="8266" customFormat="1" ht="15.75">
      <c r="A227" s="8459"/>
      <c r="B227" s="8459"/>
      <c r="C227" s="7829" t="s">
        <v>802</v>
      </c>
      <c r="D227" s="9460" t="s">
        <v>200</v>
      </c>
      <c r="E227" s="9449"/>
      <c r="F227" s="9462"/>
      <c r="G227" s="9462"/>
      <c r="H227" s="8018"/>
      <c r="I227" s="9462"/>
      <c r="J227" s="8019"/>
      <c r="K227" s="8459"/>
      <c r="L227" s="8321"/>
      <c r="U227" s="8902"/>
    </row>
    <row r="228" spans="1:21" s="8266" customFormat="1" ht="15.75">
      <c r="A228" s="8461"/>
      <c r="B228" s="8462"/>
      <c r="C228" s="8508"/>
      <c r="D228" s="8509"/>
      <c r="E228" s="8514"/>
      <c r="F228" s="8511"/>
      <c r="G228" s="8511"/>
      <c r="H228" s="8515"/>
      <c r="I228" s="8511"/>
      <c r="J228" s="8513">
        <v>750</v>
      </c>
      <c r="K228" s="8467"/>
      <c r="L228" s="8321"/>
      <c r="U228" s="8902"/>
    </row>
    <row r="229" spans="1:21" s="8266" customFormat="1" ht="15.75">
      <c r="A229" s="8458"/>
      <c r="B229" s="8458"/>
      <c r="C229" s="7851" t="s">
        <v>821</v>
      </c>
      <c r="D229" s="9459" t="s">
        <v>2115</v>
      </c>
      <c r="E229" s="9448" t="s">
        <v>2116</v>
      </c>
      <c r="F229" s="7904"/>
      <c r="G229" s="9461">
        <v>218514</v>
      </c>
      <c r="H229" s="8130"/>
      <c r="I229" s="9461"/>
      <c r="J229" s="9461"/>
      <c r="K229" s="8481"/>
      <c r="L229" s="8321"/>
      <c r="U229" s="8902"/>
    </row>
    <row r="230" spans="1:21" s="8266" customFormat="1" ht="15.75">
      <c r="A230" s="8459"/>
      <c r="B230" s="8459"/>
      <c r="C230" s="7829" t="s">
        <v>2292</v>
      </c>
      <c r="D230" s="9460" t="s">
        <v>2107</v>
      </c>
      <c r="E230" s="9449"/>
      <c r="F230" s="9462"/>
      <c r="G230" s="9462"/>
      <c r="H230" s="8018"/>
      <c r="I230" s="9462"/>
      <c r="J230" s="9462"/>
      <c r="K230" s="8459"/>
      <c r="L230" s="8321"/>
      <c r="U230" s="8902"/>
    </row>
    <row r="231" spans="1:21" s="8266" customFormat="1" ht="15.75">
      <c r="A231" s="8461"/>
      <c r="B231" s="8462"/>
      <c r="C231" s="8508"/>
      <c r="D231" s="8537"/>
      <c r="E231" s="8528"/>
      <c r="F231" s="8511"/>
      <c r="G231" s="8511"/>
      <c r="H231" s="8515"/>
      <c r="I231" s="8526"/>
      <c r="J231" s="8526">
        <v>2200</v>
      </c>
      <c r="K231" s="8467"/>
      <c r="L231" s="8321"/>
      <c r="U231" s="8902"/>
    </row>
    <row r="232" spans="1:21" s="8266" customFormat="1" ht="15.75">
      <c r="A232" s="8460"/>
      <c r="B232" s="8460"/>
      <c r="C232" s="7824" t="s">
        <v>796</v>
      </c>
      <c r="D232" s="56" t="s">
        <v>1496</v>
      </c>
      <c r="E232" s="7841" t="s">
        <v>1497</v>
      </c>
      <c r="F232" s="9461"/>
      <c r="G232" s="9461">
        <v>42300</v>
      </c>
      <c r="H232" s="9461"/>
      <c r="I232" s="9466"/>
      <c r="J232" s="8017"/>
      <c r="K232" s="8481"/>
      <c r="L232" s="8321"/>
      <c r="U232" s="8902"/>
    </row>
    <row r="233" spans="1:21" s="8266" customFormat="1" ht="15.75">
      <c r="A233" s="8459"/>
      <c r="B233" s="8459"/>
      <c r="C233" s="193" t="s">
        <v>2298</v>
      </c>
      <c r="D233" s="9460" t="s">
        <v>38</v>
      </c>
      <c r="E233" s="9449"/>
      <c r="F233" s="9462"/>
      <c r="G233" s="9462"/>
      <c r="H233" s="9462"/>
      <c r="I233" s="8127"/>
      <c r="J233" s="8017"/>
      <c r="K233" s="8459"/>
      <c r="L233" s="8321"/>
      <c r="U233" s="8902"/>
    </row>
    <row r="234" spans="1:21" s="8266" customFormat="1" ht="15.75">
      <c r="A234" s="8461"/>
      <c r="B234" s="8462"/>
      <c r="C234" s="8508"/>
      <c r="D234" s="8509"/>
      <c r="E234" s="8514"/>
      <c r="F234" s="8511"/>
      <c r="G234" s="8511"/>
      <c r="H234" s="8515"/>
      <c r="I234" s="8517"/>
      <c r="J234" s="8513">
        <v>750</v>
      </c>
      <c r="K234" s="8467"/>
      <c r="L234" s="8321"/>
      <c r="U234" s="8902"/>
    </row>
    <row r="235" spans="1:21" s="8266" customFormat="1" ht="15.75">
      <c r="A235" s="8460"/>
      <c r="B235" s="8460"/>
      <c r="C235" s="7851" t="s">
        <v>821</v>
      </c>
      <c r="D235" s="9459" t="s">
        <v>1959</v>
      </c>
      <c r="E235" s="7861" t="s">
        <v>1961</v>
      </c>
      <c r="F235" s="9461"/>
      <c r="G235" s="9461">
        <v>55566</v>
      </c>
      <c r="H235" s="9461"/>
      <c r="I235" s="9461"/>
      <c r="J235" s="7826"/>
      <c r="K235" s="8480"/>
      <c r="L235" s="8321"/>
      <c r="U235" s="8902"/>
    </row>
    <row r="236" spans="1:21" s="8266" customFormat="1" ht="16.5" customHeight="1">
      <c r="A236" s="8459"/>
      <c r="B236" s="8459"/>
      <c r="C236" s="7829" t="s">
        <v>2560</v>
      </c>
      <c r="D236" s="9460" t="s">
        <v>1960</v>
      </c>
      <c r="E236" s="9463"/>
      <c r="F236" s="9462"/>
      <c r="G236" s="9462"/>
      <c r="H236" s="9462"/>
      <c r="I236" s="9462"/>
      <c r="J236" s="7831"/>
      <c r="K236" s="8459"/>
      <c r="L236" s="8321"/>
      <c r="U236" s="8902"/>
    </row>
    <row r="237" spans="1:21" s="8266" customFormat="1" ht="15.75">
      <c r="A237" s="8461"/>
      <c r="B237" s="8462"/>
      <c r="C237" s="8508"/>
      <c r="D237" s="8509"/>
      <c r="E237" s="8514"/>
      <c r="F237" s="8511"/>
      <c r="G237" s="8511"/>
      <c r="H237" s="8515"/>
      <c r="I237" s="8511"/>
      <c r="J237" s="8534">
        <v>2200</v>
      </c>
      <c r="K237" s="8467"/>
      <c r="L237" s="8321"/>
      <c r="U237" s="8902"/>
    </row>
    <row r="238" spans="1:21" s="8266" customFormat="1" ht="15.75">
      <c r="A238" s="8458"/>
      <c r="B238" s="8458"/>
      <c r="C238" s="7851" t="s">
        <v>821</v>
      </c>
      <c r="D238" s="9459" t="s">
        <v>1959</v>
      </c>
      <c r="E238" s="7861" t="s">
        <v>1961</v>
      </c>
      <c r="F238" s="7904"/>
      <c r="G238" s="9461">
        <v>142451</v>
      </c>
      <c r="H238" s="8130"/>
      <c r="I238" s="9461"/>
      <c r="J238" s="7826"/>
      <c r="K238" s="8480"/>
      <c r="L238" s="8321"/>
      <c r="U238" s="8902"/>
    </row>
    <row r="239" spans="1:21" s="8266" customFormat="1" ht="15.75">
      <c r="A239" s="8459"/>
      <c r="B239" s="8459"/>
      <c r="C239" s="7829" t="s">
        <v>2561</v>
      </c>
      <c r="D239" s="9460" t="s">
        <v>1960</v>
      </c>
      <c r="E239" s="9463"/>
      <c r="F239" s="9462"/>
      <c r="G239" s="9462"/>
      <c r="H239" s="8018"/>
      <c r="I239" s="9462"/>
      <c r="J239" s="7831"/>
      <c r="K239" s="8459"/>
      <c r="L239" s="8321"/>
      <c r="U239" s="8902"/>
    </row>
    <row r="240" spans="1:21" s="8266" customFormat="1" ht="15.75">
      <c r="A240" s="8461"/>
      <c r="B240" s="8462"/>
      <c r="C240" s="8508"/>
      <c r="D240" s="8509"/>
      <c r="E240" s="8514"/>
      <c r="F240" s="8511"/>
      <c r="G240" s="8511"/>
      <c r="H240" s="8515"/>
      <c r="I240" s="8511"/>
      <c r="J240" s="8534">
        <v>2200</v>
      </c>
      <c r="K240" s="8533"/>
      <c r="L240" s="8321"/>
      <c r="U240" s="8902"/>
    </row>
    <row r="241" spans="1:21" s="8266" customFormat="1" ht="15.75">
      <c r="A241" s="8460"/>
      <c r="B241" s="8460"/>
      <c r="C241" s="7851" t="s">
        <v>821</v>
      </c>
      <c r="D241" s="9459" t="s">
        <v>1959</v>
      </c>
      <c r="E241" s="7861" t="s">
        <v>1961</v>
      </c>
      <c r="F241" s="9461"/>
      <c r="G241" s="9466">
        <v>85403</v>
      </c>
      <c r="H241" s="9461"/>
      <c r="I241" s="9461"/>
      <c r="J241" s="9469"/>
      <c r="K241" s="8480"/>
      <c r="L241" s="8321"/>
      <c r="U241" s="8902"/>
    </row>
    <row r="242" spans="1:21" s="8266" customFormat="1" ht="15.75">
      <c r="A242" s="8459"/>
      <c r="B242" s="8459"/>
      <c r="C242" s="7829" t="s">
        <v>2564</v>
      </c>
      <c r="D242" s="9460" t="s">
        <v>1960</v>
      </c>
      <c r="E242" s="9463"/>
      <c r="F242" s="9462"/>
      <c r="G242" s="9467"/>
      <c r="H242" s="9462"/>
      <c r="I242" s="9462"/>
      <c r="J242" s="9470"/>
      <c r="K242" s="8459"/>
      <c r="L242" s="8321"/>
      <c r="U242" s="8902"/>
    </row>
    <row r="243" spans="1:21" s="8266" customFormat="1" ht="15.75">
      <c r="A243" s="8461"/>
      <c r="B243" s="8462"/>
      <c r="C243" s="8508"/>
      <c r="D243" s="8509"/>
      <c r="E243" s="8514"/>
      <c r="F243" s="8511"/>
      <c r="G243" s="8511"/>
      <c r="H243" s="8515"/>
      <c r="I243" s="8511"/>
      <c r="J243" s="8534">
        <v>2200</v>
      </c>
      <c r="K243" s="8533"/>
      <c r="L243" s="8321"/>
      <c r="U243" s="8902"/>
    </row>
    <row r="244" spans="1:21" s="8266" customFormat="1" ht="15.75">
      <c r="A244" s="8460"/>
      <c r="B244" s="8460"/>
      <c r="C244" s="7851" t="s">
        <v>821</v>
      </c>
      <c r="D244" s="9459" t="s">
        <v>1959</v>
      </c>
      <c r="E244" s="7861" t="s">
        <v>1961</v>
      </c>
      <c r="F244" s="9461"/>
      <c r="G244" s="9466">
        <v>509923</v>
      </c>
      <c r="H244" s="9461"/>
      <c r="I244" s="9461"/>
      <c r="J244" s="8017"/>
      <c r="K244" s="8480"/>
      <c r="L244" s="8321"/>
      <c r="U244" s="8902"/>
    </row>
    <row r="245" spans="1:21" s="8266" customFormat="1" ht="15.75">
      <c r="A245" s="8459"/>
      <c r="B245" s="8459"/>
      <c r="C245" s="7829" t="s">
        <v>2565</v>
      </c>
      <c r="D245" s="9460" t="s">
        <v>1960</v>
      </c>
      <c r="E245" s="9463"/>
      <c r="F245" s="9462"/>
      <c r="G245" s="9467"/>
      <c r="H245" s="9462"/>
      <c r="I245" s="9462"/>
      <c r="J245" s="8017"/>
      <c r="K245" s="8459"/>
      <c r="L245" s="8321"/>
      <c r="U245" s="8902"/>
    </row>
    <row r="246" spans="1:21" s="8266" customFormat="1" ht="15.75">
      <c r="A246" s="8461"/>
      <c r="B246" s="8462"/>
      <c r="C246" s="8508"/>
      <c r="D246" s="8509"/>
      <c r="E246" s="8514"/>
      <c r="F246" s="8511"/>
      <c r="G246" s="8511"/>
      <c r="H246" s="8515"/>
      <c r="I246" s="8511"/>
      <c r="J246" s="8513">
        <v>2200</v>
      </c>
      <c r="K246" s="8467"/>
      <c r="L246" s="8321"/>
      <c r="U246" s="8902"/>
    </row>
    <row r="247" spans="1:21" s="8266" customFormat="1" ht="15.75">
      <c r="A247" s="8460"/>
      <c r="B247" s="8460"/>
      <c r="C247" s="7874" t="s">
        <v>781</v>
      </c>
      <c r="D247" s="9459" t="s">
        <v>1959</v>
      </c>
      <c r="E247" s="7861" t="s">
        <v>1961</v>
      </c>
      <c r="F247" s="9461"/>
      <c r="G247" s="9461">
        <v>31140</v>
      </c>
      <c r="H247" s="8130"/>
      <c r="I247" s="9461"/>
      <c r="J247" s="8017"/>
      <c r="K247" s="8480"/>
      <c r="L247" s="8321"/>
      <c r="U247" s="8902"/>
    </row>
    <row r="248" spans="1:21" s="8266" customFormat="1" ht="15.75">
      <c r="A248" s="8459"/>
      <c r="B248" s="8459"/>
      <c r="C248" s="7873" t="s">
        <v>2245</v>
      </c>
      <c r="D248" s="9460" t="s">
        <v>1960</v>
      </c>
      <c r="E248" s="9463"/>
      <c r="F248" s="9462"/>
      <c r="G248" s="9462"/>
      <c r="H248" s="8018"/>
      <c r="I248" s="9462"/>
      <c r="J248" s="8017"/>
      <c r="K248" s="8459"/>
      <c r="L248" s="8321"/>
      <c r="U248" s="8902"/>
    </row>
    <row r="249" spans="1:21" s="8266" customFormat="1" ht="15.75">
      <c r="A249" s="8461"/>
      <c r="B249" s="8462"/>
      <c r="C249" s="8508"/>
      <c r="D249" s="8509"/>
      <c r="E249" s="8514"/>
      <c r="F249" s="8511"/>
      <c r="G249" s="8511"/>
      <c r="H249" s="8515"/>
      <c r="I249" s="8511"/>
      <c r="J249" s="8513">
        <v>1500</v>
      </c>
      <c r="K249" s="8467"/>
      <c r="L249" s="8321"/>
      <c r="U249" s="8902"/>
    </row>
    <row r="250" spans="1:21" s="8266" customFormat="1" ht="15.75">
      <c r="A250" s="8460"/>
      <c r="B250" s="8460"/>
      <c r="C250" s="7874" t="s">
        <v>781</v>
      </c>
      <c r="D250" s="9459" t="s">
        <v>1959</v>
      </c>
      <c r="E250" s="7861" t="s">
        <v>1961</v>
      </c>
      <c r="F250" s="9461"/>
      <c r="G250" s="9461">
        <v>24140</v>
      </c>
      <c r="H250" s="8130"/>
      <c r="I250" s="9471"/>
      <c r="J250" s="8302"/>
      <c r="K250" s="8480"/>
      <c r="L250" s="8321"/>
      <c r="U250" s="8902"/>
    </row>
    <row r="251" spans="1:21" s="8266" customFormat="1" ht="15.75">
      <c r="A251" s="8459"/>
      <c r="B251" s="8459"/>
      <c r="C251" s="7873" t="s">
        <v>2247</v>
      </c>
      <c r="D251" s="9460" t="s">
        <v>1960</v>
      </c>
      <c r="E251" s="9463"/>
      <c r="F251" s="9462"/>
      <c r="G251" s="9462"/>
      <c r="H251" s="8018"/>
      <c r="I251" s="9472"/>
      <c r="J251" s="8303"/>
      <c r="K251" s="8459"/>
      <c r="L251" s="8321"/>
      <c r="U251" s="8902"/>
    </row>
    <row r="252" spans="1:21" s="8266" customFormat="1" ht="15.75">
      <c r="A252" s="8461"/>
      <c r="B252" s="8462"/>
      <c r="C252" s="8508"/>
      <c r="D252" s="8509"/>
      <c r="E252" s="8514"/>
      <c r="F252" s="8511"/>
      <c r="G252" s="8511"/>
      <c r="H252" s="8515"/>
      <c r="I252" s="8465"/>
      <c r="J252" s="8466">
        <v>1500</v>
      </c>
      <c r="K252" s="8533"/>
      <c r="L252" s="8321"/>
      <c r="U252" s="8902"/>
    </row>
    <row r="253" spans="1:21" s="8266" customFormat="1" ht="15.75">
      <c r="A253" s="8460"/>
      <c r="B253" s="8460"/>
      <c r="C253" s="8376" t="s">
        <v>781</v>
      </c>
      <c r="D253" s="8377" t="s">
        <v>1959</v>
      </c>
      <c r="E253" s="8365" t="s">
        <v>1961</v>
      </c>
      <c r="F253" s="9471"/>
      <c r="G253" s="9473">
        <v>123140</v>
      </c>
      <c r="H253" s="9471"/>
      <c r="I253" s="9461"/>
      <c r="J253" s="9461"/>
      <c r="K253" s="8480"/>
      <c r="L253" s="8321"/>
      <c r="U253" s="8902"/>
    </row>
    <row r="254" spans="1:21" s="8266" customFormat="1" ht="15.75">
      <c r="A254" s="8459"/>
      <c r="B254" s="8459"/>
      <c r="C254" s="8378" t="s">
        <v>1958</v>
      </c>
      <c r="D254" s="8379" t="s">
        <v>1960</v>
      </c>
      <c r="E254" s="8380"/>
      <c r="F254" s="9472"/>
      <c r="G254" s="9474"/>
      <c r="H254" s="9472"/>
      <c r="I254" s="9462"/>
      <c r="J254" s="9462"/>
      <c r="K254" s="8459"/>
      <c r="L254" s="8321"/>
      <c r="U254" s="8902"/>
    </row>
    <row r="255" spans="1:21" s="8266" customFormat="1" ht="15.75">
      <c r="A255" s="8461"/>
      <c r="B255" s="8462"/>
      <c r="C255" s="8461"/>
      <c r="D255" s="8497"/>
      <c r="E255" s="8498"/>
      <c r="F255" s="8465"/>
      <c r="G255" s="8466"/>
      <c r="H255" s="8499"/>
      <c r="I255" s="8526"/>
      <c r="J255" s="8526">
        <v>1500</v>
      </c>
      <c r="K255" s="8467"/>
      <c r="L255" s="8321"/>
      <c r="U255" s="8902"/>
    </row>
    <row r="256" spans="1:21" s="8266" customFormat="1" ht="15.75">
      <c r="A256" s="8460"/>
      <c r="B256" s="8588">
        <v>43224</v>
      </c>
      <c r="C256" s="29" t="s">
        <v>781</v>
      </c>
      <c r="D256" s="9459" t="s">
        <v>632</v>
      </c>
      <c r="E256" s="9448" t="s">
        <v>74</v>
      </c>
      <c r="F256" s="8130"/>
      <c r="G256" s="9461">
        <v>79140</v>
      </c>
      <c r="H256" s="9461"/>
      <c r="I256" s="9461"/>
      <c r="J256" s="9461"/>
      <c r="K256" s="8480"/>
      <c r="L256" s="8321"/>
      <c r="U256" s="8902"/>
    </row>
    <row r="257" spans="1:21" s="8266" customFormat="1" ht="15.75">
      <c r="A257" s="8459"/>
      <c r="B257" s="8459"/>
      <c r="C257" s="8161" t="s">
        <v>1005</v>
      </c>
      <c r="D257" s="9460" t="s">
        <v>956</v>
      </c>
      <c r="E257" s="9449"/>
      <c r="F257" s="8130"/>
      <c r="G257" s="9462"/>
      <c r="H257" s="9462"/>
      <c r="I257" s="9462"/>
      <c r="J257" s="9462"/>
      <c r="K257" s="8459"/>
      <c r="L257" s="8321"/>
      <c r="U257" s="8902"/>
    </row>
    <row r="258" spans="1:21" s="8266" customFormat="1" ht="15.75">
      <c r="A258" s="8461"/>
      <c r="B258" s="8462"/>
      <c r="C258" s="8508"/>
      <c r="D258" s="8509"/>
      <c r="E258" s="8514"/>
      <c r="F258" s="8512"/>
      <c r="G258" s="8512"/>
      <c r="H258" s="8526"/>
      <c r="I258" s="8526"/>
      <c r="J258" s="8526">
        <v>1500</v>
      </c>
      <c r="K258" s="8467"/>
      <c r="L258" s="8321"/>
      <c r="U258" s="8902"/>
    </row>
    <row r="259" spans="1:21" s="8266" customFormat="1" ht="15.75">
      <c r="A259" s="8460"/>
      <c r="B259" s="8460"/>
      <c r="C259" s="8153" t="s">
        <v>778</v>
      </c>
      <c r="D259" s="9459" t="s">
        <v>632</v>
      </c>
      <c r="E259" s="9448" t="s">
        <v>74</v>
      </c>
      <c r="F259" s="9461"/>
      <c r="G259" s="9461">
        <v>109140</v>
      </c>
      <c r="H259" s="9461"/>
      <c r="I259" s="7904"/>
      <c r="J259" s="8017"/>
      <c r="K259" s="8480"/>
      <c r="L259" s="8321"/>
      <c r="U259" s="8902"/>
    </row>
    <row r="260" spans="1:21" s="8266" customFormat="1" ht="15.75">
      <c r="A260" s="8459"/>
      <c r="B260" s="8459"/>
      <c r="C260" s="8173" t="s">
        <v>1004</v>
      </c>
      <c r="D260" s="9460" t="s">
        <v>956</v>
      </c>
      <c r="E260" s="9449"/>
      <c r="F260" s="9462"/>
      <c r="G260" s="9462"/>
      <c r="H260" s="9462"/>
      <c r="I260" s="9462"/>
      <c r="J260" s="8019"/>
      <c r="K260" s="8459"/>
      <c r="L260" s="8321"/>
      <c r="U260" s="8902"/>
    </row>
    <row r="261" spans="1:21" s="8266" customFormat="1" ht="15.75">
      <c r="A261" s="8461"/>
      <c r="B261" s="8462"/>
      <c r="C261" s="8537"/>
      <c r="D261" s="8509"/>
      <c r="E261" s="8514"/>
      <c r="F261" s="8526"/>
      <c r="G261" s="8526"/>
      <c r="H261" s="8526"/>
      <c r="I261" s="8511"/>
      <c r="J261" s="8513">
        <v>1500</v>
      </c>
      <c r="K261" s="8467"/>
      <c r="L261" s="8321"/>
      <c r="U261" s="8902"/>
    </row>
    <row r="262" spans="1:21" s="8266" customFormat="1" ht="15.75">
      <c r="A262" s="8460"/>
      <c r="B262" s="8460"/>
      <c r="C262" s="7824" t="s">
        <v>2331</v>
      </c>
      <c r="D262" s="9459" t="s">
        <v>1312</v>
      </c>
      <c r="E262" s="9448" t="s">
        <v>1326</v>
      </c>
      <c r="F262" s="9461"/>
      <c r="G262" s="9461">
        <v>307900</v>
      </c>
      <c r="H262" s="9461"/>
      <c r="I262" s="9461"/>
      <c r="J262" s="9469"/>
      <c r="K262" s="8480"/>
      <c r="L262" s="8321"/>
      <c r="U262" s="8902"/>
    </row>
    <row r="263" spans="1:21" s="8266" customFormat="1" ht="15.75">
      <c r="A263" s="8459"/>
      <c r="B263" s="8459"/>
      <c r="C263" s="7829" t="s">
        <v>2369</v>
      </c>
      <c r="D263" s="9460" t="s">
        <v>1313</v>
      </c>
      <c r="E263" s="9449"/>
      <c r="F263" s="9462"/>
      <c r="G263" s="9462"/>
      <c r="H263" s="9462"/>
      <c r="I263" s="9462"/>
      <c r="J263" s="9470"/>
      <c r="K263" s="8459"/>
      <c r="L263" s="8321"/>
      <c r="U263" s="8902"/>
    </row>
    <row r="264" spans="1:21" s="8266" customFormat="1" ht="15.75">
      <c r="A264" s="8461"/>
      <c r="B264" s="8462"/>
      <c r="C264" s="8524"/>
      <c r="D264" s="8509"/>
      <c r="E264" s="8514"/>
      <c r="F264" s="8525"/>
      <c r="G264" s="8526"/>
      <c r="H264" s="8512"/>
      <c r="I264" s="8526"/>
      <c r="J264" s="8513">
        <v>1000</v>
      </c>
      <c r="K264" s="8467"/>
      <c r="L264" s="8321"/>
      <c r="U264" s="8902"/>
    </row>
    <row r="265" spans="1:21" s="8266" customFormat="1" ht="15.75">
      <c r="A265" s="8460"/>
      <c r="B265" s="8460"/>
      <c r="C265" s="7824" t="s">
        <v>1710</v>
      </c>
      <c r="D265" s="9459" t="s">
        <v>1312</v>
      </c>
      <c r="E265" s="9448" t="s">
        <v>1326</v>
      </c>
      <c r="F265" s="9461"/>
      <c r="G265" s="9461">
        <v>143890</v>
      </c>
      <c r="H265" s="9461"/>
      <c r="I265" s="9461"/>
      <c r="J265" s="9469"/>
      <c r="K265" s="8480"/>
      <c r="L265" s="8321"/>
      <c r="U265" s="8902"/>
    </row>
    <row r="266" spans="1:21" s="8266" customFormat="1" ht="15.75">
      <c r="A266" s="8459"/>
      <c r="B266" s="8459"/>
      <c r="C266" s="7829" t="s">
        <v>2184</v>
      </c>
      <c r="D266" s="9460" t="s">
        <v>1313</v>
      </c>
      <c r="E266" s="9449"/>
      <c r="F266" s="9462"/>
      <c r="G266" s="9462"/>
      <c r="H266" s="9462"/>
      <c r="I266" s="9462"/>
      <c r="J266" s="9470"/>
      <c r="K266" s="8459"/>
      <c r="L266" s="8321"/>
      <c r="U266" s="8902"/>
    </row>
    <row r="267" spans="1:21" s="8266" customFormat="1" ht="15.75">
      <c r="A267" s="8461"/>
      <c r="B267" s="8462"/>
      <c r="C267" s="8524"/>
      <c r="D267" s="8509"/>
      <c r="E267" s="8514"/>
      <c r="F267" s="8525"/>
      <c r="G267" s="8526"/>
      <c r="H267" s="8512"/>
      <c r="I267" s="8526"/>
      <c r="J267" s="8513">
        <v>1500</v>
      </c>
      <c r="K267" s="8467"/>
      <c r="L267" s="8321"/>
      <c r="U267" s="8902"/>
    </row>
    <row r="268" spans="1:21" s="8266" customFormat="1" ht="15.75">
      <c r="A268" s="8460"/>
      <c r="B268" s="8460"/>
      <c r="C268" s="8176" t="s">
        <v>815</v>
      </c>
      <c r="D268" s="9459" t="s">
        <v>1591</v>
      </c>
      <c r="E268" s="9448" t="s">
        <v>1601</v>
      </c>
      <c r="F268" s="9461"/>
      <c r="G268" s="9461">
        <v>85403</v>
      </c>
      <c r="H268" s="9461"/>
      <c r="I268" s="9461"/>
      <c r="J268" s="9461"/>
      <c r="K268" s="8480"/>
      <c r="L268" s="8321"/>
      <c r="U268" s="8902"/>
    </row>
    <row r="269" spans="1:21" s="8266" customFormat="1" ht="15.75">
      <c r="A269" s="8459"/>
      <c r="B269" s="8459"/>
      <c r="C269" s="7868" t="s">
        <v>2272</v>
      </c>
      <c r="D269" s="9460" t="s">
        <v>956</v>
      </c>
      <c r="E269" s="8149"/>
      <c r="F269" s="9462"/>
      <c r="G269" s="9462"/>
      <c r="H269" s="9462"/>
      <c r="I269" s="9462"/>
      <c r="J269" s="9462"/>
      <c r="K269" s="8459"/>
      <c r="L269" s="8321"/>
      <c r="U269" s="8902"/>
    </row>
    <row r="270" spans="1:21" s="8266" customFormat="1" ht="15.75">
      <c r="A270" s="8461"/>
      <c r="B270" s="8462"/>
      <c r="C270" s="8537"/>
      <c r="D270" s="8509"/>
      <c r="E270" s="8514"/>
      <c r="F270" s="8525"/>
      <c r="G270" s="8526"/>
      <c r="H270" s="8512"/>
      <c r="I270" s="8526"/>
      <c r="J270" s="8526">
        <v>2200</v>
      </c>
      <c r="K270" s="8467"/>
      <c r="L270" s="8321"/>
      <c r="U270" s="8902"/>
    </row>
    <row r="271" spans="1:21" s="8266" customFormat="1" ht="15.75">
      <c r="A271" s="8460"/>
      <c r="B271" s="8460"/>
      <c r="C271" s="7925" t="s">
        <v>781</v>
      </c>
      <c r="D271" s="9459" t="s">
        <v>1591</v>
      </c>
      <c r="E271" s="9448" t="s">
        <v>1601</v>
      </c>
      <c r="F271" s="8130"/>
      <c r="G271" s="9461">
        <v>10390</v>
      </c>
      <c r="H271" s="9461"/>
      <c r="I271" s="9461"/>
      <c r="J271" s="7826"/>
      <c r="K271" s="8480"/>
      <c r="L271" s="8321"/>
      <c r="U271" s="8902"/>
    </row>
    <row r="272" spans="1:21" s="8266" customFormat="1" ht="15.75">
      <c r="A272" s="8459"/>
      <c r="B272" s="8459"/>
      <c r="C272" s="193" t="s">
        <v>2273</v>
      </c>
      <c r="D272" s="9460" t="s">
        <v>956</v>
      </c>
      <c r="E272" s="8149"/>
      <c r="F272" s="8130"/>
      <c r="G272" s="9462"/>
      <c r="H272" s="9462"/>
      <c r="I272" s="9462"/>
      <c r="J272" s="7831"/>
      <c r="K272" s="8459"/>
      <c r="L272" s="8321"/>
      <c r="U272" s="8902"/>
    </row>
    <row r="273" spans="1:21" s="8266" customFormat="1" ht="15.75">
      <c r="A273" s="8461"/>
      <c r="B273" s="8462"/>
      <c r="C273" s="8508"/>
      <c r="D273" s="8509"/>
      <c r="E273" s="8514"/>
      <c r="F273" s="8512"/>
      <c r="G273" s="8512"/>
      <c r="H273" s="8526"/>
      <c r="I273" s="8511"/>
      <c r="J273" s="8534">
        <v>1500</v>
      </c>
      <c r="K273" s="8467"/>
      <c r="L273" s="8321"/>
      <c r="U273" s="8902"/>
    </row>
    <row r="274" spans="1:21" s="8266" customFormat="1" ht="15.75">
      <c r="A274" s="8460"/>
      <c r="B274" s="8460"/>
      <c r="C274" s="7851" t="s">
        <v>796</v>
      </c>
      <c r="D274" s="9459" t="s">
        <v>1750</v>
      </c>
      <c r="E274" s="9448" t="s">
        <v>406</v>
      </c>
      <c r="F274" s="7904"/>
      <c r="G274" s="9461">
        <v>115500</v>
      </c>
      <c r="H274" s="9461"/>
      <c r="I274" s="9461"/>
      <c r="J274" s="9469"/>
      <c r="K274" s="8480"/>
      <c r="L274" s="8321"/>
      <c r="U274" s="8902"/>
    </row>
    <row r="275" spans="1:21" s="8266" customFormat="1" ht="15.75">
      <c r="A275" s="8459"/>
      <c r="B275" s="8459"/>
      <c r="C275" s="7829" t="s">
        <v>1034</v>
      </c>
      <c r="D275" s="9460" t="s">
        <v>698</v>
      </c>
      <c r="E275" s="9449"/>
      <c r="F275" s="9462"/>
      <c r="G275" s="9462"/>
      <c r="H275" s="9462"/>
      <c r="I275" s="9462"/>
      <c r="J275" s="9470"/>
      <c r="K275" s="8459"/>
      <c r="L275" s="8321"/>
      <c r="U275" s="8902"/>
    </row>
    <row r="276" spans="1:21" s="8266" customFormat="1" ht="15.75">
      <c r="A276" s="8461"/>
      <c r="B276" s="8462"/>
      <c r="C276" s="8508"/>
      <c r="D276" s="8509"/>
      <c r="E276" s="8514"/>
      <c r="F276" s="8526"/>
      <c r="G276" s="8526"/>
      <c r="H276" s="8515"/>
      <c r="I276" s="8511"/>
      <c r="J276" s="8534">
        <v>750</v>
      </c>
      <c r="K276" s="8467"/>
      <c r="L276" s="8321"/>
      <c r="U276" s="8902"/>
    </row>
    <row r="277" spans="1:21" s="8266" customFormat="1" ht="15.75">
      <c r="A277" s="8460"/>
      <c r="B277" s="8460"/>
      <c r="C277" s="7851" t="s">
        <v>1716</v>
      </c>
      <c r="D277" s="9459" t="s">
        <v>2104</v>
      </c>
      <c r="E277" s="9448" t="s">
        <v>1372</v>
      </c>
      <c r="F277" s="9466"/>
      <c r="G277" s="9466">
        <v>42300</v>
      </c>
      <c r="H277" s="8130"/>
      <c r="I277" s="8126"/>
      <c r="J277" s="8017"/>
      <c r="K277" s="8480"/>
      <c r="L277" s="8321"/>
      <c r="U277" s="8902"/>
    </row>
    <row r="278" spans="1:21" s="8266" customFormat="1" ht="15.75">
      <c r="A278" s="8459"/>
      <c r="B278" s="8459"/>
      <c r="C278" s="7829" t="s">
        <v>1077</v>
      </c>
      <c r="D278" s="9460" t="s">
        <v>1804</v>
      </c>
      <c r="E278" s="9449"/>
      <c r="F278" s="9467"/>
      <c r="G278" s="8127"/>
      <c r="H278" s="8018"/>
      <c r="I278" s="8127"/>
      <c r="J278" s="8017"/>
      <c r="K278" s="8459"/>
      <c r="L278" s="8321"/>
      <c r="U278" s="8902"/>
    </row>
    <row r="279" spans="1:21" s="8266" customFormat="1" ht="15.75">
      <c r="A279" s="8461"/>
      <c r="B279" s="8462"/>
      <c r="C279" s="8508"/>
      <c r="D279" s="8509"/>
      <c r="E279" s="8514"/>
      <c r="F279" s="8511"/>
      <c r="G279" s="8517"/>
      <c r="H279" s="8515"/>
      <c r="I279" s="8517"/>
      <c r="J279" s="8513">
        <v>750</v>
      </c>
      <c r="K279" s="8467"/>
      <c r="L279" s="8321"/>
      <c r="U279" s="8902"/>
    </row>
    <row r="280" spans="1:21" s="8266" customFormat="1" ht="15.75">
      <c r="A280" s="8460"/>
      <c r="B280" s="8460"/>
      <c r="C280" s="191" t="s">
        <v>815</v>
      </c>
      <c r="D280" s="8177" t="s">
        <v>302</v>
      </c>
      <c r="E280" s="7841" t="s">
        <v>878</v>
      </c>
      <c r="F280" s="9461"/>
      <c r="G280" s="9469">
        <v>79631</v>
      </c>
      <c r="H280" s="8130"/>
      <c r="I280" s="8126"/>
      <c r="J280" s="8017"/>
      <c r="K280" s="8480"/>
      <c r="L280" s="8321"/>
      <c r="U280" s="8902"/>
    </row>
    <row r="281" spans="1:21" s="8266" customFormat="1" ht="15.75">
      <c r="A281" s="8459"/>
      <c r="B281" s="8459"/>
      <c r="C281" s="193" t="s">
        <v>831</v>
      </c>
      <c r="D281" s="8178" t="s">
        <v>918</v>
      </c>
      <c r="E281" s="9463"/>
      <c r="F281" s="9462"/>
      <c r="G281" s="9470"/>
      <c r="H281" s="8018"/>
      <c r="I281" s="8127"/>
      <c r="J281" s="8017"/>
      <c r="K281" s="8459"/>
      <c r="L281" s="8321"/>
      <c r="U281" s="8902"/>
    </row>
    <row r="282" spans="1:21" s="8266" customFormat="1" ht="15.75">
      <c r="A282" s="8461"/>
      <c r="B282" s="8462"/>
      <c r="C282" s="8508"/>
      <c r="D282" s="8509"/>
      <c r="E282" s="8514"/>
      <c r="F282" s="8511"/>
      <c r="G282" s="8511"/>
      <c r="H282" s="8515"/>
      <c r="I282" s="8517"/>
      <c r="J282" s="8513">
        <v>2200</v>
      </c>
      <c r="K282" s="8467"/>
      <c r="L282" s="8321"/>
      <c r="U282" s="8902"/>
    </row>
    <row r="283" spans="1:21" s="8266" customFormat="1" ht="15.75">
      <c r="A283" s="8460"/>
      <c r="B283" s="8460"/>
      <c r="C283" s="7851" t="s">
        <v>796</v>
      </c>
      <c r="D283" s="9459" t="s">
        <v>302</v>
      </c>
      <c r="E283" s="7841" t="s">
        <v>878</v>
      </c>
      <c r="F283" s="7904"/>
      <c r="G283" s="9461">
        <v>96300</v>
      </c>
      <c r="H283" s="8130"/>
      <c r="I283" s="9461"/>
      <c r="J283" s="8180"/>
      <c r="K283" s="8480"/>
      <c r="L283" s="8321"/>
      <c r="U283" s="8902"/>
    </row>
    <row r="284" spans="1:21" s="8266" customFormat="1" ht="15.75">
      <c r="A284" s="8459"/>
      <c r="B284" s="8459"/>
      <c r="C284" s="7829" t="s">
        <v>1521</v>
      </c>
      <c r="D284" s="9460" t="s">
        <v>918</v>
      </c>
      <c r="E284" s="9463"/>
      <c r="F284" s="9462"/>
      <c r="G284" s="9462"/>
      <c r="H284" s="8018"/>
      <c r="I284" s="9462"/>
      <c r="J284" s="8180"/>
      <c r="K284" s="8459"/>
      <c r="L284" s="8321"/>
      <c r="U284" s="8902"/>
    </row>
    <row r="285" spans="1:21" s="8266" customFormat="1" ht="15.75">
      <c r="A285" s="8461"/>
      <c r="B285" s="8462"/>
      <c r="C285" s="8508"/>
      <c r="D285" s="8509"/>
      <c r="E285" s="8514"/>
      <c r="F285" s="8511"/>
      <c r="G285" s="8511"/>
      <c r="H285" s="8515"/>
      <c r="I285" s="8511"/>
      <c r="J285" s="8513">
        <v>750</v>
      </c>
      <c r="K285" s="8467"/>
      <c r="L285" s="8321"/>
      <c r="U285" s="8902"/>
    </row>
    <row r="286" spans="1:21" s="8266" customFormat="1" ht="15.75">
      <c r="A286" s="8460"/>
      <c r="B286" s="8460"/>
      <c r="C286" s="7824" t="s">
        <v>821</v>
      </c>
      <c r="D286" s="9459" t="s">
        <v>1339</v>
      </c>
      <c r="E286" s="7861" t="s">
        <v>1347</v>
      </c>
      <c r="F286" s="9461"/>
      <c r="G286" s="9461">
        <v>484202</v>
      </c>
      <c r="H286" s="8016"/>
      <c r="I286" s="9461"/>
      <c r="J286" s="7826"/>
      <c r="K286" s="8480"/>
      <c r="L286" s="8321"/>
      <c r="U286" s="8902"/>
    </row>
    <row r="287" spans="1:21" s="8266" customFormat="1" ht="15.75">
      <c r="A287" s="8459"/>
      <c r="B287" s="8459"/>
      <c r="C287" s="7829" t="s">
        <v>1338</v>
      </c>
      <c r="D287" s="9460" t="s">
        <v>304</v>
      </c>
      <c r="E287" s="9463"/>
      <c r="F287" s="9462"/>
      <c r="G287" s="9462"/>
      <c r="H287" s="8018"/>
      <c r="I287" s="9462"/>
      <c r="J287" s="7831"/>
      <c r="K287" s="8459"/>
      <c r="L287" s="8321"/>
      <c r="U287" s="8902"/>
    </row>
    <row r="288" spans="1:21" s="8266" customFormat="1" ht="15.75">
      <c r="A288" s="8461"/>
      <c r="B288" s="8462"/>
      <c r="C288" s="8508"/>
      <c r="D288" s="8509"/>
      <c r="E288" s="8514"/>
      <c r="F288" s="8511"/>
      <c r="G288" s="8511"/>
      <c r="H288" s="8515"/>
      <c r="I288" s="8511"/>
      <c r="J288" s="8534">
        <v>2200</v>
      </c>
      <c r="K288" s="8467"/>
      <c r="L288" s="8321"/>
      <c r="U288" s="8902"/>
    </row>
    <row r="289" spans="1:21" s="8266" customFormat="1" ht="15.75">
      <c r="A289" s="8460"/>
      <c r="B289" s="8460"/>
      <c r="C289" s="7851" t="s">
        <v>1710</v>
      </c>
      <c r="D289" s="9459" t="s">
        <v>2425</v>
      </c>
      <c r="E289" s="7867" t="s">
        <v>2426</v>
      </c>
      <c r="F289" s="7904"/>
      <c r="G289" s="9461">
        <v>128640</v>
      </c>
      <c r="H289" s="8130"/>
      <c r="I289" s="8126"/>
      <c r="J289" s="8017"/>
      <c r="K289" s="8480"/>
      <c r="L289" s="8321"/>
      <c r="U289" s="8902"/>
    </row>
    <row r="290" spans="1:21" s="8266" customFormat="1" ht="15.75">
      <c r="A290" s="8459"/>
      <c r="B290" s="8459"/>
      <c r="C290" s="7829" t="s">
        <v>2424</v>
      </c>
      <c r="D290" s="9460" t="s">
        <v>1712</v>
      </c>
      <c r="E290" s="7869"/>
      <c r="F290" s="9462"/>
      <c r="G290" s="9462"/>
      <c r="H290" s="8018"/>
      <c r="I290" s="8127"/>
      <c r="J290" s="8017"/>
      <c r="K290" s="8459"/>
      <c r="L290" s="8321"/>
      <c r="U290" s="8902"/>
    </row>
    <row r="291" spans="1:21" s="8266" customFormat="1" ht="15.75">
      <c r="A291" s="8461"/>
      <c r="B291" s="8462"/>
      <c r="C291" s="8508"/>
      <c r="D291" s="8537"/>
      <c r="E291" s="8528"/>
      <c r="F291" s="8511"/>
      <c r="G291" s="8511"/>
      <c r="H291" s="8515"/>
      <c r="I291" s="8517"/>
      <c r="J291" s="8513">
        <v>1500</v>
      </c>
      <c r="K291" s="8467"/>
      <c r="L291" s="8321"/>
      <c r="U291" s="8902"/>
    </row>
    <row r="292" spans="1:21" s="8266" customFormat="1" ht="15.75">
      <c r="A292" s="8460"/>
      <c r="B292" s="8460"/>
      <c r="C292" s="191" t="s">
        <v>821</v>
      </c>
      <c r="D292" s="9459" t="s">
        <v>790</v>
      </c>
      <c r="E292" s="9448" t="s">
        <v>877</v>
      </c>
      <c r="F292" s="9461"/>
      <c r="G292" s="9466">
        <v>224853</v>
      </c>
      <c r="H292" s="8130"/>
      <c r="I292" s="8126"/>
      <c r="J292" s="8017"/>
      <c r="K292" s="8480"/>
      <c r="L292" s="8321"/>
      <c r="U292" s="8902"/>
    </row>
    <row r="293" spans="1:21" s="8266" customFormat="1" ht="15.75">
      <c r="A293" s="8459"/>
      <c r="B293" s="8459"/>
      <c r="C293" s="193" t="s">
        <v>827</v>
      </c>
      <c r="D293" s="9460" t="s">
        <v>304</v>
      </c>
      <c r="E293" s="9449"/>
      <c r="F293" s="9462"/>
      <c r="G293" s="9467"/>
      <c r="H293" s="8018"/>
      <c r="I293" s="8127"/>
      <c r="J293" s="8017"/>
      <c r="K293" s="8459"/>
      <c r="L293" s="8321"/>
      <c r="U293" s="8902"/>
    </row>
    <row r="294" spans="1:21" s="8266" customFormat="1" ht="15.75">
      <c r="A294" s="8461"/>
      <c r="B294" s="8462"/>
      <c r="C294" s="8508"/>
      <c r="D294" s="8509"/>
      <c r="E294" s="8514"/>
      <c r="F294" s="8511"/>
      <c r="G294" s="8511"/>
      <c r="H294" s="8515"/>
      <c r="I294" s="8517"/>
      <c r="J294" s="8513">
        <v>2200</v>
      </c>
      <c r="K294" s="8467"/>
      <c r="L294" s="8321"/>
      <c r="U294" s="8902"/>
    </row>
    <row r="295" spans="1:21" s="8266" customFormat="1" ht="15.75">
      <c r="A295" s="8460"/>
      <c r="B295" s="8460"/>
      <c r="C295" s="191" t="s">
        <v>815</v>
      </c>
      <c r="D295" s="9459" t="s">
        <v>790</v>
      </c>
      <c r="E295" s="7841" t="s">
        <v>877</v>
      </c>
      <c r="F295" s="9461"/>
      <c r="G295" s="9466">
        <v>8529</v>
      </c>
      <c r="H295" s="8016"/>
      <c r="I295" s="8126"/>
      <c r="J295" s="8017"/>
      <c r="K295" s="8480"/>
      <c r="L295" s="8321"/>
      <c r="U295" s="8902"/>
    </row>
    <row r="296" spans="1:21" s="8266" customFormat="1" ht="15.75">
      <c r="A296" s="8459"/>
      <c r="B296" s="8459"/>
      <c r="C296" s="193" t="s">
        <v>828</v>
      </c>
      <c r="D296" s="9460" t="s">
        <v>304</v>
      </c>
      <c r="E296" s="9463"/>
      <c r="F296" s="9462"/>
      <c r="G296" s="9467"/>
      <c r="H296" s="8018"/>
      <c r="I296" s="8127"/>
      <c r="J296" s="8017"/>
      <c r="K296" s="8459"/>
      <c r="L296" s="8321"/>
      <c r="U296" s="8902"/>
    </row>
    <row r="297" spans="1:21" s="8266" customFormat="1" ht="15.75">
      <c r="A297" s="8461"/>
      <c r="B297" s="8462"/>
      <c r="C297" s="8508"/>
      <c r="D297" s="8509"/>
      <c r="E297" s="8514"/>
      <c r="F297" s="8511"/>
      <c r="G297" s="8511"/>
      <c r="H297" s="8515"/>
      <c r="I297" s="8517"/>
      <c r="J297" s="8513">
        <v>2200</v>
      </c>
      <c r="K297" s="8467"/>
      <c r="L297" s="8321"/>
      <c r="U297" s="8902"/>
    </row>
    <row r="298" spans="1:21" s="8266" customFormat="1" ht="15.75">
      <c r="A298" s="8460"/>
      <c r="B298" s="8460"/>
      <c r="C298" s="8153" t="s">
        <v>781</v>
      </c>
      <c r="D298" s="56" t="s">
        <v>790</v>
      </c>
      <c r="E298" s="9448" t="s">
        <v>877</v>
      </c>
      <c r="F298" s="9461"/>
      <c r="G298" s="9461">
        <v>31390</v>
      </c>
      <c r="H298" s="8130"/>
      <c r="I298" s="8126"/>
      <c r="J298" s="8017"/>
      <c r="K298" s="8480"/>
      <c r="L298" s="8321"/>
      <c r="U298" s="8902"/>
    </row>
    <row r="299" spans="1:21" s="8266" customFormat="1" ht="15.75">
      <c r="A299" s="8459"/>
      <c r="B299" s="8459"/>
      <c r="C299" s="8173" t="s">
        <v>789</v>
      </c>
      <c r="D299" s="8181" t="s">
        <v>304</v>
      </c>
      <c r="E299" s="9449"/>
      <c r="F299" s="9462"/>
      <c r="G299" s="9462"/>
      <c r="H299" s="8018"/>
      <c r="I299" s="8127"/>
      <c r="J299" s="8017"/>
      <c r="K299" s="8459"/>
      <c r="L299" s="8321"/>
      <c r="U299" s="8902"/>
    </row>
    <row r="300" spans="1:21" s="8266" customFormat="1" ht="15.75">
      <c r="A300" s="8461"/>
      <c r="B300" s="8462"/>
      <c r="C300" s="8508"/>
      <c r="D300" s="8509"/>
      <c r="E300" s="8514"/>
      <c r="F300" s="8511"/>
      <c r="G300" s="8511"/>
      <c r="H300" s="8515"/>
      <c r="I300" s="8517"/>
      <c r="J300" s="8513">
        <v>1500</v>
      </c>
      <c r="K300" s="8467"/>
      <c r="L300" s="8321"/>
      <c r="U300" s="8902"/>
    </row>
    <row r="301" spans="1:21" s="8266" customFormat="1" ht="15.75">
      <c r="A301" s="8460"/>
      <c r="B301" s="8460"/>
      <c r="C301" s="8153" t="s">
        <v>2218</v>
      </c>
      <c r="D301" s="56" t="s">
        <v>790</v>
      </c>
      <c r="E301" s="9448" t="s">
        <v>877</v>
      </c>
      <c r="F301" s="9461"/>
      <c r="G301" s="9461">
        <v>42300</v>
      </c>
      <c r="H301" s="8130"/>
      <c r="I301" s="8126"/>
      <c r="J301" s="8017"/>
      <c r="K301" s="8480"/>
      <c r="L301" s="8321"/>
    </row>
    <row r="302" spans="1:21" s="8266" customFormat="1" ht="15.75">
      <c r="A302" s="8459"/>
      <c r="B302" s="8459"/>
      <c r="C302" s="8173" t="s">
        <v>2219</v>
      </c>
      <c r="D302" s="8181" t="s">
        <v>304</v>
      </c>
      <c r="E302" s="9449"/>
      <c r="F302" s="9462"/>
      <c r="G302" s="9462"/>
      <c r="H302" s="8018"/>
      <c r="I302" s="8127"/>
      <c r="J302" s="8017"/>
      <c r="K302" s="8459"/>
      <c r="L302" s="8321"/>
    </row>
    <row r="303" spans="1:21" s="8266" customFormat="1" ht="15.75">
      <c r="A303" s="8461"/>
      <c r="B303" s="8462"/>
      <c r="C303" s="8508"/>
      <c r="D303" s="8509"/>
      <c r="E303" s="8514"/>
      <c r="F303" s="8511"/>
      <c r="G303" s="8511"/>
      <c r="H303" s="8515"/>
      <c r="I303" s="8517"/>
      <c r="J303" s="8513">
        <v>750</v>
      </c>
      <c r="K303" s="8467"/>
      <c r="L303" s="8321"/>
    </row>
    <row r="304" spans="1:21" s="8266" customFormat="1" ht="15.75">
      <c r="A304" s="8460"/>
      <c r="B304" s="8460"/>
      <c r="C304" s="8393" t="s">
        <v>2021</v>
      </c>
      <c r="D304" s="8394" t="s">
        <v>790</v>
      </c>
      <c r="E304" s="8350" t="s">
        <v>877</v>
      </c>
      <c r="F304" s="9471"/>
      <c r="G304" s="9473">
        <v>33500</v>
      </c>
      <c r="H304" s="9471"/>
      <c r="I304" s="9471"/>
      <c r="J304" s="8302"/>
      <c r="K304" s="8480"/>
      <c r="L304" s="8380"/>
      <c r="U304" s="8902"/>
    </row>
    <row r="305" spans="1:21" s="8266" customFormat="1" ht="15.75">
      <c r="A305" s="8459"/>
      <c r="B305" s="8459"/>
      <c r="C305" s="8395" t="s">
        <v>1981</v>
      </c>
      <c r="D305" s="8396" t="s">
        <v>304</v>
      </c>
      <c r="E305" s="8397"/>
      <c r="F305" s="9472"/>
      <c r="G305" s="9474"/>
      <c r="H305" s="9472"/>
      <c r="I305" s="9472"/>
      <c r="J305" s="8303"/>
      <c r="K305" s="8459"/>
      <c r="L305" s="8380"/>
      <c r="U305" s="8902"/>
    </row>
    <row r="306" spans="1:21" s="8266" customFormat="1" ht="15.75">
      <c r="A306" s="8461"/>
      <c r="B306" s="8462"/>
      <c r="C306" s="8461"/>
      <c r="D306" s="8497"/>
      <c r="E306" s="8498"/>
      <c r="F306" s="8465"/>
      <c r="G306" s="8466"/>
      <c r="H306" s="8499"/>
      <c r="I306" s="8465"/>
      <c r="J306" s="8466">
        <v>750</v>
      </c>
      <c r="K306" s="8467"/>
      <c r="L306" s="8380"/>
      <c r="U306" s="8902"/>
    </row>
    <row r="307" spans="1:21" s="8266" customFormat="1" ht="15.75">
      <c r="A307" s="8460"/>
      <c r="B307" s="8460"/>
      <c r="C307" s="7851" t="s">
        <v>821</v>
      </c>
      <c r="D307" s="9459" t="s">
        <v>2110</v>
      </c>
      <c r="E307" s="9448" t="s">
        <v>2111</v>
      </c>
      <c r="F307" s="7904"/>
      <c r="G307" s="9461">
        <v>500195</v>
      </c>
      <c r="H307" s="8130"/>
      <c r="I307" s="9461"/>
      <c r="J307" s="7826"/>
      <c r="K307" s="8480"/>
      <c r="L307" s="8380"/>
      <c r="U307" s="8902"/>
    </row>
    <row r="308" spans="1:21" s="8266" customFormat="1" ht="15.75">
      <c r="A308" s="8459"/>
      <c r="B308" s="8459"/>
      <c r="C308" s="7829" t="s">
        <v>2112</v>
      </c>
      <c r="D308" s="9460" t="s">
        <v>2107</v>
      </c>
      <c r="E308" s="9449"/>
      <c r="F308" s="9462"/>
      <c r="G308" s="9462"/>
      <c r="H308" s="8018"/>
      <c r="I308" s="9462"/>
      <c r="J308" s="7831"/>
      <c r="K308" s="8459"/>
      <c r="L308" s="8380"/>
      <c r="U308" s="8902"/>
    </row>
    <row r="309" spans="1:21" s="8266" customFormat="1" ht="15.75">
      <c r="A309" s="8461"/>
      <c r="B309" s="8462"/>
      <c r="C309" s="8508"/>
      <c r="D309" s="8537"/>
      <c r="E309" s="8528"/>
      <c r="F309" s="8511"/>
      <c r="G309" s="8511"/>
      <c r="H309" s="8515"/>
      <c r="I309" s="8511"/>
      <c r="J309" s="8534">
        <v>2200</v>
      </c>
      <c r="K309" s="8467"/>
      <c r="L309" s="8380"/>
      <c r="U309" s="8902"/>
    </row>
    <row r="310" spans="1:21" s="8266" customFormat="1" ht="15.75">
      <c r="A310" s="8460"/>
      <c r="B310" s="8460"/>
      <c r="C310" s="8163" t="s">
        <v>796</v>
      </c>
      <c r="D310" s="9459" t="s">
        <v>2110</v>
      </c>
      <c r="E310" s="9448" t="s">
        <v>2111</v>
      </c>
      <c r="F310" s="9461"/>
      <c r="G310" s="9461">
        <v>41300</v>
      </c>
      <c r="H310" s="9461"/>
      <c r="I310" s="9461"/>
      <c r="J310" s="8017"/>
      <c r="K310" s="8480"/>
      <c r="L310" s="8321"/>
      <c r="U310" s="8902"/>
    </row>
    <row r="311" spans="1:21" s="8266" customFormat="1" ht="15.75">
      <c r="A311" s="8459"/>
      <c r="B311" s="8459"/>
      <c r="C311" s="8165" t="s">
        <v>2113</v>
      </c>
      <c r="D311" s="9460" t="s">
        <v>2107</v>
      </c>
      <c r="E311" s="9449"/>
      <c r="F311" s="9462"/>
      <c r="G311" s="9462"/>
      <c r="H311" s="9462"/>
      <c r="I311" s="9462"/>
      <c r="J311" s="8019"/>
      <c r="K311" s="8459"/>
      <c r="L311" s="8321"/>
      <c r="U311" s="8902"/>
    </row>
    <row r="312" spans="1:21" s="8266" customFormat="1" ht="15.75">
      <c r="A312" s="8461"/>
      <c r="B312" s="8462"/>
      <c r="C312" s="8508"/>
      <c r="D312" s="8537"/>
      <c r="E312" s="8528"/>
      <c r="F312" s="8511"/>
      <c r="G312" s="8511"/>
      <c r="H312" s="8515"/>
      <c r="I312" s="8511"/>
      <c r="J312" s="8534">
        <v>750</v>
      </c>
      <c r="K312" s="8467"/>
      <c r="L312" s="8321"/>
      <c r="U312" s="8902"/>
    </row>
    <row r="313" spans="1:21" s="8266" customFormat="1" ht="15.75">
      <c r="A313" s="8460"/>
      <c r="B313" s="8460"/>
      <c r="C313" s="8281" t="s">
        <v>1109</v>
      </c>
      <c r="D313" s="9475" t="s">
        <v>278</v>
      </c>
      <c r="E313" s="8316" t="s">
        <v>279</v>
      </c>
      <c r="F313" s="8479"/>
      <c r="G313" s="8479">
        <v>503000</v>
      </c>
      <c r="H313" s="8479"/>
      <c r="I313" s="8479"/>
      <c r="J313" s="8460"/>
      <c r="K313" s="8480"/>
      <c r="L313" s="8321"/>
      <c r="U313" s="8902"/>
    </row>
    <row r="314" spans="1:21" s="8266" customFormat="1" ht="15.75">
      <c r="A314" s="8459"/>
      <c r="B314" s="8459"/>
      <c r="C314" s="8300" t="s">
        <v>1527</v>
      </c>
      <c r="D314" s="8361" t="s">
        <v>38</v>
      </c>
      <c r="E314" s="8316"/>
      <c r="F314" s="8477"/>
      <c r="G314" s="8477"/>
      <c r="H314" s="8477"/>
      <c r="I314" s="8477"/>
      <c r="J314" s="8459"/>
      <c r="K314" s="8459"/>
      <c r="L314" s="8321"/>
      <c r="U314" s="8902"/>
    </row>
    <row r="315" spans="1:21" s="8266" customFormat="1" ht="15.75">
      <c r="A315" s="8461"/>
      <c r="B315" s="8462"/>
      <c r="C315" s="8462"/>
      <c r="D315" s="8462"/>
      <c r="E315" s="8462"/>
      <c r="F315" s="8478"/>
      <c r="G315" s="8478"/>
      <c r="H315" s="8466"/>
      <c r="I315" s="8478"/>
      <c r="J315" s="8466">
        <v>2200</v>
      </c>
      <c r="K315" s="8467"/>
      <c r="L315" s="8321"/>
      <c r="U315" s="8902"/>
    </row>
    <row r="316" spans="1:21" s="8266" customFormat="1" ht="15.75">
      <c r="A316" s="8460"/>
      <c r="B316" s="8460"/>
      <c r="C316" s="8400" t="s">
        <v>815</v>
      </c>
      <c r="D316" s="8349" t="s">
        <v>2472</v>
      </c>
      <c r="E316" s="8318" t="s">
        <v>2475</v>
      </c>
      <c r="F316" s="9471"/>
      <c r="G316" s="9473">
        <v>1996636</v>
      </c>
      <c r="H316" s="9471"/>
      <c r="I316" s="9471"/>
      <c r="J316" s="8302"/>
      <c r="K316" s="8480"/>
      <c r="L316" s="8321"/>
      <c r="U316" s="8902"/>
    </row>
    <row r="317" spans="1:21" s="8266" customFormat="1" ht="15.75">
      <c r="A317" s="8459"/>
      <c r="B317" s="8459"/>
      <c r="C317" s="8401" t="s">
        <v>2502</v>
      </c>
      <c r="D317" s="8351" t="s">
        <v>2476</v>
      </c>
      <c r="E317" s="8392"/>
      <c r="F317" s="9472"/>
      <c r="G317" s="9474"/>
      <c r="H317" s="9472"/>
      <c r="I317" s="9472"/>
      <c r="J317" s="8303"/>
      <c r="K317" s="8459"/>
      <c r="L317" s="8321"/>
      <c r="U317" s="8902"/>
    </row>
    <row r="318" spans="1:21" s="8266" customFormat="1" ht="15.75">
      <c r="A318" s="8461"/>
      <c r="B318" s="8462"/>
      <c r="C318" s="8461"/>
      <c r="D318" s="8497"/>
      <c r="E318" s="8498"/>
      <c r="F318" s="8465"/>
      <c r="G318" s="8466"/>
      <c r="H318" s="8499"/>
      <c r="I318" s="8465"/>
      <c r="J318" s="8466">
        <v>2200</v>
      </c>
      <c r="K318" s="8467"/>
      <c r="L318" s="8321"/>
      <c r="U318" s="8902"/>
    </row>
    <row r="319" spans="1:21" s="8266" customFormat="1" ht="15.75">
      <c r="A319" s="8458"/>
      <c r="B319" s="8458"/>
      <c r="C319" s="7824" t="s">
        <v>815</v>
      </c>
      <c r="D319" s="9459" t="s">
        <v>2472</v>
      </c>
      <c r="E319" s="7861" t="s">
        <v>2475</v>
      </c>
      <c r="F319" s="9461"/>
      <c r="G319" s="9461">
        <v>346702</v>
      </c>
      <c r="H319" s="8130"/>
      <c r="I319" s="9461"/>
      <c r="J319" s="8017"/>
      <c r="K319" s="8481"/>
      <c r="L319" s="8321"/>
      <c r="U319" s="8902"/>
    </row>
    <row r="320" spans="1:21" s="8266" customFormat="1" ht="15.75">
      <c r="A320" s="8459"/>
      <c r="B320" s="8459"/>
      <c r="C320" s="7829" t="s">
        <v>2501</v>
      </c>
      <c r="D320" s="9460" t="s">
        <v>2476</v>
      </c>
      <c r="E320" s="9463"/>
      <c r="F320" s="9462"/>
      <c r="G320" s="9462"/>
      <c r="H320" s="8018"/>
      <c r="I320" s="9462"/>
      <c r="J320" s="8017"/>
      <c r="K320" s="8459"/>
      <c r="L320" s="8321"/>
      <c r="U320" s="8902"/>
    </row>
    <row r="321" spans="1:21" s="8266" customFormat="1" ht="15.75">
      <c r="A321" s="8461"/>
      <c r="B321" s="8462"/>
      <c r="C321" s="8508"/>
      <c r="D321" s="8509"/>
      <c r="E321" s="8514"/>
      <c r="F321" s="8511"/>
      <c r="G321" s="8511"/>
      <c r="H321" s="8515"/>
      <c r="I321" s="8511"/>
      <c r="J321" s="8513">
        <v>2200</v>
      </c>
      <c r="K321" s="8467"/>
      <c r="L321" s="8321"/>
      <c r="U321" s="8902"/>
    </row>
    <row r="322" spans="1:21" s="8266" customFormat="1" ht="15.75">
      <c r="A322" s="8460"/>
      <c r="B322" s="8460"/>
      <c r="C322" s="7824" t="s">
        <v>815</v>
      </c>
      <c r="D322" s="9459" t="s">
        <v>2131</v>
      </c>
      <c r="E322" s="9448" t="s">
        <v>2132</v>
      </c>
      <c r="F322" s="7904"/>
      <c r="G322" s="9461">
        <v>630357</v>
      </c>
      <c r="H322" s="9461"/>
      <c r="I322" s="9461"/>
      <c r="J322" s="8017"/>
      <c r="K322" s="8481"/>
      <c r="L322" s="8321"/>
      <c r="U322" s="8902"/>
    </row>
    <row r="323" spans="1:21" s="8266" customFormat="1" ht="15.75">
      <c r="A323" s="8459"/>
      <c r="B323" s="8459"/>
      <c r="C323" s="7829" t="s">
        <v>2153</v>
      </c>
      <c r="D323" s="9460" t="s">
        <v>1819</v>
      </c>
      <c r="E323" s="9449"/>
      <c r="F323" s="9462"/>
      <c r="G323" s="9462"/>
      <c r="H323" s="9462"/>
      <c r="I323" s="9462"/>
      <c r="J323" s="8019"/>
      <c r="K323" s="8459"/>
      <c r="L323" s="8321"/>
      <c r="U323" s="8902"/>
    </row>
    <row r="324" spans="1:21" s="8266" customFormat="1" ht="15.75">
      <c r="A324" s="8461"/>
      <c r="B324" s="8462"/>
      <c r="C324" s="8508"/>
      <c r="D324" s="8509"/>
      <c r="E324" s="8514"/>
      <c r="F324" s="8526"/>
      <c r="G324" s="8526"/>
      <c r="H324" s="8515"/>
      <c r="I324" s="8511"/>
      <c r="J324" s="8513">
        <v>2200</v>
      </c>
      <c r="K324" s="8467"/>
      <c r="L324" s="8321"/>
      <c r="U324" s="8902"/>
    </row>
    <row r="325" spans="1:21" s="8266" customFormat="1" ht="15.75">
      <c r="A325" s="8460"/>
      <c r="B325" s="8460"/>
      <c r="C325" s="7824" t="s">
        <v>1837</v>
      </c>
      <c r="D325" s="9459" t="s">
        <v>2131</v>
      </c>
      <c r="E325" s="9448" t="s">
        <v>2132</v>
      </c>
      <c r="F325" s="9461"/>
      <c r="G325" s="9461">
        <v>112390</v>
      </c>
      <c r="H325" s="8130"/>
      <c r="I325" s="9461"/>
      <c r="J325" s="9469"/>
      <c r="K325" s="8480"/>
      <c r="L325" s="8321"/>
      <c r="U325" s="8902"/>
    </row>
    <row r="326" spans="1:21" s="8266" customFormat="1" ht="15.75">
      <c r="A326" s="8459"/>
      <c r="B326" s="8459"/>
      <c r="C326" s="7829" t="s">
        <v>2130</v>
      </c>
      <c r="D326" s="9460" t="s">
        <v>1819</v>
      </c>
      <c r="E326" s="9449"/>
      <c r="F326" s="9462"/>
      <c r="G326" s="9462"/>
      <c r="H326" s="8018"/>
      <c r="I326" s="9462"/>
      <c r="J326" s="9470"/>
      <c r="K326" s="8459"/>
      <c r="L326" s="8321"/>
      <c r="U326" s="8902"/>
    </row>
    <row r="327" spans="1:21" s="8266" customFormat="1" ht="15.75">
      <c r="A327" s="8461"/>
      <c r="B327" s="8462"/>
      <c r="C327" s="8508"/>
      <c r="D327" s="8509"/>
      <c r="E327" s="8514"/>
      <c r="F327" s="8511"/>
      <c r="G327" s="8511"/>
      <c r="H327" s="8515"/>
      <c r="I327" s="8512"/>
      <c r="J327" s="8513">
        <v>1500</v>
      </c>
      <c r="K327" s="8467"/>
      <c r="L327" s="8321"/>
      <c r="U327" s="8902"/>
    </row>
    <row r="328" spans="1:21" s="8266" customFormat="1" ht="16.5">
      <c r="A328" s="8458"/>
      <c r="B328" s="8458"/>
      <c r="C328" s="8437" t="s">
        <v>815</v>
      </c>
      <c r="D328" s="8562" t="s">
        <v>2131</v>
      </c>
      <c r="E328" s="8563" t="s">
        <v>2132</v>
      </c>
      <c r="F328" s="9483"/>
      <c r="G328" s="9485">
        <v>182067</v>
      </c>
      <c r="H328" s="9483"/>
      <c r="I328" s="9483"/>
      <c r="J328" s="8564"/>
      <c r="K328" s="8481"/>
      <c r="L328" s="8321"/>
      <c r="U328" s="8902"/>
    </row>
    <row r="329" spans="1:21" s="8266" customFormat="1" ht="16.5">
      <c r="A329" s="8459"/>
      <c r="B329" s="8459"/>
      <c r="C329" s="8440" t="s">
        <v>2328</v>
      </c>
      <c r="D329" s="8565" t="s">
        <v>1819</v>
      </c>
      <c r="E329" s="8566"/>
      <c r="F329" s="9484"/>
      <c r="G329" s="9486"/>
      <c r="H329" s="9484"/>
      <c r="I329" s="9484"/>
      <c r="J329" s="8567"/>
      <c r="K329" s="8459"/>
      <c r="L329" s="8321"/>
      <c r="U329" s="8902"/>
    </row>
    <row r="330" spans="1:21" s="8266" customFormat="1" ht="16.5">
      <c r="A330" s="8461"/>
      <c r="B330" s="8462"/>
      <c r="C330" s="8461"/>
      <c r="D330" s="8497"/>
      <c r="E330" s="8498"/>
      <c r="F330" s="8465"/>
      <c r="G330" s="8466"/>
      <c r="H330" s="8499"/>
      <c r="I330" s="8465"/>
      <c r="J330" s="8579">
        <v>2200</v>
      </c>
      <c r="K330" s="8467"/>
      <c r="L330" s="8321"/>
      <c r="U330" s="8902"/>
    </row>
    <row r="331" spans="1:21" s="8266" customFormat="1" ht="16.5">
      <c r="A331" s="8460"/>
      <c r="B331" s="8460"/>
      <c r="C331" s="8437" t="s">
        <v>2329</v>
      </c>
      <c r="D331" s="8562" t="s">
        <v>2131</v>
      </c>
      <c r="E331" s="8563" t="s">
        <v>2132</v>
      </c>
      <c r="F331" s="9483"/>
      <c r="G331" s="9485">
        <v>46349</v>
      </c>
      <c r="H331" s="9483"/>
      <c r="I331" s="9483"/>
      <c r="J331" s="8564"/>
      <c r="K331" s="8481"/>
      <c r="L331" s="8321"/>
      <c r="U331" s="8902"/>
    </row>
    <row r="332" spans="1:21" s="8266" customFormat="1" ht="16.5">
      <c r="A332" s="8459"/>
      <c r="B332" s="8459"/>
      <c r="C332" s="8440" t="s">
        <v>2330</v>
      </c>
      <c r="D332" s="8565" t="s">
        <v>1819</v>
      </c>
      <c r="E332" s="8566"/>
      <c r="F332" s="9484"/>
      <c r="G332" s="9486"/>
      <c r="H332" s="9484"/>
      <c r="I332" s="9484"/>
      <c r="J332" s="8567"/>
      <c r="K332" s="8459"/>
      <c r="L332" s="8321"/>
      <c r="U332" s="8902"/>
    </row>
    <row r="333" spans="1:21" s="8266" customFormat="1" ht="16.5">
      <c r="A333" s="8461"/>
      <c r="B333" s="8462"/>
      <c r="C333" s="8461"/>
      <c r="D333" s="8497"/>
      <c r="E333" s="8498"/>
      <c r="F333" s="8465"/>
      <c r="G333" s="8466"/>
      <c r="H333" s="8499"/>
      <c r="I333" s="8465"/>
      <c r="J333" s="8579">
        <v>1650</v>
      </c>
      <c r="K333" s="8467"/>
      <c r="L333" s="8321"/>
      <c r="U333" s="8902"/>
    </row>
    <row r="334" spans="1:21" s="8266" customFormat="1" ht="15.75">
      <c r="A334" s="8460"/>
      <c r="B334" s="8460"/>
      <c r="C334" s="7862" t="s">
        <v>815</v>
      </c>
      <c r="D334" s="7883" t="s">
        <v>267</v>
      </c>
      <c r="E334" s="9448" t="s">
        <v>271</v>
      </c>
      <c r="F334" s="9461"/>
      <c r="G334" s="9461">
        <v>356211</v>
      </c>
      <c r="H334" s="8016"/>
      <c r="I334" s="9461"/>
      <c r="J334" s="8016"/>
      <c r="K334" s="8480"/>
      <c r="L334" s="8321"/>
      <c r="U334" s="8902"/>
    </row>
    <row r="335" spans="1:21" s="8266" customFormat="1" ht="15.75">
      <c r="A335" s="8459"/>
      <c r="B335" s="8459"/>
      <c r="C335" s="7862" t="s">
        <v>1023</v>
      </c>
      <c r="D335" s="7884" t="s">
        <v>304</v>
      </c>
      <c r="E335" s="9449"/>
      <c r="F335" s="9462"/>
      <c r="G335" s="9462"/>
      <c r="H335" s="8130"/>
      <c r="I335" s="9462"/>
      <c r="J335" s="8130"/>
      <c r="K335" s="8459"/>
      <c r="L335" s="8321"/>
      <c r="U335" s="8902"/>
    </row>
    <row r="336" spans="1:21" s="8266" customFormat="1" ht="15.75">
      <c r="A336" s="8461"/>
      <c r="B336" s="8462"/>
      <c r="C336" s="8508"/>
      <c r="D336" s="8509"/>
      <c r="E336" s="8514"/>
      <c r="F336" s="8512"/>
      <c r="G336" s="8512"/>
      <c r="H336" s="8512"/>
      <c r="I336" s="8512"/>
      <c r="J336" s="8513">
        <v>2200</v>
      </c>
      <c r="K336" s="8467"/>
      <c r="L336" s="8321"/>
      <c r="U336" s="8902"/>
    </row>
    <row r="337" spans="1:21" s="8266" customFormat="1" ht="15.75">
      <c r="A337" s="8458"/>
      <c r="B337" s="8458"/>
      <c r="C337" s="29" t="s">
        <v>781</v>
      </c>
      <c r="D337" s="7883" t="s">
        <v>267</v>
      </c>
      <c r="E337" s="9448" t="s">
        <v>271</v>
      </c>
      <c r="F337" s="7904"/>
      <c r="G337" s="9461">
        <v>25940</v>
      </c>
      <c r="H337" s="8136"/>
      <c r="I337" s="9461"/>
      <c r="J337" s="9469"/>
      <c r="K337" s="8481"/>
      <c r="L337" s="8321"/>
      <c r="U337" s="8902"/>
    </row>
    <row r="338" spans="1:21" s="8266" customFormat="1" ht="15.75">
      <c r="A338" s="8459"/>
      <c r="B338" s="8459"/>
      <c r="C338" s="8161" t="s">
        <v>791</v>
      </c>
      <c r="D338" s="7884" t="s">
        <v>304</v>
      </c>
      <c r="E338" s="9449"/>
      <c r="F338" s="9462"/>
      <c r="G338" s="9462"/>
      <c r="H338" s="8137"/>
      <c r="I338" s="9462"/>
      <c r="J338" s="9470"/>
      <c r="K338" s="8459"/>
      <c r="L338" s="8321"/>
      <c r="U338" s="8902"/>
    </row>
    <row r="339" spans="1:21" s="8266" customFormat="1" ht="15.75">
      <c r="A339" s="8461"/>
      <c r="B339" s="8462"/>
      <c r="C339" s="8529"/>
      <c r="D339" s="8529"/>
      <c r="E339" s="8529"/>
      <c r="F339" s="8512"/>
      <c r="G339" s="8530"/>
      <c r="H339" s="8512"/>
      <c r="I339" s="8511"/>
      <c r="J339" s="8513">
        <v>1500</v>
      </c>
      <c r="K339" s="8467"/>
      <c r="L339" s="8321"/>
      <c r="U339" s="8902"/>
    </row>
    <row r="340" spans="1:21" s="8266" customFormat="1" ht="15.75">
      <c r="A340" s="8460"/>
      <c r="B340" s="8460"/>
      <c r="C340" s="8348" t="s">
        <v>869</v>
      </c>
      <c r="D340" s="8331" t="s">
        <v>267</v>
      </c>
      <c r="E340" s="8332" t="s">
        <v>271</v>
      </c>
      <c r="F340" s="9471"/>
      <c r="G340" s="9473">
        <v>341500</v>
      </c>
      <c r="H340" s="9471"/>
      <c r="I340" s="9471"/>
      <c r="J340" s="8302"/>
      <c r="K340" s="8481"/>
      <c r="L340" s="8321"/>
      <c r="U340" s="8902"/>
    </row>
    <row r="341" spans="1:21" s="8266" customFormat="1" ht="15.75">
      <c r="A341" s="8459"/>
      <c r="B341" s="8459"/>
      <c r="C341" s="8342" t="s">
        <v>2162</v>
      </c>
      <c r="D341" s="8334" t="s">
        <v>304</v>
      </c>
      <c r="E341" s="8335"/>
      <c r="F341" s="9472"/>
      <c r="G341" s="9474"/>
      <c r="H341" s="9472"/>
      <c r="I341" s="9472"/>
      <c r="J341" s="8303"/>
      <c r="K341" s="8459"/>
      <c r="L341" s="8321"/>
      <c r="U341" s="8902"/>
    </row>
    <row r="342" spans="1:21" s="8266" customFormat="1" ht="15.75">
      <c r="A342" s="8461"/>
      <c r="B342" s="8462"/>
      <c r="C342" s="8461"/>
      <c r="D342" s="8497"/>
      <c r="E342" s="8498"/>
      <c r="F342" s="8465"/>
      <c r="G342" s="8466"/>
      <c r="H342" s="8499"/>
      <c r="I342" s="8465"/>
      <c r="J342" s="8466">
        <v>1650</v>
      </c>
      <c r="K342" s="8467"/>
      <c r="L342" s="8321"/>
      <c r="U342" s="8902"/>
    </row>
    <row r="343" spans="1:21" s="8266" customFormat="1" ht="15.75">
      <c r="A343" s="8460"/>
      <c r="B343" s="8460"/>
      <c r="C343" s="8348" t="s">
        <v>869</v>
      </c>
      <c r="D343" s="8336" t="s">
        <v>1049</v>
      </c>
      <c r="E343" s="8332" t="s">
        <v>126</v>
      </c>
      <c r="F343" s="9471"/>
      <c r="G343" s="9473">
        <v>225860</v>
      </c>
      <c r="H343" s="9471"/>
      <c r="I343" s="9471"/>
      <c r="J343" s="8302"/>
      <c r="K343" s="8480"/>
      <c r="L343" s="8321"/>
      <c r="U343" s="8902"/>
    </row>
    <row r="344" spans="1:21" s="8266" customFormat="1" ht="18" customHeight="1">
      <c r="A344" s="8459"/>
      <c r="B344" s="8459"/>
      <c r="C344" s="8342" t="s">
        <v>2601</v>
      </c>
      <c r="D344" s="8337" t="s">
        <v>956</v>
      </c>
      <c r="E344" s="8335"/>
      <c r="F344" s="9472"/>
      <c r="G344" s="9474"/>
      <c r="H344" s="9472"/>
      <c r="I344" s="9472"/>
      <c r="J344" s="8303"/>
      <c r="K344" s="8459"/>
      <c r="L344" s="8321"/>
      <c r="U344" s="8902"/>
    </row>
    <row r="345" spans="1:21" s="8266" customFormat="1" ht="15.75">
      <c r="A345" s="8461"/>
      <c r="B345" s="8462"/>
      <c r="C345" s="8461"/>
      <c r="D345" s="8497"/>
      <c r="E345" s="8498"/>
      <c r="F345" s="8465"/>
      <c r="G345" s="8466"/>
      <c r="H345" s="8499"/>
      <c r="I345" s="8465"/>
      <c r="J345" s="8466">
        <v>1650</v>
      </c>
      <c r="K345" s="8467"/>
      <c r="L345" s="8321"/>
      <c r="U345" s="8902"/>
    </row>
    <row r="346" spans="1:21" s="8266" customFormat="1" ht="15.75">
      <c r="A346" s="8458"/>
      <c r="B346" s="8458"/>
      <c r="C346" s="7851" t="s">
        <v>821</v>
      </c>
      <c r="D346" s="56" t="s">
        <v>2461</v>
      </c>
      <c r="E346" s="7903" t="s">
        <v>2491</v>
      </c>
      <c r="F346" s="9466"/>
      <c r="G346" s="9466">
        <v>264369</v>
      </c>
      <c r="H346" s="8126"/>
      <c r="I346" s="8126"/>
      <c r="J346" s="8017"/>
      <c r="K346" s="8481"/>
      <c r="L346" s="8321"/>
      <c r="U346" s="8902"/>
    </row>
    <row r="347" spans="1:21" s="8266" customFormat="1" ht="15.75">
      <c r="A347" s="8459"/>
      <c r="B347" s="8459"/>
      <c r="C347" s="7829" t="s">
        <v>2567</v>
      </c>
      <c r="D347" s="9460" t="s">
        <v>1819</v>
      </c>
      <c r="E347" s="9449"/>
      <c r="F347" s="9467"/>
      <c r="G347" s="9467"/>
      <c r="H347" s="8127"/>
      <c r="I347" s="8127"/>
      <c r="J347" s="8017"/>
      <c r="K347" s="8459"/>
      <c r="L347" s="8321"/>
      <c r="U347" s="8902"/>
    </row>
    <row r="348" spans="1:21" s="8266" customFormat="1" ht="15.75">
      <c r="A348" s="8461"/>
      <c r="B348" s="8462"/>
      <c r="C348" s="8508"/>
      <c r="D348" s="8509"/>
      <c r="E348" s="8514"/>
      <c r="F348" s="8511"/>
      <c r="G348" s="8511"/>
      <c r="H348" s="8517"/>
      <c r="I348" s="8517"/>
      <c r="J348" s="8513">
        <v>2200</v>
      </c>
      <c r="K348" s="8467"/>
      <c r="L348" s="8321"/>
      <c r="U348" s="8902"/>
    </row>
    <row r="349" spans="1:21" s="8266" customFormat="1" ht="15.75">
      <c r="A349" s="8460"/>
      <c r="B349" s="8588"/>
      <c r="C349" s="7851" t="s">
        <v>821</v>
      </c>
      <c r="D349" s="56" t="s">
        <v>2461</v>
      </c>
      <c r="E349" s="7903" t="s">
        <v>2491</v>
      </c>
      <c r="F349" s="9466"/>
      <c r="G349" s="9466">
        <v>96450</v>
      </c>
      <c r="H349" s="8126"/>
      <c r="I349" s="8126"/>
      <c r="J349" s="8017"/>
      <c r="K349" s="8481"/>
      <c r="L349" s="8321"/>
      <c r="U349" s="8902"/>
    </row>
    <row r="350" spans="1:21" s="8266" customFormat="1" ht="15.75">
      <c r="A350" s="8459"/>
      <c r="B350" s="8459"/>
      <c r="C350" s="7829" t="s">
        <v>2568</v>
      </c>
      <c r="D350" s="9460" t="s">
        <v>1819</v>
      </c>
      <c r="E350" s="9449"/>
      <c r="F350" s="9467"/>
      <c r="G350" s="9467"/>
      <c r="H350" s="8127"/>
      <c r="I350" s="8127"/>
      <c r="J350" s="8017"/>
      <c r="K350" s="8459"/>
      <c r="L350" s="8321"/>
      <c r="U350" s="8902"/>
    </row>
    <row r="351" spans="1:21" s="8266" customFormat="1" ht="15.75">
      <c r="A351" s="8461"/>
      <c r="B351" s="8462"/>
      <c r="C351" s="8508"/>
      <c r="D351" s="8509"/>
      <c r="E351" s="8514"/>
      <c r="F351" s="8511"/>
      <c r="G351" s="8511"/>
      <c r="H351" s="8517"/>
      <c r="I351" s="8517"/>
      <c r="J351" s="8513">
        <v>2200</v>
      </c>
      <c r="K351" s="8467"/>
      <c r="L351" s="8321"/>
      <c r="U351" s="8902"/>
    </row>
    <row r="352" spans="1:21" s="8266" customFormat="1" ht="15.75">
      <c r="A352" s="8460"/>
      <c r="B352" s="8460"/>
      <c r="C352" s="8386" t="s">
        <v>869</v>
      </c>
      <c r="D352" s="8354" t="s">
        <v>2461</v>
      </c>
      <c r="E352" s="8359" t="s">
        <v>2491</v>
      </c>
      <c r="F352" s="9471"/>
      <c r="G352" s="9473">
        <v>69654</v>
      </c>
      <c r="H352" s="9471"/>
      <c r="I352" s="9471"/>
      <c r="J352" s="8302"/>
      <c r="K352" s="8481"/>
      <c r="L352" s="8380"/>
      <c r="U352" s="8902"/>
    </row>
    <row r="353" spans="1:21" s="8266" customFormat="1" ht="15.75">
      <c r="A353" s="8459"/>
      <c r="B353" s="8459"/>
      <c r="C353" s="8360" t="s">
        <v>2625</v>
      </c>
      <c r="D353" s="8356" t="s">
        <v>1819</v>
      </c>
      <c r="E353" s="8352"/>
      <c r="F353" s="9472"/>
      <c r="G353" s="9474"/>
      <c r="H353" s="9472"/>
      <c r="I353" s="9472"/>
      <c r="J353" s="8303"/>
      <c r="K353" s="8459"/>
      <c r="L353" s="8380"/>
      <c r="U353" s="8902"/>
    </row>
    <row r="354" spans="1:21" s="8266" customFormat="1" ht="15.75">
      <c r="A354" s="8461"/>
      <c r="B354" s="8462"/>
      <c r="C354" s="8461"/>
      <c r="D354" s="8497"/>
      <c r="E354" s="8498"/>
      <c r="F354" s="8465"/>
      <c r="G354" s="8466"/>
      <c r="H354" s="8499"/>
      <c r="I354" s="8465"/>
      <c r="J354" s="8466">
        <v>1650</v>
      </c>
      <c r="K354" s="8467"/>
      <c r="L354" s="8380"/>
      <c r="U354" s="8902"/>
    </row>
    <row r="355" spans="1:21" s="8266" customFormat="1" ht="15.75">
      <c r="A355" s="8460"/>
      <c r="B355" s="8460"/>
      <c r="C355" s="8341" t="s">
        <v>815</v>
      </c>
      <c r="D355" s="8336" t="s">
        <v>160</v>
      </c>
      <c r="E355" s="8332" t="s">
        <v>162</v>
      </c>
      <c r="F355" s="9471"/>
      <c r="G355" s="9473">
        <v>609757</v>
      </c>
      <c r="H355" s="9471"/>
      <c r="I355" s="9471"/>
      <c r="J355" s="8302"/>
      <c r="K355" s="8480"/>
      <c r="L355" s="8380"/>
      <c r="U355" s="8902"/>
    </row>
    <row r="356" spans="1:21" s="8266" customFormat="1" ht="15.75">
      <c r="A356" s="8459"/>
      <c r="B356" s="8459"/>
      <c r="C356" s="8403" t="s">
        <v>849</v>
      </c>
      <c r="D356" s="8337" t="s">
        <v>850</v>
      </c>
      <c r="E356" s="8335"/>
      <c r="F356" s="9472"/>
      <c r="G356" s="9474"/>
      <c r="H356" s="9472"/>
      <c r="I356" s="9472"/>
      <c r="J356" s="8303"/>
      <c r="K356" s="8459"/>
      <c r="L356" s="8380"/>
      <c r="U356" s="8902"/>
    </row>
    <row r="357" spans="1:21" s="8266" customFormat="1" ht="15.75">
      <c r="A357" s="8461"/>
      <c r="B357" s="8462"/>
      <c r="C357" s="8461"/>
      <c r="D357" s="8497"/>
      <c r="E357" s="8498"/>
      <c r="F357" s="8465"/>
      <c r="G357" s="8466"/>
      <c r="H357" s="8499"/>
      <c r="I357" s="8465"/>
      <c r="J357" s="8466">
        <v>2200</v>
      </c>
      <c r="K357" s="8467"/>
      <c r="L357" s="8380"/>
      <c r="U357" s="8902"/>
    </row>
    <row r="358" spans="1:21" s="8266" customFormat="1" ht="15.75">
      <c r="A358" s="8458"/>
      <c r="B358" s="8458"/>
      <c r="C358" s="8348" t="s">
        <v>869</v>
      </c>
      <c r="D358" s="8336" t="s">
        <v>160</v>
      </c>
      <c r="E358" s="8332" t="s">
        <v>162</v>
      </c>
      <c r="F358" s="9471"/>
      <c r="G358" s="9473">
        <v>293650</v>
      </c>
      <c r="H358" s="9471"/>
      <c r="I358" s="9471"/>
      <c r="J358" s="8302"/>
      <c r="K358" s="8481"/>
      <c r="L358" s="8380"/>
      <c r="U358" s="8902"/>
    </row>
    <row r="359" spans="1:21" s="8266" customFormat="1" ht="15.75">
      <c r="A359" s="8459"/>
      <c r="B359" s="8459"/>
      <c r="C359" s="8342" t="s">
        <v>1781</v>
      </c>
      <c r="D359" s="8337" t="s">
        <v>850</v>
      </c>
      <c r="E359" s="8335"/>
      <c r="F359" s="9472"/>
      <c r="G359" s="9474"/>
      <c r="H359" s="9472"/>
      <c r="I359" s="9472"/>
      <c r="J359" s="8303"/>
      <c r="K359" s="8459"/>
      <c r="L359" s="8380"/>
      <c r="U359" s="8902"/>
    </row>
    <row r="360" spans="1:21" s="8266" customFormat="1" ht="15.75">
      <c r="A360" s="8461"/>
      <c r="B360" s="8462"/>
      <c r="C360" s="8461"/>
      <c r="D360" s="8497"/>
      <c r="E360" s="8498"/>
      <c r="F360" s="8465"/>
      <c r="G360" s="8466"/>
      <c r="H360" s="8499"/>
      <c r="I360" s="8465"/>
      <c r="J360" s="8466">
        <v>1650</v>
      </c>
      <c r="K360" s="8467"/>
      <c r="L360" s="8380"/>
      <c r="U360" s="8902"/>
    </row>
    <row r="361" spans="1:21" s="8266" customFormat="1" ht="15.75">
      <c r="A361" s="8460"/>
      <c r="B361" s="8460"/>
      <c r="C361" s="474" t="s">
        <v>815</v>
      </c>
      <c r="D361" s="485" t="s">
        <v>1847</v>
      </c>
      <c r="E361" s="9444" t="s">
        <v>1848</v>
      </c>
      <c r="F361" s="9446"/>
      <c r="G361" s="9446">
        <v>768883</v>
      </c>
      <c r="H361" s="9457"/>
      <c r="I361" s="9446"/>
      <c r="J361" s="9453"/>
      <c r="K361" s="8481"/>
      <c r="L361" s="8380"/>
      <c r="U361" s="8902"/>
    </row>
    <row r="362" spans="1:21" s="8266" customFormat="1" ht="15.75">
      <c r="A362" s="8459"/>
      <c r="B362" s="8459"/>
      <c r="C362" s="461" t="s">
        <v>1846</v>
      </c>
      <c r="D362" s="486" t="s">
        <v>1819</v>
      </c>
      <c r="E362" s="9445"/>
      <c r="F362" s="9447"/>
      <c r="G362" s="9447"/>
      <c r="H362" s="9458"/>
      <c r="I362" s="9447"/>
      <c r="J362" s="9454"/>
      <c r="K362" s="8459"/>
      <c r="L362" s="8380"/>
      <c r="U362" s="8902"/>
    </row>
    <row r="363" spans="1:21" s="8266" customFormat="1" ht="15.75">
      <c r="A363" s="8461"/>
      <c r="B363" s="8462"/>
      <c r="C363" s="8461"/>
      <c r="D363" s="8497"/>
      <c r="E363" s="8498"/>
      <c r="F363" s="8465"/>
      <c r="G363" s="8466"/>
      <c r="H363" s="8499"/>
      <c r="I363" s="8465"/>
      <c r="J363" s="8577">
        <v>2200</v>
      </c>
      <c r="K363" s="8467"/>
      <c r="L363" s="8380"/>
      <c r="U363" s="8902"/>
    </row>
    <row r="364" spans="1:21" s="8266" customFormat="1" ht="15.75">
      <c r="A364" s="8460"/>
      <c r="B364" s="8460"/>
      <c r="C364" s="517" t="s">
        <v>1716</v>
      </c>
      <c r="D364" s="485" t="s">
        <v>1847</v>
      </c>
      <c r="E364" s="9444" t="s">
        <v>1848</v>
      </c>
      <c r="F364" s="9450"/>
      <c r="G364" s="9450">
        <v>98300</v>
      </c>
      <c r="H364" s="537"/>
      <c r="I364" s="1975"/>
      <c r="J364" s="595"/>
      <c r="K364" s="8480"/>
      <c r="L364" s="8380"/>
      <c r="U364" s="8902"/>
    </row>
    <row r="365" spans="1:21" s="8266" customFormat="1" ht="15.75">
      <c r="A365" s="8459"/>
      <c r="B365" s="8459"/>
      <c r="C365" s="555" t="s">
        <v>1890</v>
      </c>
      <c r="D365" s="486" t="s">
        <v>1819</v>
      </c>
      <c r="E365" s="9445"/>
      <c r="F365" s="9451"/>
      <c r="G365" s="9451"/>
      <c r="H365" s="515"/>
      <c r="I365" s="1976"/>
      <c r="J365" s="595"/>
      <c r="K365" s="8459"/>
      <c r="L365" s="8380"/>
      <c r="U365" s="8902"/>
    </row>
    <row r="366" spans="1:21" s="8266" customFormat="1" ht="15.75">
      <c r="A366" s="8461"/>
      <c r="B366" s="8462"/>
      <c r="C366" s="8461"/>
      <c r="D366" s="8497"/>
      <c r="E366" s="8498"/>
      <c r="F366" s="8465"/>
      <c r="G366" s="8466"/>
      <c r="H366" s="8499"/>
      <c r="I366" s="8465"/>
      <c r="J366" s="8578">
        <v>750</v>
      </c>
      <c r="K366" s="8467"/>
      <c r="L366" s="8380"/>
      <c r="U366" s="8902"/>
    </row>
    <row r="367" spans="1:21" s="8266" customFormat="1" ht="15.75">
      <c r="A367" s="8458"/>
      <c r="B367" s="8458"/>
      <c r="C367" s="517" t="s">
        <v>1716</v>
      </c>
      <c r="D367" s="485" t="s">
        <v>1847</v>
      </c>
      <c r="E367" s="9444" t="s">
        <v>1848</v>
      </c>
      <c r="F367" s="9450"/>
      <c r="G367" s="9450">
        <v>42300</v>
      </c>
      <c r="H367" s="537"/>
      <c r="I367" s="1975"/>
      <c r="J367" s="595"/>
      <c r="K367" s="8481"/>
      <c r="L367" s="8380"/>
      <c r="U367" s="8902"/>
    </row>
    <row r="368" spans="1:21" s="8266" customFormat="1" ht="15.75">
      <c r="A368" s="8459"/>
      <c r="B368" s="8459"/>
      <c r="C368" s="555" t="s">
        <v>2541</v>
      </c>
      <c r="D368" s="486" t="s">
        <v>1819</v>
      </c>
      <c r="E368" s="9445"/>
      <c r="F368" s="9451"/>
      <c r="G368" s="9451"/>
      <c r="H368" s="515"/>
      <c r="I368" s="1976"/>
      <c r="J368" s="595"/>
      <c r="K368" s="8459"/>
      <c r="L368" s="8380"/>
      <c r="U368" s="8902"/>
    </row>
    <row r="369" spans="1:21" s="8266" customFormat="1" ht="15.75">
      <c r="A369" s="8461"/>
      <c r="B369" s="8462"/>
      <c r="C369" s="8461"/>
      <c r="D369" s="8497"/>
      <c r="E369" s="8498"/>
      <c r="F369" s="8465"/>
      <c r="G369" s="8466"/>
      <c r="H369" s="8499"/>
      <c r="I369" s="8465"/>
      <c r="J369" s="8578">
        <v>750</v>
      </c>
      <c r="K369" s="8467"/>
      <c r="L369" s="8380"/>
      <c r="U369" s="8902"/>
    </row>
    <row r="370" spans="1:21" s="8266" customFormat="1" ht="15.75">
      <c r="A370" s="8460"/>
      <c r="B370" s="8460"/>
      <c r="C370" s="556" t="s">
        <v>869</v>
      </c>
      <c r="D370" s="485" t="s">
        <v>1847</v>
      </c>
      <c r="E370" s="9444" t="s">
        <v>1848</v>
      </c>
      <c r="F370" s="9446"/>
      <c r="G370" s="9446">
        <v>39135</v>
      </c>
      <c r="H370" s="537"/>
      <c r="I370" s="9446"/>
      <c r="J370" s="595"/>
      <c r="K370" s="8481"/>
      <c r="L370" s="8380"/>
      <c r="U370" s="8902"/>
    </row>
    <row r="371" spans="1:21" s="8266" customFormat="1" ht="15.75">
      <c r="A371" s="8459"/>
      <c r="B371" s="8459"/>
      <c r="C371" s="555" t="s">
        <v>1849</v>
      </c>
      <c r="D371" s="486" t="s">
        <v>1819</v>
      </c>
      <c r="E371" s="9445"/>
      <c r="F371" s="9447"/>
      <c r="G371" s="9447"/>
      <c r="H371" s="515"/>
      <c r="I371" s="9447"/>
      <c r="J371" s="559"/>
      <c r="K371" s="8459"/>
      <c r="L371" s="8380"/>
      <c r="U371" s="8902"/>
    </row>
    <row r="372" spans="1:21" s="8266" customFormat="1" ht="15.75">
      <c r="A372" s="8461"/>
      <c r="B372" s="8462"/>
      <c r="C372" s="8461"/>
      <c r="D372" s="8497"/>
      <c r="E372" s="8498"/>
      <c r="F372" s="8465"/>
      <c r="G372" s="8466"/>
      <c r="H372" s="8499"/>
      <c r="I372" s="8465"/>
      <c r="J372" s="8578">
        <v>1650</v>
      </c>
      <c r="K372" s="8467"/>
      <c r="L372" s="8380"/>
      <c r="U372" s="8902"/>
    </row>
    <row r="373" spans="1:21" s="8266" customFormat="1" ht="15.75">
      <c r="A373" s="8460"/>
      <c r="B373" s="8460"/>
      <c r="C373" s="8330" t="s">
        <v>821</v>
      </c>
      <c r="D373" s="8336" t="s">
        <v>2061</v>
      </c>
      <c r="E373" s="8332" t="s">
        <v>2062</v>
      </c>
      <c r="F373" s="9471"/>
      <c r="G373" s="9473">
        <v>56052</v>
      </c>
      <c r="H373" s="9471"/>
      <c r="I373" s="9471"/>
      <c r="J373" s="8302"/>
      <c r="K373" s="8480"/>
      <c r="L373" s="8380"/>
      <c r="U373" s="8902"/>
    </row>
    <row r="374" spans="1:21" s="8266" customFormat="1" ht="15.75">
      <c r="A374" s="8459"/>
      <c r="B374" s="8459"/>
      <c r="C374" s="8333" t="s">
        <v>2056</v>
      </c>
      <c r="D374" s="8337" t="s">
        <v>1804</v>
      </c>
      <c r="E374" s="8335"/>
      <c r="F374" s="9472"/>
      <c r="G374" s="9474"/>
      <c r="H374" s="9472"/>
      <c r="I374" s="9472"/>
      <c r="J374" s="8303"/>
      <c r="K374" s="8459"/>
      <c r="L374" s="8380"/>
      <c r="U374" s="8902"/>
    </row>
    <row r="375" spans="1:21" s="8266" customFormat="1" ht="15.75">
      <c r="A375" s="8461"/>
      <c r="B375" s="8462"/>
      <c r="C375" s="8461"/>
      <c r="D375" s="8497"/>
      <c r="E375" s="8498"/>
      <c r="F375" s="8465"/>
      <c r="G375" s="8466"/>
      <c r="H375" s="8499"/>
      <c r="I375" s="8465"/>
      <c r="J375" s="8466">
        <v>2200</v>
      </c>
      <c r="K375" s="8467"/>
      <c r="L375" s="8380"/>
      <c r="U375" s="8902"/>
    </row>
    <row r="376" spans="1:21" s="8266" customFormat="1" ht="15.75">
      <c r="A376" s="8458"/>
      <c r="B376" s="8458"/>
      <c r="C376" s="8330" t="s">
        <v>815</v>
      </c>
      <c r="D376" s="8336" t="s">
        <v>2061</v>
      </c>
      <c r="E376" s="8332" t="s">
        <v>2062</v>
      </c>
      <c r="F376" s="9471"/>
      <c r="G376" s="9473">
        <v>243210</v>
      </c>
      <c r="H376" s="9471"/>
      <c r="I376" s="9471"/>
      <c r="J376" s="8302"/>
      <c r="K376" s="8481"/>
      <c r="L376" s="8380"/>
      <c r="U376" s="8902"/>
    </row>
    <row r="377" spans="1:21" s="8266" customFormat="1" ht="15.75">
      <c r="A377" s="8459"/>
      <c r="B377" s="8459"/>
      <c r="C377" s="8333" t="s">
        <v>2057</v>
      </c>
      <c r="D377" s="8337" t="s">
        <v>1804</v>
      </c>
      <c r="E377" s="8335"/>
      <c r="F377" s="9472"/>
      <c r="G377" s="9474"/>
      <c r="H377" s="9472"/>
      <c r="I377" s="9472"/>
      <c r="J377" s="8303"/>
      <c r="K377" s="8459"/>
      <c r="L377" s="8380"/>
      <c r="U377" s="8902"/>
    </row>
    <row r="378" spans="1:21" s="8266" customFormat="1" ht="15.75">
      <c r="A378" s="8461"/>
      <c r="B378" s="8462"/>
      <c r="C378" s="8461"/>
      <c r="D378" s="8497"/>
      <c r="E378" s="8498"/>
      <c r="F378" s="8465"/>
      <c r="G378" s="8466"/>
      <c r="H378" s="8499"/>
      <c r="I378" s="8465"/>
      <c r="J378" s="8466">
        <v>2200</v>
      </c>
      <c r="K378" s="8467"/>
      <c r="L378" s="8380"/>
      <c r="U378" s="8902"/>
    </row>
    <row r="379" spans="1:21" s="8266" customFormat="1" ht="15.75">
      <c r="A379" s="8460"/>
      <c r="B379" s="8460"/>
      <c r="C379" s="8404" t="s">
        <v>796</v>
      </c>
      <c r="D379" s="8336" t="s">
        <v>2061</v>
      </c>
      <c r="E379" s="8332" t="s">
        <v>2062</v>
      </c>
      <c r="F379" s="9471"/>
      <c r="G379" s="9473">
        <v>141300</v>
      </c>
      <c r="H379" s="9471"/>
      <c r="I379" s="9471"/>
      <c r="J379" s="8302"/>
      <c r="K379" s="8481"/>
      <c r="L379" s="8380"/>
      <c r="U379" s="8902"/>
    </row>
    <row r="380" spans="1:21" s="8266" customFormat="1" ht="15.75">
      <c r="A380" s="8459"/>
      <c r="B380" s="8459"/>
      <c r="C380" s="8347" t="s">
        <v>2058</v>
      </c>
      <c r="D380" s="8337" t="s">
        <v>1804</v>
      </c>
      <c r="E380" s="8335"/>
      <c r="F380" s="9472"/>
      <c r="G380" s="9474"/>
      <c r="H380" s="9472"/>
      <c r="I380" s="9472"/>
      <c r="J380" s="8303"/>
      <c r="K380" s="8459"/>
      <c r="L380" s="8380"/>
      <c r="U380" s="8902"/>
    </row>
    <row r="381" spans="1:21" s="8266" customFormat="1" ht="15.75">
      <c r="A381" s="8461"/>
      <c r="B381" s="8462"/>
      <c r="C381" s="8461"/>
      <c r="D381" s="8497"/>
      <c r="E381" s="8498"/>
      <c r="F381" s="8465"/>
      <c r="G381" s="8466"/>
      <c r="H381" s="8499"/>
      <c r="I381" s="8465"/>
      <c r="J381" s="8466">
        <v>750</v>
      </c>
      <c r="K381" s="8467"/>
      <c r="L381" s="8380"/>
      <c r="U381" s="8902"/>
    </row>
    <row r="382" spans="1:21" s="8266" customFormat="1" ht="15.75">
      <c r="A382" s="8460"/>
      <c r="B382" s="8460"/>
      <c r="C382" s="8404" t="s">
        <v>796</v>
      </c>
      <c r="D382" s="8336" t="s">
        <v>2061</v>
      </c>
      <c r="E382" s="8332" t="s">
        <v>2062</v>
      </c>
      <c r="F382" s="9471"/>
      <c r="G382" s="9473">
        <v>41300</v>
      </c>
      <c r="H382" s="9471"/>
      <c r="I382" s="9471"/>
      <c r="J382" s="8302"/>
      <c r="K382" s="8481"/>
      <c r="L382" s="8321"/>
      <c r="U382" s="8902"/>
    </row>
    <row r="383" spans="1:21" s="8266" customFormat="1" ht="15.75">
      <c r="A383" s="8459"/>
      <c r="B383" s="8459"/>
      <c r="C383" s="8347" t="s">
        <v>2059</v>
      </c>
      <c r="D383" s="8337" t="s">
        <v>1804</v>
      </c>
      <c r="E383" s="8335"/>
      <c r="F383" s="9472"/>
      <c r="G383" s="9474"/>
      <c r="H383" s="9472"/>
      <c r="I383" s="9472"/>
      <c r="J383" s="8303"/>
      <c r="K383" s="8459"/>
      <c r="L383" s="8321"/>
      <c r="U383" s="8902"/>
    </row>
    <row r="384" spans="1:21" s="8266" customFormat="1" ht="15.75">
      <c r="A384" s="8461"/>
      <c r="B384" s="8462"/>
      <c r="C384" s="8461"/>
      <c r="D384" s="8497"/>
      <c r="E384" s="8498"/>
      <c r="F384" s="8465"/>
      <c r="G384" s="8466"/>
      <c r="H384" s="8499"/>
      <c r="I384" s="8465"/>
      <c r="J384" s="8466">
        <v>750</v>
      </c>
      <c r="K384" s="8533"/>
      <c r="L384" s="8321"/>
      <c r="U384" s="8902"/>
    </row>
    <row r="385" spans="1:21" s="8266" customFormat="1" ht="15.75">
      <c r="A385" s="8460"/>
      <c r="B385" s="8460"/>
      <c r="C385" s="8348" t="s">
        <v>869</v>
      </c>
      <c r="D385" s="8336" t="s">
        <v>2061</v>
      </c>
      <c r="E385" s="8332" t="s">
        <v>2062</v>
      </c>
      <c r="F385" s="9471"/>
      <c r="G385" s="9473">
        <v>77773</v>
      </c>
      <c r="H385" s="9471"/>
      <c r="I385" s="9471"/>
      <c r="J385" s="8302"/>
      <c r="K385" s="8480"/>
      <c r="L385" s="8321"/>
      <c r="U385" s="8902"/>
    </row>
    <row r="386" spans="1:21" s="8266" customFormat="1" ht="15.75">
      <c r="A386" s="8459"/>
      <c r="B386" s="8459"/>
      <c r="C386" s="8342" t="s">
        <v>2060</v>
      </c>
      <c r="D386" s="8337" t="s">
        <v>1804</v>
      </c>
      <c r="E386" s="8335"/>
      <c r="F386" s="9472"/>
      <c r="G386" s="9474"/>
      <c r="H386" s="9472"/>
      <c r="I386" s="9472"/>
      <c r="J386" s="8303"/>
      <c r="K386" s="8459"/>
      <c r="L386" s="8321"/>
      <c r="U386" s="8902"/>
    </row>
    <row r="387" spans="1:21" s="8266" customFormat="1" ht="15.75">
      <c r="A387" s="8531"/>
      <c r="B387" s="8532"/>
      <c r="C387" s="8461"/>
      <c r="D387" s="8497"/>
      <c r="E387" s="8498"/>
      <c r="F387" s="8465"/>
      <c r="G387" s="8466"/>
      <c r="H387" s="8499"/>
      <c r="I387" s="8465"/>
      <c r="J387" s="8466">
        <v>1650</v>
      </c>
      <c r="K387" s="8467"/>
      <c r="L387" s="8321"/>
      <c r="U387" s="8902"/>
    </row>
    <row r="388" spans="1:21" s="8266" customFormat="1" ht="16.5">
      <c r="A388" s="8458"/>
      <c r="B388" s="8458"/>
      <c r="C388" s="8568" t="s">
        <v>815</v>
      </c>
      <c r="D388" s="8562" t="s">
        <v>1121</v>
      </c>
      <c r="E388" s="8563" t="s">
        <v>43</v>
      </c>
      <c r="F388" s="9483"/>
      <c r="G388" s="9485">
        <v>445817</v>
      </c>
      <c r="H388" s="9483"/>
      <c r="I388" s="9483"/>
      <c r="J388" s="8564"/>
      <c r="K388" s="8481"/>
      <c r="L388" s="8321"/>
      <c r="U388" s="8902"/>
    </row>
    <row r="389" spans="1:21" s="8266" customFormat="1" ht="16.5">
      <c r="A389" s="8459"/>
      <c r="B389" s="8459"/>
      <c r="C389" s="8440" t="s">
        <v>2362</v>
      </c>
      <c r="D389" s="8565" t="s">
        <v>1878</v>
      </c>
      <c r="E389" s="8566"/>
      <c r="F389" s="9484"/>
      <c r="G389" s="9486"/>
      <c r="H389" s="9484"/>
      <c r="I389" s="9484"/>
      <c r="J389" s="8567"/>
      <c r="K389" s="8459"/>
      <c r="L389" s="8321"/>
      <c r="U389" s="8902"/>
    </row>
    <row r="390" spans="1:21" s="8266" customFormat="1" ht="16.5">
      <c r="A390" s="8461"/>
      <c r="B390" s="8462"/>
      <c r="C390" s="8461"/>
      <c r="D390" s="8497"/>
      <c r="E390" s="8498"/>
      <c r="F390" s="8465"/>
      <c r="G390" s="8466"/>
      <c r="H390" s="8499"/>
      <c r="I390" s="8465"/>
      <c r="J390" s="8579">
        <v>2200</v>
      </c>
      <c r="K390" s="8467"/>
      <c r="L390" s="8321"/>
      <c r="U390" s="8902"/>
    </row>
    <row r="391" spans="1:21" s="8266" customFormat="1" ht="16.5">
      <c r="A391" s="8460"/>
      <c r="B391" s="8460"/>
      <c r="C391" s="8568" t="s">
        <v>1710</v>
      </c>
      <c r="D391" s="8562" t="s">
        <v>1121</v>
      </c>
      <c r="E391" s="8563" t="s">
        <v>43</v>
      </c>
      <c r="F391" s="9483"/>
      <c r="G391" s="9485">
        <v>15390</v>
      </c>
      <c r="H391" s="9483"/>
      <c r="I391" s="9483"/>
      <c r="J391" s="8564"/>
      <c r="K391" s="8481"/>
      <c r="L391" s="9148"/>
      <c r="U391" s="8902"/>
    </row>
    <row r="392" spans="1:21" s="8266" customFormat="1" ht="16.5">
      <c r="A392" s="8459"/>
      <c r="B392" s="8459"/>
      <c r="C392" s="8440" t="s">
        <v>2363</v>
      </c>
      <c r="D392" s="8565" t="s">
        <v>1878</v>
      </c>
      <c r="E392" s="8566"/>
      <c r="F392" s="9484"/>
      <c r="G392" s="9486"/>
      <c r="H392" s="9484"/>
      <c r="I392" s="9484"/>
      <c r="J392" s="8567"/>
      <c r="K392" s="8459"/>
      <c r="L392" s="9148"/>
      <c r="U392" s="8902"/>
    </row>
    <row r="393" spans="1:21" s="8266" customFormat="1" ht="16.5">
      <c r="A393" s="8461"/>
      <c r="B393" s="8462"/>
      <c r="C393" s="8461"/>
      <c r="D393" s="8497"/>
      <c r="E393" s="8498"/>
      <c r="F393" s="8465"/>
      <c r="G393" s="8466"/>
      <c r="H393" s="8499"/>
      <c r="I393" s="8465"/>
      <c r="J393" s="8579">
        <v>1500</v>
      </c>
      <c r="K393" s="8467"/>
      <c r="L393" s="9148"/>
      <c r="U393" s="8902"/>
    </row>
    <row r="394" spans="1:21" s="8266" customFormat="1" ht="15.75">
      <c r="A394" s="8460"/>
      <c r="B394" s="8460"/>
      <c r="C394" s="8341" t="s">
        <v>1716</v>
      </c>
      <c r="D394" s="8336" t="s">
        <v>1121</v>
      </c>
      <c r="E394" s="8332" t="s">
        <v>43</v>
      </c>
      <c r="F394" s="9471"/>
      <c r="G394" s="9473">
        <v>89100</v>
      </c>
      <c r="H394" s="9471"/>
      <c r="I394" s="9471"/>
      <c r="J394" s="8302"/>
      <c r="K394" s="8480"/>
      <c r="L394" s="8321"/>
      <c r="U394" s="8902"/>
    </row>
    <row r="395" spans="1:21" s="8266" customFormat="1" ht="15.75">
      <c r="A395" s="8459"/>
      <c r="B395" s="8459"/>
      <c r="C395" s="8342" t="s">
        <v>2364</v>
      </c>
      <c r="D395" s="8337" t="s">
        <v>1878</v>
      </c>
      <c r="E395" s="8335"/>
      <c r="F395" s="9472"/>
      <c r="G395" s="9474"/>
      <c r="H395" s="9472"/>
      <c r="I395" s="9472"/>
      <c r="J395" s="8303"/>
      <c r="K395" s="8459"/>
      <c r="L395" s="8321"/>
      <c r="U395" s="8902"/>
    </row>
    <row r="396" spans="1:21" s="8266" customFormat="1" ht="15.75">
      <c r="A396" s="8461"/>
      <c r="B396" s="8462"/>
      <c r="C396" s="8461"/>
      <c r="D396" s="8497"/>
      <c r="E396" s="8498"/>
      <c r="F396" s="8465"/>
      <c r="G396" s="8466"/>
      <c r="H396" s="8499"/>
      <c r="I396" s="8465"/>
      <c r="J396" s="8466">
        <v>750</v>
      </c>
      <c r="K396" s="8467"/>
      <c r="L396" s="8321"/>
      <c r="U396" s="8902"/>
    </row>
    <row r="397" spans="1:21" s="8266" customFormat="1" ht="15.75">
      <c r="A397" s="8458"/>
      <c r="B397" s="8458"/>
      <c r="C397" s="8341" t="s">
        <v>2365</v>
      </c>
      <c r="D397" s="8336" t="s">
        <v>1121</v>
      </c>
      <c r="E397" s="8332" t="s">
        <v>43</v>
      </c>
      <c r="F397" s="9471"/>
      <c r="G397" s="9473">
        <v>33500</v>
      </c>
      <c r="H397" s="9471"/>
      <c r="I397" s="9471"/>
      <c r="J397" s="8302"/>
      <c r="K397" s="8481"/>
      <c r="L397" s="8321"/>
      <c r="U397" s="8902"/>
    </row>
    <row r="398" spans="1:21" s="8266" customFormat="1" ht="15.75">
      <c r="A398" s="8459"/>
      <c r="B398" s="8459"/>
      <c r="C398" s="8341" t="s">
        <v>2366</v>
      </c>
      <c r="D398" s="8368" t="s">
        <v>1878</v>
      </c>
      <c r="E398" s="8369"/>
      <c r="F398" s="9487"/>
      <c r="G398" s="9488"/>
      <c r="H398" s="9487"/>
      <c r="I398" s="9487"/>
      <c r="J398" s="8569"/>
      <c r="K398" s="8459"/>
      <c r="L398" s="8321"/>
      <c r="U398" s="8902"/>
    </row>
    <row r="399" spans="1:21" s="8266" customFormat="1" ht="15.75">
      <c r="A399" s="8461"/>
      <c r="B399" s="8462"/>
      <c r="C399" s="8461"/>
      <c r="D399" s="8497"/>
      <c r="E399" s="8498"/>
      <c r="F399" s="8465"/>
      <c r="G399" s="8466"/>
      <c r="H399" s="8499"/>
      <c r="I399" s="8465"/>
      <c r="J399" s="8466">
        <v>750</v>
      </c>
      <c r="K399" s="8467"/>
      <c r="L399" s="8321"/>
      <c r="U399" s="8902"/>
    </row>
    <row r="400" spans="1:21" s="8266" customFormat="1" ht="15.75">
      <c r="A400" s="8460"/>
      <c r="B400" s="8460"/>
      <c r="C400" s="8330" t="s">
        <v>2331</v>
      </c>
      <c r="D400" s="8336" t="s">
        <v>1121</v>
      </c>
      <c r="E400" s="8332" t="s">
        <v>43</v>
      </c>
      <c r="F400" s="9471"/>
      <c r="G400" s="9473">
        <v>114900</v>
      </c>
      <c r="H400" s="9471"/>
      <c r="I400" s="9471"/>
      <c r="J400" s="8302"/>
      <c r="K400" s="8481"/>
      <c r="L400" s="8321"/>
      <c r="U400" s="8902"/>
    </row>
    <row r="401" spans="1:21" s="8266" customFormat="1" ht="15.75">
      <c r="A401" s="8459"/>
      <c r="B401" s="8459"/>
      <c r="C401" s="8333" t="s">
        <v>2367</v>
      </c>
      <c r="D401" s="8337" t="s">
        <v>1878</v>
      </c>
      <c r="E401" s="8335"/>
      <c r="F401" s="9472"/>
      <c r="G401" s="9474"/>
      <c r="H401" s="9472"/>
      <c r="I401" s="9472"/>
      <c r="J401" s="8303"/>
      <c r="K401" s="8459"/>
      <c r="L401" s="8321"/>
      <c r="U401" s="8902"/>
    </row>
    <row r="402" spans="1:21" s="8266" customFormat="1" ht="15.75">
      <c r="A402" s="8461"/>
      <c r="B402" s="8462"/>
      <c r="C402" s="8461"/>
      <c r="D402" s="8497"/>
      <c r="E402" s="8498"/>
      <c r="F402" s="8465"/>
      <c r="G402" s="8466"/>
      <c r="H402" s="8499"/>
      <c r="I402" s="8465"/>
      <c r="J402" s="8466">
        <v>1000</v>
      </c>
      <c r="K402" s="8467"/>
      <c r="L402" s="8321"/>
      <c r="U402" s="8902"/>
    </row>
    <row r="403" spans="1:21" s="8266" customFormat="1" ht="15.75">
      <c r="A403" s="8460"/>
      <c r="B403" s="8460"/>
      <c r="C403" s="8348" t="s">
        <v>869</v>
      </c>
      <c r="D403" s="8336" t="s">
        <v>1121</v>
      </c>
      <c r="E403" s="8332" t="s">
        <v>43</v>
      </c>
      <c r="F403" s="9471"/>
      <c r="G403" s="9473">
        <v>71246</v>
      </c>
      <c r="H403" s="9471"/>
      <c r="I403" s="9471"/>
      <c r="J403" s="8302"/>
      <c r="K403" s="8480"/>
      <c r="L403" s="8321"/>
      <c r="U403" s="8902"/>
    </row>
    <row r="404" spans="1:21" s="8266" customFormat="1" ht="15.75">
      <c r="A404" s="8459"/>
      <c r="B404" s="8459"/>
      <c r="C404" s="8342" t="s">
        <v>2433</v>
      </c>
      <c r="D404" s="8337" t="s">
        <v>1878</v>
      </c>
      <c r="E404" s="8335"/>
      <c r="F404" s="9472"/>
      <c r="G404" s="9474"/>
      <c r="H404" s="9472"/>
      <c r="I404" s="9472"/>
      <c r="J404" s="8303"/>
      <c r="K404" s="8459"/>
      <c r="L404" s="8321"/>
      <c r="U404" s="8902"/>
    </row>
    <row r="405" spans="1:21" s="8266" customFormat="1" ht="15.75">
      <c r="A405" s="8461"/>
      <c r="B405" s="8462"/>
      <c r="C405" s="8461"/>
      <c r="D405" s="8497"/>
      <c r="E405" s="8498"/>
      <c r="F405" s="8465"/>
      <c r="G405" s="8466"/>
      <c r="H405" s="8499"/>
      <c r="I405" s="8465"/>
      <c r="J405" s="8466">
        <v>1650</v>
      </c>
      <c r="K405" s="8467"/>
      <c r="L405" s="8321"/>
      <c r="U405" s="8902"/>
    </row>
    <row r="406" spans="1:21" s="8266" customFormat="1" ht="16.5">
      <c r="A406" s="8458"/>
      <c r="B406" s="8458"/>
      <c r="C406" s="8570" t="s">
        <v>815</v>
      </c>
      <c r="D406" s="8562" t="s">
        <v>2135</v>
      </c>
      <c r="E406" s="8563" t="s">
        <v>2137</v>
      </c>
      <c r="F406" s="9483"/>
      <c r="G406" s="9485">
        <v>352058</v>
      </c>
      <c r="H406" s="9483"/>
      <c r="I406" s="9483"/>
      <c r="J406" s="8564"/>
      <c r="K406" s="8481"/>
      <c r="L406" s="8321"/>
      <c r="U406" s="8902"/>
    </row>
    <row r="407" spans="1:21" s="8266" customFormat="1" ht="16.5">
      <c r="A407" s="8459"/>
      <c r="B407" s="8459"/>
      <c r="C407" s="8571" t="s">
        <v>2154</v>
      </c>
      <c r="D407" s="8565" t="s">
        <v>2136</v>
      </c>
      <c r="E407" s="8566"/>
      <c r="F407" s="9484"/>
      <c r="G407" s="9486"/>
      <c r="H407" s="9484"/>
      <c r="I407" s="9484"/>
      <c r="J407" s="8567"/>
      <c r="K407" s="8459"/>
      <c r="L407" s="8321"/>
      <c r="U407" s="8902"/>
    </row>
    <row r="408" spans="1:21" s="8266" customFormat="1" ht="16.5">
      <c r="A408" s="8461"/>
      <c r="B408" s="8462"/>
      <c r="C408" s="8461"/>
      <c r="D408" s="8497"/>
      <c r="E408" s="8498"/>
      <c r="F408" s="8465"/>
      <c r="G408" s="8466"/>
      <c r="H408" s="8499"/>
      <c r="I408" s="8465"/>
      <c r="J408" s="8579">
        <v>2200</v>
      </c>
      <c r="K408" s="8467"/>
      <c r="L408" s="8321"/>
      <c r="U408" s="8902"/>
    </row>
    <row r="409" spans="1:21" s="8266" customFormat="1" ht="16.5">
      <c r="A409" s="8460"/>
      <c r="B409" s="8460"/>
      <c r="C409" s="8437" t="s">
        <v>796</v>
      </c>
      <c r="D409" s="8562" t="s">
        <v>2135</v>
      </c>
      <c r="E409" s="8563" t="s">
        <v>2137</v>
      </c>
      <c r="F409" s="9483"/>
      <c r="G409" s="9485">
        <v>42300</v>
      </c>
      <c r="H409" s="9483"/>
      <c r="I409" s="9483"/>
      <c r="J409" s="8564"/>
      <c r="K409" s="8481"/>
      <c r="L409" s="8321"/>
      <c r="U409" s="8902"/>
    </row>
    <row r="410" spans="1:21" s="8266" customFormat="1" ht="16.5">
      <c r="A410" s="8459"/>
      <c r="B410" s="8459"/>
      <c r="C410" s="8572" t="s">
        <v>2133</v>
      </c>
      <c r="D410" s="8565" t="s">
        <v>2136</v>
      </c>
      <c r="E410" s="8566"/>
      <c r="F410" s="9484"/>
      <c r="G410" s="9486"/>
      <c r="H410" s="9484"/>
      <c r="I410" s="9484"/>
      <c r="J410" s="8567"/>
      <c r="K410" s="8459"/>
      <c r="L410" s="8321"/>
      <c r="U410" s="8902"/>
    </row>
    <row r="411" spans="1:21" s="8266" customFormat="1" ht="16.5">
      <c r="A411" s="8461"/>
      <c r="B411" s="8462"/>
      <c r="C411" s="8461"/>
      <c r="D411" s="8497"/>
      <c r="E411" s="8498"/>
      <c r="F411" s="8465"/>
      <c r="G411" s="8466"/>
      <c r="H411" s="8499"/>
      <c r="I411" s="8465"/>
      <c r="J411" s="8579">
        <v>750</v>
      </c>
      <c r="K411" s="8467"/>
      <c r="L411" s="8321"/>
      <c r="U411" s="8902"/>
    </row>
    <row r="412" spans="1:21" s="8266" customFormat="1" ht="15.75">
      <c r="A412" s="8460"/>
      <c r="B412" s="8460"/>
      <c r="C412" s="8348" t="s">
        <v>869</v>
      </c>
      <c r="D412" s="8336" t="s">
        <v>2135</v>
      </c>
      <c r="E412" s="8332" t="s">
        <v>2137</v>
      </c>
      <c r="F412" s="9471"/>
      <c r="G412" s="9473">
        <v>96083</v>
      </c>
      <c r="H412" s="9471"/>
      <c r="I412" s="9471"/>
      <c r="J412" s="8302"/>
      <c r="K412" s="8480"/>
      <c r="L412" s="8321"/>
      <c r="U412" s="8902"/>
    </row>
    <row r="413" spans="1:21" s="8266" customFormat="1" ht="15.75">
      <c r="A413" s="8459"/>
      <c r="B413" s="8459"/>
      <c r="C413" s="8342" t="s">
        <v>2155</v>
      </c>
      <c r="D413" s="8337" t="s">
        <v>2136</v>
      </c>
      <c r="E413" s="8335"/>
      <c r="F413" s="9472"/>
      <c r="G413" s="9474"/>
      <c r="H413" s="9472"/>
      <c r="I413" s="9472"/>
      <c r="J413" s="8303"/>
      <c r="K413" s="8459"/>
      <c r="L413" s="8321"/>
      <c r="U413" s="8902"/>
    </row>
    <row r="414" spans="1:21" s="8266" customFormat="1" ht="15.75">
      <c r="A414" s="8461"/>
      <c r="B414" s="8462"/>
      <c r="C414" s="8461"/>
      <c r="D414" s="8497"/>
      <c r="E414" s="8498"/>
      <c r="F414" s="8465"/>
      <c r="G414" s="8466"/>
      <c r="H414" s="8499"/>
      <c r="I414" s="8465"/>
      <c r="J414" s="8466">
        <v>1650</v>
      </c>
      <c r="K414" s="8467"/>
      <c r="L414" s="8321"/>
      <c r="U414" s="8902"/>
    </row>
    <row r="415" spans="1:21" s="8266" customFormat="1" ht="15.75">
      <c r="A415" s="8458"/>
      <c r="B415" s="8458"/>
      <c r="C415" s="474" t="s">
        <v>815</v>
      </c>
      <c r="D415" s="9442" t="s">
        <v>46</v>
      </c>
      <c r="E415" s="9444"/>
      <c r="F415" s="9446"/>
      <c r="G415" s="9446"/>
      <c r="H415" s="537"/>
      <c r="I415" s="9446">
        <v>5670647</v>
      </c>
      <c r="J415" s="595"/>
      <c r="K415" s="8481"/>
      <c r="L415" s="8321"/>
      <c r="U415" s="8902"/>
    </row>
    <row r="416" spans="1:21" s="8266" customFormat="1" ht="15.75">
      <c r="A416" s="8459"/>
      <c r="B416" s="8459"/>
      <c r="C416" s="477" t="s">
        <v>889</v>
      </c>
      <c r="D416" s="9443"/>
      <c r="E416" s="9445"/>
      <c r="F416" s="9447"/>
      <c r="G416" s="9447"/>
      <c r="H416" s="515"/>
      <c r="I416" s="9447"/>
      <c r="J416" s="559"/>
      <c r="K416" s="8459"/>
      <c r="L416" s="8321"/>
      <c r="U416" s="8902"/>
    </row>
    <row r="417" spans="1:21" s="8266" customFormat="1" ht="15.75">
      <c r="A417" s="8461"/>
      <c r="B417" s="8462"/>
      <c r="C417" s="8461"/>
      <c r="D417" s="8497"/>
      <c r="E417" s="8498"/>
      <c r="F417" s="8465"/>
      <c r="G417" s="8466"/>
      <c r="H417" s="8499"/>
      <c r="I417" s="8465"/>
      <c r="J417" s="8577">
        <v>2200</v>
      </c>
      <c r="K417" s="8467"/>
      <c r="L417" s="8321"/>
      <c r="U417" s="8902"/>
    </row>
    <row r="418" spans="1:21" s="8266" customFormat="1" ht="15.75">
      <c r="A418" s="8460"/>
      <c r="B418" s="8588"/>
      <c r="C418" s="556" t="s">
        <v>1710</v>
      </c>
      <c r="D418" s="485" t="s">
        <v>46</v>
      </c>
      <c r="E418" s="9444"/>
      <c r="F418" s="9452"/>
      <c r="G418" s="9446"/>
      <c r="H418" s="9446"/>
      <c r="I418" s="9446">
        <v>441140</v>
      </c>
      <c r="J418" s="595"/>
      <c r="K418" s="8481"/>
      <c r="L418" s="8321"/>
      <c r="U418" s="8902"/>
    </row>
    <row r="419" spans="1:21" s="8266" customFormat="1" ht="15.75">
      <c r="A419" s="8459"/>
      <c r="B419" s="8459"/>
      <c r="C419" s="555" t="s">
        <v>1772</v>
      </c>
      <c r="D419" s="486"/>
      <c r="E419" s="9445"/>
      <c r="F419" s="9447"/>
      <c r="G419" s="9447"/>
      <c r="H419" s="9447"/>
      <c r="I419" s="9447"/>
      <c r="J419" s="559"/>
      <c r="K419" s="8459"/>
      <c r="L419" s="8321"/>
      <c r="U419" s="8902"/>
    </row>
    <row r="420" spans="1:21" s="8266" customFormat="1" ht="15.75">
      <c r="A420" s="8461"/>
      <c r="B420" s="8462"/>
      <c r="C420" s="8461"/>
      <c r="D420" s="8497"/>
      <c r="E420" s="8498"/>
      <c r="F420" s="8465"/>
      <c r="G420" s="8466"/>
      <c r="H420" s="8499"/>
      <c r="I420" s="8465"/>
      <c r="J420" s="8578">
        <v>1500</v>
      </c>
      <c r="K420" s="8467"/>
      <c r="L420" s="8321"/>
      <c r="U420" s="8902"/>
    </row>
    <row r="421" spans="1:21" s="8266" customFormat="1" ht="15.75">
      <c r="A421" s="8460"/>
      <c r="B421" s="8460"/>
      <c r="C421" s="556" t="s">
        <v>869</v>
      </c>
      <c r="D421" s="485" t="s">
        <v>46</v>
      </c>
      <c r="E421" s="974"/>
      <c r="F421" s="9452"/>
      <c r="G421" s="9446"/>
      <c r="H421" s="9446"/>
      <c r="I421" s="9446">
        <v>182793</v>
      </c>
      <c r="J421" s="595"/>
      <c r="K421" s="8480"/>
      <c r="L421" s="8321"/>
      <c r="U421" s="8902"/>
    </row>
    <row r="422" spans="1:21" s="8266" customFormat="1" ht="15.75">
      <c r="A422" s="8459"/>
      <c r="B422" s="8459"/>
      <c r="C422" s="555" t="s">
        <v>1775</v>
      </c>
      <c r="D422" s="519"/>
      <c r="E422" s="9445"/>
      <c r="F422" s="9447"/>
      <c r="G422" s="9447"/>
      <c r="H422" s="9447"/>
      <c r="I422" s="9447"/>
      <c r="J422" s="559"/>
      <c r="K422" s="8459"/>
      <c r="L422" s="8321"/>
      <c r="U422" s="8902"/>
    </row>
    <row r="423" spans="1:21" s="8266" customFormat="1" ht="15.75">
      <c r="A423" s="8461"/>
      <c r="B423" s="8462"/>
      <c r="C423" s="8461"/>
      <c r="D423" s="8497"/>
      <c r="E423" s="8498"/>
      <c r="F423" s="8465"/>
      <c r="G423" s="8466"/>
      <c r="H423" s="8499"/>
      <c r="I423" s="8465"/>
      <c r="J423" s="8578">
        <v>1650</v>
      </c>
      <c r="K423" s="8467"/>
      <c r="L423" s="8321"/>
      <c r="U423" s="8902"/>
    </row>
    <row r="424" spans="1:21" s="8266" customFormat="1" ht="15.75">
      <c r="A424" s="8458"/>
      <c r="B424" s="8458"/>
      <c r="C424" s="556" t="s">
        <v>869</v>
      </c>
      <c r="D424" s="485" t="s">
        <v>46</v>
      </c>
      <c r="E424" s="9444"/>
      <c r="F424" s="9452"/>
      <c r="G424" s="9446"/>
      <c r="H424" s="9446"/>
      <c r="I424" s="9446">
        <v>38860</v>
      </c>
      <c r="J424" s="595"/>
      <c r="K424" s="8480"/>
      <c r="L424" s="8321"/>
      <c r="U424" s="8902"/>
    </row>
    <row r="425" spans="1:21" s="8266" customFormat="1" ht="15.75">
      <c r="A425" s="8459"/>
      <c r="B425" s="8459"/>
      <c r="C425" s="555" t="s">
        <v>1776</v>
      </c>
      <c r="D425" s="519"/>
      <c r="E425" s="9445"/>
      <c r="F425" s="9447"/>
      <c r="G425" s="9447"/>
      <c r="H425" s="9447"/>
      <c r="I425" s="9447"/>
      <c r="J425" s="559"/>
      <c r="K425" s="8459"/>
      <c r="L425" s="8321"/>
      <c r="U425" s="8902"/>
    </row>
    <row r="426" spans="1:21" s="8266" customFormat="1" ht="15.75">
      <c r="A426" s="8461"/>
      <c r="B426" s="8462"/>
      <c r="C426" s="8461"/>
      <c r="D426" s="8497"/>
      <c r="E426" s="8498"/>
      <c r="F426" s="8465"/>
      <c r="G426" s="8466"/>
      <c r="H426" s="8499"/>
      <c r="I426" s="8465"/>
      <c r="J426" s="8578">
        <v>1650</v>
      </c>
      <c r="K426" s="8467"/>
      <c r="L426" s="8321"/>
      <c r="U426" s="8902"/>
    </row>
    <row r="427" spans="1:21" s="8266" customFormat="1" ht="15.75">
      <c r="A427" s="8460"/>
      <c r="B427" s="8460"/>
      <c r="C427" s="556" t="s">
        <v>869</v>
      </c>
      <c r="D427" s="485" t="s">
        <v>46</v>
      </c>
      <c r="E427" s="9444"/>
      <c r="F427" s="9452"/>
      <c r="G427" s="9446"/>
      <c r="H427" s="534"/>
      <c r="I427" s="9446">
        <v>435267</v>
      </c>
      <c r="J427" s="595"/>
      <c r="K427" s="8480"/>
      <c r="L427" s="8063"/>
    </row>
    <row r="428" spans="1:21" s="8266" customFormat="1" ht="15.75">
      <c r="A428" s="8459"/>
      <c r="B428" s="8459"/>
      <c r="C428" s="555" t="s">
        <v>1777</v>
      </c>
      <c r="D428" s="519"/>
      <c r="E428" s="9445"/>
      <c r="F428" s="9447"/>
      <c r="G428" s="9447"/>
      <c r="H428" s="515"/>
      <c r="I428" s="9447"/>
      <c r="J428" s="559"/>
      <c r="K428" s="8459"/>
      <c r="L428" s="8063"/>
    </row>
    <row r="429" spans="1:21" s="8266" customFormat="1" ht="15.75">
      <c r="A429" s="8461"/>
      <c r="B429" s="8462"/>
      <c r="C429" s="8461"/>
      <c r="D429" s="8497"/>
      <c r="E429" s="8498"/>
      <c r="F429" s="8465"/>
      <c r="G429" s="8466"/>
      <c r="H429" s="8499"/>
      <c r="I429" s="8465"/>
      <c r="J429" s="8578">
        <v>1650</v>
      </c>
      <c r="K429" s="8467"/>
      <c r="L429" s="8063"/>
    </row>
    <row r="430" spans="1:21" s="8266" customFormat="1" ht="15.75">
      <c r="A430" s="8460"/>
      <c r="B430" s="8460"/>
      <c r="C430" s="556" t="s">
        <v>869</v>
      </c>
      <c r="D430" s="485" t="s">
        <v>46</v>
      </c>
      <c r="E430" s="9444"/>
      <c r="F430" s="9446"/>
      <c r="G430" s="9446"/>
      <c r="H430" s="9446"/>
      <c r="I430" s="9446">
        <v>38860</v>
      </c>
      <c r="J430" s="595"/>
      <c r="K430" s="8480"/>
      <c r="L430" s="8063"/>
    </row>
    <row r="431" spans="1:21" s="8266" customFormat="1" ht="15.75">
      <c r="A431" s="8459"/>
      <c r="B431" s="8459"/>
      <c r="C431" s="555" t="s">
        <v>1778</v>
      </c>
      <c r="D431" s="519" t="s">
        <v>2084</v>
      </c>
      <c r="E431" s="9445"/>
      <c r="F431" s="9447"/>
      <c r="G431" s="9447"/>
      <c r="H431" s="515"/>
      <c r="I431" s="9447"/>
      <c r="J431" s="559"/>
      <c r="K431" s="8459"/>
      <c r="L431" s="8063"/>
    </row>
    <row r="432" spans="1:21" s="8266" customFormat="1" ht="15.75">
      <c r="A432" s="8461"/>
      <c r="B432" s="8462"/>
      <c r="C432" s="8461"/>
      <c r="D432" s="8497"/>
      <c r="E432" s="8498"/>
      <c r="F432" s="8465"/>
      <c r="G432" s="8466"/>
      <c r="H432" s="8499"/>
      <c r="I432" s="8465"/>
      <c r="J432" s="8578">
        <v>1650</v>
      </c>
      <c r="K432" s="8467"/>
      <c r="L432" s="8063"/>
    </row>
    <row r="433" spans="1:21" s="8266" customFormat="1" ht="15.75">
      <c r="A433" s="8458"/>
      <c r="B433" s="8458"/>
      <c r="C433" s="8330" t="s">
        <v>2826</v>
      </c>
      <c r="D433" s="7887" t="s">
        <v>2515</v>
      </c>
      <c r="E433" s="7867" t="s">
        <v>2341</v>
      </c>
      <c r="F433" s="9461"/>
      <c r="G433" s="9466">
        <v>224500</v>
      </c>
      <c r="H433" s="9461"/>
      <c r="I433" s="9461"/>
      <c r="J433" s="9469"/>
      <c r="K433" s="8302"/>
      <c r="L433" s="8321"/>
      <c r="U433" s="8902"/>
    </row>
    <row r="434" spans="1:21" s="8266" customFormat="1" ht="15.75">
      <c r="A434" s="8459"/>
      <c r="B434" s="8459"/>
      <c r="C434" s="8333" t="s">
        <v>2827</v>
      </c>
      <c r="D434" s="7888" t="s">
        <v>1819</v>
      </c>
      <c r="E434" s="9468"/>
      <c r="F434" s="9462"/>
      <c r="G434" s="9467"/>
      <c r="H434" s="9462"/>
      <c r="I434" s="9462"/>
      <c r="J434" s="9470"/>
      <c r="K434" s="8303"/>
      <c r="L434" s="8321"/>
      <c r="U434" s="8902"/>
    </row>
    <row r="435" spans="1:21" s="8266" customFormat="1" ht="15.75">
      <c r="A435" s="8461"/>
      <c r="B435" s="8462"/>
      <c r="C435" s="8461"/>
      <c r="D435" s="8497"/>
      <c r="E435" s="8498"/>
      <c r="F435" s="8465"/>
      <c r="G435" s="8466"/>
      <c r="H435" s="8499"/>
      <c r="I435" s="8465"/>
      <c r="J435" s="8466">
        <v>1650</v>
      </c>
      <c r="K435" s="8533"/>
      <c r="L435" s="8321"/>
      <c r="U435" s="8902"/>
    </row>
    <row r="436" spans="1:21" s="8266" customFormat="1" ht="15.75">
      <c r="A436" s="8458"/>
      <c r="B436" s="8458"/>
      <c r="C436" s="7851" t="s">
        <v>781</v>
      </c>
      <c r="D436" s="9459" t="s">
        <v>848</v>
      </c>
      <c r="E436" s="9448" t="s">
        <v>52</v>
      </c>
      <c r="F436" s="9461"/>
      <c r="G436" s="9466">
        <v>63290</v>
      </c>
      <c r="H436" s="9461"/>
      <c r="I436" s="9461"/>
      <c r="J436" s="9469"/>
      <c r="K436" s="8480"/>
      <c r="L436" s="8321"/>
      <c r="U436" s="8902"/>
    </row>
    <row r="437" spans="1:21" s="8266" customFormat="1" ht="15.75">
      <c r="A437" s="8459"/>
      <c r="B437" s="8459"/>
      <c r="C437" s="193" t="s">
        <v>1289</v>
      </c>
      <c r="D437" s="9460" t="s">
        <v>1302</v>
      </c>
      <c r="E437" s="9449"/>
      <c r="F437" s="9462"/>
      <c r="G437" s="9467"/>
      <c r="H437" s="9462"/>
      <c r="I437" s="9462"/>
      <c r="J437" s="9470"/>
      <c r="K437" s="8459"/>
      <c r="L437" s="8321"/>
      <c r="U437" s="8902"/>
    </row>
    <row r="438" spans="1:21" s="8266" customFormat="1" ht="15.75">
      <c r="A438" s="8461"/>
      <c r="B438" s="8462"/>
      <c r="C438" s="8461"/>
      <c r="D438" s="8497"/>
      <c r="E438" s="8498"/>
      <c r="F438" s="8465"/>
      <c r="G438" s="8466"/>
      <c r="H438" s="8499"/>
      <c r="I438" s="8465"/>
      <c r="J438" s="8466">
        <v>1500</v>
      </c>
      <c r="K438" s="8467"/>
      <c r="L438" s="8321"/>
      <c r="U438" s="8902"/>
    </row>
    <row r="439" spans="1:21" s="8266" customFormat="1" ht="15.75">
      <c r="A439" s="8460"/>
      <c r="B439" s="8460"/>
      <c r="C439" s="556"/>
      <c r="D439" s="485"/>
      <c r="E439" s="9444"/>
      <c r="F439" s="9452"/>
      <c r="G439" s="9446"/>
      <c r="H439" s="9446"/>
      <c r="I439" s="9446"/>
      <c r="J439" s="595"/>
      <c r="K439" s="8480"/>
      <c r="L439" s="8321"/>
      <c r="U439" s="8902"/>
    </row>
    <row r="440" spans="1:21" s="8266" customFormat="1" ht="15.75">
      <c r="A440" s="8459"/>
      <c r="B440" s="8459"/>
      <c r="C440" s="555"/>
      <c r="D440" s="486"/>
      <c r="E440" s="9445"/>
      <c r="F440" s="9447"/>
      <c r="G440" s="9447"/>
      <c r="H440" s="9447"/>
      <c r="I440" s="9447"/>
      <c r="J440" s="559"/>
      <c r="K440" s="8459"/>
      <c r="L440" s="8321"/>
      <c r="U440" s="8902"/>
    </row>
    <row r="441" spans="1:21" s="8266" customFormat="1" ht="15.75">
      <c r="A441" s="8461"/>
      <c r="B441" s="8462"/>
      <c r="C441" s="8461"/>
      <c r="D441" s="8497"/>
      <c r="E441" s="8498"/>
      <c r="F441" s="8465"/>
      <c r="G441" s="8466"/>
      <c r="H441" s="8499"/>
      <c r="I441" s="8465"/>
      <c r="J441" s="8578"/>
      <c r="K441" s="8467"/>
      <c r="L441" s="8321"/>
      <c r="U441" s="8902"/>
    </row>
    <row r="442" spans="1:21" s="8266" customFormat="1" ht="15.75">
      <c r="A442" s="8460"/>
      <c r="B442" s="8460"/>
      <c r="C442" s="556"/>
      <c r="D442" s="485"/>
      <c r="E442" s="974"/>
      <c r="F442" s="9452"/>
      <c r="G442" s="9446"/>
      <c r="H442" s="9446"/>
      <c r="I442" s="9446"/>
      <c r="J442" s="595"/>
      <c r="K442" s="8480"/>
      <c r="L442" s="8321"/>
      <c r="U442" s="8902"/>
    </row>
    <row r="443" spans="1:21" s="8266" customFormat="1" ht="15.75">
      <c r="A443" s="8459"/>
      <c r="B443" s="8459"/>
      <c r="C443" s="555"/>
      <c r="D443" s="519"/>
      <c r="E443" s="9445"/>
      <c r="F443" s="9447"/>
      <c r="G443" s="9447"/>
      <c r="H443" s="9447"/>
      <c r="I443" s="9447"/>
      <c r="J443" s="559"/>
      <c r="K443" s="8459"/>
      <c r="L443" s="8321"/>
      <c r="U443" s="8902"/>
    </row>
    <row r="444" spans="1:21" s="8266" customFormat="1" ht="15.75">
      <c r="A444" s="8461"/>
      <c r="B444" s="8462"/>
      <c r="C444" s="8461"/>
      <c r="D444" s="8497"/>
      <c r="E444" s="8498"/>
      <c r="F444" s="8465"/>
      <c r="G444" s="8466"/>
      <c r="H444" s="8499"/>
      <c r="I444" s="8465"/>
      <c r="J444" s="8578"/>
      <c r="K444" s="8533"/>
      <c r="L444" s="8321"/>
      <c r="U444" s="8902"/>
    </row>
    <row r="445" spans="1:21" s="8266" customFormat="1" ht="15.75">
      <c r="A445" s="8460"/>
      <c r="B445" s="8460"/>
      <c r="C445" s="556"/>
      <c r="D445" s="485"/>
      <c r="E445" s="9444"/>
      <c r="F445" s="9452"/>
      <c r="G445" s="9446"/>
      <c r="H445" s="9446"/>
      <c r="I445" s="9446"/>
      <c r="J445" s="595"/>
      <c r="K445" s="8480"/>
      <c r="L445" s="8321"/>
      <c r="U445" s="8902"/>
    </row>
    <row r="446" spans="1:21" s="8266" customFormat="1" ht="15.75">
      <c r="A446" s="8459"/>
      <c r="B446" s="8459"/>
      <c r="C446" s="555"/>
      <c r="D446" s="519"/>
      <c r="E446" s="9445"/>
      <c r="F446" s="9447"/>
      <c r="G446" s="9447"/>
      <c r="H446" s="9447"/>
      <c r="I446" s="9447"/>
      <c r="J446" s="559"/>
      <c r="K446" s="8459"/>
      <c r="L446" s="8321"/>
      <c r="U446" s="8902"/>
    </row>
    <row r="447" spans="1:21" s="8266" customFormat="1" ht="15.75">
      <c r="A447" s="8461"/>
      <c r="B447" s="8462"/>
      <c r="C447" s="8461"/>
      <c r="D447" s="8497"/>
      <c r="E447" s="8498"/>
      <c r="F447" s="8465"/>
      <c r="G447" s="8466"/>
      <c r="H447" s="8499"/>
      <c r="I447" s="8465"/>
      <c r="J447" s="8578"/>
      <c r="K447" s="8467"/>
      <c r="L447" s="8321"/>
      <c r="U447" s="8902"/>
    </row>
    <row r="448" spans="1:21" s="8266" customFormat="1" ht="15.75">
      <c r="A448" s="8460"/>
      <c r="B448" s="8460"/>
      <c r="C448" s="556"/>
      <c r="D448" s="485"/>
      <c r="E448" s="9444"/>
      <c r="F448" s="9452"/>
      <c r="G448" s="9446"/>
      <c r="H448" s="534"/>
      <c r="I448" s="9446"/>
      <c r="J448" s="595"/>
      <c r="K448" s="8480"/>
      <c r="L448" s="8321"/>
    </row>
    <row r="449" spans="1:12" s="8266" customFormat="1" ht="15.75">
      <c r="A449" s="8459"/>
      <c r="B449" s="8459"/>
      <c r="C449" s="555"/>
      <c r="D449" s="519"/>
      <c r="E449" s="9445"/>
      <c r="F449" s="9447"/>
      <c r="G449" s="9447"/>
      <c r="H449" s="515"/>
      <c r="I449" s="9447"/>
      <c r="J449" s="559"/>
      <c r="K449" s="8459"/>
      <c r="L449" s="8321"/>
    </row>
    <row r="450" spans="1:12" s="8266" customFormat="1" ht="15.75">
      <c r="A450" s="8461"/>
      <c r="B450" s="8462"/>
      <c r="C450" s="8461"/>
      <c r="D450" s="8497"/>
      <c r="E450" s="8498"/>
      <c r="F450" s="8465"/>
      <c r="G450" s="8466"/>
      <c r="H450" s="8499"/>
      <c r="I450" s="8465"/>
      <c r="J450" s="8578"/>
      <c r="K450" s="8467"/>
      <c r="L450" s="8321"/>
    </row>
    <row r="451" spans="1:12" s="8266" customFormat="1" ht="15.75">
      <c r="A451" s="8458"/>
      <c r="B451" s="8458"/>
      <c r="C451" s="556"/>
      <c r="D451" s="485"/>
      <c r="E451" s="9444"/>
      <c r="F451" s="9446"/>
      <c r="G451" s="9446"/>
      <c r="H451" s="9446"/>
      <c r="I451" s="9446"/>
      <c r="J451" s="595"/>
      <c r="K451" s="8480"/>
      <c r="L451" s="8321"/>
    </row>
    <row r="452" spans="1:12" s="8266" customFormat="1" ht="15.75">
      <c r="A452" s="8459"/>
      <c r="B452" s="8459"/>
      <c r="C452" s="555"/>
      <c r="D452" s="519"/>
      <c r="E452" s="9445"/>
      <c r="F452" s="9447"/>
      <c r="G452" s="9447"/>
      <c r="H452" s="515"/>
      <c r="I452" s="9447"/>
      <c r="J452" s="559"/>
      <c r="K452" s="8459"/>
      <c r="L452" s="8321"/>
    </row>
    <row r="453" spans="1:12" s="8266" customFormat="1" ht="15.75">
      <c r="A453" s="8461"/>
      <c r="B453" s="8462"/>
      <c r="C453" s="8461"/>
      <c r="D453" s="8497"/>
      <c r="E453" s="8498"/>
      <c r="F453" s="8465"/>
      <c r="G453" s="8466"/>
      <c r="H453" s="8499"/>
      <c r="I453" s="8465"/>
      <c r="J453" s="8578"/>
      <c r="K453" s="8467"/>
      <c r="L453" s="8321"/>
    </row>
    <row r="454" spans="1:12" s="8266" customFormat="1" ht="15.75">
      <c r="A454" s="8460"/>
      <c r="B454" s="8460"/>
      <c r="C454" s="8330"/>
      <c r="D454" s="7887"/>
      <c r="E454" s="7867"/>
      <c r="F454" s="9461"/>
      <c r="G454" s="9466"/>
      <c r="H454" s="9461"/>
      <c r="I454" s="9461"/>
      <c r="J454" s="9469"/>
      <c r="K454" s="8480"/>
      <c r="L454" s="8321"/>
    </row>
    <row r="455" spans="1:12" s="8266" customFormat="1" ht="15.75">
      <c r="A455" s="8459"/>
      <c r="B455" s="8459"/>
      <c r="C455" s="8333"/>
      <c r="D455" s="7888"/>
      <c r="E455" s="9468"/>
      <c r="F455" s="9462"/>
      <c r="G455" s="9467"/>
      <c r="H455" s="9462"/>
      <c r="I455" s="9462"/>
      <c r="J455" s="9470"/>
      <c r="K455" s="8459"/>
      <c r="L455" s="8321"/>
    </row>
    <row r="456" spans="1:12" s="8266" customFormat="1" ht="15.75">
      <c r="A456" s="8461"/>
      <c r="B456" s="8462"/>
      <c r="C456" s="8461"/>
      <c r="D456" s="8497"/>
      <c r="E456" s="8498"/>
      <c r="F456" s="8465"/>
      <c r="G456" s="8466"/>
      <c r="H456" s="8499"/>
      <c r="I456" s="8465"/>
      <c r="J456" s="8466"/>
      <c r="K456" s="8467"/>
      <c r="L456" s="8321"/>
    </row>
    <row r="457" spans="1:12" s="8266" customFormat="1" ht="15.75">
      <c r="A457" s="8460"/>
      <c r="B457" s="8460"/>
      <c r="C457" s="7851"/>
      <c r="D457" s="9459"/>
      <c r="E457" s="9448"/>
      <c r="F457" s="9461"/>
      <c r="G457" s="9466"/>
      <c r="H457" s="9461"/>
      <c r="I457" s="9461"/>
      <c r="J457" s="9469"/>
      <c r="K457" s="8480"/>
      <c r="L457" s="8321"/>
    </row>
    <row r="458" spans="1:12" s="8266" customFormat="1" ht="15.75">
      <c r="A458" s="8459"/>
      <c r="B458" s="8459"/>
      <c r="C458" s="193"/>
      <c r="D458" s="9460"/>
      <c r="E458" s="9449"/>
      <c r="F458" s="9462"/>
      <c r="G458" s="9467"/>
      <c r="H458" s="9462"/>
      <c r="I458" s="9462"/>
      <c r="J458" s="9470"/>
      <c r="K458" s="8459"/>
      <c r="L458" s="8321"/>
    </row>
    <row r="459" spans="1:12" s="8266" customFormat="1" ht="15.75">
      <c r="A459" s="8461"/>
      <c r="B459" s="8462"/>
      <c r="C459" s="8461"/>
      <c r="D459" s="8497"/>
      <c r="E459" s="8498"/>
      <c r="F459" s="8465"/>
      <c r="G459" s="8466"/>
      <c r="H459" s="8499"/>
      <c r="I459" s="8465"/>
      <c r="J459" s="8466"/>
      <c r="K459" s="8467"/>
      <c r="L459" s="8321"/>
    </row>
    <row r="460" spans="1:12" s="8266" customFormat="1" ht="15.75">
      <c r="A460" s="8458"/>
      <c r="B460" s="8458"/>
      <c r="C460" s="8281"/>
      <c r="D460" s="9475"/>
      <c r="E460" s="7861"/>
      <c r="F460" s="9461"/>
      <c r="G460" s="9466"/>
      <c r="H460" s="9461"/>
      <c r="I460" s="9461"/>
      <c r="J460" s="9469"/>
      <c r="K460" s="8480"/>
      <c r="L460" s="8321"/>
    </row>
    <row r="461" spans="1:12" s="8266" customFormat="1" ht="15.75">
      <c r="A461" s="8459"/>
      <c r="B461" s="8459"/>
      <c r="C461" s="8287"/>
      <c r="D461" s="9476"/>
      <c r="E461" s="9463"/>
      <c r="F461" s="9462"/>
      <c r="G461" s="9467"/>
      <c r="H461" s="9462"/>
      <c r="I461" s="9462"/>
      <c r="J461" s="9470"/>
      <c r="K461" s="8459"/>
      <c r="L461" s="8321"/>
    </row>
    <row r="462" spans="1:12" s="8266" customFormat="1" ht="15.75">
      <c r="A462" s="8461"/>
      <c r="B462" s="8462"/>
      <c r="C462" s="8508"/>
      <c r="D462" s="8509"/>
      <c r="E462" s="8514"/>
      <c r="F462" s="8511"/>
      <c r="G462" s="8511"/>
      <c r="H462" s="8515"/>
      <c r="I462" s="8511"/>
      <c r="J462" s="8534"/>
      <c r="K462" s="8467"/>
      <c r="L462" s="8321"/>
    </row>
    <row r="463" spans="1:12" s="8266" customFormat="1" ht="15.75">
      <c r="A463" s="8460"/>
      <c r="B463" s="8588">
        <v>43227</v>
      </c>
      <c r="C463" s="7866" t="s">
        <v>1109</v>
      </c>
      <c r="D463" s="56" t="s">
        <v>1745</v>
      </c>
      <c r="E463" s="7841" t="s">
        <v>1746</v>
      </c>
      <c r="F463" s="9450"/>
      <c r="G463" s="9450">
        <v>503000</v>
      </c>
      <c r="H463" s="537"/>
      <c r="I463" s="1975"/>
      <c r="J463" s="595"/>
      <c r="K463" s="8480"/>
      <c r="L463" s="8321"/>
    </row>
    <row r="464" spans="1:12" s="8266" customFormat="1" ht="15.75">
      <c r="A464" s="8459"/>
      <c r="B464" s="8459"/>
      <c r="C464" s="7868" t="s">
        <v>1501</v>
      </c>
      <c r="D464" s="9460" t="s">
        <v>38</v>
      </c>
      <c r="E464" s="9449"/>
      <c r="F464" s="9451"/>
      <c r="G464" s="9451"/>
      <c r="H464" s="515"/>
      <c r="I464" s="1976"/>
      <c r="J464" s="595"/>
      <c r="K464" s="8459"/>
      <c r="L464" s="8321"/>
    </row>
    <row r="465" spans="1:12" s="8266" customFormat="1" ht="15.75">
      <c r="A465" s="8461"/>
      <c r="B465" s="8462"/>
      <c r="C465" s="8461"/>
      <c r="D465" s="8497"/>
      <c r="E465" s="8498"/>
      <c r="F465" s="8465"/>
      <c r="G465" s="8466"/>
      <c r="H465" s="8499"/>
      <c r="I465" s="8465"/>
      <c r="J465" s="8578">
        <v>2200</v>
      </c>
      <c r="K465" s="8467"/>
      <c r="L465" s="8321"/>
    </row>
    <row r="466" spans="1:12" s="8266" customFormat="1" ht="15.75">
      <c r="A466" s="8460"/>
      <c r="B466" s="8460"/>
      <c r="C466" s="665" t="s">
        <v>815</v>
      </c>
      <c r="D466" s="9455" t="s">
        <v>1892</v>
      </c>
      <c r="E466" s="9456" t="s">
        <v>1894</v>
      </c>
      <c r="F466" s="9452"/>
      <c r="G466" s="9446"/>
      <c r="H466" s="1975">
        <v>212175</v>
      </c>
      <c r="I466" s="1975"/>
      <c r="J466" s="595"/>
      <c r="K466" s="8480"/>
      <c r="L466" s="8321"/>
    </row>
    <row r="467" spans="1:12" s="8266" customFormat="1" ht="15.75">
      <c r="A467" s="8459"/>
      <c r="B467" s="8459"/>
      <c r="C467" s="538" t="s">
        <v>1896</v>
      </c>
      <c r="D467" s="9443" t="s">
        <v>1893</v>
      </c>
      <c r="E467" s="9445"/>
      <c r="F467" s="9447"/>
      <c r="G467" s="9447"/>
      <c r="H467" s="1976"/>
      <c r="I467" s="1976"/>
      <c r="J467" s="595"/>
      <c r="K467" s="8459"/>
      <c r="L467" s="8321"/>
    </row>
    <row r="468" spans="1:12" s="8266" customFormat="1" ht="15.75">
      <c r="A468" s="8461"/>
      <c r="B468" s="8462"/>
      <c r="C468" s="8623"/>
      <c r="D468" s="8624"/>
      <c r="E468" s="8625"/>
      <c r="F468" s="8626"/>
      <c r="G468" s="8626"/>
      <c r="H468" s="8627"/>
      <c r="I468" s="8627"/>
      <c r="J468" s="8578">
        <v>2200</v>
      </c>
      <c r="K468" s="8467"/>
      <c r="L468" s="8321"/>
    </row>
    <row r="469" spans="1:12" s="8266" customFormat="1" ht="15.75">
      <c r="A469" s="8458"/>
      <c r="B469" s="8458"/>
      <c r="C469" s="499" t="s">
        <v>781</v>
      </c>
      <c r="D469" s="9455" t="s">
        <v>1892</v>
      </c>
      <c r="E469" s="9456" t="s">
        <v>1894</v>
      </c>
      <c r="F469" s="9450"/>
      <c r="G469" s="9450"/>
      <c r="H469" s="1975">
        <v>20390</v>
      </c>
      <c r="I469" s="1975"/>
      <c r="J469" s="595"/>
      <c r="K469" s="8480"/>
      <c r="L469" s="8321"/>
    </row>
    <row r="470" spans="1:12" s="8266" customFormat="1" ht="15.75">
      <c r="A470" s="8459"/>
      <c r="B470" s="8459"/>
      <c r="C470" s="477" t="s">
        <v>1897</v>
      </c>
      <c r="D470" s="9443" t="s">
        <v>1893</v>
      </c>
      <c r="E470" s="9445"/>
      <c r="F470" s="9451"/>
      <c r="G470" s="9451"/>
      <c r="H470" s="1976"/>
      <c r="I470" s="1976"/>
      <c r="J470" s="595"/>
      <c r="K470" s="8459"/>
      <c r="L470" s="8321"/>
    </row>
    <row r="471" spans="1:12" s="8266" customFormat="1" ht="15.75">
      <c r="A471" s="8461"/>
      <c r="B471" s="8462"/>
      <c r="C471" s="8628"/>
      <c r="D471" s="8624"/>
      <c r="E471" s="8625"/>
      <c r="F471" s="8626"/>
      <c r="G471" s="8626"/>
      <c r="H471" s="8627"/>
      <c r="I471" s="8627"/>
      <c r="J471" s="8578">
        <v>1500</v>
      </c>
      <c r="K471" s="8467"/>
      <c r="L471" s="8321"/>
    </row>
    <row r="472" spans="1:12" s="8266" customFormat="1" ht="15.75">
      <c r="A472" s="8460"/>
      <c r="B472" s="8460"/>
      <c r="C472" s="499" t="s">
        <v>781</v>
      </c>
      <c r="D472" s="9455" t="s">
        <v>1892</v>
      </c>
      <c r="E472" s="9456" t="s">
        <v>1894</v>
      </c>
      <c r="F472" s="9446"/>
      <c r="G472" s="9446"/>
      <c r="H472" s="1975">
        <v>235140</v>
      </c>
      <c r="I472" s="1975"/>
      <c r="J472" s="595"/>
      <c r="K472" s="8480"/>
      <c r="L472" s="8321"/>
    </row>
    <row r="473" spans="1:12" s="8266" customFormat="1" ht="15.75">
      <c r="A473" s="8459"/>
      <c r="B473" s="8459"/>
      <c r="C473" s="477" t="s">
        <v>1898</v>
      </c>
      <c r="D473" s="9443" t="s">
        <v>1893</v>
      </c>
      <c r="E473" s="9445"/>
      <c r="F473" s="9447"/>
      <c r="G473" s="9447"/>
      <c r="H473" s="1976"/>
      <c r="I473" s="1976"/>
      <c r="J473" s="595"/>
      <c r="K473" s="8459"/>
      <c r="L473" s="8321"/>
    </row>
    <row r="474" spans="1:12" s="8266" customFormat="1" ht="15.75">
      <c r="A474" s="8461"/>
      <c r="B474" s="8462"/>
      <c r="C474" s="8628"/>
      <c r="D474" s="8624"/>
      <c r="E474" s="8625"/>
      <c r="F474" s="8626"/>
      <c r="G474" s="8626"/>
      <c r="H474" s="8627"/>
      <c r="I474" s="8627"/>
      <c r="J474" s="8578">
        <v>1500</v>
      </c>
      <c r="K474" s="8467"/>
      <c r="L474" s="8321"/>
    </row>
    <row r="475" spans="1:12" s="8266" customFormat="1" ht="15.75">
      <c r="A475" s="8460"/>
      <c r="B475" s="8460"/>
      <c r="C475" s="556" t="s">
        <v>869</v>
      </c>
      <c r="D475" s="9455" t="s">
        <v>1892</v>
      </c>
      <c r="E475" s="9456" t="s">
        <v>1894</v>
      </c>
      <c r="F475" s="9446"/>
      <c r="G475" s="9446"/>
      <c r="H475" s="1960">
        <v>50793</v>
      </c>
      <c r="I475" s="1960"/>
      <c r="J475" s="9453"/>
      <c r="K475" s="8480"/>
      <c r="L475" s="8321"/>
    </row>
    <row r="476" spans="1:12" s="8266" customFormat="1" ht="15.75">
      <c r="A476" s="8459"/>
      <c r="B476" s="8459"/>
      <c r="C476" s="555" t="s">
        <v>1903</v>
      </c>
      <c r="D476" s="9443" t="s">
        <v>1893</v>
      </c>
      <c r="E476" s="9445"/>
      <c r="F476" s="9447"/>
      <c r="G476" s="9447"/>
      <c r="H476" s="1961"/>
      <c r="I476" s="1961"/>
      <c r="J476" s="9454"/>
      <c r="K476" s="8459"/>
      <c r="L476" s="8321"/>
    </row>
    <row r="477" spans="1:12" s="8266" customFormat="1" ht="15.75">
      <c r="A477" s="8461"/>
      <c r="B477" s="8462"/>
      <c r="C477" s="8628"/>
      <c r="D477" s="8624"/>
      <c r="E477" s="8625"/>
      <c r="F477" s="8629"/>
      <c r="G477" s="8629"/>
      <c r="H477" s="8629"/>
      <c r="I477" s="8629"/>
      <c r="J477" s="8578">
        <v>1650</v>
      </c>
      <c r="K477" s="8467"/>
      <c r="L477" s="8321"/>
    </row>
    <row r="478" spans="1:12" s="8266" customFormat="1" ht="15.75">
      <c r="A478" s="8458"/>
      <c r="B478" s="8458"/>
      <c r="C478" s="556" t="s">
        <v>869</v>
      </c>
      <c r="D478" s="9455" t="s">
        <v>1892</v>
      </c>
      <c r="E478" s="9456" t="s">
        <v>1894</v>
      </c>
      <c r="F478" s="9452"/>
      <c r="G478" s="9446"/>
      <c r="H478" s="9446">
        <v>42160</v>
      </c>
      <c r="I478" s="9446"/>
      <c r="J478" s="923"/>
      <c r="K478" s="8480"/>
      <c r="L478" s="8321"/>
    </row>
    <row r="479" spans="1:12" s="8266" customFormat="1" ht="15.75">
      <c r="A479" s="8459"/>
      <c r="B479" s="8459"/>
      <c r="C479" s="555" t="s">
        <v>1904</v>
      </c>
      <c r="D479" s="9443" t="s">
        <v>1893</v>
      </c>
      <c r="E479" s="9445"/>
      <c r="F479" s="9447"/>
      <c r="G479" s="9447"/>
      <c r="H479" s="9447"/>
      <c r="I479" s="9447"/>
      <c r="J479" s="460"/>
      <c r="K479" s="8459"/>
      <c r="L479" s="8321"/>
    </row>
    <row r="480" spans="1:12" s="8266" customFormat="1" ht="15.75">
      <c r="A480" s="8461"/>
      <c r="B480" s="8462"/>
      <c r="C480" s="8628"/>
      <c r="D480" s="8623"/>
      <c r="E480" s="8630"/>
      <c r="F480" s="8626"/>
      <c r="G480" s="8626"/>
      <c r="H480" s="8629"/>
      <c r="I480" s="8629"/>
      <c r="J480" s="8578">
        <v>1650</v>
      </c>
      <c r="K480" s="8467"/>
      <c r="L480" s="8321"/>
    </row>
    <row r="481" spans="1:12" s="8266" customFormat="1" ht="15.75">
      <c r="A481" s="8460"/>
      <c r="B481" s="8460"/>
      <c r="C481" s="7851" t="s">
        <v>2212</v>
      </c>
      <c r="D481" s="192" t="s">
        <v>568</v>
      </c>
      <c r="E481" s="9448" t="s">
        <v>715</v>
      </c>
      <c r="F481" s="9461"/>
      <c r="G481" s="9466">
        <v>165000</v>
      </c>
      <c r="H481" s="9461"/>
      <c r="I481" s="9461"/>
      <c r="J481" s="9469"/>
      <c r="K481" s="8480"/>
      <c r="L481" s="8321"/>
    </row>
    <row r="482" spans="1:12" s="8266" customFormat="1" ht="15.75">
      <c r="A482" s="8459"/>
      <c r="B482" s="8459"/>
      <c r="C482" s="7829" t="s">
        <v>2309</v>
      </c>
      <c r="D482" s="194" t="s">
        <v>250</v>
      </c>
      <c r="E482" s="9449"/>
      <c r="F482" s="9462"/>
      <c r="G482" s="9467"/>
      <c r="H482" s="9462"/>
      <c r="I482" s="9462"/>
      <c r="J482" s="9470"/>
      <c r="K482" s="8459"/>
      <c r="L482" s="8321"/>
    </row>
    <row r="483" spans="1:12" s="8266" customFormat="1" ht="15.75">
      <c r="A483" s="8461"/>
      <c r="B483" s="8462"/>
      <c r="C483" s="8461"/>
      <c r="D483" s="8497"/>
      <c r="E483" s="8498"/>
      <c r="F483" s="8465"/>
      <c r="G483" s="8466"/>
      <c r="H483" s="8499"/>
      <c r="I483" s="8465"/>
      <c r="J483" s="8466">
        <v>700</v>
      </c>
      <c r="K483" s="8467"/>
      <c r="L483" s="8321"/>
    </row>
    <row r="484" spans="1:12" s="8266" customFormat="1" ht="16.5">
      <c r="A484" s="8460"/>
      <c r="B484" s="8460"/>
      <c r="C484" s="8446" t="s">
        <v>815</v>
      </c>
      <c r="D484" s="9475" t="s">
        <v>2839</v>
      </c>
      <c r="E484" s="9477" t="s">
        <v>2840</v>
      </c>
      <c r="F484" s="9805"/>
      <c r="G484" s="9807">
        <v>318312</v>
      </c>
      <c r="H484" s="9805"/>
      <c r="I484" s="9805"/>
      <c r="J484" s="8302"/>
      <c r="K484" s="8480"/>
      <c r="L484" s="8321"/>
    </row>
    <row r="485" spans="1:12" s="8266" customFormat="1" ht="16.5">
      <c r="A485" s="8459"/>
      <c r="B485" s="8459"/>
      <c r="C485" s="8573" t="s">
        <v>2838</v>
      </c>
      <c r="D485" s="9476" t="s">
        <v>2841</v>
      </c>
      <c r="E485" s="9478"/>
      <c r="F485" s="9806"/>
      <c r="G485" s="9808"/>
      <c r="H485" s="9806"/>
      <c r="I485" s="9806"/>
      <c r="J485" s="8303"/>
      <c r="K485" s="8459"/>
      <c r="L485" s="8321"/>
    </row>
    <row r="486" spans="1:12" s="8266" customFormat="1" ht="15.75">
      <c r="A486" s="8461"/>
      <c r="B486" s="8462"/>
      <c r="C486" s="8461"/>
      <c r="D486" s="8497"/>
      <c r="E486" s="8498"/>
      <c r="F486" s="8465"/>
      <c r="G486" s="8466"/>
      <c r="H486" s="8499"/>
      <c r="I486" s="8465"/>
      <c r="J486" s="8466">
        <v>2200</v>
      </c>
      <c r="K486" s="8467"/>
      <c r="L486" s="8321"/>
    </row>
    <row r="487" spans="1:12" s="8266" customFormat="1" ht="16.5">
      <c r="A487" s="8458"/>
      <c r="B487" s="8475"/>
      <c r="C487" s="8414" t="s">
        <v>1710</v>
      </c>
      <c r="D487" s="9475" t="s">
        <v>1720</v>
      </c>
      <c r="E487" s="8439" t="s">
        <v>1739</v>
      </c>
      <c r="F487" s="9805"/>
      <c r="G487" s="9807"/>
      <c r="H487" s="9807"/>
      <c r="I487" s="9805">
        <v>56640</v>
      </c>
      <c r="J487" s="8302"/>
      <c r="K487" s="8480"/>
      <c r="L487" s="8380"/>
    </row>
    <row r="488" spans="1:12" s="8266" customFormat="1" ht="16.5">
      <c r="A488" s="8459"/>
      <c r="B488" s="8459"/>
      <c r="C488" s="8416" t="s">
        <v>2768</v>
      </c>
      <c r="D488" s="9476" t="s">
        <v>1176</v>
      </c>
      <c r="E488" s="8448"/>
      <c r="F488" s="9806"/>
      <c r="G488" s="9808"/>
      <c r="H488" s="9808"/>
      <c r="I488" s="9806"/>
      <c r="J488" s="8303"/>
      <c r="K488" s="8459"/>
      <c r="L488" s="8380"/>
    </row>
    <row r="489" spans="1:12" s="8266" customFormat="1" ht="15.75">
      <c r="A489" s="8461"/>
      <c r="B489" s="8462"/>
      <c r="C489" s="8461"/>
      <c r="D489" s="8497"/>
      <c r="E489" s="8498"/>
      <c r="F489" s="8465"/>
      <c r="G489" s="8466"/>
      <c r="H489" s="8466"/>
      <c r="I489" s="8465"/>
      <c r="J489" s="8466">
        <v>1500</v>
      </c>
      <c r="K489" s="8467"/>
      <c r="L489" s="8380"/>
    </row>
    <row r="490" spans="1:12" s="8266" customFormat="1" ht="15.75">
      <c r="A490" s="8460"/>
      <c r="B490" s="8588">
        <v>43228</v>
      </c>
      <c r="C490" s="29" t="s">
        <v>997</v>
      </c>
      <c r="D490" s="9459" t="s">
        <v>1283</v>
      </c>
      <c r="E490" s="9448" t="s">
        <v>1346</v>
      </c>
      <c r="F490" s="9805"/>
      <c r="G490" s="9807">
        <v>203000</v>
      </c>
      <c r="H490" s="9805"/>
      <c r="I490" s="9805"/>
      <c r="J490" s="8302"/>
      <c r="K490" s="8480"/>
      <c r="L490" s="8380"/>
    </row>
    <row r="491" spans="1:12" s="8266" customFormat="1" ht="15.75">
      <c r="A491" s="8459"/>
      <c r="B491" s="8459"/>
      <c r="C491" s="8161" t="s">
        <v>2345</v>
      </c>
      <c r="D491" s="9460" t="s">
        <v>250</v>
      </c>
      <c r="E491" s="9449"/>
      <c r="F491" s="9806"/>
      <c r="G491" s="9808"/>
      <c r="H491" s="9806"/>
      <c r="I491" s="9806"/>
      <c r="J491" s="8303"/>
      <c r="K491" s="8459"/>
      <c r="L491" s="8380"/>
    </row>
    <row r="492" spans="1:12" s="8266" customFormat="1" ht="15.75">
      <c r="A492" s="8461"/>
      <c r="B492" s="8462"/>
      <c r="C492" s="8461"/>
      <c r="D492" s="8497"/>
      <c r="E492" s="8498"/>
      <c r="F492" s="8465"/>
      <c r="G492" s="8466"/>
      <c r="H492" s="8499"/>
      <c r="I492" s="8465"/>
      <c r="J492" s="8466">
        <v>2200</v>
      </c>
      <c r="K492" s="8467"/>
      <c r="L492" s="8380"/>
    </row>
    <row r="493" spans="1:12" s="8266" customFormat="1" ht="15.75">
      <c r="A493" s="8458"/>
      <c r="B493" s="8475"/>
      <c r="C493" s="7866" t="s">
        <v>997</v>
      </c>
      <c r="D493" s="9459" t="s">
        <v>1121</v>
      </c>
      <c r="E493" s="7867" t="s">
        <v>43</v>
      </c>
      <c r="F493" s="9805"/>
      <c r="G493" s="9807">
        <v>203000</v>
      </c>
      <c r="H493" s="9805"/>
      <c r="I493" s="9805"/>
      <c r="J493" s="8302"/>
      <c r="K493" s="8480"/>
      <c r="L493" s="8380"/>
    </row>
    <row r="494" spans="1:12" s="8266" customFormat="1" ht="15.75">
      <c r="A494" s="8459"/>
      <c r="B494" s="8459"/>
      <c r="C494" s="7829" t="s">
        <v>1120</v>
      </c>
      <c r="D494" s="9460" t="s">
        <v>1878</v>
      </c>
      <c r="E494" s="7869"/>
      <c r="F494" s="9871"/>
      <c r="G494" s="9872"/>
      <c r="H494" s="9871"/>
      <c r="I494" s="9871"/>
      <c r="J494" s="8569"/>
      <c r="K494" s="8459"/>
      <c r="L494" s="8380"/>
    </row>
    <row r="495" spans="1:12" s="8266" customFormat="1" ht="15.75">
      <c r="A495" s="8461"/>
      <c r="B495" s="8462"/>
      <c r="C495" s="8461"/>
      <c r="D495" s="8497"/>
      <c r="E495" s="8498"/>
      <c r="F495" s="8465"/>
      <c r="G495" s="8466"/>
      <c r="H495" s="8499"/>
      <c r="I495" s="8465"/>
      <c r="J495" s="8466">
        <v>2200</v>
      </c>
      <c r="K495" s="8467"/>
      <c r="L495" s="8380"/>
    </row>
    <row r="496" spans="1:12" s="8266" customFormat="1" ht="15.75">
      <c r="A496" s="8460"/>
      <c r="B496" s="8460"/>
      <c r="C496" s="7866" t="s">
        <v>997</v>
      </c>
      <c r="D496" s="9459" t="s">
        <v>1121</v>
      </c>
      <c r="E496" s="7867" t="s">
        <v>43</v>
      </c>
      <c r="F496" s="9805"/>
      <c r="G496" s="9807">
        <v>203000</v>
      </c>
      <c r="H496" s="9805"/>
      <c r="I496" s="9805"/>
      <c r="J496" s="8302"/>
      <c r="K496" s="8480"/>
      <c r="L496" s="8380"/>
    </row>
    <row r="497" spans="1:12" s="8266" customFormat="1" ht="15.75">
      <c r="A497" s="8459"/>
      <c r="B497" s="8459"/>
      <c r="C497" s="7829" t="s">
        <v>2265</v>
      </c>
      <c r="D497" s="9460" t="s">
        <v>1878</v>
      </c>
      <c r="E497" s="7869"/>
      <c r="F497" s="9806"/>
      <c r="G497" s="9808"/>
      <c r="H497" s="9806"/>
      <c r="I497" s="9806"/>
      <c r="J497" s="8303"/>
      <c r="K497" s="8459"/>
      <c r="L497" s="8380"/>
    </row>
    <row r="498" spans="1:12" s="8266" customFormat="1" ht="15.75">
      <c r="A498" s="8461"/>
      <c r="B498" s="8462"/>
      <c r="C498" s="8461"/>
      <c r="D498" s="8497"/>
      <c r="E498" s="8498"/>
      <c r="F498" s="8465"/>
      <c r="G498" s="8466"/>
      <c r="H498" s="8499"/>
      <c r="I498" s="8465"/>
      <c r="J498" s="8466">
        <v>2200</v>
      </c>
      <c r="K498" s="8467"/>
      <c r="L498" s="8380"/>
    </row>
    <row r="499" spans="1:12" s="8266" customFormat="1" ht="15.75">
      <c r="A499" s="8458"/>
      <c r="B499" s="8475"/>
      <c r="C499" s="517" t="s">
        <v>821</v>
      </c>
      <c r="D499" s="9442"/>
      <c r="E499" s="9444"/>
      <c r="F499" s="9446"/>
      <c r="G499" s="1975"/>
      <c r="H499" s="537"/>
      <c r="I499" s="1975">
        <v>853795</v>
      </c>
      <c r="J499" s="595"/>
      <c r="K499" s="8480"/>
      <c r="L499" s="8380"/>
    </row>
    <row r="500" spans="1:12" s="8266" customFormat="1" ht="15.75">
      <c r="A500" s="8459"/>
      <c r="B500" s="8459"/>
      <c r="C500" s="555" t="s">
        <v>2570</v>
      </c>
      <c r="D500" s="9443"/>
      <c r="E500" s="9445"/>
      <c r="F500" s="9447"/>
      <c r="G500" s="1976"/>
      <c r="H500" s="515"/>
      <c r="I500" s="1976"/>
      <c r="J500" s="595"/>
      <c r="K500" s="8459"/>
      <c r="L500" s="8380"/>
    </row>
    <row r="501" spans="1:12" s="8266" customFormat="1" ht="15.75">
      <c r="A501" s="8461"/>
      <c r="B501" s="8462"/>
      <c r="C501" s="8628"/>
      <c r="D501" s="8624"/>
      <c r="E501" s="8625"/>
      <c r="F501" s="8626"/>
      <c r="G501" s="8627"/>
      <c r="H501" s="8629"/>
      <c r="I501" s="8627"/>
      <c r="J501" s="8578">
        <v>2200</v>
      </c>
      <c r="K501" s="8467"/>
      <c r="L501" s="8380"/>
    </row>
    <row r="502" spans="1:12" s="8266" customFormat="1" ht="16.5">
      <c r="A502" s="8460"/>
      <c r="B502" s="8460"/>
      <c r="C502" s="8446" t="s">
        <v>781</v>
      </c>
      <c r="D502" s="8438" t="s">
        <v>1255</v>
      </c>
      <c r="E502" s="8439" t="s">
        <v>1256</v>
      </c>
      <c r="F502" s="9843"/>
      <c r="G502" s="9845"/>
      <c r="H502" s="9843"/>
      <c r="I502" s="9843">
        <v>55340</v>
      </c>
      <c r="J502" s="8564"/>
      <c r="K502" s="8480"/>
      <c r="L502" s="8380"/>
    </row>
    <row r="503" spans="1:12" s="8266" customFormat="1" ht="16.5">
      <c r="A503" s="8459"/>
      <c r="B503" s="8459"/>
      <c r="C503" s="8573" t="s">
        <v>1161</v>
      </c>
      <c r="D503" s="8581" t="s">
        <v>746</v>
      </c>
      <c r="E503" s="8582"/>
      <c r="F503" s="9844"/>
      <c r="G503" s="9846"/>
      <c r="H503" s="9844"/>
      <c r="I503" s="9844"/>
      <c r="J503" s="8567"/>
      <c r="K503" s="8459"/>
      <c r="L503" s="8380"/>
    </row>
    <row r="504" spans="1:12" s="8266" customFormat="1" ht="16.5">
      <c r="A504" s="8461"/>
      <c r="B504" s="8462"/>
      <c r="C504" s="8583"/>
      <c r="D504" s="8584"/>
      <c r="E504" s="8585"/>
      <c r="F504" s="8586"/>
      <c r="G504" s="8579"/>
      <c r="H504" s="8587"/>
      <c r="I504" s="8586"/>
      <c r="J504" s="8579">
        <v>1500</v>
      </c>
      <c r="K504" s="8467"/>
      <c r="L504" s="8380"/>
    </row>
    <row r="505" spans="1:12" s="8266" customFormat="1" ht="16.5">
      <c r="A505" s="8458"/>
      <c r="B505" s="8475"/>
      <c r="C505" s="8573" t="s">
        <v>781</v>
      </c>
      <c r="D505" s="8581" t="s">
        <v>1255</v>
      </c>
      <c r="E505" s="8582" t="s">
        <v>1256</v>
      </c>
      <c r="F505" s="9843"/>
      <c r="G505" s="9845"/>
      <c r="H505" s="9843"/>
      <c r="I505" s="9843">
        <v>24140</v>
      </c>
      <c r="J505" s="8564"/>
      <c r="K505" s="8480"/>
      <c r="L505" s="8063"/>
    </row>
    <row r="506" spans="1:12" s="8266" customFormat="1" ht="16.5">
      <c r="A506" s="8459"/>
      <c r="B506" s="8459"/>
      <c r="C506" s="8573" t="s">
        <v>2200</v>
      </c>
      <c r="D506" s="8581" t="s">
        <v>746</v>
      </c>
      <c r="E506" s="8582"/>
      <c r="F506" s="9844"/>
      <c r="G506" s="9846"/>
      <c r="H506" s="9844"/>
      <c r="I506" s="9844"/>
      <c r="J506" s="8567"/>
      <c r="K506" s="8459"/>
      <c r="L506" s="8063"/>
    </row>
    <row r="507" spans="1:12" s="8266" customFormat="1" ht="16.5">
      <c r="A507" s="8461"/>
      <c r="B507" s="8462"/>
      <c r="C507" s="8583"/>
      <c r="D507" s="8584"/>
      <c r="E507" s="8585"/>
      <c r="F507" s="8586"/>
      <c r="G507" s="8579"/>
      <c r="H507" s="8587"/>
      <c r="I507" s="8586"/>
      <c r="J507" s="8579">
        <v>1500</v>
      </c>
      <c r="K507" s="8467"/>
      <c r="L507" s="8063"/>
    </row>
    <row r="508" spans="1:12" s="8266" customFormat="1" ht="15.75">
      <c r="A508" s="8460"/>
      <c r="B508" s="8460"/>
      <c r="C508" s="8357" t="s">
        <v>591</v>
      </c>
      <c r="D508" s="8349"/>
      <c r="E508" s="8350"/>
      <c r="F508" s="9805">
        <v>25000000</v>
      </c>
      <c r="G508" s="9845"/>
      <c r="H508" s="9805"/>
      <c r="I508" s="9805"/>
      <c r="J508" s="8302"/>
      <c r="K508" s="8480"/>
      <c r="L508" s="8063"/>
    </row>
    <row r="509" spans="1:12" s="8266" customFormat="1" ht="15.75">
      <c r="A509" s="8459"/>
      <c r="B509" s="8459"/>
      <c r="C509" s="8355"/>
      <c r="D509" s="8351"/>
      <c r="E509" s="8352"/>
      <c r="F509" s="9806"/>
      <c r="G509" s="9846"/>
      <c r="H509" s="9806"/>
      <c r="I509" s="9806"/>
      <c r="J509" s="8303"/>
      <c r="K509" s="8459"/>
      <c r="L509" s="8063"/>
    </row>
    <row r="510" spans="1:12" s="8266" customFormat="1" ht="15.75">
      <c r="A510" s="8461"/>
      <c r="B510" s="8462"/>
      <c r="C510" s="8461"/>
      <c r="D510" s="8497"/>
      <c r="E510" s="8498"/>
      <c r="F510" s="8465"/>
      <c r="G510" s="8466"/>
      <c r="H510" s="8499"/>
      <c r="I510" s="8465"/>
      <c r="J510" s="8466"/>
      <c r="K510" s="8467"/>
      <c r="L510" s="8063"/>
    </row>
    <row r="511" spans="1:12" s="8266" customFormat="1" ht="15.75">
      <c r="A511" s="8458"/>
      <c r="B511" s="8475"/>
      <c r="C511" s="7851" t="s">
        <v>821</v>
      </c>
      <c r="D511" s="9459" t="s">
        <v>1959</v>
      </c>
      <c r="E511" s="7861" t="s">
        <v>1961</v>
      </c>
      <c r="F511" s="7904"/>
      <c r="G511" s="9461">
        <v>104640</v>
      </c>
      <c r="H511" s="8130"/>
      <c r="I511" s="9461"/>
      <c r="J511" s="9469"/>
      <c r="K511" s="8480"/>
      <c r="L511" s="7907"/>
    </row>
    <row r="512" spans="1:12" s="8266" customFormat="1" ht="15.75">
      <c r="A512" s="8459"/>
      <c r="B512" s="8459"/>
      <c r="C512" s="7829" t="s">
        <v>2563</v>
      </c>
      <c r="D512" s="9460" t="s">
        <v>1960</v>
      </c>
      <c r="E512" s="9463"/>
      <c r="F512" s="9462"/>
      <c r="G512" s="9462"/>
      <c r="H512" s="8018"/>
      <c r="I512" s="9462"/>
      <c r="J512" s="9470"/>
      <c r="K512" s="8459"/>
      <c r="L512" s="7907"/>
    </row>
    <row r="513" spans="1:12" s="8266" customFormat="1" ht="15.75">
      <c r="A513" s="8461"/>
      <c r="B513" s="8462"/>
      <c r="C513" s="8508"/>
      <c r="D513" s="8509"/>
      <c r="E513" s="8514"/>
      <c r="F513" s="8511"/>
      <c r="G513" s="8511"/>
      <c r="H513" s="8515"/>
      <c r="I513" s="8511"/>
      <c r="J513" s="8534">
        <v>2200</v>
      </c>
      <c r="K513" s="8467"/>
      <c r="L513" s="7907"/>
    </row>
    <row r="514" spans="1:12" s="8266" customFormat="1" ht="16.5">
      <c r="A514" s="8460"/>
      <c r="B514" s="8588">
        <v>43229</v>
      </c>
      <c r="C514" s="8281" t="s">
        <v>864</v>
      </c>
      <c r="D514" s="8349" t="s">
        <v>2302</v>
      </c>
      <c r="E514" s="8582" t="s">
        <v>2843</v>
      </c>
      <c r="F514" s="8694"/>
      <c r="G514" s="9483">
        <v>103000</v>
      </c>
      <c r="H514" s="9483"/>
      <c r="I514" s="9483"/>
      <c r="J514" s="8564"/>
      <c r="K514" s="8564"/>
      <c r="L514" s="7907"/>
    </row>
    <row r="515" spans="1:12" s="8266" customFormat="1" ht="16.5">
      <c r="A515" s="8459"/>
      <c r="B515" s="8459"/>
      <c r="C515" s="8287" t="s">
        <v>2304</v>
      </c>
      <c r="D515" s="8351" t="s">
        <v>1819</v>
      </c>
      <c r="E515" s="8448"/>
      <c r="F515" s="8695"/>
      <c r="G515" s="8695"/>
      <c r="H515" s="9484"/>
      <c r="I515" s="9484"/>
      <c r="J515" s="8567"/>
      <c r="K515" s="8567"/>
      <c r="L515" s="7907"/>
    </row>
    <row r="516" spans="1:12" s="8266" customFormat="1" ht="16.5">
      <c r="A516" s="9241"/>
      <c r="B516" s="8462"/>
      <c r="C516" s="8589"/>
      <c r="D516" s="8584"/>
      <c r="E516" s="8585"/>
      <c r="F516" s="8704"/>
      <c r="G516" s="8704"/>
      <c r="H516" s="8587"/>
      <c r="I516" s="8586"/>
      <c r="J516" s="8579">
        <v>2200</v>
      </c>
      <c r="K516" s="8533"/>
      <c r="L516" s="7907"/>
    </row>
    <row r="517" spans="1:12" s="8266" customFormat="1" ht="16.5">
      <c r="A517" s="8460"/>
      <c r="B517" s="8588"/>
      <c r="C517" s="8324" t="s">
        <v>2846</v>
      </c>
      <c r="D517" s="8325" t="s">
        <v>1852</v>
      </c>
      <c r="E517" s="8582"/>
      <c r="F517" s="8694"/>
      <c r="G517" s="9483"/>
      <c r="H517" s="9483"/>
      <c r="I517" s="9483">
        <v>31340</v>
      </c>
      <c r="J517" s="8564"/>
      <c r="K517" s="8480"/>
      <c r="L517" s="7907"/>
    </row>
    <row r="518" spans="1:12" s="8266" customFormat="1" ht="16.5">
      <c r="A518" s="8459"/>
      <c r="B518" s="8459"/>
      <c r="C518" s="8342" t="s">
        <v>2847</v>
      </c>
      <c r="D518" s="8327"/>
      <c r="E518" s="8448"/>
      <c r="F518" s="8695"/>
      <c r="G518" s="8695"/>
      <c r="H518" s="9484"/>
      <c r="I518" s="9484"/>
      <c r="J518" s="8567"/>
      <c r="K518" s="8459"/>
      <c r="L518" s="7907"/>
    </row>
    <row r="519" spans="1:12" s="8266" customFormat="1" ht="16.5">
      <c r="A519" s="8461"/>
      <c r="B519" s="8462"/>
      <c r="C519" s="8461"/>
      <c r="D519" s="8501"/>
      <c r="E519" s="8585"/>
      <c r="F519" s="8704"/>
      <c r="G519" s="8704"/>
      <c r="H519" s="8587"/>
      <c r="I519" s="8586"/>
      <c r="J519" s="8579">
        <v>1500</v>
      </c>
      <c r="K519" s="8467"/>
      <c r="L519" s="7907"/>
    </row>
    <row r="520" spans="1:12" s="8266" customFormat="1" ht="16.5">
      <c r="A520" s="8458"/>
      <c r="B520" s="8475">
        <v>43231</v>
      </c>
      <c r="C520" s="8300" t="s">
        <v>1109</v>
      </c>
      <c r="D520" s="9475" t="s">
        <v>1831</v>
      </c>
      <c r="E520" s="8332" t="s">
        <v>717</v>
      </c>
      <c r="F520" s="9805"/>
      <c r="G520" s="9807">
        <v>503000</v>
      </c>
      <c r="H520" s="9843"/>
      <c r="I520" s="9843"/>
      <c r="J520" s="8564"/>
      <c r="K520" s="8480"/>
      <c r="L520" s="9148"/>
    </row>
    <row r="521" spans="1:12" s="8266" customFormat="1" ht="16.5">
      <c r="A521" s="8459"/>
      <c r="B521" s="8459"/>
      <c r="C521" s="8326" t="s">
        <v>1179</v>
      </c>
      <c r="D521" s="9476" t="s">
        <v>250</v>
      </c>
      <c r="E521" s="8335"/>
      <c r="F521" s="9806"/>
      <c r="G521" s="9808"/>
      <c r="H521" s="9844"/>
      <c r="I521" s="9844"/>
      <c r="J521" s="8567"/>
      <c r="K521" s="8459"/>
      <c r="L521" s="9148"/>
    </row>
    <row r="522" spans="1:12" s="8266" customFormat="1" ht="16.5">
      <c r="A522" s="8461"/>
      <c r="B522" s="8462"/>
      <c r="C522" s="8707"/>
      <c r="D522" s="8708"/>
      <c r="E522" s="8709"/>
      <c r="F522" s="8704"/>
      <c r="G522" s="8704"/>
      <c r="H522" s="8587"/>
      <c r="I522" s="8586"/>
      <c r="J522" s="8579">
        <v>2200</v>
      </c>
      <c r="K522" s="8467"/>
      <c r="L522" s="9148"/>
    </row>
    <row r="523" spans="1:12" s="8266" customFormat="1" ht="15.75">
      <c r="A523" s="8460"/>
      <c r="B523" s="8460"/>
      <c r="C523" s="8346" t="s">
        <v>815</v>
      </c>
      <c r="D523" s="8361" t="s">
        <v>1335</v>
      </c>
      <c r="E523" s="8332"/>
      <c r="F523" s="9805"/>
      <c r="G523" s="9807"/>
      <c r="H523" s="9805"/>
      <c r="I523" s="9805">
        <v>246847</v>
      </c>
      <c r="J523" s="8302"/>
      <c r="K523" s="8480"/>
      <c r="L523" s="7907"/>
    </row>
    <row r="524" spans="1:12" s="8266" customFormat="1" ht="15.75">
      <c r="A524" s="8459"/>
      <c r="B524" s="8459"/>
      <c r="C524" s="8347" t="s">
        <v>1026</v>
      </c>
      <c r="D524" s="9476" t="s">
        <v>814</v>
      </c>
      <c r="E524" s="8335"/>
      <c r="F524" s="9806"/>
      <c r="G524" s="9808"/>
      <c r="H524" s="9806"/>
      <c r="I524" s="9806"/>
      <c r="J524" s="8303"/>
      <c r="K524" s="8459"/>
      <c r="L524" s="7907"/>
    </row>
    <row r="525" spans="1:12" s="8266" customFormat="1" ht="15.75">
      <c r="A525" s="8461"/>
      <c r="B525" s="8462"/>
      <c r="C525" s="8461"/>
      <c r="D525" s="8497"/>
      <c r="E525" s="8498"/>
      <c r="F525" s="8465"/>
      <c r="G525" s="8466"/>
      <c r="H525" s="8499"/>
      <c r="I525" s="8465"/>
      <c r="J525" s="8466">
        <v>2200</v>
      </c>
      <c r="K525" s="8467"/>
      <c r="L525" s="7907"/>
    </row>
    <row r="526" spans="1:12" s="8266" customFormat="1" ht="15.75">
      <c r="A526" s="8458"/>
      <c r="B526" s="8475"/>
      <c r="C526" s="8330" t="s">
        <v>997</v>
      </c>
      <c r="D526" s="9475" t="s">
        <v>2836</v>
      </c>
      <c r="E526" s="8316" t="s">
        <v>2837</v>
      </c>
      <c r="F526" s="9805"/>
      <c r="G526" s="9807">
        <v>203000</v>
      </c>
      <c r="H526" s="9805"/>
      <c r="I526" s="9805"/>
      <c r="J526" s="8302"/>
      <c r="K526" s="8480"/>
      <c r="L526" s="7907"/>
    </row>
    <row r="527" spans="1:12" s="8266" customFormat="1" ht="15.75">
      <c r="A527" s="8459"/>
      <c r="B527" s="8459"/>
      <c r="C527" s="8287" t="s">
        <v>2835</v>
      </c>
      <c r="D527" s="9476" t="s">
        <v>1570</v>
      </c>
      <c r="E527" s="8319"/>
      <c r="F527" s="9806"/>
      <c r="G527" s="9808"/>
      <c r="H527" s="9806"/>
      <c r="I527" s="9806"/>
      <c r="J527" s="8303"/>
      <c r="K527" s="8459"/>
      <c r="L527" s="7907"/>
    </row>
    <row r="528" spans="1:12" s="8266" customFormat="1" ht="15.75">
      <c r="A528" s="8461"/>
      <c r="B528" s="8462"/>
      <c r="C528" s="8461"/>
      <c r="D528" s="8497"/>
      <c r="E528" s="8498"/>
      <c r="F528" s="8465"/>
      <c r="G528" s="8466"/>
      <c r="H528" s="8499"/>
      <c r="I528" s="8626"/>
      <c r="J528" s="8577">
        <v>2200</v>
      </c>
      <c r="K528" s="8467"/>
      <c r="L528" s="7907"/>
    </row>
    <row r="529" spans="1:12" s="8266" customFormat="1" ht="15.75">
      <c r="A529" s="8460"/>
      <c r="B529" s="8460"/>
      <c r="C529" s="8281" t="s">
        <v>1278</v>
      </c>
      <c r="D529" s="9475" t="s">
        <v>1312</v>
      </c>
      <c r="E529" s="9477" t="s">
        <v>1326</v>
      </c>
      <c r="F529" s="9805"/>
      <c r="G529" s="9807">
        <v>306000</v>
      </c>
      <c r="H529" s="9805"/>
      <c r="I529" s="9805"/>
      <c r="J529" s="8302"/>
      <c r="K529" s="8480"/>
      <c r="L529" s="7907"/>
    </row>
    <row r="530" spans="1:12" s="8266" customFormat="1" ht="15.75">
      <c r="A530" s="8459"/>
      <c r="B530" s="8459"/>
      <c r="C530" s="8287" t="s">
        <v>1311</v>
      </c>
      <c r="D530" s="9476" t="s">
        <v>1313</v>
      </c>
      <c r="E530" s="9478"/>
      <c r="F530" s="9806"/>
      <c r="G530" s="9808"/>
      <c r="H530" s="9806"/>
      <c r="I530" s="9806"/>
      <c r="J530" s="8303"/>
      <c r="K530" s="8459"/>
      <c r="L530" s="7907"/>
    </row>
    <row r="531" spans="1:12" s="8266" customFormat="1" ht="15.75">
      <c r="A531" s="8461"/>
      <c r="B531" s="8462"/>
      <c r="C531" s="8461"/>
      <c r="D531" s="8497"/>
      <c r="E531" s="8498"/>
      <c r="F531" s="8465"/>
      <c r="G531" s="8466"/>
      <c r="H531" s="8499"/>
      <c r="I531" s="8465"/>
      <c r="J531" s="8466">
        <v>4400</v>
      </c>
      <c r="K531" s="8467"/>
      <c r="L531" s="7907"/>
    </row>
    <row r="532" spans="1:12" s="8266" customFormat="1" ht="15.75">
      <c r="A532" s="8458"/>
      <c r="B532" s="8475">
        <v>43234</v>
      </c>
      <c r="C532" s="8330" t="s">
        <v>997</v>
      </c>
      <c r="D532" s="9475" t="s">
        <v>1584</v>
      </c>
      <c r="E532" s="8316" t="s">
        <v>56</v>
      </c>
      <c r="F532" s="9805"/>
      <c r="G532" s="9807">
        <v>203000</v>
      </c>
      <c r="H532" s="9805"/>
      <c r="I532" s="9805"/>
      <c r="J532" s="8302"/>
      <c r="K532" s="8480"/>
      <c r="L532" s="7907"/>
    </row>
    <row r="533" spans="1:12" s="8266" customFormat="1" ht="15.75">
      <c r="A533" s="8459"/>
      <c r="B533" s="8459"/>
      <c r="C533" s="8287" t="s">
        <v>1583</v>
      </c>
      <c r="D533" s="9476" t="s">
        <v>1384</v>
      </c>
      <c r="E533" s="8319"/>
      <c r="F533" s="9806"/>
      <c r="G533" s="9808"/>
      <c r="H533" s="9806"/>
      <c r="I533" s="9806"/>
      <c r="J533" s="8303"/>
      <c r="K533" s="8459"/>
      <c r="L533" s="7907"/>
    </row>
    <row r="534" spans="1:12" s="8266" customFormat="1" ht="15.75">
      <c r="A534" s="8461"/>
      <c r="B534" s="8462"/>
      <c r="C534" s="8461"/>
      <c r="D534" s="8497"/>
      <c r="E534" s="8498"/>
      <c r="F534" s="8465"/>
      <c r="G534" s="8466"/>
      <c r="H534" s="8499"/>
      <c r="I534" s="8626"/>
      <c r="J534" s="8577">
        <v>2200</v>
      </c>
      <c r="K534" s="8467"/>
      <c r="L534" s="7907"/>
    </row>
    <row r="535" spans="1:12" s="8266" customFormat="1" ht="15.75">
      <c r="A535" s="8460"/>
      <c r="B535" s="8588">
        <v>43235</v>
      </c>
      <c r="C535" s="556" t="s">
        <v>1710</v>
      </c>
      <c r="D535" s="8336"/>
      <c r="E535" s="8332"/>
      <c r="F535" s="9805"/>
      <c r="G535" s="9807"/>
      <c r="H535" s="9805"/>
      <c r="I535" s="9805">
        <v>128140</v>
      </c>
      <c r="J535" s="8302"/>
      <c r="K535" s="8480"/>
      <c r="L535" s="7907"/>
    </row>
    <row r="536" spans="1:12" s="8266" customFormat="1" ht="15.75">
      <c r="A536" s="8459"/>
      <c r="B536" s="8459"/>
      <c r="C536" s="555" t="s">
        <v>2809</v>
      </c>
      <c r="D536" s="8351" t="s">
        <v>2629</v>
      </c>
      <c r="E536" s="8335"/>
      <c r="F536" s="9806"/>
      <c r="G536" s="9808"/>
      <c r="H536" s="9806"/>
      <c r="I536" s="9806"/>
      <c r="J536" s="8303"/>
      <c r="K536" s="8459"/>
      <c r="L536" s="7907"/>
    </row>
    <row r="537" spans="1:12" s="8266" customFormat="1" ht="15.75">
      <c r="A537" s="8461"/>
      <c r="B537" s="8462"/>
      <c r="C537" s="8461"/>
      <c r="D537" s="8497"/>
      <c r="E537" s="8498"/>
      <c r="F537" s="8465"/>
      <c r="G537" s="8466"/>
      <c r="H537" s="8499"/>
      <c r="I537" s="8465"/>
      <c r="J537" s="8466">
        <v>1500</v>
      </c>
      <c r="K537" s="8467"/>
      <c r="L537" s="7907"/>
    </row>
    <row r="538" spans="1:12" s="8266" customFormat="1" ht="15.75">
      <c r="A538" s="8460"/>
      <c r="B538" s="8460"/>
      <c r="C538" s="191" t="s">
        <v>781</v>
      </c>
      <c r="D538" s="7887" t="s">
        <v>2515</v>
      </c>
      <c r="E538" s="7867" t="s">
        <v>2341</v>
      </c>
      <c r="F538" s="9461"/>
      <c r="G538" s="9464">
        <v>173140</v>
      </c>
      <c r="H538" s="9461"/>
      <c r="I538" s="9461"/>
      <c r="J538" s="7843"/>
      <c r="K538" s="8480"/>
      <c r="L538" s="8063"/>
    </row>
    <row r="539" spans="1:12" s="8266" customFormat="1" ht="15.75">
      <c r="A539" s="8459"/>
      <c r="B539" s="8459"/>
      <c r="C539" s="193" t="s">
        <v>1238</v>
      </c>
      <c r="D539" s="7888" t="s">
        <v>1819</v>
      </c>
      <c r="E539" s="9468"/>
      <c r="F539" s="9462"/>
      <c r="G539" s="9465"/>
      <c r="H539" s="9462"/>
      <c r="I539" s="9462"/>
      <c r="J539" s="7846"/>
      <c r="K539" s="8459"/>
      <c r="L539" s="8063"/>
    </row>
    <row r="540" spans="1:12" s="8266" customFormat="1" ht="15.75">
      <c r="A540" s="8461"/>
      <c r="B540" s="8462"/>
      <c r="C540" s="8508"/>
      <c r="D540" s="8509"/>
      <c r="E540" s="8514"/>
      <c r="F540" s="8512"/>
      <c r="G540" s="8513"/>
      <c r="H540" s="8641"/>
      <c r="I540" s="8512"/>
      <c r="J540" s="8513">
        <v>1500</v>
      </c>
      <c r="K540" s="8467"/>
      <c r="L540" s="8063"/>
    </row>
    <row r="541" spans="1:12" s="8266" customFormat="1" ht="15.75">
      <c r="A541" s="8458"/>
      <c r="B541" s="8458"/>
      <c r="C541" s="191" t="s">
        <v>781</v>
      </c>
      <c r="D541" s="7887" t="s">
        <v>2515</v>
      </c>
      <c r="E541" s="7867" t="s">
        <v>2341</v>
      </c>
      <c r="F541" s="9461"/>
      <c r="G541" s="9464">
        <v>277640</v>
      </c>
      <c r="H541" s="9461"/>
      <c r="I541" s="9461"/>
      <c r="J541" s="7843"/>
      <c r="K541" s="8480"/>
      <c r="L541" s="8063"/>
    </row>
    <row r="542" spans="1:12" s="8266" customFormat="1" ht="15.75">
      <c r="A542" s="8459"/>
      <c r="B542" s="8459"/>
      <c r="C542" s="193" t="s">
        <v>1239</v>
      </c>
      <c r="D542" s="7888" t="s">
        <v>1819</v>
      </c>
      <c r="E542" s="9468"/>
      <c r="F542" s="9462"/>
      <c r="G542" s="9465"/>
      <c r="H542" s="9462"/>
      <c r="I542" s="9462"/>
      <c r="J542" s="7846"/>
      <c r="K542" s="8459"/>
      <c r="L542" s="8063"/>
    </row>
    <row r="543" spans="1:12" s="8266" customFormat="1" ht="15.75">
      <c r="A543" s="8461"/>
      <c r="B543" s="8462"/>
      <c r="C543" s="8508"/>
      <c r="D543" s="8509"/>
      <c r="E543" s="8514"/>
      <c r="F543" s="8512"/>
      <c r="G543" s="8513"/>
      <c r="H543" s="8641"/>
      <c r="I543" s="8512"/>
      <c r="J543" s="8513">
        <v>1500</v>
      </c>
      <c r="K543" s="8467"/>
      <c r="L543" s="8063"/>
    </row>
    <row r="544" spans="1:12" s="8266" customFormat="1" ht="16.5">
      <c r="A544" s="8460"/>
      <c r="B544" s="8588">
        <v>43237</v>
      </c>
      <c r="C544" s="8446" t="s">
        <v>796</v>
      </c>
      <c r="D544" s="8438" t="s">
        <v>955</v>
      </c>
      <c r="E544" s="8439" t="s">
        <v>1232</v>
      </c>
      <c r="F544" s="9843"/>
      <c r="G544" s="9845"/>
      <c r="H544" s="9843"/>
      <c r="I544" s="9843">
        <v>41300</v>
      </c>
      <c r="J544" s="8564"/>
      <c r="K544" s="8480"/>
      <c r="L544" s="8063"/>
    </row>
    <row r="545" spans="1:12" s="8266" customFormat="1" ht="16.5">
      <c r="A545" s="8459"/>
      <c r="B545" s="8459"/>
      <c r="C545" s="8574" t="s">
        <v>1187</v>
      </c>
      <c r="D545" s="8441" t="s">
        <v>956</v>
      </c>
      <c r="E545" s="8448"/>
      <c r="F545" s="9844"/>
      <c r="G545" s="9846"/>
      <c r="H545" s="9844"/>
      <c r="I545" s="9844"/>
      <c r="J545" s="8567"/>
      <c r="K545" s="8459"/>
      <c r="L545" s="8063"/>
    </row>
    <row r="546" spans="1:12" s="8266" customFormat="1" ht="16.5">
      <c r="A546" s="8461"/>
      <c r="B546" s="8462"/>
      <c r="C546" s="8589"/>
      <c r="D546" s="8584"/>
      <c r="E546" s="8585"/>
      <c r="F546" s="8586"/>
      <c r="G546" s="8579"/>
      <c r="H546" s="8587"/>
      <c r="I546" s="8586"/>
      <c r="J546" s="8579">
        <v>750</v>
      </c>
      <c r="K546" s="8467"/>
      <c r="L546" s="8063"/>
    </row>
    <row r="547" spans="1:12" s="8266" customFormat="1" ht="16.5">
      <c r="A547" s="8460"/>
      <c r="B547" s="8588"/>
      <c r="C547" s="8446" t="s">
        <v>796</v>
      </c>
      <c r="D547" s="8438" t="s">
        <v>955</v>
      </c>
      <c r="E547" s="8439" t="s">
        <v>1232</v>
      </c>
      <c r="F547" s="9843"/>
      <c r="G547" s="9845"/>
      <c r="H547" s="9843"/>
      <c r="I547" s="9843">
        <v>41300</v>
      </c>
      <c r="J547" s="8564"/>
      <c r="K547" s="8480"/>
      <c r="L547" s="8063"/>
    </row>
    <row r="548" spans="1:12" s="8266" customFormat="1" ht="16.5">
      <c r="A548" s="8459"/>
      <c r="B548" s="8459"/>
      <c r="C548" s="8574" t="s">
        <v>2260</v>
      </c>
      <c r="D548" s="8441" t="s">
        <v>956</v>
      </c>
      <c r="E548" s="8448"/>
      <c r="F548" s="9844"/>
      <c r="G548" s="9846"/>
      <c r="H548" s="9844"/>
      <c r="I548" s="9844"/>
      <c r="J548" s="8567"/>
      <c r="K548" s="8459"/>
      <c r="L548" s="8063"/>
    </row>
    <row r="549" spans="1:12" s="8266" customFormat="1" ht="16.5">
      <c r="A549" s="8461"/>
      <c r="B549" s="8462"/>
      <c r="C549" s="8583"/>
      <c r="D549" s="8669"/>
      <c r="E549" s="8670"/>
      <c r="F549" s="8586"/>
      <c r="G549" s="8579"/>
      <c r="H549" s="8587"/>
      <c r="I549" s="8586"/>
      <c r="J549" s="8579">
        <v>750</v>
      </c>
      <c r="K549" s="8467"/>
      <c r="L549" s="8063"/>
    </row>
    <row r="550" spans="1:12" s="8266" customFormat="1" ht="16.5">
      <c r="A550" s="8460"/>
      <c r="B550" s="8460"/>
      <c r="C550" s="8446" t="s">
        <v>815</v>
      </c>
      <c r="D550" s="8438" t="s">
        <v>113</v>
      </c>
      <c r="E550" s="8439" t="s">
        <v>114</v>
      </c>
      <c r="F550" s="8792"/>
      <c r="G550" s="8792"/>
      <c r="H550" s="8792"/>
      <c r="I550" s="8792">
        <v>519431</v>
      </c>
      <c r="J550" s="8793"/>
      <c r="K550" s="9461"/>
      <c r="L550" s="7907"/>
    </row>
    <row r="551" spans="1:12" s="8266" customFormat="1" ht="16.5">
      <c r="A551" s="8459"/>
      <c r="B551" s="8459"/>
      <c r="C551" s="8573" t="s">
        <v>2215</v>
      </c>
      <c r="D551" s="8581" t="s">
        <v>46</v>
      </c>
      <c r="E551" s="8582"/>
      <c r="F551" s="8794"/>
      <c r="G551" s="8794"/>
      <c r="H551" s="8794"/>
      <c r="I551" s="8794"/>
      <c r="J551" s="8795"/>
      <c r="K551" s="9462"/>
      <c r="L551" s="7907"/>
    </row>
    <row r="552" spans="1:12" s="8266" customFormat="1" ht="16.5">
      <c r="A552" s="8461"/>
      <c r="B552" s="8462"/>
      <c r="C552" s="8583"/>
      <c r="D552" s="8584"/>
      <c r="E552" s="8585"/>
      <c r="F552" s="8796"/>
      <c r="G552" s="8796"/>
      <c r="H552" s="8579"/>
      <c r="I552" s="8796"/>
      <c r="J552" s="8579">
        <v>2200</v>
      </c>
      <c r="K552" s="8533"/>
      <c r="L552" s="7907"/>
    </row>
    <row r="553" spans="1:12" s="8266" customFormat="1" ht="15.75">
      <c r="A553" s="8339"/>
      <c r="B553" s="9477"/>
      <c r="C553" s="8330" t="s">
        <v>781</v>
      </c>
      <c r="D553" s="9475" t="s">
        <v>113</v>
      </c>
      <c r="E553" s="9477" t="s">
        <v>114</v>
      </c>
      <c r="F553" s="9446"/>
      <c r="G553" s="9446"/>
      <c r="H553" s="9446"/>
      <c r="I553" s="9446">
        <v>105140</v>
      </c>
      <c r="J553" s="9453"/>
      <c r="K553" s="8480"/>
      <c r="L553" s="7907"/>
    </row>
    <row r="554" spans="1:12" s="8266" customFormat="1" ht="15.75">
      <c r="A554" s="8340"/>
      <c r="B554" s="9478"/>
      <c r="C554" s="8333" t="s">
        <v>1420</v>
      </c>
      <c r="D554" s="9476" t="s">
        <v>46</v>
      </c>
      <c r="E554" s="9478"/>
      <c r="F554" s="9447"/>
      <c r="G554" s="9447"/>
      <c r="H554" s="9447"/>
      <c r="I554" s="9447"/>
      <c r="J554" s="9454"/>
      <c r="K554" s="8459"/>
      <c r="L554" s="7907"/>
    </row>
    <row r="555" spans="1:12" s="8266" customFormat="1" ht="15.75">
      <c r="A555" s="8496"/>
      <c r="B555" s="8505"/>
      <c r="C555" s="8628"/>
      <c r="D555" s="8624"/>
      <c r="E555" s="8625"/>
      <c r="F555" s="8626"/>
      <c r="G555" s="8626"/>
      <c r="H555" s="8629"/>
      <c r="I555" s="8626"/>
      <c r="J555" s="8578">
        <v>1500</v>
      </c>
      <c r="K555" s="8467"/>
      <c r="L555" s="7907"/>
    </row>
    <row r="556" spans="1:12" s="8266" customFormat="1" ht="15.75">
      <c r="A556" s="8458"/>
      <c r="B556" s="8458"/>
      <c r="C556" s="457" t="s">
        <v>781</v>
      </c>
      <c r="D556" s="9442" t="s">
        <v>1363</v>
      </c>
      <c r="E556" s="9444"/>
      <c r="F556" s="9446"/>
      <c r="G556" s="9446"/>
      <c r="H556" s="9446">
        <v>475140</v>
      </c>
      <c r="I556" s="9446"/>
      <c r="J556" s="9453"/>
      <c r="K556" s="8480"/>
      <c r="L556" s="9148"/>
    </row>
    <row r="557" spans="1:12" s="8266" customFormat="1" ht="15.75">
      <c r="A557" s="8459"/>
      <c r="B557" s="8459"/>
      <c r="C557" s="461" t="s">
        <v>1362</v>
      </c>
      <c r="D557" s="9443"/>
      <c r="E557" s="533"/>
      <c r="F557" s="9447"/>
      <c r="G557" s="9447"/>
      <c r="H557" s="9447"/>
      <c r="I557" s="9447"/>
      <c r="J557" s="9454"/>
      <c r="K557" s="8459"/>
      <c r="L557" s="9148"/>
    </row>
    <row r="558" spans="1:12" s="8266" customFormat="1" ht="15.75">
      <c r="A558" s="8461"/>
      <c r="B558" s="8462"/>
      <c r="C558" s="8628"/>
      <c r="D558" s="8624"/>
      <c r="E558" s="8625"/>
      <c r="F558" s="8626"/>
      <c r="G558" s="8626"/>
      <c r="H558" s="8629"/>
      <c r="I558" s="8626"/>
      <c r="J558" s="8578">
        <v>1500</v>
      </c>
      <c r="K558" s="8467"/>
      <c r="L558" s="9148"/>
    </row>
    <row r="559" spans="1:12" s="8266" customFormat="1" ht="15.75">
      <c r="A559" s="8460"/>
      <c r="B559" s="8460"/>
      <c r="C559" s="556" t="s">
        <v>781</v>
      </c>
      <c r="D559" s="9442" t="s">
        <v>1184</v>
      </c>
      <c r="E559" s="9444"/>
      <c r="F559" s="9446"/>
      <c r="G559" s="9446"/>
      <c r="H559" s="9446">
        <v>285140</v>
      </c>
      <c r="I559" s="9446"/>
      <c r="J559" s="9453"/>
      <c r="K559" s="8480"/>
      <c r="L559" s="7907"/>
    </row>
    <row r="560" spans="1:12" s="8266" customFormat="1" ht="15.75">
      <c r="A560" s="8459"/>
      <c r="B560" s="8459"/>
      <c r="C560" s="555" t="s">
        <v>1182</v>
      </c>
      <c r="D560" s="9443"/>
      <c r="E560" s="9445"/>
      <c r="F560" s="9447"/>
      <c r="G560" s="9447"/>
      <c r="H560" s="9447"/>
      <c r="I560" s="9447"/>
      <c r="J560" s="9454"/>
      <c r="K560" s="8459"/>
      <c r="L560" s="7907"/>
    </row>
    <row r="561" spans="1:12" s="8266" customFormat="1" ht="15.75">
      <c r="A561" s="8461"/>
      <c r="B561" s="8462"/>
      <c r="C561" s="8628"/>
      <c r="D561" s="8624"/>
      <c r="E561" s="8625"/>
      <c r="F561" s="8626"/>
      <c r="G561" s="8626"/>
      <c r="H561" s="8629"/>
      <c r="I561" s="8626"/>
      <c r="J561" s="8578">
        <v>1500</v>
      </c>
      <c r="K561" s="8467"/>
      <c r="L561" s="7907"/>
    </row>
    <row r="562" spans="1:12" s="8266" customFormat="1" ht="16.5">
      <c r="A562" s="8458"/>
      <c r="B562" s="8458"/>
      <c r="C562" s="8446" t="s">
        <v>781</v>
      </c>
      <c r="D562" s="8581" t="s">
        <v>1496</v>
      </c>
      <c r="E562" s="8683" t="s">
        <v>1497</v>
      </c>
      <c r="F562" s="9483"/>
      <c r="G562" s="9485">
        <v>12540</v>
      </c>
      <c r="H562" s="9483"/>
      <c r="I562" s="9483"/>
      <c r="J562" s="8564"/>
      <c r="K562" s="8480"/>
      <c r="L562" s="9148"/>
    </row>
    <row r="563" spans="1:12" s="8266" customFormat="1" ht="16.5">
      <c r="A563" s="8459"/>
      <c r="B563" s="8459"/>
      <c r="C563" s="8447" t="s">
        <v>1493</v>
      </c>
      <c r="D563" s="8441" t="s">
        <v>38</v>
      </c>
      <c r="E563" s="8448"/>
      <c r="F563" s="9484"/>
      <c r="G563" s="9486"/>
      <c r="H563" s="9484"/>
      <c r="I563" s="9484"/>
      <c r="J563" s="8567"/>
      <c r="K563" s="8459"/>
      <c r="L563" s="9148"/>
    </row>
    <row r="564" spans="1:12" s="8266" customFormat="1" ht="16.5">
      <c r="A564" s="8461"/>
      <c r="B564" s="8462"/>
      <c r="C564" s="8707"/>
      <c r="D564" s="8708"/>
      <c r="E564" s="8709"/>
      <c r="F564" s="8586"/>
      <c r="G564" s="8579"/>
      <c r="H564" s="8587"/>
      <c r="I564" s="8586"/>
      <c r="J564" s="8579">
        <v>1500</v>
      </c>
      <c r="K564" s="8467"/>
      <c r="L564" s="9148"/>
    </row>
    <row r="565" spans="1:12" s="8266" customFormat="1" ht="16.5">
      <c r="A565" s="8460"/>
      <c r="B565" s="8588"/>
      <c r="C565" s="8446" t="s">
        <v>781</v>
      </c>
      <c r="D565" s="8581" t="s">
        <v>1496</v>
      </c>
      <c r="E565" s="8683" t="s">
        <v>1497</v>
      </c>
      <c r="F565" s="9483"/>
      <c r="G565" s="9485">
        <v>10140</v>
      </c>
      <c r="H565" s="9483"/>
      <c r="I565" s="9483"/>
      <c r="J565" s="8564"/>
      <c r="K565" s="8480"/>
      <c r="L565" s="8063"/>
    </row>
    <row r="566" spans="1:12" s="8266" customFormat="1" ht="16.5">
      <c r="A566" s="8459"/>
      <c r="B566" s="8459"/>
      <c r="C566" s="8447" t="s">
        <v>1494</v>
      </c>
      <c r="D566" s="8441" t="s">
        <v>38</v>
      </c>
      <c r="E566" s="8448"/>
      <c r="F566" s="9484"/>
      <c r="G566" s="9486"/>
      <c r="H566" s="9484"/>
      <c r="I566" s="9484"/>
      <c r="J566" s="8567"/>
      <c r="K566" s="8459"/>
      <c r="L566" s="8063"/>
    </row>
    <row r="567" spans="1:12" s="8266" customFormat="1" ht="16.5">
      <c r="A567" s="8461"/>
      <c r="B567" s="8462"/>
      <c r="C567" s="8589"/>
      <c r="D567" s="8584"/>
      <c r="E567" s="8585"/>
      <c r="F567" s="8586"/>
      <c r="G567" s="8579"/>
      <c r="H567" s="8587"/>
      <c r="I567" s="8586"/>
      <c r="J567" s="8579">
        <v>1500</v>
      </c>
      <c r="K567" s="8467"/>
      <c r="L567" s="8063"/>
    </row>
    <row r="568" spans="1:12" s="8266" customFormat="1" ht="16.5">
      <c r="A568" s="8460"/>
      <c r="B568" s="8460"/>
      <c r="C568" s="8446" t="s">
        <v>781</v>
      </c>
      <c r="D568" s="8581" t="s">
        <v>1496</v>
      </c>
      <c r="E568" s="8683" t="s">
        <v>1497</v>
      </c>
      <c r="F568" s="9483"/>
      <c r="G568" s="9485">
        <v>22140</v>
      </c>
      <c r="H568" s="9483"/>
      <c r="I568" s="9483"/>
      <c r="J568" s="8564"/>
      <c r="K568" s="8480"/>
      <c r="L568" s="7907"/>
    </row>
    <row r="569" spans="1:12" s="8266" customFormat="1" ht="16.5">
      <c r="A569" s="8459"/>
      <c r="B569" s="8459"/>
      <c r="C569" s="8447" t="s">
        <v>1495</v>
      </c>
      <c r="D569" s="8441" t="s">
        <v>38</v>
      </c>
      <c r="E569" s="8448"/>
      <c r="F569" s="9484"/>
      <c r="G569" s="9486"/>
      <c r="H569" s="9484"/>
      <c r="I569" s="9484"/>
      <c r="J569" s="8567"/>
      <c r="K569" s="8459"/>
      <c r="L569" s="7907"/>
    </row>
    <row r="570" spans="1:12" s="8266" customFormat="1" ht="16.5">
      <c r="A570" s="8461"/>
      <c r="B570" s="8462"/>
      <c r="C570" s="8707"/>
      <c r="D570" s="8708"/>
      <c r="E570" s="8709"/>
      <c r="F570" s="8586"/>
      <c r="G570" s="8579"/>
      <c r="H570" s="8587"/>
      <c r="I570" s="8586"/>
      <c r="J570" s="8579">
        <v>1500</v>
      </c>
      <c r="K570" s="8467"/>
      <c r="L570" s="7907"/>
    </row>
    <row r="571" spans="1:12" s="8266" customFormat="1" ht="16.5">
      <c r="A571" s="8458"/>
      <c r="B571" s="8475"/>
      <c r="C571" s="8437" t="s">
        <v>781</v>
      </c>
      <c r="D571" s="8562" t="s">
        <v>1734</v>
      </c>
      <c r="E571" s="8684" t="s">
        <v>1805</v>
      </c>
      <c r="F571" s="9483"/>
      <c r="G571" s="9485">
        <v>301140</v>
      </c>
      <c r="H571" s="9483"/>
      <c r="I571" s="9483"/>
      <c r="J571" s="8564"/>
      <c r="K571" s="8302"/>
      <c r="L571" s="7907"/>
    </row>
    <row r="572" spans="1:12" s="8266" customFormat="1" ht="16.5">
      <c r="A572" s="8459"/>
      <c r="B572" s="8459"/>
      <c r="C572" s="8440" t="s">
        <v>1733</v>
      </c>
      <c r="D572" s="8565" t="s">
        <v>1860</v>
      </c>
      <c r="E572" s="8685"/>
      <c r="F572" s="9484"/>
      <c r="G572" s="9486"/>
      <c r="H572" s="9484"/>
      <c r="I572" s="9484"/>
      <c r="J572" s="8567"/>
      <c r="K572" s="8303"/>
      <c r="L572" s="7907"/>
    </row>
    <row r="573" spans="1:12" s="8266" customFormat="1" ht="16.5">
      <c r="A573" s="8461"/>
      <c r="B573" s="8462"/>
      <c r="C573" s="8707"/>
      <c r="D573" s="8708"/>
      <c r="E573" s="8709"/>
      <c r="F573" s="8586"/>
      <c r="G573" s="8579"/>
      <c r="H573" s="8587"/>
      <c r="I573" s="8586"/>
      <c r="J573" s="8579">
        <v>1500</v>
      </c>
      <c r="K573" s="8533"/>
      <c r="L573" s="7907"/>
    </row>
    <row r="574" spans="1:12" s="8266" customFormat="1" ht="16.5">
      <c r="A574" s="8339"/>
      <c r="B574" s="9477"/>
      <c r="C574" s="8686" t="s">
        <v>781</v>
      </c>
      <c r="D574" s="8438" t="s">
        <v>933</v>
      </c>
      <c r="E574" s="8439" t="s">
        <v>110</v>
      </c>
      <c r="F574" s="9483"/>
      <c r="G574" s="9485">
        <v>228140</v>
      </c>
      <c r="H574" s="9483"/>
      <c r="I574" s="9483"/>
      <c r="J574" s="8564"/>
      <c r="K574" s="8480"/>
      <c r="L574" s="7907"/>
    </row>
    <row r="575" spans="1:12" s="8266" customFormat="1" ht="16.5">
      <c r="A575" s="8340"/>
      <c r="B575" s="9478"/>
      <c r="C575" s="8440" t="s">
        <v>1241</v>
      </c>
      <c r="D575" s="8441" t="s">
        <v>598</v>
      </c>
      <c r="E575" s="8448"/>
      <c r="F575" s="9484"/>
      <c r="G575" s="9486"/>
      <c r="H575" s="9484"/>
      <c r="I575" s="9484"/>
      <c r="J575" s="8567"/>
      <c r="K575" s="8459"/>
      <c r="L575" s="7907"/>
    </row>
    <row r="576" spans="1:12" s="8266" customFormat="1" ht="16.5">
      <c r="A576" s="8496"/>
      <c r="B576" s="8505"/>
      <c r="C576" s="8589"/>
      <c r="D576" s="8584"/>
      <c r="E576" s="8585"/>
      <c r="F576" s="8586"/>
      <c r="G576" s="8579"/>
      <c r="H576" s="8587"/>
      <c r="I576" s="8586"/>
      <c r="J576" s="8579">
        <v>1500</v>
      </c>
      <c r="K576" s="8467"/>
      <c r="L576" s="7907"/>
    </row>
    <row r="577" spans="1:12" s="8266" customFormat="1" ht="16.5">
      <c r="A577" s="8460"/>
      <c r="B577" s="8460"/>
      <c r="C577" s="8446" t="s">
        <v>781</v>
      </c>
      <c r="D577" s="8562" t="s">
        <v>312</v>
      </c>
      <c r="E577" s="8439" t="s">
        <v>310</v>
      </c>
      <c r="F577" s="9483"/>
      <c r="G577" s="9485">
        <v>15390</v>
      </c>
      <c r="H577" s="9483"/>
      <c r="I577" s="9483"/>
      <c r="J577" s="8564"/>
      <c r="K577" s="8480"/>
      <c r="L577" s="7907"/>
    </row>
    <row r="578" spans="1:12" s="8266" customFormat="1" ht="16.5">
      <c r="A578" s="8459"/>
      <c r="B578" s="8459"/>
      <c r="C578" s="8447" t="s">
        <v>1535</v>
      </c>
      <c r="D578" s="8565" t="s">
        <v>38</v>
      </c>
      <c r="E578" s="8685"/>
      <c r="F578" s="9484"/>
      <c r="G578" s="9486"/>
      <c r="H578" s="9484"/>
      <c r="I578" s="9484"/>
      <c r="J578" s="8567"/>
      <c r="K578" s="8459"/>
      <c r="L578" s="7907"/>
    </row>
    <row r="579" spans="1:12" s="8266" customFormat="1" ht="16.5">
      <c r="A579" s="8461"/>
      <c r="B579" s="8462"/>
      <c r="C579" s="8707"/>
      <c r="D579" s="8708"/>
      <c r="E579" s="8709"/>
      <c r="F579" s="8586"/>
      <c r="G579" s="8579"/>
      <c r="H579" s="8587"/>
      <c r="I579" s="8586"/>
      <c r="J579" s="8579">
        <v>1500</v>
      </c>
      <c r="K579" s="8467"/>
      <c r="L579" s="7907"/>
    </row>
    <row r="580" spans="1:12" s="8266" customFormat="1" ht="16.5">
      <c r="A580" s="8458"/>
      <c r="B580" s="8475"/>
      <c r="C580" s="8573" t="s">
        <v>1716</v>
      </c>
      <c r="D580" s="8438" t="s">
        <v>1717</v>
      </c>
      <c r="E580" s="8439" t="s">
        <v>1423</v>
      </c>
      <c r="F580" s="9483"/>
      <c r="G580" s="9485">
        <v>42300</v>
      </c>
      <c r="H580" s="9483"/>
      <c r="I580" s="9483"/>
      <c r="J580" s="8564"/>
      <c r="K580" s="8481"/>
      <c r="L580" s="7907"/>
    </row>
    <row r="581" spans="1:12" s="8266" customFormat="1" ht="16.5">
      <c r="A581" s="8459"/>
      <c r="B581" s="8459"/>
      <c r="C581" s="8447" t="s">
        <v>2002</v>
      </c>
      <c r="D581" s="8441" t="s">
        <v>956</v>
      </c>
      <c r="E581" s="8448"/>
      <c r="F581" s="9484"/>
      <c r="G581" s="9486"/>
      <c r="H581" s="9484"/>
      <c r="I581" s="9484"/>
      <c r="J581" s="8567"/>
      <c r="K581" s="8459"/>
      <c r="L581" s="7907"/>
    </row>
    <row r="582" spans="1:12" s="8266" customFormat="1" ht="16.5">
      <c r="A582" s="8461"/>
      <c r="B582" s="8462"/>
      <c r="C582" s="8589"/>
      <c r="D582" s="8584"/>
      <c r="E582" s="8585"/>
      <c r="F582" s="8586"/>
      <c r="G582" s="8579"/>
      <c r="H582" s="8587"/>
      <c r="I582" s="8586"/>
      <c r="J582" s="8579">
        <v>750</v>
      </c>
      <c r="K582" s="8467"/>
      <c r="L582" s="7907"/>
    </row>
    <row r="583" spans="1:12" s="8266" customFormat="1" ht="16.5">
      <c r="A583" s="8460"/>
      <c r="B583" s="8460"/>
      <c r="C583" s="8686" t="s">
        <v>781</v>
      </c>
      <c r="D583" s="8438" t="s">
        <v>199</v>
      </c>
      <c r="E583" s="8439" t="s">
        <v>201</v>
      </c>
      <c r="F583" s="9483"/>
      <c r="G583" s="9485">
        <v>85140</v>
      </c>
      <c r="H583" s="9483"/>
      <c r="I583" s="9483"/>
      <c r="J583" s="8564"/>
      <c r="K583" s="8481"/>
      <c r="L583" s="7907"/>
    </row>
    <row r="584" spans="1:12" s="8266" customFormat="1" ht="16.5">
      <c r="A584" s="8459"/>
      <c r="B584" s="8459"/>
      <c r="C584" s="8574" t="s">
        <v>1243</v>
      </c>
      <c r="D584" s="8441" t="s">
        <v>200</v>
      </c>
      <c r="E584" s="8448"/>
      <c r="F584" s="9484"/>
      <c r="G584" s="9486"/>
      <c r="H584" s="9484"/>
      <c r="I584" s="9484"/>
      <c r="J584" s="8567"/>
      <c r="K584" s="8459"/>
      <c r="L584" s="7907"/>
    </row>
    <row r="585" spans="1:12" s="8266" customFormat="1" ht="16.5">
      <c r="A585" s="8461"/>
      <c r="B585" s="8462"/>
      <c r="C585" s="8589"/>
      <c r="D585" s="8584"/>
      <c r="E585" s="8585"/>
      <c r="F585" s="8586"/>
      <c r="G585" s="8579"/>
      <c r="H585" s="8587"/>
      <c r="I585" s="8586"/>
      <c r="J585" s="8579">
        <v>1500</v>
      </c>
      <c r="K585" s="8467"/>
      <c r="L585" s="7907"/>
    </row>
    <row r="586" spans="1:12" s="8266" customFormat="1" ht="16.5">
      <c r="A586" s="8460"/>
      <c r="B586" s="8460"/>
      <c r="C586" s="8437" t="s">
        <v>781</v>
      </c>
      <c r="D586" s="8562" t="s">
        <v>943</v>
      </c>
      <c r="E586" s="8684" t="s">
        <v>1231</v>
      </c>
      <c r="F586" s="9483"/>
      <c r="G586" s="9485">
        <v>39140</v>
      </c>
      <c r="H586" s="9483"/>
      <c r="I586" s="9483"/>
      <c r="J586" s="8564"/>
      <c r="K586" s="8480"/>
      <c r="L586" s="7907"/>
    </row>
    <row r="587" spans="1:12" s="8266" customFormat="1" ht="16.5">
      <c r="A587" s="8459"/>
      <c r="B587" s="8459"/>
      <c r="C587" s="8440" t="s">
        <v>1181</v>
      </c>
      <c r="D587" s="8565" t="s">
        <v>598</v>
      </c>
      <c r="E587" s="8685"/>
      <c r="F587" s="9484"/>
      <c r="G587" s="9486"/>
      <c r="H587" s="9484"/>
      <c r="I587" s="9484"/>
      <c r="J587" s="8567"/>
      <c r="K587" s="8459"/>
      <c r="L587" s="7907"/>
    </row>
    <row r="588" spans="1:12" s="8266" customFormat="1" ht="16.5">
      <c r="A588" s="8461"/>
      <c r="B588" s="8462"/>
      <c r="C588" s="8589"/>
      <c r="D588" s="8584"/>
      <c r="E588" s="8585"/>
      <c r="F588" s="8586"/>
      <c r="G588" s="8579"/>
      <c r="H588" s="8587"/>
      <c r="I588" s="8586"/>
      <c r="J588" s="8579">
        <v>1500</v>
      </c>
      <c r="K588" s="8467"/>
      <c r="L588" s="7907"/>
    </row>
    <row r="589" spans="1:12" s="8266" customFormat="1" ht="16.5">
      <c r="A589" s="8458"/>
      <c r="B589" s="8458"/>
      <c r="C589" s="8437" t="s">
        <v>781</v>
      </c>
      <c r="D589" s="8562" t="s">
        <v>1246</v>
      </c>
      <c r="E589" s="8684" t="s">
        <v>1248</v>
      </c>
      <c r="F589" s="9483"/>
      <c r="G589" s="9485">
        <v>46140</v>
      </c>
      <c r="H589" s="9483"/>
      <c r="I589" s="9483"/>
      <c r="J589" s="8564"/>
      <c r="K589" s="8481"/>
      <c r="L589" s="7907"/>
    </row>
    <row r="590" spans="1:12" s="8266" customFormat="1" ht="16.5">
      <c r="A590" s="8459"/>
      <c r="B590" s="8459"/>
      <c r="C590" s="8440" t="s">
        <v>1245</v>
      </c>
      <c r="D590" s="8565" t="s">
        <v>1247</v>
      </c>
      <c r="E590" s="8685"/>
      <c r="F590" s="9484"/>
      <c r="G590" s="9486"/>
      <c r="H590" s="9484"/>
      <c r="I590" s="9484"/>
      <c r="J590" s="8567"/>
      <c r="K590" s="8459"/>
      <c r="L590" s="7907"/>
    </row>
    <row r="591" spans="1:12" s="8266" customFormat="1" ht="16.5">
      <c r="A591" s="8461"/>
      <c r="B591" s="8462"/>
      <c r="C591" s="8707"/>
      <c r="D591" s="8708"/>
      <c r="E591" s="8709"/>
      <c r="F591" s="8586"/>
      <c r="G591" s="8579"/>
      <c r="H591" s="8587"/>
      <c r="I591" s="8586"/>
      <c r="J591" s="8579">
        <v>1500</v>
      </c>
      <c r="K591" s="8467"/>
      <c r="L591" s="7907"/>
    </row>
    <row r="592" spans="1:12" s="8266" customFormat="1" ht="16.5">
      <c r="A592" s="8460"/>
      <c r="B592" s="8588"/>
      <c r="C592" s="8446" t="s">
        <v>781</v>
      </c>
      <c r="D592" s="8438" t="s">
        <v>2266</v>
      </c>
      <c r="E592" s="8687" t="s">
        <v>1322</v>
      </c>
      <c r="F592" s="9483"/>
      <c r="G592" s="9485">
        <v>14940</v>
      </c>
      <c r="H592" s="9483"/>
      <c r="I592" s="9483"/>
      <c r="J592" s="8564"/>
      <c r="K592" s="8481"/>
      <c r="L592" s="7907"/>
    </row>
    <row r="593" spans="1:12" s="8266" customFormat="1" ht="16.5">
      <c r="A593" s="8459"/>
      <c r="B593" s="8459"/>
      <c r="C593" s="8447" t="s">
        <v>1306</v>
      </c>
      <c r="D593" s="8441" t="s">
        <v>1176</v>
      </c>
      <c r="E593" s="8448"/>
      <c r="F593" s="9484"/>
      <c r="G593" s="9486"/>
      <c r="H593" s="9484"/>
      <c r="I593" s="9484"/>
      <c r="J593" s="8567"/>
      <c r="K593" s="8459"/>
      <c r="L593" s="7907"/>
    </row>
    <row r="594" spans="1:12" s="8266" customFormat="1" ht="16.5">
      <c r="A594" s="8461"/>
      <c r="B594" s="8462"/>
      <c r="C594" s="8707"/>
      <c r="D594" s="8708"/>
      <c r="E594" s="8709"/>
      <c r="F594" s="8586"/>
      <c r="G594" s="8579"/>
      <c r="H594" s="8587"/>
      <c r="I594" s="8586"/>
      <c r="J594" s="8579">
        <v>1500</v>
      </c>
      <c r="K594" s="8467"/>
      <c r="L594" s="7907"/>
    </row>
    <row r="595" spans="1:12" s="8266" customFormat="1" ht="16.5">
      <c r="A595" s="8460"/>
      <c r="B595" s="8460"/>
      <c r="C595" s="8446" t="s">
        <v>781</v>
      </c>
      <c r="D595" s="8438" t="s">
        <v>743</v>
      </c>
      <c r="E595" s="8439" t="s">
        <v>1177</v>
      </c>
      <c r="F595" s="9483"/>
      <c r="G595" s="9485">
        <v>15390</v>
      </c>
      <c r="H595" s="9483"/>
      <c r="I595" s="9483"/>
      <c r="J595" s="8564"/>
      <c r="K595" s="8480"/>
      <c r="L595" s="8321"/>
    </row>
    <row r="596" spans="1:12" s="8266" customFormat="1" ht="16.5">
      <c r="A596" s="8459"/>
      <c r="B596" s="8459"/>
      <c r="C596" s="8447" t="s">
        <v>1175</v>
      </c>
      <c r="D596" s="8441" t="s">
        <v>1176</v>
      </c>
      <c r="E596" s="8448"/>
      <c r="F596" s="9484"/>
      <c r="G596" s="9486"/>
      <c r="H596" s="9484"/>
      <c r="I596" s="9484"/>
      <c r="J596" s="8567"/>
      <c r="K596" s="8459"/>
      <c r="L596" s="8321"/>
    </row>
    <row r="597" spans="1:12" s="8266" customFormat="1" ht="16.5">
      <c r="A597" s="8461"/>
      <c r="B597" s="8462"/>
      <c r="C597" s="8707"/>
      <c r="D597" s="8708"/>
      <c r="E597" s="8709"/>
      <c r="F597" s="8586"/>
      <c r="G597" s="8579"/>
      <c r="H597" s="8587"/>
      <c r="I597" s="8586"/>
      <c r="J597" s="8579">
        <v>1500</v>
      </c>
      <c r="K597" s="8467"/>
      <c r="L597" s="8321"/>
    </row>
    <row r="598" spans="1:12" s="8266" customFormat="1" ht="16.5">
      <c r="A598" s="8458"/>
      <c r="B598" s="8475"/>
      <c r="C598" s="8686" t="s">
        <v>1920</v>
      </c>
      <c r="D598" s="8688" t="s">
        <v>1887</v>
      </c>
      <c r="E598" s="8439" t="s">
        <v>1888</v>
      </c>
      <c r="F598" s="9483"/>
      <c r="G598" s="9485">
        <v>169140</v>
      </c>
      <c r="H598" s="9483"/>
      <c r="I598" s="9483"/>
      <c r="J598" s="8564"/>
      <c r="K598" s="8481"/>
      <c r="L598" s="8321"/>
    </row>
    <row r="599" spans="1:12" s="8266" customFormat="1" ht="16.5">
      <c r="A599" s="8459"/>
      <c r="B599" s="8459"/>
      <c r="C599" s="8574" t="s">
        <v>1922</v>
      </c>
      <c r="D599" s="8689" t="s">
        <v>1819</v>
      </c>
      <c r="E599" s="8448"/>
      <c r="F599" s="9484"/>
      <c r="G599" s="9486"/>
      <c r="H599" s="9484"/>
      <c r="I599" s="9484"/>
      <c r="J599" s="8567"/>
      <c r="K599" s="8459"/>
      <c r="L599" s="8321"/>
    </row>
    <row r="600" spans="1:12" s="8266" customFormat="1" ht="16.5">
      <c r="A600" s="8461"/>
      <c r="B600" s="8462"/>
      <c r="C600" s="8710"/>
      <c r="D600" s="8710"/>
      <c r="E600" s="8710"/>
      <c r="F600" s="8586"/>
      <c r="G600" s="8579"/>
      <c r="H600" s="8587"/>
      <c r="I600" s="8586"/>
      <c r="J600" s="8579">
        <v>1500</v>
      </c>
      <c r="K600" s="8467"/>
      <c r="L600" s="8321"/>
    </row>
    <row r="601" spans="1:12" s="8266" customFormat="1" ht="16.5">
      <c r="A601" s="8460"/>
      <c r="B601" s="8588"/>
      <c r="C601" s="8686" t="s">
        <v>1921</v>
      </c>
      <c r="D601" s="8688" t="s">
        <v>1887</v>
      </c>
      <c r="E601" s="8439" t="s">
        <v>1888</v>
      </c>
      <c r="F601" s="9483"/>
      <c r="G601" s="9485">
        <v>31140</v>
      </c>
      <c r="H601" s="9483"/>
      <c r="I601" s="9483"/>
      <c r="J601" s="8564"/>
      <c r="K601" s="8481"/>
      <c r="L601" s="8321"/>
    </row>
    <row r="602" spans="1:12" s="8266" customFormat="1" ht="16.5">
      <c r="A602" s="8459"/>
      <c r="B602" s="8459"/>
      <c r="C602" s="8574" t="s">
        <v>1923</v>
      </c>
      <c r="D602" s="8689" t="s">
        <v>1819</v>
      </c>
      <c r="E602" s="8448"/>
      <c r="F602" s="9484"/>
      <c r="G602" s="9486"/>
      <c r="H602" s="9484"/>
      <c r="I602" s="9484"/>
      <c r="J602" s="8567"/>
      <c r="K602" s="8459"/>
      <c r="L602" s="8321"/>
    </row>
    <row r="603" spans="1:12" s="8266" customFormat="1" ht="16.5">
      <c r="A603" s="8461"/>
      <c r="B603" s="8462"/>
      <c r="C603" s="8707"/>
      <c r="D603" s="8708"/>
      <c r="E603" s="8709"/>
      <c r="F603" s="8586"/>
      <c r="G603" s="8579"/>
      <c r="H603" s="8587"/>
      <c r="I603" s="8586"/>
      <c r="J603" s="8579">
        <v>1500</v>
      </c>
      <c r="K603" s="8467"/>
      <c r="L603" s="8321"/>
    </row>
    <row r="604" spans="1:12" s="8266" customFormat="1" ht="16.5">
      <c r="A604" s="8460"/>
      <c r="B604" s="8460"/>
      <c r="C604" s="8437" t="s">
        <v>781</v>
      </c>
      <c r="D604" s="8438" t="s">
        <v>1959</v>
      </c>
      <c r="E604" s="8690" t="s">
        <v>1961</v>
      </c>
      <c r="F604" s="9483"/>
      <c r="G604" s="9485">
        <v>88140</v>
      </c>
      <c r="H604" s="9483"/>
      <c r="I604" s="9483"/>
      <c r="J604" s="8564"/>
      <c r="K604" s="8480"/>
      <c r="L604" s="8321"/>
    </row>
    <row r="605" spans="1:12" s="8266" customFormat="1" ht="16.5">
      <c r="A605" s="8459"/>
      <c r="B605" s="8459"/>
      <c r="C605" s="8440" t="s">
        <v>2257</v>
      </c>
      <c r="D605" s="8441" t="s">
        <v>1960</v>
      </c>
      <c r="E605" s="8691"/>
      <c r="F605" s="9484"/>
      <c r="G605" s="9486"/>
      <c r="H605" s="9484"/>
      <c r="I605" s="9484"/>
      <c r="J605" s="8567"/>
      <c r="K605" s="8459"/>
      <c r="L605" s="8321"/>
    </row>
    <row r="606" spans="1:12" s="8266" customFormat="1" ht="16.5">
      <c r="A606" s="8461"/>
      <c r="B606" s="8462"/>
      <c r="C606" s="8589"/>
      <c r="D606" s="8584"/>
      <c r="E606" s="8585"/>
      <c r="F606" s="8586"/>
      <c r="G606" s="8579"/>
      <c r="H606" s="8587"/>
      <c r="I606" s="8586"/>
      <c r="J606" s="8579">
        <v>1500</v>
      </c>
      <c r="K606" s="8467"/>
      <c r="L606" s="8321"/>
    </row>
    <row r="607" spans="1:12" s="8266" customFormat="1" ht="16.5">
      <c r="A607" s="8458"/>
      <c r="B607" s="8475"/>
      <c r="C607" s="8437" t="s">
        <v>781</v>
      </c>
      <c r="D607" s="8438" t="s">
        <v>1959</v>
      </c>
      <c r="E607" s="8690" t="s">
        <v>1961</v>
      </c>
      <c r="F607" s="9483"/>
      <c r="G607" s="9485">
        <v>10390</v>
      </c>
      <c r="H607" s="9483"/>
      <c r="I607" s="9483"/>
      <c r="J607" s="8564"/>
      <c r="K607" s="8481"/>
      <c r="L607" s="8321"/>
    </row>
    <row r="608" spans="1:12" s="8266" customFormat="1" ht="16.5">
      <c r="A608" s="8459"/>
      <c r="B608" s="8459"/>
      <c r="C608" s="8440" t="s">
        <v>2258</v>
      </c>
      <c r="D608" s="8441" t="s">
        <v>1960</v>
      </c>
      <c r="E608" s="8691"/>
      <c r="F608" s="9484"/>
      <c r="G608" s="9486"/>
      <c r="H608" s="9484"/>
      <c r="I608" s="9484"/>
      <c r="J608" s="8567"/>
      <c r="K608" s="8459"/>
      <c r="L608" s="8321"/>
    </row>
    <row r="609" spans="1:12" s="8266" customFormat="1" ht="16.5">
      <c r="A609" s="8461"/>
      <c r="B609" s="8462"/>
      <c r="C609" s="8589"/>
      <c r="D609" s="8584"/>
      <c r="E609" s="8585"/>
      <c r="F609" s="8586"/>
      <c r="G609" s="8579"/>
      <c r="H609" s="8587"/>
      <c r="I609" s="8586"/>
      <c r="J609" s="8579">
        <v>1500</v>
      </c>
      <c r="K609" s="8467"/>
      <c r="L609" s="8321"/>
    </row>
    <row r="610" spans="1:12" s="8266" customFormat="1" ht="16.5">
      <c r="A610" s="8460"/>
      <c r="B610" s="8460"/>
      <c r="C610" s="8692" t="s">
        <v>781</v>
      </c>
      <c r="D610" s="8438" t="s">
        <v>2174</v>
      </c>
      <c r="E610" s="8683" t="s">
        <v>2175</v>
      </c>
      <c r="F610" s="9483"/>
      <c r="G610" s="9483">
        <v>31340</v>
      </c>
      <c r="H610" s="9483"/>
      <c r="I610" s="9483"/>
      <c r="J610" s="8564"/>
      <c r="K610" s="8481"/>
      <c r="L610" s="8321"/>
    </row>
    <row r="611" spans="1:12" s="8266" customFormat="1" ht="16.5">
      <c r="A611" s="8459"/>
      <c r="B611" s="8459"/>
      <c r="C611" s="8572" t="s">
        <v>2470</v>
      </c>
      <c r="D611" s="8441" t="s">
        <v>1819</v>
      </c>
      <c r="E611" s="8448"/>
      <c r="F611" s="9484"/>
      <c r="G611" s="9484"/>
      <c r="H611" s="9484"/>
      <c r="I611" s="9484"/>
      <c r="J611" s="8567"/>
      <c r="K611" s="8459"/>
      <c r="L611" s="8321"/>
    </row>
    <row r="612" spans="1:12" s="8266" customFormat="1" ht="16.5">
      <c r="A612" s="8461"/>
      <c r="B612" s="8462"/>
      <c r="C612" s="8707"/>
      <c r="D612" s="8708"/>
      <c r="E612" s="8709"/>
      <c r="F612" s="8704"/>
      <c r="G612" s="8704"/>
      <c r="H612" s="8587"/>
      <c r="I612" s="8586"/>
      <c r="J612" s="8579">
        <v>1500</v>
      </c>
      <c r="K612" s="8467"/>
      <c r="L612" s="8321"/>
    </row>
    <row r="613" spans="1:12" s="8266" customFormat="1" ht="16.5">
      <c r="A613" s="8460"/>
      <c r="B613" s="8460"/>
      <c r="C613" s="8692" t="s">
        <v>781</v>
      </c>
      <c r="D613" s="8438" t="s">
        <v>2174</v>
      </c>
      <c r="E613" s="8683" t="s">
        <v>2175</v>
      </c>
      <c r="F613" s="9483"/>
      <c r="G613" s="9483">
        <v>24140</v>
      </c>
      <c r="H613" s="9483"/>
      <c r="I613" s="9483"/>
      <c r="J613" s="8564"/>
      <c r="K613" s="8480"/>
      <c r="L613" s="8321"/>
    </row>
    <row r="614" spans="1:12" s="8266" customFormat="1" ht="16.5">
      <c r="A614" s="8459"/>
      <c r="B614" s="8459"/>
      <c r="C614" s="8572" t="s">
        <v>2530</v>
      </c>
      <c r="D614" s="8441" t="s">
        <v>1819</v>
      </c>
      <c r="E614" s="8448"/>
      <c r="F614" s="9484"/>
      <c r="G614" s="9484"/>
      <c r="H614" s="9484"/>
      <c r="I614" s="9484"/>
      <c r="J614" s="8567"/>
      <c r="K614" s="8459"/>
      <c r="L614" s="8321"/>
    </row>
    <row r="615" spans="1:12" s="8266" customFormat="1" ht="16.5">
      <c r="A615" s="8461"/>
      <c r="B615" s="8462"/>
      <c r="C615" s="8707"/>
      <c r="D615" s="8708"/>
      <c r="E615" s="8709"/>
      <c r="F615" s="8704"/>
      <c r="G615" s="8704"/>
      <c r="H615" s="8587"/>
      <c r="I615" s="8586"/>
      <c r="J615" s="8579">
        <v>1500</v>
      </c>
      <c r="K615" s="8467"/>
      <c r="L615" s="8321"/>
    </row>
    <row r="616" spans="1:12" s="8266" customFormat="1" ht="16.5">
      <c r="A616" s="8458"/>
      <c r="B616" s="8458"/>
      <c r="C616" s="8446" t="s">
        <v>1710</v>
      </c>
      <c r="D616" s="8438" t="s">
        <v>2523</v>
      </c>
      <c r="E616" s="8439" t="s">
        <v>2522</v>
      </c>
      <c r="F616" s="9483"/>
      <c r="G616" s="9483">
        <v>55390</v>
      </c>
      <c r="H616" s="9483"/>
      <c r="I616" s="9483"/>
      <c r="J616" s="8564"/>
      <c r="K616" s="8481"/>
      <c r="L616" s="8321"/>
    </row>
    <row r="617" spans="1:12" s="8266" customFormat="1" ht="16.5">
      <c r="A617" s="8459"/>
      <c r="B617" s="8459"/>
      <c r="C617" s="8447" t="s">
        <v>2527</v>
      </c>
      <c r="D617" s="8441" t="s">
        <v>2521</v>
      </c>
      <c r="E617" s="8448"/>
      <c r="F617" s="9484"/>
      <c r="G617" s="9484"/>
      <c r="H617" s="9484"/>
      <c r="I617" s="9484"/>
      <c r="J617" s="8567"/>
      <c r="K617" s="8459"/>
      <c r="L617" s="8321"/>
    </row>
    <row r="618" spans="1:12" s="8266" customFormat="1" ht="16.5">
      <c r="A618" s="8461"/>
      <c r="B618" s="8462"/>
      <c r="C618" s="8589"/>
      <c r="D618" s="8584"/>
      <c r="E618" s="8585"/>
      <c r="F618" s="8704"/>
      <c r="G618" s="8704"/>
      <c r="H618" s="8587"/>
      <c r="I618" s="8586"/>
      <c r="J618" s="8579">
        <v>1500</v>
      </c>
      <c r="K618" s="8467"/>
      <c r="L618" s="8321"/>
    </row>
    <row r="619" spans="1:12" s="8266" customFormat="1" ht="16.5">
      <c r="A619" s="8460"/>
      <c r="B619" s="8460"/>
      <c r="C619" s="8693" t="s">
        <v>781</v>
      </c>
      <c r="D619" s="8581" t="s">
        <v>2461</v>
      </c>
      <c r="E619" s="8582" t="s">
        <v>2491</v>
      </c>
      <c r="F619" s="8694"/>
      <c r="G619" s="8694">
        <v>37340</v>
      </c>
      <c r="H619" s="9483"/>
      <c r="I619" s="9483"/>
      <c r="J619" s="8564"/>
      <c r="K619" s="8481"/>
      <c r="L619" s="8321"/>
    </row>
    <row r="620" spans="1:12" s="8266" customFormat="1" ht="16.5">
      <c r="A620" s="8459"/>
      <c r="B620" s="8459"/>
      <c r="C620" s="8574" t="s">
        <v>2459</v>
      </c>
      <c r="D620" s="8441" t="s">
        <v>1819</v>
      </c>
      <c r="E620" s="8448"/>
      <c r="F620" s="8695"/>
      <c r="G620" s="8695"/>
      <c r="H620" s="9484"/>
      <c r="I620" s="9484"/>
      <c r="J620" s="8567"/>
      <c r="K620" s="8459"/>
      <c r="L620" s="8321"/>
    </row>
    <row r="621" spans="1:12" s="8266" customFormat="1" ht="16.5">
      <c r="A621" s="8461"/>
      <c r="B621" s="8462"/>
      <c r="C621" s="8589"/>
      <c r="D621" s="8584"/>
      <c r="E621" s="8585"/>
      <c r="F621" s="8704"/>
      <c r="G621" s="8704"/>
      <c r="H621" s="8587"/>
      <c r="I621" s="8586"/>
      <c r="J621" s="8579">
        <v>1500</v>
      </c>
      <c r="K621" s="8467"/>
      <c r="L621" s="8321"/>
    </row>
    <row r="622" spans="1:12" s="8266" customFormat="1" ht="16.5">
      <c r="A622" s="8460"/>
      <c r="B622" s="8460"/>
      <c r="C622" s="8693" t="s">
        <v>781</v>
      </c>
      <c r="D622" s="8581" t="s">
        <v>2461</v>
      </c>
      <c r="E622" s="8582" t="s">
        <v>2491</v>
      </c>
      <c r="F622" s="8694"/>
      <c r="G622" s="8694">
        <v>17340</v>
      </c>
      <c r="H622" s="9483"/>
      <c r="I622" s="9483"/>
      <c r="J622" s="8564"/>
      <c r="K622" s="8480"/>
      <c r="L622" s="9148"/>
    </row>
    <row r="623" spans="1:12" s="8266" customFormat="1" ht="16.5">
      <c r="A623" s="8459"/>
      <c r="B623" s="8459"/>
      <c r="C623" s="8574" t="s">
        <v>2460</v>
      </c>
      <c r="D623" s="8441" t="s">
        <v>1819</v>
      </c>
      <c r="E623" s="8448"/>
      <c r="F623" s="8695"/>
      <c r="G623" s="8695"/>
      <c r="H623" s="9484"/>
      <c r="I623" s="9484"/>
      <c r="J623" s="8567"/>
      <c r="K623" s="8459"/>
      <c r="L623" s="9148"/>
    </row>
    <row r="624" spans="1:12" s="8266" customFormat="1" ht="16.5">
      <c r="A624" s="8461"/>
      <c r="B624" s="8462"/>
      <c r="C624" s="8589"/>
      <c r="D624" s="8584"/>
      <c r="E624" s="8585"/>
      <c r="F624" s="8704"/>
      <c r="G624" s="8704"/>
      <c r="H624" s="8587"/>
      <c r="I624" s="8586"/>
      <c r="J624" s="8579">
        <v>1500</v>
      </c>
      <c r="K624" s="8467"/>
      <c r="L624" s="9148"/>
    </row>
    <row r="625" spans="1:12" s="8266" customFormat="1" ht="16.5">
      <c r="A625" s="8458"/>
      <c r="B625" s="8458"/>
      <c r="C625" s="8686" t="s">
        <v>781</v>
      </c>
      <c r="D625" s="8438" t="s">
        <v>1285</v>
      </c>
      <c r="E625" s="8439" t="s">
        <v>1320</v>
      </c>
      <c r="F625" s="8694"/>
      <c r="G625" s="9485">
        <v>77640</v>
      </c>
      <c r="H625" s="8696"/>
      <c r="I625" s="8697"/>
      <c r="J625" s="9490"/>
      <c r="K625" s="8481"/>
      <c r="L625" s="8321"/>
    </row>
    <row r="626" spans="1:12" s="8266" customFormat="1" ht="16.5">
      <c r="A626" s="8459"/>
      <c r="B626" s="8459"/>
      <c r="C626" s="8574" t="s">
        <v>2810</v>
      </c>
      <c r="D626" s="8441" t="s">
        <v>38</v>
      </c>
      <c r="E626" s="8448"/>
      <c r="F626" s="8695"/>
      <c r="G626" s="9486"/>
      <c r="H626" s="8699"/>
      <c r="I626" s="8700"/>
      <c r="J626" s="9491"/>
      <c r="K626" s="8459"/>
      <c r="L626" s="8321"/>
    </row>
    <row r="627" spans="1:12" s="8266" customFormat="1" ht="16.5">
      <c r="A627" s="8461"/>
      <c r="B627" s="8462"/>
      <c r="C627" s="8702"/>
      <c r="D627" s="8703"/>
      <c r="E627" s="8703"/>
      <c r="F627" s="8704"/>
      <c r="G627" s="8704"/>
      <c r="H627" s="8705"/>
      <c r="I627" s="8704"/>
      <c r="J627" s="8706">
        <v>1500</v>
      </c>
      <c r="K627" s="8467"/>
      <c r="L627" s="8321"/>
    </row>
    <row r="628" spans="1:12" s="8266" customFormat="1" ht="16.5">
      <c r="A628" s="8460"/>
      <c r="B628" s="8460"/>
      <c r="C628" s="8686" t="s">
        <v>781</v>
      </c>
      <c r="D628" s="8438" t="s">
        <v>1285</v>
      </c>
      <c r="E628" s="8439" t="s">
        <v>1320</v>
      </c>
      <c r="F628" s="8694"/>
      <c r="G628" s="9485">
        <v>100040</v>
      </c>
      <c r="H628" s="8696"/>
      <c r="I628" s="8697"/>
      <c r="J628" s="9490"/>
      <c r="K628" s="8481"/>
      <c r="L628" s="8321"/>
    </row>
    <row r="629" spans="1:12" s="8266" customFormat="1" ht="16.5">
      <c r="A629" s="8459"/>
      <c r="B629" s="8459"/>
      <c r="C629" s="8574" t="s">
        <v>2811</v>
      </c>
      <c r="D629" s="8441" t="s">
        <v>38</v>
      </c>
      <c r="E629" s="8448"/>
      <c r="F629" s="8695"/>
      <c r="G629" s="9486"/>
      <c r="H629" s="8699"/>
      <c r="I629" s="8700"/>
      <c r="J629" s="9491"/>
      <c r="K629" s="8459"/>
      <c r="L629" s="8321"/>
    </row>
    <row r="630" spans="1:12" s="8266" customFormat="1" ht="16.5">
      <c r="A630" s="8461"/>
      <c r="B630" s="8462"/>
      <c r="C630" s="8702"/>
      <c r="D630" s="8703"/>
      <c r="E630" s="8703"/>
      <c r="F630" s="8704"/>
      <c r="G630" s="8704"/>
      <c r="H630" s="8705"/>
      <c r="I630" s="8704"/>
      <c r="J630" s="8706">
        <v>1500</v>
      </c>
      <c r="K630" s="8467"/>
      <c r="L630" s="8321"/>
    </row>
    <row r="631" spans="1:12" s="8266" customFormat="1" ht="16.5">
      <c r="A631" s="8460"/>
      <c r="B631" s="8460"/>
      <c r="C631" s="8686" t="s">
        <v>781</v>
      </c>
      <c r="D631" s="8438" t="s">
        <v>1285</v>
      </c>
      <c r="E631" s="8439" t="s">
        <v>1320</v>
      </c>
      <c r="F631" s="8694"/>
      <c r="G631" s="9485">
        <v>249140</v>
      </c>
      <c r="H631" s="8696"/>
      <c r="I631" s="8697"/>
      <c r="J631" s="9490"/>
      <c r="K631" s="8481"/>
      <c r="L631" s="8321"/>
    </row>
    <row r="632" spans="1:12" s="8266" customFormat="1" ht="16.5">
      <c r="A632" s="8459"/>
      <c r="B632" s="8459"/>
      <c r="C632" s="8574" t="s">
        <v>2812</v>
      </c>
      <c r="D632" s="8441" t="s">
        <v>38</v>
      </c>
      <c r="E632" s="8448"/>
      <c r="F632" s="8695"/>
      <c r="G632" s="9486"/>
      <c r="H632" s="8699"/>
      <c r="I632" s="8700"/>
      <c r="J632" s="9491"/>
      <c r="K632" s="8459"/>
      <c r="L632" s="8321"/>
    </row>
    <row r="633" spans="1:12" s="8266" customFormat="1" ht="16.5">
      <c r="A633" s="8461"/>
      <c r="B633" s="8462"/>
      <c r="C633" s="8702"/>
      <c r="D633" s="8703"/>
      <c r="E633" s="8703"/>
      <c r="F633" s="8704"/>
      <c r="G633" s="8704"/>
      <c r="H633" s="8705"/>
      <c r="I633" s="8704"/>
      <c r="J633" s="8706">
        <v>1500</v>
      </c>
      <c r="K633" s="8467"/>
      <c r="L633" s="8321"/>
    </row>
    <row r="634" spans="1:12" s="8266" customFormat="1" ht="15.75">
      <c r="A634" s="8460"/>
      <c r="B634" s="8460"/>
      <c r="C634" s="8324" t="s">
        <v>1710</v>
      </c>
      <c r="D634" s="8732" t="s">
        <v>2815</v>
      </c>
      <c r="E634" s="7979">
        <v>940372</v>
      </c>
      <c r="F634" s="9471"/>
      <c r="G634" s="9473">
        <v>32890</v>
      </c>
      <c r="H634" s="9471"/>
      <c r="I634" s="9471"/>
      <c r="J634" s="8302"/>
      <c r="K634" s="8481"/>
      <c r="L634" s="8321"/>
    </row>
    <row r="635" spans="1:12" s="8266" customFormat="1" ht="15.75">
      <c r="A635" s="8459"/>
      <c r="B635" s="8459"/>
      <c r="C635" s="8326" t="s">
        <v>2799</v>
      </c>
      <c r="D635" s="9476" t="s">
        <v>1819</v>
      </c>
      <c r="E635" s="8392"/>
      <c r="F635" s="9472"/>
      <c r="G635" s="9474"/>
      <c r="H635" s="9472"/>
      <c r="I635" s="9472"/>
      <c r="J635" s="8303"/>
      <c r="K635" s="8459"/>
      <c r="L635" s="8321"/>
    </row>
    <row r="636" spans="1:12" s="8266" customFormat="1" ht="15.75">
      <c r="A636" s="8461"/>
      <c r="B636" s="8462"/>
      <c r="C636" s="8496"/>
      <c r="D636" s="8504"/>
      <c r="E636" s="8498"/>
      <c r="F636" s="8465"/>
      <c r="G636" s="8466"/>
      <c r="H636" s="8499"/>
      <c r="I636" s="8465"/>
      <c r="J636" s="8466">
        <v>1500</v>
      </c>
      <c r="K636" s="8467"/>
      <c r="L636" s="8321"/>
    </row>
    <row r="637" spans="1:12" s="8266" customFormat="1" ht="16.5">
      <c r="A637" s="8460"/>
      <c r="B637" s="8460"/>
      <c r="C637" s="8357" t="s">
        <v>591</v>
      </c>
      <c r="D637" s="8349"/>
      <c r="E637" s="8350"/>
      <c r="F637" s="9805">
        <v>25000000</v>
      </c>
      <c r="G637" s="9485"/>
      <c r="H637" s="9483"/>
      <c r="I637" s="9483"/>
      <c r="J637" s="8564"/>
      <c r="K637" s="8481"/>
      <c r="L637" s="8321"/>
    </row>
    <row r="638" spans="1:12" s="8266" customFormat="1" ht="16.5">
      <c r="A638" s="8459"/>
      <c r="B638" s="8459"/>
      <c r="C638" s="8355"/>
      <c r="D638" s="8351"/>
      <c r="E638" s="8352"/>
      <c r="F638" s="9806"/>
      <c r="G638" s="9486"/>
      <c r="H638" s="9484"/>
      <c r="I638" s="9484"/>
      <c r="J638" s="8567"/>
      <c r="K638" s="8459"/>
      <c r="L638" s="8321"/>
    </row>
    <row r="639" spans="1:12" s="8266" customFormat="1" ht="16.5">
      <c r="A639" s="8461"/>
      <c r="B639" s="8462"/>
      <c r="C639" s="8589"/>
      <c r="D639" s="8584"/>
      <c r="E639" s="8585"/>
      <c r="F639" s="8586"/>
      <c r="G639" s="8579"/>
      <c r="H639" s="8587"/>
      <c r="I639" s="8586"/>
      <c r="J639" s="8579"/>
      <c r="K639" s="8467"/>
      <c r="L639" s="8321"/>
    </row>
    <row r="640" spans="1:12" s="8266" customFormat="1" ht="15.75">
      <c r="A640" s="8460"/>
      <c r="B640" s="8460"/>
      <c r="C640" s="8300" t="s">
        <v>781</v>
      </c>
      <c r="D640" s="8349"/>
      <c r="E640" s="8350"/>
      <c r="F640" s="9805"/>
      <c r="G640" s="9807"/>
      <c r="H640" s="9805"/>
      <c r="I640" s="9805">
        <v>130140</v>
      </c>
      <c r="J640" s="8302"/>
      <c r="K640" s="8481"/>
      <c r="L640" s="8321"/>
    </row>
    <row r="641" spans="1:12" s="8266" customFormat="1" ht="15.75">
      <c r="A641" s="8459"/>
      <c r="B641" s="8459"/>
      <c r="C641" s="8300" t="s">
        <v>2351</v>
      </c>
      <c r="D641" s="8351"/>
      <c r="E641" s="8352"/>
      <c r="F641" s="9806"/>
      <c r="G641" s="9808"/>
      <c r="H641" s="9806"/>
      <c r="I641" s="9806"/>
      <c r="J641" s="8303"/>
      <c r="K641" s="8459"/>
      <c r="L641" s="8321"/>
    </row>
    <row r="642" spans="1:12" s="8266" customFormat="1" ht="15.75">
      <c r="A642" s="8461"/>
      <c r="B642" s="8462"/>
      <c r="C642" s="8461"/>
      <c r="D642" s="8497"/>
      <c r="E642" s="8498"/>
      <c r="F642" s="8465"/>
      <c r="G642" s="8466"/>
      <c r="H642" s="8499"/>
      <c r="I642" s="8465"/>
      <c r="J642" s="8466">
        <v>1500</v>
      </c>
      <c r="K642" s="8467"/>
      <c r="L642" s="8321"/>
    </row>
    <row r="643" spans="1:12" s="8266" customFormat="1" ht="16.5">
      <c r="A643" s="8460"/>
      <c r="B643" s="8460"/>
      <c r="C643" s="8281" t="s">
        <v>864</v>
      </c>
      <c r="D643" s="8349" t="s">
        <v>2302</v>
      </c>
      <c r="E643" s="8582" t="s">
        <v>2843</v>
      </c>
      <c r="F643" s="8694"/>
      <c r="G643" s="9483">
        <v>103000</v>
      </c>
      <c r="H643" s="9483"/>
      <c r="I643" s="9483"/>
      <c r="J643" s="8564"/>
      <c r="K643" s="8481"/>
      <c r="L643" s="8321"/>
    </row>
    <row r="644" spans="1:12" s="8266" customFormat="1" ht="16.5">
      <c r="A644" s="8459"/>
      <c r="B644" s="8459"/>
      <c r="C644" s="8287" t="s">
        <v>2845</v>
      </c>
      <c r="D644" s="8351" t="s">
        <v>1819</v>
      </c>
      <c r="E644" s="8448"/>
      <c r="F644" s="8695"/>
      <c r="G644" s="8695"/>
      <c r="H644" s="9484"/>
      <c r="I644" s="9484"/>
      <c r="J644" s="8567"/>
      <c r="K644" s="8459"/>
      <c r="L644" s="8321"/>
    </row>
    <row r="645" spans="1:12" s="8266" customFormat="1" ht="16.5">
      <c r="A645" s="8461"/>
      <c r="B645" s="8462"/>
      <c r="C645" s="8589"/>
      <c r="D645" s="8584"/>
      <c r="E645" s="8585"/>
      <c r="F645" s="8704"/>
      <c r="G645" s="8704"/>
      <c r="H645" s="8587"/>
      <c r="I645" s="8586"/>
      <c r="J645" s="8579">
        <v>2200</v>
      </c>
      <c r="K645" s="8467"/>
      <c r="L645" s="8321"/>
    </row>
    <row r="646" spans="1:12" s="8266" customFormat="1" ht="16.5">
      <c r="A646" s="8460"/>
      <c r="B646" s="8460"/>
      <c r="C646" s="8446" t="s">
        <v>1710</v>
      </c>
      <c r="D646" s="9475"/>
      <c r="E646" s="8439"/>
      <c r="F646" s="9843"/>
      <c r="G646" s="9845"/>
      <c r="H646" s="9843"/>
      <c r="I646" s="9446">
        <v>46540</v>
      </c>
      <c r="J646" s="595"/>
      <c r="K646" s="8481"/>
      <c r="L646" s="8321"/>
    </row>
    <row r="647" spans="1:12" s="8266" customFormat="1" ht="16.5">
      <c r="A647" s="8459"/>
      <c r="B647" s="8459"/>
      <c r="C647" s="8447" t="s">
        <v>2828</v>
      </c>
      <c r="D647" s="9476"/>
      <c r="E647" s="8448"/>
      <c r="F647" s="9844"/>
      <c r="G647" s="9846"/>
      <c r="H647" s="9844"/>
      <c r="I647" s="9447"/>
      <c r="J647" s="559"/>
      <c r="K647" s="8459"/>
      <c r="L647" s="8321"/>
    </row>
    <row r="648" spans="1:12" s="8266" customFormat="1" ht="16.5">
      <c r="A648" s="8461"/>
      <c r="B648" s="8462"/>
      <c r="C648" s="8589"/>
      <c r="D648" s="8497"/>
      <c r="E648" s="8670"/>
      <c r="F648" s="8586"/>
      <c r="G648" s="8579"/>
      <c r="H648" s="8587"/>
      <c r="I648" s="8629"/>
      <c r="J648" s="8577">
        <v>1500</v>
      </c>
      <c r="K648" s="8467"/>
      <c r="L648" s="8321"/>
    </row>
    <row r="649" spans="1:12" s="8266" customFormat="1" ht="16.5">
      <c r="A649" s="8460"/>
      <c r="B649" s="8588">
        <v>43238</v>
      </c>
      <c r="C649" s="8324" t="s">
        <v>815</v>
      </c>
      <c r="D649" s="8325" t="s">
        <v>1852</v>
      </c>
      <c r="E649" s="8439"/>
      <c r="F649" s="9843"/>
      <c r="G649" s="9845"/>
      <c r="H649" s="9843"/>
      <c r="I649" s="9843">
        <v>2327332</v>
      </c>
      <c r="J649" s="8564"/>
      <c r="K649" s="8481"/>
      <c r="L649" s="8321"/>
    </row>
    <row r="650" spans="1:12" s="8266" customFormat="1" ht="16.5">
      <c r="A650" s="8459"/>
      <c r="B650" s="8459"/>
      <c r="C650" s="8342" t="s">
        <v>1851</v>
      </c>
      <c r="D650" s="8327"/>
      <c r="E650" s="8448"/>
      <c r="F650" s="9844"/>
      <c r="G650" s="9846"/>
      <c r="H650" s="9844"/>
      <c r="I650" s="9844"/>
      <c r="J650" s="8567"/>
      <c r="K650" s="8459"/>
      <c r="L650" s="8321"/>
    </row>
    <row r="651" spans="1:12" s="8266" customFormat="1" ht="16.5">
      <c r="A651" s="8461"/>
      <c r="B651" s="8462"/>
      <c r="C651" s="8461"/>
      <c r="D651" s="8501"/>
      <c r="E651" s="8670"/>
      <c r="F651" s="8586"/>
      <c r="G651" s="8579"/>
      <c r="H651" s="8587"/>
      <c r="I651" s="8586"/>
      <c r="J651" s="8579">
        <v>2200</v>
      </c>
      <c r="K651" s="8467"/>
      <c r="L651" s="8321"/>
    </row>
    <row r="652" spans="1:12" s="8266" customFormat="1" ht="15.75">
      <c r="A652" s="8460"/>
      <c r="B652" s="8460"/>
      <c r="C652" s="8324" t="s">
        <v>815</v>
      </c>
      <c r="D652" s="8325" t="s">
        <v>1852</v>
      </c>
      <c r="E652" s="9444"/>
      <c r="F652" s="9446"/>
      <c r="G652" s="9450"/>
      <c r="H652" s="534"/>
      <c r="I652" s="9446">
        <v>1069074</v>
      </c>
      <c r="J652" s="595"/>
      <c r="K652" s="8481"/>
      <c r="L652" s="8321"/>
    </row>
    <row r="653" spans="1:12" s="8266" customFormat="1" ht="15.75">
      <c r="A653" s="8459"/>
      <c r="B653" s="8459"/>
      <c r="C653" s="8342" t="s">
        <v>1854</v>
      </c>
      <c r="D653" s="8327"/>
      <c r="E653" s="9445"/>
      <c r="F653" s="9447"/>
      <c r="G653" s="9451"/>
      <c r="H653" s="515"/>
      <c r="I653" s="9447"/>
      <c r="J653" s="559"/>
      <c r="K653" s="8459"/>
      <c r="L653" s="8321"/>
    </row>
    <row r="654" spans="1:12" s="8266" customFormat="1" ht="15.75">
      <c r="A654" s="8461"/>
      <c r="B654" s="8462"/>
      <c r="C654" s="8461"/>
      <c r="D654" s="8501"/>
      <c r="E654" s="8630"/>
      <c r="F654" s="8629"/>
      <c r="G654" s="8629"/>
      <c r="H654" s="8629"/>
      <c r="I654" s="8629"/>
      <c r="J654" s="8577">
        <v>2200</v>
      </c>
      <c r="K654" s="8467"/>
      <c r="L654" s="8321"/>
    </row>
    <row r="655" spans="1:12" s="8266" customFormat="1" ht="16.5">
      <c r="A655" s="8460"/>
      <c r="B655" s="8460"/>
      <c r="C655" s="8324" t="s">
        <v>815</v>
      </c>
      <c r="D655" s="8325" t="s">
        <v>1852</v>
      </c>
      <c r="E655" s="8439"/>
      <c r="F655" s="9843"/>
      <c r="G655" s="9845"/>
      <c r="H655" s="9843"/>
      <c r="I655" s="9843">
        <v>4730502</v>
      </c>
      <c r="J655" s="8564"/>
      <c r="K655" s="8481"/>
      <c r="L655" s="8321"/>
    </row>
    <row r="656" spans="1:12" s="8266" customFormat="1" ht="16.5">
      <c r="A656" s="8459"/>
      <c r="B656" s="8459"/>
      <c r="C656" s="8342" t="s">
        <v>1855</v>
      </c>
      <c r="D656" s="8327"/>
      <c r="E656" s="8448"/>
      <c r="F656" s="9844"/>
      <c r="G656" s="9846"/>
      <c r="H656" s="9844"/>
      <c r="I656" s="9844"/>
      <c r="J656" s="8567"/>
      <c r="K656" s="8459"/>
      <c r="L656" s="8321"/>
    </row>
    <row r="657" spans="1:12" s="8266" customFormat="1" ht="16.5">
      <c r="A657" s="8461"/>
      <c r="B657" s="8462"/>
      <c r="C657" s="8461"/>
      <c r="D657" s="8501"/>
      <c r="E657" s="8670"/>
      <c r="F657" s="8586"/>
      <c r="G657" s="8579"/>
      <c r="H657" s="8587"/>
      <c r="I657" s="8586"/>
      <c r="J657" s="8579">
        <v>2200</v>
      </c>
      <c r="K657" s="8467"/>
      <c r="L657" s="8321"/>
    </row>
    <row r="658" spans="1:12" s="8266" customFormat="1" ht="15.75">
      <c r="A658" s="8460"/>
      <c r="B658" s="8460"/>
      <c r="C658" s="8324" t="s">
        <v>815</v>
      </c>
      <c r="D658" s="8325" t="s">
        <v>1852</v>
      </c>
      <c r="E658" s="9444"/>
      <c r="F658" s="9446"/>
      <c r="G658" s="9450"/>
      <c r="H658" s="534"/>
      <c r="I658" s="9446">
        <v>284900</v>
      </c>
      <c r="J658" s="595"/>
      <c r="K658" s="8481"/>
      <c r="L658" s="8321"/>
    </row>
    <row r="659" spans="1:12" s="8266" customFormat="1" ht="15.75">
      <c r="A659" s="8459"/>
      <c r="B659" s="8459"/>
      <c r="C659" s="8342" t="s">
        <v>1856</v>
      </c>
      <c r="D659" s="8327"/>
      <c r="E659" s="9445"/>
      <c r="F659" s="9447"/>
      <c r="G659" s="9451"/>
      <c r="H659" s="515"/>
      <c r="I659" s="9447"/>
      <c r="J659" s="559"/>
      <c r="K659" s="8459"/>
      <c r="L659" s="8321"/>
    </row>
    <row r="660" spans="1:12" s="8266" customFormat="1" ht="15.75">
      <c r="A660" s="8461"/>
      <c r="B660" s="8462"/>
      <c r="C660" s="8461"/>
      <c r="D660" s="8501"/>
      <c r="E660" s="8630"/>
      <c r="F660" s="8629"/>
      <c r="G660" s="8629"/>
      <c r="H660" s="8629"/>
      <c r="I660" s="8629"/>
      <c r="J660" s="8577">
        <v>2200</v>
      </c>
      <c r="K660" s="8467"/>
      <c r="L660" s="8321"/>
    </row>
    <row r="661" spans="1:12" s="8266" customFormat="1" ht="16.5">
      <c r="A661" s="8460"/>
      <c r="B661" s="8460"/>
      <c r="C661" s="8324" t="s">
        <v>815</v>
      </c>
      <c r="D661" s="8325" t="s">
        <v>1852</v>
      </c>
      <c r="E661" s="8439"/>
      <c r="F661" s="9843"/>
      <c r="G661" s="9845"/>
      <c r="H661" s="9843"/>
      <c r="I661" s="9843">
        <v>750975</v>
      </c>
      <c r="J661" s="8564"/>
      <c r="K661" s="8481"/>
      <c r="L661" s="8321"/>
    </row>
    <row r="662" spans="1:12" s="8266" customFormat="1" ht="16.5">
      <c r="A662" s="8459"/>
      <c r="B662" s="8459"/>
      <c r="C662" s="8342" t="s">
        <v>1857</v>
      </c>
      <c r="D662" s="8327"/>
      <c r="E662" s="8448"/>
      <c r="F662" s="9844"/>
      <c r="G662" s="9846"/>
      <c r="H662" s="9844"/>
      <c r="I662" s="9844"/>
      <c r="J662" s="8567"/>
      <c r="K662" s="8459"/>
      <c r="L662" s="8321"/>
    </row>
    <row r="663" spans="1:12" s="8266" customFormat="1" ht="16.5">
      <c r="A663" s="8461"/>
      <c r="B663" s="8462"/>
      <c r="C663" s="8461"/>
      <c r="D663" s="8501"/>
      <c r="E663" s="8670"/>
      <c r="F663" s="8586"/>
      <c r="G663" s="8579"/>
      <c r="H663" s="8587"/>
      <c r="I663" s="8586"/>
      <c r="J663" s="8579">
        <v>2200</v>
      </c>
      <c r="K663" s="8467"/>
      <c r="L663" s="8321"/>
    </row>
    <row r="664" spans="1:12" s="8266" customFormat="1" ht="15.75">
      <c r="A664" s="8460"/>
      <c r="B664" s="8460"/>
      <c r="C664" s="8324" t="s">
        <v>815</v>
      </c>
      <c r="D664" s="8325" t="s">
        <v>1852</v>
      </c>
      <c r="E664" s="9444"/>
      <c r="F664" s="9446"/>
      <c r="G664" s="9450"/>
      <c r="H664" s="534"/>
      <c r="I664" s="9446">
        <v>2042651</v>
      </c>
      <c r="J664" s="595"/>
      <c r="K664" s="8481"/>
      <c r="L664" s="8321"/>
    </row>
    <row r="665" spans="1:12" s="8266" customFormat="1" ht="15.75">
      <c r="A665" s="8459"/>
      <c r="B665" s="8459"/>
      <c r="C665" s="8342" t="s">
        <v>1853</v>
      </c>
      <c r="D665" s="8327"/>
      <c r="E665" s="9445"/>
      <c r="F665" s="9447"/>
      <c r="G665" s="9451"/>
      <c r="H665" s="515"/>
      <c r="I665" s="9447"/>
      <c r="J665" s="559"/>
      <c r="K665" s="8459"/>
      <c r="L665" s="8321"/>
    </row>
    <row r="666" spans="1:12" s="8266" customFormat="1" ht="15.75">
      <c r="A666" s="8461"/>
      <c r="B666" s="8462"/>
      <c r="C666" s="8461"/>
      <c r="D666" s="8501"/>
      <c r="E666" s="8630"/>
      <c r="F666" s="8629"/>
      <c r="G666" s="8629"/>
      <c r="H666" s="8629"/>
      <c r="I666" s="8629"/>
      <c r="J666" s="8577">
        <v>2200</v>
      </c>
      <c r="K666" s="8467"/>
      <c r="L666" s="8321"/>
    </row>
    <row r="667" spans="1:12" s="8266" customFormat="1" ht="16.5">
      <c r="A667" s="8460"/>
      <c r="B667" s="8460"/>
      <c r="C667" s="8281" t="s">
        <v>869</v>
      </c>
      <c r="D667" s="9475" t="s">
        <v>1845</v>
      </c>
      <c r="E667" s="8439"/>
      <c r="F667" s="9843"/>
      <c r="G667" s="9845"/>
      <c r="H667" s="9843"/>
      <c r="I667" s="9843">
        <v>96599</v>
      </c>
      <c r="J667" s="8564"/>
      <c r="K667" s="8481"/>
      <c r="L667" s="8321"/>
    </row>
    <row r="668" spans="1:12" s="8266" customFormat="1" ht="16.5">
      <c r="A668" s="8459"/>
      <c r="B668" s="8459"/>
      <c r="C668" s="8287" t="s">
        <v>2311</v>
      </c>
      <c r="D668" s="9476"/>
      <c r="E668" s="8448"/>
      <c r="F668" s="9844"/>
      <c r="G668" s="9846"/>
      <c r="H668" s="9844"/>
      <c r="I668" s="9844"/>
      <c r="J668" s="8567"/>
      <c r="K668" s="8459"/>
      <c r="L668" s="8321"/>
    </row>
    <row r="669" spans="1:12" s="8266" customFormat="1" ht="16.5">
      <c r="A669" s="8461"/>
      <c r="B669" s="8462"/>
      <c r="C669" s="8461"/>
      <c r="D669" s="8497"/>
      <c r="E669" s="8670"/>
      <c r="F669" s="8586"/>
      <c r="G669" s="8579"/>
      <c r="H669" s="8587"/>
      <c r="I669" s="8586"/>
      <c r="J669" s="8579">
        <v>1650</v>
      </c>
      <c r="K669" s="8467"/>
      <c r="L669" s="8321"/>
    </row>
    <row r="670" spans="1:12" s="8266" customFormat="1" ht="15.75">
      <c r="A670" s="8460"/>
      <c r="B670" s="8460"/>
      <c r="C670" s="8281" t="s">
        <v>869</v>
      </c>
      <c r="D670" s="9475" t="s">
        <v>1845</v>
      </c>
      <c r="E670" s="9444"/>
      <c r="F670" s="9446"/>
      <c r="G670" s="9450"/>
      <c r="H670" s="534"/>
      <c r="I670" s="9446">
        <v>38860</v>
      </c>
      <c r="J670" s="595"/>
      <c r="K670" s="8481"/>
      <c r="L670" s="8321"/>
    </row>
    <row r="671" spans="1:12" s="8266" customFormat="1" ht="15.75">
      <c r="A671" s="8459"/>
      <c r="B671" s="8459"/>
      <c r="C671" s="8287" t="s">
        <v>1872</v>
      </c>
      <c r="D671" s="9476"/>
      <c r="E671" s="9445"/>
      <c r="F671" s="9447"/>
      <c r="G671" s="9451"/>
      <c r="H671" s="515"/>
      <c r="I671" s="9447"/>
      <c r="J671" s="559"/>
      <c r="K671" s="8459"/>
      <c r="L671" s="8321"/>
    </row>
    <row r="672" spans="1:12" s="8266" customFormat="1" ht="15.75">
      <c r="A672" s="8461"/>
      <c r="B672" s="8462"/>
      <c r="C672" s="8461"/>
      <c r="D672" s="8497"/>
      <c r="E672" s="8630"/>
      <c r="F672" s="8629"/>
      <c r="G672" s="8629"/>
      <c r="H672" s="8629"/>
      <c r="I672" s="8629"/>
      <c r="J672" s="8577">
        <v>1650</v>
      </c>
      <c r="K672" s="8467"/>
      <c r="L672" s="8321"/>
    </row>
    <row r="673" spans="1:12" s="8266" customFormat="1" ht="15.75">
      <c r="A673" s="8339"/>
      <c r="B673" s="9477" t="s">
        <v>2848</v>
      </c>
      <c r="C673" s="8330" t="s">
        <v>812</v>
      </c>
      <c r="D673" s="8325" t="s">
        <v>1335</v>
      </c>
      <c r="E673" s="8350"/>
      <c r="F673" s="9805"/>
      <c r="G673" s="9807"/>
      <c r="H673" s="9805"/>
      <c r="I673" s="9805">
        <v>564047</v>
      </c>
      <c r="J673" s="8302"/>
      <c r="K673" s="8576"/>
      <c r="L673" s="8321"/>
    </row>
    <row r="674" spans="1:12" s="8266" customFormat="1" ht="15.75">
      <c r="A674" s="8340"/>
      <c r="B674" s="9478"/>
      <c r="C674" s="8347" t="s">
        <v>813</v>
      </c>
      <c r="D674" s="8327" t="s">
        <v>814</v>
      </c>
      <c r="E674" s="8352"/>
      <c r="F674" s="9806"/>
      <c r="G674" s="9808"/>
      <c r="H674" s="9806"/>
      <c r="I674" s="9806"/>
      <c r="J674" s="8303"/>
      <c r="K674" s="8340"/>
      <c r="L674" s="8321"/>
    </row>
    <row r="675" spans="1:12" s="8266" customFormat="1" ht="15.75">
      <c r="A675" s="8461"/>
      <c r="B675" s="8462"/>
      <c r="C675" s="8461"/>
      <c r="D675" s="8497"/>
      <c r="E675" s="8498"/>
      <c r="F675" s="8465"/>
      <c r="G675" s="8466"/>
      <c r="H675" s="8499"/>
      <c r="I675" s="8465"/>
      <c r="J675" s="8466">
        <v>2200</v>
      </c>
      <c r="K675" s="8580"/>
      <c r="L675" s="8321"/>
    </row>
    <row r="676" spans="1:12" s="8266" customFormat="1" ht="16.5">
      <c r="A676" s="8339"/>
      <c r="B676" s="9477"/>
      <c r="C676" s="8446" t="s">
        <v>1710</v>
      </c>
      <c r="D676" s="8438" t="s">
        <v>2495</v>
      </c>
      <c r="E676" s="8690"/>
      <c r="F676" s="9483"/>
      <c r="G676" s="8694"/>
      <c r="H676" s="9483"/>
      <c r="I676" s="9483">
        <v>494140</v>
      </c>
      <c r="J676" s="9490"/>
      <c r="K676" s="8576"/>
      <c r="L676" s="8321"/>
    </row>
    <row r="677" spans="1:12" s="8266" customFormat="1" ht="16.5">
      <c r="A677" s="8340"/>
      <c r="B677" s="9478"/>
      <c r="C677" s="8447" t="s">
        <v>2517</v>
      </c>
      <c r="D677" s="8441"/>
      <c r="E677" s="8691"/>
      <c r="F677" s="9484"/>
      <c r="G677" s="8695"/>
      <c r="H677" s="9484"/>
      <c r="I677" s="9484"/>
      <c r="J677" s="9491"/>
      <c r="K677" s="8340"/>
      <c r="L677" s="8321"/>
    </row>
    <row r="678" spans="1:12" s="8266" customFormat="1" ht="16.5">
      <c r="A678" s="8461"/>
      <c r="B678" s="8462"/>
      <c r="C678" s="8589"/>
      <c r="D678" s="8584"/>
      <c r="E678" s="8585"/>
      <c r="F678" s="8713"/>
      <c r="G678" s="8713"/>
      <c r="H678" s="8586"/>
      <c r="I678" s="8713"/>
      <c r="J678" s="8579">
        <v>1500</v>
      </c>
      <c r="K678" s="8580"/>
      <c r="L678" s="8321"/>
    </row>
    <row r="679" spans="1:12" s="8266" customFormat="1" ht="16.5">
      <c r="A679" s="8339"/>
      <c r="B679" s="9477"/>
      <c r="C679" s="8446" t="s">
        <v>1710</v>
      </c>
      <c r="D679" s="8438" t="s">
        <v>2495</v>
      </c>
      <c r="E679" s="8690"/>
      <c r="F679" s="9483"/>
      <c r="G679" s="8694"/>
      <c r="H679" s="9483"/>
      <c r="I679" s="9483">
        <v>88140</v>
      </c>
      <c r="J679" s="9490"/>
      <c r="K679" s="8576"/>
      <c r="L679" s="7907"/>
    </row>
    <row r="680" spans="1:12" s="8266" customFormat="1" ht="16.5">
      <c r="A680" s="8340"/>
      <c r="B680" s="9478"/>
      <c r="C680" s="8447" t="s">
        <v>2519</v>
      </c>
      <c r="D680" s="8441"/>
      <c r="E680" s="8691"/>
      <c r="F680" s="9484"/>
      <c r="G680" s="8695"/>
      <c r="H680" s="9484"/>
      <c r="I680" s="9484"/>
      <c r="J680" s="9491"/>
      <c r="K680" s="8340"/>
      <c r="L680" s="7907"/>
    </row>
    <row r="681" spans="1:12" s="8266" customFormat="1" ht="16.5">
      <c r="A681" s="8461"/>
      <c r="B681" s="8462"/>
      <c r="C681" s="8589"/>
      <c r="D681" s="8584"/>
      <c r="E681" s="8585"/>
      <c r="F681" s="8713"/>
      <c r="G681" s="8713"/>
      <c r="H681" s="8586"/>
      <c r="I681" s="8713"/>
      <c r="J681" s="8579">
        <v>1500</v>
      </c>
      <c r="K681" s="8580"/>
      <c r="L681" s="7907"/>
    </row>
    <row r="682" spans="1:12" s="8266" customFormat="1" ht="16.5">
      <c r="A682" s="8339"/>
      <c r="B682" s="9477"/>
      <c r="C682" s="8446" t="s">
        <v>1710</v>
      </c>
      <c r="D682" s="8438" t="s">
        <v>2495</v>
      </c>
      <c r="E682" s="8690"/>
      <c r="F682" s="9483"/>
      <c r="G682" s="8694"/>
      <c r="H682" s="9483"/>
      <c r="I682" s="9483">
        <v>88140</v>
      </c>
      <c r="J682" s="9490"/>
      <c r="K682" s="8576"/>
      <c r="L682" s="8380"/>
    </row>
    <row r="683" spans="1:12" s="8266" customFormat="1" ht="16.5">
      <c r="A683" s="8340"/>
      <c r="B683" s="9478"/>
      <c r="C683" s="8447" t="s">
        <v>2785</v>
      </c>
      <c r="D683" s="8441"/>
      <c r="E683" s="8691"/>
      <c r="F683" s="9484"/>
      <c r="G683" s="8695"/>
      <c r="H683" s="9484"/>
      <c r="I683" s="9484"/>
      <c r="J683" s="9491"/>
      <c r="K683" s="8340"/>
      <c r="L683" s="8380"/>
    </row>
    <row r="684" spans="1:12" s="8266" customFormat="1" ht="16.5">
      <c r="A684" s="8461"/>
      <c r="B684" s="8462"/>
      <c r="C684" s="8589"/>
      <c r="D684" s="8584"/>
      <c r="E684" s="8585"/>
      <c r="F684" s="8713"/>
      <c r="G684" s="8713"/>
      <c r="H684" s="8586"/>
      <c r="I684" s="8713"/>
      <c r="J684" s="8579">
        <v>1500</v>
      </c>
      <c r="K684" s="8580"/>
      <c r="L684" s="8380"/>
    </row>
    <row r="685" spans="1:12" s="8266" customFormat="1" ht="16.5">
      <c r="A685" s="8339"/>
      <c r="B685" s="9477"/>
      <c r="C685" s="8427" t="s">
        <v>2776</v>
      </c>
      <c r="D685" s="8438" t="s">
        <v>2495</v>
      </c>
      <c r="E685" s="8350"/>
      <c r="F685" s="9805"/>
      <c r="G685" s="9807"/>
      <c r="H685" s="9805"/>
      <c r="I685" s="9805">
        <v>152656</v>
      </c>
      <c r="J685" s="8564"/>
      <c r="K685" s="8576"/>
      <c r="L685" s="8380"/>
    </row>
    <row r="686" spans="1:12" s="8266" customFormat="1" ht="16.5">
      <c r="A686" s="8340"/>
      <c r="B686" s="9478"/>
      <c r="C686" s="8428" t="s">
        <v>2777</v>
      </c>
      <c r="D686" s="8351"/>
      <c r="E686" s="8352"/>
      <c r="F686" s="9806"/>
      <c r="G686" s="9808"/>
      <c r="H686" s="9806"/>
      <c r="I686" s="9806"/>
      <c r="J686" s="8567"/>
      <c r="K686" s="8340"/>
      <c r="L686" s="8380"/>
    </row>
    <row r="687" spans="1:12" s="8266" customFormat="1" ht="16.5">
      <c r="A687" s="8461"/>
      <c r="B687" s="8462"/>
      <c r="C687" s="8461"/>
      <c r="D687" s="8501"/>
      <c r="E687" s="8630"/>
      <c r="F687" s="8629"/>
      <c r="G687" s="8629"/>
      <c r="H687" s="8629"/>
      <c r="I687" s="8586"/>
      <c r="J687" s="8579">
        <v>1650</v>
      </c>
      <c r="K687" s="8580"/>
      <c r="L687" s="8380"/>
    </row>
    <row r="688" spans="1:12" s="8266" customFormat="1" ht="15.75">
      <c r="A688" s="8339"/>
      <c r="B688" s="9477"/>
      <c r="C688" s="8427" t="s">
        <v>1110</v>
      </c>
      <c r="D688" s="9475" t="s">
        <v>1334</v>
      </c>
      <c r="E688" s="9477" t="s">
        <v>1348</v>
      </c>
      <c r="F688" s="9471"/>
      <c r="G688" s="9481">
        <v>406000</v>
      </c>
      <c r="H688" s="9471"/>
      <c r="I688" s="9471"/>
      <c r="J688" s="9479" t="s">
        <v>356</v>
      </c>
      <c r="K688" s="8576"/>
      <c r="L688" s="8063"/>
    </row>
    <row r="689" spans="1:12" s="8266" customFormat="1" ht="15.75">
      <c r="A689" s="8340"/>
      <c r="B689" s="9478"/>
      <c r="C689" s="8428" t="s">
        <v>1333</v>
      </c>
      <c r="D689" s="9476" t="s">
        <v>918</v>
      </c>
      <c r="E689" s="9478"/>
      <c r="F689" s="9472"/>
      <c r="G689" s="9482"/>
      <c r="H689" s="9472"/>
      <c r="I689" s="9472"/>
      <c r="J689" s="9480"/>
      <c r="K689" s="8340"/>
      <c r="L689" s="8063"/>
    </row>
    <row r="690" spans="1:12" s="8266" customFormat="1" ht="15.75">
      <c r="A690" s="8461"/>
      <c r="B690" s="8462"/>
      <c r="C690" s="8628"/>
      <c r="D690" s="8624"/>
      <c r="E690" s="8625"/>
      <c r="F690" s="8626"/>
      <c r="G690" s="8626"/>
      <c r="H690" s="8629"/>
      <c r="I690" s="8626"/>
      <c r="J690" s="8578">
        <v>4400</v>
      </c>
      <c r="K690" s="8580"/>
      <c r="L690" s="8063"/>
    </row>
    <row r="691" spans="1:12" s="8266" customFormat="1" ht="15.75">
      <c r="A691" s="8339"/>
      <c r="B691" s="9477"/>
      <c r="C691" s="8348" t="s">
        <v>1109</v>
      </c>
      <c r="D691" s="8336" t="s">
        <v>1580</v>
      </c>
      <c r="E691" s="8375" t="s">
        <v>1600</v>
      </c>
      <c r="F691" s="9471"/>
      <c r="G691" s="9471">
        <v>503000</v>
      </c>
      <c r="H691" s="9805"/>
      <c r="I691" s="9805"/>
      <c r="J691" s="8302"/>
      <c r="K691" s="8576"/>
      <c r="L691" s="8380"/>
    </row>
    <row r="692" spans="1:12" s="8266" customFormat="1" ht="15.75">
      <c r="A692" s="8340"/>
      <c r="B692" s="9478"/>
      <c r="C692" s="8342" t="s">
        <v>1579</v>
      </c>
      <c r="D692" s="8337" t="s">
        <v>38</v>
      </c>
      <c r="E692" s="8366"/>
      <c r="F692" s="9472"/>
      <c r="G692" s="9472"/>
      <c r="H692" s="9806"/>
      <c r="I692" s="9806"/>
      <c r="J692" s="8303"/>
      <c r="K692" s="8340"/>
      <c r="L692" s="8380"/>
    </row>
    <row r="693" spans="1:12" s="8266" customFormat="1" ht="15.75">
      <c r="A693" s="8461"/>
      <c r="B693" s="8462"/>
      <c r="C693" s="8461"/>
      <c r="D693" s="8497"/>
      <c r="E693" s="8535"/>
      <c r="F693" s="8494"/>
      <c r="G693" s="8718"/>
      <c r="H693" s="8499"/>
      <c r="I693" s="8465"/>
      <c r="J693" s="8466">
        <v>2200</v>
      </c>
      <c r="K693" s="8580"/>
      <c r="L693" s="8380"/>
    </row>
    <row r="694" spans="1:12" s="8266" customFormat="1" ht="15.75">
      <c r="A694" s="8339"/>
      <c r="B694" s="9477"/>
      <c r="C694" s="8330" t="s">
        <v>1109</v>
      </c>
      <c r="D694" s="9475" t="s">
        <v>1584</v>
      </c>
      <c r="E694" s="8316" t="s">
        <v>56</v>
      </c>
      <c r="F694" s="9805"/>
      <c r="G694" s="9807">
        <v>503000</v>
      </c>
      <c r="H694" s="9805"/>
      <c r="I694" s="9805"/>
      <c r="J694" s="8302"/>
      <c r="K694" s="8576"/>
      <c r="L694" s="8321"/>
    </row>
    <row r="695" spans="1:12" s="8266" customFormat="1" ht="15.75">
      <c r="A695" s="8340"/>
      <c r="B695" s="9478"/>
      <c r="C695" s="8287" t="s">
        <v>1583</v>
      </c>
      <c r="D695" s="9476" t="s">
        <v>1384</v>
      </c>
      <c r="E695" s="8319"/>
      <c r="F695" s="9806"/>
      <c r="G695" s="9808"/>
      <c r="H695" s="9806"/>
      <c r="I695" s="9806"/>
      <c r="J695" s="8303"/>
      <c r="K695" s="8340"/>
      <c r="L695" s="8321"/>
    </row>
    <row r="696" spans="1:12" s="8266" customFormat="1" ht="15.75">
      <c r="A696" s="8461"/>
      <c r="B696" s="8462"/>
      <c r="C696" s="8461"/>
      <c r="D696" s="8497"/>
      <c r="E696" s="8498"/>
      <c r="F696" s="8465"/>
      <c r="G696" s="8466"/>
      <c r="H696" s="8499"/>
      <c r="I696" s="8626"/>
      <c r="J696" s="8577">
        <v>2200</v>
      </c>
      <c r="K696" s="8580"/>
      <c r="L696" s="8321"/>
    </row>
    <row r="697" spans="1:12" s="8266" customFormat="1" ht="15.75">
      <c r="A697" s="8339"/>
      <c r="B697" s="9477"/>
      <c r="C697" s="8324" t="s">
        <v>2037</v>
      </c>
      <c r="D697" s="9475" t="s">
        <v>1532</v>
      </c>
      <c r="E697" s="8283" t="s">
        <v>1233</v>
      </c>
      <c r="F697" s="9471"/>
      <c r="G697" s="9481">
        <v>809000</v>
      </c>
      <c r="H697" s="9471"/>
      <c r="I697" s="9471"/>
      <c r="J697" s="9479"/>
      <c r="K697" s="8576"/>
      <c r="L697" s="8380"/>
    </row>
    <row r="698" spans="1:12" s="8266" customFormat="1" ht="15.75">
      <c r="A698" s="8340"/>
      <c r="B698" s="9478"/>
      <c r="C698" s="8326" t="s">
        <v>2842</v>
      </c>
      <c r="D698" s="9476" t="s">
        <v>1570</v>
      </c>
      <c r="E698" s="8319"/>
      <c r="F698" s="9472"/>
      <c r="G698" s="9482"/>
      <c r="H698" s="9472"/>
      <c r="I698" s="9472"/>
      <c r="J698" s="9480"/>
      <c r="K698" s="8340"/>
      <c r="L698" s="8380"/>
    </row>
    <row r="699" spans="1:12" s="8266" customFormat="1" ht="15.75">
      <c r="A699" s="8461"/>
      <c r="B699" s="8462"/>
      <c r="C699" s="8461"/>
      <c r="D699" s="8497"/>
      <c r="E699" s="8498"/>
      <c r="F699" s="8718"/>
      <c r="G699" s="8718"/>
      <c r="H699" s="8465"/>
      <c r="I699" s="8718"/>
      <c r="J699" s="8466">
        <v>6600</v>
      </c>
      <c r="K699" s="8580"/>
      <c r="L699" s="8380"/>
    </row>
    <row r="700" spans="1:12" s="8266" customFormat="1" ht="16.5">
      <c r="A700" s="8339"/>
      <c r="B700" s="9477"/>
      <c r="C700" s="8281" t="s">
        <v>864</v>
      </c>
      <c r="D700" s="8349" t="s">
        <v>2302</v>
      </c>
      <c r="E700" s="8582" t="s">
        <v>2843</v>
      </c>
      <c r="F700" s="8694"/>
      <c r="G700" s="9483">
        <v>103000</v>
      </c>
      <c r="H700" s="9483"/>
      <c r="I700" s="9483"/>
      <c r="J700" s="8564"/>
      <c r="K700" s="8576"/>
      <c r="L700" s="7907"/>
    </row>
    <row r="701" spans="1:12" s="8266" customFormat="1" ht="16.5">
      <c r="A701" s="8340"/>
      <c r="B701" s="9478"/>
      <c r="C701" s="8287" t="s">
        <v>2304</v>
      </c>
      <c r="D701" s="8351" t="s">
        <v>1819</v>
      </c>
      <c r="E701" s="8448"/>
      <c r="F701" s="8695"/>
      <c r="G701" s="8695"/>
      <c r="H701" s="9484"/>
      <c r="I701" s="9484"/>
      <c r="J701" s="8567"/>
      <c r="K701" s="8340"/>
      <c r="L701" s="7907"/>
    </row>
    <row r="702" spans="1:12" s="8266" customFormat="1" ht="16.5">
      <c r="A702" s="8461"/>
      <c r="B702" s="8462"/>
      <c r="C702" s="8589"/>
      <c r="D702" s="8584"/>
      <c r="E702" s="8585"/>
      <c r="F702" s="8704"/>
      <c r="G702" s="8704"/>
      <c r="H702" s="8587"/>
      <c r="I702" s="8586"/>
      <c r="J702" s="8579">
        <v>2200</v>
      </c>
      <c r="K702" s="8580"/>
      <c r="L702" s="7907"/>
    </row>
    <row r="703" spans="1:12" s="8266" customFormat="1" ht="15.75">
      <c r="A703" s="8339"/>
      <c r="B703" s="9477" t="s">
        <v>2849</v>
      </c>
      <c r="C703" s="8281" t="s">
        <v>880</v>
      </c>
      <c r="D703" s="9475" t="s">
        <v>1312</v>
      </c>
      <c r="E703" s="9477" t="s">
        <v>1326</v>
      </c>
      <c r="F703" s="9805"/>
      <c r="G703" s="9807">
        <v>1003000</v>
      </c>
      <c r="H703" s="9805"/>
      <c r="I703" s="9805"/>
      <c r="J703" s="8302"/>
      <c r="K703" s="8481"/>
      <c r="L703" s="7907"/>
    </row>
    <row r="704" spans="1:12" s="8266" customFormat="1" ht="15.75">
      <c r="A704" s="8340"/>
      <c r="B704" s="9478"/>
      <c r="C704" s="8287" t="s">
        <v>1311</v>
      </c>
      <c r="D704" s="9476" t="s">
        <v>1313</v>
      </c>
      <c r="E704" s="9478"/>
      <c r="F704" s="9806"/>
      <c r="G704" s="9808"/>
      <c r="H704" s="9806"/>
      <c r="I704" s="9806"/>
      <c r="J704" s="8303"/>
      <c r="K704" s="8459"/>
      <c r="L704" s="7907"/>
    </row>
    <row r="705" spans="1:12" s="8266" customFormat="1" ht="15.75">
      <c r="A705" s="8461"/>
      <c r="B705" s="8462"/>
      <c r="C705" s="8461"/>
      <c r="D705" s="8497"/>
      <c r="E705" s="8535"/>
      <c r="F705" s="8465"/>
      <c r="G705" s="8466"/>
      <c r="H705" s="8499"/>
      <c r="I705" s="8465"/>
      <c r="J705" s="8466">
        <v>2200</v>
      </c>
      <c r="K705" s="8467"/>
      <c r="L705" s="7907"/>
    </row>
    <row r="706" spans="1:12" s="8266" customFormat="1" ht="15.75">
      <c r="A706" s="8460"/>
      <c r="B706" s="8460"/>
      <c r="C706" s="8324" t="s">
        <v>815</v>
      </c>
      <c r="D706" s="9475" t="s">
        <v>848</v>
      </c>
      <c r="E706" s="9477" t="s">
        <v>52</v>
      </c>
      <c r="F706" s="9446"/>
      <c r="G706" s="9446">
        <v>519677</v>
      </c>
      <c r="H706" s="9446"/>
      <c r="I706" s="9446"/>
      <c r="J706" s="9453"/>
      <c r="K706" s="8481"/>
      <c r="L706" s="7907"/>
    </row>
    <row r="707" spans="1:12" s="8266" customFormat="1" ht="15.75">
      <c r="A707" s="8459"/>
      <c r="B707" s="8459"/>
      <c r="C707" s="8326" t="s">
        <v>847</v>
      </c>
      <c r="D707" s="9476" t="s">
        <v>51</v>
      </c>
      <c r="E707" s="9478"/>
      <c r="F707" s="9447"/>
      <c r="G707" s="9447"/>
      <c r="H707" s="9447"/>
      <c r="I707" s="9447"/>
      <c r="J707" s="9454"/>
      <c r="K707" s="8459"/>
      <c r="L707" s="7907"/>
    </row>
    <row r="708" spans="1:12" s="8266" customFormat="1" ht="15.75">
      <c r="A708" s="8461"/>
      <c r="B708" s="8462"/>
      <c r="C708" s="8628"/>
      <c r="D708" s="8624"/>
      <c r="E708" s="8625"/>
      <c r="F708" s="8626"/>
      <c r="G708" s="8626"/>
      <c r="H708" s="8629"/>
      <c r="I708" s="8626"/>
      <c r="J708" s="8578">
        <v>2200</v>
      </c>
      <c r="K708" s="8467"/>
      <c r="L708" s="7907"/>
    </row>
    <row r="709" spans="1:12" s="8266" customFormat="1" ht="15.75">
      <c r="A709" s="8460"/>
      <c r="B709" s="8460"/>
      <c r="C709" s="7851" t="s">
        <v>781</v>
      </c>
      <c r="D709" s="9459" t="s">
        <v>848</v>
      </c>
      <c r="E709" s="9448" t="s">
        <v>52</v>
      </c>
      <c r="F709" s="9461"/>
      <c r="G709" s="9466">
        <v>47890</v>
      </c>
      <c r="H709" s="9461"/>
      <c r="I709" s="9461"/>
      <c r="J709" s="9469"/>
      <c r="K709" s="8481"/>
      <c r="L709" s="7907"/>
    </row>
    <row r="710" spans="1:12" s="8266" customFormat="1" ht="15.75">
      <c r="A710" s="8459"/>
      <c r="B710" s="8459"/>
      <c r="C710" s="193" t="s">
        <v>1289</v>
      </c>
      <c r="D710" s="9460" t="s">
        <v>1302</v>
      </c>
      <c r="E710" s="9449"/>
      <c r="F710" s="9462"/>
      <c r="G710" s="9467"/>
      <c r="H710" s="9462"/>
      <c r="I710" s="9462"/>
      <c r="J710" s="9470"/>
      <c r="K710" s="8459"/>
      <c r="L710" s="7907"/>
    </row>
    <row r="711" spans="1:12" s="8266" customFormat="1" ht="15.75">
      <c r="A711" s="8461"/>
      <c r="B711" s="8462"/>
      <c r="C711" s="8461"/>
      <c r="D711" s="8497"/>
      <c r="E711" s="8498"/>
      <c r="F711" s="8465"/>
      <c r="G711" s="8466"/>
      <c r="H711" s="8499"/>
      <c r="I711" s="8465"/>
      <c r="J711" s="8466">
        <v>1500</v>
      </c>
      <c r="K711" s="8467"/>
      <c r="L711" s="7907"/>
    </row>
    <row r="712" spans="1:12" s="8266" customFormat="1" ht="15.75">
      <c r="A712" s="8460"/>
      <c r="B712" s="8460"/>
      <c r="C712" s="8300" t="s">
        <v>952</v>
      </c>
      <c r="D712" s="9475" t="s">
        <v>1862</v>
      </c>
      <c r="E712" s="9477" t="s">
        <v>1863</v>
      </c>
      <c r="F712" s="9805"/>
      <c r="G712" s="9807">
        <v>53000</v>
      </c>
      <c r="H712" s="9805"/>
      <c r="I712" s="9446"/>
      <c r="J712" s="9453"/>
      <c r="K712" s="8481"/>
      <c r="L712" s="7907"/>
    </row>
    <row r="713" spans="1:12" s="8266" customFormat="1" ht="15.75">
      <c r="A713" s="8459"/>
      <c r="B713" s="8459"/>
      <c r="C713" s="8287" t="s">
        <v>1861</v>
      </c>
      <c r="D713" s="9476" t="s">
        <v>1819</v>
      </c>
      <c r="E713" s="9478"/>
      <c r="F713" s="9806"/>
      <c r="G713" s="9808"/>
      <c r="H713" s="9806"/>
      <c r="I713" s="9447"/>
      <c r="J713" s="9454"/>
      <c r="K713" s="8459"/>
      <c r="L713" s="7907"/>
    </row>
    <row r="714" spans="1:12" s="8266" customFormat="1" ht="15.75">
      <c r="A714" s="8461"/>
      <c r="B714" s="8462"/>
      <c r="C714" s="8628"/>
      <c r="D714" s="8624"/>
      <c r="E714" s="8625"/>
      <c r="F714" s="8626"/>
      <c r="G714" s="8626"/>
      <c r="H714" s="8629"/>
      <c r="I714" s="8626"/>
      <c r="J714" s="8578">
        <v>2200</v>
      </c>
      <c r="K714" s="8467"/>
      <c r="L714" s="7907"/>
    </row>
    <row r="715" spans="1:12" s="8266" customFormat="1" ht="16.5">
      <c r="A715" s="8460"/>
      <c r="B715" s="8588">
        <v>43243</v>
      </c>
      <c r="C715" s="8446" t="s">
        <v>1109</v>
      </c>
      <c r="D715" s="8438" t="s">
        <v>1049</v>
      </c>
      <c r="E715" s="8439" t="s">
        <v>126</v>
      </c>
      <c r="F715" s="9843"/>
      <c r="G715" s="9845">
        <v>503000</v>
      </c>
      <c r="H715" s="9843"/>
      <c r="I715" s="9843"/>
      <c r="J715" s="8564"/>
      <c r="K715" s="8481"/>
      <c r="L715" s="7907"/>
    </row>
    <row r="716" spans="1:12" s="8266" customFormat="1" ht="16.5">
      <c r="A716" s="8459"/>
      <c r="B716" s="8459"/>
      <c r="C716" s="8447" t="s">
        <v>1048</v>
      </c>
      <c r="D716" s="8441" t="s">
        <v>956</v>
      </c>
      <c r="E716" s="8448"/>
      <c r="F716" s="9844"/>
      <c r="G716" s="9846"/>
      <c r="H716" s="9844"/>
      <c r="I716" s="9844"/>
      <c r="J716" s="8567"/>
      <c r="K716" s="8459"/>
      <c r="L716" s="7907"/>
    </row>
    <row r="717" spans="1:12" s="8266" customFormat="1" ht="16.5">
      <c r="A717" s="8461"/>
      <c r="B717" s="8462"/>
      <c r="C717" s="8589"/>
      <c r="D717" s="8584"/>
      <c r="E717" s="8585"/>
      <c r="F717" s="8586"/>
      <c r="G717" s="8579"/>
      <c r="H717" s="8587"/>
      <c r="I717" s="8586"/>
      <c r="J717" s="8579">
        <v>2200</v>
      </c>
      <c r="K717" s="8467"/>
      <c r="L717" s="7907"/>
    </row>
    <row r="718" spans="1:12" s="8266" customFormat="1" ht="15.75">
      <c r="A718" s="8460"/>
      <c r="B718" s="8588"/>
      <c r="C718" s="7866" t="s">
        <v>1109</v>
      </c>
      <c r="D718" s="56" t="s">
        <v>1745</v>
      </c>
      <c r="E718" s="7841" t="s">
        <v>1746</v>
      </c>
      <c r="F718" s="9450"/>
      <c r="G718" s="9450">
        <v>503000</v>
      </c>
      <c r="H718" s="537"/>
      <c r="I718" s="1975"/>
      <c r="J718" s="595"/>
      <c r="K718" s="8481"/>
      <c r="L718" s="7907"/>
    </row>
    <row r="719" spans="1:12" s="8266" customFormat="1" ht="15.75">
      <c r="A719" s="8459"/>
      <c r="B719" s="8459"/>
      <c r="C719" s="7868" t="s">
        <v>1501</v>
      </c>
      <c r="D719" s="9460" t="s">
        <v>38</v>
      </c>
      <c r="E719" s="9449"/>
      <c r="F719" s="9451"/>
      <c r="G719" s="9451"/>
      <c r="H719" s="515"/>
      <c r="I719" s="1976"/>
      <c r="J719" s="595"/>
      <c r="K719" s="8459"/>
      <c r="L719" s="7907"/>
    </row>
    <row r="720" spans="1:12" s="8266" customFormat="1" ht="15.75">
      <c r="A720" s="8461"/>
      <c r="B720" s="8462"/>
      <c r="C720" s="8461"/>
      <c r="D720" s="8497"/>
      <c r="E720" s="8498"/>
      <c r="F720" s="8465"/>
      <c r="G720" s="8466"/>
      <c r="H720" s="8499"/>
      <c r="I720" s="8465"/>
      <c r="J720" s="8578">
        <v>2200</v>
      </c>
      <c r="K720" s="8467"/>
      <c r="L720" s="7907"/>
    </row>
    <row r="721" spans="1:12" s="8266" customFormat="1" ht="15.75">
      <c r="A721" s="8460"/>
      <c r="B721" s="8588"/>
      <c r="C721" s="8281" t="s">
        <v>1109</v>
      </c>
      <c r="D721" s="9475" t="s">
        <v>278</v>
      </c>
      <c r="E721" s="8316" t="s">
        <v>279</v>
      </c>
      <c r="F721" s="8479"/>
      <c r="G721" s="8479">
        <v>503000</v>
      </c>
      <c r="H721" s="8479"/>
      <c r="I721" s="8479"/>
      <c r="J721" s="8460"/>
      <c r="K721" s="8481"/>
      <c r="L721" s="7907"/>
    </row>
    <row r="722" spans="1:12" s="8266" customFormat="1" ht="15.75">
      <c r="A722" s="8459"/>
      <c r="B722" s="8459"/>
      <c r="C722" s="8300" t="s">
        <v>1527</v>
      </c>
      <c r="D722" s="8361" t="s">
        <v>38</v>
      </c>
      <c r="E722" s="8316"/>
      <c r="F722" s="8477"/>
      <c r="G722" s="8477"/>
      <c r="H722" s="8477"/>
      <c r="I722" s="8477"/>
      <c r="J722" s="8459"/>
      <c r="K722" s="8459"/>
      <c r="L722" s="7907"/>
    </row>
    <row r="723" spans="1:12" s="8266" customFormat="1" ht="15.75">
      <c r="A723" s="8461"/>
      <c r="B723" s="8462"/>
      <c r="C723" s="8462"/>
      <c r="D723" s="8462"/>
      <c r="E723" s="8462"/>
      <c r="F723" s="8478"/>
      <c r="G723" s="8478"/>
      <c r="H723" s="8466"/>
      <c r="I723" s="8478"/>
      <c r="J723" s="8466">
        <v>2200</v>
      </c>
      <c r="K723" s="8467"/>
      <c r="L723" s="7907"/>
    </row>
    <row r="724" spans="1:12" s="8266" customFormat="1" ht="16.5">
      <c r="A724" s="8460"/>
      <c r="B724" s="8588">
        <v>43245</v>
      </c>
      <c r="C724" s="8300" t="s">
        <v>997</v>
      </c>
      <c r="D724" s="9455" t="s">
        <v>2515</v>
      </c>
      <c r="E724" s="974" t="s">
        <v>2341</v>
      </c>
      <c r="F724" s="9483"/>
      <c r="G724" s="9483">
        <v>203000</v>
      </c>
      <c r="H724" s="9483"/>
      <c r="I724" s="9483"/>
      <c r="J724" s="8564"/>
      <c r="K724" s="8481"/>
      <c r="L724" s="7907"/>
    </row>
    <row r="725" spans="1:12" s="8266" customFormat="1" ht="16.5">
      <c r="A725" s="8459"/>
      <c r="B725" s="8459"/>
      <c r="C725" s="8326" t="s">
        <v>2831</v>
      </c>
      <c r="D725" s="9443" t="s">
        <v>250</v>
      </c>
      <c r="E725" s="9445"/>
      <c r="F725" s="9484"/>
      <c r="G725" s="9484"/>
      <c r="H725" s="9484"/>
      <c r="I725" s="9484"/>
      <c r="J725" s="8567"/>
      <c r="K725" s="8459"/>
      <c r="L725" s="7907"/>
    </row>
    <row r="726" spans="1:12" s="8266" customFormat="1" ht="16.5">
      <c r="A726" s="8461"/>
      <c r="B726" s="8462"/>
      <c r="C726" s="8702"/>
      <c r="D726" s="8703"/>
      <c r="E726" s="8703"/>
      <c r="F726" s="8704"/>
      <c r="G726" s="8704"/>
      <c r="H726" s="8587"/>
      <c r="I726" s="8586"/>
      <c r="J726" s="8579">
        <v>2200</v>
      </c>
      <c r="K726" s="8467"/>
      <c r="L726" s="7907"/>
    </row>
    <row r="727" spans="1:12" s="8266" customFormat="1" ht="16.5">
      <c r="A727" s="8460"/>
      <c r="B727" s="8588"/>
      <c r="C727" s="8300" t="s">
        <v>1109</v>
      </c>
      <c r="D727" s="9475" t="s">
        <v>1831</v>
      </c>
      <c r="E727" s="8332" t="s">
        <v>717</v>
      </c>
      <c r="F727" s="9805"/>
      <c r="G727" s="9807">
        <v>503000</v>
      </c>
      <c r="H727" s="9843"/>
      <c r="I727" s="9843"/>
      <c r="J727" s="8564"/>
      <c r="K727" s="8481"/>
      <c r="L727" s="7907"/>
    </row>
    <row r="728" spans="1:12" s="8266" customFormat="1" ht="16.5">
      <c r="A728" s="8459"/>
      <c r="B728" s="8459"/>
      <c r="C728" s="8326" t="s">
        <v>1179</v>
      </c>
      <c r="D728" s="9476" t="s">
        <v>250</v>
      </c>
      <c r="E728" s="8335"/>
      <c r="F728" s="9806"/>
      <c r="G728" s="9808"/>
      <c r="H728" s="9844"/>
      <c r="I728" s="9844"/>
      <c r="J728" s="8567"/>
      <c r="K728" s="8459"/>
      <c r="L728" s="7907"/>
    </row>
    <row r="729" spans="1:12" s="8266" customFormat="1" ht="16.5">
      <c r="A729" s="8461"/>
      <c r="B729" s="8462"/>
      <c r="C729" s="8707"/>
      <c r="D729" s="8708"/>
      <c r="E729" s="8709"/>
      <c r="F729" s="8704"/>
      <c r="G729" s="8704"/>
      <c r="H729" s="8587"/>
      <c r="I729" s="8586"/>
      <c r="J729" s="8579">
        <v>2200</v>
      </c>
      <c r="K729" s="8467"/>
      <c r="L729" s="7907"/>
    </row>
    <row r="730" spans="1:12" s="8266" customFormat="1" ht="15.75">
      <c r="A730" s="8460"/>
      <c r="B730" s="8588">
        <v>43248</v>
      </c>
      <c r="C730" s="29" t="s">
        <v>997</v>
      </c>
      <c r="D730" s="9459" t="s">
        <v>1283</v>
      </c>
      <c r="E730" s="9448" t="s">
        <v>1346</v>
      </c>
      <c r="F730" s="9805"/>
      <c r="G730" s="9807">
        <v>203000</v>
      </c>
      <c r="H730" s="9805"/>
      <c r="I730" s="9805"/>
      <c r="J730" s="8302"/>
      <c r="K730" s="8481"/>
      <c r="L730" s="7907"/>
    </row>
    <row r="731" spans="1:12" s="8266" customFormat="1" ht="15.75">
      <c r="A731" s="8459"/>
      <c r="B731" s="8459"/>
      <c r="C731" s="8161" t="s">
        <v>2345</v>
      </c>
      <c r="D731" s="9460" t="s">
        <v>250</v>
      </c>
      <c r="E731" s="9449"/>
      <c r="F731" s="9806"/>
      <c r="G731" s="9808"/>
      <c r="H731" s="9806"/>
      <c r="I731" s="9806"/>
      <c r="J731" s="8303"/>
      <c r="K731" s="8459"/>
      <c r="L731" s="7907"/>
    </row>
    <row r="732" spans="1:12" s="8266" customFormat="1" ht="15.75">
      <c r="A732" s="8461"/>
      <c r="B732" s="8462"/>
      <c r="C732" s="8461"/>
      <c r="D732" s="8497"/>
      <c r="E732" s="8498"/>
      <c r="F732" s="8465"/>
      <c r="G732" s="8466"/>
      <c r="H732" s="8499"/>
      <c r="I732" s="8465"/>
      <c r="J732" s="8466">
        <v>2200</v>
      </c>
      <c r="K732" s="8467"/>
      <c r="L732" s="7907"/>
    </row>
    <row r="733" spans="1:12" s="8266" customFormat="1" ht="15.75">
      <c r="A733" s="8460"/>
      <c r="B733" s="8460"/>
      <c r="C733" s="7824" t="s">
        <v>815</v>
      </c>
      <c r="D733" s="9459" t="s">
        <v>2621</v>
      </c>
      <c r="E733" s="9444"/>
      <c r="F733" s="9446"/>
      <c r="G733" s="9446"/>
      <c r="H733" s="9446"/>
      <c r="I733" s="9446">
        <v>334900</v>
      </c>
      <c r="J733" s="9453"/>
      <c r="K733" s="8481"/>
      <c r="L733" s="7907"/>
    </row>
    <row r="734" spans="1:12" s="8266" customFormat="1" ht="15.75">
      <c r="A734" s="8459"/>
      <c r="B734" s="8459"/>
      <c r="C734" s="7851" t="s">
        <v>2620</v>
      </c>
      <c r="D734" s="56"/>
      <c r="E734" s="9445"/>
      <c r="F734" s="9447"/>
      <c r="G734" s="9447"/>
      <c r="H734" s="9447"/>
      <c r="I734" s="9447"/>
      <c r="J734" s="9454"/>
      <c r="K734" s="8459"/>
      <c r="L734" s="7907"/>
    </row>
    <row r="735" spans="1:12" s="8266" customFormat="1" ht="15.75">
      <c r="A735" s="8461"/>
      <c r="B735" s="8462"/>
      <c r="C735" s="8628"/>
      <c r="D735" s="8624"/>
      <c r="E735" s="8625"/>
      <c r="F735" s="8626"/>
      <c r="G735" s="8626"/>
      <c r="H735" s="8629"/>
      <c r="I735" s="8626"/>
      <c r="J735" s="8578">
        <v>2200</v>
      </c>
      <c r="K735" s="8467"/>
      <c r="L735" s="7907"/>
    </row>
    <row r="736" spans="1:12" s="8266" customFormat="1" ht="16.5">
      <c r="A736" s="8460"/>
      <c r="B736" s="8588">
        <v>43250</v>
      </c>
      <c r="C736" s="8330" t="s">
        <v>1109</v>
      </c>
      <c r="D736" s="9475" t="s">
        <v>1471</v>
      </c>
      <c r="E736" s="9477" t="s">
        <v>1469</v>
      </c>
      <c r="F736" s="8694"/>
      <c r="G736" s="9485">
        <v>503000</v>
      </c>
      <c r="H736" s="8696"/>
      <c r="I736" s="8697"/>
      <c r="J736" s="9490"/>
      <c r="K736" s="8481"/>
      <c r="L736" s="7907"/>
    </row>
    <row r="737" spans="1:12" s="8266" customFormat="1" ht="16.5">
      <c r="A737" s="8459"/>
      <c r="B737" s="8459"/>
      <c r="C737" s="8333" t="s">
        <v>1468</v>
      </c>
      <c r="D737" s="9476" t="s">
        <v>2556</v>
      </c>
      <c r="E737" s="9478"/>
      <c r="F737" s="8695"/>
      <c r="G737" s="9486"/>
      <c r="H737" s="8699"/>
      <c r="I737" s="8700"/>
      <c r="J737" s="9491"/>
      <c r="K737" s="8459"/>
      <c r="L737" s="7907"/>
    </row>
    <row r="738" spans="1:12" s="8266" customFormat="1" ht="16.5">
      <c r="A738" s="8461"/>
      <c r="B738" s="8462"/>
      <c r="C738" s="8702"/>
      <c r="D738" s="8703"/>
      <c r="E738" s="8703"/>
      <c r="F738" s="8704"/>
      <c r="G738" s="8704"/>
      <c r="H738" s="8705"/>
      <c r="I738" s="8704"/>
      <c r="J738" s="8706">
        <v>2200</v>
      </c>
      <c r="K738" s="8467"/>
      <c r="L738" s="7907"/>
    </row>
    <row r="739" spans="1:12" s="8266" customFormat="1" ht="16.5">
      <c r="A739" s="8460"/>
      <c r="B739" s="8460"/>
      <c r="C739" s="8281" t="s">
        <v>864</v>
      </c>
      <c r="D739" s="8349" t="s">
        <v>2302</v>
      </c>
      <c r="E739" s="8582" t="s">
        <v>2843</v>
      </c>
      <c r="F739" s="8694"/>
      <c r="G739" s="9483"/>
      <c r="H739" s="9483"/>
      <c r="I739" s="9483">
        <v>103000</v>
      </c>
      <c r="J739" s="8564"/>
      <c r="K739" s="8481"/>
      <c r="L739" s="7907"/>
    </row>
    <row r="740" spans="1:12" s="8266" customFormat="1" ht="16.5">
      <c r="A740" s="8459"/>
      <c r="B740" s="8459"/>
      <c r="C740" s="8287" t="s">
        <v>2304</v>
      </c>
      <c r="D740" s="8351" t="s">
        <v>1819</v>
      </c>
      <c r="E740" s="8448"/>
      <c r="F740" s="8695"/>
      <c r="G740" s="8695"/>
      <c r="H740" s="9484"/>
      <c r="I740" s="9484"/>
      <c r="J740" s="8567"/>
      <c r="K740" s="8459"/>
      <c r="L740" s="7907"/>
    </row>
    <row r="741" spans="1:12" s="8266" customFormat="1" ht="16.5">
      <c r="A741" s="8461"/>
      <c r="B741" s="8462"/>
      <c r="C741" s="8589"/>
      <c r="D741" s="8584"/>
      <c r="E741" s="8585"/>
      <c r="F741" s="8704"/>
      <c r="G741" s="8704"/>
      <c r="H741" s="8587"/>
      <c r="I741" s="8586"/>
      <c r="J741" s="8579">
        <v>2200</v>
      </c>
      <c r="K741" s="8467"/>
      <c r="L741" s="7907"/>
    </row>
    <row r="742" spans="1:12" s="8266" customFormat="1" ht="16.5">
      <c r="A742" s="8460"/>
      <c r="B742" s="8588">
        <v>43251</v>
      </c>
      <c r="C742" s="8281" t="s">
        <v>864</v>
      </c>
      <c r="D742" s="8349" t="s">
        <v>2302</v>
      </c>
      <c r="E742" s="8582" t="s">
        <v>2843</v>
      </c>
      <c r="F742" s="8694"/>
      <c r="G742" s="9483"/>
      <c r="H742" s="9483"/>
      <c r="I742" s="9483">
        <v>103000</v>
      </c>
      <c r="J742" s="8564"/>
      <c r="K742" s="8481"/>
      <c r="L742" s="7907"/>
    </row>
    <row r="743" spans="1:12" s="8266" customFormat="1" ht="16.5">
      <c r="A743" s="8459"/>
      <c r="B743" s="8459"/>
      <c r="C743" s="8287" t="s">
        <v>2304</v>
      </c>
      <c r="D743" s="8351" t="s">
        <v>1819</v>
      </c>
      <c r="E743" s="8448"/>
      <c r="F743" s="8695"/>
      <c r="G743" s="8695"/>
      <c r="H743" s="9484"/>
      <c r="I743" s="9484"/>
      <c r="J743" s="8567"/>
      <c r="K743" s="8459"/>
      <c r="L743" s="7907"/>
    </row>
    <row r="744" spans="1:12" s="8266" customFormat="1" ht="16.5">
      <c r="A744" s="8461"/>
      <c r="B744" s="8462"/>
      <c r="C744" s="8589"/>
      <c r="D744" s="8584"/>
      <c r="E744" s="8585"/>
      <c r="F744" s="8704"/>
      <c r="G744" s="8704"/>
      <c r="H744" s="8587"/>
      <c r="I744" s="8586"/>
      <c r="J744" s="8579">
        <v>2200</v>
      </c>
      <c r="K744" s="8467"/>
      <c r="L744" s="7907"/>
    </row>
    <row r="745" spans="1:12" ht="15.75">
      <c r="A745" s="9862" t="s">
        <v>2844</v>
      </c>
      <c r="B745" s="9863"/>
      <c r="C745" s="9863"/>
      <c r="D745" s="9863"/>
      <c r="E745" s="9864"/>
      <c r="F745" s="8472">
        <f>SUM(F3:F744)</f>
        <v>75000000</v>
      </c>
      <c r="G745" s="8472">
        <f>SUM(G3:G744)</f>
        <v>39990507</v>
      </c>
      <c r="H745" s="8472">
        <f>SUM(H3:H744)</f>
        <v>13422531</v>
      </c>
      <c r="I745" s="8472">
        <f>SUM(I3:I744)</f>
        <v>23214895</v>
      </c>
      <c r="J745" s="8472">
        <f>SUM(J3:J744)</f>
        <v>409800</v>
      </c>
      <c r="K745" s="8472">
        <f>K3+F745-G745-H745-I745+J745</f>
        <v>23020820</v>
      </c>
      <c r="L745" s="9147"/>
    </row>
    <row r="746" spans="1:12" ht="15.75">
      <c r="A746" s="9865" t="s">
        <v>242</v>
      </c>
      <c r="B746" s="9866"/>
      <c r="C746" s="9866"/>
      <c r="D746" s="9866"/>
      <c r="E746" s="9867"/>
      <c r="F746" s="8473">
        <v>75000000</v>
      </c>
      <c r="G746" s="8473">
        <v>36449011</v>
      </c>
      <c r="H746" s="8473">
        <v>13159445</v>
      </c>
      <c r="I746" s="8473">
        <v>23818911</v>
      </c>
      <c r="J746" s="8473">
        <v>399100</v>
      </c>
      <c r="K746" s="8473">
        <v>55009354</v>
      </c>
      <c r="L746" s="9147"/>
    </row>
    <row r="747" spans="1:12" ht="15.75">
      <c r="A747" s="9868" t="s">
        <v>243</v>
      </c>
      <c r="B747" s="9869"/>
      <c r="C747" s="9869"/>
      <c r="D747" s="9869"/>
      <c r="E747" s="9870"/>
      <c r="F747" s="8474">
        <f>SUM(F745:F746)</f>
        <v>150000000</v>
      </c>
      <c r="G747" s="8474">
        <f t="shared" ref="G747:K747" si="0">SUM(G745:G746)</f>
        <v>76439518</v>
      </c>
      <c r="H747" s="8474">
        <f t="shared" si="0"/>
        <v>26581976</v>
      </c>
      <c r="I747" s="8474">
        <f t="shared" si="0"/>
        <v>47033806</v>
      </c>
      <c r="J747" s="8474">
        <f t="shared" si="0"/>
        <v>808900</v>
      </c>
      <c r="K747" s="8474">
        <f t="shared" si="0"/>
        <v>78030174</v>
      </c>
      <c r="L747" s="9147"/>
    </row>
    <row r="748" spans="1:12" ht="15.75">
      <c r="A748" s="8266"/>
      <c r="B748" s="8266"/>
      <c r="C748" s="8266"/>
      <c r="D748" s="8266"/>
      <c r="E748" s="8266"/>
      <c r="F748" s="8266"/>
      <c r="G748" s="8266"/>
      <c r="H748" s="8266"/>
      <c r="I748" s="8266"/>
      <c r="J748" s="8266"/>
      <c r="K748" s="8266"/>
      <c r="L748" s="9147"/>
    </row>
  </sheetData>
  <mergeCells count="220">
    <mergeCell ref="F88:F89"/>
    <mergeCell ref="G88:G89"/>
    <mergeCell ref="H88:H89"/>
    <mergeCell ref="I88:I89"/>
    <mergeCell ref="F67:F68"/>
    <mergeCell ref="G67:G68"/>
    <mergeCell ref="H67:H68"/>
    <mergeCell ref="I67:I68"/>
    <mergeCell ref="I58:I59"/>
    <mergeCell ref="F61:F62"/>
    <mergeCell ref="G61:G62"/>
    <mergeCell ref="H61:H62"/>
    <mergeCell ref="I61:I62"/>
    <mergeCell ref="F64:F65"/>
    <mergeCell ref="G64:G65"/>
    <mergeCell ref="H64:H65"/>
    <mergeCell ref="I64:I65"/>
    <mergeCell ref="A747:E747"/>
    <mergeCell ref="F55:F56"/>
    <mergeCell ref="G55:G56"/>
    <mergeCell ref="H55:H56"/>
    <mergeCell ref="I55:I56"/>
    <mergeCell ref="F58:F59"/>
    <mergeCell ref="F730:F731"/>
    <mergeCell ref="G730:G731"/>
    <mergeCell ref="H730:H731"/>
    <mergeCell ref="I730:I731"/>
    <mergeCell ref="A745:E745"/>
    <mergeCell ref="A746:E746"/>
    <mergeCell ref="F715:F716"/>
    <mergeCell ref="G715:G716"/>
    <mergeCell ref="H715:H716"/>
    <mergeCell ref="I715:I716"/>
    <mergeCell ref="F727:F728"/>
    <mergeCell ref="G727:G728"/>
    <mergeCell ref="H727:H728"/>
    <mergeCell ref="I727:I728"/>
    <mergeCell ref="F703:F704"/>
    <mergeCell ref="G703:G704"/>
    <mergeCell ref="H703:H704"/>
    <mergeCell ref="I703:I704"/>
    <mergeCell ref="F712:F713"/>
    <mergeCell ref="G712:G713"/>
    <mergeCell ref="H712:H713"/>
    <mergeCell ref="H691:H692"/>
    <mergeCell ref="I691:I692"/>
    <mergeCell ref="F694:F695"/>
    <mergeCell ref="G694:G695"/>
    <mergeCell ref="H694:H695"/>
    <mergeCell ref="I694:I695"/>
    <mergeCell ref="F673:F674"/>
    <mergeCell ref="G673:G674"/>
    <mergeCell ref="H673:H674"/>
    <mergeCell ref="I673:I674"/>
    <mergeCell ref="F685:F686"/>
    <mergeCell ref="G685:G686"/>
    <mergeCell ref="H685:H686"/>
    <mergeCell ref="I685:I686"/>
    <mergeCell ref="F661:F662"/>
    <mergeCell ref="G661:G662"/>
    <mergeCell ref="H661:H662"/>
    <mergeCell ref="I661:I662"/>
    <mergeCell ref="F667:F668"/>
    <mergeCell ref="G667:G668"/>
    <mergeCell ref="H667:H668"/>
    <mergeCell ref="I667:I668"/>
    <mergeCell ref="F649:F650"/>
    <mergeCell ref="G649:G650"/>
    <mergeCell ref="H649:H650"/>
    <mergeCell ref="I649:I650"/>
    <mergeCell ref="F655:F656"/>
    <mergeCell ref="G655:G656"/>
    <mergeCell ref="H655:H656"/>
    <mergeCell ref="I655:I656"/>
    <mergeCell ref="F637:F638"/>
    <mergeCell ref="F640:F641"/>
    <mergeCell ref="G640:G641"/>
    <mergeCell ref="H640:H641"/>
    <mergeCell ref="I640:I641"/>
    <mergeCell ref="F646:F647"/>
    <mergeCell ref="G646:G647"/>
    <mergeCell ref="H646:H647"/>
    <mergeCell ref="F544:F545"/>
    <mergeCell ref="G544:G545"/>
    <mergeCell ref="H544:H545"/>
    <mergeCell ref="I544:I545"/>
    <mergeCell ref="F547:F548"/>
    <mergeCell ref="G547:G548"/>
    <mergeCell ref="H547:H548"/>
    <mergeCell ref="I547:I548"/>
    <mergeCell ref="F532:F533"/>
    <mergeCell ref="G532:G533"/>
    <mergeCell ref="H532:H533"/>
    <mergeCell ref="I532:I533"/>
    <mergeCell ref="F535:F536"/>
    <mergeCell ref="G535:G536"/>
    <mergeCell ref="H535:H536"/>
    <mergeCell ref="I535:I536"/>
    <mergeCell ref="F526:F527"/>
    <mergeCell ref="G526:G527"/>
    <mergeCell ref="H526:H527"/>
    <mergeCell ref="I526:I527"/>
    <mergeCell ref="F529:F530"/>
    <mergeCell ref="G529:G530"/>
    <mergeCell ref="H529:H530"/>
    <mergeCell ref="I529:I530"/>
    <mergeCell ref="F520:F521"/>
    <mergeCell ref="G520:G521"/>
    <mergeCell ref="H520:H521"/>
    <mergeCell ref="I520:I521"/>
    <mergeCell ref="F523:F524"/>
    <mergeCell ref="G523:G524"/>
    <mergeCell ref="H523:H524"/>
    <mergeCell ref="I523:I524"/>
    <mergeCell ref="F505:F506"/>
    <mergeCell ref="G505:G506"/>
    <mergeCell ref="H505:H506"/>
    <mergeCell ref="I505:I506"/>
    <mergeCell ref="F508:F509"/>
    <mergeCell ref="G508:G509"/>
    <mergeCell ref="H508:H509"/>
    <mergeCell ref="I508:I509"/>
    <mergeCell ref="F496:F497"/>
    <mergeCell ref="G496:G497"/>
    <mergeCell ref="H496:H497"/>
    <mergeCell ref="I496:I497"/>
    <mergeCell ref="F502:F503"/>
    <mergeCell ref="G502:G503"/>
    <mergeCell ref="H502:H503"/>
    <mergeCell ref="I502:I503"/>
    <mergeCell ref="F490:F491"/>
    <mergeCell ref="G490:G491"/>
    <mergeCell ref="H490:H491"/>
    <mergeCell ref="I490:I491"/>
    <mergeCell ref="F493:F494"/>
    <mergeCell ref="G493:G494"/>
    <mergeCell ref="H493:H494"/>
    <mergeCell ref="I493:I494"/>
    <mergeCell ref="F484:F485"/>
    <mergeCell ref="G484:G485"/>
    <mergeCell ref="H484:H485"/>
    <mergeCell ref="I484:I485"/>
    <mergeCell ref="F487:F488"/>
    <mergeCell ref="G487:G488"/>
    <mergeCell ref="H487:H488"/>
    <mergeCell ref="I487:I488"/>
    <mergeCell ref="K157:K158"/>
    <mergeCell ref="K160:K161"/>
    <mergeCell ref="K163:K164"/>
    <mergeCell ref="K139:K140"/>
    <mergeCell ref="K142:K143"/>
    <mergeCell ref="K145:K146"/>
    <mergeCell ref="K148:K149"/>
    <mergeCell ref="K151:K152"/>
    <mergeCell ref="K154:K155"/>
    <mergeCell ref="K133:K134"/>
    <mergeCell ref="K136:K137"/>
    <mergeCell ref="F106:F107"/>
    <mergeCell ref="G106:G107"/>
    <mergeCell ref="H106:H107"/>
    <mergeCell ref="I106:I107"/>
    <mergeCell ref="F91:F92"/>
    <mergeCell ref="G91:G92"/>
    <mergeCell ref="H91:H92"/>
    <mergeCell ref="I91:I92"/>
    <mergeCell ref="G94:G95"/>
    <mergeCell ref="J94:J95"/>
    <mergeCell ref="F85:F86"/>
    <mergeCell ref="G85:G86"/>
    <mergeCell ref="H85:H86"/>
    <mergeCell ref="I85:I86"/>
    <mergeCell ref="F52:F53"/>
    <mergeCell ref="G52:G53"/>
    <mergeCell ref="H52:H53"/>
    <mergeCell ref="I52:I53"/>
    <mergeCell ref="G58:G59"/>
    <mergeCell ref="H58:H59"/>
    <mergeCell ref="F46:F47"/>
    <mergeCell ref="G46:G47"/>
    <mergeCell ref="H46:H47"/>
    <mergeCell ref="I46:I47"/>
    <mergeCell ref="G49:G50"/>
    <mergeCell ref="J49:J50"/>
    <mergeCell ref="F40:F41"/>
    <mergeCell ref="G40:G41"/>
    <mergeCell ref="H40:H41"/>
    <mergeCell ref="I40:I41"/>
    <mergeCell ref="G43:G44"/>
    <mergeCell ref="J43:J44"/>
    <mergeCell ref="F34:F35"/>
    <mergeCell ref="G34:G35"/>
    <mergeCell ref="H34:H35"/>
    <mergeCell ref="I34:I35"/>
    <mergeCell ref="I37:I38"/>
    <mergeCell ref="J37:J38"/>
    <mergeCell ref="F28:F29"/>
    <mergeCell ref="G28:G29"/>
    <mergeCell ref="H28:H29"/>
    <mergeCell ref="I28:I29"/>
    <mergeCell ref="I31:I32"/>
    <mergeCell ref="J31:J32"/>
    <mergeCell ref="F10:F11"/>
    <mergeCell ref="G10:G11"/>
    <mergeCell ref="H10:H11"/>
    <mergeCell ref="I10:I11"/>
    <mergeCell ref="I25:I26"/>
    <mergeCell ref="J25:J26"/>
    <mergeCell ref="J1:J2"/>
    <mergeCell ref="K1:K2"/>
    <mergeCell ref="F4:F5"/>
    <mergeCell ref="F7:F8"/>
    <mergeCell ref="G7:G8"/>
    <mergeCell ref="H7:H8"/>
    <mergeCell ref="I7:I8"/>
    <mergeCell ref="A1:A2"/>
    <mergeCell ref="B1:B2"/>
    <mergeCell ref="C1:C2"/>
    <mergeCell ref="D1:E1"/>
    <mergeCell ref="F1:F2"/>
    <mergeCell ref="G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14</vt:i4>
      </vt:variant>
    </vt:vector>
  </HeadingPairs>
  <TitlesOfParts>
    <vt:vector size="67" baseType="lpstr">
      <vt:lpstr>mar'14</vt:lpstr>
      <vt:lpstr>apr'14</vt:lpstr>
      <vt:lpstr>mei'14</vt:lpstr>
      <vt:lpstr>jun'14</vt:lpstr>
      <vt:lpstr>jul'14</vt:lpstr>
      <vt:lpstr>ags'14</vt:lpstr>
      <vt:lpstr>sep'14</vt:lpstr>
      <vt:lpstr>OKT 14</vt:lpstr>
      <vt:lpstr>NOV 14</vt:lpstr>
      <vt:lpstr>DES 14</vt:lpstr>
      <vt:lpstr>Jan'15</vt:lpstr>
      <vt:lpstr>Feb'15</vt:lpstr>
      <vt:lpstr>Mar'15</vt:lpstr>
      <vt:lpstr>Apr'15</vt:lpstr>
      <vt:lpstr>Mei'15</vt:lpstr>
      <vt:lpstr>Juni'15</vt:lpstr>
      <vt:lpstr>Juli'15</vt:lpstr>
      <vt:lpstr>Agst'15</vt:lpstr>
      <vt:lpstr>Sep'15</vt:lpstr>
      <vt:lpstr>Okt'15</vt:lpstr>
      <vt:lpstr>Nov'15</vt:lpstr>
      <vt:lpstr>Des'15</vt:lpstr>
      <vt:lpstr>Jan'16</vt:lpstr>
      <vt:lpstr>Feb'16</vt:lpstr>
      <vt:lpstr>Mar'16</vt:lpstr>
      <vt:lpstr>Apr'16</vt:lpstr>
      <vt:lpstr>Mei'16</vt:lpstr>
      <vt:lpstr>Jun'16</vt:lpstr>
      <vt:lpstr>Juli'16</vt:lpstr>
      <vt:lpstr>Ags'16</vt:lpstr>
      <vt:lpstr>Sep'16</vt:lpstr>
      <vt:lpstr>Okt'16</vt:lpstr>
      <vt:lpstr>Nov'16</vt:lpstr>
      <vt:lpstr>Des'16</vt:lpstr>
      <vt:lpstr>jan'17</vt:lpstr>
      <vt:lpstr>Feb'17</vt:lpstr>
      <vt:lpstr>Mar'17</vt:lpstr>
      <vt:lpstr>Apr'17</vt:lpstr>
      <vt:lpstr>Mei'17</vt:lpstr>
      <vt:lpstr>Juni'17</vt:lpstr>
      <vt:lpstr>Juli'17</vt:lpstr>
      <vt:lpstr>Agus'17</vt:lpstr>
      <vt:lpstr>Sep'17</vt:lpstr>
      <vt:lpstr>Okt'17</vt:lpstr>
      <vt:lpstr>Nov'17</vt:lpstr>
      <vt:lpstr>Des'17</vt:lpstr>
      <vt:lpstr>LIST BLACKLIST</vt:lpstr>
      <vt:lpstr>Jan'18</vt:lpstr>
      <vt:lpstr>Feb'18</vt:lpstr>
      <vt:lpstr>Mar'18</vt:lpstr>
      <vt:lpstr>Apr'18</vt:lpstr>
      <vt:lpstr>Mei'18</vt:lpstr>
      <vt:lpstr>Juni'18</vt:lpstr>
      <vt:lpstr>'ags''14'!Print_Area</vt:lpstr>
      <vt:lpstr>'apr''14'!Print_Area</vt:lpstr>
      <vt:lpstr>'Des''17'!Print_Area</vt:lpstr>
      <vt:lpstr>'Feb''15'!Print_Area</vt:lpstr>
      <vt:lpstr>'Feb''18'!Print_Area</vt:lpstr>
      <vt:lpstr>'Jan''18'!Print_Area</vt:lpstr>
      <vt:lpstr>'jul''14'!Print_Area</vt:lpstr>
      <vt:lpstr>'jun''14'!Print_Area</vt:lpstr>
      <vt:lpstr>'mei''14'!Print_Area</vt:lpstr>
      <vt:lpstr>'NOV 14'!Print_Area</vt:lpstr>
      <vt:lpstr>'Nov''17'!Print_Area</vt:lpstr>
      <vt:lpstr>'OKT 14'!Print_Area</vt:lpstr>
      <vt:lpstr>'Des''17'!Print_Titles</vt:lpstr>
      <vt:lpstr>'Jan''18'!Print_Titles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wulan</dc:creator>
  <cp:lastModifiedBy>w7</cp:lastModifiedBy>
  <cp:lastPrinted>2018-02-22T04:49:05Z</cp:lastPrinted>
  <dcterms:created xsi:type="dcterms:W3CDTF">2014-03-24T01:12:07Z</dcterms:created>
  <dcterms:modified xsi:type="dcterms:W3CDTF">2018-06-04T10:16:02Z</dcterms:modified>
</cp:coreProperties>
</file>